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ink/ink1.xml" ContentType="application/inkml+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lvm.lv\public$\Iepirkumi\Iepirkumu_dala\2026\101_Ak_Mežsaimnieciskie darbi_GK\1. Nolikums\"/>
    </mc:Choice>
  </mc:AlternateContent>
  <xr:revisionPtr revIDLastSave="0" documentId="13_ncr:1_{F97BA94B-4F01-4C24-9007-8AD916318BA0}" xr6:coauthVersionLast="47" xr6:coauthVersionMax="47" xr10:uidLastSave="{00000000-0000-0000-0000-000000000000}"/>
  <workbookProtection workbookAlgorithmName="SHA-512" workbookHashValue="n+3ys9xBOjMEdzND5xSLLyHJ6WXALSxus+sWFtE6z4GHI5BsZKxgD/oxCeKgDetm13iy8ejS1VZsoemeObECkA==" workbookSaltValue="FpAcTt58I0S/HxM2hzok+g==" workbookSpinCount="100000" lockStructure="1"/>
  <bookViews>
    <workbookView xWindow="-28920" yWindow="1530" windowWidth="29040" windowHeight="15720" tabRatio="817" firstSheet="1" activeTab="1" xr2:uid="{00000000-000D-0000-FFFF-FFFF00000000}"/>
  </bookViews>
  <sheets>
    <sheet name="Publiskojamā lapa" sheetId="7" state="hidden" r:id="rId1"/>
    <sheet name="Daļu izvēle" sheetId="1" r:id="rId2"/>
    <sheet name="Stādīšana" sheetId="11" r:id="rId3"/>
    <sheet name="Papildināšana" sheetId="13" r:id="rId4"/>
    <sheet name="Agrotehniskā kopšana" sheetId="14" r:id="rId5"/>
    <sheet name="Jaunaudžu kopšana" sheetId="15" r:id="rId6"/>
    <sheet name="Aizsardzība" sheetId="16" r:id="rId7"/>
    <sheet name="Stumbru aizsardzība" sheetId="17" r:id="rId8"/>
    <sheet name="Cenas" sheetId="12" state="hidden" r:id="rId9"/>
    <sheet name="SelectedRows" sheetId="8" state="hidden" r:id="rId10"/>
  </sheets>
  <definedNames>
    <definedName name="_xlnm._FilterDatabase" localSheetId="4" hidden="1">'Agrotehniskā kopšana'!$A$12:$D$306</definedName>
    <definedName name="_xlnm._FilterDatabase" localSheetId="6" hidden="1">Aizsardzība!$A$11:$D$305</definedName>
    <definedName name="_xlnm._FilterDatabase" localSheetId="1" hidden="1">'Daļu izvēle'!$A$8:$D$302</definedName>
    <definedName name="_xlnm._FilterDatabase" localSheetId="5" hidden="1">'Jaunaudžu kopšana'!$A$11:$D$305</definedName>
    <definedName name="_xlnm._FilterDatabase" localSheetId="3" hidden="1">Papildināšana!$A$11:$D$305</definedName>
    <definedName name="_xlnm._FilterDatabase" localSheetId="0" hidden="1">'Publiskojamā lapa'!$A$6:$C$777</definedName>
    <definedName name="_xlnm._FilterDatabase" localSheetId="2" hidden="1">Stādīšana!$A$11:$D$305</definedName>
    <definedName name="_xlnm._FilterDatabase" localSheetId="7" hidden="1">'Stumbru aizsardzība'!$A$13:$D$307</definedName>
    <definedName name="_xlnm.Print_Titles" localSheetId="0">'Publiskojamā lapa'!$1:$6</definedName>
    <definedName name="Z_011E5F75_100C_4215_8D4E_A0C19B2FB4C9_.wvu.Cols" localSheetId="2" hidden="1">Stādīšana!$M:$N</definedName>
    <definedName name="Z_011E5F75_100C_4215_8D4E_A0C19B2FB4C9_.wvu.Rows" localSheetId="1" hidden="1">'Daļu izvēle'!$5:$5</definedName>
  </definedNames>
  <calcPr calcId="191029"/>
  <customWorkbookViews>
    <customWorkbookView name="Dace Ozola - personiskais skats" guid="{011E5F75-100C-4215-8D4E-A0C19B2FB4C9}" mergeInterval="0" personalView="1" xWindow="2" yWindow="2" windowWidth="1598" windowHeight="858"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3" i="14" l="1"/>
  <c r="AA13" i="11"/>
  <c r="AB13" i="11"/>
  <c r="AA14" i="11"/>
  <c r="AB14" i="11"/>
  <c r="AA15" i="11"/>
  <c r="AB15" i="11"/>
  <c r="AA16" i="11"/>
  <c r="AB16" i="11"/>
  <c r="AA17" i="11"/>
  <c r="AB17" i="11"/>
  <c r="AA18" i="11"/>
  <c r="AB18" i="11"/>
  <c r="AA19" i="11"/>
  <c r="AB19" i="11"/>
  <c r="AA20" i="11"/>
  <c r="AB20" i="11"/>
  <c r="AA21" i="11"/>
  <c r="AB21" i="11"/>
  <c r="AA22" i="11"/>
  <c r="AB22" i="11"/>
  <c r="AA23" i="11"/>
  <c r="AB23" i="11"/>
  <c r="AA24" i="11"/>
  <c r="AB24" i="11"/>
  <c r="AA25" i="11"/>
  <c r="AB25" i="11"/>
  <c r="AA26" i="11"/>
  <c r="AB26" i="11"/>
  <c r="AA27" i="11"/>
  <c r="AB27" i="11"/>
  <c r="AA28" i="11"/>
  <c r="AB28" i="11"/>
  <c r="AA29" i="11"/>
  <c r="AB29" i="11"/>
  <c r="AA30" i="11"/>
  <c r="AB30" i="11"/>
  <c r="AA31" i="11"/>
  <c r="AB31" i="11"/>
  <c r="AA32" i="11"/>
  <c r="AB32" i="11"/>
  <c r="AA33" i="11"/>
  <c r="AB33" i="11"/>
  <c r="AA34" i="11"/>
  <c r="AB34" i="11"/>
  <c r="AA35" i="11"/>
  <c r="AB35" i="11"/>
  <c r="AA36" i="11"/>
  <c r="AB36" i="11"/>
  <c r="AA37" i="11"/>
  <c r="AB37" i="11"/>
  <c r="AA38" i="11"/>
  <c r="AB38" i="11"/>
  <c r="AA39" i="11"/>
  <c r="AB39" i="11"/>
  <c r="AA40" i="11"/>
  <c r="AB40" i="11"/>
  <c r="AA41" i="11"/>
  <c r="AB41" i="11"/>
  <c r="AA42" i="11"/>
  <c r="AB42" i="11"/>
  <c r="AA43" i="11"/>
  <c r="AB43" i="11"/>
  <c r="AA44" i="11"/>
  <c r="AB44" i="11"/>
  <c r="AA45" i="11"/>
  <c r="AB45" i="11"/>
  <c r="AA46" i="11"/>
  <c r="AB46" i="11"/>
  <c r="AA47" i="11"/>
  <c r="AB47" i="11"/>
  <c r="AA48" i="11"/>
  <c r="AB48" i="11"/>
  <c r="AA49" i="11"/>
  <c r="AB49" i="11"/>
  <c r="AA50" i="11"/>
  <c r="AB50" i="11"/>
  <c r="AA51" i="11"/>
  <c r="AB51" i="11"/>
  <c r="AA52" i="11"/>
  <c r="AB52" i="11"/>
  <c r="AA53" i="11"/>
  <c r="AB53" i="11"/>
  <c r="AA54" i="11"/>
  <c r="AB54" i="11"/>
  <c r="AA55" i="11"/>
  <c r="AB55" i="11"/>
  <c r="AA56" i="11"/>
  <c r="AB56" i="11"/>
  <c r="AA57" i="11"/>
  <c r="AB57" i="11"/>
  <c r="AA58" i="11"/>
  <c r="AB58" i="11"/>
  <c r="AA59" i="11"/>
  <c r="AB59" i="11"/>
  <c r="AA60" i="11"/>
  <c r="AB60" i="11"/>
  <c r="AA61" i="11"/>
  <c r="AB61" i="11"/>
  <c r="AA62" i="11"/>
  <c r="AB62" i="11"/>
  <c r="AA63" i="11"/>
  <c r="AB63" i="11"/>
  <c r="AA64" i="11"/>
  <c r="AB64" i="11"/>
  <c r="AA65" i="11"/>
  <c r="AB65" i="11"/>
  <c r="AA66" i="11"/>
  <c r="AB66" i="11"/>
  <c r="AA67" i="11"/>
  <c r="AB67" i="11"/>
  <c r="AA68" i="11"/>
  <c r="AB68" i="11"/>
  <c r="AA69" i="11"/>
  <c r="AB69" i="11"/>
  <c r="AA70" i="11"/>
  <c r="AB70" i="11"/>
  <c r="AA71" i="11"/>
  <c r="AB71" i="11"/>
  <c r="AA72" i="11"/>
  <c r="AB72" i="11"/>
  <c r="AA73" i="11"/>
  <c r="AB73" i="11"/>
  <c r="AA74" i="11"/>
  <c r="AB74" i="11"/>
  <c r="AA75" i="11"/>
  <c r="AB75" i="11"/>
  <c r="AA76" i="11"/>
  <c r="AB76" i="11"/>
  <c r="AA77" i="11"/>
  <c r="AB77" i="11"/>
  <c r="AA78" i="11"/>
  <c r="AB78" i="11"/>
  <c r="AA79" i="11"/>
  <c r="AB79" i="11"/>
  <c r="AA80" i="11"/>
  <c r="AB80" i="11"/>
  <c r="AA81" i="11"/>
  <c r="AB81" i="11"/>
  <c r="AA82" i="11"/>
  <c r="AB82" i="11"/>
  <c r="AA83" i="11"/>
  <c r="AB83" i="11"/>
  <c r="AA84" i="11"/>
  <c r="AB84" i="11"/>
  <c r="AA85" i="11"/>
  <c r="AB85" i="11"/>
  <c r="AA86" i="11"/>
  <c r="AB86" i="11"/>
  <c r="AA87" i="11"/>
  <c r="AB87" i="11"/>
  <c r="AA88" i="11"/>
  <c r="AB88" i="11"/>
  <c r="AA89" i="11"/>
  <c r="AB89" i="11"/>
  <c r="AA90" i="11"/>
  <c r="AB90" i="11"/>
  <c r="AA91" i="11"/>
  <c r="AB91" i="11"/>
  <c r="AA92" i="11"/>
  <c r="AB92" i="11"/>
  <c r="AA93" i="11"/>
  <c r="AB93" i="11"/>
  <c r="AA94" i="11"/>
  <c r="AB94" i="11"/>
  <c r="AA95" i="11"/>
  <c r="AB95" i="11"/>
  <c r="AA96" i="11"/>
  <c r="AB96" i="11"/>
  <c r="AA97" i="11"/>
  <c r="AB97" i="11"/>
  <c r="AA98" i="11"/>
  <c r="AB98" i="11"/>
  <c r="AA99" i="11"/>
  <c r="AB99" i="11"/>
  <c r="AA100" i="11"/>
  <c r="AB100" i="11"/>
  <c r="AA101" i="11"/>
  <c r="AB101" i="11"/>
  <c r="AA102" i="11"/>
  <c r="AB102" i="11"/>
  <c r="AA103" i="11"/>
  <c r="AB103" i="11"/>
  <c r="AA104" i="11"/>
  <c r="AB104" i="11"/>
  <c r="AA105" i="11"/>
  <c r="AB105" i="11"/>
  <c r="AA106" i="11"/>
  <c r="AB106" i="11"/>
  <c r="AA107" i="11"/>
  <c r="AB107" i="11"/>
  <c r="AA108" i="11"/>
  <c r="AB108" i="11"/>
  <c r="AA109" i="11"/>
  <c r="AB109" i="11"/>
  <c r="AA110" i="11"/>
  <c r="AB110" i="11"/>
  <c r="AA111" i="11"/>
  <c r="AB111" i="11"/>
  <c r="AA112" i="11"/>
  <c r="AB112" i="11"/>
  <c r="AA113" i="11"/>
  <c r="AB113" i="11"/>
  <c r="AA114" i="11"/>
  <c r="AB114" i="11"/>
  <c r="AA115" i="11"/>
  <c r="AB115" i="11"/>
  <c r="AA116" i="11"/>
  <c r="AB116" i="11"/>
  <c r="AA117" i="11"/>
  <c r="AB117" i="11"/>
  <c r="AA118" i="11"/>
  <c r="AB118" i="11"/>
  <c r="AA119" i="11"/>
  <c r="AB119" i="11"/>
  <c r="AA120" i="11"/>
  <c r="AB120" i="11"/>
  <c r="AA121" i="11"/>
  <c r="AB121" i="11"/>
  <c r="AA122" i="11"/>
  <c r="AB122" i="11"/>
  <c r="AA123" i="11"/>
  <c r="AB123" i="11"/>
  <c r="AA124" i="11"/>
  <c r="AB124" i="11"/>
  <c r="AA125" i="11"/>
  <c r="AB125" i="11"/>
  <c r="AA126" i="11"/>
  <c r="AB126" i="11"/>
  <c r="AA127" i="11"/>
  <c r="AB127" i="11"/>
  <c r="AA128" i="11"/>
  <c r="AB128" i="11"/>
  <c r="AA129" i="11"/>
  <c r="AB129" i="11"/>
  <c r="AA130" i="11"/>
  <c r="AB130" i="11"/>
  <c r="AA131" i="11"/>
  <c r="AB131" i="11"/>
  <c r="AA132" i="11"/>
  <c r="AB132" i="11"/>
  <c r="AA133" i="11"/>
  <c r="AB133" i="11"/>
  <c r="AA134" i="11"/>
  <c r="AB134" i="11"/>
  <c r="AA135" i="11"/>
  <c r="AB135" i="11"/>
  <c r="AA136" i="11"/>
  <c r="AB136" i="11"/>
  <c r="AA137" i="11"/>
  <c r="AB137" i="11"/>
  <c r="AA138" i="11"/>
  <c r="AB138" i="11"/>
  <c r="AA139" i="11"/>
  <c r="AB139" i="11"/>
  <c r="AA140" i="11"/>
  <c r="AB140" i="11"/>
  <c r="AA141" i="11"/>
  <c r="AB141" i="11"/>
  <c r="AA142" i="11"/>
  <c r="AB142" i="11"/>
  <c r="AA143" i="11"/>
  <c r="AB143" i="11"/>
  <c r="AA144" i="11"/>
  <c r="AB144" i="11"/>
  <c r="AA145" i="11"/>
  <c r="AB145" i="11"/>
  <c r="AA146" i="11"/>
  <c r="AB146" i="11"/>
  <c r="AA147" i="11"/>
  <c r="AB147" i="11"/>
  <c r="AA148" i="11"/>
  <c r="AB148" i="11"/>
  <c r="AA149" i="11"/>
  <c r="AB149" i="11"/>
  <c r="AA150" i="11"/>
  <c r="AB150" i="11"/>
  <c r="AA151" i="11"/>
  <c r="AB151" i="11"/>
  <c r="AA152" i="11"/>
  <c r="AB152" i="11"/>
  <c r="AA153" i="11"/>
  <c r="AB153" i="11"/>
  <c r="AA154" i="11"/>
  <c r="AB154" i="11"/>
  <c r="AA155" i="11"/>
  <c r="AB155" i="11"/>
  <c r="AA156" i="11"/>
  <c r="AB156" i="11"/>
  <c r="AA157" i="11"/>
  <c r="AB157" i="11"/>
  <c r="AA158" i="11"/>
  <c r="AB158" i="11"/>
  <c r="AA159" i="11"/>
  <c r="AB159" i="11"/>
  <c r="AA160" i="11"/>
  <c r="AB160" i="11"/>
  <c r="AA161" i="11"/>
  <c r="AB161" i="11"/>
  <c r="AA162" i="11"/>
  <c r="AB162" i="11"/>
  <c r="AA163" i="11"/>
  <c r="AB163" i="11"/>
  <c r="AA164" i="11"/>
  <c r="AB164" i="11"/>
  <c r="AA165" i="11"/>
  <c r="AB165" i="11"/>
  <c r="AA166" i="11"/>
  <c r="AB166" i="11"/>
  <c r="AA167" i="11"/>
  <c r="AB167" i="11"/>
  <c r="AA168" i="11"/>
  <c r="AB168" i="11"/>
  <c r="AA169" i="11"/>
  <c r="AB169" i="11"/>
  <c r="AA170" i="11"/>
  <c r="AB170" i="11"/>
  <c r="AA171" i="11"/>
  <c r="AB171" i="11"/>
  <c r="AA172" i="11"/>
  <c r="AB172" i="11"/>
  <c r="AA173" i="11"/>
  <c r="AB173" i="11"/>
  <c r="AA174" i="11"/>
  <c r="AB174" i="11"/>
  <c r="AA175" i="11"/>
  <c r="AB175" i="11"/>
  <c r="AA176" i="11"/>
  <c r="AB176" i="11"/>
  <c r="AA177" i="11"/>
  <c r="AB177" i="11"/>
  <c r="AA178" i="11"/>
  <c r="AB178" i="11"/>
  <c r="AA179" i="11"/>
  <c r="AB179" i="11"/>
  <c r="AA180" i="11"/>
  <c r="AB180" i="11"/>
  <c r="AA181" i="11"/>
  <c r="AB181" i="11"/>
  <c r="AA182" i="11"/>
  <c r="AB182" i="11"/>
  <c r="AA183" i="11"/>
  <c r="AB183" i="11"/>
  <c r="AA184" i="11"/>
  <c r="AB184" i="11"/>
  <c r="AA185" i="11"/>
  <c r="AB185" i="11"/>
  <c r="AA186" i="11"/>
  <c r="AB186" i="11"/>
  <c r="AA187" i="11"/>
  <c r="AB187" i="11"/>
  <c r="AA188" i="11"/>
  <c r="AB188" i="11"/>
  <c r="AA189" i="11"/>
  <c r="AB189" i="11"/>
  <c r="AA190" i="11"/>
  <c r="AB190" i="11"/>
  <c r="AA191" i="11"/>
  <c r="AB191" i="11"/>
  <c r="AA192" i="11"/>
  <c r="AB192" i="11"/>
  <c r="AA193" i="11"/>
  <c r="AB193" i="11"/>
  <c r="AA194" i="11"/>
  <c r="AB194" i="11"/>
  <c r="AA195" i="11"/>
  <c r="AB195" i="11"/>
  <c r="AA196" i="11"/>
  <c r="AB196" i="11"/>
  <c r="AA197" i="11"/>
  <c r="AB197" i="11"/>
  <c r="AA198" i="11"/>
  <c r="AB198" i="11"/>
  <c r="AA199" i="11"/>
  <c r="AB199" i="11"/>
  <c r="AA200" i="11"/>
  <c r="AB200" i="11"/>
  <c r="AA201" i="11"/>
  <c r="AB201" i="11"/>
  <c r="AA202" i="11"/>
  <c r="AB202" i="11"/>
  <c r="AA203" i="11"/>
  <c r="AB203" i="11"/>
  <c r="AA204" i="11"/>
  <c r="AB204" i="11"/>
  <c r="AA205" i="11"/>
  <c r="AB205" i="11"/>
  <c r="AA206" i="11"/>
  <c r="AB206" i="11"/>
  <c r="AA207" i="11"/>
  <c r="AB207" i="11"/>
  <c r="AA208" i="11"/>
  <c r="AB208" i="11"/>
  <c r="AA209" i="11"/>
  <c r="AB209" i="11"/>
  <c r="AA210" i="11"/>
  <c r="AB210" i="11"/>
  <c r="AA211" i="11"/>
  <c r="AB211" i="11"/>
  <c r="AA212" i="11"/>
  <c r="AB212" i="11"/>
  <c r="AA213" i="11"/>
  <c r="AB213" i="11"/>
  <c r="AA214" i="11"/>
  <c r="AB214" i="11"/>
  <c r="AA215" i="11"/>
  <c r="AB215" i="11"/>
  <c r="AA216" i="11"/>
  <c r="AB216" i="11"/>
  <c r="AA217" i="11"/>
  <c r="AB217" i="11"/>
  <c r="AA218" i="11"/>
  <c r="AB218" i="11"/>
  <c r="AA219" i="11"/>
  <c r="AB219" i="11"/>
  <c r="AA220" i="11"/>
  <c r="AB220" i="11"/>
  <c r="AA221" i="11"/>
  <c r="AB221" i="11"/>
  <c r="AA222" i="11"/>
  <c r="AB222" i="11"/>
  <c r="AA223" i="11"/>
  <c r="AB223" i="11"/>
  <c r="AA224" i="11"/>
  <c r="AB224" i="11"/>
  <c r="AA225" i="11"/>
  <c r="AB225" i="11"/>
  <c r="AA226" i="11"/>
  <c r="AB226" i="11"/>
  <c r="AA227" i="11"/>
  <c r="AB227" i="11"/>
  <c r="AA228" i="11"/>
  <c r="AB228" i="11"/>
  <c r="AA229" i="11"/>
  <c r="AB229" i="11"/>
  <c r="AA230" i="11"/>
  <c r="AB230" i="11"/>
  <c r="AA231" i="11"/>
  <c r="AB231" i="11"/>
  <c r="AA232" i="11"/>
  <c r="AB232" i="11"/>
  <c r="AA233" i="11"/>
  <c r="AB233" i="11"/>
  <c r="AA234" i="11"/>
  <c r="AB234" i="11"/>
  <c r="AA235" i="11"/>
  <c r="AB235" i="11"/>
  <c r="AA236" i="11"/>
  <c r="AB236" i="11"/>
  <c r="AA237" i="11"/>
  <c r="AB237" i="11"/>
  <c r="AA238" i="11"/>
  <c r="AB238" i="11"/>
  <c r="AA239" i="11"/>
  <c r="AB239" i="11"/>
  <c r="AA240" i="11"/>
  <c r="AB240" i="11"/>
  <c r="AA241" i="11"/>
  <c r="AB241" i="11"/>
  <c r="AA242" i="11"/>
  <c r="AB242" i="11"/>
  <c r="AA243" i="11"/>
  <c r="AB243" i="11"/>
  <c r="AA244" i="11"/>
  <c r="AB244" i="11"/>
  <c r="AA245" i="11"/>
  <c r="AB245" i="11"/>
  <c r="AA246" i="11"/>
  <c r="AB246" i="11"/>
  <c r="AA247" i="11"/>
  <c r="AB247" i="11"/>
  <c r="AA248" i="11"/>
  <c r="AB248" i="11"/>
  <c r="AA249" i="11"/>
  <c r="AB249" i="11"/>
  <c r="AA250" i="11"/>
  <c r="AB250" i="11"/>
  <c r="AA251" i="11"/>
  <c r="AB251" i="11"/>
  <c r="AA252" i="11"/>
  <c r="AB252" i="11"/>
  <c r="AA253" i="11"/>
  <c r="AB253" i="11"/>
  <c r="AA254" i="11"/>
  <c r="AB254" i="11"/>
  <c r="AA255" i="11"/>
  <c r="AB255" i="11"/>
  <c r="AA256" i="11"/>
  <c r="AB256" i="11"/>
  <c r="AA257" i="11"/>
  <c r="AB257" i="11"/>
  <c r="AA258" i="11"/>
  <c r="AB258" i="11"/>
  <c r="AA259" i="11"/>
  <c r="AB259" i="11"/>
  <c r="AA260" i="11"/>
  <c r="AB260" i="11"/>
  <c r="AA261" i="11"/>
  <c r="AB261" i="11"/>
  <c r="AA262" i="11"/>
  <c r="AB262" i="11"/>
  <c r="AA263" i="11"/>
  <c r="AB263" i="11"/>
  <c r="AA264" i="11"/>
  <c r="AB264" i="11"/>
  <c r="AA265" i="11"/>
  <c r="AB265" i="11"/>
  <c r="AA266" i="11"/>
  <c r="AB266" i="11"/>
  <c r="AA267" i="11"/>
  <c r="AB267" i="11"/>
  <c r="AA268" i="11"/>
  <c r="AB268" i="11"/>
  <c r="AA269" i="11"/>
  <c r="AB269" i="11"/>
  <c r="AA270" i="11"/>
  <c r="AB270" i="11"/>
  <c r="AA271" i="11"/>
  <c r="AB271" i="11"/>
  <c r="AA272" i="11"/>
  <c r="AB272" i="11"/>
  <c r="AA273" i="11"/>
  <c r="AB273" i="11"/>
  <c r="AA274" i="11"/>
  <c r="AB274" i="11"/>
  <c r="AA275" i="11"/>
  <c r="AB275" i="11"/>
  <c r="AA276" i="11"/>
  <c r="AB276" i="11"/>
  <c r="AA277" i="11"/>
  <c r="AB277" i="11"/>
  <c r="AA278" i="11"/>
  <c r="AB278" i="11"/>
  <c r="AA279" i="11"/>
  <c r="AB279" i="11"/>
  <c r="AA280" i="11"/>
  <c r="AB280" i="11"/>
  <c r="AA281" i="11"/>
  <c r="AB281" i="11"/>
  <c r="AA282" i="11"/>
  <c r="AB282" i="11"/>
  <c r="AA283" i="11"/>
  <c r="AB283" i="11"/>
  <c r="AA284" i="11"/>
  <c r="AB284" i="11"/>
  <c r="AA285" i="11"/>
  <c r="AB285" i="11"/>
  <c r="AA286" i="11"/>
  <c r="AB286" i="11"/>
  <c r="AA287" i="11"/>
  <c r="AB287" i="11"/>
  <c r="AA288" i="11"/>
  <c r="AB288" i="11"/>
  <c r="AA289" i="11"/>
  <c r="AB289" i="11"/>
  <c r="AA290" i="11"/>
  <c r="AB290" i="11"/>
  <c r="AA291" i="11"/>
  <c r="AB291" i="11"/>
  <c r="AA292" i="11"/>
  <c r="AB292" i="11"/>
  <c r="AA293" i="11"/>
  <c r="AB293" i="11"/>
  <c r="AA294" i="11"/>
  <c r="AB294" i="11"/>
  <c r="AA295" i="11"/>
  <c r="AB295" i="11"/>
  <c r="AA296" i="11"/>
  <c r="AB296" i="11"/>
  <c r="AA297" i="11"/>
  <c r="AB297" i="11"/>
  <c r="AA298" i="11"/>
  <c r="AB298" i="11"/>
  <c r="AA299" i="11"/>
  <c r="AB299" i="11"/>
  <c r="AA300" i="11"/>
  <c r="AB300" i="11"/>
  <c r="AA301" i="11"/>
  <c r="AB301" i="11"/>
  <c r="AA302" i="11"/>
  <c r="AB302" i="11"/>
  <c r="AA303" i="11"/>
  <c r="AB303" i="11"/>
  <c r="AA304" i="11"/>
  <c r="AB304" i="11"/>
  <c r="AA305" i="11"/>
  <c r="AB305" i="11"/>
  <c r="AB12" i="11"/>
  <c r="AA12" i="11"/>
  <c r="AI13" i="14"/>
  <c r="AG13" i="14" l="1"/>
  <c r="AI14" i="14"/>
  <c r="AI15" i="14"/>
  <c r="AI16" i="14"/>
  <c r="AI17" i="14"/>
  <c r="AI18" i="14"/>
  <c r="AI19" i="14"/>
  <c r="AI20" i="14"/>
  <c r="AI21" i="14"/>
  <c r="AI22" i="14"/>
  <c r="AI23" i="14"/>
  <c r="AI24" i="14"/>
  <c r="AI25" i="14"/>
  <c r="AI26" i="14"/>
  <c r="AI27" i="14"/>
  <c r="AI28" i="14"/>
  <c r="AI29" i="14"/>
  <c r="AI30" i="14"/>
  <c r="AI31" i="14"/>
  <c r="AI32" i="14"/>
  <c r="AI33" i="14"/>
  <c r="AI34" i="14"/>
  <c r="AI35" i="14"/>
  <c r="AI36" i="14"/>
  <c r="AI37" i="14"/>
  <c r="AI38" i="14"/>
  <c r="AI39" i="14"/>
  <c r="AI40" i="14"/>
  <c r="AI41" i="14"/>
  <c r="AI42" i="14"/>
  <c r="AI43" i="14"/>
  <c r="AI44" i="14"/>
  <c r="AI45" i="14"/>
  <c r="AI46" i="14"/>
  <c r="AI47" i="14"/>
  <c r="AI48" i="14"/>
  <c r="AI49" i="14"/>
  <c r="AI50" i="14"/>
  <c r="AI51" i="14"/>
  <c r="AI52" i="14"/>
  <c r="AI53" i="14"/>
  <c r="AI54" i="14"/>
  <c r="AI55" i="14"/>
  <c r="AI56" i="14"/>
  <c r="AI57" i="14"/>
  <c r="AI58" i="14"/>
  <c r="AI59" i="14"/>
  <c r="AI60" i="14"/>
  <c r="AI61" i="14"/>
  <c r="AI62" i="14"/>
  <c r="AI63" i="14"/>
  <c r="AI64" i="14"/>
  <c r="AI65" i="14"/>
  <c r="AI66" i="14"/>
  <c r="AI67" i="14"/>
  <c r="AI68" i="14"/>
  <c r="AI69" i="14"/>
  <c r="AI70" i="14"/>
  <c r="AI71" i="14"/>
  <c r="AI72" i="14"/>
  <c r="AI73" i="14"/>
  <c r="AI74" i="14"/>
  <c r="AI75" i="14"/>
  <c r="AI76" i="14"/>
  <c r="AI77" i="14"/>
  <c r="AI78" i="14"/>
  <c r="AI79" i="14"/>
  <c r="AI80" i="14"/>
  <c r="AI81" i="14"/>
  <c r="AI82" i="14"/>
  <c r="AI83" i="14"/>
  <c r="AI84" i="14"/>
  <c r="AI85" i="14"/>
  <c r="AI86" i="14"/>
  <c r="AI87" i="14"/>
  <c r="AI88" i="14"/>
  <c r="AI89" i="14"/>
  <c r="AI90" i="14"/>
  <c r="AI91" i="14"/>
  <c r="AI92" i="14"/>
  <c r="AI93" i="14"/>
  <c r="AI94" i="14"/>
  <c r="AI95" i="14"/>
  <c r="AI96" i="14"/>
  <c r="AI97" i="14"/>
  <c r="AI98" i="14"/>
  <c r="AI99" i="14"/>
  <c r="AI100" i="14"/>
  <c r="AI101" i="14"/>
  <c r="AI102" i="14"/>
  <c r="AI103" i="14"/>
  <c r="AI104" i="14"/>
  <c r="AI105" i="14"/>
  <c r="AI106" i="14"/>
  <c r="AI107" i="14"/>
  <c r="AI108" i="14"/>
  <c r="AI109" i="14"/>
  <c r="AI110" i="14"/>
  <c r="AI111" i="14"/>
  <c r="AI112" i="14"/>
  <c r="AI113" i="14"/>
  <c r="AI114" i="14"/>
  <c r="AI115" i="14"/>
  <c r="AI116" i="14"/>
  <c r="AI117" i="14"/>
  <c r="AI118" i="14"/>
  <c r="AI119" i="14"/>
  <c r="AI120" i="14"/>
  <c r="AI121" i="14"/>
  <c r="AI122" i="14"/>
  <c r="AI123" i="14"/>
  <c r="AI124" i="14"/>
  <c r="AI125" i="14"/>
  <c r="AI126" i="14"/>
  <c r="AI127" i="14"/>
  <c r="AI128" i="14"/>
  <c r="AI129" i="14"/>
  <c r="AI130" i="14"/>
  <c r="AI131" i="14"/>
  <c r="AI132" i="14"/>
  <c r="AI133" i="14"/>
  <c r="AI134" i="14"/>
  <c r="AI135" i="14"/>
  <c r="AI136" i="14"/>
  <c r="AI137" i="14"/>
  <c r="AI138" i="14"/>
  <c r="AI139" i="14"/>
  <c r="AI140" i="14"/>
  <c r="AI141" i="14"/>
  <c r="AI142" i="14"/>
  <c r="AI143" i="14"/>
  <c r="AI144" i="14"/>
  <c r="AI145" i="14"/>
  <c r="AI146" i="14"/>
  <c r="AI147" i="14"/>
  <c r="AI148" i="14"/>
  <c r="AI149" i="14"/>
  <c r="AI150" i="14"/>
  <c r="AI151" i="14"/>
  <c r="AI152" i="14"/>
  <c r="AI153" i="14"/>
  <c r="AI154" i="14"/>
  <c r="AI155" i="14"/>
  <c r="AI156" i="14"/>
  <c r="AI157" i="14"/>
  <c r="AI158" i="14"/>
  <c r="AI159" i="14"/>
  <c r="AI160" i="14"/>
  <c r="AI161" i="14"/>
  <c r="AI162" i="14"/>
  <c r="AI163" i="14"/>
  <c r="AI164" i="14"/>
  <c r="AI165" i="14"/>
  <c r="AI166" i="14"/>
  <c r="AI167" i="14"/>
  <c r="AI168" i="14"/>
  <c r="AI169" i="14"/>
  <c r="AI170" i="14"/>
  <c r="AI171" i="14"/>
  <c r="AI172" i="14"/>
  <c r="AI173" i="14"/>
  <c r="AI174" i="14"/>
  <c r="AI175" i="14"/>
  <c r="AI176" i="14"/>
  <c r="AI177" i="14"/>
  <c r="AI178" i="14"/>
  <c r="AI179" i="14"/>
  <c r="AI180" i="14"/>
  <c r="AI181" i="14"/>
  <c r="AI182" i="14"/>
  <c r="AI183" i="14"/>
  <c r="AI184" i="14"/>
  <c r="AI185" i="14"/>
  <c r="AI186" i="14"/>
  <c r="AI187" i="14"/>
  <c r="AI188" i="14"/>
  <c r="AI189" i="14"/>
  <c r="AI190" i="14"/>
  <c r="AI191" i="14"/>
  <c r="AI192" i="14"/>
  <c r="AI193" i="14"/>
  <c r="AI194" i="14"/>
  <c r="AI195" i="14"/>
  <c r="AI196" i="14"/>
  <c r="AI197" i="14"/>
  <c r="AI198" i="14"/>
  <c r="AI199" i="14"/>
  <c r="AI200" i="14"/>
  <c r="AI201" i="14"/>
  <c r="AI202" i="14"/>
  <c r="AI203" i="14"/>
  <c r="AI204" i="14"/>
  <c r="AI205" i="14"/>
  <c r="AI206" i="14"/>
  <c r="AI207" i="14"/>
  <c r="AI208" i="14"/>
  <c r="AI209" i="14"/>
  <c r="AI210" i="14"/>
  <c r="AI211" i="14"/>
  <c r="AI212" i="14"/>
  <c r="AI213" i="14"/>
  <c r="AI214" i="14"/>
  <c r="AI215" i="14"/>
  <c r="AI216" i="14"/>
  <c r="AI217" i="14"/>
  <c r="AI218" i="14"/>
  <c r="AI219" i="14"/>
  <c r="AI220" i="14"/>
  <c r="AI221" i="14"/>
  <c r="AI222" i="14"/>
  <c r="AI223" i="14"/>
  <c r="AI224" i="14"/>
  <c r="AI225" i="14"/>
  <c r="AI226" i="14"/>
  <c r="AI227" i="14"/>
  <c r="AI228" i="14"/>
  <c r="AI229" i="14"/>
  <c r="AI230" i="14"/>
  <c r="AI231" i="14"/>
  <c r="AI232" i="14"/>
  <c r="AI233" i="14"/>
  <c r="AI234" i="14"/>
  <c r="AI235" i="14"/>
  <c r="AI236" i="14"/>
  <c r="AI237" i="14"/>
  <c r="AI238" i="14"/>
  <c r="AI239" i="14"/>
  <c r="AI240" i="14"/>
  <c r="AI241" i="14"/>
  <c r="AI242" i="14"/>
  <c r="AI243" i="14"/>
  <c r="AI244" i="14"/>
  <c r="AI245" i="14"/>
  <c r="AI246" i="14"/>
  <c r="AI247" i="14"/>
  <c r="AI248" i="14"/>
  <c r="AI249" i="14"/>
  <c r="AI250" i="14"/>
  <c r="AI251" i="14"/>
  <c r="AI252" i="14"/>
  <c r="AI253" i="14"/>
  <c r="AI254" i="14"/>
  <c r="AI255" i="14"/>
  <c r="AI256" i="14"/>
  <c r="AI257" i="14"/>
  <c r="AI258" i="14"/>
  <c r="AI259" i="14"/>
  <c r="AI260" i="14"/>
  <c r="AI261" i="14"/>
  <c r="AI262" i="14"/>
  <c r="AI263" i="14"/>
  <c r="AI264" i="14"/>
  <c r="AI265" i="14"/>
  <c r="AI266" i="14"/>
  <c r="AI267" i="14"/>
  <c r="AI268" i="14"/>
  <c r="AI269" i="14"/>
  <c r="AI270" i="14"/>
  <c r="AI271" i="14"/>
  <c r="AI272" i="14"/>
  <c r="AI273" i="14"/>
  <c r="AI274" i="14"/>
  <c r="AI275" i="14"/>
  <c r="AI276" i="14"/>
  <c r="AI277" i="14"/>
  <c r="AI278" i="14"/>
  <c r="AI279" i="14"/>
  <c r="AI280" i="14"/>
  <c r="AI281" i="14"/>
  <c r="AI282" i="14"/>
  <c r="AI283" i="14"/>
  <c r="AI284" i="14"/>
  <c r="AI285" i="14"/>
  <c r="AI286" i="14"/>
  <c r="AI287" i="14"/>
  <c r="AI288" i="14"/>
  <c r="AI289" i="14"/>
  <c r="AI290" i="14"/>
  <c r="AI291" i="14"/>
  <c r="AI292" i="14"/>
  <c r="AI293" i="14"/>
  <c r="AI294" i="14"/>
  <c r="AI295" i="14"/>
  <c r="AI296" i="14"/>
  <c r="AI297" i="14"/>
  <c r="AI298" i="14"/>
  <c r="AI299" i="14"/>
  <c r="AI300" i="14"/>
  <c r="AI301" i="14"/>
  <c r="AI302" i="14"/>
  <c r="AI303" i="14"/>
  <c r="AI304" i="14"/>
  <c r="AI305" i="14"/>
  <c r="AI306" i="14"/>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B44" i="13"/>
  <c r="AB45" i="13"/>
  <c r="AB46" i="13"/>
  <c r="AB47" i="13"/>
  <c r="AB48" i="13"/>
  <c r="AB49" i="13"/>
  <c r="AB50" i="13"/>
  <c r="AB51" i="13"/>
  <c r="AB52" i="13"/>
  <c r="AB53" i="13"/>
  <c r="AB54" i="13"/>
  <c r="AB55" i="13"/>
  <c r="AB56" i="13"/>
  <c r="AB57" i="13"/>
  <c r="AB58" i="13"/>
  <c r="AB59" i="13"/>
  <c r="AB60" i="13"/>
  <c r="AB61" i="13"/>
  <c r="AB62" i="13"/>
  <c r="AB63" i="13"/>
  <c r="AB64" i="13"/>
  <c r="AB65" i="13"/>
  <c r="AB66" i="13"/>
  <c r="AB67" i="13"/>
  <c r="AB68" i="13"/>
  <c r="AB69" i="13"/>
  <c r="AB70" i="13"/>
  <c r="AB71" i="13"/>
  <c r="AB72" i="13"/>
  <c r="AB73" i="13"/>
  <c r="AB74" i="13"/>
  <c r="AB75" i="13"/>
  <c r="AB76" i="13"/>
  <c r="AB77" i="13"/>
  <c r="AB78" i="13"/>
  <c r="AB79" i="13"/>
  <c r="AB80" i="13"/>
  <c r="AB81" i="13"/>
  <c r="AB82" i="13"/>
  <c r="AB83" i="13"/>
  <c r="AB84" i="13"/>
  <c r="AB85" i="13"/>
  <c r="AB86" i="13"/>
  <c r="AB87" i="13"/>
  <c r="AB88" i="13"/>
  <c r="AB89" i="13"/>
  <c r="AB90" i="13"/>
  <c r="AB91" i="13"/>
  <c r="AB92" i="13"/>
  <c r="AB93" i="13"/>
  <c r="AB94" i="13"/>
  <c r="AB95" i="13"/>
  <c r="AB96" i="13"/>
  <c r="AB97" i="13"/>
  <c r="AB98" i="13"/>
  <c r="AB99" i="13"/>
  <c r="AB100" i="13"/>
  <c r="AB101" i="13"/>
  <c r="AB102" i="13"/>
  <c r="AB103" i="13"/>
  <c r="AB104" i="13"/>
  <c r="AB105" i="13"/>
  <c r="AB106" i="13"/>
  <c r="AB107" i="13"/>
  <c r="AB108" i="13"/>
  <c r="AB109" i="13"/>
  <c r="AB110" i="13"/>
  <c r="AB111" i="13"/>
  <c r="AB112" i="13"/>
  <c r="AB113" i="13"/>
  <c r="AB114" i="13"/>
  <c r="AB115" i="13"/>
  <c r="AB116" i="13"/>
  <c r="AB117" i="13"/>
  <c r="AB118" i="13"/>
  <c r="AB119" i="13"/>
  <c r="AB120" i="13"/>
  <c r="AB121" i="13"/>
  <c r="AB122" i="13"/>
  <c r="AB123" i="13"/>
  <c r="AB124" i="13"/>
  <c r="AB125" i="13"/>
  <c r="AB126" i="13"/>
  <c r="AB127" i="13"/>
  <c r="AB128" i="13"/>
  <c r="AB129" i="13"/>
  <c r="AB130" i="13"/>
  <c r="AB131" i="13"/>
  <c r="AB132" i="13"/>
  <c r="AB133" i="13"/>
  <c r="AB134" i="13"/>
  <c r="AB135" i="13"/>
  <c r="AB136" i="13"/>
  <c r="AB137" i="13"/>
  <c r="AB138" i="13"/>
  <c r="AB139" i="13"/>
  <c r="AB140" i="13"/>
  <c r="AB141" i="13"/>
  <c r="AB142" i="13"/>
  <c r="AB143" i="13"/>
  <c r="AB144" i="13"/>
  <c r="AB145" i="13"/>
  <c r="AB146" i="13"/>
  <c r="AB147" i="13"/>
  <c r="AB148" i="13"/>
  <c r="AB149" i="13"/>
  <c r="AB150" i="13"/>
  <c r="AB151" i="13"/>
  <c r="AB152" i="13"/>
  <c r="AB153" i="13"/>
  <c r="AB154" i="13"/>
  <c r="AB155" i="13"/>
  <c r="AB156" i="13"/>
  <c r="AB157" i="13"/>
  <c r="AB158" i="13"/>
  <c r="AB159" i="13"/>
  <c r="AB160" i="13"/>
  <c r="AB161" i="13"/>
  <c r="AB162" i="13"/>
  <c r="AB163" i="13"/>
  <c r="AB164" i="13"/>
  <c r="AB165" i="13"/>
  <c r="AB166" i="13"/>
  <c r="AB167" i="13"/>
  <c r="AB168" i="13"/>
  <c r="AB169" i="13"/>
  <c r="AB170" i="13"/>
  <c r="AB171" i="13"/>
  <c r="AB172" i="13"/>
  <c r="AB173" i="13"/>
  <c r="AB174" i="13"/>
  <c r="AB175" i="13"/>
  <c r="AB176" i="13"/>
  <c r="AB177" i="13"/>
  <c r="AB178" i="13"/>
  <c r="AB179" i="13"/>
  <c r="AB180" i="13"/>
  <c r="AB181" i="13"/>
  <c r="AB182" i="13"/>
  <c r="AB183" i="13"/>
  <c r="AB184" i="13"/>
  <c r="AB185" i="13"/>
  <c r="AB186" i="13"/>
  <c r="AB187" i="13"/>
  <c r="AB188" i="13"/>
  <c r="AB189" i="13"/>
  <c r="AB190" i="13"/>
  <c r="AB191" i="13"/>
  <c r="AB192" i="13"/>
  <c r="AB193" i="13"/>
  <c r="AB194" i="13"/>
  <c r="AB195" i="13"/>
  <c r="AB196" i="13"/>
  <c r="AB197" i="13"/>
  <c r="AB198" i="13"/>
  <c r="AB199" i="13"/>
  <c r="AB200" i="13"/>
  <c r="AB201" i="13"/>
  <c r="AB202" i="13"/>
  <c r="AB203" i="13"/>
  <c r="AB204" i="13"/>
  <c r="AB205" i="13"/>
  <c r="AB206" i="13"/>
  <c r="AB207" i="13"/>
  <c r="AB208" i="13"/>
  <c r="AB209" i="13"/>
  <c r="AB210" i="13"/>
  <c r="AB211" i="13"/>
  <c r="AB212" i="13"/>
  <c r="AB213" i="13"/>
  <c r="AB214" i="13"/>
  <c r="AB215" i="13"/>
  <c r="AB216" i="13"/>
  <c r="AB217" i="13"/>
  <c r="AB218" i="13"/>
  <c r="AB219" i="13"/>
  <c r="AB220" i="13"/>
  <c r="AB221" i="13"/>
  <c r="AB222" i="13"/>
  <c r="AB223" i="13"/>
  <c r="AB224" i="13"/>
  <c r="AB225" i="13"/>
  <c r="AB226" i="13"/>
  <c r="AB227" i="13"/>
  <c r="AB228" i="13"/>
  <c r="AB229" i="13"/>
  <c r="AB230" i="13"/>
  <c r="AB231" i="13"/>
  <c r="AB232" i="13"/>
  <c r="AB233" i="13"/>
  <c r="AB234" i="13"/>
  <c r="AB235" i="13"/>
  <c r="AB236" i="13"/>
  <c r="AB237" i="13"/>
  <c r="AB238" i="13"/>
  <c r="AB239" i="13"/>
  <c r="AB240" i="13"/>
  <c r="AB241" i="13"/>
  <c r="AB242" i="13"/>
  <c r="AB243" i="13"/>
  <c r="AB244" i="13"/>
  <c r="AB245" i="13"/>
  <c r="AB246" i="13"/>
  <c r="AB247" i="13"/>
  <c r="AB248" i="13"/>
  <c r="AB249" i="13"/>
  <c r="AB250" i="13"/>
  <c r="AB251" i="13"/>
  <c r="AB252" i="13"/>
  <c r="AB253" i="13"/>
  <c r="AB254" i="13"/>
  <c r="AB255" i="13"/>
  <c r="AB256" i="13"/>
  <c r="AB257" i="13"/>
  <c r="AB258" i="13"/>
  <c r="AB259" i="13"/>
  <c r="AB260" i="13"/>
  <c r="AB261" i="13"/>
  <c r="AB262" i="13"/>
  <c r="AB263" i="13"/>
  <c r="AB264" i="13"/>
  <c r="AB265" i="13"/>
  <c r="AB266" i="13"/>
  <c r="AB267" i="13"/>
  <c r="AB268" i="13"/>
  <c r="AB269" i="13"/>
  <c r="AB270" i="13"/>
  <c r="AB271" i="13"/>
  <c r="AB272" i="13"/>
  <c r="AB273" i="13"/>
  <c r="AB274" i="13"/>
  <c r="AB275" i="13"/>
  <c r="AB276" i="13"/>
  <c r="AB277" i="13"/>
  <c r="AB278" i="13"/>
  <c r="AB279" i="13"/>
  <c r="AB280" i="13"/>
  <c r="AB281" i="13"/>
  <c r="AB282" i="13"/>
  <c r="AB283" i="13"/>
  <c r="AB284" i="13"/>
  <c r="AB285" i="13"/>
  <c r="AB286" i="13"/>
  <c r="AB287" i="13"/>
  <c r="AB288" i="13"/>
  <c r="AB289" i="13"/>
  <c r="AB290" i="13"/>
  <c r="AB291" i="13"/>
  <c r="AB292" i="13"/>
  <c r="AB293" i="13"/>
  <c r="AB294" i="13"/>
  <c r="AB295" i="13"/>
  <c r="AB296" i="13"/>
  <c r="AB297" i="13"/>
  <c r="AB298" i="13"/>
  <c r="AB299" i="13"/>
  <c r="AB300" i="13"/>
  <c r="AB301" i="13"/>
  <c r="AB302" i="13"/>
  <c r="AB303" i="13"/>
  <c r="AB304" i="13"/>
  <c r="AB305" i="13"/>
  <c r="AB12" i="13"/>
  <c r="Y12" i="11"/>
  <c r="B15" i="17"/>
  <c r="C15" i="17"/>
  <c r="D15" i="17"/>
  <c r="B16" i="17"/>
  <c r="C16" i="17"/>
  <c r="D16" i="17"/>
  <c r="B17" i="17"/>
  <c r="C17" i="17"/>
  <c r="D17" i="17"/>
  <c r="B18" i="17"/>
  <c r="C18" i="17"/>
  <c r="D18" i="17"/>
  <c r="B19" i="17"/>
  <c r="C19" i="17"/>
  <c r="D19" i="17"/>
  <c r="B20" i="17"/>
  <c r="C20" i="17"/>
  <c r="D20" i="17"/>
  <c r="B21" i="17"/>
  <c r="C21" i="17"/>
  <c r="D21" i="17"/>
  <c r="B22" i="17"/>
  <c r="C22" i="17"/>
  <c r="D22" i="17"/>
  <c r="B23" i="17"/>
  <c r="C23" i="17"/>
  <c r="D23" i="17"/>
  <c r="B24" i="17"/>
  <c r="C24" i="17"/>
  <c r="D24" i="17"/>
  <c r="B25" i="17"/>
  <c r="C25" i="17"/>
  <c r="D25" i="17"/>
  <c r="B26" i="17"/>
  <c r="C26" i="17"/>
  <c r="D26" i="17"/>
  <c r="B27" i="17"/>
  <c r="C27" i="17"/>
  <c r="D27" i="17"/>
  <c r="B28" i="17"/>
  <c r="C28" i="17"/>
  <c r="D28" i="17"/>
  <c r="B29" i="17"/>
  <c r="C29" i="17"/>
  <c r="D29" i="17"/>
  <c r="B30" i="17"/>
  <c r="C30" i="17"/>
  <c r="D30" i="17"/>
  <c r="B31" i="17"/>
  <c r="C31" i="17"/>
  <c r="D31" i="17"/>
  <c r="B32" i="17"/>
  <c r="C32" i="17"/>
  <c r="D32" i="17"/>
  <c r="B33" i="17"/>
  <c r="C33" i="17"/>
  <c r="D33" i="17"/>
  <c r="B34" i="17"/>
  <c r="C34" i="17"/>
  <c r="D34" i="17"/>
  <c r="B35" i="17"/>
  <c r="C35" i="17"/>
  <c r="D35" i="17"/>
  <c r="B36" i="17"/>
  <c r="C36" i="17"/>
  <c r="D36" i="17"/>
  <c r="B37" i="17"/>
  <c r="C37" i="17"/>
  <c r="D37" i="17"/>
  <c r="B38" i="17"/>
  <c r="C38" i="17"/>
  <c r="D38" i="17"/>
  <c r="B39" i="17"/>
  <c r="C39" i="17"/>
  <c r="D39" i="17"/>
  <c r="B40" i="17"/>
  <c r="C40" i="17"/>
  <c r="D40" i="17"/>
  <c r="B41" i="17"/>
  <c r="C41" i="17"/>
  <c r="D41" i="17"/>
  <c r="B42" i="17"/>
  <c r="C42" i="17"/>
  <c r="D42" i="17"/>
  <c r="B43" i="17"/>
  <c r="C43" i="17"/>
  <c r="D43" i="17"/>
  <c r="B44" i="17"/>
  <c r="C44" i="17"/>
  <c r="D44" i="17"/>
  <c r="B45" i="17"/>
  <c r="C45" i="17"/>
  <c r="D45" i="17"/>
  <c r="B46" i="17"/>
  <c r="C46" i="17"/>
  <c r="D46" i="17"/>
  <c r="B47" i="17"/>
  <c r="C47" i="17"/>
  <c r="D47" i="17"/>
  <c r="B48" i="17"/>
  <c r="C48" i="17"/>
  <c r="D48" i="17"/>
  <c r="B49" i="17"/>
  <c r="C49" i="17"/>
  <c r="D49" i="17"/>
  <c r="B50" i="17"/>
  <c r="C50" i="17"/>
  <c r="D50" i="17"/>
  <c r="B51" i="17"/>
  <c r="C51" i="17"/>
  <c r="D51" i="17"/>
  <c r="B52" i="17"/>
  <c r="C52" i="17"/>
  <c r="D52" i="17"/>
  <c r="B53" i="17"/>
  <c r="C53" i="17"/>
  <c r="D53" i="17"/>
  <c r="B54" i="17"/>
  <c r="C54" i="17"/>
  <c r="D54" i="17"/>
  <c r="B55" i="17"/>
  <c r="C55" i="17"/>
  <c r="D55" i="17"/>
  <c r="B56" i="17"/>
  <c r="C56" i="17"/>
  <c r="D56" i="17"/>
  <c r="B57" i="17"/>
  <c r="C57" i="17"/>
  <c r="D57" i="17"/>
  <c r="B58" i="17"/>
  <c r="C58" i="17"/>
  <c r="D58" i="17"/>
  <c r="B59" i="17"/>
  <c r="C59" i="17"/>
  <c r="D59" i="17"/>
  <c r="B60" i="17"/>
  <c r="C60" i="17"/>
  <c r="D60" i="17"/>
  <c r="B61" i="17"/>
  <c r="C61" i="17"/>
  <c r="D61" i="17"/>
  <c r="B62" i="17"/>
  <c r="C62" i="17"/>
  <c r="D62" i="17"/>
  <c r="B63" i="17"/>
  <c r="C63" i="17"/>
  <c r="D63" i="17"/>
  <c r="B64" i="17"/>
  <c r="C64" i="17"/>
  <c r="D64" i="17"/>
  <c r="B65" i="17"/>
  <c r="C65" i="17"/>
  <c r="D65" i="17"/>
  <c r="B66" i="17"/>
  <c r="C66" i="17"/>
  <c r="D66" i="17"/>
  <c r="B67" i="17"/>
  <c r="C67" i="17"/>
  <c r="D67" i="17"/>
  <c r="B68" i="17"/>
  <c r="C68" i="17"/>
  <c r="D68" i="17"/>
  <c r="B69" i="17"/>
  <c r="C69" i="17"/>
  <c r="D69" i="17"/>
  <c r="B70" i="17"/>
  <c r="C70" i="17"/>
  <c r="D70" i="17"/>
  <c r="B71" i="17"/>
  <c r="C71" i="17"/>
  <c r="D71" i="17"/>
  <c r="B72" i="17"/>
  <c r="C72" i="17"/>
  <c r="D72" i="17"/>
  <c r="B73" i="17"/>
  <c r="C73" i="17"/>
  <c r="D73" i="17"/>
  <c r="B74" i="17"/>
  <c r="C74" i="17"/>
  <c r="D74" i="17"/>
  <c r="B75" i="17"/>
  <c r="C75" i="17"/>
  <c r="D75" i="17"/>
  <c r="B76" i="17"/>
  <c r="C76" i="17"/>
  <c r="D76" i="17"/>
  <c r="B77" i="17"/>
  <c r="C77" i="17"/>
  <c r="D77" i="17"/>
  <c r="B78" i="17"/>
  <c r="C78" i="17"/>
  <c r="D78" i="17"/>
  <c r="B79" i="17"/>
  <c r="C79" i="17"/>
  <c r="D79" i="17"/>
  <c r="B80" i="17"/>
  <c r="C80" i="17"/>
  <c r="D80" i="17"/>
  <c r="B81" i="17"/>
  <c r="C81" i="17"/>
  <c r="D81" i="17"/>
  <c r="B82" i="17"/>
  <c r="C82" i="17"/>
  <c r="D82" i="17"/>
  <c r="B83" i="17"/>
  <c r="C83" i="17"/>
  <c r="D83" i="17"/>
  <c r="B84" i="17"/>
  <c r="C84" i="17"/>
  <c r="D84" i="17"/>
  <c r="B85" i="17"/>
  <c r="C85" i="17"/>
  <c r="D85" i="17"/>
  <c r="B86" i="17"/>
  <c r="C86" i="17"/>
  <c r="D86" i="17"/>
  <c r="B87" i="17"/>
  <c r="C87" i="17"/>
  <c r="D87" i="17"/>
  <c r="B88" i="17"/>
  <c r="C88" i="17"/>
  <c r="D88" i="17"/>
  <c r="B89" i="17"/>
  <c r="C89" i="17"/>
  <c r="D89" i="17"/>
  <c r="B90" i="17"/>
  <c r="C90" i="17"/>
  <c r="D90" i="17"/>
  <c r="B91" i="17"/>
  <c r="C91" i="17"/>
  <c r="D91" i="17"/>
  <c r="B92" i="17"/>
  <c r="C92" i="17"/>
  <c r="D92" i="17"/>
  <c r="B93" i="17"/>
  <c r="C93" i="17"/>
  <c r="D93" i="17"/>
  <c r="B94" i="17"/>
  <c r="C94" i="17"/>
  <c r="D94" i="17"/>
  <c r="B95" i="17"/>
  <c r="C95" i="17"/>
  <c r="D95" i="17"/>
  <c r="B96" i="17"/>
  <c r="C96" i="17"/>
  <c r="D96" i="17"/>
  <c r="B97" i="17"/>
  <c r="C97" i="17"/>
  <c r="D97" i="17"/>
  <c r="B98" i="17"/>
  <c r="C98" i="17"/>
  <c r="D98" i="17"/>
  <c r="B99" i="17"/>
  <c r="C99" i="17"/>
  <c r="D99" i="17"/>
  <c r="B100" i="17"/>
  <c r="C100" i="17"/>
  <c r="D100" i="17"/>
  <c r="B101" i="17"/>
  <c r="C101" i="17"/>
  <c r="D101" i="17"/>
  <c r="B102" i="17"/>
  <c r="C102" i="17"/>
  <c r="D102" i="17"/>
  <c r="B103" i="17"/>
  <c r="C103" i="17"/>
  <c r="D103" i="17"/>
  <c r="B104" i="17"/>
  <c r="C104" i="17"/>
  <c r="D104" i="17"/>
  <c r="B105" i="17"/>
  <c r="C105" i="17"/>
  <c r="D105" i="17"/>
  <c r="B106" i="17"/>
  <c r="C106" i="17"/>
  <c r="D106" i="17"/>
  <c r="B107" i="17"/>
  <c r="C107" i="17"/>
  <c r="D107" i="17"/>
  <c r="B108" i="17"/>
  <c r="C108" i="17"/>
  <c r="D108" i="17"/>
  <c r="B109" i="17"/>
  <c r="C109" i="17"/>
  <c r="D109" i="17"/>
  <c r="B110" i="17"/>
  <c r="C110" i="17"/>
  <c r="D110" i="17"/>
  <c r="B111" i="17"/>
  <c r="C111" i="17"/>
  <c r="D111" i="17"/>
  <c r="B112" i="17"/>
  <c r="C112" i="17"/>
  <c r="D112" i="17"/>
  <c r="B113" i="17"/>
  <c r="C113" i="17"/>
  <c r="D113" i="17"/>
  <c r="B114" i="17"/>
  <c r="C114" i="17"/>
  <c r="D114" i="17"/>
  <c r="B115" i="17"/>
  <c r="C115" i="17"/>
  <c r="D115" i="17"/>
  <c r="B116" i="17"/>
  <c r="C116" i="17"/>
  <c r="D116" i="17"/>
  <c r="B117" i="17"/>
  <c r="C117" i="17"/>
  <c r="D117" i="17"/>
  <c r="B118" i="17"/>
  <c r="C118" i="17"/>
  <c r="D118" i="17"/>
  <c r="B119" i="17"/>
  <c r="C119" i="17"/>
  <c r="D119" i="17"/>
  <c r="B120" i="17"/>
  <c r="C120" i="17"/>
  <c r="D120" i="17"/>
  <c r="B121" i="17"/>
  <c r="C121" i="17"/>
  <c r="D121" i="17"/>
  <c r="B122" i="17"/>
  <c r="C122" i="17"/>
  <c r="D122" i="17"/>
  <c r="B123" i="17"/>
  <c r="C123" i="17"/>
  <c r="D123" i="17"/>
  <c r="B124" i="17"/>
  <c r="C124" i="17"/>
  <c r="D124" i="17"/>
  <c r="B125" i="17"/>
  <c r="C125" i="17"/>
  <c r="D125" i="17"/>
  <c r="B126" i="17"/>
  <c r="C126" i="17"/>
  <c r="D126" i="17"/>
  <c r="B127" i="17"/>
  <c r="C127" i="17"/>
  <c r="D127" i="17"/>
  <c r="B128" i="17"/>
  <c r="C128" i="17"/>
  <c r="D128" i="17"/>
  <c r="B129" i="17"/>
  <c r="C129" i="17"/>
  <c r="D129" i="17"/>
  <c r="B130" i="17"/>
  <c r="C130" i="17"/>
  <c r="D130" i="17"/>
  <c r="B131" i="17"/>
  <c r="C131" i="17"/>
  <c r="D131" i="17"/>
  <c r="B132" i="17"/>
  <c r="C132" i="17"/>
  <c r="D132" i="17"/>
  <c r="B133" i="17"/>
  <c r="C133" i="17"/>
  <c r="D133" i="17"/>
  <c r="B134" i="17"/>
  <c r="C134" i="17"/>
  <c r="D134" i="17"/>
  <c r="B135" i="17"/>
  <c r="C135" i="17"/>
  <c r="D135" i="17"/>
  <c r="B136" i="17"/>
  <c r="C136" i="17"/>
  <c r="D136" i="17"/>
  <c r="B137" i="17"/>
  <c r="C137" i="17"/>
  <c r="D137" i="17"/>
  <c r="B138" i="17"/>
  <c r="C138" i="17"/>
  <c r="D138" i="17"/>
  <c r="B139" i="17"/>
  <c r="C139" i="17"/>
  <c r="D139" i="17"/>
  <c r="B140" i="17"/>
  <c r="C140" i="17"/>
  <c r="D140" i="17"/>
  <c r="B141" i="17"/>
  <c r="C141" i="17"/>
  <c r="D141" i="17"/>
  <c r="B142" i="17"/>
  <c r="C142" i="17"/>
  <c r="D142" i="17"/>
  <c r="B143" i="17"/>
  <c r="C143" i="17"/>
  <c r="D143" i="17"/>
  <c r="B144" i="17"/>
  <c r="C144" i="17"/>
  <c r="D144" i="17"/>
  <c r="B145" i="17"/>
  <c r="C145" i="17"/>
  <c r="D145" i="17"/>
  <c r="B146" i="17"/>
  <c r="C146" i="17"/>
  <c r="D146" i="17"/>
  <c r="B147" i="17"/>
  <c r="C147" i="17"/>
  <c r="D147" i="17"/>
  <c r="B148" i="17"/>
  <c r="C148" i="17"/>
  <c r="D148" i="17"/>
  <c r="B149" i="17"/>
  <c r="C149" i="17"/>
  <c r="D149" i="17"/>
  <c r="B150" i="17"/>
  <c r="C150" i="17"/>
  <c r="D150" i="17"/>
  <c r="B151" i="17"/>
  <c r="C151" i="17"/>
  <c r="D151" i="17"/>
  <c r="B152" i="17"/>
  <c r="C152" i="17"/>
  <c r="D152" i="17"/>
  <c r="B153" i="17"/>
  <c r="C153" i="17"/>
  <c r="D153" i="17"/>
  <c r="B154" i="17"/>
  <c r="C154" i="17"/>
  <c r="D154" i="17"/>
  <c r="B155" i="17"/>
  <c r="C155" i="17"/>
  <c r="D155" i="17"/>
  <c r="B156" i="17"/>
  <c r="C156" i="17"/>
  <c r="D156" i="17"/>
  <c r="B157" i="17"/>
  <c r="C157" i="17"/>
  <c r="D157" i="17"/>
  <c r="B158" i="17"/>
  <c r="C158" i="17"/>
  <c r="D158" i="17"/>
  <c r="B159" i="17"/>
  <c r="C159" i="17"/>
  <c r="D159" i="17"/>
  <c r="B160" i="17"/>
  <c r="C160" i="17"/>
  <c r="D160" i="17"/>
  <c r="B161" i="17"/>
  <c r="C161" i="17"/>
  <c r="D161" i="17"/>
  <c r="B162" i="17"/>
  <c r="C162" i="17"/>
  <c r="D162" i="17"/>
  <c r="B163" i="17"/>
  <c r="C163" i="17"/>
  <c r="D163" i="17"/>
  <c r="B164" i="17"/>
  <c r="C164" i="17"/>
  <c r="D164" i="17"/>
  <c r="B165" i="17"/>
  <c r="C165" i="17"/>
  <c r="D165" i="17"/>
  <c r="B166" i="17"/>
  <c r="C166" i="17"/>
  <c r="D166" i="17"/>
  <c r="B167" i="17"/>
  <c r="C167" i="17"/>
  <c r="D167" i="17"/>
  <c r="B168" i="17"/>
  <c r="C168" i="17"/>
  <c r="D168" i="17"/>
  <c r="B169" i="17"/>
  <c r="C169" i="17"/>
  <c r="D169" i="17"/>
  <c r="B170" i="17"/>
  <c r="C170" i="17"/>
  <c r="D170" i="17"/>
  <c r="B171" i="17"/>
  <c r="C171" i="17"/>
  <c r="D171" i="17"/>
  <c r="B172" i="17"/>
  <c r="C172" i="17"/>
  <c r="D172" i="17"/>
  <c r="B173" i="17"/>
  <c r="C173" i="17"/>
  <c r="D173" i="17"/>
  <c r="B174" i="17"/>
  <c r="C174" i="17"/>
  <c r="D174" i="17"/>
  <c r="B175" i="17"/>
  <c r="C175" i="17"/>
  <c r="D175" i="17"/>
  <c r="B176" i="17"/>
  <c r="C176" i="17"/>
  <c r="D176" i="17"/>
  <c r="B177" i="17"/>
  <c r="C177" i="17"/>
  <c r="D177" i="17"/>
  <c r="B178" i="17"/>
  <c r="C178" i="17"/>
  <c r="D178" i="17"/>
  <c r="B179" i="17"/>
  <c r="C179" i="17"/>
  <c r="D179" i="17"/>
  <c r="B180" i="17"/>
  <c r="C180" i="17"/>
  <c r="D180" i="17"/>
  <c r="B181" i="17"/>
  <c r="C181" i="17"/>
  <c r="D181" i="17"/>
  <c r="B182" i="17"/>
  <c r="C182" i="17"/>
  <c r="D182" i="17"/>
  <c r="B183" i="17"/>
  <c r="C183" i="17"/>
  <c r="D183" i="17"/>
  <c r="B184" i="17"/>
  <c r="C184" i="17"/>
  <c r="D184" i="17"/>
  <c r="B185" i="17"/>
  <c r="C185" i="17"/>
  <c r="D185" i="17"/>
  <c r="B186" i="17"/>
  <c r="C186" i="17"/>
  <c r="D186" i="17"/>
  <c r="B187" i="17"/>
  <c r="C187" i="17"/>
  <c r="D187" i="17"/>
  <c r="B188" i="17"/>
  <c r="C188" i="17"/>
  <c r="D188" i="17"/>
  <c r="B189" i="17"/>
  <c r="C189" i="17"/>
  <c r="D189" i="17"/>
  <c r="B190" i="17"/>
  <c r="C190" i="17"/>
  <c r="D190" i="17"/>
  <c r="B191" i="17"/>
  <c r="C191" i="17"/>
  <c r="D191" i="17"/>
  <c r="B192" i="17"/>
  <c r="C192" i="17"/>
  <c r="D192" i="17"/>
  <c r="B193" i="17"/>
  <c r="C193" i="17"/>
  <c r="D193" i="17"/>
  <c r="B194" i="17"/>
  <c r="C194" i="17"/>
  <c r="D194" i="17"/>
  <c r="B195" i="17"/>
  <c r="C195" i="17"/>
  <c r="D195" i="17"/>
  <c r="B196" i="17"/>
  <c r="C196" i="17"/>
  <c r="D196" i="17"/>
  <c r="B197" i="17"/>
  <c r="C197" i="17"/>
  <c r="D197" i="17"/>
  <c r="B198" i="17"/>
  <c r="C198" i="17"/>
  <c r="D198" i="17"/>
  <c r="B199" i="17"/>
  <c r="C199" i="17"/>
  <c r="D199" i="17"/>
  <c r="B200" i="17"/>
  <c r="C200" i="17"/>
  <c r="D200" i="17"/>
  <c r="B201" i="17"/>
  <c r="C201" i="17"/>
  <c r="D201" i="17"/>
  <c r="B202" i="17"/>
  <c r="C202" i="17"/>
  <c r="D202" i="17"/>
  <c r="B203" i="17"/>
  <c r="C203" i="17"/>
  <c r="D203" i="17"/>
  <c r="B204" i="17"/>
  <c r="C204" i="17"/>
  <c r="D204" i="17"/>
  <c r="B205" i="17"/>
  <c r="C205" i="17"/>
  <c r="D205" i="17"/>
  <c r="B206" i="17"/>
  <c r="C206" i="17"/>
  <c r="D206" i="17"/>
  <c r="B207" i="17"/>
  <c r="C207" i="17"/>
  <c r="D207" i="17"/>
  <c r="B208" i="17"/>
  <c r="C208" i="17"/>
  <c r="D208" i="17"/>
  <c r="B209" i="17"/>
  <c r="C209" i="17"/>
  <c r="D209" i="17"/>
  <c r="B210" i="17"/>
  <c r="C210" i="17"/>
  <c r="D210" i="17"/>
  <c r="B211" i="17"/>
  <c r="C211" i="17"/>
  <c r="D211" i="17"/>
  <c r="B212" i="17"/>
  <c r="C212" i="17"/>
  <c r="D212" i="17"/>
  <c r="B213" i="17"/>
  <c r="C213" i="17"/>
  <c r="D213" i="17"/>
  <c r="B214" i="17"/>
  <c r="C214" i="17"/>
  <c r="D214" i="17"/>
  <c r="B215" i="17"/>
  <c r="C215" i="17"/>
  <c r="D215" i="17"/>
  <c r="B216" i="17"/>
  <c r="C216" i="17"/>
  <c r="D216" i="17"/>
  <c r="B217" i="17"/>
  <c r="C217" i="17"/>
  <c r="D217" i="17"/>
  <c r="B218" i="17"/>
  <c r="C218" i="17"/>
  <c r="D218" i="17"/>
  <c r="B219" i="17"/>
  <c r="C219" i="17"/>
  <c r="D219" i="17"/>
  <c r="B220" i="17"/>
  <c r="C220" i="17"/>
  <c r="D220" i="17"/>
  <c r="B221" i="17"/>
  <c r="C221" i="17"/>
  <c r="D221" i="17"/>
  <c r="B222" i="17"/>
  <c r="C222" i="17"/>
  <c r="D222" i="17"/>
  <c r="B223" i="17"/>
  <c r="C223" i="17"/>
  <c r="D223" i="17"/>
  <c r="B224" i="17"/>
  <c r="C224" i="17"/>
  <c r="D224" i="17"/>
  <c r="B225" i="17"/>
  <c r="C225" i="17"/>
  <c r="D225" i="17"/>
  <c r="B226" i="17"/>
  <c r="C226" i="17"/>
  <c r="D226" i="17"/>
  <c r="B227" i="17"/>
  <c r="C227" i="17"/>
  <c r="D227" i="17"/>
  <c r="B228" i="17"/>
  <c r="C228" i="17"/>
  <c r="D228" i="17"/>
  <c r="B229" i="17"/>
  <c r="C229" i="17"/>
  <c r="D229" i="17"/>
  <c r="B230" i="17"/>
  <c r="C230" i="17"/>
  <c r="D230" i="17"/>
  <c r="B231" i="17"/>
  <c r="C231" i="17"/>
  <c r="D231" i="17"/>
  <c r="B232" i="17"/>
  <c r="C232" i="17"/>
  <c r="D232" i="17"/>
  <c r="B233" i="17"/>
  <c r="C233" i="17"/>
  <c r="D233" i="17"/>
  <c r="B234" i="17"/>
  <c r="C234" i="17"/>
  <c r="D234" i="17"/>
  <c r="B235" i="17"/>
  <c r="C235" i="17"/>
  <c r="D235" i="17"/>
  <c r="B236" i="17"/>
  <c r="C236" i="17"/>
  <c r="D236" i="17"/>
  <c r="B237" i="17"/>
  <c r="C237" i="17"/>
  <c r="D237" i="17"/>
  <c r="B238" i="17"/>
  <c r="C238" i="17"/>
  <c r="D238" i="17"/>
  <c r="B239" i="17"/>
  <c r="C239" i="17"/>
  <c r="D239" i="17"/>
  <c r="B240" i="17"/>
  <c r="C240" i="17"/>
  <c r="D240" i="17"/>
  <c r="B241" i="17"/>
  <c r="C241" i="17"/>
  <c r="D241" i="17"/>
  <c r="B242" i="17"/>
  <c r="C242" i="17"/>
  <c r="D242" i="17"/>
  <c r="B243" i="17"/>
  <c r="C243" i="17"/>
  <c r="D243" i="17"/>
  <c r="B244" i="17"/>
  <c r="C244" i="17"/>
  <c r="D244" i="17"/>
  <c r="B245" i="17"/>
  <c r="C245" i="17"/>
  <c r="D245" i="17"/>
  <c r="B246" i="17"/>
  <c r="C246" i="17"/>
  <c r="D246" i="17"/>
  <c r="B247" i="17"/>
  <c r="C247" i="17"/>
  <c r="D247" i="17"/>
  <c r="B248" i="17"/>
  <c r="C248" i="17"/>
  <c r="D248" i="17"/>
  <c r="B249" i="17"/>
  <c r="C249" i="17"/>
  <c r="D249" i="17"/>
  <c r="B250" i="17"/>
  <c r="C250" i="17"/>
  <c r="D250" i="17"/>
  <c r="B251" i="17"/>
  <c r="C251" i="17"/>
  <c r="D251" i="17"/>
  <c r="B252" i="17"/>
  <c r="C252" i="17"/>
  <c r="D252" i="17"/>
  <c r="B253" i="17"/>
  <c r="C253" i="17"/>
  <c r="D253" i="17"/>
  <c r="B254" i="17"/>
  <c r="C254" i="17"/>
  <c r="D254" i="17"/>
  <c r="B255" i="17"/>
  <c r="C255" i="17"/>
  <c r="D255" i="17"/>
  <c r="B256" i="17"/>
  <c r="C256" i="17"/>
  <c r="D256" i="17"/>
  <c r="B257" i="17"/>
  <c r="C257" i="17"/>
  <c r="D257" i="17"/>
  <c r="B258" i="17"/>
  <c r="C258" i="17"/>
  <c r="D258" i="17"/>
  <c r="B259" i="17"/>
  <c r="C259" i="17"/>
  <c r="D259" i="17"/>
  <c r="B260" i="17"/>
  <c r="C260" i="17"/>
  <c r="D260" i="17"/>
  <c r="B261" i="17"/>
  <c r="C261" i="17"/>
  <c r="D261" i="17"/>
  <c r="B262" i="17"/>
  <c r="C262" i="17"/>
  <c r="D262" i="17"/>
  <c r="B263" i="17"/>
  <c r="C263" i="17"/>
  <c r="D263" i="17"/>
  <c r="B264" i="17"/>
  <c r="C264" i="17"/>
  <c r="D264" i="17"/>
  <c r="B265" i="17"/>
  <c r="C265" i="17"/>
  <c r="D265" i="17"/>
  <c r="B266" i="17"/>
  <c r="C266" i="17"/>
  <c r="D266" i="17"/>
  <c r="B267" i="17"/>
  <c r="C267" i="17"/>
  <c r="D267" i="17"/>
  <c r="B268" i="17"/>
  <c r="C268" i="17"/>
  <c r="D268" i="17"/>
  <c r="B269" i="17"/>
  <c r="C269" i="17"/>
  <c r="D269" i="17"/>
  <c r="B270" i="17"/>
  <c r="C270" i="17"/>
  <c r="D270" i="17"/>
  <c r="B271" i="17"/>
  <c r="C271" i="17"/>
  <c r="D271" i="17"/>
  <c r="B272" i="17"/>
  <c r="C272" i="17"/>
  <c r="D272" i="17"/>
  <c r="B273" i="17"/>
  <c r="C273" i="17"/>
  <c r="D273" i="17"/>
  <c r="B274" i="17"/>
  <c r="C274" i="17"/>
  <c r="D274" i="17"/>
  <c r="B275" i="17"/>
  <c r="C275" i="17"/>
  <c r="D275" i="17"/>
  <c r="B276" i="17"/>
  <c r="C276" i="17"/>
  <c r="D276" i="17"/>
  <c r="B277" i="17"/>
  <c r="C277" i="17"/>
  <c r="D277" i="17"/>
  <c r="B278" i="17"/>
  <c r="C278" i="17"/>
  <c r="D278" i="17"/>
  <c r="B279" i="17"/>
  <c r="C279" i="17"/>
  <c r="D279" i="17"/>
  <c r="B280" i="17"/>
  <c r="C280" i="17"/>
  <c r="D280" i="17"/>
  <c r="B281" i="17"/>
  <c r="C281" i="17"/>
  <c r="D281" i="17"/>
  <c r="B282" i="17"/>
  <c r="C282" i="17"/>
  <c r="D282" i="17"/>
  <c r="B283" i="17"/>
  <c r="C283" i="17"/>
  <c r="D283" i="17"/>
  <c r="B284" i="17"/>
  <c r="C284" i="17"/>
  <c r="D284" i="17"/>
  <c r="B285" i="17"/>
  <c r="C285" i="17"/>
  <c r="D285" i="17"/>
  <c r="B286" i="17"/>
  <c r="C286" i="17"/>
  <c r="D286" i="17"/>
  <c r="B287" i="17"/>
  <c r="C287" i="17"/>
  <c r="D287" i="17"/>
  <c r="B288" i="17"/>
  <c r="C288" i="17"/>
  <c r="D288" i="17"/>
  <c r="B289" i="17"/>
  <c r="C289" i="17"/>
  <c r="D289" i="17"/>
  <c r="B290" i="17"/>
  <c r="C290" i="17"/>
  <c r="D290" i="17"/>
  <c r="B291" i="17"/>
  <c r="C291" i="17"/>
  <c r="D291" i="17"/>
  <c r="B292" i="17"/>
  <c r="C292" i="17"/>
  <c r="D292" i="17"/>
  <c r="B293" i="17"/>
  <c r="C293" i="17"/>
  <c r="D293" i="17"/>
  <c r="B294" i="17"/>
  <c r="C294" i="17"/>
  <c r="D294" i="17"/>
  <c r="B295" i="17"/>
  <c r="C295" i="17"/>
  <c r="D295" i="17"/>
  <c r="B296" i="17"/>
  <c r="C296" i="17"/>
  <c r="D296" i="17"/>
  <c r="B297" i="17"/>
  <c r="C297" i="17"/>
  <c r="D297" i="17"/>
  <c r="B298" i="17"/>
  <c r="C298" i="17"/>
  <c r="D298" i="17"/>
  <c r="B299" i="17"/>
  <c r="C299" i="17"/>
  <c r="D299" i="17"/>
  <c r="B300" i="17"/>
  <c r="C300" i="17"/>
  <c r="D300" i="17"/>
  <c r="B301" i="17"/>
  <c r="C301" i="17"/>
  <c r="D301" i="17"/>
  <c r="B302" i="17"/>
  <c r="C302" i="17"/>
  <c r="D302" i="17"/>
  <c r="B303" i="17"/>
  <c r="C303" i="17"/>
  <c r="D303" i="17"/>
  <c r="B304" i="17"/>
  <c r="C304" i="17"/>
  <c r="D304" i="17"/>
  <c r="B305" i="17"/>
  <c r="C305" i="17"/>
  <c r="D305" i="17"/>
  <c r="B306" i="17"/>
  <c r="C306" i="17"/>
  <c r="D306" i="17"/>
  <c r="B307" i="17"/>
  <c r="C307" i="17"/>
  <c r="D307" i="17"/>
  <c r="C14" i="17"/>
  <c r="D14" i="17"/>
  <c r="B14" i="17"/>
  <c r="E14" i="17"/>
  <c r="F14" i="17"/>
  <c r="G14" i="17"/>
  <c r="H14" i="17"/>
  <c r="E15" i="17"/>
  <c r="F15" i="17"/>
  <c r="G15" i="17"/>
  <c r="H15" i="17"/>
  <c r="E16" i="17"/>
  <c r="F16" i="17"/>
  <c r="G16" i="17"/>
  <c r="H16" i="17"/>
  <c r="E17" i="17"/>
  <c r="F17" i="17"/>
  <c r="G17" i="17"/>
  <c r="H17" i="17"/>
  <c r="E18" i="17"/>
  <c r="F18" i="17"/>
  <c r="G18" i="17"/>
  <c r="H18" i="17"/>
  <c r="E19" i="17"/>
  <c r="F19" i="17"/>
  <c r="G19" i="17"/>
  <c r="H19" i="17"/>
  <c r="E20" i="17"/>
  <c r="F20" i="17"/>
  <c r="G20" i="17"/>
  <c r="H20" i="17"/>
  <c r="E21" i="17"/>
  <c r="F21" i="17"/>
  <c r="G21" i="17"/>
  <c r="H21" i="17"/>
  <c r="E22" i="17"/>
  <c r="F22" i="17"/>
  <c r="G22" i="17"/>
  <c r="H22" i="17"/>
  <c r="E23" i="17"/>
  <c r="F23" i="17"/>
  <c r="G23" i="17"/>
  <c r="H23" i="17"/>
  <c r="E24" i="17"/>
  <c r="F24" i="17"/>
  <c r="G24" i="17"/>
  <c r="H24" i="17"/>
  <c r="E25" i="17"/>
  <c r="F25" i="17"/>
  <c r="G25" i="17"/>
  <c r="H25" i="17"/>
  <c r="E26" i="17"/>
  <c r="F26" i="17"/>
  <c r="G26" i="17"/>
  <c r="H26" i="17"/>
  <c r="E27" i="17"/>
  <c r="F27" i="17"/>
  <c r="G27" i="17"/>
  <c r="H27" i="17"/>
  <c r="E28" i="17"/>
  <c r="F28" i="17"/>
  <c r="G28" i="17"/>
  <c r="H28" i="17"/>
  <c r="E29" i="17"/>
  <c r="F29" i="17"/>
  <c r="G29" i="17"/>
  <c r="H29" i="17"/>
  <c r="E30" i="17"/>
  <c r="F30" i="17"/>
  <c r="G30" i="17"/>
  <c r="H30" i="17"/>
  <c r="E31" i="17"/>
  <c r="F31" i="17"/>
  <c r="G31" i="17"/>
  <c r="H31" i="17"/>
  <c r="E32" i="17"/>
  <c r="F32" i="17"/>
  <c r="G32" i="17"/>
  <c r="H32" i="17"/>
  <c r="E33" i="17"/>
  <c r="F33" i="17"/>
  <c r="G33" i="17"/>
  <c r="H33" i="17"/>
  <c r="E34" i="17"/>
  <c r="F34" i="17"/>
  <c r="G34" i="17"/>
  <c r="H34" i="17"/>
  <c r="E35" i="17"/>
  <c r="F35" i="17"/>
  <c r="G35" i="17"/>
  <c r="H35" i="17"/>
  <c r="E36" i="17"/>
  <c r="F36" i="17"/>
  <c r="G36" i="17"/>
  <c r="H36" i="17"/>
  <c r="E37" i="17"/>
  <c r="F37" i="17"/>
  <c r="G37" i="17"/>
  <c r="H37" i="17"/>
  <c r="E38" i="17"/>
  <c r="F38" i="17"/>
  <c r="G38" i="17"/>
  <c r="H38" i="17"/>
  <c r="E39" i="17"/>
  <c r="F39" i="17"/>
  <c r="G39" i="17"/>
  <c r="H39" i="17"/>
  <c r="E40" i="17"/>
  <c r="F40" i="17"/>
  <c r="G40" i="17"/>
  <c r="H40" i="17"/>
  <c r="E41" i="17"/>
  <c r="F41" i="17"/>
  <c r="G41" i="17"/>
  <c r="H41" i="17"/>
  <c r="E42" i="17"/>
  <c r="F42" i="17"/>
  <c r="G42" i="17"/>
  <c r="H42" i="17"/>
  <c r="E43" i="17"/>
  <c r="F43" i="17"/>
  <c r="G43" i="17"/>
  <c r="H43" i="17"/>
  <c r="E44" i="17"/>
  <c r="F44" i="17"/>
  <c r="G44" i="17"/>
  <c r="H44" i="17"/>
  <c r="E45" i="17"/>
  <c r="F45" i="17"/>
  <c r="G45" i="17"/>
  <c r="H45" i="17"/>
  <c r="E46" i="17"/>
  <c r="F46" i="17"/>
  <c r="G46" i="17"/>
  <c r="H46" i="17"/>
  <c r="E47" i="17"/>
  <c r="F47" i="17"/>
  <c r="G47" i="17"/>
  <c r="H47" i="17"/>
  <c r="E48" i="17"/>
  <c r="F48" i="17"/>
  <c r="G48" i="17"/>
  <c r="H48" i="17"/>
  <c r="E49" i="17"/>
  <c r="F49" i="17"/>
  <c r="G49" i="17"/>
  <c r="H49" i="17"/>
  <c r="E50" i="17"/>
  <c r="F50" i="17"/>
  <c r="G50" i="17"/>
  <c r="H50" i="17"/>
  <c r="E51" i="17"/>
  <c r="F51" i="17"/>
  <c r="G51" i="17"/>
  <c r="H51" i="17"/>
  <c r="E52" i="17"/>
  <c r="F52" i="17"/>
  <c r="G52" i="17"/>
  <c r="H52" i="17"/>
  <c r="E53" i="17"/>
  <c r="F53" i="17"/>
  <c r="G53" i="17"/>
  <c r="H53" i="17"/>
  <c r="E54" i="17"/>
  <c r="F54" i="17"/>
  <c r="G54" i="17"/>
  <c r="H54" i="17"/>
  <c r="E55" i="17"/>
  <c r="F55" i="17"/>
  <c r="G55" i="17"/>
  <c r="H55" i="17"/>
  <c r="E56" i="17"/>
  <c r="F56" i="17"/>
  <c r="G56" i="17"/>
  <c r="H56" i="17"/>
  <c r="E57" i="17"/>
  <c r="F57" i="17"/>
  <c r="G57" i="17"/>
  <c r="H57" i="17"/>
  <c r="E58" i="17"/>
  <c r="F58" i="17"/>
  <c r="G58" i="17"/>
  <c r="H58" i="17"/>
  <c r="E59" i="17"/>
  <c r="F59" i="17"/>
  <c r="G59" i="17"/>
  <c r="H59" i="17"/>
  <c r="E60" i="17"/>
  <c r="F60" i="17"/>
  <c r="G60" i="17"/>
  <c r="H60" i="17"/>
  <c r="E61" i="17"/>
  <c r="F61" i="17"/>
  <c r="G61" i="17"/>
  <c r="H61" i="17"/>
  <c r="E62" i="17"/>
  <c r="F62" i="17"/>
  <c r="G62" i="17"/>
  <c r="H62" i="17"/>
  <c r="E63" i="17"/>
  <c r="F63" i="17"/>
  <c r="G63" i="17"/>
  <c r="H63" i="17"/>
  <c r="E64" i="17"/>
  <c r="F64" i="17"/>
  <c r="G64" i="17"/>
  <c r="H64" i="17"/>
  <c r="E65" i="17"/>
  <c r="F65" i="17"/>
  <c r="G65" i="17"/>
  <c r="H65" i="17"/>
  <c r="E66" i="17"/>
  <c r="F66" i="17"/>
  <c r="G66" i="17"/>
  <c r="H66" i="17"/>
  <c r="E67" i="17"/>
  <c r="F67" i="17"/>
  <c r="G67" i="17"/>
  <c r="H67" i="17"/>
  <c r="E68" i="17"/>
  <c r="F68" i="17"/>
  <c r="G68" i="17"/>
  <c r="H68" i="17"/>
  <c r="E69" i="17"/>
  <c r="F69" i="17"/>
  <c r="G69" i="17"/>
  <c r="H69" i="17"/>
  <c r="E70" i="17"/>
  <c r="F70" i="17"/>
  <c r="G70" i="17"/>
  <c r="H70" i="17"/>
  <c r="E71" i="17"/>
  <c r="F71" i="17"/>
  <c r="G71" i="17"/>
  <c r="H71" i="17"/>
  <c r="E72" i="17"/>
  <c r="F72" i="17"/>
  <c r="G72" i="17"/>
  <c r="H72" i="17"/>
  <c r="E73" i="17"/>
  <c r="F73" i="17"/>
  <c r="G73" i="17"/>
  <c r="H73" i="17"/>
  <c r="E74" i="17"/>
  <c r="F74" i="17"/>
  <c r="G74" i="17"/>
  <c r="H74" i="17"/>
  <c r="E75" i="17"/>
  <c r="F75" i="17"/>
  <c r="G75" i="17"/>
  <c r="H75" i="17"/>
  <c r="E76" i="17"/>
  <c r="F76" i="17"/>
  <c r="G76" i="17"/>
  <c r="H76" i="17"/>
  <c r="E77" i="17"/>
  <c r="F77" i="17"/>
  <c r="G77" i="17"/>
  <c r="H77" i="17"/>
  <c r="E78" i="17"/>
  <c r="F78" i="17"/>
  <c r="G78" i="17"/>
  <c r="H78" i="17"/>
  <c r="E79" i="17"/>
  <c r="F79" i="17"/>
  <c r="G79" i="17"/>
  <c r="H79" i="17"/>
  <c r="E80" i="17"/>
  <c r="F80" i="17"/>
  <c r="G80" i="17"/>
  <c r="H80" i="17"/>
  <c r="E81" i="17"/>
  <c r="F81" i="17"/>
  <c r="G81" i="17"/>
  <c r="H81" i="17"/>
  <c r="E82" i="17"/>
  <c r="F82" i="17"/>
  <c r="G82" i="17"/>
  <c r="H82" i="17"/>
  <c r="E83" i="17"/>
  <c r="F83" i="17"/>
  <c r="G83" i="17"/>
  <c r="H83" i="17"/>
  <c r="E84" i="17"/>
  <c r="F84" i="17"/>
  <c r="G84" i="17"/>
  <c r="H84" i="17"/>
  <c r="E85" i="17"/>
  <c r="F85" i="17"/>
  <c r="G85" i="17"/>
  <c r="H85" i="17"/>
  <c r="E86" i="17"/>
  <c r="F86" i="17"/>
  <c r="G86" i="17"/>
  <c r="H86" i="17"/>
  <c r="E87" i="17"/>
  <c r="F87" i="17"/>
  <c r="G87" i="17"/>
  <c r="H87" i="17"/>
  <c r="E88" i="17"/>
  <c r="F88" i="17"/>
  <c r="G88" i="17"/>
  <c r="H88" i="17"/>
  <c r="E89" i="17"/>
  <c r="F89" i="17"/>
  <c r="G89" i="17"/>
  <c r="H89" i="17"/>
  <c r="E90" i="17"/>
  <c r="F90" i="17"/>
  <c r="G90" i="17"/>
  <c r="H90" i="17"/>
  <c r="E91" i="17"/>
  <c r="F91" i="17"/>
  <c r="G91" i="17"/>
  <c r="H91" i="17"/>
  <c r="E92" i="17"/>
  <c r="F92" i="17"/>
  <c r="G92" i="17"/>
  <c r="H92" i="17"/>
  <c r="E93" i="17"/>
  <c r="F93" i="17"/>
  <c r="G93" i="17"/>
  <c r="H93" i="17"/>
  <c r="E94" i="17"/>
  <c r="F94" i="17"/>
  <c r="G94" i="17"/>
  <c r="H94" i="17"/>
  <c r="E95" i="17"/>
  <c r="F95" i="17"/>
  <c r="G95" i="17"/>
  <c r="H95" i="17"/>
  <c r="E96" i="17"/>
  <c r="F96" i="17"/>
  <c r="G96" i="17"/>
  <c r="H96" i="17"/>
  <c r="E97" i="17"/>
  <c r="F97" i="17"/>
  <c r="G97" i="17"/>
  <c r="H97" i="17"/>
  <c r="E98" i="17"/>
  <c r="F98" i="17"/>
  <c r="G98" i="17"/>
  <c r="H98" i="17"/>
  <c r="E99" i="17"/>
  <c r="F99" i="17"/>
  <c r="G99" i="17"/>
  <c r="H99" i="17"/>
  <c r="E100" i="17"/>
  <c r="F100" i="17"/>
  <c r="G100" i="17"/>
  <c r="H100" i="17"/>
  <c r="E101" i="17"/>
  <c r="F101" i="17"/>
  <c r="G101" i="17"/>
  <c r="H101" i="17"/>
  <c r="E102" i="17"/>
  <c r="F102" i="17"/>
  <c r="G102" i="17"/>
  <c r="H102" i="17"/>
  <c r="E103" i="17"/>
  <c r="F103" i="17"/>
  <c r="G103" i="17"/>
  <c r="H103" i="17"/>
  <c r="E104" i="17"/>
  <c r="F104" i="17"/>
  <c r="G104" i="17"/>
  <c r="H104" i="17"/>
  <c r="E105" i="17"/>
  <c r="F105" i="17"/>
  <c r="G105" i="17"/>
  <c r="H105" i="17"/>
  <c r="E106" i="17"/>
  <c r="F106" i="17"/>
  <c r="G106" i="17"/>
  <c r="H106" i="17"/>
  <c r="E107" i="17"/>
  <c r="F107" i="17"/>
  <c r="G107" i="17"/>
  <c r="H107" i="17"/>
  <c r="E108" i="17"/>
  <c r="F108" i="17"/>
  <c r="G108" i="17"/>
  <c r="H108" i="17"/>
  <c r="E109" i="17"/>
  <c r="F109" i="17"/>
  <c r="G109" i="17"/>
  <c r="H109" i="17"/>
  <c r="E110" i="17"/>
  <c r="F110" i="17"/>
  <c r="G110" i="17"/>
  <c r="H110" i="17"/>
  <c r="E111" i="17"/>
  <c r="F111" i="17"/>
  <c r="G111" i="17"/>
  <c r="H111" i="17"/>
  <c r="E112" i="17"/>
  <c r="F112" i="17"/>
  <c r="G112" i="17"/>
  <c r="H112" i="17"/>
  <c r="E113" i="17"/>
  <c r="F113" i="17"/>
  <c r="G113" i="17"/>
  <c r="H113" i="17"/>
  <c r="E114" i="17"/>
  <c r="F114" i="17"/>
  <c r="G114" i="17"/>
  <c r="H114" i="17"/>
  <c r="E115" i="17"/>
  <c r="F115" i="17"/>
  <c r="G115" i="17"/>
  <c r="H115" i="17"/>
  <c r="E116" i="17"/>
  <c r="F116" i="17"/>
  <c r="G116" i="17"/>
  <c r="H116" i="17"/>
  <c r="E117" i="17"/>
  <c r="F117" i="17"/>
  <c r="G117" i="17"/>
  <c r="H117" i="17"/>
  <c r="E118" i="17"/>
  <c r="F118" i="17"/>
  <c r="G118" i="17"/>
  <c r="H118" i="17"/>
  <c r="E119" i="17"/>
  <c r="F119" i="17"/>
  <c r="G119" i="17"/>
  <c r="H119" i="17"/>
  <c r="E120" i="17"/>
  <c r="F120" i="17"/>
  <c r="G120" i="17"/>
  <c r="H120" i="17"/>
  <c r="E121" i="17"/>
  <c r="F121" i="17"/>
  <c r="G121" i="17"/>
  <c r="H121" i="17"/>
  <c r="E122" i="17"/>
  <c r="F122" i="17"/>
  <c r="G122" i="17"/>
  <c r="H122" i="17"/>
  <c r="E123" i="17"/>
  <c r="F123" i="17"/>
  <c r="G123" i="17"/>
  <c r="H123" i="17"/>
  <c r="E124" i="17"/>
  <c r="F124" i="17"/>
  <c r="G124" i="17"/>
  <c r="H124" i="17"/>
  <c r="E125" i="17"/>
  <c r="F125" i="17"/>
  <c r="G125" i="17"/>
  <c r="H125" i="17"/>
  <c r="E126" i="17"/>
  <c r="F126" i="17"/>
  <c r="G126" i="17"/>
  <c r="H126" i="17"/>
  <c r="E127" i="17"/>
  <c r="F127" i="17"/>
  <c r="G127" i="17"/>
  <c r="H127" i="17"/>
  <c r="E128" i="17"/>
  <c r="F128" i="17"/>
  <c r="G128" i="17"/>
  <c r="H128" i="17"/>
  <c r="E129" i="17"/>
  <c r="F129" i="17"/>
  <c r="G129" i="17"/>
  <c r="H129" i="17"/>
  <c r="E130" i="17"/>
  <c r="F130" i="17"/>
  <c r="G130" i="17"/>
  <c r="H130" i="17"/>
  <c r="E131" i="17"/>
  <c r="F131" i="17"/>
  <c r="G131" i="17"/>
  <c r="H131" i="17"/>
  <c r="E132" i="17"/>
  <c r="F132" i="17"/>
  <c r="G132" i="17"/>
  <c r="H132" i="17"/>
  <c r="E133" i="17"/>
  <c r="F133" i="17"/>
  <c r="G133" i="17"/>
  <c r="H133" i="17"/>
  <c r="E134" i="17"/>
  <c r="F134" i="17"/>
  <c r="G134" i="17"/>
  <c r="H134" i="17"/>
  <c r="E135" i="17"/>
  <c r="F135" i="17"/>
  <c r="G135" i="17"/>
  <c r="H135" i="17"/>
  <c r="E136" i="17"/>
  <c r="F136" i="17"/>
  <c r="G136" i="17"/>
  <c r="H136" i="17"/>
  <c r="E137" i="17"/>
  <c r="F137" i="17"/>
  <c r="G137" i="17"/>
  <c r="H137" i="17"/>
  <c r="E138" i="17"/>
  <c r="F138" i="17"/>
  <c r="G138" i="17"/>
  <c r="H138" i="17"/>
  <c r="E139" i="17"/>
  <c r="F139" i="17"/>
  <c r="G139" i="17"/>
  <c r="H139" i="17"/>
  <c r="E140" i="17"/>
  <c r="F140" i="17"/>
  <c r="G140" i="17"/>
  <c r="H140" i="17"/>
  <c r="E141" i="17"/>
  <c r="F141" i="17"/>
  <c r="G141" i="17"/>
  <c r="H141" i="17"/>
  <c r="E142" i="17"/>
  <c r="F142" i="17"/>
  <c r="G142" i="17"/>
  <c r="H142" i="17"/>
  <c r="E143" i="17"/>
  <c r="F143" i="17"/>
  <c r="G143" i="17"/>
  <c r="H143" i="17"/>
  <c r="E144" i="17"/>
  <c r="F144" i="17"/>
  <c r="G144" i="17"/>
  <c r="H144" i="17"/>
  <c r="E145" i="17"/>
  <c r="F145" i="17"/>
  <c r="G145" i="17"/>
  <c r="H145" i="17"/>
  <c r="E146" i="17"/>
  <c r="F146" i="17"/>
  <c r="G146" i="17"/>
  <c r="H146" i="17"/>
  <c r="E147" i="17"/>
  <c r="F147" i="17"/>
  <c r="G147" i="17"/>
  <c r="H147" i="17"/>
  <c r="E148" i="17"/>
  <c r="F148" i="17"/>
  <c r="G148" i="17"/>
  <c r="H148" i="17"/>
  <c r="E149" i="17"/>
  <c r="F149" i="17"/>
  <c r="G149" i="17"/>
  <c r="H149" i="17"/>
  <c r="E150" i="17"/>
  <c r="F150" i="17"/>
  <c r="G150" i="17"/>
  <c r="H150" i="17"/>
  <c r="E151" i="17"/>
  <c r="F151" i="17"/>
  <c r="G151" i="17"/>
  <c r="H151" i="17"/>
  <c r="E152" i="17"/>
  <c r="F152" i="17"/>
  <c r="G152" i="17"/>
  <c r="H152" i="17"/>
  <c r="E153" i="17"/>
  <c r="F153" i="17"/>
  <c r="G153" i="17"/>
  <c r="H153" i="17"/>
  <c r="E154" i="17"/>
  <c r="F154" i="17"/>
  <c r="G154" i="17"/>
  <c r="H154" i="17"/>
  <c r="E155" i="17"/>
  <c r="F155" i="17"/>
  <c r="G155" i="17"/>
  <c r="H155" i="17"/>
  <c r="E156" i="17"/>
  <c r="F156" i="17"/>
  <c r="G156" i="17"/>
  <c r="H156" i="17"/>
  <c r="E157" i="17"/>
  <c r="F157" i="17"/>
  <c r="G157" i="17"/>
  <c r="H157" i="17"/>
  <c r="E158" i="17"/>
  <c r="F158" i="17"/>
  <c r="G158" i="17"/>
  <c r="H158" i="17"/>
  <c r="E159" i="17"/>
  <c r="F159" i="17"/>
  <c r="G159" i="17"/>
  <c r="H159" i="17"/>
  <c r="E160" i="17"/>
  <c r="F160" i="17"/>
  <c r="G160" i="17"/>
  <c r="H160" i="17"/>
  <c r="E161" i="17"/>
  <c r="F161" i="17"/>
  <c r="G161" i="17"/>
  <c r="H161" i="17"/>
  <c r="E162" i="17"/>
  <c r="F162" i="17"/>
  <c r="G162" i="17"/>
  <c r="H162" i="17"/>
  <c r="E163" i="17"/>
  <c r="F163" i="17"/>
  <c r="G163" i="17"/>
  <c r="H163" i="17"/>
  <c r="E164" i="17"/>
  <c r="F164" i="17"/>
  <c r="G164" i="17"/>
  <c r="H164" i="17"/>
  <c r="E165" i="17"/>
  <c r="F165" i="17"/>
  <c r="G165" i="17"/>
  <c r="H165" i="17"/>
  <c r="E166" i="17"/>
  <c r="F166" i="17"/>
  <c r="G166" i="17"/>
  <c r="H166" i="17"/>
  <c r="E167" i="17"/>
  <c r="F167" i="17"/>
  <c r="G167" i="17"/>
  <c r="H167" i="17"/>
  <c r="E168" i="17"/>
  <c r="F168" i="17"/>
  <c r="G168" i="17"/>
  <c r="H168" i="17"/>
  <c r="E169" i="17"/>
  <c r="F169" i="17"/>
  <c r="G169" i="17"/>
  <c r="H169" i="17"/>
  <c r="E170" i="17"/>
  <c r="F170" i="17"/>
  <c r="G170" i="17"/>
  <c r="H170" i="17"/>
  <c r="E171" i="17"/>
  <c r="F171" i="17"/>
  <c r="G171" i="17"/>
  <c r="H171" i="17"/>
  <c r="E172" i="17"/>
  <c r="F172" i="17"/>
  <c r="G172" i="17"/>
  <c r="H172" i="17"/>
  <c r="E173" i="17"/>
  <c r="F173" i="17"/>
  <c r="G173" i="17"/>
  <c r="H173" i="17"/>
  <c r="E174" i="17"/>
  <c r="F174" i="17"/>
  <c r="G174" i="17"/>
  <c r="H174" i="17"/>
  <c r="E175" i="17"/>
  <c r="F175" i="17"/>
  <c r="G175" i="17"/>
  <c r="H175" i="17"/>
  <c r="E176" i="17"/>
  <c r="F176" i="17"/>
  <c r="G176" i="17"/>
  <c r="H176" i="17"/>
  <c r="E177" i="17"/>
  <c r="F177" i="17"/>
  <c r="G177" i="17"/>
  <c r="H177" i="17"/>
  <c r="E178" i="17"/>
  <c r="F178" i="17"/>
  <c r="G178" i="17"/>
  <c r="H178" i="17"/>
  <c r="E179" i="17"/>
  <c r="F179" i="17"/>
  <c r="G179" i="17"/>
  <c r="H179" i="17"/>
  <c r="E180" i="17"/>
  <c r="F180" i="17"/>
  <c r="G180" i="17"/>
  <c r="H180" i="17"/>
  <c r="E181" i="17"/>
  <c r="F181" i="17"/>
  <c r="G181" i="17"/>
  <c r="H181" i="17"/>
  <c r="E182" i="17"/>
  <c r="F182" i="17"/>
  <c r="G182" i="17"/>
  <c r="H182" i="17"/>
  <c r="E183" i="17"/>
  <c r="F183" i="17"/>
  <c r="G183" i="17"/>
  <c r="H183" i="17"/>
  <c r="E184" i="17"/>
  <c r="F184" i="17"/>
  <c r="G184" i="17"/>
  <c r="H184" i="17"/>
  <c r="E185" i="17"/>
  <c r="F185" i="17"/>
  <c r="G185" i="17"/>
  <c r="H185" i="17"/>
  <c r="E186" i="17"/>
  <c r="F186" i="17"/>
  <c r="G186" i="17"/>
  <c r="H186" i="17"/>
  <c r="E187" i="17"/>
  <c r="F187" i="17"/>
  <c r="G187" i="17"/>
  <c r="H187" i="17"/>
  <c r="E188" i="17"/>
  <c r="F188" i="17"/>
  <c r="G188" i="17"/>
  <c r="H188" i="17"/>
  <c r="E189" i="17"/>
  <c r="F189" i="17"/>
  <c r="G189" i="17"/>
  <c r="H189" i="17"/>
  <c r="E190" i="17"/>
  <c r="F190" i="17"/>
  <c r="G190" i="17"/>
  <c r="H190" i="17"/>
  <c r="E191" i="17"/>
  <c r="F191" i="17"/>
  <c r="G191" i="17"/>
  <c r="H191" i="17"/>
  <c r="E192" i="17"/>
  <c r="F192" i="17"/>
  <c r="G192" i="17"/>
  <c r="H192" i="17"/>
  <c r="E193" i="17"/>
  <c r="F193" i="17"/>
  <c r="G193" i="17"/>
  <c r="H193" i="17"/>
  <c r="E194" i="17"/>
  <c r="F194" i="17"/>
  <c r="G194" i="17"/>
  <c r="H194" i="17"/>
  <c r="E195" i="17"/>
  <c r="F195" i="17"/>
  <c r="G195" i="17"/>
  <c r="H195" i="17"/>
  <c r="E196" i="17"/>
  <c r="F196" i="17"/>
  <c r="G196" i="17"/>
  <c r="H196" i="17"/>
  <c r="E197" i="17"/>
  <c r="F197" i="17"/>
  <c r="G197" i="17"/>
  <c r="H197" i="17"/>
  <c r="E198" i="17"/>
  <c r="F198" i="17"/>
  <c r="G198" i="17"/>
  <c r="H198" i="17"/>
  <c r="E199" i="17"/>
  <c r="F199" i="17"/>
  <c r="G199" i="17"/>
  <c r="H199" i="17"/>
  <c r="E200" i="17"/>
  <c r="F200" i="17"/>
  <c r="G200" i="17"/>
  <c r="H200" i="17"/>
  <c r="E201" i="17"/>
  <c r="F201" i="17"/>
  <c r="G201" i="17"/>
  <c r="H201" i="17"/>
  <c r="E202" i="17"/>
  <c r="F202" i="17"/>
  <c r="G202" i="17"/>
  <c r="H202" i="17"/>
  <c r="E203" i="17"/>
  <c r="F203" i="17"/>
  <c r="G203" i="17"/>
  <c r="H203" i="17"/>
  <c r="E204" i="17"/>
  <c r="F204" i="17"/>
  <c r="G204" i="17"/>
  <c r="H204" i="17"/>
  <c r="E205" i="17"/>
  <c r="F205" i="17"/>
  <c r="G205" i="17"/>
  <c r="H205" i="17"/>
  <c r="E206" i="17"/>
  <c r="F206" i="17"/>
  <c r="G206" i="17"/>
  <c r="H206" i="17"/>
  <c r="E207" i="17"/>
  <c r="F207" i="17"/>
  <c r="G207" i="17"/>
  <c r="H207" i="17"/>
  <c r="E208" i="17"/>
  <c r="F208" i="17"/>
  <c r="G208" i="17"/>
  <c r="H208" i="17"/>
  <c r="E209" i="17"/>
  <c r="F209" i="17"/>
  <c r="G209" i="17"/>
  <c r="H209" i="17"/>
  <c r="E210" i="17"/>
  <c r="F210" i="17"/>
  <c r="G210" i="17"/>
  <c r="H210" i="17"/>
  <c r="E211" i="17"/>
  <c r="F211" i="17"/>
  <c r="G211" i="17"/>
  <c r="H211" i="17"/>
  <c r="E212" i="17"/>
  <c r="F212" i="17"/>
  <c r="G212" i="17"/>
  <c r="H212" i="17"/>
  <c r="E213" i="17"/>
  <c r="F213" i="17"/>
  <c r="G213" i="17"/>
  <c r="H213" i="17"/>
  <c r="E214" i="17"/>
  <c r="F214" i="17"/>
  <c r="G214" i="17"/>
  <c r="H214" i="17"/>
  <c r="E215" i="17"/>
  <c r="F215" i="17"/>
  <c r="G215" i="17"/>
  <c r="H215" i="17"/>
  <c r="E216" i="17"/>
  <c r="F216" i="17"/>
  <c r="G216" i="17"/>
  <c r="H216" i="17"/>
  <c r="E217" i="17"/>
  <c r="F217" i="17"/>
  <c r="G217" i="17"/>
  <c r="H217" i="17"/>
  <c r="E218" i="17"/>
  <c r="F218" i="17"/>
  <c r="G218" i="17"/>
  <c r="H218" i="17"/>
  <c r="E219" i="17"/>
  <c r="F219" i="17"/>
  <c r="G219" i="17"/>
  <c r="H219" i="17"/>
  <c r="E220" i="17"/>
  <c r="F220" i="17"/>
  <c r="G220" i="17"/>
  <c r="H220" i="17"/>
  <c r="E221" i="17"/>
  <c r="F221" i="17"/>
  <c r="G221" i="17"/>
  <c r="H221" i="17"/>
  <c r="E222" i="17"/>
  <c r="F222" i="17"/>
  <c r="G222" i="17"/>
  <c r="H222" i="17"/>
  <c r="E223" i="17"/>
  <c r="F223" i="17"/>
  <c r="G223" i="17"/>
  <c r="H223" i="17"/>
  <c r="E224" i="17"/>
  <c r="F224" i="17"/>
  <c r="G224" i="17"/>
  <c r="H224" i="17"/>
  <c r="E225" i="17"/>
  <c r="F225" i="17"/>
  <c r="G225" i="17"/>
  <c r="H225" i="17"/>
  <c r="E226" i="17"/>
  <c r="F226" i="17"/>
  <c r="G226" i="17"/>
  <c r="H226" i="17"/>
  <c r="E227" i="17"/>
  <c r="F227" i="17"/>
  <c r="G227" i="17"/>
  <c r="H227" i="17"/>
  <c r="E228" i="17"/>
  <c r="F228" i="17"/>
  <c r="G228" i="17"/>
  <c r="H228" i="17"/>
  <c r="E229" i="17"/>
  <c r="F229" i="17"/>
  <c r="G229" i="17"/>
  <c r="H229" i="17"/>
  <c r="E230" i="17"/>
  <c r="F230" i="17"/>
  <c r="G230" i="17"/>
  <c r="H230" i="17"/>
  <c r="E231" i="17"/>
  <c r="F231" i="17"/>
  <c r="G231" i="17"/>
  <c r="H231" i="17"/>
  <c r="E232" i="17"/>
  <c r="F232" i="17"/>
  <c r="G232" i="17"/>
  <c r="H232" i="17"/>
  <c r="E233" i="17"/>
  <c r="F233" i="17"/>
  <c r="G233" i="17"/>
  <c r="H233" i="17"/>
  <c r="E234" i="17"/>
  <c r="F234" i="17"/>
  <c r="G234" i="17"/>
  <c r="H234" i="17"/>
  <c r="E235" i="17"/>
  <c r="F235" i="17"/>
  <c r="G235" i="17"/>
  <c r="H235" i="17"/>
  <c r="E236" i="17"/>
  <c r="F236" i="17"/>
  <c r="G236" i="17"/>
  <c r="H236" i="17"/>
  <c r="E237" i="17"/>
  <c r="F237" i="17"/>
  <c r="G237" i="17"/>
  <c r="H237" i="17"/>
  <c r="E238" i="17"/>
  <c r="F238" i="17"/>
  <c r="G238" i="17"/>
  <c r="H238" i="17"/>
  <c r="E239" i="17"/>
  <c r="F239" i="17"/>
  <c r="G239" i="17"/>
  <c r="H239" i="17"/>
  <c r="E240" i="17"/>
  <c r="F240" i="17"/>
  <c r="G240" i="17"/>
  <c r="H240" i="17"/>
  <c r="E241" i="17"/>
  <c r="F241" i="17"/>
  <c r="G241" i="17"/>
  <c r="H241" i="17"/>
  <c r="E242" i="17"/>
  <c r="F242" i="17"/>
  <c r="G242" i="17"/>
  <c r="H242" i="17"/>
  <c r="E243" i="17"/>
  <c r="F243" i="17"/>
  <c r="G243" i="17"/>
  <c r="H243" i="17"/>
  <c r="E244" i="17"/>
  <c r="F244" i="17"/>
  <c r="G244" i="17"/>
  <c r="H244" i="17"/>
  <c r="E245" i="17"/>
  <c r="F245" i="17"/>
  <c r="G245" i="17"/>
  <c r="H245" i="17"/>
  <c r="E246" i="17"/>
  <c r="F246" i="17"/>
  <c r="G246" i="17"/>
  <c r="H246" i="17"/>
  <c r="E247" i="17"/>
  <c r="F247" i="17"/>
  <c r="G247" i="17"/>
  <c r="H247" i="17"/>
  <c r="E248" i="17"/>
  <c r="F248" i="17"/>
  <c r="G248" i="17"/>
  <c r="H248" i="17"/>
  <c r="E249" i="17"/>
  <c r="F249" i="17"/>
  <c r="G249" i="17"/>
  <c r="H249" i="17"/>
  <c r="E250" i="17"/>
  <c r="F250" i="17"/>
  <c r="G250" i="17"/>
  <c r="H250" i="17"/>
  <c r="E251" i="17"/>
  <c r="F251" i="17"/>
  <c r="G251" i="17"/>
  <c r="H251" i="17"/>
  <c r="E252" i="17"/>
  <c r="F252" i="17"/>
  <c r="G252" i="17"/>
  <c r="H252" i="17"/>
  <c r="E253" i="17"/>
  <c r="F253" i="17"/>
  <c r="G253" i="17"/>
  <c r="H253" i="17"/>
  <c r="E254" i="17"/>
  <c r="F254" i="17"/>
  <c r="G254" i="17"/>
  <c r="H254" i="17"/>
  <c r="E255" i="17"/>
  <c r="F255" i="17"/>
  <c r="G255" i="17"/>
  <c r="H255" i="17"/>
  <c r="E256" i="17"/>
  <c r="F256" i="17"/>
  <c r="G256" i="17"/>
  <c r="H256" i="17"/>
  <c r="E257" i="17"/>
  <c r="F257" i="17"/>
  <c r="G257" i="17"/>
  <c r="H257" i="17"/>
  <c r="E258" i="17"/>
  <c r="F258" i="17"/>
  <c r="G258" i="17"/>
  <c r="H258" i="17"/>
  <c r="E259" i="17"/>
  <c r="F259" i="17"/>
  <c r="G259" i="17"/>
  <c r="H259" i="17"/>
  <c r="E260" i="17"/>
  <c r="F260" i="17"/>
  <c r="G260" i="17"/>
  <c r="H260" i="17"/>
  <c r="E261" i="17"/>
  <c r="F261" i="17"/>
  <c r="G261" i="17"/>
  <c r="H261" i="17"/>
  <c r="E262" i="17"/>
  <c r="F262" i="17"/>
  <c r="G262" i="17"/>
  <c r="H262" i="17"/>
  <c r="E263" i="17"/>
  <c r="F263" i="17"/>
  <c r="G263" i="17"/>
  <c r="H263" i="17"/>
  <c r="E264" i="17"/>
  <c r="F264" i="17"/>
  <c r="G264" i="17"/>
  <c r="H264" i="17"/>
  <c r="E265" i="17"/>
  <c r="F265" i="17"/>
  <c r="G265" i="17"/>
  <c r="H265" i="17"/>
  <c r="E266" i="17"/>
  <c r="F266" i="17"/>
  <c r="G266" i="17"/>
  <c r="H266" i="17"/>
  <c r="E267" i="17"/>
  <c r="F267" i="17"/>
  <c r="G267" i="17"/>
  <c r="H267" i="17"/>
  <c r="E268" i="17"/>
  <c r="F268" i="17"/>
  <c r="G268" i="17"/>
  <c r="H268" i="17"/>
  <c r="E269" i="17"/>
  <c r="F269" i="17"/>
  <c r="G269" i="17"/>
  <c r="H269" i="17"/>
  <c r="E270" i="17"/>
  <c r="F270" i="17"/>
  <c r="G270" i="17"/>
  <c r="H270" i="17"/>
  <c r="E271" i="17"/>
  <c r="F271" i="17"/>
  <c r="G271" i="17"/>
  <c r="H271" i="17"/>
  <c r="E272" i="17"/>
  <c r="F272" i="17"/>
  <c r="G272" i="17"/>
  <c r="H272" i="17"/>
  <c r="E273" i="17"/>
  <c r="F273" i="17"/>
  <c r="G273" i="17"/>
  <c r="H273" i="17"/>
  <c r="E274" i="17"/>
  <c r="F274" i="17"/>
  <c r="G274" i="17"/>
  <c r="H274" i="17"/>
  <c r="E275" i="17"/>
  <c r="F275" i="17"/>
  <c r="G275" i="17"/>
  <c r="H275" i="17"/>
  <c r="E276" i="17"/>
  <c r="F276" i="17"/>
  <c r="G276" i="17"/>
  <c r="H276" i="17"/>
  <c r="E277" i="17"/>
  <c r="F277" i="17"/>
  <c r="G277" i="17"/>
  <c r="H277" i="17"/>
  <c r="E278" i="17"/>
  <c r="F278" i="17"/>
  <c r="G278" i="17"/>
  <c r="H278" i="17"/>
  <c r="E279" i="17"/>
  <c r="F279" i="17"/>
  <c r="G279" i="17"/>
  <c r="H279" i="17"/>
  <c r="E280" i="17"/>
  <c r="F280" i="17"/>
  <c r="G280" i="17"/>
  <c r="H280" i="17"/>
  <c r="E281" i="17"/>
  <c r="F281" i="17"/>
  <c r="G281" i="17"/>
  <c r="H281" i="17"/>
  <c r="E282" i="17"/>
  <c r="F282" i="17"/>
  <c r="G282" i="17"/>
  <c r="H282" i="17"/>
  <c r="E283" i="17"/>
  <c r="F283" i="17"/>
  <c r="G283" i="17"/>
  <c r="H283" i="17"/>
  <c r="E284" i="17"/>
  <c r="F284" i="17"/>
  <c r="G284" i="17"/>
  <c r="H284" i="17"/>
  <c r="E285" i="17"/>
  <c r="F285" i="17"/>
  <c r="G285" i="17"/>
  <c r="H285" i="17"/>
  <c r="E286" i="17"/>
  <c r="F286" i="17"/>
  <c r="G286" i="17"/>
  <c r="H286" i="17"/>
  <c r="E287" i="17"/>
  <c r="F287" i="17"/>
  <c r="G287" i="17"/>
  <c r="H287" i="17"/>
  <c r="E288" i="17"/>
  <c r="F288" i="17"/>
  <c r="G288" i="17"/>
  <c r="H288" i="17"/>
  <c r="E289" i="17"/>
  <c r="F289" i="17"/>
  <c r="G289" i="17"/>
  <c r="H289" i="17"/>
  <c r="E290" i="17"/>
  <c r="F290" i="17"/>
  <c r="G290" i="17"/>
  <c r="H290" i="17"/>
  <c r="E291" i="17"/>
  <c r="F291" i="17"/>
  <c r="G291" i="17"/>
  <c r="H291" i="17"/>
  <c r="E292" i="17"/>
  <c r="F292" i="17"/>
  <c r="G292" i="17"/>
  <c r="H292" i="17"/>
  <c r="E293" i="17"/>
  <c r="F293" i="17"/>
  <c r="G293" i="17"/>
  <c r="H293" i="17"/>
  <c r="E294" i="17"/>
  <c r="F294" i="17"/>
  <c r="G294" i="17"/>
  <c r="H294" i="17"/>
  <c r="E295" i="17"/>
  <c r="F295" i="17"/>
  <c r="G295" i="17"/>
  <c r="H295" i="17"/>
  <c r="E296" i="17"/>
  <c r="F296" i="17"/>
  <c r="G296" i="17"/>
  <c r="H296" i="17"/>
  <c r="E297" i="17"/>
  <c r="F297" i="17"/>
  <c r="G297" i="17"/>
  <c r="H297" i="17"/>
  <c r="E298" i="17"/>
  <c r="F298" i="17"/>
  <c r="G298" i="17"/>
  <c r="H298" i="17"/>
  <c r="E299" i="17"/>
  <c r="F299" i="17"/>
  <c r="G299" i="17"/>
  <c r="H299" i="17"/>
  <c r="E300" i="17"/>
  <c r="F300" i="17"/>
  <c r="G300" i="17"/>
  <c r="H300" i="17"/>
  <c r="E301" i="17"/>
  <c r="F301" i="17"/>
  <c r="G301" i="17"/>
  <c r="H301" i="17"/>
  <c r="E302" i="17"/>
  <c r="F302" i="17"/>
  <c r="G302" i="17"/>
  <c r="H302" i="17"/>
  <c r="E303" i="17"/>
  <c r="F303" i="17"/>
  <c r="G303" i="17"/>
  <c r="H303" i="17"/>
  <c r="E304" i="17"/>
  <c r="F304" i="17"/>
  <c r="G304" i="17"/>
  <c r="H304" i="17"/>
  <c r="E305" i="17"/>
  <c r="F305" i="17"/>
  <c r="G305" i="17"/>
  <c r="H305" i="17"/>
  <c r="E306" i="17"/>
  <c r="F306" i="17"/>
  <c r="G306" i="17"/>
  <c r="H306" i="17"/>
  <c r="E307" i="17"/>
  <c r="F307" i="17"/>
  <c r="G307" i="17"/>
  <c r="H307" i="17"/>
  <c r="F13" i="17"/>
  <c r="G13" i="17"/>
  <c r="H13" i="17"/>
  <c r="E13" i="17"/>
  <c r="A307" i="17"/>
  <c r="A306" i="17"/>
  <c r="A305" i="17"/>
  <c r="A304" i="17"/>
  <c r="AO304" i="17" s="1"/>
  <c r="A303" i="17"/>
  <c r="AO303" i="17" s="1"/>
  <c r="A302" i="17"/>
  <c r="AO302" i="17" s="1"/>
  <c r="A301" i="17"/>
  <c r="A300" i="17"/>
  <c r="A299" i="17"/>
  <c r="A298" i="17"/>
  <c r="A297" i="17"/>
  <c r="A296" i="17"/>
  <c r="A295" i="17"/>
  <c r="A294" i="17"/>
  <c r="A293" i="17"/>
  <c r="A292" i="17"/>
  <c r="AO292" i="17" s="1"/>
  <c r="A291" i="17"/>
  <c r="AO291" i="17" s="1"/>
  <c r="A290" i="17"/>
  <c r="AO290" i="17" s="1"/>
  <c r="A289" i="17"/>
  <c r="A288" i="17"/>
  <c r="A287" i="17"/>
  <c r="A286" i="17"/>
  <c r="A285" i="17"/>
  <c r="A284" i="17"/>
  <c r="A283" i="17"/>
  <c r="A282" i="17"/>
  <c r="A281" i="17"/>
  <c r="A280" i="17"/>
  <c r="AO280" i="17" s="1"/>
  <c r="A279" i="17"/>
  <c r="AO279" i="17" s="1"/>
  <c r="A278" i="17"/>
  <c r="AO278" i="17" s="1"/>
  <c r="A277" i="17"/>
  <c r="A276" i="17"/>
  <c r="A275" i="17"/>
  <c r="A274" i="17"/>
  <c r="A273" i="17"/>
  <c r="A272" i="17"/>
  <c r="A271" i="17"/>
  <c r="A270" i="17"/>
  <c r="A269" i="17"/>
  <c r="A268" i="17"/>
  <c r="AO268" i="17" s="1"/>
  <c r="A267" i="17"/>
  <c r="AO267" i="17" s="1"/>
  <c r="A266" i="17"/>
  <c r="AO266" i="17" s="1"/>
  <c r="A265" i="17"/>
  <c r="A264" i="17"/>
  <c r="A263" i="17"/>
  <c r="A262" i="17"/>
  <c r="A261" i="17"/>
  <c r="A260" i="17"/>
  <c r="A259" i="17"/>
  <c r="A258" i="17"/>
  <c r="A257" i="17"/>
  <c r="A256" i="17"/>
  <c r="AO256" i="17" s="1"/>
  <c r="A255" i="17"/>
  <c r="AO255" i="17" s="1"/>
  <c r="A254" i="17"/>
  <c r="AO254" i="17" s="1"/>
  <c r="A253" i="17"/>
  <c r="A252" i="17"/>
  <c r="A251" i="17"/>
  <c r="A250" i="17"/>
  <c r="AO250" i="17" s="1"/>
  <c r="A249" i="17"/>
  <c r="A248" i="17"/>
  <c r="A247" i="17"/>
  <c r="A246" i="17"/>
  <c r="A245" i="17"/>
  <c r="A244" i="17"/>
  <c r="AO244" i="17" s="1"/>
  <c r="A243" i="17"/>
  <c r="AO243" i="17" s="1"/>
  <c r="A242" i="17"/>
  <c r="AO242" i="17" s="1"/>
  <c r="A241" i="17"/>
  <c r="A240" i="17"/>
  <c r="A239" i="17"/>
  <c r="A238" i="17"/>
  <c r="AO238" i="17" s="1"/>
  <c r="A237" i="17"/>
  <c r="A236" i="17"/>
  <c r="A235" i="17"/>
  <c r="A234" i="17"/>
  <c r="A233" i="17"/>
  <c r="A232" i="17"/>
  <c r="AO232" i="17" s="1"/>
  <c r="A231" i="17"/>
  <c r="AO231" i="17" s="1"/>
  <c r="A230" i="17"/>
  <c r="AO230" i="17" s="1"/>
  <c r="A229" i="17"/>
  <c r="A228" i="17"/>
  <c r="A227" i="17"/>
  <c r="A226" i="17"/>
  <c r="AO226" i="17" s="1"/>
  <c r="A225" i="17"/>
  <c r="A224" i="17"/>
  <c r="A223" i="17"/>
  <c r="A222" i="17"/>
  <c r="AO222" i="17" s="1"/>
  <c r="A221" i="17"/>
  <c r="A220" i="17"/>
  <c r="AO220" i="17" s="1"/>
  <c r="A219" i="17"/>
  <c r="AO219" i="17" s="1"/>
  <c r="A218" i="17"/>
  <c r="AO218" i="17" s="1"/>
  <c r="A217" i="17"/>
  <c r="A216" i="17"/>
  <c r="A215" i="17"/>
  <c r="A214" i="17"/>
  <c r="AO214" i="17" s="1"/>
  <c r="A213" i="17"/>
  <c r="A212" i="17"/>
  <c r="A211" i="17"/>
  <c r="A210" i="17"/>
  <c r="AO210" i="17" s="1"/>
  <c r="A209" i="17"/>
  <c r="A208" i="17"/>
  <c r="AO208" i="17" s="1"/>
  <c r="A207" i="17"/>
  <c r="AO207" i="17" s="1"/>
  <c r="A206" i="17"/>
  <c r="AO206" i="17" s="1"/>
  <c r="A205" i="17"/>
  <c r="A204" i="17"/>
  <c r="A203" i="17"/>
  <c r="A202" i="17"/>
  <c r="AO202" i="17" s="1"/>
  <c r="A201" i="17"/>
  <c r="A200" i="17"/>
  <c r="A199" i="17"/>
  <c r="AO199" i="17" s="1"/>
  <c r="A198" i="17"/>
  <c r="AO198" i="17" s="1"/>
  <c r="A197" i="17"/>
  <c r="A196" i="17"/>
  <c r="AO196" i="17" s="1"/>
  <c r="A195" i="17"/>
  <c r="AO195" i="17" s="1"/>
  <c r="A194" i="17"/>
  <c r="AO194" i="17" s="1"/>
  <c r="A193" i="17"/>
  <c r="A192" i="17"/>
  <c r="A191" i="17"/>
  <c r="A190" i="17"/>
  <c r="AO190" i="17" s="1"/>
  <c r="A189" i="17"/>
  <c r="A188" i="17"/>
  <c r="A187" i="17"/>
  <c r="AO187" i="17" s="1"/>
  <c r="A186" i="17"/>
  <c r="AO186" i="17" s="1"/>
  <c r="A185" i="17"/>
  <c r="A184" i="17"/>
  <c r="AO184" i="17" s="1"/>
  <c r="A183" i="17"/>
  <c r="AO183" i="17" s="1"/>
  <c r="A182" i="17"/>
  <c r="AO182" i="17" s="1"/>
  <c r="A181" i="17"/>
  <c r="A180" i="17"/>
  <c r="A179" i="17"/>
  <c r="A178" i="17"/>
  <c r="AO178" i="17" s="1"/>
  <c r="A177" i="17"/>
  <c r="A176" i="17"/>
  <c r="A175" i="17"/>
  <c r="AO175" i="17" s="1"/>
  <c r="A174" i="17"/>
  <c r="AO174" i="17" s="1"/>
  <c r="A173" i="17"/>
  <c r="A172" i="17"/>
  <c r="AO172" i="17" s="1"/>
  <c r="A171" i="17"/>
  <c r="AO171" i="17" s="1"/>
  <c r="A170" i="17"/>
  <c r="AO170" i="17" s="1"/>
  <c r="A169" i="17"/>
  <c r="AO169" i="17" s="1"/>
  <c r="A168" i="17"/>
  <c r="A167" i="17"/>
  <c r="A166" i="17"/>
  <c r="AO166" i="17" s="1"/>
  <c r="A165" i="17"/>
  <c r="A164" i="17"/>
  <c r="A163" i="17"/>
  <c r="AO163" i="17" s="1"/>
  <c r="A162" i="17"/>
  <c r="AO162" i="17" s="1"/>
  <c r="A161" i="17"/>
  <c r="A160" i="17"/>
  <c r="AO160" i="17" s="1"/>
  <c r="A159" i="17"/>
  <c r="AO159" i="17" s="1"/>
  <c r="A158" i="17"/>
  <c r="AO158" i="17" s="1"/>
  <c r="A157" i="17"/>
  <c r="AO157" i="17" s="1"/>
  <c r="A156" i="17"/>
  <c r="A155" i="17"/>
  <c r="A154" i="17"/>
  <c r="AO154" i="17" s="1"/>
  <c r="A153" i="17"/>
  <c r="A152" i="17"/>
  <c r="A151" i="17"/>
  <c r="AO151" i="17" s="1"/>
  <c r="A150" i="17"/>
  <c r="AO150" i="17" s="1"/>
  <c r="A149" i="17"/>
  <c r="A148" i="17"/>
  <c r="AO148" i="17" s="1"/>
  <c r="A147" i="17"/>
  <c r="AO147" i="17" s="1"/>
  <c r="A146" i="17"/>
  <c r="AO146" i="17" s="1"/>
  <c r="A145" i="17"/>
  <c r="AO145" i="17" s="1"/>
  <c r="A144" i="17"/>
  <c r="A143" i="17"/>
  <c r="A142" i="17"/>
  <c r="AO142" i="17" s="1"/>
  <c r="A141" i="17"/>
  <c r="A140" i="17"/>
  <c r="A139" i="17"/>
  <c r="AO139" i="17" s="1"/>
  <c r="A138" i="17"/>
  <c r="AO138" i="17" s="1"/>
  <c r="A137" i="17"/>
  <c r="A136" i="17"/>
  <c r="AO136" i="17" s="1"/>
  <c r="A135" i="17"/>
  <c r="AO135" i="17" s="1"/>
  <c r="A134" i="17"/>
  <c r="AO134" i="17" s="1"/>
  <c r="A133" i="17"/>
  <c r="AO133" i="17" s="1"/>
  <c r="A132" i="17"/>
  <c r="A131" i="17"/>
  <c r="A130" i="17"/>
  <c r="AO130" i="17" s="1"/>
  <c r="A129" i="17"/>
  <c r="A128" i="17"/>
  <c r="A127" i="17"/>
  <c r="AO127" i="17" s="1"/>
  <c r="A126" i="17"/>
  <c r="AO126" i="17" s="1"/>
  <c r="A125" i="17"/>
  <c r="A124" i="17"/>
  <c r="AO124" i="17" s="1"/>
  <c r="A123" i="17"/>
  <c r="AO123" i="17" s="1"/>
  <c r="A122" i="17"/>
  <c r="AO122" i="17" s="1"/>
  <c r="A121" i="17"/>
  <c r="AO121" i="17" s="1"/>
  <c r="A120" i="17"/>
  <c r="A119" i="17"/>
  <c r="A118" i="17"/>
  <c r="AO118" i="17" s="1"/>
  <c r="A117" i="17"/>
  <c r="A116" i="17"/>
  <c r="A115" i="17"/>
  <c r="AO115" i="17" s="1"/>
  <c r="A114" i="17"/>
  <c r="AO114" i="17" s="1"/>
  <c r="A113" i="17"/>
  <c r="A112" i="17"/>
  <c r="AO112" i="17" s="1"/>
  <c r="A111" i="17"/>
  <c r="AO111" i="17" s="1"/>
  <c r="A110" i="17"/>
  <c r="AO110" i="17" s="1"/>
  <c r="A109" i="17"/>
  <c r="AO109" i="17" s="1"/>
  <c r="A108" i="17"/>
  <c r="A107" i="17"/>
  <c r="A106" i="17"/>
  <c r="AO106" i="17" s="1"/>
  <c r="A105" i="17"/>
  <c r="A104" i="17"/>
  <c r="A103" i="17"/>
  <c r="AO103" i="17" s="1"/>
  <c r="A102" i="17"/>
  <c r="AO102" i="17" s="1"/>
  <c r="A101" i="17"/>
  <c r="A100" i="17"/>
  <c r="AO100" i="17" s="1"/>
  <c r="A99" i="17"/>
  <c r="AO99" i="17" s="1"/>
  <c r="A98" i="17"/>
  <c r="AO98" i="17" s="1"/>
  <c r="A97" i="17"/>
  <c r="AO97" i="17" s="1"/>
  <c r="A96" i="17"/>
  <c r="A95" i="17"/>
  <c r="A94" i="17"/>
  <c r="AO94" i="17" s="1"/>
  <c r="A93" i="17"/>
  <c r="A92" i="17"/>
  <c r="A91" i="17"/>
  <c r="AO91" i="17" s="1"/>
  <c r="A90" i="17"/>
  <c r="AO90" i="17" s="1"/>
  <c r="A89" i="17"/>
  <c r="A88" i="17"/>
  <c r="AO88" i="17" s="1"/>
  <c r="A87" i="17"/>
  <c r="AO87" i="17" s="1"/>
  <c r="A86" i="17"/>
  <c r="AO86" i="17" s="1"/>
  <c r="A85" i="17"/>
  <c r="AO85" i="17" s="1"/>
  <c r="A84" i="17"/>
  <c r="A83" i="17"/>
  <c r="A82" i="17"/>
  <c r="AO82" i="17" s="1"/>
  <c r="A81" i="17"/>
  <c r="A80" i="17"/>
  <c r="A79" i="17"/>
  <c r="AO79" i="17" s="1"/>
  <c r="A78" i="17"/>
  <c r="AO78" i="17" s="1"/>
  <c r="A77" i="17"/>
  <c r="A76" i="17"/>
  <c r="AO76" i="17" s="1"/>
  <c r="A75" i="17"/>
  <c r="AO75" i="17" s="1"/>
  <c r="A74" i="17"/>
  <c r="AO74" i="17" s="1"/>
  <c r="A73" i="17"/>
  <c r="AO73" i="17" s="1"/>
  <c r="A72" i="17"/>
  <c r="A71" i="17"/>
  <c r="A70" i="17"/>
  <c r="AO70" i="17" s="1"/>
  <c r="A69" i="17"/>
  <c r="A68" i="17"/>
  <c r="A67" i="17"/>
  <c r="AO67" i="17" s="1"/>
  <c r="A66" i="17"/>
  <c r="AO66" i="17" s="1"/>
  <c r="A65" i="17"/>
  <c r="A64" i="17"/>
  <c r="AO64" i="17" s="1"/>
  <c r="A63" i="17"/>
  <c r="AO63" i="17" s="1"/>
  <c r="A62" i="17"/>
  <c r="AO62" i="17" s="1"/>
  <c r="A61" i="17"/>
  <c r="AO61" i="17" s="1"/>
  <c r="A60" i="17"/>
  <c r="A59" i="17"/>
  <c r="A58" i="17"/>
  <c r="AO58" i="17" s="1"/>
  <c r="A57" i="17"/>
  <c r="A56" i="17"/>
  <c r="A55" i="17"/>
  <c r="AO55" i="17" s="1"/>
  <c r="A54" i="17"/>
  <c r="AO54" i="17" s="1"/>
  <c r="A53" i="17"/>
  <c r="A52" i="17"/>
  <c r="AO52" i="17" s="1"/>
  <c r="A51" i="17"/>
  <c r="AO51" i="17" s="1"/>
  <c r="A50" i="17"/>
  <c r="AO50" i="17" s="1"/>
  <c r="A49" i="17"/>
  <c r="AO49" i="17" s="1"/>
  <c r="A48" i="17"/>
  <c r="A47" i="17"/>
  <c r="A46" i="17"/>
  <c r="AO46" i="17" s="1"/>
  <c r="A45" i="17"/>
  <c r="A44" i="17"/>
  <c r="A43" i="17"/>
  <c r="AO43" i="17" s="1"/>
  <c r="A42" i="17"/>
  <c r="AO42" i="17" s="1"/>
  <c r="A41" i="17"/>
  <c r="A40" i="17"/>
  <c r="AO40" i="17" s="1"/>
  <c r="A39" i="17"/>
  <c r="AO39" i="17" s="1"/>
  <c r="A38" i="17"/>
  <c r="AO38" i="17" s="1"/>
  <c r="A37" i="17"/>
  <c r="AO37" i="17" s="1"/>
  <c r="A36" i="17"/>
  <c r="A35" i="17"/>
  <c r="A34" i="17"/>
  <c r="AO34" i="17" s="1"/>
  <c r="A33" i="17"/>
  <c r="A32" i="17"/>
  <c r="A31" i="17"/>
  <c r="AO31" i="17" s="1"/>
  <c r="A30" i="17"/>
  <c r="AO30" i="17" s="1"/>
  <c r="A29" i="17"/>
  <c r="A28" i="17"/>
  <c r="AO28" i="17" s="1"/>
  <c r="A27" i="17"/>
  <c r="AO27" i="17" s="1"/>
  <c r="A26" i="17"/>
  <c r="AO26" i="17" s="1"/>
  <c r="A25" i="17"/>
  <c r="AO25" i="17" s="1"/>
  <c r="A24" i="17"/>
  <c r="A23" i="17"/>
  <c r="A22" i="17"/>
  <c r="AO22" i="17" s="1"/>
  <c r="A21" i="17"/>
  <c r="A20" i="17"/>
  <c r="A19" i="17"/>
  <c r="AO19" i="17" s="1"/>
  <c r="A18" i="17"/>
  <c r="AO18" i="17" s="1"/>
  <c r="A17" i="17"/>
  <c r="A16" i="17"/>
  <c r="AO16" i="17" s="1"/>
  <c r="A15" i="17"/>
  <c r="AO15" i="17" s="1"/>
  <c r="A14" i="17"/>
  <c r="B13" i="16"/>
  <c r="C13" i="16"/>
  <c r="D13" i="16"/>
  <c r="B14" i="16"/>
  <c r="C14" i="16"/>
  <c r="D14" i="16"/>
  <c r="B15" i="16"/>
  <c r="C15" i="16"/>
  <c r="D15" i="16"/>
  <c r="B16" i="16"/>
  <c r="C16" i="16"/>
  <c r="D16" i="16"/>
  <c r="B17" i="16"/>
  <c r="C17" i="16"/>
  <c r="D17" i="16"/>
  <c r="B18" i="16"/>
  <c r="C18" i="16"/>
  <c r="D18" i="16"/>
  <c r="B19" i="16"/>
  <c r="C19" i="16"/>
  <c r="D19" i="16"/>
  <c r="B20" i="16"/>
  <c r="C20" i="16"/>
  <c r="D20" i="16"/>
  <c r="B21" i="16"/>
  <c r="C21" i="16"/>
  <c r="D21" i="16"/>
  <c r="B22" i="16"/>
  <c r="C22" i="16"/>
  <c r="D22" i="16"/>
  <c r="B23" i="16"/>
  <c r="C23" i="16"/>
  <c r="D23" i="16"/>
  <c r="B24" i="16"/>
  <c r="C24" i="16"/>
  <c r="D24" i="16"/>
  <c r="B25" i="16"/>
  <c r="C25" i="16"/>
  <c r="D25" i="16"/>
  <c r="B26" i="16"/>
  <c r="C26" i="16"/>
  <c r="D26" i="16"/>
  <c r="B27" i="16"/>
  <c r="C27" i="16"/>
  <c r="D27" i="16"/>
  <c r="B28" i="16"/>
  <c r="C28" i="16"/>
  <c r="D28" i="16"/>
  <c r="B29" i="16"/>
  <c r="C29" i="16"/>
  <c r="D29" i="16"/>
  <c r="B30" i="16"/>
  <c r="C30" i="16"/>
  <c r="D30" i="16"/>
  <c r="B31" i="16"/>
  <c r="C31" i="16"/>
  <c r="D31" i="16"/>
  <c r="B32" i="16"/>
  <c r="C32" i="16"/>
  <c r="D32" i="16"/>
  <c r="B33" i="16"/>
  <c r="C33" i="16"/>
  <c r="D33" i="16"/>
  <c r="B34" i="16"/>
  <c r="C34" i="16"/>
  <c r="D34" i="16"/>
  <c r="B35" i="16"/>
  <c r="C35" i="16"/>
  <c r="D35" i="16"/>
  <c r="B36" i="16"/>
  <c r="C36" i="16"/>
  <c r="D36" i="16"/>
  <c r="B37" i="16"/>
  <c r="C37" i="16"/>
  <c r="D37" i="16"/>
  <c r="B38" i="16"/>
  <c r="C38" i="16"/>
  <c r="D38" i="16"/>
  <c r="B39" i="16"/>
  <c r="C39" i="16"/>
  <c r="D39" i="16"/>
  <c r="B40" i="16"/>
  <c r="C40" i="16"/>
  <c r="D40" i="16"/>
  <c r="B41" i="16"/>
  <c r="C41" i="16"/>
  <c r="D41" i="16"/>
  <c r="B42" i="16"/>
  <c r="C42" i="16"/>
  <c r="D42" i="16"/>
  <c r="B43" i="16"/>
  <c r="C43" i="16"/>
  <c r="D43" i="16"/>
  <c r="B44" i="16"/>
  <c r="C44" i="16"/>
  <c r="D44" i="16"/>
  <c r="B45" i="16"/>
  <c r="C45" i="16"/>
  <c r="D45" i="16"/>
  <c r="B46" i="16"/>
  <c r="C46" i="16"/>
  <c r="D46" i="16"/>
  <c r="B47" i="16"/>
  <c r="C47" i="16"/>
  <c r="D47" i="16"/>
  <c r="B48" i="16"/>
  <c r="C48" i="16"/>
  <c r="D48" i="16"/>
  <c r="B49" i="16"/>
  <c r="C49" i="16"/>
  <c r="D49" i="16"/>
  <c r="B50" i="16"/>
  <c r="C50" i="16"/>
  <c r="D50" i="16"/>
  <c r="B51" i="16"/>
  <c r="C51" i="16"/>
  <c r="D51" i="16"/>
  <c r="B52" i="16"/>
  <c r="C52" i="16"/>
  <c r="D52" i="16"/>
  <c r="B53" i="16"/>
  <c r="C53" i="16"/>
  <c r="D53" i="16"/>
  <c r="B54" i="16"/>
  <c r="C54" i="16"/>
  <c r="D54" i="16"/>
  <c r="B55" i="16"/>
  <c r="C55" i="16"/>
  <c r="D55" i="16"/>
  <c r="B56" i="16"/>
  <c r="C56" i="16"/>
  <c r="D56" i="16"/>
  <c r="B57" i="16"/>
  <c r="C57" i="16"/>
  <c r="D57" i="16"/>
  <c r="B58" i="16"/>
  <c r="C58" i="16"/>
  <c r="D58" i="16"/>
  <c r="B59" i="16"/>
  <c r="C59" i="16"/>
  <c r="D59" i="16"/>
  <c r="B60" i="16"/>
  <c r="C60" i="16"/>
  <c r="D60" i="16"/>
  <c r="B61" i="16"/>
  <c r="C61" i="16"/>
  <c r="D61" i="16"/>
  <c r="B62" i="16"/>
  <c r="C62" i="16"/>
  <c r="D62" i="16"/>
  <c r="B63" i="16"/>
  <c r="C63" i="16"/>
  <c r="D63" i="16"/>
  <c r="B64" i="16"/>
  <c r="C64" i="16"/>
  <c r="D64" i="16"/>
  <c r="B65" i="16"/>
  <c r="C65" i="16"/>
  <c r="D65" i="16"/>
  <c r="B66" i="16"/>
  <c r="C66" i="16"/>
  <c r="D66" i="16"/>
  <c r="B67" i="16"/>
  <c r="C67" i="16"/>
  <c r="D67" i="16"/>
  <c r="B68" i="16"/>
  <c r="C68" i="16"/>
  <c r="D68" i="16"/>
  <c r="B69" i="16"/>
  <c r="C69" i="16"/>
  <c r="D69" i="16"/>
  <c r="B70" i="16"/>
  <c r="C70" i="16"/>
  <c r="D70" i="16"/>
  <c r="B71" i="16"/>
  <c r="C71" i="16"/>
  <c r="D71" i="16"/>
  <c r="B72" i="16"/>
  <c r="C72" i="16"/>
  <c r="D72" i="16"/>
  <c r="B73" i="16"/>
  <c r="C73" i="16"/>
  <c r="D73" i="16"/>
  <c r="B74" i="16"/>
  <c r="C74" i="16"/>
  <c r="D74" i="16"/>
  <c r="B75" i="16"/>
  <c r="C75" i="16"/>
  <c r="D75" i="16"/>
  <c r="B76" i="16"/>
  <c r="C76" i="16"/>
  <c r="D76" i="16"/>
  <c r="B77" i="16"/>
  <c r="C77" i="16"/>
  <c r="D77" i="16"/>
  <c r="B78" i="16"/>
  <c r="C78" i="16"/>
  <c r="D78" i="16"/>
  <c r="B79" i="16"/>
  <c r="C79" i="16"/>
  <c r="D79" i="16"/>
  <c r="B80" i="16"/>
  <c r="C80" i="16"/>
  <c r="D80" i="16"/>
  <c r="B81" i="16"/>
  <c r="C81" i="16"/>
  <c r="D81" i="16"/>
  <c r="B82" i="16"/>
  <c r="C82" i="16"/>
  <c r="D82" i="16"/>
  <c r="B83" i="16"/>
  <c r="C83" i="16"/>
  <c r="D83" i="16"/>
  <c r="B84" i="16"/>
  <c r="C84" i="16"/>
  <c r="D84" i="16"/>
  <c r="B85" i="16"/>
  <c r="C85" i="16"/>
  <c r="D85" i="16"/>
  <c r="B86" i="16"/>
  <c r="C86" i="16"/>
  <c r="D86" i="16"/>
  <c r="B87" i="16"/>
  <c r="C87" i="16"/>
  <c r="D87" i="16"/>
  <c r="B88" i="16"/>
  <c r="C88" i="16"/>
  <c r="D88" i="16"/>
  <c r="B89" i="16"/>
  <c r="C89" i="16"/>
  <c r="D89" i="16"/>
  <c r="B90" i="16"/>
  <c r="C90" i="16"/>
  <c r="D90" i="16"/>
  <c r="B91" i="16"/>
  <c r="C91" i="16"/>
  <c r="D91" i="16"/>
  <c r="B92" i="16"/>
  <c r="C92" i="16"/>
  <c r="D92" i="16"/>
  <c r="B93" i="16"/>
  <c r="C93" i="16"/>
  <c r="D93" i="16"/>
  <c r="B94" i="16"/>
  <c r="C94" i="16"/>
  <c r="D94" i="16"/>
  <c r="B95" i="16"/>
  <c r="C95" i="16"/>
  <c r="D95" i="16"/>
  <c r="B96" i="16"/>
  <c r="C96" i="16"/>
  <c r="D96" i="16"/>
  <c r="B97" i="16"/>
  <c r="C97" i="16"/>
  <c r="D97" i="16"/>
  <c r="B98" i="16"/>
  <c r="C98" i="16"/>
  <c r="D98" i="16"/>
  <c r="B99" i="16"/>
  <c r="C99" i="16"/>
  <c r="D99" i="16"/>
  <c r="B100" i="16"/>
  <c r="C100" i="16"/>
  <c r="D100" i="16"/>
  <c r="B101" i="16"/>
  <c r="C101" i="16"/>
  <c r="D101" i="16"/>
  <c r="B102" i="16"/>
  <c r="C102" i="16"/>
  <c r="D102" i="16"/>
  <c r="B103" i="16"/>
  <c r="C103" i="16"/>
  <c r="D103" i="16"/>
  <c r="B104" i="16"/>
  <c r="C104" i="16"/>
  <c r="D104" i="16"/>
  <c r="B105" i="16"/>
  <c r="C105" i="16"/>
  <c r="D105" i="16"/>
  <c r="B106" i="16"/>
  <c r="C106" i="16"/>
  <c r="D106" i="16"/>
  <c r="B107" i="16"/>
  <c r="C107" i="16"/>
  <c r="D107" i="16"/>
  <c r="B108" i="16"/>
  <c r="C108" i="16"/>
  <c r="D108" i="16"/>
  <c r="B109" i="16"/>
  <c r="C109" i="16"/>
  <c r="D109" i="16"/>
  <c r="B110" i="16"/>
  <c r="C110" i="16"/>
  <c r="D110" i="16"/>
  <c r="B111" i="16"/>
  <c r="C111" i="16"/>
  <c r="D111" i="16"/>
  <c r="B112" i="16"/>
  <c r="C112" i="16"/>
  <c r="D112" i="16"/>
  <c r="B113" i="16"/>
  <c r="C113" i="16"/>
  <c r="D113" i="16"/>
  <c r="B114" i="16"/>
  <c r="C114" i="16"/>
  <c r="D114" i="16"/>
  <c r="B115" i="16"/>
  <c r="C115" i="16"/>
  <c r="D115" i="16"/>
  <c r="B116" i="16"/>
  <c r="C116" i="16"/>
  <c r="D116" i="16"/>
  <c r="B117" i="16"/>
  <c r="C117" i="16"/>
  <c r="D117" i="16"/>
  <c r="B118" i="16"/>
  <c r="C118" i="16"/>
  <c r="D118" i="16"/>
  <c r="B119" i="16"/>
  <c r="C119" i="16"/>
  <c r="D119" i="16"/>
  <c r="B120" i="16"/>
  <c r="C120" i="16"/>
  <c r="D120" i="16"/>
  <c r="B121" i="16"/>
  <c r="C121" i="16"/>
  <c r="D121" i="16"/>
  <c r="B122" i="16"/>
  <c r="C122" i="16"/>
  <c r="D122" i="16"/>
  <c r="B123" i="16"/>
  <c r="C123" i="16"/>
  <c r="D123" i="16"/>
  <c r="B124" i="16"/>
  <c r="C124" i="16"/>
  <c r="D124" i="16"/>
  <c r="B125" i="16"/>
  <c r="C125" i="16"/>
  <c r="D125" i="16"/>
  <c r="B126" i="16"/>
  <c r="C126" i="16"/>
  <c r="D126" i="16"/>
  <c r="B127" i="16"/>
  <c r="C127" i="16"/>
  <c r="D127" i="16"/>
  <c r="B128" i="16"/>
  <c r="C128" i="16"/>
  <c r="D128" i="16"/>
  <c r="B129" i="16"/>
  <c r="C129" i="16"/>
  <c r="D129" i="16"/>
  <c r="B130" i="16"/>
  <c r="C130" i="16"/>
  <c r="D130" i="16"/>
  <c r="B131" i="16"/>
  <c r="C131" i="16"/>
  <c r="D131" i="16"/>
  <c r="B132" i="16"/>
  <c r="C132" i="16"/>
  <c r="D132" i="16"/>
  <c r="B133" i="16"/>
  <c r="C133" i="16"/>
  <c r="D133" i="16"/>
  <c r="B134" i="16"/>
  <c r="C134" i="16"/>
  <c r="D134" i="16"/>
  <c r="B135" i="16"/>
  <c r="C135" i="16"/>
  <c r="D135" i="16"/>
  <c r="B136" i="16"/>
  <c r="C136" i="16"/>
  <c r="D136" i="16"/>
  <c r="B137" i="16"/>
  <c r="C137" i="16"/>
  <c r="D137" i="16"/>
  <c r="B138" i="16"/>
  <c r="C138" i="16"/>
  <c r="D138" i="16"/>
  <c r="B139" i="16"/>
  <c r="C139" i="16"/>
  <c r="D139" i="16"/>
  <c r="B140" i="16"/>
  <c r="C140" i="16"/>
  <c r="D140" i="16"/>
  <c r="B141" i="16"/>
  <c r="C141" i="16"/>
  <c r="D141" i="16"/>
  <c r="B142" i="16"/>
  <c r="C142" i="16"/>
  <c r="D142" i="16"/>
  <c r="B143" i="16"/>
  <c r="C143" i="16"/>
  <c r="D143" i="16"/>
  <c r="B144" i="16"/>
  <c r="C144" i="16"/>
  <c r="D144" i="16"/>
  <c r="B145" i="16"/>
  <c r="C145" i="16"/>
  <c r="D145" i="16"/>
  <c r="B146" i="16"/>
  <c r="C146" i="16"/>
  <c r="D146" i="16"/>
  <c r="B147" i="16"/>
  <c r="C147" i="16"/>
  <c r="D147" i="16"/>
  <c r="B148" i="16"/>
  <c r="C148" i="16"/>
  <c r="D148" i="16"/>
  <c r="B149" i="16"/>
  <c r="C149" i="16"/>
  <c r="D149" i="16"/>
  <c r="B150" i="16"/>
  <c r="C150" i="16"/>
  <c r="D150" i="16"/>
  <c r="B151" i="16"/>
  <c r="C151" i="16"/>
  <c r="D151" i="16"/>
  <c r="B152" i="16"/>
  <c r="C152" i="16"/>
  <c r="D152" i="16"/>
  <c r="B153" i="16"/>
  <c r="C153" i="16"/>
  <c r="D153" i="16"/>
  <c r="B154" i="16"/>
  <c r="C154" i="16"/>
  <c r="D154" i="16"/>
  <c r="B155" i="16"/>
  <c r="C155" i="16"/>
  <c r="D155" i="16"/>
  <c r="B156" i="16"/>
  <c r="C156" i="16"/>
  <c r="D156" i="16"/>
  <c r="B157" i="16"/>
  <c r="C157" i="16"/>
  <c r="D157" i="16"/>
  <c r="B158" i="16"/>
  <c r="C158" i="16"/>
  <c r="D158" i="16"/>
  <c r="B159" i="16"/>
  <c r="C159" i="16"/>
  <c r="D159" i="16"/>
  <c r="B160" i="16"/>
  <c r="C160" i="16"/>
  <c r="D160" i="16"/>
  <c r="B161" i="16"/>
  <c r="C161" i="16"/>
  <c r="D161" i="16"/>
  <c r="B162" i="16"/>
  <c r="C162" i="16"/>
  <c r="D162" i="16"/>
  <c r="B163" i="16"/>
  <c r="C163" i="16"/>
  <c r="D163" i="16"/>
  <c r="B164" i="16"/>
  <c r="C164" i="16"/>
  <c r="D164" i="16"/>
  <c r="B165" i="16"/>
  <c r="C165" i="16"/>
  <c r="D165" i="16"/>
  <c r="B166" i="16"/>
  <c r="C166" i="16"/>
  <c r="D166" i="16"/>
  <c r="B167" i="16"/>
  <c r="C167" i="16"/>
  <c r="D167" i="16"/>
  <c r="B168" i="16"/>
  <c r="C168" i="16"/>
  <c r="D168" i="16"/>
  <c r="B169" i="16"/>
  <c r="C169" i="16"/>
  <c r="D169" i="16"/>
  <c r="B170" i="16"/>
  <c r="C170" i="16"/>
  <c r="D170" i="16"/>
  <c r="B171" i="16"/>
  <c r="C171" i="16"/>
  <c r="D171" i="16"/>
  <c r="B172" i="16"/>
  <c r="C172" i="16"/>
  <c r="D172" i="16"/>
  <c r="B173" i="16"/>
  <c r="C173" i="16"/>
  <c r="D173" i="16"/>
  <c r="B174" i="16"/>
  <c r="C174" i="16"/>
  <c r="D174" i="16"/>
  <c r="B175" i="16"/>
  <c r="C175" i="16"/>
  <c r="D175" i="16"/>
  <c r="B176" i="16"/>
  <c r="C176" i="16"/>
  <c r="D176" i="16"/>
  <c r="B177" i="16"/>
  <c r="C177" i="16"/>
  <c r="D177" i="16"/>
  <c r="B178" i="16"/>
  <c r="C178" i="16"/>
  <c r="D178" i="16"/>
  <c r="B179" i="16"/>
  <c r="C179" i="16"/>
  <c r="D179" i="16"/>
  <c r="B180" i="16"/>
  <c r="C180" i="16"/>
  <c r="D180" i="16"/>
  <c r="B181" i="16"/>
  <c r="C181" i="16"/>
  <c r="D181" i="16"/>
  <c r="B182" i="16"/>
  <c r="C182" i="16"/>
  <c r="D182" i="16"/>
  <c r="B183" i="16"/>
  <c r="C183" i="16"/>
  <c r="D183" i="16"/>
  <c r="B184" i="16"/>
  <c r="C184" i="16"/>
  <c r="D184" i="16"/>
  <c r="B185" i="16"/>
  <c r="C185" i="16"/>
  <c r="D185" i="16"/>
  <c r="B186" i="16"/>
  <c r="C186" i="16"/>
  <c r="D186" i="16"/>
  <c r="B187" i="16"/>
  <c r="C187" i="16"/>
  <c r="D187" i="16"/>
  <c r="B188" i="16"/>
  <c r="C188" i="16"/>
  <c r="D188" i="16"/>
  <c r="B189" i="16"/>
  <c r="C189" i="16"/>
  <c r="D189" i="16"/>
  <c r="B190" i="16"/>
  <c r="C190" i="16"/>
  <c r="D190" i="16"/>
  <c r="B191" i="16"/>
  <c r="C191" i="16"/>
  <c r="D191" i="16"/>
  <c r="B192" i="16"/>
  <c r="C192" i="16"/>
  <c r="D192" i="16"/>
  <c r="B193" i="16"/>
  <c r="C193" i="16"/>
  <c r="D193" i="16"/>
  <c r="B194" i="16"/>
  <c r="C194" i="16"/>
  <c r="D194" i="16"/>
  <c r="B195" i="16"/>
  <c r="C195" i="16"/>
  <c r="D195" i="16"/>
  <c r="B196" i="16"/>
  <c r="C196" i="16"/>
  <c r="D196" i="16"/>
  <c r="B197" i="16"/>
  <c r="C197" i="16"/>
  <c r="D197" i="16"/>
  <c r="B198" i="16"/>
  <c r="C198" i="16"/>
  <c r="D198" i="16"/>
  <c r="B199" i="16"/>
  <c r="C199" i="16"/>
  <c r="D199" i="16"/>
  <c r="B200" i="16"/>
  <c r="C200" i="16"/>
  <c r="D200" i="16"/>
  <c r="B201" i="16"/>
  <c r="C201" i="16"/>
  <c r="D201" i="16"/>
  <c r="B202" i="16"/>
  <c r="C202" i="16"/>
  <c r="D202" i="16"/>
  <c r="B203" i="16"/>
  <c r="C203" i="16"/>
  <c r="D203" i="16"/>
  <c r="B204" i="16"/>
  <c r="C204" i="16"/>
  <c r="D204" i="16"/>
  <c r="B205" i="16"/>
  <c r="C205" i="16"/>
  <c r="D205" i="16"/>
  <c r="B206" i="16"/>
  <c r="C206" i="16"/>
  <c r="D206" i="16"/>
  <c r="B207" i="16"/>
  <c r="C207" i="16"/>
  <c r="D207" i="16"/>
  <c r="B208" i="16"/>
  <c r="C208" i="16"/>
  <c r="D208" i="16"/>
  <c r="B209" i="16"/>
  <c r="C209" i="16"/>
  <c r="D209" i="16"/>
  <c r="B210" i="16"/>
  <c r="C210" i="16"/>
  <c r="D210" i="16"/>
  <c r="B211" i="16"/>
  <c r="C211" i="16"/>
  <c r="D211" i="16"/>
  <c r="B212" i="16"/>
  <c r="C212" i="16"/>
  <c r="D212" i="16"/>
  <c r="B213" i="16"/>
  <c r="C213" i="16"/>
  <c r="D213" i="16"/>
  <c r="B214" i="16"/>
  <c r="C214" i="16"/>
  <c r="D214" i="16"/>
  <c r="B215" i="16"/>
  <c r="C215" i="16"/>
  <c r="D215" i="16"/>
  <c r="B216" i="16"/>
  <c r="C216" i="16"/>
  <c r="D216" i="16"/>
  <c r="B217" i="16"/>
  <c r="C217" i="16"/>
  <c r="D217" i="16"/>
  <c r="B218" i="16"/>
  <c r="C218" i="16"/>
  <c r="D218" i="16"/>
  <c r="B219" i="16"/>
  <c r="C219" i="16"/>
  <c r="D219" i="16"/>
  <c r="B220" i="16"/>
  <c r="C220" i="16"/>
  <c r="D220" i="16"/>
  <c r="B221" i="16"/>
  <c r="C221" i="16"/>
  <c r="D221" i="16"/>
  <c r="B222" i="16"/>
  <c r="C222" i="16"/>
  <c r="D222" i="16"/>
  <c r="B223" i="16"/>
  <c r="C223" i="16"/>
  <c r="D223" i="16"/>
  <c r="B224" i="16"/>
  <c r="C224" i="16"/>
  <c r="D224" i="16"/>
  <c r="B225" i="16"/>
  <c r="C225" i="16"/>
  <c r="D225" i="16"/>
  <c r="B226" i="16"/>
  <c r="C226" i="16"/>
  <c r="D226" i="16"/>
  <c r="B227" i="16"/>
  <c r="C227" i="16"/>
  <c r="D227" i="16"/>
  <c r="B228" i="16"/>
  <c r="C228" i="16"/>
  <c r="D228" i="16"/>
  <c r="B229" i="16"/>
  <c r="C229" i="16"/>
  <c r="D229" i="16"/>
  <c r="B230" i="16"/>
  <c r="C230" i="16"/>
  <c r="D230" i="16"/>
  <c r="B231" i="16"/>
  <c r="C231" i="16"/>
  <c r="D231" i="16"/>
  <c r="B232" i="16"/>
  <c r="C232" i="16"/>
  <c r="D232" i="16"/>
  <c r="B233" i="16"/>
  <c r="C233" i="16"/>
  <c r="D233" i="16"/>
  <c r="B234" i="16"/>
  <c r="C234" i="16"/>
  <c r="D234" i="16"/>
  <c r="B235" i="16"/>
  <c r="C235" i="16"/>
  <c r="D235" i="16"/>
  <c r="B236" i="16"/>
  <c r="C236" i="16"/>
  <c r="D236" i="16"/>
  <c r="B237" i="16"/>
  <c r="C237" i="16"/>
  <c r="D237" i="16"/>
  <c r="B238" i="16"/>
  <c r="C238" i="16"/>
  <c r="D238" i="16"/>
  <c r="B239" i="16"/>
  <c r="C239" i="16"/>
  <c r="D239" i="16"/>
  <c r="B240" i="16"/>
  <c r="C240" i="16"/>
  <c r="D240" i="16"/>
  <c r="B241" i="16"/>
  <c r="C241" i="16"/>
  <c r="D241" i="16"/>
  <c r="B242" i="16"/>
  <c r="C242" i="16"/>
  <c r="D242" i="16"/>
  <c r="B243" i="16"/>
  <c r="C243" i="16"/>
  <c r="D243" i="16"/>
  <c r="B244" i="16"/>
  <c r="C244" i="16"/>
  <c r="D244" i="16"/>
  <c r="B245" i="16"/>
  <c r="C245" i="16"/>
  <c r="D245" i="16"/>
  <c r="B246" i="16"/>
  <c r="C246" i="16"/>
  <c r="D246" i="16"/>
  <c r="B247" i="16"/>
  <c r="C247" i="16"/>
  <c r="D247" i="16"/>
  <c r="B248" i="16"/>
  <c r="C248" i="16"/>
  <c r="D248" i="16"/>
  <c r="B249" i="16"/>
  <c r="C249" i="16"/>
  <c r="D249" i="16"/>
  <c r="B250" i="16"/>
  <c r="C250" i="16"/>
  <c r="D250" i="16"/>
  <c r="B251" i="16"/>
  <c r="C251" i="16"/>
  <c r="D251" i="16"/>
  <c r="B252" i="16"/>
  <c r="C252" i="16"/>
  <c r="D252" i="16"/>
  <c r="B253" i="16"/>
  <c r="C253" i="16"/>
  <c r="D253" i="16"/>
  <c r="B254" i="16"/>
  <c r="C254" i="16"/>
  <c r="D254" i="16"/>
  <c r="B255" i="16"/>
  <c r="C255" i="16"/>
  <c r="D255" i="16"/>
  <c r="B256" i="16"/>
  <c r="C256" i="16"/>
  <c r="D256" i="16"/>
  <c r="B257" i="16"/>
  <c r="C257" i="16"/>
  <c r="D257" i="16"/>
  <c r="B258" i="16"/>
  <c r="C258" i="16"/>
  <c r="D258" i="16"/>
  <c r="B259" i="16"/>
  <c r="C259" i="16"/>
  <c r="D259" i="16"/>
  <c r="B260" i="16"/>
  <c r="C260" i="16"/>
  <c r="D260" i="16"/>
  <c r="B261" i="16"/>
  <c r="C261" i="16"/>
  <c r="D261" i="16"/>
  <c r="B262" i="16"/>
  <c r="C262" i="16"/>
  <c r="D262" i="16"/>
  <c r="B263" i="16"/>
  <c r="C263" i="16"/>
  <c r="D263" i="16"/>
  <c r="B264" i="16"/>
  <c r="C264" i="16"/>
  <c r="D264" i="16"/>
  <c r="B265" i="16"/>
  <c r="C265" i="16"/>
  <c r="D265" i="16"/>
  <c r="B266" i="16"/>
  <c r="C266" i="16"/>
  <c r="D266" i="16"/>
  <c r="B267" i="16"/>
  <c r="C267" i="16"/>
  <c r="D267" i="16"/>
  <c r="B268" i="16"/>
  <c r="C268" i="16"/>
  <c r="D268" i="16"/>
  <c r="B269" i="16"/>
  <c r="C269" i="16"/>
  <c r="D269" i="16"/>
  <c r="B270" i="16"/>
  <c r="C270" i="16"/>
  <c r="D270" i="16"/>
  <c r="B271" i="16"/>
  <c r="C271" i="16"/>
  <c r="D271" i="16"/>
  <c r="B272" i="16"/>
  <c r="C272" i="16"/>
  <c r="D272" i="16"/>
  <c r="B273" i="16"/>
  <c r="C273" i="16"/>
  <c r="D273" i="16"/>
  <c r="B274" i="16"/>
  <c r="C274" i="16"/>
  <c r="D274" i="16"/>
  <c r="B275" i="16"/>
  <c r="C275" i="16"/>
  <c r="D275" i="16"/>
  <c r="B276" i="16"/>
  <c r="C276" i="16"/>
  <c r="D276" i="16"/>
  <c r="B277" i="16"/>
  <c r="C277" i="16"/>
  <c r="D277" i="16"/>
  <c r="B278" i="16"/>
  <c r="C278" i="16"/>
  <c r="D278" i="16"/>
  <c r="B279" i="16"/>
  <c r="C279" i="16"/>
  <c r="D279" i="16"/>
  <c r="B280" i="16"/>
  <c r="C280" i="16"/>
  <c r="D280" i="16"/>
  <c r="B281" i="16"/>
  <c r="C281" i="16"/>
  <c r="D281" i="16"/>
  <c r="B282" i="16"/>
  <c r="C282" i="16"/>
  <c r="D282" i="16"/>
  <c r="B283" i="16"/>
  <c r="C283" i="16"/>
  <c r="D283" i="16"/>
  <c r="B284" i="16"/>
  <c r="C284" i="16"/>
  <c r="D284" i="16"/>
  <c r="B285" i="16"/>
  <c r="C285" i="16"/>
  <c r="D285" i="16"/>
  <c r="B286" i="16"/>
  <c r="C286" i="16"/>
  <c r="D286" i="16"/>
  <c r="B287" i="16"/>
  <c r="C287" i="16"/>
  <c r="D287" i="16"/>
  <c r="B288" i="16"/>
  <c r="C288" i="16"/>
  <c r="D288" i="16"/>
  <c r="B289" i="16"/>
  <c r="C289" i="16"/>
  <c r="D289" i="16"/>
  <c r="B290" i="16"/>
  <c r="C290" i="16"/>
  <c r="D290" i="16"/>
  <c r="B291" i="16"/>
  <c r="C291" i="16"/>
  <c r="D291" i="16"/>
  <c r="B292" i="16"/>
  <c r="C292" i="16"/>
  <c r="D292" i="16"/>
  <c r="B293" i="16"/>
  <c r="C293" i="16"/>
  <c r="D293" i="16"/>
  <c r="B294" i="16"/>
  <c r="C294" i="16"/>
  <c r="D294" i="16"/>
  <c r="B295" i="16"/>
  <c r="C295" i="16"/>
  <c r="D295" i="16"/>
  <c r="B296" i="16"/>
  <c r="C296" i="16"/>
  <c r="D296" i="16"/>
  <c r="B297" i="16"/>
  <c r="C297" i="16"/>
  <c r="D297" i="16"/>
  <c r="B298" i="16"/>
  <c r="C298" i="16"/>
  <c r="D298" i="16"/>
  <c r="B299" i="16"/>
  <c r="C299" i="16"/>
  <c r="D299" i="16"/>
  <c r="B300" i="16"/>
  <c r="C300" i="16"/>
  <c r="D300" i="16"/>
  <c r="B301" i="16"/>
  <c r="C301" i="16"/>
  <c r="D301" i="16"/>
  <c r="B302" i="16"/>
  <c r="C302" i="16"/>
  <c r="D302" i="16"/>
  <c r="B303" i="16"/>
  <c r="C303" i="16"/>
  <c r="D303" i="16"/>
  <c r="B304" i="16"/>
  <c r="C304" i="16"/>
  <c r="D304" i="16"/>
  <c r="B305" i="16"/>
  <c r="C305" i="16"/>
  <c r="D305" i="16"/>
  <c r="C12" i="16"/>
  <c r="D12" i="16"/>
  <c r="B12" i="16"/>
  <c r="E12" i="16"/>
  <c r="F12" i="16"/>
  <c r="G12" i="16"/>
  <c r="H12" i="16"/>
  <c r="E13" i="16"/>
  <c r="F13" i="16"/>
  <c r="G13" i="16"/>
  <c r="H13" i="16"/>
  <c r="E14" i="16"/>
  <c r="F14" i="16"/>
  <c r="G14" i="16"/>
  <c r="H14" i="16"/>
  <c r="E15" i="16"/>
  <c r="F15" i="16"/>
  <c r="G15" i="16"/>
  <c r="H15" i="16"/>
  <c r="E16" i="16"/>
  <c r="F16" i="16"/>
  <c r="G16" i="16"/>
  <c r="H16" i="16"/>
  <c r="E17" i="16"/>
  <c r="F17" i="16"/>
  <c r="G17" i="16"/>
  <c r="H17" i="16"/>
  <c r="E18" i="16"/>
  <c r="F18" i="16"/>
  <c r="G18" i="16"/>
  <c r="H18" i="16"/>
  <c r="E19" i="16"/>
  <c r="F19" i="16"/>
  <c r="G19" i="16"/>
  <c r="H19" i="16"/>
  <c r="E20" i="16"/>
  <c r="F20" i="16"/>
  <c r="G20" i="16"/>
  <c r="H20" i="16"/>
  <c r="E21" i="16"/>
  <c r="F21" i="16"/>
  <c r="G21" i="16"/>
  <c r="H21" i="16"/>
  <c r="E22" i="16"/>
  <c r="F22" i="16"/>
  <c r="G22" i="16"/>
  <c r="H22" i="16"/>
  <c r="E23" i="16"/>
  <c r="F23" i="16"/>
  <c r="G23" i="16"/>
  <c r="H23" i="16"/>
  <c r="E24" i="16"/>
  <c r="F24" i="16"/>
  <c r="G24" i="16"/>
  <c r="H24" i="16"/>
  <c r="E25" i="16"/>
  <c r="F25" i="16"/>
  <c r="G25" i="16"/>
  <c r="H25" i="16"/>
  <c r="E26" i="16"/>
  <c r="F26" i="16"/>
  <c r="G26" i="16"/>
  <c r="H26" i="16"/>
  <c r="E27" i="16"/>
  <c r="F27" i="16"/>
  <c r="G27" i="16"/>
  <c r="H27" i="16"/>
  <c r="E28" i="16"/>
  <c r="F28" i="16"/>
  <c r="G28" i="16"/>
  <c r="H28" i="16"/>
  <c r="E29" i="16"/>
  <c r="F29" i="16"/>
  <c r="G29" i="16"/>
  <c r="H29" i="16"/>
  <c r="E30" i="16"/>
  <c r="F30" i="16"/>
  <c r="G30" i="16"/>
  <c r="H30" i="16"/>
  <c r="E31" i="16"/>
  <c r="F31" i="16"/>
  <c r="G31" i="16"/>
  <c r="H31" i="16"/>
  <c r="E32" i="16"/>
  <c r="F32" i="16"/>
  <c r="G32" i="16"/>
  <c r="H32" i="16"/>
  <c r="E33" i="16"/>
  <c r="F33" i="16"/>
  <c r="G33" i="16"/>
  <c r="H33" i="16"/>
  <c r="E34" i="16"/>
  <c r="F34" i="16"/>
  <c r="G34" i="16"/>
  <c r="H34" i="16"/>
  <c r="E35" i="16"/>
  <c r="F35" i="16"/>
  <c r="G35" i="16"/>
  <c r="H35" i="16"/>
  <c r="E36" i="16"/>
  <c r="F36" i="16"/>
  <c r="G36" i="16"/>
  <c r="H36" i="16"/>
  <c r="E37" i="16"/>
  <c r="F37" i="16"/>
  <c r="G37" i="16"/>
  <c r="H37" i="16"/>
  <c r="E38" i="16"/>
  <c r="F38" i="16"/>
  <c r="G38" i="16"/>
  <c r="H38" i="16"/>
  <c r="E39" i="16"/>
  <c r="F39" i="16"/>
  <c r="G39" i="16"/>
  <c r="H39" i="16"/>
  <c r="E40" i="16"/>
  <c r="F40" i="16"/>
  <c r="G40" i="16"/>
  <c r="H40" i="16"/>
  <c r="E41" i="16"/>
  <c r="F41" i="16"/>
  <c r="G41" i="16"/>
  <c r="H41" i="16"/>
  <c r="E42" i="16"/>
  <c r="F42" i="16"/>
  <c r="G42" i="16"/>
  <c r="H42" i="16"/>
  <c r="E43" i="16"/>
  <c r="F43" i="16"/>
  <c r="G43" i="16"/>
  <c r="H43" i="16"/>
  <c r="E44" i="16"/>
  <c r="F44" i="16"/>
  <c r="G44" i="16"/>
  <c r="H44" i="16"/>
  <c r="E45" i="16"/>
  <c r="F45" i="16"/>
  <c r="G45" i="16"/>
  <c r="H45" i="16"/>
  <c r="E46" i="16"/>
  <c r="F46" i="16"/>
  <c r="G46" i="16"/>
  <c r="H46" i="16"/>
  <c r="E47" i="16"/>
  <c r="F47" i="16"/>
  <c r="G47" i="16"/>
  <c r="H47" i="16"/>
  <c r="E48" i="16"/>
  <c r="F48" i="16"/>
  <c r="G48" i="16"/>
  <c r="H48" i="16"/>
  <c r="E49" i="16"/>
  <c r="F49" i="16"/>
  <c r="G49" i="16"/>
  <c r="H49" i="16"/>
  <c r="E50" i="16"/>
  <c r="F50" i="16"/>
  <c r="G50" i="16"/>
  <c r="H50" i="16"/>
  <c r="E51" i="16"/>
  <c r="F51" i="16"/>
  <c r="G51" i="16"/>
  <c r="H51" i="16"/>
  <c r="E52" i="16"/>
  <c r="F52" i="16"/>
  <c r="G52" i="16"/>
  <c r="H52" i="16"/>
  <c r="E53" i="16"/>
  <c r="F53" i="16"/>
  <c r="G53" i="16"/>
  <c r="H53" i="16"/>
  <c r="E54" i="16"/>
  <c r="F54" i="16"/>
  <c r="G54" i="16"/>
  <c r="H54" i="16"/>
  <c r="E55" i="16"/>
  <c r="F55" i="16"/>
  <c r="G55" i="16"/>
  <c r="H55" i="16"/>
  <c r="E56" i="16"/>
  <c r="F56" i="16"/>
  <c r="G56" i="16"/>
  <c r="H56" i="16"/>
  <c r="E57" i="16"/>
  <c r="F57" i="16"/>
  <c r="G57" i="16"/>
  <c r="H57" i="16"/>
  <c r="E58" i="16"/>
  <c r="F58" i="16"/>
  <c r="G58" i="16"/>
  <c r="H58" i="16"/>
  <c r="E59" i="16"/>
  <c r="F59" i="16"/>
  <c r="G59" i="16"/>
  <c r="H59" i="16"/>
  <c r="E60" i="16"/>
  <c r="F60" i="16"/>
  <c r="G60" i="16"/>
  <c r="H60" i="16"/>
  <c r="E61" i="16"/>
  <c r="F61" i="16"/>
  <c r="G61" i="16"/>
  <c r="H61" i="16"/>
  <c r="E62" i="16"/>
  <c r="F62" i="16"/>
  <c r="G62" i="16"/>
  <c r="H62" i="16"/>
  <c r="E63" i="16"/>
  <c r="F63" i="16"/>
  <c r="G63" i="16"/>
  <c r="H63" i="16"/>
  <c r="E64" i="16"/>
  <c r="F64" i="16"/>
  <c r="G64" i="16"/>
  <c r="H64" i="16"/>
  <c r="E65" i="16"/>
  <c r="F65" i="16"/>
  <c r="G65" i="16"/>
  <c r="H65" i="16"/>
  <c r="E66" i="16"/>
  <c r="F66" i="16"/>
  <c r="G66" i="16"/>
  <c r="H66" i="16"/>
  <c r="E67" i="16"/>
  <c r="F67" i="16"/>
  <c r="G67" i="16"/>
  <c r="H67" i="16"/>
  <c r="E68" i="16"/>
  <c r="F68" i="16"/>
  <c r="G68" i="16"/>
  <c r="H68" i="16"/>
  <c r="E69" i="16"/>
  <c r="F69" i="16"/>
  <c r="G69" i="16"/>
  <c r="H69" i="16"/>
  <c r="E70" i="16"/>
  <c r="F70" i="16"/>
  <c r="G70" i="16"/>
  <c r="H70" i="16"/>
  <c r="E71" i="16"/>
  <c r="F71" i="16"/>
  <c r="G71" i="16"/>
  <c r="H71" i="16"/>
  <c r="E72" i="16"/>
  <c r="F72" i="16"/>
  <c r="G72" i="16"/>
  <c r="H72" i="16"/>
  <c r="E73" i="16"/>
  <c r="F73" i="16"/>
  <c r="G73" i="16"/>
  <c r="H73" i="16"/>
  <c r="E74" i="16"/>
  <c r="F74" i="16"/>
  <c r="G74" i="16"/>
  <c r="H74" i="16"/>
  <c r="E75" i="16"/>
  <c r="F75" i="16"/>
  <c r="G75" i="16"/>
  <c r="H75" i="16"/>
  <c r="E76" i="16"/>
  <c r="F76" i="16"/>
  <c r="G76" i="16"/>
  <c r="H76" i="16"/>
  <c r="E77" i="16"/>
  <c r="F77" i="16"/>
  <c r="G77" i="16"/>
  <c r="H77" i="16"/>
  <c r="E78" i="16"/>
  <c r="F78" i="16"/>
  <c r="G78" i="16"/>
  <c r="H78" i="16"/>
  <c r="E79" i="16"/>
  <c r="F79" i="16"/>
  <c r="G79" i="16"/>
  <c r="H79" i="16"/>
  <c r="E80" i="16"/>
  <c r="F80" i="16"/>
  <c r="G80" i="16"/>
  <c r="H80" i="16"/>
  <c r="E81" i="16"/>
  <c r="F81" i="16"/>
  <c r="G81" i="16"/>
  <c r="H81" i="16"/>
  <c r="E82" i="16"/>
  <c r="F82" i="16"/>
  <c r="G82" i="16"/>
  <c r="H82" i="16"/>
  <c r="E83" i="16"/>
  <c r="F83" i="16"/>
  <c r="G83" i="16"/>
  <c r="H83" i="16"/>
  <c r="E84" i="16"/>
  <c r="F84" i="16"/>
  <c r="G84" i="16"/>
  <c r="H84" i="16"/>
  <c r="E85" i="16"/>
  <c r="F85" i="16"/>
  <c r="G85" i="16"/>
  <c r="H85" i="16"/>
  <c r="E86" i="16"/>
  <c r="F86" i="16"/>
  <c r="G86" i="16"/>
  <c r="H86" i="16"/>
  <c r="E87" i="16"/>
  <c r="F87" i="16"/>
  <c r="G87" i="16"/>
  <c r="H87" i="16"/>
  <c r="E88" i="16"/>
  <c r="F88" i="16"/>
  <c r="G88" i="16"/>
  <c r="H88" i="16"/>
  <c r="E89" i="16"/>
  <c r="F89" i="16"/>
  <c r="G89" i="16"/>
  <c r="H89" i="16"/>
  <c r="E90" i="16"/>
  <c r="F90" i="16"/>
  <c r="G90" i="16"/>
  <c r="H90" i="16"/>
  <c r="E91" i="16"/>
  <c r="F91" i="16"/>
  <c r="G91" i="16"/>
  <c r="H91" i="16"/>
  <c r="E92" i="16"/>
  <c r="F92" i="16"/>
  <c r="G92" i="16"/>
  <c r="H92" i="16"/>
  <c r="E93" i="16"/>
  <c r="F93" i="16"/>
  <c r="G93" i="16"/>
  <c r="H93" i="16"/>
  <c r="E94" i="16"/>
  <c r="F94" i="16"/>
  <c r="G94" i="16"/>
  <c r="H94" i="16"/>
  <c r="E95" i="16"/>
  <c r="F95" i="16"/>
  <c r="G95" i="16"/>
  <c r="H95" i="16"/>
  <c r="E96" i="16"/>
  <c r="F96" i="16"/>
  <c r="G96" i="16"/>
  <c r="H96" i="16"/>
  <c r="E97" i="16"/>
  <c r="F97" i="16"/>
  <c r="G97" i="16"/>
  <c r="H97" i="16"/>
  <c r="E98" i="16"/>
  <c r="F98" i="16"/>
  <c r="G98" i="16"/>
  <c r="H98" i="16"/>
  <c r="E99" i="16"/>
  <c r="F99" i="16"/>
  <c r="G99" i="16"/>
  <c r="H99" i="16"/>
  <c r="E100" i="16"/>
  <c r="F100" i="16"/>
  <c r="G100" i="16"/>
  <c r="H100" i="16"/>
  <c r="E101" i="16"/>
  <c r="F101" i="16"/>
  <c r="G101" i="16"/>
  <c r="H101" i="16"/>
  <c r="E102" i="16"/>
  <c r="F102" i="16"/>
  <c r="G102" i="16"/>
  <c r="H102" i="16"/>
  <c r="E103" i="16"/>
  <c r="F103" i="16"/>
  <c r="G103" i="16"/>
  <c r="H103" i="16"/>
  <c r="E104" i="16"/>
  <c r="F104" i="16"/>
  <c r="G104" i="16"/>
  <c r="H104" i="16"/>
  <c r="E105" i="16"/>
  <c r="F105" i="16"/>
  <c r="G105" i="16"/>
  <c r="H105" i="16"/>
  <c r="E106" i="16"/>
  <c r="F106" i="16"/>
  <c r="G106" i="16"/>
  <c r="H106" i="16"/>
  <c r="E107" i="16"/>
  <c r="F107" i="16"/>
  <c r="G107" i="16"/>
  <c r="H107" i="16"/>
  <c r="E108" i="16"/>
  <c r="F108" i="16"/>
  <c r="G108" i="16"/>
  <c r="H108" i="16"/>
  <c r="E109" i="16"/>
  <c r="F109" i="16"/>
  <c r="G109" i="16"/>
  <c r="H109" i="16"/>
  <c r="E110" i="16"/>
  <c r="F110" i="16"/>
  <c r="G110" i="16"/>
  <c r="H110" i="16"/>
  <c r="E111" i="16"/>
  <c r="F111" i="16"/>
  <c r="G111" i="16"/>
  <c r="H111" i="16"/>
  <c r="E112" i="16"/>
  <c r="F112" i="16"/>
  <c r="G112" i="16"/>
  <c r="H112" i="16"/>
  <c r="E113" i="16"/>
  <c r="F113" i="16"/>
  <c r="G113" i="16"/>
  <c r="H113" i="16"/>
  <c r="E114" i="16"/>
  <c r="F114" i="16"/>
  <c r="G114" i="16"/>
  <c r="H114" i="16"/>
  <c r="E115" i="16"/>
  <c r="F115" i="16"/>
  <c r="G115" i="16"/>
  <c r="H115" i="16"/>
  <c r="E116" i="16"/>
  <c r="F116" i="16"/>
  <c r="G116" i="16"/>
  <c r="H116" i="16"/>
  <c r="E117" i="16"/>
  <c r="F117" i="16"/>
  <c r="G117" i="16"/>
  <c r="H117" i="16"/>
  <c r="E118" i="16"/>
  <c r="F118" i="16"/>
  <c r="G118" i="16"/>
  <c r="H118" i="16"/>
  <c r="E119" i="16"/>
  <c r="F119" i="16"/>
  <c r="G119" i="16"/>
  <c r="H119" i="16"/>
  <c r="E120" i="16"/>
  <c r="F120" i="16"/>
  <c r="G120" i="16"/>
  <c r="H120" i="16"/>
  <c r="E121" i="16"/>
  <c r="F121" i="16"/>
  <c r="G121" i="16"/>
  <c r="H121" i="16"/>
  <c r="E122" i="16"/>
  <c r="F122" i="16"/>
  <c r="G122" i="16"/>
  <c r="H122" i="16"/>
  <c r="E123" i="16"/>
  <c r="F123" i="16"/>
  <c r="G123" i="16"/>
  <c r="H123" i="16"/>
  <c r="E124" i="16"/>
  <c r="F124" i="16"/>
  <c r="G124" i="16"/>
  <c r="H124" i="16"/>
  <c r="E125" i="16"/>
  <c r="F125" i="16"/>
  <c r="G125" i="16"/>
  <c r="H125" i="16"/>
  <c r="E126" i="16"/>
  <c r="F126" i="16"/>
  <c r="G126" i="16"/>
  <c r="H126" i="16"/>
  <c r="E127" i="16"/>
  <c r="F127" i="16"/>
  <c r="G127" i="16"/>
  <c r="H127" i="16"/>
  <c r="E128" i="16"/>
  <c r="F128" i="16"/>
  <c r="G128" i="16"/>
  <c r="H128" i="16"/>
  <c r="E129" i="16"/>
  <c r="F129" i="16"/>
  <c r="G129" i="16"/>
  <c r="H129" i="16"/>
  <c r="E130" i="16"/>
  <c r="F130" i="16"/>
  <c r="G130" i="16"/>
  <c r="H130" i="16"/>
  <c r="E131" i="16"/>
  <c r="F131" i="16"/>
  <c r="G131" i="16"/>
  <c r="H131" i="16"/>
  <c r="E132" i="16"/>
  <c r="F132" i="16"/>
  <c r="G132" i="16"/>
  <c r="H132" i="16"/>
  <c r="E133" i="16"/>
  <c r="F133" i="16"/>
  <c r="G133" i="16"/>
  <c r="H133" i="16"/>
  <c r="E134" i="16"/>
  <c r="F134" i="16"/>
  <c r="G134" i="16"/>
  <c r="H134" i="16"/>
  <c r="E135" i="16"/>
  <c r="F135" i="16"/>
  <c r="G135" i="16"/>
  <c r="H135" i="16"/>
  <c r="E136" i="16"/>
  <c r="F136" i="16"/>
  <c r="G136" i="16"/>
  <c r="H136" i="16"/>
  <c r="E137" i="16"/>
  <c r="F137" i="16"/>
  <c r="G137" i="16"/>
  <c r="H137" i="16"/>
  <c r="E138" i="16"/>
  <c r="F138" i="16"/>
  <c r="G138" i="16"/>
  <c r="H138" i="16"/>
  <c r="E139" i="16"/>
  <c r="F139" i="16"/>
  <c r="G139" i="16"/>
  <c r="H139" i="16"/>
  <c r="E140" i="16"/>
  <c r="F140" i="16"/>
  <c r="G140" i="16"/>
  <c r="H140" i="16"/>
  <c r="E141" i="16"/>
  <c r="F141" i="16"/>
  <c r="G141" i="16"/>
  <c r="H141" i="16"/>
  <c r="E142" i="16"/>
  <c r="F142" i="16"/>
  <c r="G142" i="16"/>
  <c r="H142" i="16"/>
  <c r="E143" i="16"/>
  <c r="F143" i="16"/>
  <c r="G143" i="16"/>
  <c r="H143" i="16"/>
  <c r="E144" i="16"/>
  <c r="F144" i="16"/>
  <c r="G144" i="16"/>
  <c r="H144" i="16"/>
  <c r="E145" i="16"/>
  <c r="F145" i="16"/>
  <c r="G145" i="16"/>
  <c r="H145" i="16"/>
  <c r="E146" i="16"/>
  <c r="F146" i="16"/>
  <c r="G146" i="16"/>
  <c r="H146" i="16"/>
  <c r="E147" i="16"/>
  <c r="F147" i="16"/>
  <c r="G147" i="16"/>
  <c r="H147" i="16"/>
  <c r="E148" i="16"/>
  <c r="F148" i="16"/>
  <c r="G148" i="16"/>
  <c r="H148" i="16"/>
  <c r="E149" i="16"/>
  <c r="F149" i="16"/>
  <c r="G149" i="16"/>
  <c r="H149" i="16"/>
  <c r="E150" i="16"/>
  <c r="F150" i="16"/>
  <c r="G150" i="16"/>
  <c r="H150" i="16"/>
  <c r="E151" i="16"/>
  <c r="F151" i="16"/>
  <c r="G151" i="16"/>
  <c r="H151" i="16"/>
  <c r="E152" i="16"/>
  <c r="F152" i="16"/>
  <c r="G152" i="16"/>
  <c r="H152" i="16"/>
  <c r="E153" i="16"/>
  <c r="F153" i="16"/>
  <c r="G153" i="16"/>
  <c r="H153" i="16"/>
  <c r="E154" i="16"/>
  <c r="F154" i="16"/>
  <c r="G154" i="16"/>
  <c r="H154" i="16"/>
  <c r="E155" i="16"/>
  <c r="F155" i="16"/>
  <c r="G155" i="16"/>
  <c r="H155" i="16"/>
  <c r="E156" i="16"/>
  <c r="F156" i="16"/>
  <c r="G156" i="16"/>
  <c r="H156" i="16"/>
  <c r="E157" i="16"/>
  <c r="F157" i="16"/>
  <c r="G157" i="16"/>
  <c r="H157" i="16"/>
  <c r="E158" i="16"/>
  <c r="F158" i="16"/>
  <c r="G158" i="16"/>
  <c r="H158" i="16"/>
  <c r="E159" i="16"/>
  <c r="F159" i="16"/>
  <c r="G159" i="16"/>
  <c r="H159" i="16"/>
  <c r="E160" i="16"/>
  <c r="F160" i="16"/>
  <c r="G160" i="16"/>
  <c r="H160" i="16"/>
  <c r="E161" i="16"/>
  <c r="F161" i="16"/>
  <c r="G161" i="16"/>
  <c r="H161" i="16"/>
  <c r="E162" i="16"/>
  <c r="F162" i="16"/>
  <c r="G162" i="16"/>
  <c r="H162" i="16"/>
  <c r="E163" i="16"/>
  <c r="F163" i="16"/>
  <c r="G163" i="16"/>
  <c r="H163" i="16"/>
  <c r="E164" i="16"/>
  <c r="F164" i="16"/>
  <c r="G164" i="16"/>
  <c r="H164" i="16"/>
  <c r="E165" i="16"/>
  <c r="F165" i="16"/>
  <c r="G165" i="16"/>
  <c r="H165" i="16"/>
  <c r="E166" i="16"/>
  <c r="F166" i="16"/>
  <c r="G166" i="16"/>
  <c r="H166" i="16"/>
  <c r="E167" i="16"/>
  <c r="F167" i="16"/>
  <c r="G167" i="16"/>
  <c r="H167" i="16"/>
  <c r="E168" i="16"/>
  <c r="F168" i="16"/>
  <c r="G168" i="16"/>
  <c r="H168" i="16"/>
  <c r="E169" i="16"/>
  <c r="F169" i="16"/>
  <c r="G169" i="16"/>
  <c r="H169" i="16"/>
  <c r="E170" i="16"/>
  <c r="F170" i="16"/>
  <c r="G170" i="16"/>
  <c r="H170" i="16"/>
  <c r="E171" i="16"/>
  <c r="F171" i="16"/>
  <c r="G171" i="16"/>
  <c r="H171" i="16"/>
  <c r="E172" i="16"/>
  <c r="F172" i="16"/>
  <c r="G172" i="16"/>
  <c r="H172" i="16"/>
  <c r="E173" i="16"/>
  <c r="F173" i="16"/>
  <c r="G173" i="16"/>
  <c r="H173" i="16"/>
  <c r="E174" i="16"/>
  <c r="F174" i="16"/>
  <c r="G174" i="16"/>
  <c r="H174" i="16"/>
  <c r="E175" i="16"/>
  <c r="F175" i="16"/>
  <c r="G175" i="16"/>
  <c r="H175" i="16"/>
  <c r="E176" i="16"/>
  <c r="F176" i="16"/>
  <c r="G176" i="16"/>
  <c r="H176" i="16"/>
  <c r="E177" i="16"/>
  <c r="F177" i="16"/>
  <c r="G177" i="16"/>
  <c r="H177" i="16"/>
  <c r="E178" i="16"/>
  <c r="F178" i="16"/>
  <c r="G178" i="16"/>
  <c r="H178" i="16"/>
  <c r="E179" i="16"/>
  <c r="F179" i="16"/>
  <c r="G179" i="16"/>
  <c r="H179" i="16"/>
  <c r="E180" i="16"/>
  <c r="F180" i="16"/>
  <c r="G180" i="16"/>
  <c r="H180" i="16"/>
  <c r="E181" i="16"/>
  <c r="F181" i="16"/>
  <c r="G181" i="16"/>
  <c r="H181" i="16"/>
  <c r="E182" i="16"/>
  <c r="F182" i="16"/>
  <c r="G182" i="16"/>
  <c r="H182" i="16"/>
  <c r="E183" i="16"/>
  <c r="F183" i="16"/>
  <c r="G183" i="16"/>
  <c r="H183" i="16"/>
  <c r="E184" i="16"/>
  <c r="F184" i="16"/>
  <c r="G184" i="16"/>
  <c r="H184" i="16"/>
  <c r="E185" i="16"/>
  <c r="F185" i="16"/>
  <c r="G185" i="16"/>
  <c r="H185" i="16"/>
  <c r="E186" i="16"/>
  <c r="F186" i="16"/>
  <c r="G186" i="16"/>
  <c r="H186" i="16"/>
  <c r="E187" i="16"/>
  <c r="F187" i="16"/>
  <c r="G187" i="16"/>
  <c r="H187" i="16"/>
  <c r="E188" i="16"/>
  <c r="F188" i="16"/>
  <c r="G188" i="16"/>
  <c r="H188" i="16"/>
  <c r="E189" i="16"/>
  <c r="F189" i="16"/>
  <c r="G189" i="16"/>
  <c r="H189" i="16"/>
  <c r="E190" i="16"/>
  <c r="F190" i="16"/>
  <c r="G190" i="16"/>
  <c r="H190" i="16"/>
  <c r="E191" i="16"/>
  <c r="F191" i="16"/>
  <c r="G191" i="16"/>
  <c r="H191" i="16"/>
  <c r="E192" i="16"/>
  <c r="F192" i="16"/>
  <c r="G192" i="16"/>
  <c r="H192" i="16"/>
  <c r="E193" i="16"/>
  <c r="F193" i="16"/>
  <c r="G193" i="16"/>
  <c r="H193" i="16"/>
  <c r="E194" i="16"/>
  <c r="F194" i="16"/>
  <c r="G194" i="16"/>
  <c r="H194" i="16"/>
  <c r="E195" i="16"/>
  <c r="F195" i="16"/>
  <c r="G195" i="16"/>
  <c r="H195" i="16"/>
  <c r="E196" i="16"/>
  <c r="F196" i="16"/>
  <c r="G196" i="16"/>
  <c r="H196" i="16"/>
  <c r="E197" i="16"/>
  <c r="F197" i="16"/>
  <c r="G197" i="16"/>
  <c r="H197" i="16"/>
  <c r="E198" i="16"/>
  <c r="F198" i="16"/>
  <c r="G198" i="16"/>
  <c r="H198" i="16"/>
  <c r="E199" i="16"/>
  <c r="F199" i="16"/>
  <c r="G199" i="16"/>
  <c r="H199" i="16"/>
  <c r="E200" i="16"/>
  <c r="F200" i="16"/>
  <c r="G200" i="16"/>
  <c r="H200" i="16"/>
  <c r="E201" i="16"/>
  <c r="F201" i="16"/>
  <c r="G201" i="16"/>
  <c r="H201" i="16"/>
  <c r="E202" i="16"/>
  <c r="F202" i="16"/>
  <c r="G202" i="16"/>
  <c r="H202" i="16"/>
  <c r="E203" i="16"/>
  <c r="F203" i="16"/>
  <c r="G203" i="16"/>
  <c r="H203" i="16"/>
  <c r="E204" i="16"/>
  <c r="F204" i="16"/>
  <c r="G204" i="16"/>
  <c r="H204" i="16"/>
  <c r="E205" i="16"/>
  <c r="F205" i="16"/>
  <c r="G205" i="16"/>
  <c r="H205" i="16"/>
  <c r="E206" i="16"/>
  <c r="F206" i="16"/>
  <c r="G206" i="16"/>
  <c r="H206" i="16"/>
  <c r="E207" i="16"/>
  <c r="F207" i="16"/>
  <c r="G207" i="16"/>
  <c r="H207" i="16"/>
  <c r="E208" i="16"/>
  <c r="F208" i="16"/>
  <c r="G208" i="16"/>
  <c r="H208" i="16"/>
  <c r="E209" i="16"/>
  <c r="F209" i="16"/>
  <c r="G209" i="16"/>
  <c r="H209" i="16"/>
  <c r="E210" i="16"/>
  <c r="F210" i="16"/>
  <c r="G210" i="16"/>
  <c r="H210" i="16"/>
  <c r="E211" i="16"/>
  <c r="F211" i="16"/>
  <c r="G211" i="16"/>
  <c r="H211" i="16"/>
  <c r="E212" i="16"/>
  <c r="F212" i="16"/>
  <c r="G212" i="16"/>
  <c r="H212" i="16"/>
  <c r="E213" i="16"/>
  <c r="F213" i="16"/>
  <c r="G213" i="16"/>
  <c r="H213" i="16"/>
  <c r="E214" i="16"/>
  <c r="F214" i="16"/>
  <c r="G214" i="16"/>
  <c r="H214" i="16"/>
  <c r="E215" i="16"/>
  <c r="F215" i="16"/>
  <c r="G215" i="16"/>
  <c r="H215" i="16"/>
  <c r="E216" i="16"/>
  <c r="F216" i="16"/>
  <c r="G216" i="16"/>
  <c r="H216" i="16"/>
  <c r="E217" i="16"/>
  <c r="F217" i="16"/>
  <c r="G217" i="16"/>
  <c r="H217" i="16"/>
  <c r="E218" i="16"/>
  <c r="F218" i="16"/>
  <c r="G218" i="16"/>
  <c r="H218" i="16"/>
  <c r="E219" i="16"/>
  <c r="F219" i="16"/>
  <c r="G219" i="16"/>
  <c r="H219" i="16"/>
  <c r="E220" i="16"/>
  <c r="F220" i="16"/>
  <c r="G220" i="16"/>
  <c r="H220" i="16"/>
  <c r="E221" i="16"/>
  <c r="F221" i="16"/>
  <c r="G221" i="16"/>
  <c r="H221" i="16"/>
  <c r="E222" i="16"/>
  <c r="F222" i="16"/>
  <c r="G222" i="16"/>
  <c r="H222" i="16"/>
  <c r="E223" i="16"/>
  <c r="F223" i="16"/>
  <c r="G223" i="16"/>
  <c r="H223" i="16"/>
  <c r="E224" i="16"/>
  <c r="F224" i="16"/>
  <c r="G224" i="16"/>
  <c r="H224" i="16"/>
  <c r="E225" i="16"/>
  <c r="F225" i="16"/>
  <c r="G225" i="16"/>
  <c r="H225" i="16"/>
  <c r="E226" i="16"/>
  <c r="F226" i="16"/>
  <c r="G226" i="16"/>
  <c r="H226" i="16"/>
  <c r="E227" i="16"/>
  <c r="F227" i="16"/>
  <c r="G227" i="16"/>
  <c r="H227" i="16"/>
  <c r="E228" i="16"/>
  <c r="F228" i="16"/>
  <c r="G228" i="16"/>
  <c r="H228" i="16"/>
  <c r="E229" i="16"/>
  <c r="F229" i="16"/>
  <c r="G229" i="16"/>
  <c r="H229" i="16"/>
  <c r="E230" i="16"/>
  <c r="F230" i="16"/>
  <c r="G230" i="16"/>
  <c r="H230" i="16"/>
  <c r="E231" i="16"/>
  <c r="F231" i="16"/>
  <c r="G231" i="16"/>
  <c r="H231" i="16"/>
  <c r="E232" i="16"/>
  <c r="F232" i="16"/>
  <c r="G232" i="16"/>
  <c r="H232" i="16"/>
  <c r="E233" i="16"/>
  <c r="F233" i="16"/>
  <c r="G233" i="16"/>
  <c r="H233" i="16"/>
  <c r="E234" i="16"/>
  <c r="F234" i="16"/>
  <c r="G234" i="16"/>
  <c r="H234" i="16"/>
  <c r="E235" i="16"/>
  <c r="F235" i="16"/>
  <c r="G235" i="16"/>
  <c r="H235" i="16"/>
  <c r="E236" i="16"/>
  <c r="F236" i="16"/>
  <c r="G236" i="16"/>
  <c r="H236" i="16"/>
  <c r="E237" i="16"/>
  <c r="F237" i="16"/>
  <c r="G237" i="16"/>
  <c r="H237" i="16"/>
  <c r="E238" i="16"/>
  <c r="F238" i="16"/>
  <c r="G238" i="16"/>
  <c r="H238" i="16"/>
  <c r="E239" i="16"/>
  <c r="F239" i="16"/>
  <c r="G239" i="16"/>
  <c r="H239" i="16"/>
  <c r="E240" i="16"/>
  <c r="F240" i="16"/>
  <c r="G240" i="16"/>
  <c r="H240" i="16"/>
  <c r="E241" i="16"/>
  <c r="F241" i="16"/>
  <c r="G241" i="16"/>
  <c r="H241" i="16"/>
  <c r="E242" i="16"/>
  <c r="F242" i="16"/>
  <c r="G242" i="16"/>
  <c r="H242" i="16"/>
  <c r="E243" i="16"/>
  <c r="F243" i="16"/>
  <c r="G243" i="16"/>
  <c r="H243" i="16"/>
  <c r="E244" i="16"/>
  <c r="F244" i="16"/>
  <c r="G244" i="16"/>
  <c r="H244" i="16"/>
  <c r="E245" i="16"/>
  <c r="F245" i="16"/>
  <c r="G245" i="16"/>
  <c r="H245" i="16"/>
  <c r="E246" i="16"/>
  <c r="F246" i="16"/>
  <c r="G246" i="16"/>
  <c r="H246" i="16"/>
  <c r="E247" i="16"/>
  <c r="F247" i="16"/>
  <c r="G247" i="16"/>
  <c r="H247" i="16"/>
  <c r="E248" i="16"/>
  <c r="F248" i="16"/>
  <c r="G248" i="16"/>
  <c r="H248" i="16"/>
  <c r="E249" i="16"/>
  <c r="F249" i="16"/>
  <c r="G249" i="16"/>
  <c r="H249" i="16"/>
  <c r="E250" i="16"/>
  <c r="F250" i="16"/>
  <c r="G250" i="16"/>
  <c r="H250" i="16"/>
  <c r="E251" i="16"/>
  <c r="F251" i="16"/>
  <c r="G251" i="16"/>
  <c r="H251" i="16"/>
  <c r="E252" i="16"/>
  <c r="F252" i="16"/>
  <c r="G252" i="16"/>
  <c r="H252" i="16"/>
  <c r="E253" i="16"/>
  <c r="F253" i="16"/>
  <c r="G253" i="16"/>
  <c r="H253" i="16"/>
  <c r="E254" i="16"/>
  <c r="F254" i="16"/>
  <c r="G254" i="16"/>
  <c r="H254" i="16"/>
  <c r="E255" i="16"/>
  <c r="F255" i="16"/>
  <c r="G255" i="16"/>
  <c r="H255" i="16"/>
  <c r="E256" i="16"/>
  <c r="F256" i="16"/>
  <c r="G256" i="16"/>
  <c r="H256" i="16"/>
  <c r="E257" i="16"/>
  <c r="F257" i="16"/>
  <c r="G257" i="16"/>
  <c r="H257" i="16"/>
  <c r="E258" i="16"/>
  <c r="F258" i="16"/>
  <c r="G258" i="16"/>
  <c r="H258" i="16"/>
  <c r="E259" i="16"/>
  <c r="F259" i="16"/>
  <c r="G259" i="16"/>
  <c r="H259" i="16"/>
  <c r="E260" i="16"/>
  <c r="F260" i="16"/>
  <c r="G260" i="16"/>
  <c r="H260" i="16"/>
  <c r="E261" i="16"/>
  <c r="F261" i="16"/>
  <c r="G261" i="16"/>
  <c r="H261" i="16"/>
  <c r="E262" i="16"/>
  <c r="F262" i="16"/>
  <c r="G262" i="16"/>
  <c r="H262" i="16"/>
  <c r="E263" i="16"/>
  <c r="F263" i="16"/>
  <c r="G263" i="16"/>
  <c r="H263" i="16"/>
  <c r="E264" i="16"/>
  <c r="F264" i="16"/>
  <c r="G264" i="16"/>
  <c r="H264" i="16"/>
  <c r="E265" i="16"/>
  <c r="F265" i="16"/>
  <c r="G265" i="16"/>
  <c r="H265" i="16"/>
  <c r="E266" i="16"/>
  <c r="F266" i="16"/>
  <c r="G266" i="16"/>
  <c r="H266" i="16"/>
  <c r="E267" i="16"/>
  <c r="F267" i="16"/>
  <c r="G267" i="16"/>
  <c r="H267" i="16"/>
  <c r="E268" i="16"/>
  <c r="F268" i="16"/>
  <c r="G268" i="16"/>
  <c r="H268" i="16"/>
  <c r="E269" i="16"/>
  <c r="F269" i="16"/>
  <c r="G269" i="16"/>
  <c r="H269" i="16"/>
  <c r="E270" i="16"/>
  <c r="F270" i="16"/>
  <c r="G270" i="16"/>
  <c r="H270" i="16"/>
  <c r="E271" i="16"/>
  <c r="F271" i="16"/>
  <c r="G271" i="16"/>
  <c r="H271" i="16"/>
  <c r="E272" i="16"/>
  <c r="F272" i="16"/>
  <c r="G272" i="16"/>
  <c r="H272" i="16"/>
  <c r="E273" i="16"/>
  <c r="F273" i="16"/>
  <c r="G273" i="16"/>
  <c r="H273" i="16"/>
  <c r="E274" i="16"/>
  <c r="F274" i="16"/>
  <c r="G274" i="16"/>
  <c r="H274" i="16"/>
  <c r="E275" i="16"/>
  <c r="F275" i="16"/>
  <c r="G275" i="16"/>
  <c r="H275" i="16"/>
  <c r="E276" i="16"/>
  <c r="F276" i="16"/>
  <c r="G276" i="16"/>
  <c r="H276" i="16"/>
  <c r="E277" i="16"/>
  <c r="F277" i="16"/>
  <c r="G277" i="16"/>
  <c r="H277" i="16"/>
  <c r="E278" i="16"/>
  <c r="F278" i="16"/>
  <c r="G278" i="16"/>
  <c r="H278" i="16"/>
  <c r="E279" i="16"/>
  <c r="F279" i="16"/>
  <c r="G279" i="16"/>
  <c r="H279" i="16"/>
  <c r="E280" i="16"/>
  <c r="F280" i="16"/>
  <c r="G280" i="16"/>
  <c r="H280" i="16"/>
  <c r="E281" i="16"/>
  <c r="F281" i="16"/>
  <c r="G281" i="16"/>
  <c r="H281" i="16"/>
  <c r="E282" i="16"/>
  <c r="F282" i="16"/>
  <c r="G282" i="16"/>
  <c r="H282" i="16"/>
  <c r="E283" i="16"/>
  <c r="F283" i="16"/>
  <c r="G283" i="16"/>
  <c r="H283" i="16"/>
  <c r="E284" i="16"/>
  <c r="F284" i="16"/>
  <c r="G284" i="16"/>
  <c r="H284" i="16"/>
  <c r="E285" i="16"/>
  <c r="F285" i="16"/>
  <c r="G285" i="16"/>
  <c r="H285" i="16"/>
  <c r="E286" i="16"/>
  <c r="F286" i="16"/>
  <c r="G286" i="16"/>
  <c r="H286" i="16"/>
  <c r="E287" i="16"/>
  <c r="F287" i="16"/>
  <c r="G287" i="16"/>
  <c r="H287" i="16"/>
  <c r="E288" i="16"/>
  <c r="F288" i="16"/>
  <c r="G288" i="16"/>
  <c r="H288" i="16"/>
  <c r="E289" i="16"/>
  <c r="F289" i="16"/>
  <c r="G289" i="16"/>
  <c r="H289" i="16"/>
  <c r="E290" i="16"/>
  <c r="F290" i="16"/>
  <c r="G290" i="16"/>
  <c r="H290" i="16"/>
  <c r="E291" i="16"/>
  <c r="F291" i="16"/>
  <c r="G291" i="16"/>
  <c r="H291" i="16"/>
  <c r="E292" i="16"/>
  <c r="F292" i="16"/>
  <c r="G292" i="16"/>
  <c r="H292" i="16"/>
  <c r="E293" i="16"/>
  <c r="F293" i="16"/>
  <c r="G293" i="16"/>
  <c r="H293" i="16"/>
  <c r="E294" i="16"/>
  <c r="F294" i="16"/>
  <c r="G294" i="16"/>
  <c r="H294" i="16"/>
  <c r="E295" i="16"/>
  <c r="F295" i="16"/>
  <c r="G295" i="16"/>
  <c r="H295" i="16"/>
  <c r="E296" i="16"/>
  <c r="F296" i="16"/>
  <c r="G296" i="16"/>
  <c r="H296" i="16"/>
  <c r="E297" i="16"/>
  <c r="F297" i="16"/>
  <c r="G297" i="16"/>
  <c r="H297" i="16"/>
  <c r="E298" i="16"/>
  <c r="F298" i="16"/>
  <c r="G298" i="16"/>
  <c r="H298" i="16"/>
  <c r="E299" i="16"/>
  <c r="F299" i="16"/>
  <c r="G299" i="16"/>
  <c r="H299" i="16"/>
  <c r="E300" i="16"/>
  <c r="F300" i="16"/>
  <c r="G300" i="16"/>
  <c r="H300" i="16"/>
  <c r="E301" i="16"/>
  <c r="F301" i="16"/>
  <c r="G301" i="16"/>
  <c r="H301" i="16"/>
  <c r="E302" i="16"/>
  <c r="F302" i="16"/>
  <c r="G302" i="16"/>
  <c r="H302" i="16"/>
  <c r="E303" i="16"/>
  <c r="F303" i="16"/>
  <c r="G303" i="16"/>
  <c r="H303" i="16"/>
  <c r="E304" i="16"/>
  <c r="F304" i="16"/>
  <c r="G304" i="16"/>
  <c r="H304" i="16"/>
  <c r="E305" i="16"/>
  <c r="F305" i="16"/>
  <c r="G305" i="16"/>
  <c r="H305" i="16"/>
  <c r="F11" i="16"/>
  <c r="G11" i="16"/>
  <c r="H11" i="16"/>
  <c r="E11" i="16"/>
  <c r="A305" i="16"/>
  <c r="A304" i="16"/>
  <c r="A303" i="16"/>
  <c r="A302" i="16"/>
  <c r="A301" i="16"/>
  <c r="A300" i="16"/>
  <c r="A299" i="16"/>
  <c r="A298" i="16"/>
  <c r="A297" i="16"/>
  <c r="A296" i="16"/>
  <c r="A295" i="16"/>
  <c r="AC295" i="16" s="1"/>
  <c r="A294" i="16"/>
  <c r="A293" i="16"/>
  <c r="A292" i="16"/>
  <c r="A291" i="16"/>
  <c r="A290" i="16"/>
  <c r="A289" i="16"/>
  <c r="A288" i="16"/>
  <c r="A287" i="16"/>
  <c r="A286" i="16"/>
  <c r="A285" i="16"/>
  <c r="A284" i="16"/>
  <c r="A283" i="16"/>
  <c r="AC283" i="16" s="1"/>
  <c r="A282" i="16"/>
  <c r="A281" i="16"/>
  <c r="A280" i="16"/>
  <c r="A279" i="16"/>
  <c r="A278" i="16"/>
  <c r="A277" i="16"/>
  <c r="A276" i="16"/>
  <c r="A275" i="16"/>
  <c r="A274" i="16"/>
  <c r="A273" i="16"/>
  <c r="A272" i="16"/>
  <c r="A271" i="16"/>
  <c r="AC271" i="16" s="1"/>
  <c r="A270" i="16"/>
  <c r="A269" i="16"/>
  <c r="A268" i="16"/>
  <c r="A267" i="16"/>
  <c r="A266" i="16"/>
  <c r="A265" i="16"/>
  <c r="A264" i="16"/>
  <c r="A263" i="16"/>
  <c r="A262" i="16"/>
  <c r="A261" i="16"/>
  <c r="A260" i="16"/>
  <c r="A259" i="16"/>
  <c r="AC259" i="16" s="1"/>
  <c r="A258" i="16"/>
  <c r="AC258" i="16" s="1"/>
  <c r="A257" i="16"/>
  <c r="A256" i="16"/>
  <c r="A255" i="16"/>
  <c r="AC255" i="16" s="1"/>
  <c r="A254" i="16"/>
  <c r="A253" i="16"/>
  <c r="A252" i="16"/>
  <c r="AC252" i="16" s="1"/>
  <c r="A251" i="16"/>
  <c r="AC251" i="16" s="1"/>
  <c r="A250" i="16"/>
  <c r="A249" i="16"/>
  <c r="A248" i="16"/>
  <c r="A247" i="16"/>
  <c r="AC247" i="16" s="1"/>
  <c r="A246" i="16"/>
  <c r="AC246" i="16" s="1"/>
  <c r="A245" i="16"/>
  <c r="A244" i="16"/>
  <c r="A243" i="16"/>
  <c r="AC243" i="16" s="1"/>
  <c r="A242" i="16"/>
  <c r="A241" i="16"/>
  <c r="A240" i="16"/>
  <c r="AC240" i="16" s="1"/>
  <c r="A239" i="16"/>
  <c r="AC239" i="16" s="1"/>
  <c r="A238" i="16"/>
  <c r="A237" i="16"/>
  <c r="A236" i="16"/>
  <c r="A235" i="16"/>
  <c r="AC235" i="16" s="1"/>
  <c r="A234" i="16"/>
  <c r="AC234" i="16" s="1"/>
  <c r="A233" i="16"/>
  <c r="A232" i="16"/>
  <c r="A231" i="16"/>
  <c r="AC231" i="16" s="1"/>
  <c r="A230" i="16"/>
  <c r="A229" i="16"/>
  <c r="A228" i="16"/>
  <c r="AC228" i="16" s="1"/>
  <c r="A227" i="16"/>
  <c r="AC227" i="16" s="1"/>
  <c r="A226" i="16"/>
  <c r="A225" i="16"/>
  <c r="A224" i="16"/>
  <c r="A223" i="16"/>
  <c r="AC223" i="16" s="1"/>
  <c r="A222" i="16"/>
  <c r="AC222" i="16" s="1"/>
  <c r="A221" i="16"/>
  <c r="A220" i="16"/>
  <c r="A219" i="16"/>
  <c r="AC219" i="16" s="1"/>
  <c r="A218" i="16"/>
  <c r="A217" i="16"/>
  <c r="A216" i="16"/>
  <c r="AC216" i="16" s="1"/>
  <c r="A215" i="16"/>
  <c r="A214" i="16"/>
  <c r="A213" i="16"/>
  <c r="A212" i="16"/>
  <c r="A211" i="16"/>
  <c r="AC211" i="16" s="1"/>
  <c r="A210" i="16"/>
  <c r="AC210" i="16" s="1"/>
  <c r="A209" i="16"/>
  <c r="A208" i="16"/>
  <c r="A207" i="16"/>
  <c r="AC207" i="16" s="1"/>
  <c r="A206" i="16"/>
  <c r="A205" i="16"/>
  <c r="A204" i="16"/>
  <c r="AC204" i="16" s="1"/>
  <c r="A203" i="16"/>
  <c r="AC203" i="16" s="1"/>
  <c r="A202" i="16"/>
  <c r="A201" i="16"/>
  <c r="A200" i="16"/>
  <c r="A199" i="16"/>
  <c r="AC199" i="16" s="1"/>
  <c r="A198" i="16"/>
  <c r="AC198" i="16" s="1"/>
  <c r="A197" i="16"/>
  <c r="A196" i="16"/>
  <c r="A195" i="16"/>
  <c r="AC195" i="16" s="1"/>
  <c r="A194" i="16"/>
  <c r="A193" i="16"/>
  <c r="A192" i="16"/>
  <c r="AC192" i="16" s="1"/>
  <c r="A191" i="16"/>
  <c r="AC191" i="16" s="1"/>
  <c r="A190" i="16"/>
  <c r="A189" i="16"/>
  <c r="A188" i="16"/>
  <c r="A187" i="16"/>
  <c r="AC187" i="16" s="1"/>
  <c r="A186" i="16"/>
  <c r="AC186" i="16" s="1"/>
  <c r="A185" i="16"/>
  <c r="A184" i="16"/>
  <c r="A183" i="16"/>
  <c r="AC183" i="16" s="1"/>
  <c r="A182" i="16"/>
  <c r="A181" i="16"/>
  <c r="A180" i="16"/>
  <c r="AC180" i="16" s="1"/>
  <c r="A179" i="16"/>
  <c r="AC179" i="16" s="1"/>
  <c r="A178" i="16"/>
  <c r="A177" i="16"/>
  <c r="A176" i="16"/>
  <c r="A175" i="16"/>
  <c r="AC175" i="16" s="1"/>
  <c r="A174" i="16"/>
  <c r="AC174" i="16" s="1"/>
  <c r="A173" i="16"/>
  <c r="A172" i="16"/>
  <c r="A171" i="16"/>
  <c r="AC171" i="16" s="1"/>
  <c r="A170" i="16"/>
  <c r="A169" i="16"/>
  <c r="A168" i="16"/>
  <c r="AC168" i="16" s="1"/>
  <c r="A167" i="16"/>
  <c r="A166" i="16"/>
  <c r="A165" i="16"/>
  <c r="A164" i="16"/>
  <c r="A163" i="16"/>
  <c r="AC163" i="16" s="1"/>
  <c r="A162" i="16"/>
  <c r="AC162" i="16" s="1"/>
  <c r="A161" i="16"/>
  <c r="A160" i="16"/>
  <c r="A159" i="16"/>
  <c r="AC159" i="16" s="1"/>
  <c r="A158" i="16"/>
  <c r="A157" i="16"/>
  <c r="A156" i="16"/>
  <c r="AC156" i="16" s="1"/>
  <c r="A155" i="16"/>
  <c r="AC155" i="16" s="1"/>
  <c r="A154" i="16"/>
  <c r="A153" i="16"/>
  <c r="A152" i="16"/>
  <c r="A151" i="16"/>
  <c r="AC151" i="16" s="1"/>
  <c r="A150" i="16"/>
  <c r="AC150" i="16" s="1"/>
  <c r="A149" i="16"/>
  <c r="A148" i="16"/>
  <c r="A147" i="16"/>
  <c r="AC147" i="16" s="1"/>
  <c r="A146" i="16"/>
  <c r="A145" i="16"/>
  <c r="A144" i="16"/>
  <c r="AC144" i="16" s="1"/>
  <c r="A143" i="16"/>
  <c r="AC143" i="16" s="1"/>
  <c r="A142" i="16"/>
  <c r="A141" i="16"/>
  <c r="A140" i="16"/>
  <c r="A139" i="16"/>
  <c r="AC139" i="16" s="1"/>
  <c r="A138" i="16"/>
  <c r="AC138" i="16" s="1"/>
  <c r="A137" i="16"/>
  <c r="A136" i="16"/>
  <c r="A135" i="16"/>
  <c r="AC135" i="16" s="1"/>
  <c r="A134" i="16"/>
  <c r="A133" i="16"/>
  <c r="A132" i="16"/>
  <c r="AC132" i="16" s="1"/>
  <c r="A131" i="16"/>
  <c r="AC131" i="16" s="1"/>
  <c r="A130" i="16"/>
  <c r="A129" i="16"/>
  <c r="A128" i="16"/>
  <c r="A127" i="16"/>
  <c r="AC127" i="16" s="1"/>
  <c r="A126" i="16"/>
  <c r="AC126" i="16" s="1"/>
  <c r="A125" i="16"/>
  <c r="A124" i="16"/>
  <c r="A123" i="16"/>
  <c r="AC123" i="16" s="1"/>
  <c r="A122" i="16"/>
  <c r="A121" i="16"/>
  <c r="A120" i="16"/>
  <c r="AC120" i="16" s="1"/>
  <c r="A119" i="16"/>
  <c r="A118" i="16"/>
  <c r="A117" i="16"/>
  <c r="A116" i="16"/>
  <c r="A115" i="16"/>
  <c r="AC115" i="16" s="1"/>
  <c r="A114" i="16"/>
  <c r="AC114" i="16" s="1"/>
  <c r="A113" i="16"/>
  <c r="A112" i="16"/>
  <c r="A111" i="16"/>
  <c r="AC111" i="16" s="1"/>
  <c r="A110" i="16"/>
  <c r="A109" i="16"/>
  <c r="A108" i="16"/>
  <c r="AC108" i="16" s="1"/>
  <c r="A107" i="16"/>
  <c r="AC107" i="16" s="1"/>
  <c r="A106" i="16"/>
  <c r="A105" i="16"/>
  <c r="A104" i="16"/>
  <c r="A103" i="16"/>
  <c r="AC103" i="16" s="1"/>
  <c r="A102" i="16"/>
  <c r="AC102" i="16" s="1"/>
  <c r="A101" i="16"/>
  <c r="A100" i="16"/>
  <c r="A99" i="16"/>
  <c r="AC99" i="16" s="1"/>
  <c r="A98" i="16"/>
  <c r="A97" i="16"/>
  <c r="A96" i="16"/>
  <c r="AC96" i="16" s="1"/>
  <c r="A95" i="16"/>
  <c r="AC95" i="16" s="1"/>
  <c r="A94" i="16"/>
  <c r="A93" i="16"/>
  <c r="A92" i="16"/>
  <c r="A91" i="16"/>
  <c r="AC91" i="16" s="1"/>
  <c r="A90" i="16"/>
  <c r="AC90" i="16" s="1"/>
  <c r="A89" i="16"/>
  <c r="A88" i="16"/>
  <c r="A87" i="16"/>
  <c r="AC87" i="16" s="1"/>
  <c r="A86" i="16"/>
  <c r="A85" i="16"/>
  <c r="A84" i="16"/>
  <c r="AC84" i="16" s="1"/>
  <c r="A83" i="16"/>
  <c r="AC83" i="16" s="1"/>
  <c r="A82" i="16"/>
  <c r="A81" i="16"/>
  <c r="A80" i="16"/>
  <c r="A79" i="16"/>
  <c r="AC79" i="16" s="1"/>
  <c r="A78" i="16"/>
  <c r="AC78" i="16" s="1"/>
  <c r="A77" i="16"/>
  <c r="A76" i="16"/>
  <c r="A75" i="16"/>
  <c r="AC75" i="16" s="1"/>
  <c r="A74" i="16"/>
  <c r="A73" i="16"/>
  <c r="A72" i="16"/>
  <c r="AC72" i="16" s="1"/>
  <c r="A71" i="16"/>
  <c r="A70" i="16"/>
  <c r="A69" i="16"/>
  <c r="A68" i="16"/>
  <c r="A67" i="16"/>
  <c r="AC67" i="16" s="1"/>
  <c r="A66" i="16"/>
  <c r="AC66" i="16" s="1"/>
  <c r="A65" i="16"/>
  <c r="A64" i="16"/>
  <c r="A63" i="16"/>
  <c r="AC63" i="16" s="1"/>
  <c r="A62" i="16"/>
  <c r="A61" i="16"/>
  <c r="A60" i="16"/>
  <c r="AC60" i="16" s="1"/>
  <c r="A59" i="16"/>
  <c r="AC59" i="16" s="1"/>
  <c r="A58" i="16"/>
  <c r="A57" i="16"/>
  <c r="A56" i="16"/>
  <c r="A55" i="16"/>
  <c r="AC55" i="16" s="1"/>
  <c r="A54" i="16"/>
  <c r="AC54" i="16" s="1"/>
  <c r="A53" i="16"/>
  <c r="A52" i="16"/>
  <c r="A51" i="16"/>
  <c r="AC51" i="16" s="1"/>
  <c r="A50" i="16"/>
  <c r="A49" i="16"/>
  <c r="A48" i="16"/>
  <c r="AC48" i="16" s="1"/>
  <c r="A47" i="16"/>
  <c r="AC47" i="16" s="1"/>
  <c r="A46" i="16"/>
  <c r="A45" i="16"/>
  <c r="A44" i="16"/>
  <c r="A43" i="16"/>
  <c r="AC43" i="16" s="1"/>
  <c r="A42" i="16"/>
  <c r="AC42" i="16" s="1"/>
  <c r="A41" i="16"/>
  <c r="A40" i="16"/>
  <c r="A39" i="16"/>
  <c r="AC39" i="16" s="1"/>
  <c r="A38" i="16"/>
  <c r="A37" i="16"/>
  <c r="A36" i="16"/>
  <c r="AC36" i="16" s="1"/>
  <c r="A35" i="16"/>
  <c r="AC35" i="16" s="1"/>
  <c r="A34" i="16"/>
  <c r="A33" i="16"/>
  <c r="A32" i="16"/>
  <c r="A31" i="16"/>
  <c r="AC31" i="16" s="1"/>
  <c r="A30" i="16"/>
  <c r="AC30" i="16" s="1"/>
  <c r="A29" i="16"/>
  <c r="A28" i="16"/>
  <c r="AC28" i="16" s="1"/>
  <c r="A27" i="16"/>
  <c r="AC27" i="16" s="1"/>
  <c r="A26" i="16"/>
  <c r="A25" i="16"/>
  <c r="A24" i="16"/>
  <c r="AC24" i="16" s="1"/>
  <c r="A23" i="16"/>
  <c r="AC23" i="16" s="1"/>
  <c r="A22" i="16"/>
  <c r="AC22" i="16" s="1"/>
  <c r="A21" i="16"/>
  <c r="A20" i="16"/>
  <c r="A19" i="16"/>
  <c r="AC19" i="16" s="1"/>
  <c r="A18" i="16"/>
  <c r="AC18" i="16" s="1"/>
  <c r="A17" i="16"/>
  <c r="A16" i="16"/>
  <c r="AC16" i="16" s="1"/>
  <c r="A15" i="16"/>
  <c r="A14" i="16"/>
  <c r="AC14" i="16" s="1"/>
  <c r="A13" i="16"/>
  <c r="A12" i="16"/>
  <c r="AA13" i="15"/>
  <c r="AA14" i="15"/>
  <c r="AA15" i="15"/>
  <c r="AA16" i="15"/>
  <c r="AA17" i="15"/>
  <c r="AA18" i="15"/>
  <c r="AA19" i="15"/>
  <c r="AA20" i="15"/>
  <c r="AA21" i="15"/>
  <c r="AA22" i="15"/>
  <c r="AA23" i="15"/>
  <c r="AA24" i="15"/>
  <c r="AA25" i="15"/>
  <c r="AA26" i="15"/>
  <c r="AA27" i="15"/>
  <c r="AA28" i="15"/>
  <c r="AA29" i="15"/>
  <c r="AA30" i="15"/>
  <c r="AA31" i="15"/>
  <c r="AA32" i="15"/>
  <c r="AA33" i="15"/>
  <c r="AA34" i="15"/>
  <c r="AA35" i="15"/>
  <c r="AA36" i="15"/>
  <c r="AA37" i="15"/>
  <c r="AA38" i="15"/>
  <c r="AA39" i="15"/>
  <c r="AA40" i="15"/>
  <c r="AA41" i="15"/>
  <c r="AA42" i="15"/>
  <c r="AA43" i="15"/>
  <c r="AA44" i="15"/>
  <c r="AA45" i="15"/>
  <c r="AA46" i="15"/>
  <c r="AA47" i="15"/>
  <c r="AA48" i="15"/>
  <c r="AA49" i="15"/>
  <c r="AA50" i="15"/>
  <c r="AA51" i="15"/>
  <c r="AA52" i="15"/>
  <c r="AA53" i="15"/>
  <c r="AA54" i="15"/>
  <c r="AA55" i="15"/>
  <c r="AA56" i="15"/>
  <c r="AA57" i="15"/>
  <c r="AA58" i="15"/>
  <c r="AA59" i="15"/>
  <c r="AA60" i="15"/>
  <c r="AA61" i="15"/>
  <c r="AA62" i="15"/>
  <c r="AA63" i="15"/>
  <c r="AA64" i="15"/>
  <c r="AA65" i="15"/>
  <c r="AA66" i="15"/>
  <c r="AA67" i="15"/>
  <c r="AA68" i="15"/>
  <c r="AA69" i="15"/>
  <c r="AA70" i="15"/>
  <c r="AA71" i="15"/>
  <c r="AA72" i="15"/>
  <c r="AA73" i="15"/>
  <c r="AA74" i="15"/>
  <c r="AA75" i="15"/>
  <c r="AA76" i="15"/>
  <c r="AA77" i="15"/>
  <c r="AA78" i="15"/>
  <c r="AA79" i="15"/>
  <c r="AA80" i="15"/>
  <c r="AA81" i="15"/>
  <c r="AA82" i="15"/>
  <c r="AA83" i="15"/>
  <c r="AA84" i="15"/>
  <c r="AA85" i="15"/>
  <c r="AA86" i="15"/>
  <c r="AA87" i="15"/>
  <c r="AA88" i="15"/>
  <c r="AA89" i="15"/>
  <c r="AA90" i="15"/>
  <c r="AA91" i="15"/>
  <c r="AA92" i="15"/>
  <c r="AA93" i="15"/>
  <c r="AA94" i="15"/>
  <c r="AA95" i="15"/>
  <c r="AA96" i="15"/>
  <c r="AA97" i="15"/>
  <c r="AA98" i="15"/>
  <c r="AA99" i="15"/>
  <c r="AA100" i="15"/>
  <c r="AA101" i="15"/>
  <c r="AA102" i="15"/>
  <c r="AA103" i="15"/>
  <c r="AA104" i="15"/>
  <c r="AA105" i="15"/>
  <c r="AA106" i="15"/>
  <c r="AA107" i="15"/>
  <c r="AA108" i="15"/>
  <c r="AA109" i="15"/>
  <c r="AA110" i="15"/>
  <c r="AA111" i="15"/>
  <c r="AA112" i="15"/>
  <c r="AA113" i="15"/>
  <c r="AA114" i="15"/>
  <c r="AA115" i="15"/>
  <c r="AA116" i="15"/>
  <c r="AA117" i="15"/>
  <c r="AA118" i="15"/>
  <c r="AA119" i="15"/>
  <c r="AA120" i="15"/>
  <c r="AA121" i="15"/>
  <c r="AA122" i="15"/>
  <c r="AA123" i="15"/>
  <c r="AA124" i="15"/>
  <c r="AA125" i="15"/>
  <c r="AA126" i="15"/>
  <c r="AA127" i="15"/>
  <c r="AA128" i="15"/>
  <c r="AA129" i="15"/>
  <c r="AA130" i="15"/>
  <c r="AA131" i="15"/>
  <c r="AA132" i="15"/>
  <c r="AA133" i="15"/>
  <c r="AA134" i="15"/>
  <c r="AA135" i="15"/>
  <c r="AA136" i="15"/>
  <c r="AA137" i="15"/>
  <c r="AA138" i="15"/>
  <c r="AA139" i="15"/>
  <c r="AA140" i="15"/>
  <c r="AA141" i="15"/>
  <c r="AA142" i="15"/>
  <c r="AA143" i="15"/>
  <c r="AA144" i="15"/>
  <c r="AA145" i="15"/>
  <c r="AA146" i="15"/>
  <c r="AA147" i="15"/>
  <c r="AA148" i="15"/>
  <c r="AA149" i="15"/>
  <c r="AA150" i="15"/>
  <c r="AA151" i="15"/>
  <c r="AA152" i="15"/>
  <c r="AA153" i="15"/>
  <c r="AA154" i="15"/>
  <c r="AA155" i="15"/>
  <c r="AA156" i="15"/>
  <c r="AA157" i="15"/>
  <c r="AA158" i="15"/>
  <c r="AA159" i="15"/>
  <c r="AA160" i="15"/>
  <c r="AA161" i="15"/>
  <c r="AA162" i="15"/>
  <c r="AA163" i="15"/>
  <c r="AA164" i="15"/>
  <c r="AA165" i="15"/>
  <c r="AA166" i="15"/>
  <c r="AA167" i="15"/>
  <c r="AA168" i="15"/>
  <c r="AA169" i="15"/>
  <c r="AA170" i="15"/>
  <c r="AA171" i="15"/>
  <c r="AA172" i="15"/>
  <c r="AA173" i="15"/>
  <c r="AA174" i="15"/>
  <c r="AA175" i="15"/>
  <c r="AA176" i="15"/>
  <c r="AA177" i="15"/>
  <c r="AA178" i="15"/>
  <c r="AA179" i="15"/>
  <c r="AA180" i="15"/>
  <c r="AA181" i="15"/>
  <c r="AA182" i="15"/>
  <c r="AA183" i="15"/>
  <c r="AA184" i="15"/>
  <c r="AA185" i="15"/>
  <c r="AA186" i="15"/>
  <c r="AA187" i="15"/>
  <c r="AA188" i="15"/>
  <c r="AA189" i="15"/>
  <c r="AA190" i="15"/>
  <c r="AA191" i="15"/>
  <c r="AA192" i="15"/>
  <c r="AA193" i="15"/>
  <c r="AA194" i="15"/>
  <c r="AA195" i="15"/>
  <c r="AA196" i="15"/>
  <c r="AA197" i="15"/>
  <c r="AA198" i="15"/>
  <c r="AA199" i="15"/>
  <c r="AA200" i="15"/>
  <c r="AA201" i="15"/>
  <c r="AA202" i="15"/>
  <c r="AA203" i="15"/>
  <c r="AA204" i="15"/>
  <c r="AA205" i="15"/>
  <c r="AA206" i="15"/>
  <c r="AA207" i="15"/>
  <c r="AA208" i="15"/>
  <c r="AA209" i="15"/>
  <c r="AA210" i="15"/>
  <c r="AA211" i="15"/>
  <c r="AA212" i="15"/>
  <c r="AA213" i="15"/>
  <c r="AA214" i="15"/>
  <c r="AA215" i="15"/>
  <c r="AA216" i="15"/>
  <c r="AA217" i="15"/>
  <c r="AA218" i="15"/>
  <c r="AA219" i="15"/>
  <c r="AA220" i="15"/>
  <c r="AA221" i="15"/>
  <c r="AA222" i="15"/>
  <c r="AA223" i="15"/>
  <c r="AA224" i="15"/>
  <c r="AA225" i="15"/>
  <c r="AA226" i="15"/>
  <c r="AA227" i="15"/>
  <c r="AA228" i="15"/>
  <c r="AA229" i="15"/>
  <c r="AA230" i="15"/>
  <c r="AA231" i="15"/>
  <c r="AA232" i="15"/>
  <c r="AA233" i="15"/>
  <c r="AA234" i="15"/>
  <c r="AA235" i="15"/>
  <c r="AA236" i="15"/>
  <c r="AA237" i="15"/>
  <c r="AA238" i="15"/>
  <c r="AA239" i="15"/>
  <c r="AA240" i="15"/>
  <c r="AA241" i="15"/>
  <c r="AA242" i="15"/>
  <c r="AA243" i="15"/>
  <c r="AA244" i="15"/>
  <c r="AA245" i="15"/>
  <c r="AA246" i="15"/>
  <c r="AA247" i="15"/>
  <c r="AA248" i="15"/>
  <c r="AA249" i="15"/>
  <c r="AA250" i="15"/>
  <c r="AA251" i="15"/>
  <c r="AA252" i="15"/>
  <c r="AA253" i="15"/>
  <c r="AA254" i="15"/>
  <c r="AA255" i="15"/>
  <c r="AA256" i="15"/>
  <c r="AA257" i="15"/>
  <c r="AA258" i="15"/>
  <c r="AA259" i="15"/>
  <c r="AA260" i="15"/>
  <c r="AA261" i="15"/>
  <c r="AA262" i="15"/>
  <c r="AA263" i="15"/>
  <c r="AA264" i="15"/>
  <c r="AA265" i="15"/>
  <c r="AA266" i="15"/>
  <c r="AA267" i="15"/>
  <c r="AA268" i="15"/>
  <c r="AA269" i="15"/>
  <c r="AA270" i="15"/>
  <c r="AA271" i="15"/>
  <c r="AA272" i="15"/>
  <c r="AA273" i="15"/>
  <c r="AA274" i="15"/>
  <c r="AA275" i="15"/>
  <c r="AA276" i="15"/>
  <c r="AA277" i="15"/>
  <c r="AA278" i="15"/>
  <c r="AA279" i="15"/>
  <c r="AA280" i="15"/>
  <c r="AA281" i="15"/>
  <c r="AA282" i="15"/>
  <c r="AA283" i="15"/>
  <c r="AA284" i="15"/>
  <c r="AA285" i="15"/>
  <c r="AA286" i="15"/>
  <c r="AA287" i="15"/>
  <c r="AA288" i="15"/>
  <c r="AA289" i="15"/>
  <c r="AA290" i="15"/>
  <c r="AA291" i="15"/>
  <c r="AA292" i="15"/>
  <c r="AA293" i="15"/>
  <c r="AA294" i="15"/>
  <c r="AA295" i="15"/>
  <c r="AA296" i="15"/>
  <c r="AA297" i="15"/>
  <c r="AA298" i="15"/>
  <c r="AA299" i="15"/>
  <c r="AA300" i="15"/>
  <c r="AA301" i="15"/>
  <c r="AA302" i="15"/>
  <c r="AA303" i="15"/>
  <c r="AA304" i="15"/>
  <c r="AA305" i="15"/>
  <c r="AA12" i="15"/>
  <c r="Y154" i="16" l="1"/>
  <c r="AC154" i="16"/>
  <c r="AL152" i="17"/>
  <c r="AO152" i="17"/>
  <c r="Y110" i="16"/>
  <c r="AC110" i="16"/>
  <c r="AL188" i="17"/>
  <c r="AO188" i="17"/>
  <c r="Y17" i="16"/>
  <c r="AC17" i="16"/>
  <c r="Y33" i="16"/>
  <c r="AC33" i="16"/>
  <c r="Y49" i="16"/>
  <c r="AC49" i="16"/>
  <c r="Y65" i="16"/>
  <c r="AC65" i="16"/>
  <c r="Y81" i="16"/>
  <c r="AC81" i="16"/>
  <c r="Y97" i="16"/>
  <c r="AC97" i="16"/>
  <c r="Y113" i="16"/>
  <c r="AC113" i="16"/>
  <c r="Y129" i="16"/>
  <c r="AC129" i="16"/>
  <c r="Y145" i="16"/>
  <c r="AC145" i="16"/>
  <c r="Y161" i="16"/>
  <c r="AC161" i="16"/>
  <c r="Y177" i="16"/>
  <c r="AC177" i="16"/>
  <c r="Y193" i="16"/>
  <c r="AC193" i="16"/>
  <c r="Y209" i="16"/>
  <c r="AC209" i="16"/>
  <c r="Y225" i="16"/>
  <c r="AC225" i="16"/>
  <c r="Y241" i="16"/>
  <c r="AC241" i="16"/>
  <c r="Y257" i="16"/>
  <c r="AC257" i="16"/>
  <c r="Y273" i="16"/>
  <c r="AC273" i="16"/>
  <c r="Y289" i="16"/>
  <c r="AC289" i="16"/>
  <c r="Y305" i="16"/>
  <c r="AC305" i="16"/>
  <c r="AL47" i="17"/>
  <c r="AO47" i="17"/>
  <c r="AL95" i="17"/>
  <c r="AO95" i="17"/>
  <c r="AL143" i="17"/>
  <c r="AO143" i="17"/>
  <c r="AL191" i="17"/>
  <c r="AO191" i="17"/>
  <c r="AL223" i="17"/>
  <c r="AO223" i="17"/>
  <c r="AL239" i="17"/>
  <c r="AO239" i="17"/>
  <c r="AL271" i="17"/>
  <c r="AO271" i="17"/>
  <c r="AL287" i="17"/>
  <c r="AO287" i="17"/>
  <c r="Y57" i="16"/>
  <c r="AC57" i="16"/>
  <c r="Y298" i="16"/>
  <c r="AC298" i="16"/>
  <c r="Y220" i="16"/>
  <c r="AC220" i="16"/>
  <c r="Y82" i="16"/>
  <c r="AC82" i="16"/>
  <c r="Y98" i="16"/>
  <c r="AC98" i="16"/>
  <c r="Y130" i="16"/>
  <c r="AC130" i="16"/>
  <c r="Y146" i="16"/>
  <c r="AC146" i="16"/>
  <c r="Y178" i="16"/>
  <c r="AC178" i="16"/>
  <c r="Y194" i="16"/>
  <c r="AC194" i="16"/>
  <c r="Y226" i="16"/>
  <c r="AC226" i="16"/>
  <c r="Y242" i="16"/>
  <c r="AC242" i="16"/>
  <c r="Y274" i="16"/>
  <c r="AC274" i="16"/>
  <c r="Y290" i="16"/>
  <c r="AC290" i="16"/>
  <c r="AL32" i="17"/>
  <c r="AO32" i="17"/>
  <c r="AL48" i="17"/>
  <c r="AO48" i="17"/>
  <c r="AL80" i="17"/>
  <c r="AO80" i="17"/>
  <c r="AL96" i="17"/>
  <c r="AO96" i="17"/>
  <c r="AL128" i="17"/>
  <c r="AO128" i="17"/>
  <c r="AL144" i="17"/>
  <c r="AO144" i="17"/>
  <c r="AL176" i="17"/>
  <c r="AO176" i="17"/>
  <c r="AL192" i="17"/>
  <c r="AO192" i="17"/>
  <c r="AL224" i="17"/>
  <c r="AO224" i="17"/>
  <c r="AL240" i="17"/>
  <c r="AO240" i="17"/>
  <c r="AL272" i="17"/>
  <c r="AO272" i="17"/>
  <c r="AL288" i="17"/>
  <c r="AO288" i="17"/>
  <c r="Y25" i="16"/>
  <c r="AC25" i="16"/>
  <c r="Y74" i="16"/>
  <c r="AC74" i="16"/>
  <c r="Y172" i="16"/>
  <c r="AC172" i="16"/>
  <c r="Y46" i="16"/>
  <c r="AC46" i="16"/>
  <c r="AL140" i="17"/>
  <c r="AO140" i="17"/>
  <c r="Y275" i="16"/>
  <c r="AC275" i="16"/>
  <c r="Y291" i="16"/>
  <c r="AC291" i="16"/>
  <c r="AL17" i="17"/>
  <c r="AO17" i="17"/>
  <c r="AL33" i="17"/>
  <c r="AO33" i="17"/>
  <c r="AL65" i="17"/>
  <c r="AO65" i="17"/>
  <c r="AL81" i="17"/>
  <c r="AO81" i="17"/>
  <c r="AL113" i="17"/>
  <c r="AO113" i="17"/>
  <c r="AL129" i="17"/>
  <c r="AO129" i="17"/>
  <c r="AL161" i="17"/>
  <c r="AO161" i="17"/>
  <c r="AL177" i="17"/>
  <c r="AO177" i="17"/>
  <c r="AL193" i="17"/>
  <c r="AO193" i="17"/>
  <c r="AL209" i="17"/>
  <c r="AO209" i="17"/>
  <c r="AL225" i="17"/>
  <c r="AO225" i="17"/>
  <c r="AL241" i="17"/>
  <c r="AO241" i="17"/>
  <c r="AL257" i="17"/>
  <c r="AO257" i="17"/>
  <c r="AL273" i="17"/>
  <c r="AO273" i="17"/>
  <c r="AL289" i="17"/>
  <c r="AO289" i="17"/>
  <c r="AL305" i="17"/>
  <c r="AO305" i="17"/>
  <c r="AL119" i="17"/>
  <c r="AO119" i="17"/>
  <c r="Y106" i="16"/>
  <c r="AC106" i="16"/>
  <c r="AL41" i="17"/>
  <c r="AO41" i="17"/>
  <c r="AL108" i="17"/>
  <c r="AO108" i="17"/>
  <c r="Y34" i="16"/>
  <c r="AC34" i="16"/>
  <c r="Y52" i="16"/>
  <c r="AC52" i="16"/>
  <c r="Y68" i="16"/>
  <c r="AC68" i="16"/>
  <c r="Y100" i="16"/>
  <c r="AC100" i="16"/>
  <c r="Y116" i="16"/>
  <c r="AC116" i="16"/>
  <c r="Y148" i="16"/>
  <c r="AC148" i="16"/>
  <c r="Y164" i="16"/>
  <c r="AC164" i="16"/>
  <c r="Y196" i="16"/>
  <c r="AC196" i="16"/>
  <c r="Y212" i="16"/>
  <c r="AC212" i="16"/>
  <c r="Y244" i="16"/>
  <c r="AC244" i="16"/>
  <c r="Y260" i="16"/>
  <c r="AC260" i="16"/>
  <c r="Y276" i="16"/>
  <c r="AC276" i="16"/>
  <c r="Y292" i="16"/>
  <c r="AC292" i="16"/>
  <c r="AL258" i="17"/>
  <c r="AO258" i="17"/>
  <c r="AL274" i="17"/>
  <c r="AO274" i="17"/>
  <c r="AL306" i="17"/>
  <c r="AO306" i="17"/>
  <c r="Y105" i="16"/>
  <c r="AC105" i="16"/>
  <c r="Y185" i="16"/>
  <c r="AC185" i="16"/>
  <c r="Y233" i="16"/>
  <c r="AC233" i="16"/>
  <c r="Y297" i="16"/>
  <c r="AC297" i="16"/>
  <c r="AL247" i="17"/>
  <c r="AO247" i="17"/>
  <c r="Y58" i="16"/>
  <c r="AC58" i="16"/>
  <c r="Y282" i="16"/>
  <c r="AC282" i="16"/>
  <c r="AL216" i="17"/>
  <c r="AO216" i="17"/>
  <c r="Y92" i="16"/>
  <c r="AC92" i="16"/>
  <c r="Y268" i="16"/>
  <c r="AC268" i="16"/>
  <c r="Y158" i="16"/>
  <c r="AC158" i="16"/>
  <c r="Y238" i="16"/>
  <c r="AC238" i="16"/>
  <c r="Y302" i="16"/>
  <c r="AC302" i="16"/>
  <c r="AL44" i="17"/>
  <c r="AO44" i="17"/>
  <c r="AL156" i="17"/>
  <c r="AO156" i="17"/>
  <c r="Y21" i="16"/>
  <c r="AC21" i="16"/>
  <c r="Y37" i="16"/>
  <c r="AC37" i="16"/>
  <c r="Y53" i="16"/>
  <c r="AC53" i="16"/>
  <c r="Y69" i="16"/>
  <c r="AC69" i="16"/>
  <c r="Y85" i="16"/>
  <c r="AC85" i="16"/>
  <c r="Y101" i="16"/>
  <c r="AC101" i="16"/>
  <c r="Y117" i="16"/>
  <c r="AC117" i="16"/>
  <c r="Y133" i="16"/>
  <c r="AC133" i="16"/>
  <c r="Y149" i="16"/>
  <c r="AC149" i="16"/>
  <c r="Y165" i="16"/>
  <c r="AC165" i="16"/>
  <c r="Y181" i="16"/>
  <c r="AC181" i="16"/>
  <c r="Y197" i="16"/>
  <c r="AC197" i="16"/>
  <c r="Y213" i="16"/>
  <c r="AC213" i="16"/>
  <c r="Y229" i="16"/>
  <c r="AC229" i="16"/>
  <c r="Y245" i="16"/>
  <c r="AC245" i="16"/>
  <c r="Y261" i="16"/>
  <c r="AC261" i="16"/>
  <c r="Y277" i="16"/>
  <c r="AC277" i="16"/>
  <c r="Y293" i="16"/>
  <c r="AC293" i="16"/>
  <c r="AL35" i="17"/>
  <c r="AO35" i="17"/>
  <c r="AL83" i="17"/>
  <c r="AO83" i="17"/>
  <c r="AL131" i="17"/>
  <c r="AO131" i="17"/>
  <c r="AL179" i="17"/>
  <c r="AO179" i="17"/>
  <c r="AL211" i="17"/>
  <c r="AO211" i="17"/>
  <c r="AL227" i="17"/>
  <c r="AO227" i="17"/>
  <c r="AL259" i="17"/>
  <c r="AO259" i="17"/>
  <c r="AL275" i="17"/>
  <c r="AO275" i="17"/>
  <c r="AL307" i="17"/>
  <c r="AO307" i="17"/>
  <c r="Y41" i="16"/>
  <c r="AC41" i="16"/>
  <c r="Y121" i="16"/>
  <c r="AC121" i="16"/>
  <c r="Y217" i="16"/>
  <c r="AC217" i="16"/>
  <c r="AL71" i="17"/>
  <c r="AO71" i="17"/>
  <c r="AL215" i="17"/>
  <c r="AO215" i="17"/>
  <c r="AL248" i="17"/>
  <c r="AO248" i="17"/>
  <c r="Y267" i="16"/>
  <c r="AC267" i="16"/>
  <c r="AL137" i="17"/>
  <c r="AO137" i="17"/>
  <c r="Y44" i="16"/>
  <c r="AC44" i="16"/>
  <c r="Y140" i="16"/>
  <c r="AC140" i="16"/>
  <c r="Y300" i="16"/>
  <c r="AC300" i="16"/>
  <c r="Y94" i="16"/>
  <c r="AC94" i="16"/>
  <c r="Y206" i="16"/>
  <c r="AC206" i="16"/>
  <c r="AL204" i="17"/>
  <c r="AO204" i="17"/>
  <c r="Y50" i="16"/>
  <c r="AC50" i="16"/>
  <c r="Y20" i="16"/>
  <c r="AC20" i="16"/>
  <c r="Y38" i="16"/>
  <c r="AC38" i="16"/>
  <c r="Y70" i="16"/>
  <c r="AC70" i="16"/>
  <c r="Y86" i="16"/>
  <c r="AC86" i="16"/>
  <c r="Y118" i="16"/>
  <c r="AC118" i="16"/>
  <c r="Y134" i="16"/>
  <c r="AC134" i="16"/>
  <c r="Y166" i="16"/>
  <c r="AC166" i="16"/>
  <c r="Y182" i="16"/>
  <c r="AC182" i="16"/>
  <c r="Y214" i="16"/>
  <c r="AC214" i="16"/>
  <c r="Y230" i="16"/>
  <c r="AC230" i="16"/>
  <c r="Y262" i="16"/>
  <c r="AC262" i="16"/>
  <c r="Y278" i="16"/>
  <c r="AC278" i="16"/>
  <c r="Y294" i="16"/>
  <c r="AC294" i="16"/>
  <c r="AL20" i="17"/>
  <c r="AO20" i="17"/>
  <c r="AL36" i="17"/>
  <c r="AO36" i="17"/>
  <c r="AL68" i="17"/>
  <c r="AO68" i="17"/>
  <c r="AL84" i="17"/>
  <c r="AO84" i="17"/>
  <c r="AL116" i="17"/>
  <c r="AO116" i="17"/>
  <c r="AL132" i="17"/>
  <c r="AO132" i="17"/>
  <c r="AL164" i="17"/>
  <c r="AO164" i="17"/>
  <c r="AL180" i="17"/>
  <c r="AO180" i="17"/>
  <c r="AL212" i="17"/>
  <c r="AO212" i="17"/>
  <c r="AL228" i="17"/>
  <c r="AO228" i="17"/>
  <c r="AL260" i="17"/>
  <c r="AO260" i="17"/>
  <c r="AL276" i="17"/>
  <c r="AO276" i="17"/>
  <c r="Y137" i="16"/>
  <c r="AC137" i="16"/>
  <c r="Y249" i="16"/>
  <c r="AC249" i="16"/>
  <c r="AL263" i="17"/>
  <c r="AO263" i="17"/>
  <c r="Y122" i="16"/>
  <c r="AC122" i="16"/>
  <c r="Y250" i="16"/>
  <c r="AC250" i="16"/>
  <c r="AL264" i="17"/>
  <c r="AO264" i="17"/>
  <c r="AL89" i="17"/>
  <c r="AO89" i="17"/>
  <c r="Y71" i="16"/>
  <c r="AC71" i="16"/>
  <c r="Y119" i="16"/>
  <c r="AC119" i="16"/>
  <c r="Y167" i="16"/>
  <c r="AC167" i="16"/>
  <c r="Y215" i="16"/>
  <c r="AC215" i="16"/>
  <c r="Y263" i="16"/>
  <c r="AC263" i="16"/>
  <c r="Y279" i="16"/>
  <c r="AC279" i="16"/>
  <c r="AL21" i="17"/>
  <c r="AO21" i="17"/>
  <c r="AL53" i="17"/>
  <c r="AO53" i="17"/>
  <c r="AL69" i="17"/>
  <c r="AO69" i="17"/>
  <c r="AL101" i="17"/>
  <c r="AO101" i="17"/>
  <c r="AL117" i="17"/>
  <c r="AO117" i="17"/>
  <c r="AL149" i="17"/>
  <c r="AO149" i="17"/>
  <c r="AL165" i="17"/>
  <c r="AO165" i="17"/>
  <c r="AL181" i="17"/>
  <c r="AO181" i="17"/>
  <c r="AL197" i="17"/>
  <c r="AO197" i="17"/>
  <c r="AL213" i="17"/>
  <c r="AO213" i="17"/>
  <c r="AL229" i="17"/>
  <c r="AO229" i="17"/>
  <c r="AL245" i="17"/>
  <c r="AO245" i="17"/>
  <c r="AL261" i="17"/>
  <c r="AO261" i="17"/>
  <c r="AL277" i="17"/>
  <c r="AO277" i="17"/>
  <c r="AL293" i="17"/>
  <c r="AO293" i="17"/>
  <c r="Y89" i="16"/>
  <c r="AC89" i="16"/>
  <c r="Y153" i="16"/>
  <c r="AC153" i="16"/>
  <c r="Y201" i="16"/>
  <c r="AC201" i="16"/>
  <c r="Y281" i="16"/>
  <c r="AC281" i="16"/>
  <c r="AL23" i="17"/>
  <c r="AO23" i="17"/>
  <c r="Y26" i="16"/>
  <c r="AC26" i="16"/>
  <c r="Y202" i="16"/>
  <c r="AC202" i="16"/>
  <c r="Y266" i="16"/>
  <c r="AC266" i="16"/>
  <c r="AL200" i="17"/>
  <c r="AO200" i="17"/>
  <c r="AL105" i="17"/>
  <c r="AO105" i="17"/>
  <c r="Y124" i="16"/>
  <c r="AC124" i="16"/>
  <c r="Y188" i="16"/>
  <c r="AC188" i="16"/>
  <c r="Y284" i="16"/>
  <c r="AC284" i="16"/>
  <c r="Y62" i="16"/>
  <c r="AC62" i="16"/>
  <c r="Y142" i="16"/>
  <c r="AC142" i="16"/>
  <c r="Y190" i="16"/>
  <c r="AC190" i="16"/>
  <c r="Y270" i="16"/>
  <c r="AC270" i="16"/>
  <c r="Y40" i="16"/>
  <c r="AC40" i="16"/>
  <c r="Y56" i="16"/>
  <c r="AC56" i="16"/>
  <c r="Y88" i="16"/>
  <c r="AC88" i="16"/>
  <c r="Y104" i="16"/>
  <c r="AC104" i="16"/>
  <c r="Y136" i="16"/>
  <c r="AC136" i="16"/>
  <c r="Y152" i="16"/>
  <c r="AC152" i="16"/>
  <c r="Y184" i="16"/>
  <c r="AC184" i="16"/>
  <c r="Y200" i="16"/>
  <c r="AC200" i="16"/>
  <c r="Y232" i="16"/>
  <c r="AC232" i="16"/>
  <c r="Y248" i="16"/>
  <c r="AC248" i="16"/>
  <c r="Y264" i="16"/>
  <c r="AC264" i="16"/>
  <c r="Y280" i="16"/>
  <c r="AC280" i="16"/>
  <c r="Y296" i="16"/>
  <c r="AC296" i="16"/>
  <c r="AL246" i="17"/>
  <c r="AO246" i="17"/>
  <c r="AL262" i="17"/>
  <c r="AO262" i="17"/>
  <c r="AL294" i="17"/>
  <c r="AO294" i="17"/>
  <c r="AL295" i="17"/>
  <c r="AO295" i="17"/>
  <c r="AL296" i="17"/>
  <c r="AO296" i="17"/>
  <c r="AL185" i="17"/>
  <c r="AO185" i="17"/>
  <c r="AL201" i="17"/>
  <c r="AO201" i="17"/>
  <c r="AL217" i="17"/>
  <c r="AO217" i="17"/>
  <c r="AL233" i="17"/>
  <c r="AO233" i="17"/>
  <c r="AL249" i="17"/>
  <c r="AO249" i="17"/>
  <c r="AL265" i="17"/>
  <c r="AO265" i="17"/>
  <c r="AL281" i="17"/>
  <c r="AO281" i="17"/>
  <c r="AL297" i="17"/>
  <c r="AO297" i="17"/>
  <c r="AL282" i="17"/>
  <c r="AO282" i="17"/>
  <c r="AL298" i="17"/>
  <c r="AO298" i="17"/>
  <c r="AL120" i="17"/>
  <c r="AO120" i="17"/>
  <c r="AL234" i="17"/>
  <c r="AO234" i="17"/>
  <c r="Y29" i="16"/>
  <c r="AC29" i="16"/>
  <c r="Y45" i="16"/>
  <c r="AC45" i="16"/>
  <c r="Y61" i="16"/>
  <c r="AC61" i="16"/>
  <c r="Y77" i="16"/>
  <c r="AC77" i="16"/>
  <c r="Y93" i="16"/>
  <c r="AC93" i="16"/>
  <c r="Y109" i="16"/>
  <c r="AC109" i="16"/>
  <c r="Y125" i="16"/>
  <c r="AC125" i="16"/>
  <c r="Y141" i="16"/>
  <c r="AC141" i="16"/>
  <c r="Y157" i="16"/>
  <c r="AC157" i="16"/>
  <c r="Y173" i="16"/>
  <c r="AC173" i="16"/>
  <c r="Y189" i="16"/>
  <c r="AC189" i="16"/>
  <c r="Y205" i="16"/>
  <c r="AC205" i="16"/>
  <c r="Y221" i="16"/>
  <c r="AC221" i="16"/>
  <c r="Y237" i="16"/>
  <c r="AC237" i="16"/>
  <c r="Y253" i="16"/>
  <c r="AC253" i="16"/>
  <c r="Y269" i="16"/>
  <c r="AC269" i="16"/>
  <c r="Y285" i="16"/>
  <c r="AC285" i="16"/>
  <c r="Y301" i="16"/>
  <c r="AC301" i="16"/>
  <c r="AL59" i="17"/>
  <c r="AO59" i="17"/>
  <c r="AL107" i="17"/>
  <c r="AO107" i="17"/>
  <c r="AL155" i="17"/>
  <c r="AO155" i="17"/>
  <c r="AL203" i="17"/>
  <c r="AO203" i="17"/>
  <c r="AL235" i="17"/>
  <c r="AO235" i="17"/>
  <c r="AL251" i="17"/>
  <c r="AO251" i="17"/>
  <c r="AL283" i="17"/>
  <c r="AO283" i="17"/>
  <c r="AL299" i="17"/>
  <c r="AO299" i="17"/>
  <c r="AL167" i="17"/>
  <c r="AO167" i="17"/>
  <c r="Y76" i="16"/>
  <c r="AC76" i="16"/>
  <c r="Y286" i="16"/>
  <c r="AC286" i="16"/>
  <c r="AL60" i="17"/>
  <c r="AO60" i="17"/>
  <c r="AL92" i="17"/>
  <c r="AO92" i="17"/>
  <c r="AL284" i="17"/>
  <c r="AO284" i="17"/>
  <c r="AL300" i="17"/>
  <c r="AO300" i="17"/>
  <c r="Y170" i="16"/>
  <c r="AC170" i="16"/>
  <c r="AL168" i="17"/>
  <c r="AO168" i="17"/>
  <c r="AL57" i="17"/>
  <c r="AO57" i="17"/>
  <c r="Y236" i="16"/>
  <c r="AC236" i="16"/>
  <c r="Y254" i="16"/>
  <c r="AC254" i="16"/>
  <c r="AL236" i="17"/>
  <c r="AO236" i="17"/>
  <c r="Y15" i="16"/>
  <c r="AC15" i="16"/>
  <c r="Y287" i="16"/>
  <c r="AC287" i="16"/>
  <c r="Y303" i="16"/>
  <c r="AC303" i="16"/>
  <c r="AL29" i="17"/>
  <c r="AO29" i="17"/>
  <c r="AL45" i="17"/>
  <c r="AO45" i="17"/>
  <c r="AL77" i="17"/>
  <c r="AO77" i="17"/>
  <c r="AL93" i="17"/>
  <c r="AO93" i="17"/>
  <c r="AL125" i="17"/>
  <c r="AO125" i="17"/>
  <c r="AL141" i="17"/>
  <c r="AO141" i="17"/>
  <c r="AL173" i="17"/>
  <c r="AO173" i="17"/>
  <c r="AL189" i="17"/>
  <c r="AO189" i="17"/>
  <c r="AL205" i="17"/>
  <c r="AO205" i="17"/>
  <c r="AL221" i="17"/>
  <c r="AO221" i="17"/>
  <c r="AL237" i="17"/>
  <c r="AO237" i="17"/>
  <c r="AL253" i="17"/>
  <c r="AO253" i="17"/>
  <c r="AL269" i="17"/>
  <c r="AO269" i="17"/>
  <c r="AL285" i="17"/>
  <c r="AO285" i="17"/>
  <c r="AL301" i="17"/>
  <c r="AO301" i="17"/>
  <c r="Y73" i="16"/>
  <c r="AC73" i="16"/>
  <c r="Y169" i="16"/>
  <c r="AC169" i="16"/>
  <c r="Y265" i="16"/>
  <c r="AC265" i="16"/>
  <c r="Y218" i="16"/>
  <c r="AC218" i="16"/>
  <c r="AL24" i="17"/>
  <c r="AO24" i="17"/>
  <c r="AL56" i="17"/>
  <c r="AO56" i="17"/>
  <c r="AL72" i="17"/>
  <c r="AO72" i="17"/>
  <c r="AL104" i="17"/>
  <c r="AO104" i="17"/>
  <c r="Y299" i="16"/>
  <c r="AC299" i="16"/>
  <c r="AL153" i="17"/>
  <c r="AO153" i="17"/>
  <c r="AL252" i="17"/>
  <c r="AO252" i="17"/>
  <c r="Y32" i="16"/>
  <c r="AC32" i="16"/>
  <c r="Y64" i="16"/>
  <c r="AC64" i="16"/>
  <c r="Y80" i="16"/>
  <c r="AC80" i="16"/>
  <c r="Y112" i="16"/>
  <c r="AC112" i="16"/>
  <c r="Y128" i="16"/>
  <c r="AC128" i="16"/>
  <c r="Y160" i="16"/>
  <c r="AC160" i="16"/>
  <c r="Y176" i="16"/>
  <c r="AC176" i="16"/>
  <c r="Y208" i="16"/>
  <c r="AC208" i="16"/>
  <c r="Y224" i="16"/>
  <c r="AC224" i="16"/>
  <c r="Y256" i="16"/>
  <c r="AC256" i="16"/>
  <c r="Y272" i="16"/>
  <c r="AC272" i="16"/>
  <c r="Y288" i="16"/>
  <c r="AC288" i="16"/>
  <c r="Y304" i="16"/>
  <c r="AC304" i="16"/>
  <c r="AL270" i="17"/>
  <c r="AO270" i="17"/>
  <c r="AL286" i="17"/>
  <c r="AO286" i="17"/>
  <c r="Y13" i="16"/>
  <c r="AC13" i="16"/>
  <c r="AL14" i="17"/>
  <c r="AO14" i="17"/>
  <c r="Y12" i="16"/>
  <c r="AC12" i="16"/>
  <c r="Y47" i="16"/>
  <c r="Y83" i="16"/>
  <c r="Y131" i="16"/>
  <c r="Y191" i="16"/>
  <c r="Y227" i="16"/>
  <c r="AL34" i="17"/>
  <c r="AL94" i="17"/>
  <c r="AL118" i="17"/>
  <c r="AL154" i="17"/>
  <c r="AL178" i="17"/>
  <c r="AL202" i="17"/>
  <c r="AL250" i="17"/>
  <c r="Y24" i="16"/>
  <c r="Y36" i="16"/>
  <c r="Y48" i="16"/>
  <c r="Y60" i="16"/>
  <c r="Y72" i="16"/>
  <c r="Y84" i="16"/>
  <c r="Y96" i="16"/>
  <c r="Y108" i="16"/>
  <c r="Y120" i="16"/>
  <c r="Y132" i="16"/>
  <c r="Y144" i="16"/>
  <c r="Y156" i="16"/>
  <c r="Y168" i="16"/>
  <c r="Y180" i="16"/>
  <c r="Y192" i="16"/>
  <c r="Y204" i="16"/>
  <c r="Y216" i="16"/>
  <c r="Y228" i="16"/>
  <c r="Y240" i="16"/>
  <c r="Y252" i="16"/>
  <c r="Y107" i="16"/>
  <c r="AL22" i="17"/>
  <c r="Y143" i="16"/>
  <c r="AL46" i="17"/>
  <c r="Y23" i="16"/>
  <c r="Y155" i="16"/>
  <c r="AL70" i="17"/>
  <c r="Y179" i="16"/>
  <c r="Y59" i="16"/>
  <c r="Y95" i="16"/>
  <c r="Y203" i="16"/>
  <c r="Y239" i="16"/>
  <c r="AL58" i="17"/>
  <c r="AL106" i="17"/>
  <c r="AL130" i="17"/>
  <c r="AL166" i="17"/>
  <c r="AL190" i="17"/>
  <c r="AL214" i="17"/>
  <c r="AL238" i="17"/>
  <c r="Y35" i="16"/>
  <c r="Y251" i="16"/>
  <c r="AL82" i="17"/>
  <c r="AL142" i="17"/>
  <c r="AL226" i="17"/>
  <c r="Y19" i="16"/>
  <c r="Y55" i="16"/>
  <c r="Y103" i="16"/>
  <c r="Y151" i="16"/>
  <c r="Y199" i="16"/>
  <c r="Y247" i="16"/>
  <c r="Y295" i="16"/>
  <c r="Y43" i="16"/>
  <c r="Y91" i="16"/>
  <c r="Y127" i="16"/>
  <c r="Y175" i="16"/>
  <c r="Y223" i="16"/>
  <c r="Y283" i="16"/>
  <c r="Y67" i="16"/>
  <c r="Y115" i="16"/>
  <c r="Y163" i="16"/>
  <c r="Y211" i="16"/>
  <c r="Y259" i="16"/>
  <c r="Y31" i="16"/>
  <c r="Y79" i="16"/>
  <c r="Y139" i="16"/>
  <c r="Y187" i="16"/>
  <c r="Y235" i="16"/>
  <c r="Y271" i="16"/>
  <c r="Y22" i="16"/>
  <c r="AL25" i="17"/>
  <c r="AL37" i="17"/>
  <c r="AL49" i="17"/>
  <c r="AL61" i="17"/>
  <c r="AL73" i="17"/>
  <c r="AL85" i="17"/>
  <c r="AL97" i="17"/>
  <c r="AL109" i="17"/>
  <c r="AL121" i="17"/>
  <c r="AL133" i="17"/>
  <c r="AL145" i="17"/>
  <c r="AL157" i="17"/>
  <c r="AL169" i="17"/>
  <c r="AL26" i="17"/>
  <c r="AL38" i="17"/>
  <c r="AL50" i="17"/>
  <c r="AL62" i="17"/>
  <c r="AL74" i="17"/>
  <c r="AL86" i="17"/>
  <c r="AL98" i="17"/>
  <c r="AL110" i="17"/>
  <c r="AL122" i="17"/>
  <c r="AL134" i="17"/>
  <c r="AL146" i="17"/>
  <c r="AL158" i="17"/>
  <c r="AL170" i="17"/>
  <c r="AL182" i="17"/>
  <c r="AL194" i="17"/>
  <c r="AL206" i="17"/>
  <c r="AL218" i="17"/>
  <c r="AL230" i="17"/>
  <c r="AL242" i="17"/>
  <c r="AL254" i="17"/>
  <c r="AL266" i="17"/>
  <c r="AL278" i="17"/>
  <c r="AL290" i="17"/>
  <c r="AL302" i="17"/>
  <c r="AL15" i="17"/>
  <c r="AL27" i="17"/>
  <c r="AL39" i="17"/>
  <c r="AL51" i="17"/>
  <c r="AL63" i="17"/>
  <c r="AL75" i="17"/>
  <c r="AL87" i="17"/>
  <c r="AL99" i="17"/>
  <c r="AL111" i="17"/>
  <c r="AL123" i="17"/>
  <c r="AL135" i="17"/>
  <c r="AL147" i="17"/>
  <c r="AL159" i="17"/>
  <c r="AL171" i="17"/>
  <c r="AL183" i="17"/>
  <c r="AL195" i="17"/>
  <c r="AL207" i="17"/>
  <c r="AL219" i="17"/>
  <c r="AL231" i="17"/>
  <c r="AL243" i="17"/>
  <c r="AL255" i="17"/>
  <c r="AL267" i="17"/>
  <c r="AL279" i="17"/>
  <c r="AL291" i="17"/>
  <c r="AL303" i="17"/>
  <c r="AL16" i="17"/>
  <c r="AL28" i="17"/>
  <c r="AL40" i="17"/>
  <c r="AL52" i="17"/>
  <c r="AL64" i="17"/>
  <c r="AL76" i="17"/>
  <c r="AL88" i="17"/>
  <c r="AL100" i="17"/>
  <c r="AL112" i="17"/>
  <c r="AL124" i="17"/>
  <c r="AL136" i="17"/>
  <c r="AL148" i="17"/>
  <c r="AL160" i="17"/>
  <c r="AL172" i="17"/>
  <c r="AL184" i="17"/>
  <c r="AL196" i="17"/>
  <c r="AL208" i="17"/>
  <c r="AL220" i="17"/>
  <c r="AL232" i="17"/>
  <c r="AL244" i="17"/>
  <c r="AL256" i="17"/>
  <c r="AL268" i="17"/>
  <c r="AL280" i="17"/>
  <c r="AL292" i="17"/>
  <c r="AL304" i="17"/>
  <c r="Y14" i="16"/>
  <c r="Y27" i="16"/>
  <c r="Y39" i="16"/>
  <c r="Y51" i="16"/>
  <c r="Y63" i="16"/>
  <c r="Y75" i="16"/>
  <c r="Y87" i="16"/>
  <c r="Y99" i="16"/>
  <c r="Y111" i="16"/>
  <c r="Y123" i="16"/>
  <c r="Y135" i="16"/>
  <c r="Y147" i="16"/>
  <c r="Y159" i="16"/>
  <c r="Y171" i="16"/>
  <c r="Y183" i="16"/>
  <c r="Y195" i="16"/>
  <c r="Y207" i="16"/>
  <c r="Y219" i="16"/>
  <c r="Y231" i="16"/>
  <c r="Y243" i="16"/>
  <c r="Y255" i="16"/>
  <c r="AL18" i="17"/>
  <c r="AL30" i="17"/>
  <c r="AL42" i="17"/>
  <c r="AL54" i="17"/>
  <c r="AL66" i="17"/>
  <c r="AL78" i="17"/>
  <c r="AL90" i="17"/>
  <c r="AL102" i="17"/>
  <c r="AL114" i="17"/>
  <c r="AL126" i="17"/>
  <c r="AL138" i="17"/>
  <c r="AL150" i="17"/>
  <c r="AL162" i="17"/>
  <c r="AL174" i="17"/>
  <c r="AL186" i="17"/>
  <c r="AL198" i="17"/>
  <c r="AL210" i="17"/>
  <c r="AL222" i="17"/>
  <c r="Y16" i="16"/>
  <c r="Y28" i="16"/>
  <c r="AL19" i="17"/>
  <c r="AL31" i="17"/>
  <c r="AL43" i="17"/>
  <c r="AL55" i="17"/>
  <c r="AL67" i="17"/>
  <c r="AL79" i="17"/>
  <c r="AL91" i="17"/>
  <c r="AL103" i="17"/>
  <c r="AL115" i="17"/>
  <c r="AL127" i="17"/>
  <c r="AL139" i="17"/>
  <c r="AL151" i="17"/>
  <c r="AL163" i="17"/>
  <c r="AL175" i="17"/>
  <c r="AL187" i="17"/>
  <c r="AL199" i="17"/>
  <c r="Y18" i="16"/>
  <c r="Y30" i="16"/>
  <c r="Y42" i="16"/>
  <c r="Y54" i="16"/>
  <c r="Y66" i="16"/>
  <c r="Y78" i="16"/>
  <c r="Y90" i="16"/>
  <c r="Y102" i="16"/>
  <c r="Y114" i="16"/>
  <c r="Y126" i="16"/>
  <c r="Y138" i="16"/>
  <c r="Y150" i="16"/>
  <c r="Y162" i="16"/>
  <c r="Y174" i="16"/>
  <c r="Y186" i="16"/>
  <c r="Y198" i="16"/>
  <c r="Y210" i="16"/>
  <c r="Y222" i="16"/>
  <c r="Y234" i="16"/>
  <c r="Y246" i="16"/>
  <c r="Y258" i="16"/>
  <c r="AP274" i="17" l="1"/>
  <c r="N274" i="17"/>
  <c r="Z274" i="17"/>
  <c r="O274" i="17"/>
  <c r="AA274" i="17"/>
  <c r="P274" i="17"/>
  <c r="AB274" i="17"/>
  <c r="Q274" i="17"/>
  <c r="AC274" i="17"/>
  <c r="R274" i="17"/>
  <c r="AD274" i="17"/>
  <c r="S274" i="17"/>
  <c r="AE274" i="17"/>
  <c r="T274" i="17"/>
  <c r="AF274" i="17"/>
  <c r="U274" i="17"/>
  <c r="V274" i="17"/>
  <c r="K274" i="17"/>
  <c r="W274" i="17"/>
  <c r="X274" i="17"/>
  <c r="Y274" i="17"/>
  <c r="L274" i="17"/>
  <c r="M274" i="17"/>
  <c r="M101" i="17"/>
  <c r="Y101" i="17"/>
  <c r="N101" i="17"/>
  <c r="Z101" i="17"/>
  <c r="O101" i="17"/>
  <c r="AA101" i="17"/>
  <c r="P101" i="17"/>
  <c r="AB101" i="17"/>
  <c r="Q101" i="17"/>
  <c r="AC101" i="17"/>
  <c r="R101" i="17"/>
  <c r="AD101" i="17"/>
  <c r="S101" i="17"/>
  <c r="AE101" i="17"/>
  <c r="T101" i="17"/>
  <c r="AF101" i="17"/>
  <c r="U101" i="17"/>
  <c r="V101" i="17"/>
  <c r="K101" i="17"/>
  <c r="L101" i="17"/>
  <c r="W101" i="17"/>
  <c r="X101" i="17"/>
  <c r="AP127" i="17"/>
  <c r="Q127" i="17"/>
  <c r="AC127" i="17"/>
  <c r="R127" i="17"/>
  <c r="AD127" i="17"/>
  <c r="S127" i="17"/>
  <c r="AE127" i="17"/>
  <c r="T127" i="17"/>
  <c r="AF127" i="17"/>
  <c r="V127" i="17"/>
  <c r="K127" i="17"/>
  <c r="W127" i="17"/>
  <c r="L127" i="17"/>
  <c r="X127" i="17"/>
  <c r="O127" i="17"/>
  <c r="P127" i="17"/>
  <c r="U127" i="17"/>
  <c r="Y127" i="17"/>
  <c r="Z127" i="17"/>
  <c r="AA127" i="17"/>
  <c r="AB127" i="17"/>
  <c r="M127" i="17"/>
  <c r="N127" i="17"/>
  <c r="AP21" i="17"/>
  <c r="K21" i="17"/>
  <c r="W21" i="17"/>
  <c r="L21" i="17"/>
  <c r="X21" i="17"/>
  <c r="M21" i="17"/>
  <c r="Y21" i="17"/>
  <c r="N21" i="17"/>
  <c r="Z21" i="17"/>
  <c r="O21" i="17"/>
  <c r="AA21" i="17"/>
  <c r="P21" i="17"/>
  <c r="AB21" i="17"/>
  <c r="Q21" i="17"/>
  <c r="AC21" i="17"/>
  <c r="R21" i="17"/>
  <c r="AD21" i="17"/>
  <c r="S21" i="17"/>
  <c r="AE21" i="17"/>
  <c r="T21" i="17"/>
  <c r="AF21" i="17"/>
  <c r="U21" i="17"/>
  <c r="V21" i="17"/>
  <c r="AP165" i="17"/>
  <c r="S165" i="17"/>
  <c r="AE165" i="17"/>
  <c r="T165" i="17"/>
  <c r="AF165" i="17"/>
  <c r="U165" i="17"/>
  <c r="V165" i="17"/>
  <c r="K165" i="17"/>
  <c r="W165" i="17"/>
  <c r="L165" i="17"/>
  <c r="X165" i="17"/>
  <c r="M165" i="17"/>
  <c r="Y165" i="17"/>
  <c r="P165" i="17"/>
  <c r="AB165" i="17"/>
  <c r="AD165" i="17"/>
  <c r="N165" i="17"/>
  <c r="O165" i="17"/>
  <c r="Q165" i="17"/>
  <c r="R165" i="17"/>
  <c r="Z165" i="17"/>
  <c r="AA165" i="17"/>
  <c r="AC165" i="17"/>
  <c r="N286" i="17"/>
  <c r="Z286" i="17"/>
  <c r="O286" i="17"/>
  <c r="AA286" i="17"/>
  <c r="P286" i="17"/>
  <c r="AB286" i="17"/>
  <c r="Q286" i="17"/>
  <c r="AC286" i="17"/>
  <c r="R286" i="17"/>
  <c r="AD286" i="17"/>
  <c r="S286" i="17"/>
  <c r="AE286" i="17"/>
  <c r="T286" i="17"/>
  <c r="AF286" i="17"/>
  <c r="U286" i="17"/>
  <c r="V286" i="17"/>
  <c r="K286" i="17"/>
  <c r="W286" i="17"/>
  <c r="L286" i="17"/>
  <c r="M286" i="17"/>
  <c r="X286" i="17"/>
  <c r="Y286" i="17"/>
  <c r="O23" i="17"/>
  <c r="AA23" i="17"/>
  <c r="P23" i="17"/>
  <c r="AB23" i="17"/>
  <c r="Q23" i="17"/>
  <c r="AC23" i="17"/>
  <c r="R23" i="17"/>
  <c r="AD23" i="17"/>
  <c r="S23" i="17"/>
  <c r="AE23" i="17"/>
  <c r="T23" i="17"/>
  <c r="AF23" i="17"/>
  <c r="U23" i="17"/>
  <c r="V23" i="17"/>
  <c r="K23" i="17"/>
  <c r="W23" i="17"/>
  <c r="L23" i="17"/>
  <c r="X23" i="17"/>
  <c r="M23" i="17"/>
  <c r="Y23" i="17"/>
  <c r="N23" i="17"/>
  <c r="Z23" i="17"/>
  <c r="AP167" i="17"/>
  <c r="AQ167" i="17" s="1"/>
  <c r="K167" i="17"/>
  <c r="W167" i="17"/>
  <c r="L167" i="17"/>
  <c r="X167" i="17"/>
  <c r="M167" i="17"/>
  <c r="Y167" i="17"/>
  <c r="N167" i="17"/>
  <c r="Z167" i="17"/>
  <c r="O167" i="17"/>
  <c r="AA167" i="17"/>
  <c r="P167" i="17"/>
  <c r="AB167" i="17"/>
  <c r="Q167" i="17"/>
  <c r="AC167" i="17"/>
  <c r="S167" i="17"/>
  <c r="T167" i="17"/>
  <c r="U167" i="17"/>
  <c r="V167" i="17"/>
  <c r="AD167" i="17"/>
  <c r="AE167" i="17"/>
  <c r="AF167" i="17"/>
  <c r="R167" i="17"/>
  <c r="Q48" i="17"/>
  <c r="AC48" i="17"/>
  <c r="R48" i="17"/>
  <c r="AD48" i="17"/>
  <c r="S48" i="17"/>
  <c r="AE48" i="17"/>
  <c r="T48" i="17"/>
  <c r="AF48" i="17"/>
  <c r="U48" i="17"/>
  <c r="V48" i="17"/>
  <c r="K48" i="17"/>
  <c r="W48" i="17"/>
  <c r="L48" i="17"/>
  <c r="X48" i="17"/>
  <c r="M48" i="17"/>
  <c r="Y48" i="17"/>
  <c r="N48" i="17"/>
  <c r="Z48" i="17"/>
  <c r="O48" i="17"/>
  <c r="AA48" i="17"/>
  <c r="P48" i="17"/>
  <c r="AB48" i="17"/>
  <c r="N192" i="17"/>
  <c r="Z192" i="17"/>
  <c r="O192" i="17"/>
  <c r="AA192" i="17"/>
  <c r="P192" i="17"/>
  <c r="AB192" i="17"/>
  <c r="Q192" i="17"/>
  <c r="AC192" i="17"/>
  <c r="R192" i="17"/>
  <c r="AD192" i="17"/>
  <c r="S192" i="17"/>
  <c r="AE192" i="17"/>
  <c r="T192" i="17"/>
  <c r="AF192" i="17"/>
  <c r="U192" i="17"/>
  <c r="V192" i="17"/>
  <c r="K192" i="17"/>
  <c r="W192" i="17"/>
  <c r="L192" i="17"/>
  <c r="M192" i="17"/>
  <c r="X192" i="17"/>
  <c r="Y192" i="17"/>
  <c r="U229" i="17"/>
  <c r="V229" i="17"/>
  <c r="K229" i="17"/>
  <c r="W229" i="17"/>
  <c r="L229" i="17"/>
  <c r="X229" i="17"/>
  <c r="M229" i="17"/>
  <c r="Y229" i="17"/>
  <c r="N229" i="17"/>
  <c r="Z229" i="17"/>
  <c r="O229" i="17"/>
  <c r="AA229" i="17"/>
  <c r="P229" i="17"/>
  <c r="AB229" i="17"/>
  <c r="Q229" i="17"/>
  <c r="AC229" i="17"/>
  <c r="R229" i="17"/>
  <c r="AD229" i="17"/>
  <c r="AE229" i="17"/>
  <c r="AF229" i="17"/>
  <c r="S229" i="17"/>
  <c r="T229" i="17"/>
  <c r="AP113" i="17"/>
  <c r="M113" i="17"/>
  <c r="Y113" i="17"/>
  <c r="N113" i="17"/>
  <c r="Z113" i="17"/>
  <c r="O113" i="17"/>
  <c r="AA113" i="17"/>
  <c r="P113" i="17"/>
  <c r="AB113" i="17"/>
  <c r="Q113" i="17"/>
  <c r="AC113" i="17"/>
  <c r="R113" i="17"/>
  <c r="AD113" i="17"/>
  <c r="S113" i="17"/>
  <c r="AE113" i="17"/>
  <c r="T113" i="17"/>
  <c r="AF113" i="17"/>
  <c r="U113" i="17"/>
  <c r="V113" i="17"/>
  <c r="K113" i="17"/>
  <c r="L113" i="17"/>
  <c r="W113" i="17"/>
  <c r="X113" i="17"/>
  <c r="AP257" i="17"/>
  <c r="AQ257" i="17" s="1"/>
  <c r="P257" i="17"/>
  <c r="AB257" i="17"/>
  <c r="Q257" i="17"/>
  <c r="AC257" i="17"/>
  <c r="R257" i="17"/>
  <c r="AD257" i="17"/>
  <c r="S257" i="17"/>
  <c r="AE257" i="17"/>
  <c r="T257" i="17"/>
  <c r="AF257" i="17"/>
  <c r="U257" i="17"/>
  <c r="V257" i="17"/>
  <c r="K257" i="17"/>
  <c r="W257" i="17"/>
  <c r="L257" i="17"/>
  <c r="X257" i="17"/>
  <c r="M257" i="17"/>
  <c r="Y257" i="17"/>
  <c r="N257" i="17"/>
  <c r="O257" i="17"/>
  <c r="Z257" i="17"/>
  <c r="AA257" i="17"/>
  <c r="T283" i="17"/>
  <c r="AF283" i="17"/>
  <c r="U283" i="17"/>
  <c r="V283" i="17"/>
  <c r="K283" i="17"/>
  <c r="W283" i="17"/>
  <c r="L283" i="17"/>
  <c r="X283" i="17"/>
  <c r="M283" i="17"/>
  <c r="Y283" i="17"/>
  <c r="N283" i="17"/>
  <c r="Z283" i="17"/>
  <c r="O283" i="17"/>
  <c r="AA283" i="17"/>
  <c r="P283" i="17"/>
  <c r="AB283" i="17"/>
  <c r="Q283" i="17"/>
  <c r="AC283" i="17"/>
  <c r="R283" i="17"/>
  <c r="S283" i="17"/>
  <c r="AD283" i="17"/>
  <c r="AE283" i="17"/>
  <c r="AP256" i="17"/>
  <c r="T256" i="17"/>
  <c r="M256" i="17"/>
  <c r="Z256" i="17"/>
  <c r="N256" i="17"/>
  <c r="AA256" i="17"/>
  <c r="O256" i="17"/>
  <c r="AB256" i="17"/>
  <c r="P256" i="17"/>
  <c r="AC256" i="17"/>
  <c r="Q256" i="17"/>
  <c r="AD256" i="17"/>
  <c r="R256" i="17"/>
  <c r="AE256" i="17"/>
  <c r="S256" i="17"/>
  <c r="AF256" i="17"/>
  <c r="U256" i="17"/>
  <c r="V256" i="17"/>
  <c r="W256" i="17"/>
  <c r="K256" i="17"/>
  <c r="L256" i="17"/>
  <c r="X256" i="17"/>
  <c r="Y256" i="17"/>
  <c r="AP184" i="17"/>
  <c r="V184" i="17"/>
  <c r="K184" i="17"/>
  <c r="W184" i="17"/>
  <c r="L184" i="17"/>
  <c r="X184" i="17"/>
  <c r="M184" i="17"/>
  <c r="Y184" i="17"/>
  <c r="N184" i="17"/>
  <c r="Z184" i="17"/>
  <c r="O184" i="17"/>
  <c r="AA184" i="17"/>
  <c r="P184" i="17"/>
  <c r="AB184" i="17"/>
  <c r="Q184" i="17"/>
  <c r="AC184" i="17"/>
  <c r="R184" i="17"/>
  <c r="AD184" i="17"/>
  <c r="S184" i="17"/>
  <c r="AE184" i="17"/>
  <c r="T184" i="17"/>
  <c r="U184" i="17"/>
  <c r="AF184" i="17"/>
  <c r="AP112" i="17"/>
  <c r="K112" i="17"/>
  <c r="W112" i="17"/>
  <c r="L112" i="17"/>
  <c r="X112" i="17"/>
  <c r="M112" i="17"/>
  <c r="Y112" i="17"/>
  <c r="N112" i="17"/>
  <c r="Z112" i="17"/>
  <c r="O112" i="17"/>
  <c r="AA112" i="17"/>
  <c r="P112" i="17"/>
  <c r="AB112" i="17"/>
  <c r="Q112" i="17"/>
  <c r="AC112" i="17"/>
  <c r="R112" i="17"/>
  <c r="AD112" i="17"/>
  <c r="S112" i="17"/>
  <c r="AE112" i="17"/>
  <c r="T112" i="17"/>
  <c r="AF112" i="17"/>
  <c r="U112" i="17"/>
  <c r="V112" i="17"/>
  <c r="AP40" i="17"/>
  <c r="M40" i="17"/>
  <c r="Y40" i="17"/>
  <c r="N40" i="17"/>
  <c r="Z40" i="17"/>
  <c r="O40" i="17"/>
  <c r="AA40" i="17"/>
  <c r="P40" i="17"/>
  <c r="AB40" i="17"/>
  <c r="Q40" i="17"/>
  <c r="AC40" i="17"/>
  <c r="R40" i="17"/>
  <c r="AD40" i="17"/>
  <c r="S40" i="17"/>
  <c r="AE40" i="17"/>
  <c r="T40" i="17"/>
  <c r="AF40" i="17"/>
  <c r="U40" i="17"/>
  <c r="V40" i="17"/>
  <c r="K40" i="17"/>
  <c r="W40" i="17"/>
  <c r="L40" i="17"/>
  <c r="X40" i="17"/>
  <c r="AP290" i="17"/>
  <c r="V290" i="17"/>
  <c r="K290" i="17"/>
  <c r="W290" i="17"/>
  <c r="L290" i="17"/>
  <c r="X290" i="17"/>
  <c r="M290" i="17"/>
  <c r="Y290" i="17"/>
  <c r="N290" i="17"/>
  <c r="Z290" i="17"/>
  <c r="O290" i="17"/>
  <c r="AA290" i="17"/>
  <c r="P290" i="17"/>
  <c r="AB290" i="17"/>
  <c r="Q290" i="17"/>
  <c r="AC290" i="17"/>
  <c r="R290" i="17"/>
  <c r="AD290" i="17"/>
  <c r="S290" i="17"/>
  <c r="AE290" i="17"/>
  <c r="AF290" i="17"/>
  <c r="T290" i="17"/>
  <c r="U290" i="17"/>
  <c r="AP218" i="17"/>
  <c r="K218" i="17"/>
  <c r="W218" i="17"/>
  <c r="L218" i="17"/>
  <c r="X218" i="17"/>
  <c r="M218" i="17"/>
  <c r="Y218" i="17"/>
  <c r="N218" i="17"/>
  <c r="Z218" i="17"/>
  <c r="O218" i="17"/>
  <c r="AA218" i="17"/>
  <c r="P218" i="17"/>
  <c r="AB218" i="17"/>
  <c r="Q218" i="17"/>
  <c r="AC218" i="17"/>
  <c r="R218" i="17"/>
  <c r="AD218" i="17"/>
  <c r="S218" i="17"/>
  <c r="AE218" i="17"/>
  <c r="T218" i="17"/>
  <c r="AF218" i="17"/>
  <c r="U218" i="17"/>
  <c r="V218" i="17"/>
  <c r="AP146" i="17"/>
  <c r="Q146" i="17"/>
  <c r="AC146" i="17"/>
  <c r="R146" i="17"/>
  <c r="AD146" i="17"/>
  <c r="S146" i="17"/>
  <c r="AE146" i="17"/>
  <c r="T146" i="17"/>
  <c r="AF146" i="17"/>
  <c r="U146" i="17"/>
  <c r="V146" i="17"/>
  <c r="K146" i="17"/>
  <c r="W146" i="17"/>
  <c r="L146" i="17"/>
  <c r="X146" i="17"/>
  <c r="M146" i="17"/>
  <c r="Y146" i="17"/>
  <c r="N146" i="17"/>
  <c r="Z146" i="17"/>
  <c r="AA146" i="17"/>
  <c r="AB146" i="17"/>
  <c r="O146" i="17"/>
  <c r="P146" i="17"/>
  <c r="N74" i="17"/>
  <c r="Z74" i="17"/>
  <c r="O74" i="17"/>
  <c r="AA74" i="17"/>
  <c r="P74" i="17"/>
  <c r="AB74" i="17"/>
  <c r="Q74" i="17"/>
  <c r="AC74" i="17"/>
  <c r="R74" i="17"/>
  <c r="AD74" i="17"/>
  <c r="S74" i="17"/>
  <c r="AE74" i="17"/>
  <c r="T74" i="17"/>
  <c r="AF74" i="17"/>
  <c r="U74" i="17"/>
  <c r="V74" i="17"/>
  <c r="K74" i="17"/>
  <c r="W74" i="17"/>
  <c r="L74" i="17"/>
  <c r="X74" i="17"/>
  <c r="M74" i="17"/>
  <c r="Y74" i="17"/>
  <c r="R70" i="17"/>
  <c r="AD70" i="17"/>
  <c r="S70" i="17"/>
  <c r="AE70" i="17"/>
  <c r="T70" i="17"/>
  <c r="AF70" i="17"/>
  <c r="U70" i="17"/>
  <c r="V70" i="17"/>
  <c r="K70" i="17"/>
  <c r="W70" i="17"/>
  <c r="L70" i="17"/>
  <c r="X70" i="17"/>
  <c r="M70" i="17"/>
  <c r="Y70" i="17"/>
  <c r="N70" i="17"/>
  <c r="Z70" i="17"/>
  <c r="O70" i="17"/>
  <c r="AA70" i="17"/>
  <c r="P70" i="17"/>
  <c r="AB70" i="17"/>
  <c r="Q70" i="17"/>
  <c r="AC70" i="17"/>
  <c r="N80" i="17"/>
  <c r="Z80" i="17"/>
  <c r="O80" i="17"/>
  <c r="AA80" i="17"/>
  <c r="P80" i="17"/>
  <c r="AB80" i="17"/>
  <c r="Q80" i="17"/>
  <c r="AC80" i="17"/>
  <c r="R80" i="17"/>
  <c r="AD80" i="17"/>
  <c r="S80" i="17"/>
  <c r="AE80" i="17"/>
  <c r="T80" i="17"/>
  <c r="AF80" i="17"/>
  <c r="U80" i="17"/>
  <c r="V80" i="17"/>
  <c r="K80" i="17"/>
  <c r="W80" i="17"/>
  <c r="L80" i="17"/>
  <c r="X80" i="17"/>
  <c r="Y80" i="17"/>
  <c r="M80" i="17"/>
  <c r="S104" i="17"/>
  <c r="AE104" i="17"/>
  <c r="T104" i="17"/>
  <c r="AF104" i="17"/>
  <c r="U104" i="17"/>
  <c r="V104" i="17"/>
  <c r="K104" i="17"/>
  <c r="W104" i="17"/>
  <c r="L104" i="17"/>
  <c r="X104" i="17"/>
  <c r="M104" i="17"/>
  <c r="Y104" i="17"/>
  <c r="N104" i="17"/>
  <c r="Z104" i="17"/>
  <c r="O104" i="17"/>
  <c r="AA104" i="17"/>
  <c r="P104" i="17"/>
  <c r="AB104" i="17"/>
  <c r="Q104" i="17"/>
  <c r="R104" i="17"/>
  <c r="AC104" i="17"/>
  <c r="AD104" i="17"/>
  <c r="S128" i="17"/>
  <c r="AE128" i="17"/>
  <c r="T128" i="17"/>
  <c r="AF128" i="17"/>
  <c r="U128" i="17"/>
  <c r="V128" i="17"/>
  <c r="L128" i="17"/>
  <c r="X128" i="17"/>
  <c r="M128" i="17"/>
  <c r="Y128" i="17"/>
  <c r="N128" i="17"/>
  <c r="Z128" i="17"/>
  <c r="W128" i="17"/>
  <c r="AA128" i="17"/>
  <c r="AB128" i="17"/>
  <c r="AC128" i="17"/>
  <c r="AD128" i="17"/>
  <c r="K128" i="17"/>
  <c r="O128" i="17"/>
  <c r="P128" i="17"/>
  <c r="Q128" i="17"/>
  <c r="R128" i="17"/>
  <c r="R200" i="17"/>
  <c r="AD200" i="17"/>
  <c r="S200" i="17"/>
  <c r="AE200" i="17"/>
  <c r="T200" i="17"/>
  <c r="AF200" i="17"/>
  <c r="U200" i="17"/>
  <c r="V200" i="17"/>
  <c r="K200" i="17"/>
  <c r="W200" i="17"/>
  <c r="L200" i="17"/>
  <c r="X200" i="17"/>
  <c r="M200" i="17"/>
  <c r="Y200" i="17"/>
  <c r="N200" i="17"/>
  <c r="Z200" i="17"/>
  <c r="O200" i="17"/>
  <c r="AA200" i="17"/>
  <c r="P200" i="17"/>
  <c r="Q200" i="17"/>
  <c r="AB200" i="17"/>
  <c r="AC200" i="17"/>
  <c r="P299" i="17"/>
  <c r="AB299" i="17"/>
  <c r="Q299" i="17"/>
  <c r="AC299" i="17"/>
  <c r="R299" i="17"/>
  <c r="AD299" i="17"/>
  <c r="S299" i="17"/>
  <c r="AE299" i="17"/>
  <c r="T299" i="17"/>
  <c r="AF299" i="17"/>
  <c r="U299" i="17"/>
  <c r="V299" i="17"/>
  <c r="K299" i="17"/>
  <c r="W299" i="17"/>
  <c r="L299" i="17"/>
  <c r="X299" i="17"/>
  <c r="M299" i="17"/>
  <c r="Y299" i="17"/>
  <c r="N299" i="17"/>
  <c r="O299" i="17"/>
  <c r="Z299" i="17"/>
  <c r="AA299" i="17"/>
  <c r="S222" i="17"/>
  <c r="AE222" i="17"/>
  <c r="T222" i="17"/>
  <c r="AF222" i="17"/>
  <c r="U222" i="17"/>
  <c r="V222" i="17"/>
  <c r="K222" i="17"/>
  <c r="W222" i="17"/>
  <c r="L222" i="17"/>
  <c r="X222" i="17"/>
  <c r="M222" i="17"/>
  <c r="Y222" i="17"/>
  <c r="N222" i="17"/>
  <c r="Z222" i="17"/>
  <c r="O222" i="17"/>
  <c r="AA222" i="17"/>
  <c r="P222" i="17"/>
  <c r="AB222" i="17"/>
  <c r="Q222" i="17"/>
  <c r="R222" i="17"/>
  <c r="AC222" i="17"/>
  <c r="AD222" i="17"/>
  <c r="S37" i="17"/>
  <c r="AE37" i="17"/>
  <c r="T37" i="17"/>
  <c r="AF37" i="17"/>
  <c r="U37" i="17"/>
  <c r="V37" i="17"/>
  <c r="K37" i="17"/>
  <c r="W37" i="17"/>
  <c r="L37" i="17"/>
  <c r="X37" i="17"/>
  <c r="M37" i="17"/>
  <c r="Y37" i="17"/>
  <c r="N37" i="17"/>
  <c r="Z37" i="17"/>
  <c r="O37" i="17"/>
  <c r="AA37" i="17"/>
  <c r="P37" i="17"/>
  <c r="AB37" i="17"/>
  <c r="Q37" i="17"/>
  <c r="AC37" i="17"/>
  <c r="R37" i="17"/>
  <c r="AD37" i="17"/>
  <c r="K33" i="17"/>
  <c r="W33" i="17"/>
  <c r="L33" i="17"/>
  <c r="X33" i="17"/>
  <c r="M33" i="17"/>
  <c r="Y33" i="17"/>
  <c r="N33" i="17"/>
  <c r="Z33" i="17"/>
  <c r="O33" i="17"/>
  <c r="AA33" i="17"/>
  <c r="P33" i="17"/>
  <c r="AB33" i="17"/>
  <c r="Q33" i="17"/>
  <c r="AC33" i="17"/>
  <c r="R33" i="17"/>
  <c r="AD33" i="17"/>
  <c r="S33" i="17"/>
  <c r="AE33" i="17"/>
  <c r="T33" i="17"/>
  <c r="AF33" i="17"/>
  <c r="U33" i="17"/>
  <c r="V33" i="17"/>
  <c r="T177" i="17"/>
  <c r="L177" i="17"/>
  <c r="S177" i="17"/>
  <c r="AF177" i="17"/>
  <c r="U177" i="17"/>
  <c r="V177" i="17"/>
  <c r="W177" i="17"/>
  <c r="X177" i="17"/>
  <c r="K177" i="17"/>
  <c r="Y177" i="17"/>
  <c r="M177" i="17"/>
  <c r="Z177" i="17"/>
  <c r="N177" i="17"/>
  <c r="AA177" i="17"/>
  <c r="O177" i="17"/>
  <c r="AB177" i="17"/>
  <c r="P177" i="17"/>
  <c r="AC177" i="17"/>
  <c r="Q177" i="17"/>
  <c r="R177" i="17"/>
  <c r="AD177" i="17"/>
  <c r="AE177" i="17"/>
  <c r="N298" i="17"/>
  <c r="Z298" i="17"/>
  <c r="O298" i="17"/>
  <c r="AA298" i="17"/>
  <c r="P298" i="17"/>
  <c r="AB298" i="17"/>
  <c r="Q298" i="17"/>
  <c r="AC298" i="17"/>
  <c r="R298" i="17"/>
  <c r="AD298" i="17"/>
  <c r="S298" i="17"/>
  <c r="AE298" i="17"/>
  <c r="T298" i="17"/>
  <c r="AF298" i="17"/>
  <c r="U298" i="17"/>
  <c r="V298" i="17"/>
  <c r="K298" i="17"/>
  <c r="W298" i="17"/>
  <c r="L298" i="17"/>
  <c r="M298" i="17"/>
  <c r="X298" i="17"/>
  <c r="Y298" i="17"/>
  <c r="O35" i="17"/>
  <c r="AA35" i="17"/>
  <c r="P35" i="17"/>
  <c r="AB35" i="17"/>
  <c r="Q35" i="17"/>
  <c r="AC35" i="17"/>
  <c r="R35" i="17"/>
  <c r="AD35" i="17"/>
  <c r="S35" i="17"/>
  <c r="AE35" i="17"/>
  <c r="T35" i="17"/>
  <c r="AF35" i="17"/>
  <c r="U35" i="17"/>
  <c r="V35" i="17"/>
  <c r="K35" i="17"/>
  <c r="W35" i="17"/>
  <c r="L35" i="17"/>
  <c r="X35" i="17"/>
  <c r="M35" i="17"/>
  <c r="Y35" i="17"/>
  <c r="N35" i="17"/>
  <c r="Z35" i="17"/>
  <c r="L179" i="17"/>
  <c r="X179" i="17"/>
  <c r="M179" i="17"/>
  <c r="Y179" i="17"/>
  <c r="N179" i="17"/>
  <c r="Z179" i="17"/>
  <c r="O179" i="17"/>
  <c r="AA179" i="17"/>
  <c r="P179" i="17"/>
  <c r="AB179" i="17"/>
  <c r="Q179" i="17"/>
  <c r="AC179" i="17"/>
  <c r="R179" i="17"/>
  <c r="AD179" i="17"/>
  <c r="S179" i="17"/>
  <c r="AE179" i="17"/>
  <c r="T179" i="17"/>
  <c r="AF179" i="17"/>
  <c r="U179" i="17"/>
  <c r="K179" i="17"/>
  <c r="V179" i="17"/>
  <c r="W179" i="17"/>
  <c r="V60" i="17"/>
  <c r="T60" i="17"/>
  <c r="U60" i="17"/>
  <c r="W60" i="17"/>
  <c r="K60" i="17"/>
  <c r="X60" i="17"/>
  <c r="L60" i="17"/>
  <c r="Y60" i="17"/>
  <c r="M60" i="17"/>
  <c r="Z60" i="17"/>
  <c r="N60" i="17"/>
  <c r="AA60" i="17"/>
  <c r="O60" i="17"/>
  <c r="AB60" i="17"/>
  <c r="P60" i="17"/>
  <c r="AC60" i="17"/>
  <c r="Q60" i="17"/>
  <c r="AD60" i="17"/>
  <c r="R60" i="17"/>
  <c r="AE60" i="17"/>
  <c r="AF60" i="17"/>
  <c r="S60" i="17"/>
  <c r="N204" i="17"/>
  <c r="Z204" i="17"/>
  <c r="O204" i="17"/>
  <c r="AA204" i="17"/>
  <c r="P204" i="17"/>
  <c r="AB204" i="17"/>
  <c r="Q204" i="17"/>
  <c r="AC204" i="17"/>
  <c r="R204" i="17"/>
  <c r="AD204" i="17"/>
  <c r="S204" i="17"/>
  <c r="AE204" i="17"/>
  <c r="T204" i="17"/>
  <c r="AF204" i="17"/>
  <c r="U204" i="17"/>
  <c r="K204" i="17"/>
  <c r="W204" i="17"/>
  <c r="L204" i="17"/>
  <c r="M204" i="17"/>
  <c r="V204" i="17"/>
  <c r="X204" i="17"/>
  <c r="Y204" i="17"/>
  <c r="U241" i="17"/>
  <c r="V241" i="17"/>
  <c r="K241" i="17"/>
  <c r="W241" i="17"/>
  <c r="L241" i="17"/>
  <c r="X241" i="17"/>
  <c r="M241" i="17"/>
  <c r="Y241" i="17"/>
  <c r="N241" i="17"/>
  <c r="Z241" i="17"/>
  <c r="O241" i="17"/>
  <c r="AA241" i="17"/>
  <c r="P241" i="17"/>
  <c r="AB241" i="17"/>
  <c r="Q241" i="17"/>
  <c r="AC241" i="17"/>
  <c r="R241" i="17"/>
  <c r="AD241" i="17"/>
  <c r="S241" i="17"/>
  <c r="T241" i="17"/>
  <c r="AE241" i="17"/>
  <c r="AF241" i="17"/>
  <c r="M125" i="17"/>
  <c r="Y125" i="17"/>
  <c r="N125" i="17"/>
  <c r="Z125" i="17"/>
  <c r="O125" i="17"/>
  <c r="AA125" i="17"/>
  <c r="P125" i="17"/>
  <c r="AB125" i="17"/>
  <c r="R125" i="17"/>
  <c r="AD125" i="17"/>
  <c r="S125" i="17"/>
  <c r="AE125" i="17"/>
  <c r="T125" i="17"/>
  <c r="AF125" i="17"/>
  <c r="K125" i="17"/>
  <c r="L125" i="17"/>
  <c r="Q125" i="17"/>
  <c r="U125" i="17"/>
  <c r="V125" i="17"/>
  <c r="W125" i="17"/>
  <c r="X125" i="17"/>
  <c r="AC125" i="17"/>
  <c r="P269" i="17"/>
  <c r="AB269" i="17"/>
  <c r="Q269" i="17"/>
  <c r="AC269" i="17"/>
  <c r="R269" i="17"/>
  <c r="AD269" i="17"/>
  <c r="S269" i="17"/>
  <c r="AE269" i="17"/>
  <c r="T269" i="17"/>
  <c r="AF269" i="17"/>
  <c r="U269" i="17"/>
  <c r="V269" i="17"/>
  <c r="K269" i="17"/>
  <c r="W269" i="17"/>
  <c r="L269" i="17"/>
  <c r="X269" i="17"/>
  <c r="M269" i="17"/>
  <c r="Y269" i="17"/>
  <c r="N269" i="17"/>
  <c r="O269" i="17"/>
  <c r="Z269" i="17"/>
  <c r="AA269" i="17"/>
  <c r="T295" i="17"/>
  <c r="AF295" i="17"/>
  <c r="U295" i="17"/>
  <c r="V295" i="17"/>
  <c r="K295" i="17"/>
  <c r="W295" i="17"/>
  <c r="L295" i="17"/>
  <c r="X295" i="17"/>
  <c r="M295" i="17"/>
  <c r="Y295" i="17"/>
  <c r="N295" i="17"/>
  <c r="Z295" i="17"/>
  <c r="O295" i="17"/>
  <c r="AA295" i="17"/>
  <c r="P295" i="17"/>
  <c r="AB295" i="17"/>
  <c r="Q295" i="17"/>
  <c r="AC295" i="17"/>
  <c r="R295" i="17"/>
  <c r="S295" i="17"/>
  <c r="AD295" i="17"/>
  <c r="AE295" i="17"/>
  <c r="P187" i="17"/>
  <c r="AB187" i="17"/>
  <c r="Q187" i="17"/>
  <c r="AC187" i="17"/>
  <c r="R187" i="17"/>
  <c r="AD187" i="17"/>
  <c r="S187" i="17"/>
  <c r="AE187" i="17"/>
  <c r="T187" i="17"/>
  <c r="AF187" i="17"/>
  <c r="U187" i="17"/>
  <c r="V187" i="17"/>
  <c r="K187" i="17"/>
  <c r="W187" i="17"/>
  <c r="L187" i="17"/>
  <c r="X187" i="17"/>
  <c r="M187" i="17"/>
  <c r="Y187" i="17"/>
  <c r="N187" i="17"/>
  <c r="O187" i="17"/>
  <c r="Z187" i="17"/>
  <c r="AA187" i="17"/>
  <c r="Q115" i="17"/>
  <c r="AC115" i="17"/>
  <c r="R115" i="17"/>
  <c r="AD115" i="17"/>
  <c r="S115" i="17"/>
  <c r="AE115" i="17"/>
  <c r="T115" i="17"/>
  <c r="AF115" i="17"/>
  <c r="U115" i="17"/>
  <c r="V115" i="17"/>
  <c r="K115" i="17"/>
  <c r="W115" i="17"/>
  <c r="L115" i="17"/>
  <c r="X115" i="17"/>
  <c r="M115" i="17"/>
  <c r="Y115" i="17"/>
  <c r="N115" i="17"/>
  <c r="Z115" i="17"/>
  <c r="O115" i="17"/>
  <c r="P115" i="17"/>
  <c r="AA115" i="17"/>
  <c r="AB115" i="17"/>
  <c r="S43" i="17"/>
  <c r="AE43" i="17"/>
  <c r="T43" i="17"/>
  <c r="AF43" i="17"/>
  <c r="U43" i="17"/>
  <c r="V43" i="17"/>
  <c r="K43" i="17"/>
  <c r="W43" i="17"/>
  <c r="L43" i="17"/>
  <c r="X43" i="17"/>
  <c r="M43" i="17"/>
  <c r="Y43" i="17"/>
  <c r="N43" i="17"/>
  <c r="Z43" i="17"/>
  <c r="O43" i="17"/>
  <c r="AA43" i="17"/>
  <c r="P43" i="17"/>
  <c r="AB43" i="17"/>
  <c r="Q43" i="17"/>
  <c r="AC43" i="17"/>
  <c r="R43" i="17"/>
  <c r="AD43" i="17"/>
  <c r="N210" i="17"/>
  <c r="Z210" i="17"/>
  <c r="O210" i="17"/>
  <c r="AA210" i="17"/>
  <c r="P210" i="17"/>
  <c r="AB210" i="17"/>
  <c r="R210" i="17"/>
  <c r="AD210" i="17"/>
  <c r="S210" i="17"/>
  <c r="AE210" i="17"/>
  <c r="T210" i="17"/>
  <c r="AF210" i="17"/>
  <c r="K210" i="17"/>
  <c r="L210" i="17"/>
  <c r="M210" i="17"/>
  <c r="Q210" i="17"/>
  <c r="U210" i="17"/>
  <c r="V210" i="17"/>
  <c r="W210" i="17"/>
  <c r="X210" i="17"/>
  <c r="Y210" i="17"/>
  <c r="AC210" i="17"/>
  <c r="M138" i="17"/>
  <c r="Y138" i="17"/>
  <c r="N138" i="17"/>
  <c r="Z138" i="17"/>
  <c r="O138" i="17"/>
  <c r="AA138" i="17"/>
  <c r="P138" i="17"/>
  <c r="AB138" i="17"/>
  <c r="Q138" i="17"/>
  <c r="AC138" i="17"/>
  <c r="R138" i="17"/>
  <c r="AD138" i="17"/>
  <c r="S138" i="17"/>
  <c r="AE138" i="17"/>
  <c r="T138" i="17"/>
  <c r="AF138" i="17"/>
  <c r="U138" i="17"/>
  <c r="V138" i="17"/>
  <c r="K138" i="17"/>
  <c r="L138" i="17"/>
  <c r="W138" i="17"/>
  <c r="X138" i="17"/>
  <c r="V66" i="17"/>
  <c r="K66" i="17"/>
  <c r="W66" i="17"/>
  <c r="L66" i="17"/>
  <c r="X66" i="17"/>
  <c r="M66" i="17"/>
  <c r="Y66" i="17"/>
  <c r="N66" i="17"/>
  <c r="Z66" i="17"/>
  <c r="O66" i="17"/>
  <c r="AA66" i="17"/>
  <c r="P66" i="17"/>
  <c r="AB66" i="17"/>
  <c r="Q66" i="17"/>
  <c r="AC66" i="17"/>
  <c r="R66" i="17"/>
  <c r="AD66" i="17"/>
  <c r="S66" i="17"/>
  <c r="AE66" i="17"/>
  <c r="T66" i="17"/>
  <c r="AF66" i="17"/>
  <c r="U66" i="17"/>
  <c r="L303" i="17"/>
  <c r="X303" i="17"/>
  <c r="M303" i="17"/>
  <c r="Y303" i="17"/>
  <c r="N303" i="17"/>
  <c r="Z303" i="17"/>
  <c r="O303" i="17"/>
  <c r="AA303" i="17"/>
  <c r="P303" i="17"/>
  <c r="AB303" i="17"/>
  <c r="Q303" i="17"/>
  <c r="AC303" i="17"/>
  <c r="R303" i="17"/>
  <c r="AD303" i="17"/>
  <c r="S303" i="17"/>
  <c r="AE303" i="17"/>
  <c r="T303" i="17"/>
  <c r="AF303" i="17"/>
  <c r="U303" i="17"/>
  <c r="K303" i="17"/>
  <c r="V303" i="17"/>
  <c r="W303" i="17"/>
  <c r="M231" i="17"/>
  <c r="Y231" i="17"/>
  <c r="N231" i="17"/>
  <c r="Z231" i="17"/>
  <c r="O231" i="17"/>
  <c r="AA231" i="17"/>
  <c r="P231" i="17"/>
  <c r="AB231" i="17"/>
  <c r="Q231" i="17"/>
  <c r="AC231" i="17"/>
  <c r="R231" i="17"/>
  <c r="AD231" i="17"/>
  <c r="S231" i="17"/>
  <c r="AE231" i="17"/>
  <c r="T231" i="17"/>
  <c r="AF231" i="17"/>
  <c r="U231" i="17"/>
  <c r="V231" i="17"/>
  <c r="K231" i="17"/>
  <c r="L231" i="17"/>
  <c r="W231" i="17"/>
  <c r="X231" i="17"/>
  <c r="AP159" i="17"/>
  <c r="S159" i="17"/>
  <c r="AE159" i="17"/>
  <c r="T159" i="17"/>
  <c r="AF159" i="17"/>
  <c r="U159" i="17"/>
  <c r="V159" i="17"/>
  <c r="K159" i="17"/>
  <c r="W159" i="17"/>
  <c r="L159" i="17"/>
  <c r="X159" i="17"/>
  <c r="M159" i="17"/>
  <c r="Y159" i="17"/>
  <c r="N159" i="17"/>
  <c r="Z159" i="17"/>
  <c r="O159" i="17"/>
  <c r="AA159" i="17"/>
  <c r="P159" i="17"/>
  <c r="AB159" i="17"/>
  <c r="AC159" i="17"/>
  <c r="AD159" i="17"/>
  <c r="Q159" i="17"/>
  <c r="R159" i="17"/>
  <c r="P87" i="17"/>
  <c r="AB87" i="17"/>
  <c r="Q87" i="17"/>
  <c r="AC87" i="17"/>
  <c r="R87" i="17"/>
  <c r="AD87" i="17"/>
  <c r="S87" i="17"/>
  <c r="AE87" i="17"/>
  <c r="T87" i="17"/>
  <c r="AF87" i="17"/>
  <c r="U87" i="17"/>
  <c r="V87" i="17"/>
  <c r="Y87" i="17"/>
  <c r="Z87" i="17"/>
  <c r="AA87" i="17"/>
  <c r="K87" i="17"/>
  <c r="L87" i="17"/>
  <c r="M87" i="17"/>
  <c r="N87" i="17"/>
  <c r="O87" i="17"/>
  <c r="W87" i="17"/>
  <c r="X87" i="17"/>
  <c r="K15" i="17"/>
  <c r="W15" i="17"/>
  <c r="L15" i="17"/>
  <c r="X15" i="17"/>
  <c r="M15" i="17"/>
  <c r="Y15" i="17"/>
  <c r="N15" i="17"/>
  <c r="Z15" i="17"/>
  <c r="O15" i="17"/>
  <c r="AA15" i="17"/>
  <c r="P15" i="17"/>
  <c r="AB15" i="17"/>
  <c r="Q15" i="17"/>
  <c r="AC15" i="17"/>
  <c r="R15" i="17"/>
  <c r="AD15" i="17"/>
  <c r="S15" i="17"/>
  <c r="AE15" i="17"/>
  <c r="T15" i="17"/>
  <c r="AF15" i="17"/>
  <c r="U15" i="17"/>
  <c r="V15" i="17"/>
  <c r="O169" i="17"/>
  <c r="AA169" i="17"/>
  <c r="P169" i="17"/>
  <c r="AB169" i="17"/>
  <c r="Q169" i="17"/>
  <c r="AC169" i="17"/>
  <c r="R169" i="17"/>
  <c r="AD169" i="17"/>
  <c r="S169" i="17"/>
  <c r="T169" i="17"/>
  <c r="AF169" i="17"/>
  <c r="U169" i="17"/>
  <c r="AE169" i="17"/>
  <c r="K169" i="17"/>
  <c r="L169" i="17"/>
  <c r="M169" i="17"/>
  <c r="N169" i="17"/>
  <c r="V169" i="17"/>
  <c r="W169" i="17"/>
  <c r="X169" i="17"/>
  <c r="Y169" i="17"/>
  <c r="Z169" i="17"/>
  <c r="L97" i="17"/>
  <c r="X97" i="17"/>
  <c r="N97" i="17"/>
  <c r="Z97" i="17"/>
  <c r="O97" i="17"/>
  <c r="AA97" i="17"/>
  <c r="R97" i="17"/>
  <c r="AD97" i="17"/>
  <c r="W97" i="17"/>
  <c r="Y97" i="17"/>
  <c r="AB97" i="17"/>
  <c r="AC97" i="17"/>
  <c r="K97" i="17"/>
  <c r="AE97" i="17"/>
  <c r="M97" i="17"/>
  <c r="AF97" i="17"/>
  <c r="P97" i="17"/>
  <c r="Q97" i="17"/>
  <c r="S97" i="17"/>
  <c r="T97" i="17"/>
  <c r="U97" i="17"/>
  <c r="V97" i="17"/>
  <c r="S25" i="17"/>
  <c r="AE25" i="17"/>
  <c r="T25" i="17"/>
  <c r="AF25" i="17"/>
  <c r="U25" i="17"/>
  <c r="V25" i="17"/>
  <c r="K25" i="17"/>
  <c r="W25" i="17"/>
  <c r="L25" i="17"/>
  <c r="X25" i="17"/>
  <c r="M25" i="17"/>
  <c r="Y25" i="17"/>
  <c r="N25" i="17"/>
  <c r="Z25" i="17"/>
  <c r="O25" i="17"/>
  <c r="AA25" i="17"/>
  <c r="P25" i="17"/>
  <c r="AB25" i="17"/>
  <c r="Q25" i="17"/>
  <c r="AC25" i="17"/>
  <c r="R25" i="17"/>
  <c r="AD25" i="17"/>
  <c r="U166" i="17"/>
  <c r="V166" i="17"/>
  <c r="K166" i="17"/>
  <c r="W166" i="17"/>
  <c r="L166" i="17"/>
  <c r="X166" i="17"/>
  <c r="M166" i="17"/>
  <c r="Y166" i="17"/>
  <c r="N166" i="17"/>
  <c r="Z166" i="17"/>
  <c r="O166" i="17"/>
  <c r="AA166" i="17"/>
  <c r="P166" i="17"/>
  <c r="Q166" i="17"/>
  <c r="R166" i="17"/>
  <c r="S166" i="17"/>
  <c r="T166" i="17"/>
  <c r="AB166" i="17"/>
  <c r="AC166" i="17"/>
  <c r="AD166" i="17"/>
  <c r="AE166" i="17"/>
  <c r="AF166" i="17"/>
  <c r="AP202" i="17"/>
  <c r="V202" i="17"/>
  <c r="K202" i="17"/>
  <c r="W202" i="17"/>
  <c r="L202" i="17"/>
  <c r="X202" i="17"/>
  <c r="M202" i="17"/>
  <c r="Y202" i="17"/>
  <c r="N202" i="17"/>
  <c r="Z202" i="17"/>
  <c r="O202" i="17"/>
  <c r="AA202" i="17"/>
  <c r="P202" i="17"/>
  <c r="AB202" i="17"/>
  <c r="Q202" i="17"/>
  <c r="AC202" i="17"/>
  <c r="R202" i="17"/>
  <c r="AD202" i="17"/>
  <c r="S202" i="17"/>
  <c r="AE202" i="17"/>
  <c r="AF202" i="17"/>
  <c r="T202" i="17"/>
  <c r="U202" i="17"/>
  <c r="AP224" i="17"/>
  <c r="K224" i="17"/>
  <c r="W224" i="17"/>
  <c r="L224" i="17"/>
  <c r="X224" i="17"/>
  <c r="M224" i="17"/>
  <c r="Y224" i="17"/>
  <c r="N224" i="17"/>
  <c r="Z224" i="17"/>
  <c r="O224" i="17"/>
  <c r="AA224" i="17"/>
  <c r="P224" i="17"/>
  <c r="AB224" i="17"/>
  <c r="Q224" i="17"/>
  <c r="AC224" i="17"/>
  <c r="R224" i="17"/>
  <c r="AD224" i="17"/>
  <c r="S224" i="17"/>
  <c r="AE224" i="17"/>
  <c r="T224" i="17"/>
  <c r="AF224" i="17"/>
  <c r="U224" i="17"/>
  <c r="V224" i="17"/>
  <c r="AP248" i="17"/>
  <c r="AQ248" i="17" s="1"/>
  <c r="K248" i="17"/>
  <c r="W248" i="17"/>
  <c r="L248" i="17"/>
  <c r="X248" i="17"/>
  <c r="M248" i="17"/>
  <c r="Y248" i="17"/>
  <c r="O248" i="17"/>
  <c r="AA248" i="17"/>
  <c r="P248" i="17"/>
  <c r="AB248" i="17"/>
  <c r="Q248" i="17"/>
  <c r="AC248" i="17"/>
  <c r="S248" i="17"/>
  <c r="AE248" i="17"/>
  <c r="T248" i="17"/>
  <c r="AF248" i="17"/>
  <c r="Z248" i="17"/>
  <c r="AD248" i="17"/>
  <c r="N248" i="17"/>
  <c r="R248" i="17"/>
  <c r="U248" i="17"/>
  <c r="V248" i="17"/>
  <c r="V272" i="17"/>
  <c r="K272" i="17"/>
  <c r="W272" i="17"/>
  <c r="L272" i="17"/>
  <c r="X272" i="17"/>
  <c r="M272" i="17"/>
  <c r="Y272" i="17"/>
  <c r="N272" i="17"/>
  <c r="Z272" i="17"/>
  <c r="O272" i="17"/>
  <c r="AA272" i="17"/>
  <c r="P272" i="17"/>
  <c r="AB272" i="17"/>
  <c r="Q272" i="17"/>
  <c r="AC272" i="17"/>
  <c r="R272" i="17"/>
  <c r="AD272" i="17"/>
  <c r="S272" i="17"/>
  <c r="AE272" i="17"/>
  <c r="T272" i="17"/>
  <c r="U272" i="17"/>
  <c r="AF272" i="17"/>
  <c r="AP245" i="17"/>
  <c r="AQ245" i="17" s="1"/>
  <c r="Q245" i="17"/>
  <c r="AC245" i="17"/>
  <c r="R245" i="17"/>
  <c r="AD245" i="17"/>
  <c r="S245" i="17"/>
  <c r="AE245" i="17"/>
  <c r="T245" i="17"/>
  <c r="AF245" i="17"/>
  <c r="U245" i="17"/>
  <c r="V245" i="17"/>
  <c r="K245" i="17"/>
  <c r="W245" i="17"/>
  <c r="L245" i="17"/>
  <c r="X245" i="17"/>
  <c r="M245" i="17"/>
  <c r="Y245" i="17"/>
  <c r="N245" i="17"/>
  <c r="Z245" i="17"/>
  <c r="O245" i="17"/>
  <c r="P245" i="17"/>
  <c r="AA245" i="17"/>
  <c r="AB245" i="17"/>
  <c r="AP171" i="17"/>
  <c r="S171" i="17"/>
  <c r="AE171" i="17"/>
  <c r="T171" i="17"/>
  <c r="AF171" i="17"/>
  <c r="V171" i="17"/>
  <c r="L171" i="17"/>
  <c r="X171" i="17"/>
  <c r="M171" i="17"/>
  <c r="Y171" i="17"/>
  <c r="AB171" i="17"/>
  <c r="AC171" i="17"/>
  <c r="K171" i="17"/>
  <c r="AD171" i="17"/>
  <c r="N171" i="17"/>
  <c r="O171" i="17"/>
  <c r="P171" i="17"/>
  <c r="Q171" i="17"/>
  <c r="R171" i="17"/>
  <c r="U171" i="17"/>
  <c r="W171" i="17"/>
  <c r="Z171" i="17"/>
  <c r="AA171" i="17"/>
  <c r="Q109" i="17"/>
  <c r="AC109" i="17"/>
  <c r="R109" i="17"/>
  <c r="AD109" i="17"/>
  <c r="S109" i="17"/>
  <c r="AE109" i="17"/>
  <c r="T109" i="17"/>
  <c r="AF109" i="17"/>
  <c r="U109" i="17"/>
  <c r="V109" i="17"/>
  <c r="K109" i="17"/>
  <c r="W109" i="17"/>
  <c r="L109" i="17"/>
  <c r="X109" i="17"/>
  <c r="M109" i="17"/>
  <c r="Y109" i="17"/>
  <c r="N109" i="17"/>
  <c r="Z109" i="17"/>
  <c r="O109" i="17"/>
  <c r="P109" i="17"/>
  <c r="AA109" i="17"/>
  <c r="AB109" i="17"/>
  <c r="V296" i="17"/>
  <c r="K296" i="17"/>
  <c r="W296" i="17"/>
  <c r="L296" i="17"/>
  <c r="X296" i="17"/>
  <c r="M296" i="17"/>
  <c r="Y296" i="17"/>
  <c r="N296" i="17"/>
  <c r="Z296" i="17"/>
  <c r="O296" i="17"/>
  <c r="AA296" i="17"/>
  <c r="P296" i="17"/>
  <c r="AB296" i="17"/>
  <c r="Q296" i="17"/>
  <c r="AC296" i="17"/>
  <c r="R296" i="17"/>
  <c r="AD296" i="17"/>
  <c r="S296" i="17"/>
  <c r="AE296" i="17"/>
  <c r="T296" i="17"/>
  <c r="U296" i="17"/>
  <c r="AF296" i="17"/>
  <c r="AP45" i="17"/>
  <c r="K45" i="17"/>
  <c r="W45" i="17"/>
  <c r="L45" i="17"/>
  <c r="X45" i="17"/>
  <c r="M45" i="17"/>
  <c r="Y45" i="17"/>
  <c r="N45" i="17"/>
  <c r="Z45" i="17"/>
  <c r="O45" i="17"/>
  <c r="AA45" i="17"/>
  <c r="P45" i="17"/>
  <c r="AB45" i="17"/>
  <c r="Q45" i="17"/>
  <c r="AC45" i="17"/>
  <c r="R45" i="17"/>
  <c r="AD45" i="17"/>
  <c r="S45" i="17"/>
  <c r="AE45" i="17"/>
  <c r="T45" i="17"/>
  <c r="AF45" i="17"/>
  <c r="U45" i="17"/>
  <c r="V45" i="17"/>
  <c r="AP189" i="17"/>
  <c r="T189" i="17"/>
  <c r="AF189" i="17"/>
  <c r="U189" i="17"/>
  <c r="V189" i="17"/>
  <c r="K189" i="17"/>
  <c r="W189" i="17"/>
  <c r="L189" i="17"/>
  <c r="X189" i="17"/>
  <c r="M189" i="17"/>
  <c r="Y189" i="17"/>
  <c r="N189" i="17"/>
  <c r="Z189" i="17"/>
  <c r="O189" i="17"/>
  <c r="AA189" i="17"/>
  <c r="P189" i="17"/>
  <c r="AB189" i="17"/>
  <c r="Q189" i="17"/>
  <c r="AC189" i="17"/>
  <c r="AD189" i="17"/>
  <c r="AE189" i="17"/>
  <c r="R189" i="17"/>
  <c r="S189" i="17"/>
  <c r="O47" i="17"/>
  <c r="AA47" i="17"/>
  <c r="P47" i="17"/>
  <c r="AB47" i="17"/>
  <c r="Q47" i="17"/>
  <c r="AC47" i="17"/>
  <c r="R47" i="17"/>
  <c r="AD47" i="17"/>
  <c r="S47" i="17"/>
  <c r="AE47" i="17"/>
  <c r="T47" i="17"/>
  <c r="AF47" i="17"/>
  <c r="U47" i="17"/>
  <c r="V47" i="17"/>
  <c r="K47" i="17"/>
  <c r="W47" i="17"/>
  <c r="L47" i="17"/>
  <c r="X47" i="17"/>
  <c r="M47" i="17"/>
  <c r="Y47" i="17"/>
  <c r="N47" i="17"/>
  <c r="Z47" i="17"/>
  <c r="L191" i="17"/>
  <c r="X191" i="17"/>
  <c r="M191" i="17"/>
  <c r="Y191" i="17"/>
  <c r="N191" i="17"/>
  <c r="Z191" i="17"/>
  <c r="O191" i="17"/>
  <c r="AA191" i="17"/>
  <c r="P191" i="17"/>
  <c r="AB191" i="17"/>
  <c r="Q191" i="17"/>
  <c r="AC191" i="17"/>
  <c r="R191" i="17"/>
  <c r="AD191" i="17"/>
  <c r="S191" i="17"/>
  <c r="AE191" i="17"/>
  <c r="T191" i="17"/>
  <c r="AF191" i="17"/>
  <c r="U191" i="17"/>
  <c r="K191" i="17"/>
  <c r="V191" i="17"/>
  <c r="W191" i="17"/>
  <c r="AP72" i="17"/>
  <c r="V72" i="17"/>
  <c r="K72" i="17"/>
  <c r="W72" i="17"/>
  <c r="L72" i="17"/>
  <c r="X72" i="17"/>
  <c r="M72" i="17"/>
  <c r="Y72" i="17"/>
  <c r="N72" i="17"/>
  <c r="Z72" i="17"/>
  <c r="O72" i="17"/>
  <c r="AA72" i="17"/>
  <c r="P72" i="17"/>
  <c r="AB72" i="17"/>
  <c r="Q72" i="17"/>
  <c r="AC72" i="17"/>
  <c r="R72" i="17"/>
  <c r="AD72" i="17"/>
  <c r="S72" i="17"/>
  <c r="AE72" i="17"/>
  <c r="T72" i="17"/>
  <c r="AF72" i="17"/>
  <c r="U72" i="17"/>
  <c r="AP216" i="17"/>
  <c r="S216" i="17"/>
  <c r="AE216" i="17"/>
  <c r="T216" i="17"/>
  <c r="AF216" i="17"/>
  <c r="U216" i="17"/>
  <c r="V216" i="17"/>
  <c r="K216" i="17"/>
  <c r="W216" i="17"/>
  <c r="L216" i="17"/>
  <c r="X216" i="17"/>
  <c r="M216" i="17"/>
  <c r="Y216" i="17"/>
  <c r="N216" i="17"/>
  <c r="Z216" i="17"/>
  <c r="O216" i="17"/>
  <c r="AA216" i="17"/>
  <c r="P216" i="17"/>
  <c r="AB216" i="17"/>
  <c r="AC216" i="17"/>
  <c r="AD216" i="17"/>
  <c r="Q216" i="17"/>
  <c r="R216" i="17"/>
  <c r="AP253" i="17"/>
  <c r="AQ253" i="17" s="1"/>
  <c r="U253" i="17"/>
  <c r="V253" i="17"/>
  <c r="M253" i="17"/>
  <c r="Y253" i="17"/>
  <c r="N253" i="17"/>
  <c r="Z253" i="17"/>
  <c r="O253" i="17"/>
  <c r="AA253" i="17"/>
  <c r="R253" i="17"/>
  <c r="S253" i="17"/>
  <c r="T253" i="17"/>
  <c r="W253" i="17"/>
  <c r="X253" i="17"/>
  <c r="AB253" i="17"/>
  <c r="AC253" i="17"/>
  <c r="AD253" i="17"/>
  <c r="K253" i="17"/>
  <c r="AE253" i="17"/>
  <c r="L253" i="17"/>
  <c r="AF253" i="17"/>
  <c r="Q253" i="17"/>
  <c r="P253" i="17"/>
  <c r="K137" i="17"/>
  <c r="W137" i="17"/>
  <c r="L137" i="17"/>
  <c r="X137" i="17"/>
  <c r="M137" i="17"/>
  <c r="Y137" i="17"/>
  <c r="N137" i="17"/>
  <c r="Z137" i="17"/>
  <c r="O137" i="17"/>
  <c r="AA137" i="17"/>
  <c r="P137" i="17"/>
  <c r="AB137" i="17"/>
  <c r="Q137" i="17"/>
  <c r="AC137" i="17"/>
  <c r="R137" i="17"/>
  <c r="AD137" i="17"/>
  <c r="S137" i="17"/>
  <c r="AE137" i="17"/>
  <c r="T137" i="17"/>
  <c r="AF137" i="17"/>
  <c r="U137" i="17"/>
  <c r="V137" i="17"/>
  <c r="AP281" i="17"/>
  <c r="P281" i="17"/>
  <c r="AB281" i="17"/>
  <c r="Q281" i="17"/>
  <c r="AC281" i="17"/>
  <c r="R281" i="17"/>
  <c r="AD281" i="17"/>
  <c r="S281" i="17"/>
  <c r="AE281" i="17"/>
  <c r="T281" i="17"/>
  <c r="AF281" i="17"/>
  <c r="U281" i="17"/>
  <c r="V281" i="17"/>
  <c r="K281" i="17"/>
  <c r="W281" i="17"/>
  <c r="L281" i="17"/>
  <c r="X281" i="17"/>
  <c r="M281" i="17"/>
  <c r="Y281" i="17"/>
  <c r="N281" i="17"/>
  <c r="O281" i="17"/>
  <c r="Z281" i="17"/>
  <c r="AA281" i="17"/>
  <c r="S234" i="17"/>
  <c r="AE234" i="17"/>
  <c r="T234" i="17"/>
  <c r="AF234" i="17"/>
  <c r="U234" i="17"/>
  <c r="V234" i="17"/>
  <c r="K234" i="17"/>
  <c r="W234" i="17"/>
  <c r="L234" i="17"/>
  <c r="X234" i="17"/>
  <c r="M234" i="17"/>
  <c r="Y234" i="17"/>
  <c r="N234" i="17"/>
  <c r="Z234" i="17"/>
  <c r="O234" i="17"/>
  <c r="AA234" i="17"/>
  <c r="P234" i="17"/>
  <c r="AB234" i="17"/>
  <c r="Q234" i="17"/>
  <c r="R234" i="17"/>
  <c r="AC234" i="17"/>
  <c r="AD234" i="17"/>
  <c r="AP307" i="17"/>
  <c r="AQ307" i="17" s="1"/>
  <c r="T307" i="17"/>
  <c r="AF307" i="17"/>
  <c r="U307" i="17"/>
  <c r="V307" i="17"/>
  <c r="K307" i="17"/>
  <c r="W307" i="17"/>
  <c r="L307" i="17"/>
  <c r="X307" i="17"/>
  <c r="M307" i="17"/>
  <c r="Y307" i="17"/>
  <c r="N307" i="17"/>
  <c r="Z307" i="17"/>
  <c r="O307" i="17"/>
  <c r="AA307" i="17"/>
  <c r="P307" i="17"/>
  <c r="AB307" i="17"/>
  <c r="Q307" i="17"/>
  <c r="AC307" i="17"/>
  <c r="R307" i="17"/>
  <c r="S307" i="17"/>
  <c r="AD307" i="17"/>
  <c r="AE307" i="17"/>
  <c r="O244" i="17"/>
  <c r="AA244" i="17"/>
  <c r="P244" i="17"/>
  <c r="AB244" i="17"/>
  <c r="Q244" i="17"/>
  <c r="AC244" i="17"/>
  <c r="R244" i="17"/>
  <c r="AD244" i="17"/>
  <c r="S244" i="17"/>
  <c r="AE244" i="17"/>
  <c r="T244" i="17"/>
  <c r="AF244" i="17"/>
  <c r="U244" i="17"/>
  <c r="V244" i="17"/>
  <c r="K244" i="17"/>
  <c r="W244" i="17"/>
  <c r="L244" i="17"/>
  <c r="X244" i="17"/>
  <c r="M244" i="17"/>
  <c r="N244" i="17"/>
  <c r="Y244" i="17"/>
  <c r="Z244" i="17"/>
  <c r="AP172" i="17"/>
  <c r="U172" i="17"/>
  <c r="V172" i="17"/>
  <c r="L172" i="17"/>
  <c r="X172" i="17"/>
  <c r="N172" i="17"/>
  <c r="Z172" i="17"/>
  <c r="O172" i="17"/>
  <c r="AA172" i="17"/>
  <c r="AB172" i="17"/>
  <c r="AC172" i="17"/>
  <c r="AD172" i="17"/>
  <c r="K172" i="17"/>
  <c r="AE172" i="17"/>
  <c r="M172" i="17"/>
  <c r="AF172" i="17"/>
  <c r="P172" i="17"/>
  <c r="Q172" i="17"/>
  <c r="R172" i="17"/>
  <c r="S172" i="17"/>
  <c r="T172" i="17"/>
  <c r="W172" i="17"/>
  <c r="Y172" i="17"/>
  <c r="K100" i="17"/>
  <c r="W100" i="17"/>
  <c r="L100" i="17"/>
  <c r="X100" i="17"/>
  <c r="M100" i="17"/>
  <c r="Y100" i="17"/>
  <c r="N100" i="17"/>
  <c r="Z100" i="17"/>
  <c r="O100" i="17"/>
  <c r="AA100" i="17"/>
  <c r="P100" i="17"/>
  <c r="AB100" i="17"/>
  <c r="Q100" i="17"/>
  <c r="AC100" i="17"/>
  <c r="R100" i="17"/>
  <c r="AD100" i="17"/>
  <c r="S100" i="17"/>
  <c r="AE100" i="17"/>
  <c r="T100" i="17"/>
  <c r="AF100" i="17"/>
  <c r="U100" i="17"/>
  <c r="V100" i="17"/>
  <c r="AP28" i="17"/>
  <c r="M28" i="17"/>
  <c r="Y28" i="17"/>
  <c r="N28" i="17"/>
  <c r="Z28" i="17"/>
  <c r="O28" i="17"/>
  <c r="AA28" i="17"/>
  <c r="P28" i="17"/>
  <c r="AB28" i="17"/>
  <c r="Q28" i="17"/>
  <c r="AC28" i="17"/>
  <c r="R28" i="17"/>
  <c r="AD28" i="17"/>
  <c r="S28" i="17"/>
  <c r="AE28" i="17"/>
  <c r="T28" i="17"/>
  <c r="AF28" i="17"/>
  <c r="U28" i="17"/>
  <c r="V28" i="17"/>
  <c r="K28" i="17"/>
  <c r="W28" i="17"/>
  <c r="X28" i="17"/>
  <c r="L28" i="17"/>
  <c r="V278" i="17"/>
  <c r="K278" i="17"/>
  <c r="W278" i="17"/>
  <c r="L278" i="17"/>
  <c r="X278" i="17"/>
  <c r="M278" i="17"/>
  <c r="Y278" i="17"/>
  <c r="N278" i="17"/>
  <c r="Z278" i="17"/>
  <c r="O278" i="17"/>
  <c r="AA278" i="17"/>
  <c r="P278" i="17"/>
  <c r="AB278" i="17"/>
  <c r="Q278" i="17"/>
  <c r="AC278" i="17"/>
  <c r="R278" i="17"/>
  <c r="AD278" i="17"/>
  <c r="S278" i="17"/>
  <c r="AE278" i="17"/>
  <c r="T278" i="17"/>
  <c r="U278" i="17"/>
  <c r="AF278" i="17"/>
  <c r="AP206" i="17"/>
  <c r="R206" i="17"/>
  <c r="AD206" i="17"/>
  <c r="S206" i="17"/>
  <c r="AE206" i="17"/>
  <c r="T206" i="17"/>
  <c r="AF206" i="17"/>
  <c r="U206" i="17"/>
  <c r="V206" i="17"/>
  <c r="K206" i="17"/>
  <c r="W206" i="17"/>
  <c r="L206" i="17"/>
  <c r="X206" i="17"/>
  <c r="M206" i="17"/>
  <c r="Y206" i="17"/>
  <c r="AC206" i="17"/>
  <c r="N206" i="17"/>
  <c r="O206" i="17"/>
  <c r="P206" i="17"/>
  <c r="Q206" i="17"/>
  <c r="Z206" i="17"/>
  <c r="AA206" i="17"/>
  <c r="AB206" i="17"/>
  <c r="S134" i="17"/>
  <c r="AE134" i="17"/>
  <c r="T134" i="17"/>
  <c r="U134" i="17"/>
  <c r="L134" i="17"/>
  <c r="X134" i="17"/>
  <c r="M134" i="17"/>
  <c r="Y134" i="17"/>
  <c r="AB134" i="17"/>
  <c r="AC134" i="17"/>
  <c r="K134" i="17"/>
  <c r="AD134" i="17"/>
  <c r="N134" i="17"/>
  <c r="AF134" i="17"/>
  <c r="O134" i="17"/>
  <c r="P134" i="17"/>
  <c r="Q134" i="17"/>
  <c r="R134" i="17"/>
  <c r="V134" i="17"/>
  <c r="W134" i="17"/>
  <c r="Z134" i="17"/>
  <c r="AA134" i="17"/>
  <c r="AP62" i="17"/>
  <c r="N62" i="17"/>
  <c r="Z62" i="17"/>
  <c r="O62" i="17"/>
  <c r="AA62" i="17"/>
  <c r="P62" i="17"/>
  <c r="AB62" i="17"/>
  <c r="Q62" i="17"/>
  <c r="AC62" i="17"/>
  <c r="R62" i="17"/>
  <c r="AD62" i="17"/>
  <c r="S62" i="17"/>
  <c r="AE62" i="17"/>
  <c r="T62" i="17"/>
  <c r="AF62" i="17"/>
  <c r="U62" i="17"/>
  <c r="V62" i="17"/>
  <c r="K62" i="17"/>
  <c r="W62" i="17"/>
  <c r="L62" i="17"/>
  <c r="X62" i="17"/>
  <c r="M62" i="17"/>
  <c r="Y62" i="17"/>
  <c r="M22" i="17"/>
  <c r="Y22" i="17"/>
  <c r="N22" i="17"/>
  <c r="Z22" i="17"/>
  <c r="O22" i="17"/>
  <c r="AA22" i="17"/>
  <c r="P22" i="17"/>
  <c r="AB22" i="17"/>
  <c r="Q22" i="17"/>
  <c r="AC22" i="17"/>
  <c r="R22" i="17"/>
  <c r="AD22" i="17"/>
  <c r="S22" i="17"/>
  <c r="AE22" i="17"/>
  <c r="T22" i="17"/>
  <c r="AF22" i="17"/>
  <c r="U22" i="17"/>
  <c r="V22" i="17"/>
  <c r="K22" i="17"/>
  <c r="W22" i="17"/>
  <c r="L22" i="17"/>
  <c r="X22" i="17"/>
  <c r="S153" i="17"/>
  <c r="AE153" i="17"/>
  <c r="T153" i="17"/>
  <c r="AF153" i="17"/>
  <c r="U153" i="17"/>
  <c r="V153" i="17"/>
  <c r="K153" i="17"/>
  <c r="W153" i="17"/>
  <c r="L153" i="17"/>
  <c r="X153" i="17"/>
  <c r="M153" i="17"/>
  <c r="Y153" i="17"/>
  <c r="N153" i="17"/>
  <c r="Z153" i="17"/>
  <c r="O153" i="17"/>
  <c r="AA153" i="17"/>
  <c r="P153" i="17"/>
  <c r="AB153" i="17"/>
  <c r="Q153" i="17"/>
  <c r="R153" i="17"/>
  <c r="AC153" i="17"/>
  <c r="AD153" i="17"/>
  <c r="Q36" i="17"/>
  <c r="AC36" i="17"/>
  <c r="R36" i="17"/>
  <c r="AD36" i="17"/>
  <c r="S36" i="17"/>
  <c r="AE36" i="17"/>
  <c r="T36" i="17"/>
  <c r="AF36" i="17"/>
  <c r="U36" i="17"/>
  <c r="V36" i="17"/>
  <c r="K36" i="17"/>
  <c r="W36" i="17"/>
  <c r="L36" i="17"/>
  <c r="X36" i="17"/>
  <c r="M36" i="17"/>
  <c r="Y36" i="17"/>
  <c r="N36" i="17"/>
  <c r="Z36" i="17"/>
  <c r="O36" i="17"/>
  <c r="AA36" i="17"/>
  <c r="P36" i="17"/>
  <c r="AB36" i="17"/>
  <c r="M34" i="17"/>
  <c r="Y34" i="17"/>
  <c r="N34" i="17"/>
  <c r="Z34" i="17"/>
  <c r="O34" i="17"/>
  <c r="AA34" i="17"/>
  <c r="P34" i="17"/>
  <c r="AB34" i="17"/>
  <c r="Q34" i="17"/>
  <c r="AC34" i="17"/>
  <c r="R34" i="17"/>
  <c r="AD34" i="17"/>
  <c r="S34" i="17"/>
  <c r="AE34" i="17"/>
  <c r="T34" i="17"/>
  <c r="AF34" i="17"/>
  <c r="U34" i="17"/>
  <c r="V34" i="17"/>
  <c r="K34" i="17"/>
  <c r="W34" i="17"/>
  <c r="L34" i="17"/>
  <c r="X34" i="17"/>
  <c r="AP57" i="17"/>
  <c r="K57" i="17"/>
  <c r="W57" i="17"/>
  <c r="L57" i="17"/>
  <c r="X57" i="17"/>
  <c r="O57" i="17"/>
  <c r="AA57" i="17"/>
  <c r="P57" i="17"/>
  <c r="AB57" i="17"/>
  <c r="Q57" i="17"/>
  <c r="AC57" i="17"/>
  <c r="V57" i="17"/>
  <c r="Y57" i="17"/>
  <c r="Z57" i="17"/>
  <c r="AD57" i="17"/>
  <c r="AE57" i="17"/>
  <c r="AF57" i="17"/>
  <c r="M57" i="17"/>
  <c r="N57" i="17"/>
  <c r="R57" i="17"/>
  <c r="S57" i="17"/>
  <c r="T57" i="17"/>
  <c r="U57" i="17"/>
  <c r="T201" i="17"/>
  <c r="AF201" i="17"/>
  <c r="U201" i="17"/>
  <c r="V201" i="17"/>
  <c r="K201" i="17"/>
  <c r="W201" i="17"/>
  <c r="L201" i="17"/>
  <c r="X201" i="17"/>
  <c r="M201" i="17"/>
  <c r="Y201" i="17"/>
  <c r="N201" i="17"/>
  <c r="Z201" i="17"/>
  <c r="O201" i="17"/>
  <c r="AA201" i="17"/>
  <c r="P201" i="17"/>
  <c r="AB201" i="17"/>
  <c r="Q201" i="17"/>
  <c r="AC201" i="17"/>
  <c r="R201" i="17"/>
  <c r="S201" i="17"/>
  <c r="AD201" i="17"/>
  <c r="AE201" i="17"/>
  <c r="S59" i="17"/>
  <c r="AE59" i="17"/>
  <c r="T59" i="17"/>
  <c r="AF59" i="17"/>
  <c r="N59" i="17"/>
  <c r="AB59" i="17"/>
  <c r="O59" i="17"/>
  <c r="AC59" i="17"/>
  <c r="P59" i="17"/>
  <c r="AD59" i="17"/>
  <c r="Q59" i="17"/>
  <c r="R59" i="17"/>
  <c r="U59" i="17"/>
  <c r="V59" i="17"/>
  <c r="W59" i="17"/>
  <c r="X59" i="17"/>
  <c r="K59" i="17"/>
  <c r="Y59" i="17"/>
  <c r="L59" i="17"/>
  <c r="Z59" i="17"/>
  <c r="M59" i="17"/>
  <c r="AA59" i="17"/>
  <c r="L203" i="17"/>
  <c r="X203" i="17"/>
  <c r="M203" i="17"/>
  <c r="Y203" i="17"/>
  <c r="N203" i="17"/>
  <c r="Z203" i="17"/>
  <c r="O203" i="17"/>
  <c r="AA203" i="17"/>
  <c r="P203" i="17"/>
  <c r="AB203" i="17"/>
  <c r="Q203" i="17"/>
  <c r="AC203" i="17"/>
  <c r="R203" i="17"/>
  <c r="AD203" i="17"/>
  <c r="S203" i="17"/>
  <c r="AE203" i="17"/>
  <c r="T203" i="17"/>
  <c r="AF203" i="17"/>
  <c r="U203" i="17"/>
  <c r="K203" i="17"/>
  <c r="V203" i="17"/>
  <c r="W203" i="17"/>
  <c r="V84" i="17"/>
  <c r="K84" i="17"/>
  <c r="W84" i="17"/>
  <c r="L84" i="17"/>
  <c r="X84" i="17"/>
  <c r="M84" i="17"/>
  <c r="Y84" i="17"/>
  <c r="N84" i="17"/>
  <c r="Z84" i="17"/>
  <c r="O84" i="17"/>
  <c r="AA84" i="17"/>
  <c r="P84" i="17"/>
  <c r="AB84" i="17"/>
  <c r="T84" i="17"/>
  <c r="AF84" i="17"/>
  <c r="AC84" i="17"/>
  <c r="AD84" i="17"/>
  <c r="AE84" i="17"/>
  <c r="Q84" i="17"/>
  <c r="R84" i="17"/>
  <c r="S84" i="17"/>
  <c r="U84" i="17"/>
  <c r="S228" i="17"/>
  <c r="AE228" i="17"/>
  <c r="T228" i="17"/>
  <c r="AF228" i="17"/>
  <c r="U228" i="17"/>
  <c r="V228" i="17"/>
  <c r="K228" i="17"/>
  <c r="W228" i="17"/>
  <c r="L228" i="17"/>
  <c r="X228" i="17"/>
  <c r="M228" i="17"/>
  <c r="Y228" i="17"/>
  <c r="N228" i="17"/>
  <c r="Z228" i="17"/>
  <c r="O228" i="17"/>
  <c r="AA228" i="17"/>
  <c r="P228" i="17"/>
  <c r="AB228" i="17"/>
  <c r="Q228" i="17"/>
  <c r="R228" i="17"/>
  <c r="AC228" i="17"/>
  <c r="AD228" i="17"/>
  <c r="AP265" i="17"/>
  <c r="T265" i="17"/>
  <c r="AF265" i="17"/>
  <c r="U265" i="17"/>
  <c r="V265" i="17"/>
  <c r="K265" i="17"/>
  <c r="W265" i="17"/>
  <c r="L265" i="17"/>
  <c r="X265" i="17"/>
  <c r="M265" i="17"/>
  <c r="Y265" i="17"/>
  <c r="N265" i="17"/>
  <c r="Z265" i="17"/>
  <c r="O265" i="17"/>
  <c r="AA265" i="17"/>
  <c r="P265" i="17"/>
  <c r="AB265" i="17"/>
  <c r="Q265" i="17"/>
  <c r="AC265" i="17"/>
  <c r="R265" i="17"/>
  <c r="S265" i="17"/>
  <c r="AD265" i="17"/>
  <c r="AE265" i="17"/>
  <c r="K149" i="17"/>
  <c r="W149" i="17"/>
  <c r="L149" i="17"/>
  <c r="X149" i="17"/>
  <c r="M149" i="17"/>
  <c r="Y149" i="17"/>
  <c r="N149" i="17"/>
  <c r="Z149" i="17"/>
  <c r="O149" i="17"/>
  <c r="AA149" i="17"/>
  <c r="P149" i="17"/>
  <c r="AB149" i="17"/>
  <c r="Q149" i="17"/>
  <c r="AC149" i="17"/>
  <c r="R149" i="17"/>
  <c r="AD149" i="17"/>
  <c r="S149" i="17"/>
  <c r="AE149" i="17"/>
  <c r="T149" i="17"/>
  <c r="AF149" i="17"/>
  <c r="U149" i="17"/>
  <c r="V149" i="17"/>
  <c r="P293" i="17"/>
  <c r="AB293" i="17"/>
  <c r="Q293" i="17"/>
  <c r="AC293" i="17"/>
  <c r="R293" i="17"/>
  <c r="AD293" i="17"/>
  <c r="S293" i="17"/>
  <c r="AE293" i="17"/>
  <c r="T293" i="17"/>
  <c r="AF293" i="17"/>
  <c r="U293" i="17"/>
  <c r="V293" i="17"/>
  <c r="K293" i="17"/>
  <c r="W293" i="17"/>
  <c r="L293" i="17"/>
  <c r="X293" i="17"/>
  <c r="M293" i="17"/>
  <c r="Y293" i="17"/>
  <c r="N293" i="17"/>
  <c r="O293" i="17"/>
  <c r="AA293" i="17"/>
  <c r="Z293" i="17"/>
  <c r="AP246" i="17"/>
  <c r="S246" i="17"/>
  <c r="AE246" i="17"/>
  <c r="T246" i="17"/>
  <c r="AF246" i="17"/>
  <c r="U246" i="17"/>
  <c r="V246" i="17"/>
  <c r="K246" i="17"/>
  <c r="W246" i="17"/>
  <c r="L246" i="17"/>
  <c r="X246" i="17"/>
  <c r="M246" i="17"/>
  <c r="Y246" i="17"/>
  <c r="N246" i="17"/>
  <c r="Z246" i="17"/>
  <c r="O246" i="17"/>
  <c r="AA246" i="17"/>
  <c r="P246" i="17"/>
  <c r="AB246" i="17"/>
  <c r="Q246" i="17"/>
  <c r="R246" i="17"/>
  <c r="AC246" i="17"/>
  <c r="AD246" i="17"/>
  <c r="O175" i="17"/>
  <c r="AA175" i="17"/>
  <c r="P175" i="17"/>
  <c r="AB175" i="17"/>
  <c r="T175" i="17"/>
  <c r="AF175" i="17"/>
  <c r="Q175" i="17"/>
  <c r="R175" i="17"/>
  <c r="S175" i="17"/>
  <c r="U175" i="17"/>
  <c r="V175" i="17"/>
  <c r="W175" i="17"/>
  <c r="X175" i="17"/>
  <c r="Y175" i="17"/>
  <c r="K175" i="17"/>
  <c r="Z175" i="17"/>
  <c r="L175" i="17"/>
  <c r="AC175" i="17"/>
  <c r="M175" i="17"/>
  <c r="N175" i="17"/>
  <c r="AD175" i="17"/>
  <c r="AE175" i="17"/>
  <c r="Q103" i="17"/>
  <c r="AC103" i="17"/>
  <c r="R103" i="17"/>
  <c r="AD103" i="17"/>
  <c r="S103" i="17"/>
  <c r="AE103" i="17"/>
  <c r="T103" i="17"/>
  <c r="AF103" i="17"/>
  <c r="U103" i="17"/>
  <c r="V103" i="17"/>
  <c r="K103" i="17"/>
  <c r="W103" i="17"/>
  <c r="L103" i="17"/>
  <c r="X103" i="17"/>
  <c r="M103" i="17"/>
  <c r="Y103" i="17"/>
  <c r="N103" i="17"/>
  <c r="Z103" i="17"/>
  <c r="O103" i="17"/>
  <c r="P103" i="17"/>
  <c r="AA103" i="17"/>
  <c r="AB103" i="17"/>
  <c r="S31" i="17"/>
  <c r="AE31" i="17"/>
  <c r="T31" i="17"/>
  <c r="AF31" i="17"/>
  <c r="U31" i="17"/>
  <c r="V31" i="17"/>
  <c r="K31" i="17"/>
  <c r="W31" i="17"/>
  <c r="L31" i="17"/>
  <c r="X31" i="17"/>
  <c r="M31" i="17"/>
  <c r="Y31" i="17"/>
  <c r="N31" i="17"/>
  <c r="Z31" i="17"/>
  <c r="O31" i="17"/>
  <c r="AA31" i="17"/>
  <c r="P31" i="17"/>
  <c r="AB31" i="17"/>
  <c r="Q31" i="17"/>
  <c r="AC31" i="17"/>
  <c r="R31" i="17"/>
  <c r="AD31" i="17"/>
  <c r="AP198" i="17"/>
  <c r="N198" i="17"/>
  <c r="Z198" i="17"/>
  <c r="O198" i="17"/>
  <c r="AA198" i="17"/>
  <c r="P198" i="17"/>
  <c r="AB198" i="17"/>
  <c r="Q198" i="17"/>
  <c r="AC198" i="17"/>
  <c r="R198" i="17"/>
  <c r="AD198" i="17"/>
  <c r="S198" i="17"/>
  <c r="AE198" i="17"/>
  <c r="T198" i="17"/>
  <c r="AF198" i="17"/>
  <c r="U198" i="17"/>
  <c r="V198" i="17"/>
  <c r="K198" i="17"/>
  <c r="W198" i="17"/>
  <c r="L198" i="17"/>
  <c r="M198" i="17"/>
  <c r="X198" i="17"/>
  <c r="Y198" i="17"/>
  <c r="AP126" i="17"/>
  <c r="O126" i="17"/>
  <c r="AA126" i="17"/>
  <c r="P126" i="17"/>
  <c r="AB126" i="17"/>
  <c r="Q126" i="17"/>
  <c r="AC126" i="17"/>
  <c r="R126" i="17"/>
  <c r="AD126" i="17"/>
  <c r="T126" i="17"/>
  <c r="AF126" i="17"/>
  <c r="U126" i="17"/>
  <c r="V126" i="17"/>
  <c r="K126" i="17"/>
  <c r="L126" i="17"/>
  <c r="M126" i="17"/>
  <c r="N126" i="17"/>
  <c r="S126" i="17"/>
  <c r="W126" i="17"/>
  <c r="X126" i="17"/>
  <c r="Y126" i="17"/>
  <c r="Z126" i="17"/>
  <c r="AE126" i="17"/>
  <c r="Q54" i="17"/>
  <c r="AC54" i="17"/>
  <c r="R54" i="17"/>
  <c r="AD54" i="17"/>
  <c r="S54" i="17"/>
  <c r="AE54" i="17"/>
  <c r="T54" i="17"/>
  <c r="AF54" i="17"/>
  <c r="U54" i="17"/>
  <c r="V54" i="17"/>
  <c r="K54" i="17"/>
  <c r="W54" i="17"/>
  <c r="L54" i="17"/>
  <c r="X54" i="17"/>
  <c r="M54" i="17"/>
  <c r="Y54" i="17"/>
  <c r="O54" i="17"/>
  <c r="AA54" i="17"/>
  <c r="N54" i="17"/>
  <c r="P54" i="17"/>
  <c r="Z54" i="17"/>
  <c r="AB54" i="17"/>
  <c r="L291" i="17"/>
  <c r="X291" i="17"/>
  <c r="M291" i="17"/>
  <c r="Y291" i="17"/>
  <c r="N291" i="17"/>
  <c r="Z291" i="17"/>
  <c r="O291" i="17"/>
  <c r="AA291" i="17"/>
  <c r="P291" i="17"/>
  <c r="AB291" i="17"/>
  <c r="Q291" i="17"/>
  <c r="AC291" i="17"/>
  <c r="R291" i="17"/>
  <c r="AD291" i="17"/>
  <c r="S291" i="17"/>
  <c r="AE291" i="17"/>
  <c r="T291" i="17"/>
  <c r="AF291" i="17"/>
  <c r="U291" i="17"/>
  <c r="K291" i="17"/>
  <c r="V291" i="17"/>
  <c r="W291" i="17"/>
  <c r="M219" i="17"/>
  <c r="Y219" i="17"/>
  <c r="N219" i="17"/>
  <c r="Z219" i="17"/>
  <c r="O219" i="17"/>
  <c r="AA219" i="17"/>
  <c r="P219" i="17"/>
  <c r="AB219" i="17"/>
  <c r="Q219" i="17"/>
  <c r="AC219" i="17"/>
  <c r="R219" i="17"/>
  <c r="AD219" i="17"/>
  <c r="S219" i="17"/>
  <c r="AE219" i="17"/>
  <c r="T219" i="17"/>
  <c r="AF219" i="17"/>
  <c r="U219" i="17"/>
  <c r="V219" i="17"/>
  <c r="K219" i="17"/>
  <c r="L219" i="17"/>
  <c r="W219" i="17"/>
  <c r="X219" i="17"/>
  <c r="S147" i="17"/>
  <c r="AE147" i="17"/>
  <c r="T147" i="17"/>
  <c r="AF147" i="17"/>
  <c r="U147" i="17"/>
  <c r="V147" i="17"/>
  <c r="K147" i="17"/>
  <c r="W147" i="17"/>
  <c r="L147" i="17"/>
  <c r="X147" i="17"/>
  <c r="M147" i="17"/>
  <c r="Y147" i="17"/>
  <c r="N147" i="17"/>
  <c r="Z147" i="17"/>
  <c r="O147" i="17"/>
  <c r="AA147" i="17"/>
  <c r="P147" i="17"/>
  <c r="AB147" i="17"/>
  <c r="Q147" i="17"/>
  <c r="R147" i="17"/>
  <c r="AC147" i="17"/>
  <c r="AD147" i="17"/>
  <c r="P75" i="17"/>
  <c r="AB75" i="17"/>
  <c r="Q75" i="17"/>
  <c r="AC75" i="17"/>
  <c r="R75" i="17"/>
  <c r="AD75" i="17"/>
  <c r="S75" i="17"/>
  <c r="AE75" i="17"/>
  <c r="T75" i="17"/>
  <c r="AF75" i="17"/>
  <c r="U75" i="17"/>
  <c r="V75" i="17"/>
  <c r="K75" i="17"/>
  <c r="W75" i="17"/>
  <c r="L75" i="17"/>
  <c r="X75" i="17"/>
  <c r="M75" i="17"/>
  <c r="Y75" i="17"/>
  <c r="N75" i="17"/>
  <c r="Z75" i="17"/>
  <c r="O75" i="17"/>
  <c r="AA75" i="17"/>
  <c r="AP157" i="17"/>
  <c r="O157" i="17"/>
  <c r="AA157" i="17"/>
  <c r="P157" i="17"/>
  <c r="AB157" i="17"/>
  <c r="Q157" i="17"/>
  <c r="AC157" i="17"/>
  <c r="R157" i="17"/>
  <c r="AD157" i="17"/>
  <c r="S157" i="17"/>
  <c r="AE157" i="17"/>
  <c r="T157" i="17"/>
  <c r="AF157" i="17"/>
  <c r="U157" i="17"/>
  <c r="V157" i="17"/>
  <c r="K157" i="17"/>
  <c r="W157" i="17"/>
  <c r="L157" i="17"/>
  <c r="X157" i="17"/>
  <c r="M157" i="17"/>
  <c r="N157" i="17"/>
  <c r="Y157" i="17"/>
  <c r="Z157" i="17"/>
  <c r="AP85" i="17"/>
  <c r="L85" i="17"/>
  <c r="X85" i="17"/>
  <c r="M85" i="17"/>
  <c r="Y85" i="17"/>
  <c r="N85" i="17"/>
  <c r="Z85" i="17"/>
  <c r="O85" i="17"/>
  <c r="AA85" i="17"/>
  <c r="P85" i="17"/>
  <c r="AB85" i="17"/>
  <c r="Q85" i="17"/>
  <c r="AC85" i="17"/>
  <c r="R85" i="17"/>
  <c r="AD85" i="17"/>
  <c r="V85" i="17"/>
  <c r="K85" i="17"/>
  <c r="S85" i="17"/>
  <c r="T85" i="17"/>
  <c r="U85" i="17"/>
  <c r="W85" i="17"/>
  <c r="AE85" i="17"/>
  <c r="AF85" i="17"/>
  <c r="K130" i="17"/>
  <c r="W130" i="17"/>
  <c r="L130" i="17"/>
  <c r="X130" i="17"/>
  <c r="M130" i="17"/>
  <c r="Y130" i="17"/>
  <c r="N130" i="17"/>
  <c r="Z130" i="17"/>
  <c r="P130" i="17"/>
  <c r="AB130" i="17"/>
  <c r="Q130" i="17"/>
  <c r="AC130" i="17"/>
  <c r="AE130" i="17"/>
  <c r="AF130" i="17"/>
  <c r="O130" i="17"/>
  <c r="R130" i="17"/>
  <c r="S130" i="17"/>
  <c r="T130" i="17"/>
  <c r="U130" i="17"/>
  <c r="V130" i="17"/>
  <c r="AA130" i="17"/>
  <c r="AD130" i="17"/>
  <c r="V178" i="17"/>
  <c r="K178" i="17"/>
  <c r="W178" i="17"/>
  <c r="L178" i="17"/>
  <c r="X178" i="17"/>
  <c r="M178" i="17"/>
  <c r="Y178" i="17"/>
  <c r="N178" i="17"/>
  <c r="Z178" i="17"/>
  <c r="O178" i="17"/>
  <c r="AA178" i="17"/>
  <c r="P178" i="17"/>
  <c r="AB178" i="17"/>
  <c r="Q178" i="17"/>
  <c r="AC178" i="17"/>
  <c r="R178" i="17"/>
  <c r="AD178" i="17"/>
  <c r="S178" i="17"/>
  <c r="AE178" i="17"/>
  <c r="T178" i="17"/>
  <c r="U178" i="17"/>
  <c r="AF178" i="17"/>
  <c r="U20" i="17"/>
  <c r="V20" i="17"/>
  <c r="K20" i="17"/>
  <c r="W20" i="17"/>
  <c r="L20" i="17"/>
  <c r="X20" i="17"/>
  <c r="M20" i="17"/>
  <c r="Y20" i="17"/>
  <c r="N20" i="17"/>
  <c r="Z20" i="17"/>
  <c r="O20" i="17"/>
  <c r="AA20" i="17"/>
  <c r="P20" i="17"/>
  <c r="AB20" i="17"/>
  <c r="Q20" i="17"/>
  <c r="AC20" i="17"/>
  <c r="R20" i="17"/>
  <c r="AD20" i="17"/>
  <c r="S20" i="17"/>
  <c r="AE20" i="17"/>
  <c r="T20" i="17"/>
  <c r="AF20" i="17"/>
  <c r="U217" i="17"/>
  <c r="V217" i="17"/>
  <c r="K217" i="17"/>
  <c r="W217" i="17"/>
  <c r="L217" i="17"/>
  <c r="X217" i="17"/>
  <c r="M217" i="17"/>
  <c r="Y217" i="17"/>
  <c r="N217" i="17"/>
  <c r="Z217" i="17"/>
  <c r="O217" i="17"/>
  <c r="AA217" i="17"/>
  <c r="P217" i="17"/>
  <c r="AB217" i="17"/>
  <c r="Q217" i="17"/>
  <c r="AC217" i="17"/>
  <c r="R217" i="17"/>
  <c r="AD217" i="17"/>
  <c r="S217" i="17"/>
  <c r="T217" i="17"/>
  <c r="AE217" i="17"/>
  <c r="AF217" i="17"/>
  <c r="S55" i="17"/>
  <c r="AE55" i="17"/>
  <c r="T55" i="17"/>
  <c r="AF55" i="17"/>
  <c r="U55" i="17"/>
  <c r="V55" i="17"/>
  <c r="K55" i="17"/>
  <c r="W55" i="17"/>
  <c r="L55" i="17"/>
  <c r="X55" i="17"/>
  <c r="M55" i="17"/>
  <c r="Y55" i="17"/>
  <c r="N55" i="17"/>
  <c r="Z55" i="17"/>
  <c r="O55" i="17"/>
  <c r="AA55" i="17"/>
  <c r="Q55" i="17"/>
  <c r="AC55" i="17"/>
  <c r="AD55" i="17"/>
  <c r="P55" i="17"/>
  <c r="R55" i="17"/>
  <c r="AB55" i="17"/>
  <c r="U56" i="17"/>
  <c r="V56" i="17"/>
  <c r="K56" i="17"/>
  <c r="W56" i="17"/>
  <c r="L56" i="17"/>
  <c r="X56" i="17"/>
  <c r="M56" i="17"/>
  <c r="Y56" i="17"/>
  <c r="N56" i="17"/>
  <c r="Z56" i="17"/>
  <c r="O56" i="17"/>
  <c r="AA56" i="17"/>
  <c r="P56" i="17"/>
  <c r="AB56" i="17"/>
  <c r="Q56" i="17"/>
  <c r="AC56" i="17"/>
  <c r="S56" i="17"/>
  <c r="R56" i="17"/>
  <c r="T56" i="17"/>
  <c r="AD56" i="17"/>
  <c r="AE56" i="17"/>
  <c r="AF56" i="17"/>
  <c r="P69" i="17"/>
  <c r="AB69" i="17"/>
  <c r="Q69" i="17"/>
  <c r="AC69" i="17"/>
  <c r="R69" i="17"/>
  <c r="AD69" i="17"/>
  <c r="S69" i="17"/>
  <c r="AE69" i="17"/>
  <c r="T69" i="17"/>
  <c r="AF69" i="17"/>
  <c r="U69" i="17"/>
  <c r="V69" i="17"/>
  <c r="K69" i="17"/>
  <c r="W69" i="17"/>
  <c r="L69" i="17"/>
  <c r="X69" i="17"/>
  <c r="M69" i="17"/>
  <c r="Y69" i="17"/>
  <c r="N69" i="17"/>
  <c r="Z69" i="17"/>
  <c r="O69" i="17"/>
  <c r="AA69" i="17"/>
  <c r="T213" i="17"/>
  <c r="AF213" i="17"/>
  <c r="U213" i="17"/>
  <c r="V213" i="17"/>
  <c r="M213" i="17"/>
  <c r="Y213" i="17"/>
  <c r="N213" i="17"/>
  <c r="Z213" i="17"/>
  <c r="K213" i="17"/>
  <c r="AD213" i="17"/>
  <c r="L213" i="17"/>
  <c r="AE213" i="17"/>
  <c r="O213" i="17"/>
  <c r="P213" i="17"/>
  <c r="Q213" i="17"/>
  <c r="R213" i="17"/>
  <c r="S213" i="17"/>
  <c r="W213" i="17"/>
  <c r="X213" i="17"/>
  <c r="AA213" i="17"/>
  <c r="AB213" i="17"/>
  <c r="AC213" i="17"/>
  <c r="T71" i="17"/>
  <c r="AF71" i="17"/>
  <c r="U71" i="17"/>
  <c r="V71" i="17"/>
  <c r="K71" i="17"/>
  <c r="W71" i="17"/>
  <c r="L71" i="17"/>
  <c r="X71" i="17"/>
  <c r="M71" i="17"/>
  <c r="Y71" i="17"/>
  <c r="N71" i="17"/>
  <c r="Z71" i="17"/>
  <c r="O71" i="17"/>
  <c r="AA71" i="17"/>
  <c r="P71" i="17"/>
  <c r="AB71" i="17"/>
  <c r="Q71" i="17"/>
  <c r="AC71" i="17"/>
  <c r="R71" i="17"/>
  <c r="AD71" i="17"/>
  <c r="S71" i="17"/>
  <c r="AE71" i="17"/>
  <c r="Q215" i="17"/>
  <c r="AC215" i="17"/>
  <c r="R215" i="17"/>
  <c r="AD215" i="17"/>
  <c r="S215" i="17"/>
  <c r="AE215" i="17"/>
  <c r="T215" i="17"/>
  <c r="AF215" i="17"/>
  <c r="U215" i="17"/>
  <c r="V215" i="17"/>
  <c r="K215" i="17"/>
  <c r="W215" i="17"/>
  <c r="L215" i="17"/>
  <c r="X215" i="17"/>
  <c r="M215" i="17"/>
  <c r="Y215" i="17"/>
  <c r="N215" i="17"/>
  <c r="Z215" i="17"/>
  <c r="O215" i="17"/>
  <c r="P215" i="17"/>
  <c r="AA215" i="17"/>
  <c r="AB215" i="17"/>
  <c r="V96" i="17"/>
  <c r="L96" i="17"/>
  <c r="X96" i="17"/>
  <c r="M96" i="17"/>
  <c r="Y96" i="17"/>
  <c r="P96" i="17"/>
  <c r="AB96" i="17"/>
  <c r="AC96" i="17"/>
  <c r="K96" i="17"/>
  <c r="AD96" i="17"/>
  <c r="N96" i="17"/>
  <c r="AE96" i="17"/>
  <c r="O96" i="17"/>
  <c r="AF96" i="17"/>
  <c r="Q96" i="17"/>
  <c r="R96" i="17"/>
  <c r="S96" i="17"/>
  <c r="T96" i="17"/>
  <c r="U96" i="17"/>
  <c r="W96" i="17"/>
  <c r="Z96" i="17"/>
  <c r="AA96" i="17"/>
  <c r="AP240" i="17"/>
  <c r="AQ240" i="17" s="1"/>
  <c r="S240" i="17"/>
  <c r="AE240" i="17"/>
  <c r="T240" i="17"/>
  <c r="AF240" i="17"/>
  <c r="U240" i="17"/>
  <c r="V240" i="17"/>
  <c r="K240" i="17"/>
  <c r="W240" i="17"/>
  <c r="L240" i="17"/>
  <c r="X240" i="17"/>
  <c r="M240" i="17"/>
  <c r="Y240" i="17"/>
  <c r="N240" i="17"/>
  <c r="Z240" i="17"/>
  <c r="O240" i="17"/>
  <c r="AA240" i="17"/>
  <c r="P240" i="17"/>
  <c r="AB240" i="17"/>
  <c r="Q240" i="17"/>
  <c r="R240" i="17"/>
  <c r="AC240" i="17"/>
  <c r="AD240" i="17"/>
  <c r="T277" i="17"/>
  <c r="AF277" i="17"/>
  <c r="U277" i="17"/>
  <c r="V277" i="17"/>
  <c r="K277" i="17"/>
  <c r="W277" i="17"/>
  <c r="L277" i="17"/>
  <c r="X277" i="17"/>
  <c r="M277" i="17"/>
  <c r="Y277" i="17"/>
  <c r="N277" i="17"/>
  <c r="Z277" i="17"/>
  <c r="O277" i="17"/>
  <c r="AA277" i="17"/>
  <c r="P277" i="17"/>
  <c r="AB277" i="17"/>
  <c r="Q277" i="17"/>
  <c r="AC277" i="17"/>
  <c r="AD277" i="17"/>
  <c r="AE277" i="17"/>
  <c r="R277" i="17"/>
  <c r="S277" i="17"/>
  <c r="K161" i="17"/>
  <c r="W161" i="17"/>
  <c r="L161" i="17"/>
  <c r="X161" i="17"/>
  <c r="M161" i="17"/>
  <c r="Y161" i="17"/>
  <c r="N161" i="17"/>
  <c r="Z161" i="17"/>
  <c r="O161" i="17"/>
  <c r="AA161" i="17"/>
  <c r="P161" i="17"/>
  <c r="AB161" i="17"/>
  <c r="Q161" i="17"/>
  <c r="AC161" i="17"/>
  <c r="R161" i="17"/>
  <c r="AD161" i="17"/>
  <c r="T161" i="17"/>
  <c r="AF161" i="17"/>
  <c r="S161" i="17"/>
  <c r="U161" i="17"/>
  <c r="V161" i="17"/>
  <c r="AE161" i="17"/>
  <c r="AP305" i="17"/>
  <c r="P305" i="17"/>
  <c r="AB305" i="17"/>
  <c r="Q305" i="17"/>
  <c r="AC305" i="17"/>
  <c r="R305" i="17"/>
  <c r="AD305" i="17"/>
  <c r="S305" i="17"/>
  <c r="AE305" i="17"/>
  <c r="T305" i="17"/>
  <c r="AF305" i="17"/>
  <c r="U305" i="17"/>
  <c r="V305" i="17"/>
  <c r="K305" i="17"/>
  <c r="W305" i="17"/>
  <c r="L305" i="17"/>
  <c r="X305" i="17"/>
  <c r="M305" i="17"/>
  <c r="Y305" i="17"/>
  <c r="N305" i="17"/>
  <c r="O305" i="17"/>
  <c r="Z305" i="17"/>
  <c r="AA305" i="17"/>
  <c r="R258" i="17"/>
  <c r="AD258" i="17"/>
  <c r="S258" i="17"/>
  <c r="AE258" i="17"/>
  <c r="T258" i="17"/>
  <c r="AF258" i="17"/>
  <c r="U258" i="17"/>
  <c r="V258" i="17"/>
  <c r="K258" i="17"/>
  <c r="W258" i="17"/>
  <c r="L258" i="17"/>
  <c r="X258" i="17"/>
  <c r="M258" i="17"/>
  <c r="Y258" i="17"/>
  <c r="N258" i="17"/>
  <c r="Z258" i="17"/>
  <c r="O258" i="17"/>
  <c r="AA258" i="17"/>
  <c r="P258" i="17"/>
  <c r="Q258" i="17"/>
  <c r="AB258" i="17"/>
  <c r="AC258" i="17"/>
  <c r="N304" i="17"/>
  <c r="Z304" i="17"/>
  <c r="O304" i="17"/>
  <c r="AA304" i="17"/>
  <c r="P304" i="17"/>
  <c r="AB304" i="17"/>
  <c r="Q304" i="17"/>
  <c r="AC304" i="17"/>
  <c r="R304" i="17"/>
  <c r="AD304" i="17"/>
  <c r="S304" i="17"/>
  <c r="AE304" i="17"/>
  <c r="T304" i="17"/>
  <c r="AF304" i="17"/>
  <c r="U304" i="17"/>
  <c r="V304" i="17"/>
  <c r="K304" i="17"/>
  <c r="W304" i="17"/>
  <c r="L304" i="17"/>
  <c r="M304" i="17"/>
  <c r="X304" i="17"/>
  <c r="Y304" i="17"/>
  <c r="O232" i="17"/>
  <c r="AA232" i="17"/>
  <c r="P232" i="17"/>
  <c r="AB232" i="17"/>
  <c r="Q232" i="17"/>
  <c r="AC232" i="17"/>
  <c r="R232" i="17"/>
  <c r="AD232" i="17"/>
  <c r="S232" i="17"/>
  <c r="AE232" i="17"/>
  <c r="T232" i="17"/>
  <c r="AF232" i="17"/>
  <c r="U232" i="17"/>
  <c r="V232" i="17"/>
  <c r="K232" i="17"/>
  <c r="W232" i="17"/>
  <c r="L232" i="17"/>
  <c r="X232" i="17"/>
  <c r="M232" i="17"/>
  <c r="N232" i="17"/>
  <c r="Y232" i="17"/>
  <c r="Z232" i="17"/>
  <c r="U160" i="17"/>
  <c r="V160" i="17"/>
  <c r="K160" i="17"/>
  <c r="W160" i="17"/>
  <c r="L160" i="17"/>
  <c r="X160" i="17"/>
  <c r="M160" i="17"/>
  <c r="Y160" i="17"/>
  <c r="N160" i="17"/>
  <c r="Z160" i="17"/>
  <c r="O160" i="17"/>
  <c r="AA160" i="17"/>
  <c r="P160" i="17"/>
  <c r="AB160" i="17"/>
  <c r="Q160" i="17"/>
  <c r="R160" i="17"/>
  <c r="AD160" i="17"/>
  <c r="S160" i="17"/>
  <c r="T160" i="17"/>
  <c r="AC160" i="17"/>
  <c r="AE160" i="17"/>
  <c r="AF160" i="17"/>
  <c r="R88" i="17"/>
  <c r="AD88" i="17"/>
  <c r="S88" i="17"/>
  <c r="AE88" i="17"/>
  <c r="T88" i="17"/>
  <c r="AF88" i="17"/>
  <c r="U88" i="17"/>
  <c r="V88" i="17"/>
  <c r="K88" i="17"/>
  <c r="W88" i="17"/>
  <c r="L88" i="17"/>
  <c r="X88" i="17"/>
  <c r="AC88" i="17"/>
  <c r="M88" i="17"/>
  <c r="N88" i="17"/>
  <c r="O88" i="17"/>
  <c r="P88" i="17"/>
  <c r="Q88" i="17"/>
  <c r="Y88" i="17"/>
  <c r="Z88" i="17"/>
  <c r="AA88" i="17"/>
  <c r="AB88" i="17"/>
  <c r="M16" i="17"/>
  <c r="Y16" i="17"/>
  <c r="N16" i="17"/>
  <c r="Z16" i="17"/>
  <c r="O16" i="17"/>
  <c r="AA16" i="17"/>
  <c r="P16" i="17"/>
  <c r="AB16" i="17"/>
  <c r="Q16" i="17"/>
  <c r="AC16" i="17"/>
  <c r="R16" i="17"/>
  <c r="AD16" i="17"/>
  <c r="S16" i="17"/>
  <c r="AE16" i="17"/>
  <c r="T16" i="17"/>
  <c r="AF16" i="17"/>
  <c r="U16" i="17"/>
  <c r="V16" i="17"/>
  <c r="K16" i="17"/>
  <c r="W16" i="17"/>
  <c r="L16" i="17"/>
  <c r="X16" i="17"/>
  <c r="V266" i="17"/>
  <c r="K266" i="17"/>
  <c r="W266" i="17"/>
  <c r="L266" i="17"/>
  <c r="X266" i="17"/>
  <c r="M266" i="17"/>
  <c r="Y266" i="17"/>
  <c r="N266" i="17"/>
  <c r="Z266" i="17"/>
  <c r="O266" i="17"/>
  <c r="AA266" i="17"/>
  <c r="P266" i="17"/>
  <c r="AB266" i="17"/>
  <c r="Q266" i="17"/>
  <c r="AC266" i="17"/>
  <c r="R266" i="17"/>
  <c r="AD266" i="17"/>
  <c r="S266" i="17"/>
  <c r="AE266" i="17"/>
  <c r="T266" i="17"/>
  <c r="U266" i="17"/>
  <c r="AF266" i="17"/>
  <c r="AP194" i="17"/>
  <c r="R194" i="17"/>
  <c r="AD194" i="17"/>
  <c r="S194" i="17"/>
  <c r="AE194" i="17"/>
  <c r="T194" i="17"/>
  <c r="AF194" i="17"/>
  <c r="U194" i="17"/>
  <c r="V194" i="17"/>
  <c r="K194" i="17"/>
  <c r="W194" i="17"/>
  <c r="L194" i="17"/>
  <c r="X194" i="17"/>
  <c r="M194" i="17"/>
  <c r="Y194" i="17"/>
  <c r="N194" i="17"/>
  <c r="Z194" i="17"/>
  <c r="O194" i="17"/>
  <c r="AA194" i="17"/>
  <c r="P194" i="17"/>
  <c r="Q194" i="17"/>
  <c r="AB194" i="17"/>
  <c r="AC194" i="17"/>
  <c r="S122" i="17"/>
  <c r="AE122" i="17"/>
  <c r="T122" i="17"/>
  <c r="AF122" i="17"/>
  <c r="U122" i="17"/>
  <c r="V122" i="17"/>
  <c r="K122" i="17"/>
  <c r="W122" i="17"/>
  <c r="L122" i="17"/>
  <c r="X122" i="17"/>
  <c r="M122" i="17"/>
  <c r="Y122" i="17"/>
  <c r="N122" i="17"/>
  <c r="Z122" i="17"/>
  <c r="O122" i="17"/>
  <c r="P122" i="17"/>
  <c r="Q122" i="17"/>
  <c r="R122" i="17"/>
  <c r="AA122" i="17"/>
  <c r="AB122" i="17"/>
  <c r="AC122" i="17"/>
  <c r="AD122" i="17"/>
  <c r="U50" i="17"/>
  <c r="V50" i="17"/>
  <c r="K50" i="17"/>
  <c r="W50" i="17"/>
  <c r="L50" i="17"/>
  <c r="X50" i="17"/>
  <c r="M50" i="17"/>
  <c r="Y50" i="17"/>
  <c r="N50" i="17"/>
  <c r="Z50" i="17"/>
  <c r="O50" i="17"/>
  <c r="AA50" i="17"/>
  <c r="P50" i="17"/>
  <c r="AB50" i="17"/>
  <c r="Q50" i="17"/>
  <c r="AC50" i="17"/>
  <c r="R50" i="17"/>
  <c r="S50" i="17"/>
  <c r="AE50" i="17"/>
  <c r="T50" i="17"/>
  <c r="AD50" i="17"/>
  <c r="AF50" i="17"/>
  <c r="Q164" i="17"/>
  <c r="AC164" i="17"/>
  <c r="R164" i="17"/>
  <c r="AD164" i="17"/>
  <c r="S164" i="17"/>
  <c r="AE164" i="17"/>
  <c r="T164" i="17"/>
  <c r="AF164" i="17"/>
  <c r="U164" i="17"/>
  <c r="V164" i="17"/>
  <c r="K164" i="17"/>
  <c r="W164" i="17"/>
  <c r="L164" i="17"/>
  <c r="N164" i="17"/>
  <c r="Z164" i="17"/>
  <c r="P164" i="17"/>
  <c r="X164" i="17"/>
  <c r="Y164" i="17"/>
  <c r="AA164" i="17"/>
  <c r="AB164" i="17"/>
  <c r="M164" i="17"/>
  <c r="O164" i="17"/>
  <c r="U44" i="17"/>
  <c r="V44" i="17"/>
  <c r="K44" i="17"/>
  <c r="W44" i="17"/>
  <c r="L44" i="17"/>
  <c r="X44" i="17"/>
  <c r="M44" i="17"/>
  <c r="Y44" i="17"/>
  <c r="N44" i="17"/>
  <c r="Z44" i="17"/>
  <c r="O44" i="17"/>
  <c r="AA44" i="17"/>
  <c r="P44" i="17"/>
  <c r="AB44" i="17"/>
  <c r="Q44" i="17"/>
  <c r="AC44" i="17"/>
  <c r="R44" i="17"/>
  <c r="AD44" i="17"/>
  <c r="S44" i="17"/>
  <c r="AE44" i="17"/>
  <c r="T44" i="17"/>
  <c r="AF44" i="17"/>
  <c r="L297" i="17"/>
  <c r="X297" i="17"/>
  <c r="M297" i="17"/>
  <c r="Y297" i="17"/>
  <c r="N297" i="17"/>
  <c r="Z297" i="17"/>
  <c r="O297" i="17"/>
  <c r="AA297" i="17"/>
  <c r="P297" i="17"/>
  <c r="AB297" i="17"/>
  <c r="Q297" i="17"/>
  <c r="AC297" i="17"/>
  <c r="R297" i="17"/>
  <c r="AD297" i="17"/>
  <c r="S297" i="17"/>
  <c r="AE297" i="17"/>
  <c r="T297" i="17"/>
  <c r="AF297" i="17"/>
  <c r="U297" i="17"/>
  <c r="V297" i="17"/>
  <c r="W297" i="17"/>
  <c r="K297" i="17"/>
  <c r="N180" i="17"/>
  <c r="Z180" i="17"/>
  <c r="O180" i="17"/>
  <c r="AA180" i="17"/>
  <c r="P180" i="17"/>
  <c r="AB180" i="17"/>
  <c r="Q180" i="17"/>
  <c r="AC180" i="17"/>
  <c r="R180" i="17"/>
  <c r="AD180" i="17"/>
  <c r="S180" i="17"/>
  <c r="AE180" i="17"/>
  <c r="T180" i="17"/>
  <c r="AF180" i="17"/>
  <c r="U180" i="17"/>
  <c r="V180" i="17"/>
  <c r="K180" i="17"/>
  <c r="W180" i="17"/>
  <c r="L180" i="17"/>
  <c r="M180" i="17"/>
  <c r="X180" i="17"/>
  <c r="Y180" i="17"/>
  <c r="K27" i="17"/>
  <c r="W27" i="17"/>
  <c r="L27" i="17"/>
  <c r="X27" i="17"/>
  <c r="M27" i="17"/>
  <c r="Y27" i="17"/>
  <c r="N27" i="17"/>
  <c r="Z27" i="17"/>
  <c r="O27" i="17"/>
  <c r="AA27" i="17"/>
  <c r="P27" i="17"/>
  <c r="AB27" i="17"/>
  <c r="Q27" i="17"/>
  <c r="AC27" i="17"/>
  <c r="R27" i="17"/>
  <c r="AD27" i="17"/>
  <c r="S27" i="17"/>
  <c r="AE27" i="17"/>
  <c r="T27" i="17"/>
  <c r="AF27" i="17"/>
  <c r="U27" i="17"/>
  <c r="V27" i="17"/>
  <c r="AP190" i="17"/>
  <c r="V190" i="17"/>
  <c r="K190" i="17"/>
  <c r="W190" i="17"/>
  <c r="L190" i="17"/>
  <c r="X190" i="17"/>
  <c r="M190" i="17"/>
  <c r="Y190" i="17"/>
  <c r="N190" i="17"/>
  <c r="Z190" i="17"/>
  <c r="O190" i="17"/>
  <c r="AA190" i="17"/>
  <c r="P190" i="17"/>
  <c r="AB190" i="17"/>
  <c r="Q190" i="17"/>
  <c r="AC190" i="17"/>
  <c r="R190" i="17"/>
  <c r="AD190" i="17"/>
  <c r="S190" i="17"/>
  <c r="AE190" i="17"/>
  <c r="T190" i="17"/>
  <c r="U190" i="17"/>
  <c r="AF190" i="17"/>
  <c r="P81" i="17"/>
  <c r="AB81" i="17"/>
  <c r="Q81" i="17"/>
  <c r="AC81" i="17"/>
  <c r="R81" i="17"/>
  <c r="AD81" i="17"/>
  <c r="S81" i="17"/>
  <c r="AE81" i="17"/>
  <c r="T81" i="17"/>
  <c r="AF81" i="17"/>
  <c r="U81" i="17"/>
  <c r="V81" i="17"/>
  <c r="K81" i="17"/>
  <c r="W81" i="17"/>
  <c r="L81" i="17"/>
  <c r="M81" i="17"/>
  <c r="Y81" i="17"/>
  <c r="N81" i="17"/>
  <c r="Z81" i="17"/>
  <c r="O81" i="17"/>
  <c r="X81" i="17"/>
  <c r="AA81" i="17"/>
  <c r="M225" i="17"/>
  <c r="Y225" i="17"/>
  <c r="N225" i="17"/>
  <c r="Z225" i="17"/>
  <c r="O225" i="17"/>
  <c r="AA225" i="17"/>
  <c r="P225" i="17"/>
  <c r="AB225" i="17"/>
  <c r="Q225" i="17"/>
  <c r="AC225" i="17"/>
  <c r="R225" i="17"/>
  <c r="AD225" i="17"/>
  <c r="S225" i="17"/>
  <c r="AE225" i="17"/>
  <c r="T225" i="17"/>
  <c r="AF225" i="17"/>
  <c r="U225" i="17"/>
  <c r="V225" i="17"/>
  <c r="K225" i="17"/>
  <c r="L225" i="17"/>
  <c r="W225" i="17"/>
  <c r="X225" i="17"/>
  <c r="AP83" i="17"/>
  <c r="T83" i="17"/>
  <c r="AF83" i="17"/>
  <c r="U83" i="17"/>
  <c r="V83" i="17"/>
  <c r="K83" i="17"/>
  <c r="W83" i="17"/>
  <c r="L83" i="17"/>
  <c r="X83" i="17"/>
  <c r="M83" i="17"/>
  <c r="Y83" i="17"/>
  <c r="N83" i="17"/>
  <c r="Z83" i="17"/>
  <c r="R83" i="17"/>
  <c r="AD83" i="17"/>
  <c r="O83" i="17"/>
  <c r="P83" i="17"/>
  <c r="Q83" i="17"/>
  <c r="S83" i="17"/>
  <c r="AA83" i="17"/>
  <c r="AB83" i="17"/>
  <c r="AC83" i="17"/>
  <c r="AE83" i="17"/>
  <c r="AP227" i="17"/>
  <c r="Q227" i="17"/>
  <c r="AC227" i="17"/>
  <c r="R227" i="17"/>
  <c r="AD227" i="17"/>
  <c r="S227" i="17"/>
  <c r="AE227" i="17"/>
  <c r="T227" i="17"/>
  <c r="AF227" i="17"/>
  <c r="U227" i="17"/>
  <c r="V227" i="17"/>
  <c r="K227" i="17"/>
  <c r="W227" i="17"/>
  <c r="L227" i="17"/>
  <c r="X227" i="17"/>
  <c r="M227" i="17"/>
  <c r="Y227" i="17"/>
  <c r="N227" i="17"/>
  <c r="Z227" i="17"/>
  <c r="O227" i="17"/>
  <c r="P227" i="17"/>
  <c r="AA227" i="17"/>
  <c r="AB227" i="17"/>
  <c r="O108" i="17"/>
  <c r="AA108" i="17"/>
  <c r="P108" i="17"/>
  <c r="AB108" i="17"/>
  <c r="Q108" i="17"/>
  <c r="AC108" i="17"/>
  <c r="R108" i="17"/>
  <c r="AD108" i="17"/>
  <c r="S108" i="17"/>
  <c r="AE108" i="17"/>
  <c r="T108" i="17"/>
  <c r="AF108" i="17"/>
  <c r="U108" i="17"/>
  <c r="V108" i="17"/>
  <c r="K108" i="17"/>
  <c r="W108" i="17"/>
  <c r="L108" i="17"/>
  <c r="X108" i="17"/>
  <c r="Y108" i="17"/>
  <c r="Z108" i="17"/>
  <c r="M108" i="17"/>
  <c r="N108" i="17"/>
  <c r="S252" i="17"/>
  <c r="AE252" i="17"/>
  <c r="T252" i="17"/>
  <c r="AF252" i="17"/>
  <c r="U252" i="17"/>
  <c r="K252" i="17"/>
  <c r="W252" i="17"/>
  <c r="L252" i="17"/>
  <c r="X252" i="17"/>
  <c r="M252" i="17"/>
  <c r="Y252" i="17"/>
  <c r="Q252" i="17"/>
  <c r="R252" i="17"/>
  <c r="V252" i="17"/>
  <c r="Z252" i="17"/>
  <c r="AA252" i="17"/>
  <c r="AB252" i="17"/>
  <c r="AC252" i="17"/>
  <c r="AD252" i="17"/>
  <c r="N252" i="17"/>
  <c r="O252" i="17"/>
  <c r="P252" i="17"/>
  <c r="AP289" i="17"/>
  <c r="T289" i="17"/>
  <c r="AF289" i="17"/>
  <c r="U289" i="17"/>
  <c r="V289" i="17"/>
  <c r="K289" i="17"/>
  <c r="W289" i="17"/>
  <c r="L289" i="17"/>
  <c r="X289" i="17"/>
  <c r="M289" i="17"/>
  <c r="Y289" i="17"/>
  <c r="N289" i="17"/>
  <c r="Z289" i="17"/>
  <c r="O289" i="17"/>
  <c r="AA289" i="17"/>
  <c r="P289" i="17"/>
  <c r="AB289" i="17"/>
  <c r="Q289" i="17"/>
  <c r="AC289" i="17"/>
  <c r="R289" i="17"/>
  <c r="S289" i="17"/>
  <c r="AD289" i="17"/>
  <c r="AE289" i="17"/>
  <c r="O29" i="17"/>
  <c r="AA29" i="17"/>
  <c r="P29" i="17"/>
  <c r="AB29" i="17"/>
  <c r="Q29" i="17"/>
  <c r="AC29" i="17"/>
  <c r="R29" i="17"/>
  <c r="AD29" i="17"/>
  <c r="S29" i="17"/>
  <c r="AE29" i="17"/>
  <c r="T29" i="17"/>
  <c r="AF29" i="17"/>
  <c r="U29" i="17"/>
  <c r="V29" i="17"/>
  <c r="K29" i="17"/>
  <c r="W29" i="17"/>
  <c r="L29" i="17"/>
  <c r="X29" i="17"/>
  <c r="M29" i="17"/>
  <c r="Y29" i="17"/>
  <c r="N29" i="17"/>
  <c r="Z29" i="17"/>
  <c r="K173" i="17"/>
  <c r="W173" i="17"/>
  <c r="L173" i="17"/>
  <c r="X173" i="17"/>
  <c r="N173" i="17"/>
  <c r="Z173" i="17"/>
  <c r="P173" i="17"/>
  <c r="AB173" i="17"/>
  <c r="Q173" i="17"/>
  <c r="AC173" i="17"/>
  <c r="Y173" i="17"/>
  <c r="AA173" i="17"/>
  <c r="AD173" i="17"/>
  <c r="AE173" i="17"/>
  <c r="AF173" i="17"/>
  <c r="M173" i="17"/>
  <c r="O173" i="17"/>
  <c r="R173" i="17"/>
  <c r="S173" i="17"/>
  <c r="T173" i="17"/>
  <c r="U173" i="17"/>
  <c r="V173" i="17"/>
  <c r="AP270" i="17"/>
  <c r="R270" i="17"/>
  <c r="AD270" i="17"/>
  <c r="S270" i="17"/>
  <c r="AE270" i="17"/>
  <c r="T270" i="17"/>
  <c r="AF270" i="17"/>
  <c r="U270" i="17"/>
  <c r="V270" i="17"/>
  <c r="K270" i="17"/>
  <c r="W270" i="17"/>
  <c r="L270" i="17"/>
  <c r="X270" i="17"/>
  <c r="M270" i="17"/>
  <c r="Y270" i="17"/>
  <c r="N270" i="17"/>
  <c r="Z270" i="17"/>
  <c r="O270" i="17"/>
  <c r="AA270" i="17"/>
  <c r="P270" i="17"/>
  <c r="Q270" i="17"/>
  <c r="AB270" i="17"/>
  <c r="AC270" i="17"/>
  <c r="O163" i="17"/>
  <c r="AA163" i="17"/>
  <c r="P163" i="17"/>
  <c r="AB163" i="17"/>
  <c r="Q163" i="17"/>
  <c r="AC163" i="17"/>
  <c r="R163" i="17"/>
  <c r="AD163" i="17"/>
  <c r="S163" i="17"/>
  <c r="AE163" i="17"/>
  <c r="T163" i="17"/>
  <c r="AF163" i="17"/>
  <c r="U163" i="17"/>
  <c r="V163" i="17"/>
  <c r="L163" i="17"/>
  <c r="X163" i="17"/>
  <c r="K163" i="17"/>
  <c r="M163" i="17"/>
  <c r="N163" i="17"/>
  <c r="W163" i="17"/>
  <c r="Y163" i="17"/>
  <c r="Z163" i="17"/>
  <c r="L91" i="17"/>
  <c r="X91" i="17"/>
  <c r="M91" i="17"/>
  <c r="Y91" i="17"/>
  <c r="N91" i="17"/>
  <c r="Z91" i="17"/>
  <c r="O91" i="17"/>
  <c r="AA91" i="17"/>
  <c r="Q91" i="17"/>
  <c r="AC91" i="17"/>
  <c r="R91" i="17"/>
  <c r="AD91" i="17"/>
  <c r="T91" i="17"/>
  <c r="U91" i="17"/>
  <c r="V91" i="17"/>
  <c r="W91" i="17"/>
  <c r="AB91" i="17"/>
  <c r="AE91" i="17"/>
  <c r="AF91" i="17"/>
  <c r="K91" i="17"/>
  <c r="P91" i="17"/>
  <c r="S91" i="17"/>
  <c r="S19" i="17"/>
  <c r="AE19" i="17"/>
  <c r="T19" i="17"/>
  <c r="AF19" i="17"/>
  <c r="U19" i="17"/>
  <c r="V19" i="17"/>
  <c r="K19" i="17"/>
  <c r="W19" i="17"/>
  <c r="L19" i="17"/>
  <c r="X19" i="17"/>
  <c r="M19" i="17"/>
  <c r="Y19" i="17"/>
  <c r="N19" i="17"/>
  <c r="Z19" i="17"/>
  <c r="O19" i="17"/>
  <c r="AA19" i="17"/>
  <c r="P19" i="17"/>
  <c r="AB19" i="17"/>
  <c r="Q19" i="17"/>
  <c r="AC19" i="17"/>
  <c r="R19" i="17"/>
  <c r="AD19" i="17"/>
  <c r="N186" i="17"/>
  <c r="Z186" i="17"/>
  <c r="O186" i="17"/>
  <c r="AA186" i="17"/>
  <c r="P186" i="17"/>
  <c r="AB186" i="17"/>
  <c r="Q186" i="17"/>
  <c r="AC186" i="17"/>
  <c r="R186" i="17"/>
  <c r="AD186" i="17"/>
  <c r="S186" i="17"/>
  <c r="AE186" i="17"/>
  <c r="T186" i="17"/>
  <c r="AF186" i="17"/>
  <c r="U186" i="17"/>
  <c r="V186" i="17"/>
  <c r="K186" i="17"/>
  <c r="W186" i="17"/>
  <c r="X186" i="17"/>
  <c r="Y186" i="17"/>
  <c r="L186" i="17"/>
  <c r="M186" i="17"/>
  <c r="O114" i="17"/>
  <c r="AA114" i="17"/>
  <c r="P114" i="17"/>
  <c r="AB114" i="17"/>
  <c r="Q114" i="17"/>
  <c r="AC114" i="17"/>
  <c r="R114" i="17"/>
  <c r="AD114" i="17"/>
  <c r="S114" i="17"/>
  <c r="AE114" i="17"/>
  <c r="T114" i="17"/>
  <c r="AF114" i="17"/>
  <c r="U114" i="17"/>
  <c r="V114" i="17"/>
  <c r="K114" i="17"/>
  <c r="W114" i="17"/>
  <c r="L114" i="17"/>
  <c r="X114" i="17"/>
  <c r="M114" i="17"/>
  <c r="N114" i="17"/>
  <c r="Y114" i="17"/>
  <c r="Z114" i="17"/>
  <c r="Q42" i="17"/>
  <c r="AC42" i="17"/>
  <c r="R42" i="17"/>
  <c r="AD42" i="17"/>
  <c r="S42" i="17"/>
  <c r="AE42" i="17"/>
  <c r="T42" i="17"/>
  <c r="AF42" i="17"/>
  <c r="U42" i="17"/>
  <c r="V42" i="17"/>
  <c r="K42" i="17"/>
  <c r="W42" i="17"/>
  <c r="L42" i="17"/>
  <c r="X42" i="17"/>
  <c r="M42" i="17"/>
  <c r="Y42" i="17"/>
  <c r="N42" i="17"/>
  <c r="Z42" i="17"/>
  <c r="O42" i="17"/>
  <c r="AA42" i="17"/>
  <c r="P42" i="17"/>
  <c r="AB42" i="17"/>
  <c r="AP279" i="17"/>
  <c r="L279" i="17"/>
  <c r="X279" i="17"/>
  <c r="M279" i="17"/>
  <c r="Y279" i="17"/>
  <c r="N279" i="17"/>
  <c r="Z279" i="17"/>
  <c r="O279" i="17"/>
  <c r="AA279" i="17"/>
  <c r="P279" i="17"/>
  <c r="AB279" i="17"/>
  <c r="Q279" i="17"/>
  <c r="AC279" i="17"/>
  <c r="R279" i="17"/>
  <c r="AD279" i="17"/>
  <c r="S279" i="17"/>
  <c r="AE279" i="17"/>
  <c r="T279" i="17"/>
  <c r="AF279" i="17"/>
  <c r="U279" i="17"/>
  <c r="K279" i="17"/>
  <c r="V279" i="17"/>
  <c r="W279" i="17"/>
  <c r="AP207" i="17"/>
  <c r="T207" i="17"/>
  <c r="AF207" i="17"/>
  <c r="U207" i="17"/>
  <c r="V207" i="17"/>
  <c r="K207" i="17"/>
  <c r="W207" i="17"/>
  <c r="L207" i="17"/>
  <c r="X207" i="17"/>
  <c r="M207" i="17"/>
  <c r="Y207" i="17"/>
  <c r="N207" i="17"/>
  <c r="Z207" i="17"/>
  <c r="O207" i="17"/>
  <c r="AA207" i="17"/>
  <c r="P207" i="17"/>
  <c r="Q207" i="17"/>
  <c r="R207" i="17"/>
  <c r="S207" i="17"/>
  <c r="AB207" i="17"/>
  <c r="AC207" i="17"/>
  <c r="AD207" i="17"/>
  <c r="AE207" i="17"/>
  <c r="S135" i="17"/>
  <c r="AE135" i="17"/>
  <c r="T135" i="17"/>
  <c r="AF135" i="17"/>
  <c r="U135" i="17"/>
  <c r="V135" i="17"/>
  <c r="K135" i="17"/>
  <c r="W135" i="17"/>
  <c r="L135" i="17"/>
  <c r="X135" i="17"/>
  <c r="M135" i="17"/>
  <c r="Y135" i="17"/>
  <c r="N135" i="17"/>
  <c r="Z135" i="17"/>
  <c r="O135" i="17"/>
  <c r="AA135" i="17"/>
  <c r="P135" i="17"/>
  <c r="AB135" i="17"/>
  <c r="Q135" i="17"/>
  <c r="R135" i="17"/>
  <c r="AC135" i="17"/>
  <c r="AD135" i="17"/>
  <c r="P63" i="17"/>
  <c r="AB63" i="17"/>
  <c r="Q63" i="17"/>
  <c r="AC63" i="17"/>
  <c r="R63" i="17"/>
  <c r="AD63" i="17"/>
  <c r="S63" i="17"/>
  <c r="AE63" i="17"/>
  <c r="T63" i="17"/>
  <c r="AF63" i="17"/>
  <c r="U63" i="17"/>
  <c r="V63" i="17"/>
  <c r="K63" i="17"/>
  <c r="W63" i="17"/>
  <c r="L63" i="17"/>
  <c r="X63" i="17"/>
  <c r="M63" i="17"/>
  <c r="Y63" i="17"/>
  <c r="N63" i="17"/>
  <c r="Z63" i="17"/>
  <c r="O63" i="17"/>
  <c r="AA63" i="17"/>
  <c r="O145" i="17"/>
  <c r="AA145" i="17"/>
  <c r="P145" i="17"/>
  <c r="AB145" i="17"/>
  <c r="Q145" i="17"/>
  <c r="AC145" i="17"/>
  <c r="R145" i="17"/>
  <c r="AD145" i="17"/>
  <c r="S145" i="17"/>
  <c r="AE145" i="17"/>
  <c r="T145" i="17"/>
  <c r="AF145" i="17"/>
  <c r="U145" i="17"/>
  <c r="V145" i="17"/>
  <c r="K145" i="17"/>
  <c r="W145" i="17"/>
  <c r="L145" i="17"/>
  <c r="X145" i="17"/>
  <c r="M145" i="17"/>
  <c r="N145" i="17"/>
  <c r="Y145" i="17"/>
  <c r="Z145" i="17"/>
  <c r="L73" i="17"/>
  <c r="X73" i="17"/>
  <c r="M73" i="17"/>
  <c r="Y73" i="17"/>
  <c r="N73" i="17"/>
  <c r="Z73" i="17"/>
  <c r="O73" i="17"/>
  <c r="AA73" i="17"/>
  <c r="P73" i="17"/>
  <c r="AB73" i="17"/>
  <c r="Q73" i="17"/>
  <c r="AC73" i="17"/>
  <c r="R73" i="17"/>
  <c r="AD73" i="17"/>
  <c r="S73" i="17"/>
  <c r="AE73" i="17"/>
  <c r="T73" i="17"/>
  <c r="AF73" i="17"/>
  <c r="U73" i="17"/>
  <c r="V73" i="17"/>
  <c r="K73" i="17"/>
  <c r="W73" i="17"/>
  <c r="O226" i="17"/>
  <c r="AA226" i="17"/>
  <c r="P226" i="17"/>
  <c r="AB226" i="17"/>
  <c r="Q226" i="17"/>
  <c r="AC226" i="17"/>
  <c r="R226" i="17"/>
  <c r="AD226" i="17"/>
  <c r="S226" i="17"/>
  <c r="AE226" i="17"/>
  <c r="T226" i="17"/>
  <c r="AF226" i="17"/>
  <c r="U226" i="17"/>
  <c r="V226" i="17"/>
  <c r="K226" i="17"/>
  <c r="W226" i="17"/>
  <c r="L226" i="17"/>
  <c r="X226" i="17"/>
  <c r="Y226" i="17"/>
  <c r="Z226" i="17"/>
  <c r="M226" i="17"/>
  <c r="N226" i="17"/>
  <c r="K106" i="17"/>
  <c r="W106" i="17"/>
  <c r="L106" i="17"/>
  <c r="X106" i="17"/>
  <c r="M106" i="17"/>
  <c r="Y106" i="17"/>
  <c r="N106" i="17"/>
  <c r="Z106" i="17"/>
  <c r="O106" i="17"/>
  <c r="AA106" i="17"/>
  <c r="P106" i="17"/>
  <c r="AB106" i="17"/>
  <c r="Q106" i="17"/>
  <c r="AC106" i="17"/>
  <c r="R106" i="17"/>
  <c r="AD106" i="17"/>
  <c r="S106" i="17"/>
  <c r="AE106" i="17"/>
  <c r="T106" i="17"/>
  <c r="AF106" i="17"/>
  <c r="U106" i="17"/>
  <c r="V106" i="17"/>
  <c r="U154" i="17"/>
  <c r="V154" i="17"/>
  <c r="K154" i="17"/>
  <c r="W154" i="17"/>
  <c r="L154" i="17"/>
  <c r="X154" i="17"/>
  <c r="M154" i="17"/>
  <c r="Y154" i="17"/>
  <c r="N154" i="17"/>
  <c r="Z154" i="17"/>
  <c r="O154" i="17"/>
  <c r="AA154" i="17"/>
  <c r="P154" i="17"/>
  <c r="AB154" i="17"/>
  <c r="Q154" i="17"/>
  <c r="AC154" i="17"/>
  <c r="R154" i="17"/>
  <c r="AD154" i="17"/>
  <c r="S154" i="17"/>
  <c r="T154" i="17"/>
  <c r="AE154" i="17"/>
  <c r="AF154" i="17"/>
  <c r="Q140" i="17"/>
  <c r="AC140" i="17"/>
  <c r="R140" i="17"/>
  <c r="AD140" i="17"/>
  <c r="S140" i="17"/>
  <c r="AE140" i="17"/>
  <c r="T140" i="17"/>
  <c r="AF140" i="17"/>
  <c r="U140" i="17"/>
  <c r="V140" i="17"/>
  <c r="K140" i="17"/>
  <c r="W140" i="17"/>
  <c r="L140" i="17"/>
  <c r="X140" i="17"/>
  <c r="M140" i="17"/>
  <c r="Y140" i="17"/>
  <c r="N140" i="17"/>
  <c r="Z140" i="17"/>
  <c r="O140" i="17"/>
  <c r="P140" i="17"/>
  <c r="AA140" i="17"/>
  <c r="AB140" i="17"/>
  <c r="AP188" i="17"/>
  <c r="R188" i="17"/>
  <c r="AD188" i="17"/>
  <c r="S188" i="17"/>
  <c r="AE188" i="17"/>
  <c r="T188" i="17"/>
  <c r="AF188" i="17"/>
  <c r="U188" i="17"/>
  <c r="V188" i="17"/>
  <c r="K188" i="17"/>
  <c r="W188" i="17"/>
  <c r="L188" i="17"/>
  <c r="X188" i="17"/>
  <c r="M188" i="17"/>
  <c r="Y188" i="17"/>
  <c r="N188" i="17"/>
  <c r="Z188" i="17"/>
  <c r="O188" i="17"/>
  <c r="AA188" i="17"/>
  <c r="P188" i="17"/>
  <c r="Q188" i="17"/>
  <c r="AB188" i="17"/>
  <c r="AC188" i="17"/>
  <c r="K155" i="17"/>
  <c r="W155" i="17"/>
  <c r="L155" i="17"/>
  <c r="X155" i="17"/>
  <c r="M155" i="17"/>
  <c r="Y155" i="17"/>
  <c r="N155" i="17"/>
  <c r="Z155" i="17"/>
  <c r="O155" i="17"/>
  <c r="AA155" i="17"/>
  <c r="P155" i="17"/>
  <c r="AB155" i="17"/>
  <c r="Q155" i="17"/>
  <c r="AC155" i="17"/>
  <c r="R155" i="17"/>
  <c r="AD155" i="17"/>
  <c r="S155" i="17"/>
  <c r="AE155" i="17"/>
  <c r="T155" i="17"/>
  <c r="AF155" i="17"/>
  <c r="U155" i="17"/>
  <c r="V155" i="17"/>
  <c r="AP150" i="17"/>
  <c r="M150" i="17"/>
  <c r="Y150" i="17"/>
  <c r="N150" i="17"/>
  <c r="Z150" i="17"/>
  <c r="O150" i="17"/>
  <c r="AA150" i="17"/>
  <c r="P150" i="17"/>
  <c r="AB150" i="17"/>
  <c r="Q150" i="17"/>
  <c r="AC150" i="17"/>
  <c r="R150" i="17"/>
  <c r="AD150" i="17"/>
  <c r="S150" i="17"/>
  <c r="AE150" i="17"/>
  <c r="T150" i="17"/>
  <c r="AF150" i="17"/>
  <c r="U150" i="17"/>
  <c r="V150" i="17"/>
  <c r="K150" i="17"/>
  <c r="L150" i="17"/>
  <c r="W150" i="17"/>
  <c r="X150" i="17"/>
  <c r="AP243" i="17"/>
  <c r="M243" i="17"/>
  <c r="Y243" i="17"/>
  <c r="N243" i="17"/>
  <c r="Z243" i="17"/>
  <c r="O243" i="17"/>
  <c r="AA243" i="17"/>
  <c r="P243" i="17"/>
  <c r="AB243" i="17"/>
  <c r="Q243" i="17"/>
  <c r="AC243" i="17"/>
  <c r="R243" i="17"/>
  <c r="AD243" i="17"/>
  <c r="S243" i="17"/>
  <c r="AE243" i="17"/>
  <c r="T243" i="17"/>
  <c r="AF243" i="17"/>
  <c r="U243" i="17"/>
  <c r="V243" i="17"/>
  <c r="K243" i="17"/>
  <c r="L243" i="17"/>
  <c r="W243" i="17"/>
  <c r="X243" i="17"/>
  <c r="P93" i="17"/>
  <c r="AB93" i="17"/>
  <c r="Q93" i="17"/>
  <c r="R93" i="17"/>
  <c r="AD93" i="17"/>
  <c r="S93" i="17"/>
  <c r="AE93" i="17"/>
  <c r="V93" i="17"/>
  <c r="W93" i="17"/>
  <c r="X93" i="17"/>
  <c r="Y93" i="17"/>
  <c r="Z93" i="17"/>
  <c r="AA93" i="17"/>
  <c r="K93" i="17"/>
  <c r="AC93" i="17"/>
  <c r="L93" i="17"/>
  <c r="AF93" i="17"/>
  <c r="M93" i="17"/>
  <c r="N93" i="17"/>
  <c r="O93" i="17"/>
  <c r="T93" i="17"/>
  <c r="U93" i="17"/>
  <c r="M237" i="17"/>
  <c r="Y237" i="17"/>
  <c r="N237" i="17"/>
  <c r="Z237" i="17"/>
  <c r="O237" i="17"/>
  <c r="AA237" i="17"/>
  <c r="P237" i="17"/>
  <c r="AB237" i="17"/>
  <c r="Q237" i="17"/>
  <c r="AC237" i="17"/>
  <c r="R237" i="17"/>
  <c r="AD237" i="17"/>
  <c r="S237" i="17"/>
  <c r="AE237" i="17"/>
  <c r="T237" i="17"/>
  <c r="AF237" i="17"/>
  <c r="U237" i="17"/>
  <c r="V237" i="17"/>
  <c r="K237" i="17"/>
  <c r="L237" i="17"/>
  <c r="W237" i="17"/>
  <c r="X237" i="17"/>
  <c r="T95" i="17"/>
  <c r="AF95" i="17"/>
  <c r="V95" i="17"/>
  <c r="K95" i="17"/>
  <c r="W95" i="17"/>
  <c r="N95" i="17"/>
  <c r="Z95" i="17"/>
  <c r="O95" i="17"/>
  <c r="AE95" i="17"/>
  <c r="P95" i="17"/>
  <c r="Q95" i="17"/>
  <c r="R95" i="17"/>
  <c r="S95" i="17"/>
  <c r="U95" i="17"/>
  <c r="X95" i="17"/>
  <c r="Y95" i="17"/>
  <c r="AA95" i="17"/>
  <c r="AB95" i="17"/>
  <c r="L95" i="17"/>
  <c r="M95" i="17"/>
  <c r="AC95" i="17"/>
  <c r="AD95" i="17"/>
  <c r="Q239" i="17"/>
  <c r="AC239" i="17"/>
  <c r="R239" i="17"/>
  <c r="AD239" i="17"/>
  <c r="S239" i="17"/>
  <c r="AE239" i="17"/>
  <c r="T239" i="17"/>
  <c r="AF239" i="17"/>
  <c r="U239" i="17"/>
  <c r="V239" i="17"/>
  <c r="K239" i="17"/>
  <c r="W239" i="17"/>
  <c r="L239" i="17"/>
  <c r="X239" i="17"/>
  <c r="M239" i="17"/>
  <c r="Y239" i="17"/>
  <c r="N239" i="17"/>
  <c r="Z239" i="17"/>
  <c r="AA239" i="17"/>
  <c r="AB239" i="17"/>
  <c r="O239" i="17"/>
  <c r="P239" i="17"/>
  <c r="AP120" i="17"/>
  <c r="O120" i="17"/>
  <c r="AA120" i="17"/>
  <c r="P120" i="17"/>
  <c r="AB120" i="17"/>
  <c r="Q120" i="17"/>
  <c r="AC120" i="17"/>
  <c r="R120" i="17"/>
  <c r="AD120" i="17"/>
  <c r="S120" i="17"/>
  <c r="AE120" i="17"/>
  <c r="T120" i="17"/>
  <c r="AF120" i="17"/>
  <c r="U120" i="17"/>
  <c r="V120" i="17"/>
  <c r="K120" i="17"/>
  <c r="W120" i="17"/>
  <c r="L120" i="17"/>
  <c r="X120" i="17"/>
  <c r="M120" i="17"/>
  <c r="N120" i="17"/>
  <c r="Y120" i="17"/>
  <c r="Z120" i="17"/>
  <c r="AP264" i="17"/>
  <c r="R264" i="17"/>
  <c r="AD264" i="17"/>
  <c r="S264" i="17"/>
  <c r="AE264" i="17"/>
  <c r="T264" i="17"/>
  <c r="AF264" i="17"/>
  <c r="U264" i="17"/>
  <c r="V264" i="17"/>
  <c r="K264" i="17"/>
  <c r="W264" i="17"/>
  <c r="L264" i="17"/>
  <c r="X264" i="17"/>
  <c r="M264" i="17"/>
  <c r="Y264" i="17"/>
  <c r="N264" i="17"/>
  <c r="Z264" i="17"/>
  <c r="O264" i="17"/>
  <c r="AA264" i="17"/>
  <c r="AB264" i="17"/>
  <c r="AC264" i="17"/>
  <c r="P264" i="17"/>
  <c r="Q264" i="17"/>
  <c r="T301" i="17"/>
  <c r="AF301" i="17"/>
  <c r="U301" i="17"/>
  <c r="V301" i="17"/>
  <c r="K301" i="17"/>
  <c r="W301" i="17"/>
  <c r="L301" i="17"/>
  <c r="X301" i="17"/>
  <c r="M301" i="17"/>
  <c r="Y301" i="17"/>
  <c r="N301" i="17"/>
  <c r="Z301" i="17"/>
  <c r="O301" i="17"/>
  <c r="AA301" i="17"/>
  <c r="P301" i="17"/>
  <c r="AB301" i="17"/>
  <c r="Q301" i="17"/>
  <c r="AC301" i="17"/>
  <c r="R301" i="17"/>
  <c r="S301" i="17"/>
  <c r="AD301" i="17"/>
  <c r="AE301" i="17"/>
  <c r="AP41" i="17"/>
  <c r="O41" i="17"/>
  <c r="AA41" i="17"/>
  <c r="P41" i="17"/>
  <c r="AB41" i="17"/>
  <c r="Q41" i="17"/>
  <c r="AC41" i="17"/>
  <c r="R41" i="17"/>
  <c r="AD41" i="17"/>
  <c r="S41" i="17"/>
  <c r="AE41" i="17"/>
  <c r="T41" i="17"/>
  <c r="AF41" i="17"/>
  <c r="U41" i="17"/>
  <c r="V41" i="17"/>
  <c r="K41" i="17"/>
  <c r="W41" i="17"/>
  <c r="L41" i="17"/>
  <c r="X41" i="17"/>
  <c r="M41" i="17"/>
  <c r="Y41" i="17"/>
  <c r="Z41" i="17"/>
  <c r="N41" i="17"/>
  <c r="AP185" i="17"/>
  <c r="L185" i="17"/>
  <c r="X185" i="17"/>
  <c r="M185" i="17"/>
  <c r="Y185" i="17"/>
  <c r="N185" i="17"/>
  <c r="Z185" i="17"/>
  <c r="O185" i="17"/>
  <c r="AA185" i="17"/>
  <c r="P185" i="17"/>
  <c r="AB185" i="17"/>
  <c r="Q185" i="17"/>
  <c r="AC185" i="17"/>
  <c r="R185" i="17"/>
  <c r="AD185" i="17"/>
  <c r="S185" i="17"/>
  <c r="AE185" i="17"/>
  <c r="T185" i="17"/>
  <c r="AF185" i="17"/>
  <c r="U185" i="17"/>
  <c r="K185" i="17"/>
  <c r="V185" i="17"/>
  <c r="W185" i="17"/>
  <c r="R282" i="17"/>
  <c r="AD282" i="17"/>
  <c r="S282" i="17"/>
  <c r="AE282" i="17"/>
  <c r="T282" i="17"/>
  <c r="AF282" i="17"/>
  <c r="U282" i="17"/>
  <c r="V282" i="17"/>
  <c r="K282" i="17"/>
  <c r="W282" i="17"/>
  <c r="L282" i="17"/>
  <c r="X282" i="17"/>
  <c r="M282" i="17"/>
  <c r="Y282" i="17"/>
  <c r="N282" i="17"/>
  <c r="Z282" i="17"/>
  <c r="O282" i="17"/>
  <c r="AA282" i="17"/>
  <c r="P282" i="17"/>
  <c r="Q282" i="17"/>
  <c r="AB282" i="17"/>
  <c r="AC282" i="17"/>
  <c r="P211" i="17"/>
  <c r="AB211" i="17"/>
  <c r="Q211" i="17"/>
  <c r="AC211" i="17"/>
  <c r="R211" i="17"/>
  <c r="AD211" i="17"/>
  <c r="U211" i="17"/>
  <c r="V211" i="17"/>
  <c r="M211" i="17"/>
  <c r="N211" i="17"/>
  <c r="O211" i="17"/>
  <c r="S211" i="17"/>
  <c r="T211" i="17"/>
  <c r="W211" i="17"/>
  <c r="X211" i="17"/>
  <c r="Y211" i="17"/>
  <c r="Z211" i="17"/>
  <c r="AA211" i="17"/>
  <c r="K211" i="17"/>
  <c r="L211" i="17"/>
  <c r="AE211" i="17"/>
  <c r="AF211" i="17"/>
  <c r="N292" i="17"/>
  <c r="Z292" i="17"/>
  <c r="O292" i="17"/>
  <c r="AA292" i="17"/>
  <c r="P292" i="17"/>
  <c r="AB292" i="17"/>
  <c r="Q292" i="17"/>
  <c r="AC292" i="17"/>
  <c r="R292" i="17"/>
  <c r="AD292" i="17"/>
  <c r="S292" i="17"/>
  <c r="AE292" i="17"/>
  <c r="T292" i="17"/>
  <c r="AF292" i="17"/>
  <c r="U292" i="17"/>
  <c r="V292" i="17"/>
  <c r="K292" i="17"/>
  <c r="W292" i="17"/>
  <c r="L292" i="17"/>
  <c r="M292" i="17"/>
  <c r="X292" i="17"/>
  <c r="Y292" i="17"/>
  <c r="O220" i="17"/>
  <c r="AA220" i="17"/>
  <c r="P220" i="17"/>
  <c r="AB220" i="17"/>
  <c r="Q220" i="17"/>
  <c r="AC220" i="17"/>
  <c r="R220" i="17"/>
  <c r="AD220" i="17"/>
  <c r="S220" i="17"/>
  <c r="AE220" i="17"/>
  <c r="T220" i="17"/>
  <c r="AF220" i="17"/>
  <c r="U220" i="17"/>
  <c r="V220" i="17"/>
  <c r="K220" i="17"/>
  <c r="W220" i="17"/>
  <c r="L220" i="17"/>
  <c r="X220" i="17"/>
  <c r="M220" i="17"/>
  <c r="N220" i="17"/>
  <c r="Y220" i="17"/>
  <c r="Z220" i="17"/>
  <c r="U148" i="17"/>
  <c r="V148" i="17"/>
  <c r="K148" i="17"/>
  <c r="W148" i="17"/>
  <c r="L148" i="17"/>
  <c r="X148" i="17"/>
  <c r="M148" i="17"/>
  <c r="Y148" i="17"/>
  <c r="N148" i="17"/>
  <c r="Z148" i="17"/>
  <c r="O148" i="17"/>
  <c r="AA148" i="17"/>
  <c r="P148" i="17"/>
  <c r="AB148" i="17"/>
  <c r="Q148" i="17"/>
  <c r="AC148" i="17"/>
  <c r="R148" i="17"/>
  <c r="AD148" i="17"/>
  <c r="S148" i="17"/>
  <c r="T148" i="17"/>
  <c r="AE148" i="17"/>
  <c r="AF148" i="17"/>
  <c r="R76" i="17"/>
  <c r="AD76" i="17"/>
  <c r="S76" i="17"/>
  <c r="AE76" i="17"/>
  <c r="T76" i="17"/>
  <c r="AF76" i="17"/>
  <c r="U76" i="17"/>
  <c r="V76" i="17"/>
  <c r="K76" i="17"/>
  <c r="W76" i="17"/>
  <c r="L76" i="17"/>
  <c r="X76" i="17"/>
  <c r="M76" i="17"/>
  <c r="Y76" i="17"/>
  <c r="N76" i="17"/>
  <c r="Z76" i="17"/>
  <c r="O76" i="17"/>
  <c r="AA76" i="17"/>
  <c r="P76" i="17"/>
  <c r="AB76" i="17"/>
  <c r="Q76" i="17"/>
  <c r="AC76" i="17"/>
  <c r="K254" i="17"/>
  <c r="W254" i="17"/>
  <c r="L254" i="17"/>
  <c r="X254" i="17"/>
  <c r="O254" i="17"/>
  <c r="AA254" i="17"/>
  <c r="P254" i="17"/>
  <c r="AB254" i="17"/>
  <c r="Q254" i="17"/>
  <c r="AC254" i="17"/>
  <c r="R254" i="17"/>
  <c r="S254" i="17"/>
  <c r="T254" i="17"/>
  <c r="U254" i="17"/>
  <c r="V254" i="17"/>
  <c r="Y254" i="17"/>
  <c r="Z254" i="17"/>
  <c r="AD254" i="17"/>
  <c r="AE254" i="17"/>
  <c r="AF254" i="17"/>
  <c r="M254" i="17"/>
  <c r="N254" i="17"/>
  <c r="R182" i="17"/>
  <c r="AD182" i="17"/>
  <c r="S182" i="17"/>
  <c r="AE182" i="17"/>
  <c r="T182" i="17"/>
  <c r="AF182" i="17"/>
  <c r="U182" i="17"/>
  <c r="V182" i="17"/>
  <c r="K182" i="17"/>
  <c r="W182" i="17"/>
  <c r="L182" i="17"/>
  <c r="X182" i="17"/>
  <c r="M182" i="17"/>
  <c r="Y182" i="17"/>
  <c r="N182" i="17"/>
  <c r="Z182" i="17"/>
  <c r="O182" i="17"/>
  <c r="AA182" i="17"/>
  <c r="P182" i="17"/>
  <c r="Q182" i="17"/>
  <c r="AB182" i="17"/>
  <c r="AC182" i="17"/>
  <c r="S110" i="17"/>
  <c r="AE110" i="17"/>
  <c r="T110" i="17"/>
  <c r="AF110" i="17"/>
  <c r="U110" i="17"/>
  <c r="V110" i="17"/>
  <c r="K110" i="17"/>
  <c r="W110" i="17"/>
  <c r="L110" i="17"/>
  <c r="X110" i="17"/>
  <c r="M110" i="17"/>
  <c r="Y110" i="17"/>
  <c r="N110" i="17"/>
  <c r="Z110" i="17"/>
  <c r="O110" i="17"/>
  <c r="AA110" i="17"/>
  <c r="P110" i="17"/>
  <c r="AB110" i="17"/>
  <c r="Q110" i="17"/>
  <c r="R110" i="17"/>
  <c r="AC110" i="17"/>
  <c r="AD110" i="17"/>
  <c r="U38" i="17"/>
  <c r="V38" i="17"/>
  <c r="K38" i="17"/>
  <c r="W38" i="17"/>
  <c r="L38" i="17"/>
  <c r="X38" i="17"/>
  <c r="M38" i="17"/>
  <c r="Y38" i="17"/>
  <c r="N38" i="17"/>
  <c r="Z38" i="17"/>
  <c r="O38" i="17"/>
  <c r="AA38" i="17"/>
  <c r="P38" i="17"/>
  <c r="AB38" i="17"/>
  <c r="Q38" i="17"/>
  <c r="AC38" i="17"/>
  <c r="R38" i="17"/>
  <c r="AD38" i="17"/>
  <c r="S38" i="17"/>
  <c r="AE38" i="17"/>
  <c r="T38" i="17"/>
  <c r="AF38" i="17"/>
  <c r="AP92" i="17"/>
  <c r="N92" i="17"/>
  <c r="Z92" i="17"/>
  <c r="O92" i="17"/>
  <c r="AA92" i="17"/>
  <c r="P92" i="17"/>
  <c r="AB92" i="17"/>
  <c r="Q92" i="17"/>
  <c r="AC92" i="17"/>
  <c r="S92" i="17"/>
  <c r="AE92" i="17"/>
  <c r="T92" i="17"/>
  <c r="AF92" i="17"/>
  <c r="V92" i="17"/>
  <c r="W92" i="17"/>
  <c r="X92" i="17"/>
  <c r="Y92" i="17"/>
  <c r="AD92" i="17"/>
  <c r="K92" i="17"/>
  <c r="L92" i="17"/>
  <c r="M92" i="17"/>
  <c r="R92" i="17"/>
  <c r="U92" i="17"/>
  <c r="S116" i="17"/>
  <c r="AE116" i="17"/>
  <c r="T116" i="17"/>
  <c r="AF116" i="17"/>
  <c r="U116" i="17"/>
  <c r="V116" i="17"/>
  <c r="K116" i="17"/>
  <c r="W116" i="17"/>
  <c r="L116" i="17"/>
  <c r="X116" i="17"/>
  <c r="M116" i="17"/>
  <c r="Y116" i="17"/>
  <c r="N116" i="17"/>
  <c r="Z116" i="17"/>
  <c r="O116" i="17"/>
  <c r="AA116" i="17"/>
  <c r="P116" i="17"/>
  <c r="AB116" i="17"/>
  <c r="Q116" i="17"/>
  <c r="R116" i="17"/>
  <c r="AC116" i="17"/>
  <c r="AD116" i="17"/>
  <c r="V284" i="17"/>
  <c r="K284" i="17"/>
  <c r="W284" i="17"/>
  <c r="L284" i="17"/>
  <c r="X284" i="17"/>
  <c r="M284" i="17"/>
  <c r="Y284" i="17"/>
  <c r="N284" i="17"/>
  <c r="Z284" i="17"/>
  <c r="O284" i="17"/>
  <c r="AA284" i="17"/>
  <c r="P284" i="17"/>
  <c r="AB284" i="17"/>
  <c r="Q284" i="17"/>
  <c r="AC284" i="17"/>
  <c r="R284" i="17"/>
  <c r="AD284" i="17"/>
  <c r="S284" i="17"/>
  <c r="AE284" i="17"/>
  <c r="T284" i="17"/>
  <c r="U284" i="17"/>
  <c r="AF284" i="17"/>
  <c r="N68" i="17"/>
  <c r="Z68" i="17"/>
  <c r="O68" i="17"/>
  <c r="AA68" i="17"/>
  <c r="P68" i="17"/>
  <c r="AB68" i="17"/>
  <c r="Q68" i="17"/>
  <c r="AC68" i="17"/>
  <c r="R68" i="17"/>
  <c r="AD68" i="17"/>
  <c r="S68" i="17"/>
  <c r="AE68" i="17"/>
  <c r="T68" i="17"/>
  <c r="AF68" i="17"/>
  <c r="U68" i="17"/>
  <c r="V68" i="17"/>
  <c r="K68" i="17"/>
  <c r="W68" i="17"/>
  <c r="L68" i="17"/>
  <c r="X68" i="17"/>
  <c r="M68" i="17"/>
  <c r="Y68" i="17"/>
  <c r="AP271" i="17"/>
  <c r="T271" i="17"/>
  <c r="AF271" i="17"/>
  <c r="U271" i="17"/>
  <c r="V271" i="17"/>
  <c r="K271" i="17"/>
  <c r="W271" i="17"/>
  <c r="L271" i="17"/>
  <c r="X271" i="17"/>
  <c r="M271" i="17"/>
  <c r="Y271" i="17"/>
  <c r="N271" i="17"/>
  <c r="Z271" i="17"/>
  <c r="O271" i="17"/>
  <c r="AA271" i="17"/>
  <c r="P271" i="17"/>
  <c r="AB271" i="17"/>
  <c r="Q271" i="17"/>
  <c r="AC271" i="17"/>
  <c r="R271" i="17"/>
  <c r="S271" i="17"/>
  <c r="AD271" i="17"/>
  <c r="AE271" i="17"/>
  <c r="V78" i="17"/>
  <c r="K78" i="17"/>
  <c r="W78" i="17"/>
  <c r="L78" i="17"/>
  <c r="X78" i="17"/>
  <c r="M78" i="17"/>
  <c r="Y78" i="17"/>
  <c r="N78" i="17"/>
  <c r="Z78" i="17"/>
  <c r="O78" i="17"/>
  <c r="AA78" i="17"/>
  <c r="P78" i="17"/>
  <c r="AB78" i="17"/>
  <c r="Q78" i="17"/>
  <c r="AC78" i="17"/>
  <c r="R78" i="17"/>
  <c r="AD78" i="17"/>
  <c r="S78" i="17"/>
  <c r="AE78" i="17"/>
  <c r="T78" i="17"/>
  <c r="AF78" i="17"/>
  <c r="U78" i="17"/>
  <c r="P99" i="17"/>
  <c r="AB99" i="17"/>
  <c r="R99" i="17"/>
  <c r="AD99" i="17"/>
  <c r="S99" i="17"/>
  <c r="AE99" i="17"/>
  <c r="O99" i="17"/>
  <c r="Q99" i="17"/>
  <c r="T99" i="17"/>
  <c r="U99" i="17"/>
  <c r="V99" i="17"/>
  <c r="W99" i="17"/>
  <c r="X99" i="17"/>
  <c r="Y99" i="17"/>
  <c r="K99" i="17"/>
  <c r="Z99" i="17"/>
  <c r="L99" i="17"/>
  <c r="AA99" i="17"/>
  <c r="M99" i="17"/>
  <c r="N99" i="17"/>
  <c r="AC99" i="17"/>
  <c r="AF99" i="17"/>
  <c r="O250" i="17"/>
  <c r="AA250" i="17"/>
  <c r="P250" i="17"/>
  <c r="AB250" i="17"/>
  <c r="Q250" i="17"/>
  <c r="AC250" i="17"/>
  <c r="S250" i="17"/>
  <c r="AE250" i="17"/>
  <c r="T250" i="17"/>
  <c r="AF250" i="17"/>
  <c r="U250" i="17"/>
  <c r="M250" i="17"/>
  <c r="N250" i="17"/>
  <c r="R250" i="17"/>
  <c r="V250" i="17"/>
  <c r="W250" i="17"/>
  <c r="X250" i="17"/>
  <c r="Y250" i="17"/>
  <c r="Z250" i="17"/>
  <c r="AD250" i="17"/>
  <c r="K250" i="17"/>
  <c r="L250" i="17"/>
  <c r="U105" i="17"/>
  <c r="V105" i="17"/>
  <c r="K105" i="17"/>
  <c r="W105" i="17"/>
  <c r="L105" i="17"/>
  <c r="X105" i="17"/>
  <c r="M105" i="17"/>
  <c r="Y105" i="17"/>
  <c r="N105" i="17"/>
  <c r="Z105" i="17"/>
  <c r="O105" i="17"/>
  <c r="AA105" i="17"/>
  <c r="P105" i="17"/>
  <c r="AB105" i="17"/>
  <c r="Q105" i="17"/>
  <c r="AC105" i="17"/>
  <c r="R105" i="17"/>
  <c r="AD105" i="17"/>
  <c r="S105" i="17"/>
  <c r="T105" i="17"/>
  <c r="AE105" i="17"/>
  <c r="AF105" i="17"/>
  <c r="M249" i="17"/>
  <c r="Y249" i="17"/>
  <c r="N249" i="17"/>
  <c r="Z249" i="17"/>
  <c r="O249" i="17"/>
  <c r="AA249" i="17"/>
  <c r="Q249" i="17"/>
  <c r="AC249" i="17"/>
  <c r="R249" i="17"/>
  <c r="AD249" i="17"/>
  <c r="S249" i="17"/>
  <c r="AE249" i="17"/>
  <c r="U249" i="17"/>
  <c r="V249" i="17"/>
  <c r="K249" i="17"/>
  <c r="L249" i="17"/>
  <c r="P249" i="17"/>
  <c r="T249" i="17"/>
  <c r="W249" i="17"/>
  <c r="X249" i="17"/>
  <c r="AB249" i="17"/>
  <c r="AF249" i="17"/>
  <c r="M107" i="17"/>
  <c r="Y107" i="17"/>
  <c r="N107" i="17"/>
  <c r="Z107" i="17"/>
  <c r="O107" i="17"/>
  <c r="AA107" i="17"/>
  <c r="P107" i="17"/>
  <c r="AB107" i="17"/>
  <c r="Q107" i="17"/>
  <c r="AC107" i="17"/>
  <c r="R107" i="17"/>
  <c r="AD107" i="17"/>
  <c r="S107" i="17"/>
  <c r="AE107" i="17"/>
  <c r="T107" i="17"/>
  <c r="AF107" i="17"/>
  <c r="U107" i="17"/>
  <c r="V107" i="17"/>
  <c r="K107" i="17"/>
  <c r="L107" i="17"/>
  <c r="W107" i="17"/>
  <c r="X107" i="17"/>
  <c r="Q251" i="17"/>
  <c r="AC251" i="17"/>
  <c r="R251" i="17"/>
  <c r="AD251" i="17"/>
  <c r="S251" i="17"/>
  <c r="AE251" i="17"/>
  <c r="U251" i="17"/>
  <c r="V251" i="17"/>
  <c r="K251" i="17"/>
  <c r="W251" i="17"/>
  <c r="O251" i="17"/>
  <c r="P251" i="17"/>
  <c r="T251" i="17"/>
  <c r="X251" i="17"/>
  <c r="Y251" i="17"/>
  <c r="Z251" i="17"/>
  <c r="AA251" i="17"/>
  <c r="AB251" i="17"/>
  <c r="AF251" i="17"/>
  <c r="L251" i="17"/>
  <c r="M251" i="17"/>
  <c r="N251" i="17"/>
  <c r="O132" i="17"/>
  <c r="AA132" i="17"/>
  <c r="P132" i="17"/>
  <c r="AB132" i="17"/>
  <c r="Q132" i="17"/>
  <c r="AC132" i="17"/>
  <c r="T132" i="17"/>
  <c r="AF132" i="17"/>
  <c r="U132" i="17"/>
  <c r="K132" i="17"/>
  <c r="AE132" i="17"/>
  <c r="L132" i="17"/>
  <c r="M132" i="17"/>
  <c r="N132" i="17"/>
  <c r="R132" i="17"/>
  <c r="S132" i="17"/>
  <c r="V132" i="17"/>
  <c r="W132" i="17"/>
  <c r="X132" i="17"/>
  <c r="Y132" i="17"/>
  <c r="Z132" i="17"/>
  <c r="AD132" i="17"/>
  <c r="R276" i="17"/>
  <c r="AD276" i="17"/>
  <c r="S276" i="17"/>
  <c r="AE276" i="17"/>
  <c r="T276" i="17"/>
  <c r="AF276" i="17"/>
  <c r="U276" i="17"/>
  <c r="V276" i="17"/>
  <c r="K276" i="17"/>
  <c r="W276" i="17"/>
  <c r="L276" i="17"/>
  <c r="X276" i="17"/>
  <c r="M276" i="17"/>
  <c r="Y276" i="17"/>
  <c r="N276" i="17"/>
  <c r="Z276" i="17"/>
  <c r="O276" i="17"/>
  <c r="AA276" i="17"/>
  <c r="P276" i="17"/>
  <c r="Q276" i="17"/>
  <c r="AB276" i="17"/>
  <c r="AC276" i="17"/>
  <c r="O53" i="17"/>
  <c r="AA53" i="17"/>
  <c r="P53" i="17"/>
  <c r="AB53" i="17"/>
  <c r="Q53" i="17"/>
  <c r="AC53" i="17"/>
  <c r="R53" i="17"/>
  <c r="AD53" i="17"/>
  <c r="S53" i="17"/>
  <c r="AE53" i="17"/>
  <c r="T53" i="17"/>
  <c r="AF53" i="17"/>
  <c r="U53" i="17"/>
  <c r="V53" i="17"/>
  <c r="K53" i="17"/>
  <c r="W53" i="17"/>
  <c r="M53" i="17"/>
  <c r="Y53" i="17"/>
  <c r="L53" i="17"/>
  <c r="N53" i="17"/>
  <c r="X53" i="17"/>
  <c r="Z53" i="17"/>
  <c r="L197" i="17"/>
  <c r="X197" i="17"/>
  <c r="M197" i="17"/>
  <c r="Y197" i="17"/>
  <c r="N197" i="17"/>
  <c r="Z197" i="17"/>
  <c r="O197" i="17"/>
  <c r="AA197" i="17"/>
  <c r="P197" i="17"/>
  <c r="AB197" i="17"/>
  <c r="Q197" i="17"/>
  <c r="AC197" i="17"/>
  <c r="R197" i="17"/>
  <c r="AD197" i="17"/>
  <c r="S197" i="17"/>
  <c r="AE197" i="17"/>
  <c r="T197" i="17"/>
  <c r="AF197" i="17"/>
  <c r="U197" i="17"/>
  <c r="K197" i="17"/>
  <c r="V197" i="17"/>
  <c r="W197" i="17"/>
  <c r="R294" i="17"/>
  <c r="AD294" i="17"/>
  <c r="S294" i="17"/>
  <c r="AE294" i="17"/>
  <c r="T294" i="17"/>
  <c r="AF294" i="17"/>
  <c r="U294" i="17"/>
  <c r="V294" i="17"/>
  <c r="K294" i="17"/>
  <c r="W294" i="17"/>
  <c r="L294" i="17"/>
  <c r="X294" i="17"/>
  <c r="M294" i="17"/>
  <c r="Y294" i="17"/>
  <c r="N294" i="17"/>
  <c r="Z294" i="17"/>
  <c r="O294" i="17"/>
  <c r="AA294" i="17"/>
  <c r="P294" i="17"/>
  <c r="Q294" i="17"/>
  <c r="AB294" i="17"/>
  <c r="AC294" i="17"/>
  <c r="U223" i="17"/>
  <c r="V223" i="17"/>
  <c r="K223" i="17"/>
  <c r="W223" i="17"/>
  <c r="L223" i="17"/>
  <c r="X223" i="17"/>
  <c r="M223" i="17"/>
  <c r="Y223" i="17"/>
  <c r="N223" i="17"/>
  <c r="Z223" i="17"/>
  <c r="O223" i="17"/>
  <c r="AA223" i="17"/>
  <c r="P223" i="17"/>
  <c r="AB223" i="17"/>
  <c r="Q223" i="17"/>
  <c r="AC223" i="17"/>
  <c r="R223" i="17"/>
  <c r="AD223" i="17"/>
  <c r="S223" i="17"/>
  <c r="T223" i="17"/>
  <c r="AE223" i="17"/>
  <c r="AF223" i="17"/>
  <c r="O151" i="17"/>
  <c r="AA151" i="17"/>
  <c r="P151" i="17"/>
  <c r="AB151" i="17"/>
  <c r="Q151" i="17"/>
  <c r="AC151" i="17"/>
  <c r="R151" i="17"/>
  <c r="AD151" i="17"/>
  <c r="S151" i="17"/>
  <c r="AE151" i="17"/>
  <c r="T151" i="17"/>
  <c r="AF151" i="17"/>
  <c r="U151" i="17"/>
  <c r="V151" i="17"/>
  <c r="K151" i="17"/>
  <c r="W151" i="17"/>
  <c r="L151" i="17"/>
  <c r="X151" i="17"/>
  <c r="M151" i="17"/>
  <c r="N151" i="17"/>
  <c r="Y151" i="17"/>
  <c r="Z151" i="17"/>
  <c r="L79" i="17"/>
  <c r="X79" i="17"/>
  <c r="M79" i="17"/>
  <c r="Y79" i="17"/>
  <c r="N79" i="17"/>
  <c r="Z79" i="17"/>
  <c r="O79" i="17"/>
  <c r="AA79" i="17"/>
  <c r="P79" i="17"/>
  <c r="AB79" i="17"/>
  <c r="Q79" i="17"/>
  <c r="AC79" i="17"/>
  <c r="R79" i="17"/>
  <c r="AD79" i="17"/>
  <c r="S79" i="17"/>
  <c r="AE79" i="17"/>
  <c r="T79" i="17"/>
  <c r="AF79" i="17"/>
  <c r="U79" i="17"/>
  <c r="V79" i="17"/>
  <c r="K79" i="17"/>
  <c r="W79" i="17"/>
  <c r="M174" i="17"/>
  <c r="Y174" i="17"/>
  <c r="N174" i="17"/>
  <c r="Z174" i="17"/>
  <c r="R174" i="17"/>
  <c r="AD174" i="17"/>
  <c r="S174" i="17"/>
  <c r="V174" i="17"/>
  <c r="W174" i="17"/>
  <c r="X174" i="17"/>
  <c r="AA174" i="17"/>
  <c r="AB174" i="17"/>
  <c r="K174" i="17"/>
  <c r="AC174" i="17"/>
  <c r="L174" i="17"/>
  <c r="AE174" i="17"/>
  <c r="O174" i="17"/>
  <c r="AF174" i="17"/>
  <c r="P174" i="17"/>
  <c r="Q174" i="17"/>
  <c r="T174" i="17"/>
  <c r="U174" i="17"/>
  <c r="O102" i="17"/>
  <c r="AA102" i="17"/>
  <c r="P102" i="17"/>
  <c r="AB102" i="17"/>
  <c r="Q102" i="17"/>
  <c r="AC102" i="17"/>
  <c r="R102" i="17"/>
  <c r="AD102" i="17"/>
  <c r="S102" i="17"/>
  <c r="AE102" i="17"/>
  <c r="T102" i="17"/>
  <c r="AF102" i="17"/>
  <c r="U102" i="17"/>
  <c r="V102" i="17"/>
  <c r="K102" i="17"/>
  <c r="W102" i="17"/>
  <c r="L102" i="17"/>
  <c r="X102" i="17"/>
  <c r="M102" i="17"/>
  <c r="N102" i="17"/>
  <c r="Y102" i="17"/>
  <c r="Z102" i="17"/>
  <c r="Q30" i="17"/>
  <c r="AC30" i="17"/>
  <c r="R30" i="17"/>
  <c r="AD30" i="17"/>
  <c r="S30" i="17"/>
  <c r="AE30" i="17"/>
  <c r="T30" i="17"/>
  <c r="AF30" i="17"/>
  <c r="U30" i="17"/>
  <c r="V30" i="17"/>
  <c r="K30" i="17"/>
  <c r="W30" i="17"/>
  <c r="L30" i="17"/>
  <c r="X30" i="17"/>
  <c r="M30" i="17"/>
  <c r="Y30" i="17"/>
  <c r="N30" i="17"/>
  <c r="Z30" i="17"/>
  <c r="O30" i="17"/>
  <c r="AA30" i="17"/>
  <c r="P30" i="17"/>
  <c r="AB30" i="17"/>
  <c r="L267" i="17"/>
  <c r="X267" i="17"/>
  <c r="M267" i="17"/>
  <c r="Y267" i="17"/>
  <c r="N267" i="17"/>
  <c r="Z267" i="17"/>
  <c r="O267" i="17"/>
  <c r="AA267" i="17"/>
  <c r="P267" i="17"/>
  <c r="AB267" i="17"/>
  <c r="Q267" i="17"/>
  <c r="AC267" i="17"/>
  <c r="R267" i="17"/>
  <c r="AD267" i="17"/>
  <c r="S267" i="17"/>
  <c r="AE267" i="17"/>
  <c r="T267" i="17"/>
  <c r="AF267" i="17"/>
  <c r="U267" i="17"/>
  <c r="K267" i="17"/>
  <c r="W267" i="17"/>
  <c r="V267" i="17"/>
  <c r="T195" i="17"/>
  <c r="AF195" i="17"/>
  <c r="U195" i="17"/>
  <c r="V195" i="17"/>
  <c r="K195" i="17"/>
  <c r="W195" i="17"/>
  <c r="L195" i="17"/>
  <c r="X195" i="17"/>
  <c r="M195" i="17"/>
  <c r="Y195" i="17"/>
  <c r="N195" i="17"/>
  <c r="Z195" i="17"/>
  <c r="O195" i="17"/>
  <c r="AA195" i="17"/>
  <c r="P195" i="17"/>
  <c r="AB195" i="17"/>
  <c r="Q195" i="17"/>
  <c r="AC195" i="17"/>
  <c r="R195" i="17"/>
  <c r="S195" i="17"/>
  <c r="AD195" i="17"/>
  <c r="AE195" i="17"/>
  <c r="U123" i="17"/>
  <c r="V123" i="17"/>
  <c r="K123" i="17"/>
  <c r="W123" i="17"/>
  <c r="L123" i="17"/>
  <c r="X123" i="17"/>
  <c r="M123" i="17"/>
  <c r="Y123" i="17"/>
  <c r="N123" i="17"/>
  <c r="Z123" i="17"/>
  <c r="O123" i="17"/>
  <c r="AA123" i="17"/>
  <c r="P123" i="17"/>
  <c r="AB123" i="17"/>
  <c r="Q123" i="17"/>
  <c r="R123" i="17"/>
  <c r="S123" i="17"/>
  <c r="T123" i="17"/>
  <c r="AC123" i="17"/>
  <c r="AD123" i="17"/>
  <c r="AE123" i="17"/>
  <c r="AF123" i="17"/>
  <c r="K51" i="17"/>
  <c r="W51" i="17"/>
  <c r="L51" i="17"/>
  <c r="X51" i="17"/>
  <c r="M51" i="17"/>
  <c r="Y51" i="17"/>
  <c r="N51" i="17"/>
  <c r="Z51" i="17"/>
  <c r="O51" i="17"/>
  <c r="AA51" i="17"/>
  <c r="P51" i="17"/>
  <c r="AB51" i="17"/>
  <c r="Q51" i="17"/>
  <c r="AC51" i="17"/>
  <c r="R51" i="17"/>
  <c r="AD51" i="17"/>
  <c r="S51" i="17"/>
  <c r="AE51" i="17"/>
  <c r="U51" i="17"/>
  <c r="T51" i="17"/>
  <c r="V51" i="17"/>
  <c r="AF51" i="17"/>
  <c r="Q133" i="17"/>
  <c r="AC133" i="17"/>
  <c r="R133" i="17"/>
  <c r="AD133" i="17"/>
  <c r="S133" i="17"/>
  <c r="AE133" i="17"/>
  <c r="V133" i="17"/>
  <c r="K133" i="17"/>
  <c r="W133" i="17"/>
  <c r="AB133" i="17"/>
  <c r="L133" i="17"/>
  <c r="AF133" i="17"/>
  <c r="M133" i="17"/>
  <c r="N133" i="17"/>
  <c r="O133" i="17"/>
  <c r="P133" i="17"/>
  <c r="T133" i="17"/>
  <c r="U133" i="17"/>
  <c r="X133" i="17"/>
  <c r="Y133" i="17"/>
  <c r="Z133" i="17"/>
  <c r="AA133" i="17"/>
  <c r="L61" i="17"/>
  <c r="K61" i="17"/>
  <c r="X61" i="17"/>
  <c r="M61" i="17"/>
  <c r="Y61" i="17"/>
  <c r="N61" i="17"/>
  <c r="Z61" i="17"/>
  <c r="O61" i="17"/>
  <c r="AA61" i="17"/>
  <c r="P61" i="17"/>
  <c r="AB61" i="17"/>
  <c r="Q61" i="17"/>
  <c r="AC61" i="17"/>
  <c r="R61" i="17"/>
  <c r="AD61" i="17"/>
  <c r="S61" i="17"/>
  <c r="AE61" i="17"/>
  <c r="T61" i="17"/>
  <c r="AF61" i="17"/>
  <c r="U61" i="17"/>
  <c r="V61" i="17"/>
  <c r="W61" i="17"/>
  <c r="U142" i="17"/>
  <c r="V142" i="17"/>
  <c r="K142" i="17"/>
  <c r="W142" i="17"/>
  <c r="L142" i="17"/>
  <c r="X142" i="17"/>
  <c r="M142" i="17"/>
  <c r="Y142" i="17"/>
  <c r="N142" i="17"/>
  <c r="Z142" i="17"/>
  <c r="O142" i="17"/>
  <c r="AA142" i="17"/>
  <c r="P142" i="17"/>
  <c r="AB142" i="17"/>
  <c r="Q142" i="17"/>
  <c r="AC142" i="17"/>
  <c r="R142" i="17"/>
  <c r="AD142" i="17"/>
  <c r="S142" i="17"/>
  <c r="T142" i="17"/>
  <c r="AE142" i="17"/>
  <c r="AF142" i="17"/>
  <c r="O238" i="17"/>
  <c r="AA238" i="17"/>
  <c r="P238" i="17"/>
  <c r="AB238" i="17"/>
  <c r="Q238" i="17"/>
  <c r="AC238" i="17"/>
  <c r="R238" i="17"/>
  <c r="AD238" i="17"/>
  <c r="S238" i="17"/>
  <c r="AE238" i="17"/>
  <c r="T238" i="17"/>
  <c r="AF238" i="17"/>
  <c r="U238" i="17"/>
  <c r="V238" i="17"/>
  <c r="K238" i="17"/>
  <c r="W238" i="17"/>
  <c r="L238" i="17"/>
  <c r="X238" i="17"/>
  <c r="M238" i="17"/>
  <c r="N238" i="17"/>
  <c r="Y238" i="17"/>
  <c r="Z238" i="17"/>
  <c r="N58" i="17"/>
  <c r="Z58" i="17"/>
  <c r="Q58" i="17"/>
  <c r="AC58" i="17"/>
  <c r="R58" i="17"/>
  <c r="AD58" i="17"/>
  <c r="S58" i="17"/>
  <c r="U58" i="17"/>
  <c r="V58" i="17"/>
  <c r="W58" i="17"/>
  <c r="X58" i="17"/>
  <c r="Y58" i="17"/>
  <c r="AA58" i="17"/>
  <c r="K58" i="17"/>
  <c r="AB58" i="17"/>
  <c r="L58" i="17"/>
  <c r="AE58" i="17"/>
  <c r="M58" i="17"/>
  <c r="AF58" i="17"/>
  <c r="O58" i="17"/>
  <c r="P58" i="17"/>
  <c r="T58" i="17"/>
  <c r="K118" i="17"/>
  <c r="W118" i="17"/>
  <c r="L118" i="17"/>
  <c r="X118" i="17"/>
  <c r="M118" i="17"/>
  <c r="Y118" i="17"/>
  <c r="N118" i="17"/>
  <c r="Z118" i="17"/>
  <c r="O118" i="17"/>
  <c r="AA118" i="17"/>
  <c r="P118" i="17"/>
  <c r="AB118" i="17"/>
  <c r="Q118" i="17"/>
  <c r="AC118" i="17"/>
  <c r="R118" i="17"/>
  <c r="AD118" i="17"/>
  <c r="S118" i="17"/>
  <c r="AE118" i="17"/>
  <c r="T118" i="17"/>
  <c r="AF118" i="17"/>
  <c r="U118" i="17"/>
  <c r="V118" i="17"/>
  <c r="K236" i="17"/>
  <c r="W236" i="17"/>
  <c r="L236" i="17"/>
  <c r="X236" i="17"/>
  <c r="M236" i="17"/>
  <c r="Y236" i="17"/>
  <c r="N236" i="17"/>
  <c r="Z236" i="17"/>
  <c r="O236" i="17"/>
  <c r="AA236" i="17"/>
  <c r="P236" i="17"/>
  <c r="AB236" i="17"/>
  <c r="Q236" i="17"/>
  <c r="AC236" i="17"/>
  <c r="R236" i="17"/>
  <c r="AD236" i="17"/>
  <c r="S236" i="17"/>
  <c r="AE236" i="17"/>
  <c r="T236" i="17"/>
  <c r="AF236" i="17"/>
  <c r="U236" i="17"/>
  <c r="V236" i="17"/>
  <c r="AP260" i="17"/>
  <c r="AQ260" i="17" s="1"/>
  <c r="V260" i="17"/>
  <c r="K260" i="17"/>
  <c r="W260" i="17"/>
  <c r="L260" i="17"/>
  <c r="X260" i="17"/>
  <c r="M260" i="17"/>
  <c r="Y260" i="17"/>
  <c r="N260" i="17"/>
  <c r="Z260" i="17"/>
  <c r="O260" i="17"/>
  <c r="AA260" i="17"/>
  <c r="P260" i="17"/>
  <c r="AB260" i="17"/>
  <c r="Q260" i="17"/>
  <c r="AC260" i="17"/>
  <c r="R260" i="17"/>
  <c r="AD260" i="17"/>
  <c r="S260" i="17"/>
  <c r="AE260" i="17"/>
  <c r="T260" i="17"/>
  <c r="U260" i="17"/>
  <c r="AF260" i="17"/>
  <c r="R212" i="17"/>
  <c r="AD212" i="17"/>
  <c r="S212" i="17"/>
  <c r="AE212" i="17"/>
  <c r="T212" i="17"/>
  <c r="AF212" i="17"/>
  <c r="K212" i="17"/>
  <c r="W212" i="17"/>
  <c r="L212" i="17"/>
  <c r="X212" i="17"/>
  <c r="M212" i="17"/>
  <c r="N212" i="17"/>
  <c r="O212" i="17"/>
  <c r="P212" i="17"/>
  <c r="Q212" i="17"/>
  <c r="U212" i="17"/>
  <c r="V212" i="17"/>
  <c r="Y212" i="17"/>
  <c r="Z212" i="17"/>
  <c r="AA212" i="17"/>
  <c r="AB212" i="17"/>
  <c r="AC212" i="17"/>
  <c r="AP199" i="17"/>
  <c r="P199" i="17"/>
  <c r="AB199" i="17"/>
  <c r="Q199" i="17"/>
  <c r="AC199" i="17"/>
  <c r="R199" i="17"/>
  <c r="AD199" i="17"/>
  <c r="S199" i="17"/>
  <c r="AE199" i="17"/>
  <c r="T199" i="17"/>
  <c r="AF199" i="17"/>
  <c r="U199" i="17"/>
  <c r="V199" i="17"/>
  <c r="K199" i="17"/>
  <c r="W199" i="17"/>
  <c r="L199" i="17"/>
  <c r="X199" i="17"/>
  <c r="M199" i="17"/>
  <c r="Y199" i="17"/>
  <c r="Z199" i="17"/>
  <c r="AA199" i="17"/>
  <c r="N199" i="17"/>
  <c r="O199" i="17"/>
  <c r="U117" i="17"/>
  <c r="V117" i="17"/>
  <c r="K117" i="17"/>
  <c r="W117" i="17"/>
  <c r="L117" i="17"/>
  <c r="X117" i="17"/>
  <c r="M117" i="17"/>
  <c r="Y117" i="17"/>
  <c r="N117" i="17"/>
  <c r="Z117" i="17"/>
  <c r="O117" i="17"/>
  <c r="AA117" i="17"/>
  <c r="P117" i="17"/>
  <c r="AB117" i="17"/>
  <c r="Q117" i="17"/>
  <c r="AC117" i="17"/>
  <c r="R117" i="17"/>
  <c r="AD117" i="17"/>
  <c r="S117" i="17"/>
  <c r="T117" i="17"/>
  <c r="AE117" i="17"/>
  <c r="AF117" i="17"/>
  <c r="L261" i="17"/>
  <c r="X261" i="17"/>
  <c r="M261" i="17"/>
  <c r="Y261" i="17"/>
  <c r="N261" i="17"/>
  <c r="Z261" i="17"/>
  <c r="O261" i="17"/>
  <c r="AA261" i="17"/>
  <c r="P261" i="17"/>
  <c r="AB261" i="17"/>
  <c r="Q261" i="17"/>
  <c r="AC261" i="17"/>
  <c r="R261" i="17"/>
  <c r="AD261" i="17"/>
  <c r="S261" i="17"/>
  <c r="AE261" i="17"/>
  <c r="T261" i="17"/>
  <c r="AF261" i="17"/>
  <c r="U261" i="17"/>
  <c r="V261" i="17"/>
  <c r="W261" i="17"/>
  <c r="K261" i="17"/>
  <c r="M119" i="17"/>
  <c r="Y119" i="17"/>
  <c r="N119" i="17"/>
  <c r="Z119" i="17"/>
  <c r="O119" i="17"/>
  <c r="AA119" i="17"/>
  <c r="P119" i="17"/>
  <c r="AB119" i="17"/>
  <c r="Q119" i="17"/>
  <c r="AC119" i="17"/>
  <c r="R119" i="17"/>
  <c r="AD119" i="17"/>
  <c r="S119" i="17"/>
  <c r="AE119" i="17"/>
  <c r="T119" i="17"/>
  <c r="AF119" i="17"/>
  <c r="U119" i="17"/>
  <c r="V119" i="17"/>
  <c r="K119" i="17"/>
  <c r="L119" i="17"/>
  <c r="W119" i="17"/>
  <c r="X119" i="17"/>
  <c r="AP263" i="17"/>
  <c r="P263" i="17"/>
  <c r="AB263" i="17"/>
  <c r="Q263" i="17"/>
  <c r="AC263" i="17"/>
  <c r="R263" i="17"/>
  <c r="AD263" i="17"/>
  <c r="S263" i="17"/>
  <c r="AE263" i="17"/>
  <c r="T263" i="17"/>
  <c r="AF263" i="17"/>
  <c r="U263" i="17"/>
  <c r="V263" i="17"/>
  <c r="K263" i="17"/>
  <c r="W263" i="17"/>
  <c r="L263" i="17"/>
  <c r="X263" i="17"/>
  <c r="M263" i="17"/>
  <c r="Y263" i="17"/>
  <c r="N263" i="17"/>
  <c r="O263" i="17"/>
  <c r="Z263" i="17"/>
  <c r="AA263" i="17"/>
  <c r="AP144" i="17"/>
  <c r="M144" i="17"/>
  <c r="Y144" i="17"/>
  <c r="N144" i="17"/>
  <c r="Z144" i="17"/>
  <c r="O144" i="17"/>
  <c r="AA144" i="17"/>
  <c r="P144" i="17"/>
  <c r="AB144" i="17"/>
  <c r="Q144" i="17"/>
  <c r="AC144" i="17"/>
  <c r="R144" i="17"/>
  <c r="AD144" i="17"/>
  <c r="S144" i="17"/>
  <c r="AE144" i="17"/>
  <c r="T144" i="17"/>
  <c r="AF144" i="17"/>
  <c r="U144" i="17"/>
  <c r="V144" i="17"/>
  <c r="K144" i="17"/>
  <c r="L144" i="17"/>
  <c r="W144" i="17"/>
  <c r="X144" i="17"/>
  <c r="AP288" i="17"/>
  <c r="R288" i="17"/>
  <c r="AD288" i="17"/>
  <c r="S288" i="17"/>
  <c r="AE288" i="17"/>
  <c r="T288" i="17"/>
  <c r="AF288" i="17"/>
  <c r="U288" i="17"/>
  <c r="V288" i="17"/>
  <c r="K288" i="17"/>
  <c r="W288" i="17"/>
  <c r="L288" i="17"/>
  <c r="X288" i="17"/>
  <c r="M288" i="17"/>
  <c r="Y288" i="17"/>
  <c r="N288" i="17"/>
  <c r="Z288" i="17"/>
  <c r="O288" i="17"/>
  <c r="AA288" i="17"/>
  <c r="P288" i="17"/>
  <c r="Q288" i="17"/>
  <c r="AB288" i="17"/>
  <c r="AC288" i="17"/>
  <c r="AP181" i="17"/>
  <c r="P181" i="17"/>
  <c r="AB181" i="17"/>
  <c r="Q181" i="17"/>
  <c r="AC181" i="17"/>
  <c r="R181" i="17"/>
  <c r="AD181" i="17"/>
  <c r="S181" i="17"/>
  <c r="AE181" i="17"/>
  <c r="T181" i="17"/>
  <c r="AF181" i="17"/>
  <c r="U181" i="17"/>
  <c r="V181" i="17"/>
  <c r="K181" i="17"/>
  <c r="W181" i="17"/>
  <c r="L181" i="17"/>
  <c r="X181" i="17"/>
  <c r="M181" i="17"/>
  <c r="Y181" i="17"/>
  <c r="N181" i="17"/>
  <c r="O181" i="17"/>
  <c r="Z181" i="17"/>
  <c r="AA181" i="17"/>
  <c r="AP65" i="17"/>
  <c r="T65" i="17"/>
  <c r="AF65" i="17"/>
  <c r="U65" i="17"/>
  <c r="V65" i="17"/>
  <c r="K65" i="17"/>
  <c r="W65" i="17"/>
  <c r="L65" i="17"/>
  <c r="X65" i="17"/>
  <c r="M65" i="17"/>
  <c r="Y65" i="17"/>
  <c r="N65" i="17"/>
  <c r="Z65" i="17"/>
  <c r="O65" i="17"/>
  <c r="AA65" i="17"/>
  <c r="P65" i="17"/>
  <c r="AB65" i="17"/>
  <c r="Q65" i="17"/>
  <c r="AC65" i="17"/>
  <c r="R65" i="17"/>
  <c r="AD65" i="17"/>
  <c r="S65" i="17"/>
  <c r="AE65" i="17"/>
  <c r="AP209" i="17"/>
  <c r="L209" i="17"/>
  <c r="X209" i="17"/>
  <c r="M209" i="17"/>
  <c r="Y209" i="17"/>
  <c r="N209" i="17"/>
  <c r="Z209" i="17"/>
  <c r="O209" i="17"/>
  <c r="P209" i="17"/>
  <c r="AB209" i="17"/>
  <c r="Q209" i="17"/>
  <c r="AC209" i="17"/>
  <c r="R209" i="17"/>
  <c r="AD209" i="17"/>
  <c r="S209" i="17"/>
  <c r="K209" i="17"/>
  <c r="T209" i="17"/>
  <c r="U209" i="17"/>
  <c r="V209" i="17"/>
  <c r="W209" i="17"/>
  <c r="AA209" i="17"/>
  <c r="AE209" i="17"/>
  <c r="AF209" i="17"/>
  <c r="AP306" i="17"/>
  <c r="R306" i="17"/>
  <c r="AD306" i="17"/>
  <c r="S306" i="17"/>
  <c r="AE306" i="17"/>
  <c r="T306" i="17"/>
  <c r="AF306" i="17"/>
  <c r="U306" i="17"/>
  <c r="V306" i="17"/>
  <c r="K306" i="17"/>
  <c r="W306" i="17"/>
  <c r="L306" i="17"/>
  <c r="X306" i="17"/>
  <c r="M306" i="17"/>
  <c r="Y306" i="17"/>
  <c r="N306" i="17"/>
  <c r="Z306" i="17"/>
  <c r="O306" i="17"/>
  <c r="AA306" i="17"/>
  <c r="P306" i="17"/>
  <c r="Q306" i="17"/>
  <c r="AC306" i="17"/>
  <c r="AB306" i="17"/>
  <c r="U235" i="17"/>
  <c r="V235" i="17"/>
  <c r="K235" i="17"/>
  <c r="W235" i="17"/>
  <c r="L235" i="17"/>
  <c r="X235" i="17"/>
  <c r="M235" i="17"/>
  <c r="Y235" i="17"/>
  <c r="N235" i="17"/>
  <c r="Z235" i="17"/>
  <c r="O235" i="17"/>
  <c r="AA235" i="17"/>
  <c r="P235" i="17"/>
  <c r="AB235" i="17"/>
  <c r="Q235" i="17"/>
  <c r="AC235" i="17"/>
  <c r="R235" i="17"/>
  <c r="AD235" i="17"/>
  <c r="S235" i="17"/>
  <c r="T235" i="17"/>
  <c r="AE235" i="17"/>
  <c r="AF235" i="17"/>
  <c r="AP280" i="17"/>
  <c r="N280" i="17"/>
  <c r="Z280" i="17"/>
  <c r="O280" i="17"/>
  <c r="AA280" i="17"/>
  <c r="P280" i="17"/>
  <c r="AB280" i="17"/>
  <c r="Q280" i="17"/>
  <c r="AC280" i="17"/>
  <c r="R280" i="17"/>
  <c r="AD280" i="17"/>
  <c r="S280" i="17"/>
  <c r="AE280" i="17"/>
  <c r="T280" i="17"/>
  <c r="AF280" i="17"/>
  <c r="U280" i="17"/>
  <c r="V280" i="17"/>
  <c r="K280" i="17"/>
  <c r="W280" i="17"/>
  <c r="L280" i="17"/>
  <c r="M280" i="17"/>
  <c r="Y280" i="17"/>
  <c r="X280" i="17"/>
  <c r="AP208" i="17"/>
  <c r="AQ208" i="17" s="1"/>
  <c r="V208" i="17"/>
  <c r="K208" i="17"/>
  <c r="W208" i="17"/>
  <c r="L208" i="17"/>
  <c r="X208" i="17"/>
  <c r="M208" i="17"/>
  <c r="Y208" i="17"/>
  <c r="N208" i="17"/>
  <c r="Z208" i="17"/>
  <c r="O208" i="17"/>
  <c r="AA208" i="17"/>
  <c r="P208" i="17"/>
  <c r="AB208" i="17"/>
  <c r="Q208" i="17"/>
  <c r="AC208" i="17"/>
  <c r="U208" i="17"/>
  <c r="AD208" i="17"/>
  <c r="AE208" i="17"/>
  <c r="AF208" i="17"/>
  <c r="R208" i="17"/>
  <c r="S208" i="17"/>
  <c r="T208" i="17"/>
  <c r="U136" i="17"/>
  <c r="V136" i="17"/>
  <c r="K136" i="17"/>
  <c r="W136" i="17"/>
  <c r="L136" i="17"/>
  <c r="X136" i="17"/>
  <c r="M136" i="17"/>
  <c r="Y136" i="17"/>
  <c r="N136" i="17"/>
  <c r="Z136" i="17"/>
  <c r="O136" i="17"/>
  <c r="AA136" i="17"/>
  <c r="P136" i="17"/>
  <c r="AB136" i="17"/>
  <c r="Q136" i="17"/>
  <c r="AC136" i="17"/>
  <c r="R136" i="17"/>
  <c r="AD136" i="17"/>
  <c r="AE136" i="17"/>
  <c r="AF136" i="17"/>
  <c r="S136" i="17"/>
  <c r="T136" i="17"/>
  <c r="R64" i="17"/>
  <c r="AD64" i="17"/>
  <c r="S64" i="17"/>
  <c r="AE64" i="17"/>
  <c r="T64" i="17"/>
  <c r="AF64" i="17"/>
  <c r="U64" i="17"/>
  <c r="V64" i="17"/>
  <c r="K64" i="17"/>
  <c r="W64" i="17"/>
  <c r="L64" i="17"/>
  <c r="X64" i="17"/>
  <c r="M64" i="17"/>
  <c r="Y64" i="17"/>
  <c r="N64" i="17"/>
  <c r="Z64" i="17"/>
  <c r="O64" i="17"/>
  <c r="AA64" i="17"/>
  <c r="P64" i="17"/>
  <c r="AB64" i="17"/>
  <c r="Q64" i="17"/>
  <c r="AC64" i="17"/>
  <c r="K242" i="17"/>
  <c r="W242" i="17"/>
  <c r="L242" i="17"/>
  <c r="X242" i="17"/>
  <c r="M242" i="17"/>
  <c r="Y242" i="17"/>
  <c r="N242" i="17"/>
  <c r="Z242" i="17"/>
  <c r="O242" i="17"/>
  <c r="AA242" i="17"/>
  <c r="P242" i="17"/>
  <c r="AB242" i="17"/>
  <c r="Q242" i="17"/>
  <c r="AC242" i="17"/>
  <c r="R242" i="17"/>
  <c r="AD242" i="17"/>
  <c r="S242" i="17"/>
  <c r="AE242" i="17"/>
  <c r="T242" i="17"/>
  <c r="AF242" i="17"/>
  <c r="U242" i="17"/>
  <c r="V242" i="17"/>
  <c r="Q170" i="17"/>
  <c r="AC170" i="17"/>
  <c r="R170" i="17"/>
  <c r="AD170" i="17"/>
  <c r="T170" i="17"/>
  <c r="AF170" i="17"/>
  <c r="V170" i="17"/>
  <c r="K170" i="17"/>
  <c r="W170" i="17"/>
  <c r="AB170" i="17"/>
  <c r="L170" i="17"/>
  <c r="AE170" i="17"/>
  <c r="M170" i="17"/>
  <c r="N170" i="17"/>
  <c r="O170" i="17"/>
  <c r="P170" i="17"/>
  <c r="S170" i="17"/>
  <c r="U170" i="17"/>
  <c r="X170" i="17"/>
  <c r="Y170" i="17"/>
  <c r="Z170" i="17"/>
  <c r="AA170" i="17"/>
  <c r="N98" i="17"/>
  <c r="Z98" i="17"/>
  <c r="P98" i="17"/>
  <c r="AB98" i="17"/>
  <c r="Q98" i="17"/>
  <c r="AC98" i="17"/>
  <c r="T98" i="17"/>
  <c r="AF98" i="17"/>
  <c r="U98" i="17"/>
  <c r="V98" i="17"/>
  <c r="W98" i="17"/>
  <c r="X98" i="17"/>
  <c r="Y98" i="17"/>
  <c r="AA98" i="17"/>
  <c r="K98" i="17"/>
  <c r="AD98" i="17"/>
  <c r="L98" i="17"/>
  <c r="AE98" i="17"/>
  <c r="M98" i="17"/>
  <c r="O98" i="17"/>
  <c r="R98" i="17"/>
  <c r="S98" i="17"/>
  <c r="U26" i="17"/>
  <c r="V26" i="17"/>
  <c r="K26" i="17"/>
  <c r="W26" i="17"/>
  <c r="L26" i="17"/>
  <c r="X26" i="17"/>
  <c r="M26" i="17"/>
  <c r="Y26" i="17"/>
  <c r="N26" i="17"/>
  <c r="Z26" i="17"/>
  <c r="O26" i="17"/>
  <c r="AA26" i="17"/>
  <c r="P26" i="17"/>
  <c r="AB26" i="17"/>
  <c r="Q26" i="17"/>
  <c r="AC26" i="17"/>
  <c r="R26" i="17"/>
  <c r="AD26" i="17"/>
  <c r="S26" i="17"/>
  <c r="AE26" i="17"/>
  <c r="T26" i="17"/>
  <c r="AF26" i="17"/>
  <c r="M255" i="17"/>
  <c r="Y255" i="17"/>
  <c r="N255" i="17"/>
  <c r="Z255" i="17"/>
  <c r="Q255" i="17"/>
  <c r="AC255" i="17"/>
  <c r="R255" i="17"/>
  <c r="AD255" i="17"/>
  <c r="S255" i="17"/>
  <c r="AE255" i="17"/>
  <c r="O255" i="17"/>
  <c r="P255" i="17"/>
  <c r="T255" i="17"/>
  <c r="U255" i="17"/>
  <c r="V255" i="17"/>
  <c r="W255" i="17"/>
  <c r="X255" i="17"/>
  <c r="AA255" i="17"/>
  <c r="AB255" i="17"/>
  <c r="AF255" i="17"/>
  <c r="K255" i="17"/>
  <c r="L255" i="17"/>
  <c r="T183" i="17"/>
  <c r="AF183" i="17"/>
  <c r="U183" i="17"/>
  <c r="V183" i="17"/>
  <c r="K183" i="17"/>
  <c r="W183" i="17"/>
  <c r="L183" i="17"/>
  <c r="X183" i="17"/>
  <c r="M183" i="17"/>
  <c r="Y183" i="17"/>
  <c r="N183" i="17"/>
  <c r="Z183" i="17"/>
  <c r="O183" i="17"/>
  <c r="AA183" i="17"/>
  <c r="P183" i="17"/>
  <c r="AB183" i="17"/>
  <c r="Q183" i="17"/>
  <c r="AC183" i="17"/>
  <c r="R183" i="17"/>
  <c r="S183" i="17"/>
  <c r="AD183" i="17"/>
  <c r="AE183" i="17"/>
  <c r="U111" i="17"/>
  <c r="V111" i="17"/>
  <c r="K111" i="17"/>
  <c r="W111" i="17"/>
  <c r="L111" i="17"/>
  <c r="X111" i="17"/>
  <c r="M111" i="17"/>
  <c r="Y111" i="17"/>
  <c r="N111" i="17"/>
  <c r="Z111" i="17"/>
  <c r="O111" i="17"/>
  <c r="AA111" i="17"/>
  <c r="P111" i="17"/>
  <c r="AB111" i="17"/>
  <c r="Q111" i="17"/>
  <c r="AC111" i="17"/>
  <c r="R111" i="17"/>
  <c r="AD111" i="17"/>
  <c r="AE111" i="17"/>
  <c r="AF111" i="17"/>
  <c r="S111" i="17"/>
  <c r="T111" i="17"/>
  <c r="K39" i="17"/>
  <c r="W39" i="17"/>
  <c r="L39" i="17"/>
  <c r="X39" i="17"/>
  <c r="M39" i="17"/>
  <c r="Y39" i="17"/>
  <c r="N39" i="17"/>
  <c r="Z39" i="17"/>
  <c r="O39" i="17"/>
  <c r="AA39" i="17"/>
  <c r="P39" i="17"/>
  <c r="AB39" i="17"/>
  <c r="Q39" i="17"/>
  <c r="AC39" i="17"/>
  <c r="R39" i="17"/>
  <c r="AD39" i="17"/>
  <c r="S39" i="17"/>
  <c r="AE39" i="17"/>
  <c r="T39" i="17"/>
  <c r="AF39" i="17"/>
  <c r="U39" i="17"/>
  <c r="V39" i="17"/>
  <c r="Q121" i="17"/>
  <c r="AC121" i="17"/>
  <c r="R121" i="17"/>
  <c r="AD121" i="17"/>
  <c r="S121" i="17"/>
  <c r="AE121" i="17"/>
  <c r="T121" i="17"/>
  <c r="AF121" i="17"/>
  <c r="U121" i="17"/>
  <c r="V121" i="17"/>
  <c r="K121" i="17"/>
  <c r="W121" i="17"/>
  <c r="L121" i="17"/>
  <c r="X121" i="17"/>
  <c r="M121" i="17"/>
  <c r="Y121" i="17"/>
  <c r="P121" i="17"/>
  <c r="Z121" i="17"/>
  <c r="AA121" i="17"/>
  <c r="AB121" i="17"/>
  <c r="N121" i="17"/>
  <c r="O121" i="17"/>
  <c r="S49" i="17"/>
  <c r="AE49" i="17"/>
  <c r="T49" i="17"/>
  <c r="AF49" i="17"/>
  <c r="U49" i="17"/>
  <c r="V49" i="17"/>
  <c r="K49" i="17"/>
  <c r="W49" i="17"/>
  <c r="L49" i="17"/>
  <c r="X49" i="17"/>
  <c r="M49" i="17"/>
  <c r="Y49" i="17"/>
  <c r="N49" i="17"/>
  <c r="Z49" i="17"/>
  <c r="O49" i="17"/>
  <c r="AA49" i="17"/>
  <c r="P49" i="17"/>
  <c r="AB49" i="17"/>
  <c r="Q49" i="17"/>
  <c r="AC49" i="17"/>
  <c r="R49" i="17"/>
  <c r="AD49" i="17"/>
  <c r="AP82" i="17"/>
  <c r="R82" i="17"/>
  <c r="AD82" i="17"/>
  <c r="S82" i="17"/>
  <c r="AE82" i="17"/>
  <c r="T82" i="17"/>
  <c r="AF82" i="17"/>
  <c r="U82" i="17"/>
  <c r="V82" i="17"/>
  <c r="K82" i="17"/>
  <c r="W82" i="17"/>
  <c r="L82" i="17"/>
  <c r="X82" i="17"/>
  <c r="P82" i="17"/>
  <c r="AB82" i="17"/>
  <c r="M82" i="17"/>
  <c r="N82" i="17"/>
  <c r="O82" i="17"/>
  <c r="Q82" i="17"/>
  <c r="Y82" i="17"/>
  <c r="Z82" i="17"/>
  <c r="AA82" i="17"/>
  <c r="AC82" i="17"/>
  <c r="V214" i="17"/>
  <c r="K214" i="17"/>
  <c r="L214" i="17"/>
  <c r="X214" i="17"/>
  <c r="O214" i="17"/>
  <c r="P214" i="17"/>
  <c r="AA214" i="17"/>
  <c r="AB214" i="17"/>
  <c r="M214" i="17"/>
  <c r="AC214" i="17"/>
  <c r="N214" i="17"/>
  <c r="AD214" i="17"/>
  <c r="Q214" i="17"/>
  <c r="AE214" i="17"/>
  <c r="R214" i="17"/>
  <c r="AF214" i="17"/>
  <c r="S214" i="17"/>
  <c r="T214" i="17"/>
  <c r="U214" i="17"/>
  <c r="W214" i="17"/>
  <c r="Y214" i="17"/>
  <c r="Z214" i="17"/>
  <c r="M46" i="17"/>
  <c r="Y46" i="17"/>
  <c r="N46" i="17"/>
  <c r="Z46" i="17"/>
  <c r="O46" i="17"/>
  <c r="AA46" i="17"/>
  <c r="P46" i="17"/>
  <c r="AB46" i="17"/>
  <c r="Q46" i="17"/>
  <c r="AC46" i="17"/>
  <c r="R46" i="17"/>
  <c r="AD46" i="17"/>
  <c r="S46" i="17"/>
  <c r="AE46" i="17"/>
  <c r="T46" i="17"/>
  <c r="AF46" i="17"/>
  <c r="U46" i="17"/>
  <c r="V46" i="17"/>
  <c r="K46" i="17"/>
  <c r="W46" i="17"/>
  <c r="L46" i="17"/>
  <c r="X46" i="17"/>
  <c r="AP94" i="17"/>
  <c r="R94" i="17"/>
  <c r="AD94" i="17"/>
  <c r="T94" i="17"/>
  <c r="AF94" i="17"/>
  <c r="U94" i="17"/>
  <c r="L94" i="17"/>
  <c r="X94" i="17"/>
  <c r="Q94" i="17"/>
  <c r="S94" i="17"/>
  <c r="V94" i="17"/>
  <c r="W94" i="17"/>
  <c r="Y94" i="17"/>
  <c r="Z94" i="17"/>
  <c r="AA94" i="17"/>
  <c r="K94" i="17"/>
  <c r="AB94" i="17"/>
  <c r="M94" i="17"/>
  <c r="AC94" i="17"/>
  <c r="N94" i="17"/>
  <c r="AE94" i="17"/>
  <c r="O94" i="17"/>
  <c r="P94" i="17"/>
  <c r="AP32" i="17"/>
  <c r="U32" i="17"/>
  <c r="V32" i="17"/>
  <c r="K32" i="17"/>
  <c r="W32" i="17"/>
  <c r="L32" i="17"/>
  <c r="X32" i="17"/>
  <c r="M32" i="17"/>
  <c r="Y32" i="17"/>
  <c r="N32" i="17"/>
  <c r="Z32" i="17"/>
  <c r="O32" i="17"/>
  <c r="AA32" i="17"/>
  <c r="P32" i="17"/>
  <c r="AB32" i="17"/>
  <c r="Q32" i="17"/>
  <c r="AC32" i="17"/>
  <c r="R32" i="17"/>
  <c r="AD32" i="17"/>
  <c r="S32" i="17"/>
  <c r="AE32" i="17"/>
  <c r="T32" i="17"/>
  <c r="AF32" i="17"/>
  <c r="U129" i="17"/>
  <c r="V129" i="17"/>
  <c r="K129" i="17"/>
  <c r="W129" i="17"/>
  <c r="L129" i="17"/>
  <c r="X129" i="17"/>
  <c r="N129" i="17"/>
  <c r="Z129" i="17"/>
  <c r="O129" i="17"/>
  <c r="AA129" i="17"/>
  <c r="P129" i="17"/>
  <c r="AC129" i="17"/>
  <c r="AD129" i="17"/>
  <c r="AE129" i="17"/>
  <c r="AF129" i="17"/>
  <c r="M129" i="17"/>
  <c r="Q129" i="17"/>
  <c r="R129" i="17"/>
  <c r="S129" i="17"/>
  <c r="T129" i="17"/>
  <c r="Y129" i="17"/>
  <c r="AB129" i="17"/>
  <c r="L273" i="17"/>
  <c r="X273" i="17"/>
  <c r="M273" i="17"/>
  <c r="Y273" i="17"/>
  <c r="N273" i="17"/>
  <c r="Z273" i="17"/>
  <c r="O273" i="17"/>
  <c r="AA273" i="17"/>
  <c r="P273" i="17"/>
  <c r="AB273" i="17"/>
  <c r="Q273" i="17"/>
  <c r="AC273" i="17"/>
  <c r="R273" i="17"/>
  <c r="AD273" i="17"/>
  <c r="S273" i="17"/>
  <c r="AE273" i="17"/>
  <c r="T273" i="17"/>
  <c r="AF273" i="17"/>
  <c r="U273" i="17"/>
  <c r="K273" i="17"/>
  <c r="V273" i="17"/>
  <c r="W273" i="17"/>
  <c r="M131" i="17"/>
  <c r="Y131" i="17"/>
  <c r="N131" i="17"/>
  <c r="Z131" i="17"/>
  <c r="O131" i="17"/>
  <c r="AA131" i="17"/>
  <c r="P131" i="17"/>
  <c r="AB131" i="17"/>
  <c r="R131" i="17"/>
  <c r="AD131" i="17"/>
  <c r="S131" i="17"/>
  <c r="AE131" i="17"/>
  <c r="K131" i="17"/>
  <c r="L131" i="17"/>
  <c r="Q131" i="17"/>
  <c r="T131" i="17"/>
  <c r="U131" i="17"/>
  <c r="V131" i="17"/>
  <c r="W131" i="17"/>
  <c r="X131" i="17"/>
  <c r="AC131" i="17"/>
  <c r="AF131" i="17"/>
  <c r="P275" i="17"/>
  <c r="AB275" i="17"/>
  <c r="Q275" i="17"/>
  <c r="AC275" i="17"/>
  <c r="R275" i="17"/>
  <c r="AD275" i="17"/>
  <c r="S275" i="17"/>
  <c r="AE275" i="17"/>
  <c r="T275" i="17"/>
  <c r="AF275" i="17"/>
  <c r="U275" i="17"/>
  <c r="V275" i="17"/>
  <c r="K275" i="17"/>
  <c r="W275" i="17"/>
  <c r="L275" i="17"/>
  <c r="X275" i="17"/>
  <c r="M275" i="17"/>
  <c r="Y275" i="17"/>
  <c r="N275" i="17"/>
  <c r="O275" i="17"/>
  <c r="Z275" i="17"/>
  <c r="AA275" i="17"/>
  <c r="M156" i="17"/>
  <c r="Y156" i="17"/>
  <c r="N156" i="17"/>
  <c r="Z156" i="17"/>
  <c r="O156" i="17"/>
  <c r="AA156" i="17"/>
  <c r="P156" i="17"/>
  <c r="AB156" i="17"/>
  <c r="Q156" i="17"/>
  <c r="AC156" i="17"/>
  <c r="R156" i="17"/>
  <c r="AD156" i="17"/>
  <c r="S156" i="17"/>
  <c r="AE156" i="17"/>
  <c r="T156" i="17"/>
  <c r="AF156" i="17"/>
  <c r="U156" i="17"/>
  <c r="V156" i="17"/>
  <c r="W156" i="17"/>
  <c r="X156" i="17"/>
  <c r="K156" i="17"/>
  <c r="L156" i="17"/>
  <c r="AP300" i="17"/>
  <c r="R300" i="17"/>
  <c r="AD300" i="17"/>
  <c r="S300" i="17"/>
  <c r="AE300" i="17"/>
  <c r="T300" i="17"/>
  <c r="AF300" i="17"/>
  <c r="U300" i="17"/>
  <c r="V300" i="17"/>
  <c r="K300" i="17"/>
  <c r="W300" i="17"/>
  <c r="L300" i="17"/>
  <c r="X300" i="17"/>
  <c r="M300" i="17"/>
  <c r="Y300" i="17"/>
  <c r="N300" i="17"/>
  <c r="Z300" i="17"/>
  <c r="O300" i="17"/>
  <c r="AA300" i="17"/>
  <c r="AB300" i="17"/>
  <c r="AC300" i="17"/>
  <c r="P300" i="17"/>
  <c r="Q300" i="17"/>
  <c r="P193" i="17"/>
  <c r="AB193" i="17"/>
  <c r="Q193" i="17"/>
  <c r="AC193" i="17"/>
  <c r="R193" i="17"/>
  <c r="AD193" i="17"/>
  <c r="S193" i="17"/>
  <c r="AE193" i="17"/>
  <c r="T193" i="17"/>
  <c r="AF193" i="17"/>
  <c r="U193" i="17"/>
  <c r="V193" i="17"/>
  <c r="K193" i="17"/>
  <c r="W193" i="17"/>
  <c r="L193" i="17"/>
  <c r="X193" i="17"/>
  <c r="M193" i="17"/>
  <c r="Y193" i="17"/>
  <c r="N193" i="17"/>
  <c r="O193" i="17"/>
  <c r="Z193" i="17"/>
  <c r="AA193" i="17"/>
  <c r="AP77" i="17"/>
  <c r="T77" i="17"/>
  <c r="AF77" i="17"/>
  <c r="U77" i="17"/>
  <c r="V77" i="17"/>
  <c r="K77" i="17"/>
  <c r="W77" i="17"/>
  <c r="L77" i="17"/>
  <c r="X77" i="17"/>
  <c r="M77" i="17"/>
  <c r="Y77" i="17"/>
  <c r="N77" i="17"/>
  <c r="Z77" i="17"/>
  <c r="O77" i="17"/>
  <c r="AA77" i="17"/>
  <c r="P77" i="17"/>
  <c r="AB77" i="17"/>
  <c r="Q77" i="17"/>
  <c r="AC77" i="17"/>
  <c r="R77" i="17"/>
  <c r="AD77" i="17"/>
  <c r="S77" i="17"/>
  <c r="AE77" i="17"/>
  <c r="Q221" i="17"/>
  <c r="AC221" i="17"/>
  <c r="R221" i="17"/>
  <c r="AD221" i="17"/>
  <c r="S221" i="17"/>
  <c r="AE221" i="17"/>
  <c r="T221" i="17"/>
  <c r="AF221" i="17"/>
  <c r="U221" i="17"/>
  <c r="V221" i="17"/>
  <c r="K221" i="17"/>
  <c r="W221" i="17"/>
  <c r="L221" i="17"/>
  <c r="X221" i="17"/>
  <c r="M221" i="17"/>
  <c r="Y221" i="17"/>
  <c r="N221" i="17"/>
  <c r="Z221" i="17"/>
  <c r="O221" i="17"/>
  <c r="P221" i="17"/>
  <c r="AA221" i="17"/>
  <c r="AB221" i="17"/>
  <c r="AP247" i="17"/>
  <c r="AQ247" i="17" s="1"/>
  <c r="U247" i="17"/>
  <c r="V247" i="17"/>
  <c r="K247" i="17"/>
  <c r="W247" i="17"/>
  <c r="L247" i="17"/>
  <c r="X247" i="17"/>
  <c r="M247" i="17"/>
  <c r="Y247" i="17"/>
  <c r="N247" i="17"/>
  <c r="Z247" i="17"/>
  <c r="O247" i="17"/>
  <c r="AA247" i="17"/>
  <c r="P247" i="17"/>
  <c r="AB247" i="17"/>
  <c r="Q247" i="17"/>
  <c r="AC247" i="17"/>
  <c r="R247" i="17"/>
  <c r="AD247" i="17"/>
  <c r="S247" i="17"/>
  <c r="T247" i="17"/>
  <c r="AE247" i="17"/>
  <c r="AF247" i="17"/>
  <c r="O139" i="17"/>
  <c r="AA139" i="17"/>
  <c r="P139" i="17"/>
  <c r="AB139" i="17"/>
  <c r="Q139" i="17"/>
  <c r="AC139" i="17"/>
  <c r="R139" i="17"/>
  <c r="AD139" i="17"/>
  <c r="S139" i="17"/>
  <c r="AE139" i="17"/>
  <c r="T139" i="17"/>
  <c r="AF139" i="17"/>
  <c r="U139" i="17"/>
  <c r="V139" i="17"/>
  <c r="K139" i="17"/>
  <c r="W139" i="17"/>
  <c r="L139" i="17"/>
  <c r="X139" i="17"/>
  <c r="M139" i="17"/>
  <c r="N139" i="17"/>
  <c r="Y139" i="17"/>
  <c r="Z139" i="17"/>
  <c r="L67" i="17"/>
  <c r="X67" i="17"/>
  <c r="M67" i="17"/>
  <c r="Y67" i="17"/>
  <c r="N67" i="17"/>
  <c r="Z67" i="17"/>
  <c r="O67" i="17"/>
  <c r="AA67" i="17"/>
  <c r="P67" i="17"/>
  <c r="AB67" i="17"/>
  <c r="Q67" i="17"/>
  <c r="AC67" i="17"/>
  <c r="R67" i="17"/>
  <c r="AD67" i="17"/>
  <c r="S67" i="17"/>
  <c r="AE67" i="17"/>
  <c r="T67" i="17"/>
  <c r="AF67" i="17"/>
  <c r="U67" i="17"/>
  <c r="V67" i="17"/>
  <c r="W67" i="17"/>
  <c r="K67" i="17"/>
  <c r="M162" i="17"/>
  <c r="Y162" i="17"/>
  <c r="N162" i="17"/>
  <c r="Z162" i="17"/>
  <c r="O162" i="17"/>
  <c r="AA162" i="17"/>
  <c r="P162" i="17"/>
  <c r="AB162" i="17"/>
  <c r="Q162" i="17"/>
  <c r="AC162" i="17"/>
  <c r="R162" i="17"/>
  <c r="AD162" i="17"/>
  <c r="S162" i="17"/>
  <c r="AE162" i="17"/>
  <c r="T162" i="17"/>
  <c r="AF162" i="17"/>
  <c r="V162" i="17"/>
  <c r="L162" i="17"/>
  <c r="U162" i="17"/>
  <c r="W162" i="17"/>
  <c r="X162" i="17"/>
  <c r="K162" i="17"/>
  <c r="V90" i="17"/>
  <c r="K90" i="17"/>
  <c r="W90" i="17"/>
  <c r="L90" i="17"/>
  <c r="X90" i="17"/>
  <c r="M90" i="17"/>
  <c r="Y90" i="17"/>
  <c r="N90" i="17"/>
  <c r="O90" i="17"/>
  <c r="AA90" i="17"/>
  <c r="P90" i="17"/>
  <c r="AB90" i="17"/>
  <c r="R90" i="17"/>
  <c r="S90" i="17"/>
  <c r="T90" i="17"/>
  <c r="U90" i="17"/>
  <c r="Z90" i="17"/>
  <c r="AC90" i="17"/>
  <c r="AD90" i="17"/>
  <c r="AE90" i="17"/>
  <c r="AF90" i="17"/>
  <c r="Q90" i="17"/>
  <c r="Q18" i="17"/>
  <c r="AC18" i="17"/>
  <c r="R18" i="17"/>
  <c r="AD18" i="17"/>
  <c r="S18" i="17"/>
  <c r="AE18" i="17"/>
  <c r="T18" i="17"/>
  <c r="AF18" i="17"/>
  <c r="U18" i="17"/>
  <c r="V18" i="17"/>
  <c r="K18" i="17"/>
  <c r="W18" i="17"/>
  <c r="L18" i="17"/>
  <c r="X18" i="17"/>
  <c r="M18" i="17"/>
  <c r="Y18" i="17"/>
  <c r="N18" i="17"/>
  <c r="Z18" i="17"/>
  <c r="O18" i="17"/>
  <c r="AA18" i="17"/>
  <c r="P18" i="17"/>
  <c r="AB18" i="17"/>
  <c r="AP17" i="17"/>
  <c r="O17" i="17"/>
  <c r="AA17" i="17"/>
  <c r="P17" i="17"/>
  <c r="AB17" i="17"/>
  <c r="Q17" i="17"/>
  <c r="AC17" i="17"/>
  <c r="R17" i="17"/>
  <c r="AD17" i="17"/>
  <c r="S17" i="17"/>
  <c r="AE17" i="17"/>
  <c r="T17" i="17"/>
  <c r="AF17" i="17"/>
  <c r="U17" i="17"/>
  <c r="V17" i="17"/>
  <c r="K17" i="17"/>
  <c r="W17" i="17"/>
  <c r="L17" i="17"/>
  <c r="X17" i="17"/>
  <c r="M17" i="17"/>
  <c r="Y17" i="17"/>
  <c r="N17" i="17"/>
  <c r="Z17" i="17"/>
  <c r="S141" i="17"/>
  <c r="AE141" i="17"/>
  <c r="T141" i="17"/>
  <c r="AF141" i="17"/>
  <c r="U141" i="17"/>
  <c r="V141" i="17"/>
  <c r="K141" i="17"/>
  <c r="W141" i="17"/>
  <c r="L141" i="17"/>
  <c r="X141" i="17"/>
  <c r="M141" i="17"/>
  <c r="Y141" i="17"/>
  <c r="N141" i="17"/>
  <c r="Z141" i="17"/>
  <c r="O141" i="17"/>
  <c r="AA141" i="17"/>
  <c r="P141" i="17"/>
  <c r="AB141" i="17"/>
  <c r="Q141" i="17"/>
  <c r="R141" i="17"/>
  <c r="AC141" i="17"/>
  <c r="AD141" i="17"/>
  <c r="AP285" i="17"/>
  <c r="L285" i="17"/>
  <c r="X285" i="17"/>
  <c r="M285" i="17"/>
  <c r="Y285" i="17"/>
  <c r="N285" i="17"/>
  <c r="Z285" i="17"/>
  <c r="O285" i="17"/>
  <c r="AA285" i="17"/>
  <c r="P285" i="17"/>
  <c r="AB285" i="17"/>
  <c r="Q285" i="17"/>
  <c r="AC285" i="17"/>
  <c r="R285" i="17"/>
  <c r="AD285" i="17"/>
  <c r="S285" i="17"/>
  <c r="AE285" i="17"/>
  <c r="T285" i="17"/>
  <c r="AF285" i="17"/>
  <c r="U285" i="17"/>
  <c r="K285" i="17"/>
  <c r="V285" i="17"/>
  <c r="W285" i="17"/>
  <c r="AP262" i="17"/>
  <c r="N262" i="17"/>
  <c r="Z262" i="17"/>
  <c r="O262" i="17"/>
  <c r="AA262" i="17"/>
  <c r="P262" i="17"/>
  <c r="AB262" i="17"/>
  <c r="Q262" i="17"/>
  <c r="AC262" i="17"/>
  <c r="R262" i="17"/>
  <c r="AD262" i="17"/>
  <c r="S262" i="17"/>
  <c r="AE262" i="17"/>
  <c r="T262" i="17"/>
  <c r="AF262" i="17"/>
  <c r="U262" i="17"/>
  <c r="V262" i="17"/>
  <c r="K262" i="17"/>
  <c r="W262" i="17"/>
  <c r="L262" i="17"/>
  <c r="M262" i="17"/>
  <c r="X262" i="17"/>
  <c r="Y262" i="17"/>
  <c r="K143" i="17"/>
  <c r="W143" i="17"/>
  <c r="L143" i="17"/>
  <c r="X143" i="17"/>
  <c r="M143" i="17"/>
  <c r="Y143" i="17"/>
  <c r="N143" i="17"/>
  <c r="Z143" i="17"/>
  <c r="O143" i="17"/>
  <c r="AA143" i="17"/>
  <c r="P143" i="17"/>
  <c r="AB143" i="17"/>
  <c r="Q143" i="17"/>
  <c r="AC143" i="17"/>
  <c r="R143" i="17"/>
  <c r="AD143" i="17"/>
  <c r="S143" i="17"/>
  <c r="AE143" i="17"/>
  <c r="T143" i="17"/>
  <c r="AF143" i="17"/>
  <c r="U143" i="17"/>
  <c r="V143" i="17"/>
  <c r="AP287" i="17"/>
  <c r="AQ287" i="17" s="1"/>
  <c r="P287" i="17"/>
  <c r="AB287" i="17"/>
  <c r="Q287" i="17"/>
  <c r="AC287" i="17"/>
  <c r="R287" i="17"/>
  <c r="AD287" i="17"/>
  <c r="S287" i="17"/>
  <c r="AE287" i="17"/>
  <c r="T287" i="17"/>
  <c r="AF287" i="17"/>
  <c r="U287" i="17"/>
  <c r="V287" i="17"/>
  <c r="K287" i="17"/>
  <c r="W287" i="17"/>
  <c r="L287" i="17"/>
  <c r="X287" i="17"/>
  <c r="M287" i="17"/>
  <c r="Y287" i="17"/>
  <c r="Z287" i="17"/>
  <c r="AA287" i="17"/>
  <c r="N287" i="17"/>
  <c r="O287" i="17"/>
  <c r="Q24" i="17"/>
  <c r="AC24" i="17"/>
  <c r="R24" i="17"/>
  <c r="AD24" i="17"/>
  <c r="S24" i="17"/>
  <c r="AE24" i="17"/>
  <c r="T24" i="17"/>
  <c r="AF24" i="17"/>
  <c r="U24" i="17"/>
  <c r="V24" i="17"/>
  <c r="K24" i="17"/>
  <c r="W24" i="17"/>
  <c r="L24" i="17"/>
  <c r="X24" i="17"/>
  <c r="M24" i="17"/>
  <c r="Y24" i="17"/>
  <c r="N24" i="17"/>
  <c r="Z24" i="17"/>
  <c r="O24" i="17"/>
  <c r="AA24" i="17"/>
  <c r="P24" i="17"/>
  <c r="AB24" i="17"/>
  <c r="M168" i="17"/>
  <c r="Y168" i="17"/>
  <c r="N168" i="17"/>
  <c r="Z168" i="17"/>
  <c r="O168" i="17"/>
  <c r="AA168" i="17"/>
  <c r="P168" i="17"/>
  <c r="AB168" i="17"/>
  <c r="Q168" i="17"/>
  <c r="AC168" i="17"/>
  <c r="R168" i="17"/>
  <c r="AD168" i="17"/>
  <c r="S168" i="17"/>
  <c r="AE168" i="17"/>
  <c r="W168" i="17"/>
  <c r="X168" i="17"/>
  <c r="AF168" i="17"/>
  <c r="K168" i="17"/>
  <c r="L168" i="17"/>
  <c r="T168" i="17"/>
  <c r="U168" i="17"/>
  <c r="V168" i="17"/>
  <c r="AP205" i="17"/>
  <c r="P205" i="17"/>
  <c r="AB205" i="17"/>
  <c r="Q205" i="17"/>
  <c r="AC205" i="17"/>
  <c r="R205" i="17"/>
  <c r="AD205" i="17"/>
  <c r="S205" i="17"/>
  <c r="AE205" i="17"/>
  <c r="T205" i="17"/>
  <c r="AF205" i="17"/>
  <c r="U205" i="17"/>
  <c r="V205" i="17"/>
  <c r="K205" i="17"/>
  <c r="W205" i="17"/>
  <c r="O205" i="17"/>
  <c r="X205" i="17"/>
  <c r="Y205" i="17"/>
  <c r="Z205" i="17"/>
  <c r="AA205" i="17"/>
  <c r="L205" i="17"/>
  <c r="M205" i="17"/>
  <c r="N205" i="17"/>
  <c r="T89" i="17"/>
  <c r="AF89" i="17"/>
  <c r="U89" i="17"/>
  <c r="V89" i="17"/>
  <c r="K89" i="17"/>
  <c r="W89" i="17"/>
  <c r="L89" i="17"/>
  <c r="X89" i="17"/>
  <c r="M89" i="17"/>
  <c r="Y89" i="17"/>
  <c r="N89" i="17"/>
  <c r="Z89" i="17"/>
  <c r="O89" i="17"/>
  <c r="P89" i="17"/>
  <c r="Q89" i="17"/>
  <c r="R89" i="17"/>
  <c r="S89" i="17"/>
  <c r="AA89" i="17"/>
  <c r="AB89" i="17"/>
  <c r="AC89" i="17"/>
  <c r="AD89" i="17"/>
  <c r="AE89" i="17"/>
  <c r="Q233" i="17"/>
  <c r="AC233" i="17"/>
  <c r="R233" i="17"/>
  <c r="AD233" i="17"/>
  <c r="S233" i="17"/>
  <c r="AE233" i="17"/>
  <c r="T233" i="17"/>
  <c r="AF233" i="17"/>
  <c r="U233" i="17"/>
  <c r="V233" i="17"/>
  <c r="K233" i="17"/>
  <c r="W233" i="17"/>
  <c r="L233" i="17"/>
  <c r="X233" i="17"/>
  <c r="M233" i="17"/>
  <c r="Y233" i="17"/>
  <c r="N233" i="17"/>
  <c r="Z233" i="17"/>
  <c r="O233" i="17"/>
  <c r="P233" i="17"/>
  <c r="AA233" i="17"/>
  <c r="AB233" i="17"/>
  <c r="T259" i="17"/>
  <c r="AF259" i="17"/>
  <c r="U259" i="17"/>
  <c r="V259" i="17"/>
  <c r="K259" i="17"/>
  <c r="W259" i="17"/>
  <c r="L259" i="17"/>
  <c r="X259" i="17"/>
  <c r="M259" i="17"/>
  <c r="Y259" i="17"/>
  <c r="N259" i="17"/>
  <c r="Z259" i="17"/>
  <c r="O259" i="17"/>
  <c r="AA259" i="17"/>
  <c r="P259" i="17"/>
  <c r="AB259" i="17"/>
  <c r="Q259" i="17"/>
  <c r="AC259" i="17"/>
  <c r="R259" i="17"/>
  <c r="S259" i="17"/>
  <c r="AD259" i="17"/>
  <c r="AE259" i="17"/>
  <c r="AP268" i="17"/>
  <c r="N268" i="17"/>
  <c r="Z268" i="17"/>
  <c r="O268" i="17"/>
  <c r="AA268" i="17"/>
  <c r="P268" i="17"/>
  <c r="AB268" i="17"/>
  <c r="Q268" i="17"/>
  <c r="AC268" i="17"/>
  <c r="R268" i="17"/>
  <c r="AD268" i="17"/>
  <c r="S268" i="17"/>
  <c r="AE268" i="17"/>
  <c r="T268" i="17"/>
  <c r="AF268" i="17"/>
  <c r="U268" i="17"/>
  <c r="V268" i="17"/>
  <c r="K268" i="17"/>
  <c r="W268" i="17"/>
  <c r="L268" i="17"/>
  <c r="M268" i="17"/>
  <c r="X268" i="17"/>
  <c r="Y268" i="17"/>
  <c r="AP196" i="17"/>
  <c r="AQ196" i="17" s="1"/>
  <c r="V196" i="17"/>
  <c r="K196" i="17"/>
  <c r="W196" i="17"/>
  <c r="L196" i="17"/>
  <c r="X196" i="17"/>
  <c r="M196" i="17"/>
  <c r="Y196" i="17"/>
  <c r="N196" i="17"/>
  <c r="Z196" i="17"/>
  <c r="O196" i="17"/>
  <c r="AA196" i="17"/>
  <c r="P196" i="17"/>
  <c r="AB196" i="17"/>
  <c r="Q196" i="17"/>
  <c r="AC196" i="17"/>
  <c r="R196" i="17"/>
  <c r="AD196" i="17"/>
  <c r="S196" i="17"/>
  <c r="AE196" i="17"/>
  <c r="T196" i="17"/>
  <c r="U196" i="17"/>
  <c r="AF196" i="17"/>
  <c r="K124" i="17"/>
  <c r="W124" i="17"/>
  <c r="L124" i="17"/>
  <c r="X124" i="17"/>
  <c r="M124" i="17"/>
  <c r="Y124" i="17"/>
  <c r="N124" i="17"/>
  <c r="Z124" i="17"/>
  <c r="P124" i="17"/>
  <c r="AB124" i="17"/>
  <c r="Q124" i="17"/>
  <c r="AC124" i="17"/>
  <c r="R124" i="17"/>
  <c r="AD124" i="17"/>
  <c r="V124" i="17"/>
  <c r="AA124" i="17"/>
  <c r="AE124" i="17"/>
  <c r="AF124" i="17"/>
  <c r="O124" i="17"/>
  <c r="S124" i="17"/>
  <c r="T124" i="17"/>
  <c r="U124" i="17"/>
  <c r="M52" i="17"/>
  <c r="Y52" i="17"/>
  <c r="N52" i="17"/>
  <c r="Z52" i="17"/>
  <c r="O52" i="17"/>
  <c r="AA52" i="17"/>
  <c r="P52" i="17"/>
  <c r="AB52" i="17"/>
  <c r="Q52" i="17"/>
  <c r="AC52" i="17"/>
  <c r="R52" i="17"/>
  <c r="AD52" i="17"/>
  <c r="S52" i="17"/>
  <c r="AE52" i="17"/>
  <c r="T52" i="17"/>
  <c r="AF52" i="17"/>
  <c r="U52" i="17"/>
  <c r="K52" i="17"/>
  <c r="W52" i="17"/>
  <c r="X52" i="17"/>
  <c r="L52" i="17"/>
  <c r="V52" i="17"/>
  <c r="AP302" i="17"/>
  <c r="V302" i="17"/>
  <c r="K302" i="17"/>
  <c r="W302" i="17"/>
  <c r="L302" i="17"/>
  <c r="X302" i="17"/>
  <c r="M302" i="17"/>
  <c r="Y302" i="17"/>
  <c r="N302" i="17"/>
  <c r="Z302" i="17"/>
  <c r="O302" i="17"/>
  <c r="AA302" i="17"/>
  <c r="P302" i="17"/>
  <c r="AB302" i="17"/>
  <c r="Q302" i="17"/>
  <c r="AC302" i="17"/>
  <c r="R302" i="17"/>
  <c r="AD302" i="17"/>
  <c r="S302" i="17"/>
  <c r="AE302" i="17"/>
  <c r="T302" i="17"/>
  <c r="U302" i="17"/>
  <c r="AF302" i="17"/>
  <c r="K230" i="17"/>
  <c r="W230" i="17"/>
  <c r="L230" i="17"/>
  <c r="X230" i="17"/>
  <c r="M230" i="17"/>
  <c r="Y230" i="17"/>
  <c r="N230" i="17"/>
  <c r="Z230" i="17"/>
  <c r="O230" i="17"/>
  <c r="AA230" i="17"/>
  <c r="P230" i="17"/>
  <c r="AB230" i="17"/>
  <c r="Q230" i="17"/>
  <c r="AC230" i="17"/>
  <c r="R230" i="17"/>
  <c r="AD230" i="17"/>
  <c r="S230" i="17"/>
  <c r="AE230" i="17"/>
  <c r="T230" i="17"/>
  <c r="AF230" i="17"/>
  <c r="U230" i="17"/>
  <c r="V230" i="17"/>
  <c r="Q158" i="17"/>
  <c r="AC158" i="17"/>
  <c r="R158" i="17"/>
  <c r="AD158" i="17"/>
  <c r="S158" i="17"/>
  <c r="AE158" i="17"/>
  <c r="T158" i="17"/>
  <c r="AF158" i="17"/>
  <c r="U158" i="17"/>
  <c r="V158" i="17"/>
  <c r="K158" i="17"/>
  <c r="W158" i="17"/>
  <c r="L158" i="17"/>
  <c r="X158" i="17"/>
  <c r="M158" i="17"/>
  <c r="Y158" i="17"/>
  <c r="N158" i="17"/>
  <c r="Z158" i="17"/>
  <c r="O158" i="17"/>
  <c r="P158" i="17"/>
  <c r="AA158" i="17"/>
  <c r="AB158" i="17"/>
  <c r="N86" i="17"/>
  <c r="Z86" i="17"/>
  <c r="O86" i="17"/>
  <c r="AA86" i="17"/>
  <c r="P86" i="17"/>
  <c r="AB86" i="17"/>
  <c r="Q86" i="17"/>
  <c r="AC86" i="17"/>
  <c r="R86" i="17"/>
  <c r="AD86" i="17"/>
  <c r="S86" i="17"/>
  <c r="AE86" i="17"/>
  <c r="T86" i="17"/>
  <c r="AF86" i="17"/>
  <c r="L86" i="17"/>
  <c r="U86" i="17"/>
  <c r="V86" i="17"/>
  <c r="W86" i="17"/>
  <c r="X86" i="17"/>
  <c r="Y86" i="17"/>
  <c r="K86" i="17"/>
  <c r="M86" i="17"/>
  <c r="Q152" i="17"/>
  <c r="AC152" i="17"/>
  <c r="R152" i="17"/>
  <c r="AD152" i="17"/>
  <c r="S152" i="17"/>
  <c r="AE152" i="17"/>
  <c r="T152" i="17"/>
  <c r="AF152" i="17"/>
  <c r="U152" i="17"/>
  <c r="V152" i="17"/>
  <c r="K152" i="17"/>
  <c r="W152" i="17"/>
  <c r="L152" i="17"/>
  <c r="X152" i="17"/>
  <c r="M152" i="17"/>
  <c r="Y152" i="17"/>
  <c r="N152" i="17"/>
  <c r="Z152" i="17"/>
  <c r="O152" i="17"/>
  <c r="P152" i="17"/>
  <c r="AA152" i="17"/>
  <c r="AB152" i="17"/>
  <c r="Q176" i="17"/>
  <c r="AC176" i="17"/>
  <c r="R176" i="17"/>
  <c r="AD176" i="17"/>
  <c r="V176" i="17"/>
  <c r="K176" i="17"/>
  <c r="Z176" i="17"/>
  <c r="L176" i="17"/>
  <c r="AA176" i="17"/>
  <c r="M176" i="17"/>
  <c r="AB176" i="17"/>
  <c r="N176" i="17"/>
  <c r="AE176" i="17"/>
  <c r="O176" i="17"/>
  <c r="AF176" i="17"/>
  <c r="P176" i="17"/>
  <c r="S176" i="17"/>
  <c r="T176" i="17"/>
  <c r="U176" i="17"/>
  <c r="W176" i="17"/>
  <c r="X176" i="17"/>
  <c r="Y176" i="17"/>
  <c r="N153" i="16"/>
  <c r="O153" i="16"/>
  <c r="P153" i="16"/>
  <c r="Q153" i="16"/>
  <c r="R153" i="16"/>
  <c r="K153" i="16"/>
  <c r="L153" i="16"/>
  <c r="M153" i="16"/>
  <c r="AE217" i="16"/>
  <c r="R217" i="16"/>
  <c r="W217" i="16" s="1"/>
  <c r="K217" i="16"/>
  <c r="L217" i="16"/>
  <c r="M217" i="16"/>
  <c r="N217" i="16"/>
  <c r="O217" i="16"/>
  <c r="P217" i="16"/>
  <c r="Q217" i="16"/>
  <c r="AE278" i="16"/>
  <c r="K278" i="16"/>
  <c r="L278" i="16"/>
  <c r="M278" i="16"/>
  <c r="N278" i="16"/>
  <c r="O278" i="16"/>
  <c r="P278" i="16"/>
  <c r="Q278" i="16"/>
  <c r="R278" i="16"/>
  <c r="N189" i="16"/>
  <c r="O189" i="16"/>
  <c r="P189" i="16"/>
  <c r="Q189" i="16"/>
  <c r="R189" i="16"/>
  <c r="AA189" i="16" s="1"/>
  <c r="K189" i="16"/>
  <c r="L189" i="16"/>
  <c r="M189" i="16"/>
  <c r="AE207" i="16"/>
  <c r="N207" i="16"/>
  <c r="O207" i="16"/>
  <c r="P207" i="16"/>
  <c r="Q207" i="16"/>
  <c r="R207" i="16"/>
  <c r="K207" i="16"/>
  <c r="L207" i="16"/>
  <c r="M207" i="16"/>
  <c r="Q135" i="16"/>
  <c r="R135" i="16"/>
  <c r="W135" i="16" s="1"/>
  <c r="K135" i="16"/>
  <c r="L135" i="16"/>
  <c r="M135" i="16"/>
  <c r="O135" i="16"/>
  <c r="N135" i="16"/>
  <c r="P135" i="16"/>
  <c r="Q63" i="16"/>
  <c r="R63" i="16"/>
  <c r="AA63" i="16" s="1"/>
  <c r="K63" i="16"/>
  <c r="L63" i="16"/>
  <c r="M63" i="16"/>
  <c r="O63" i="16"/>
  <c r="N63" i="16"/>
  <c r="P63" i="16"/>
  <c r="K94" i="16"/>
  <c r="L94" i="16"/>
  <c r="M94" i="16"/>
  <c r="N94" i="16"/>
  <c r="O94" i="16"/>
  <c r="P94" i="16"/>
  <c r="Q94" i="16"/>
  <c r="R94" i="16"/>
  <c r="P280" i="16"/>
  <c r="Q280" i="16"/>
  <c r="R280" i="16"/>
  <c r="K280" i="16"/>
  <c r="Z280" i="16" s="1"/>
  <c r="L280" i="16"/>
  <c r="M280" i="16"/>
  <c r="N280" i="16"/>
  <c r="O280" i="16"/>
  <c r="M14" i="16"/>
  <c r="N14" i="16"/>
  <c r="O14" i="16"/>
  <c r="P14" i="16"/>
  <c r="Q14" i="16"/>
  <c r="R14" i="16"/>
  <c r="AA14" i="16" s="1"/>
  <c r="K14" i="16"/>
  <c r="L14" i="16"/>
  <c r="AE32" i="16"/>
  <c r="M32" i="16"/>
  <c r="N32" i="16"/>
  <c r="O32" i="16"/>
  <c r="P32" i="16"/>
  <c r="Q32" i="16"/>
  <c r="R32" i="16"/>
  <c r="AA32" i="16" s="1"/>
  <c r="K32" i="16"/>
  <c r="L32" i="16"/>
  <c r="AE293" i="16"/>
  <c r="K293" i="16"/>
  <c r="L293" i="16"/>
  <c r="M293" i="16"/>
  <c r="N293" i="16"/>
  <c r="O293" i="16"/>
  <c r="P293" i="16"/>
  <c r="Q293" i="16"/>
  <c r="R293" i="16"/>
  <c r="W293" i="16" s="1"/>
  <c r="K112" i="16"/>
  <c r="L112" i="16"/>
  <c r="M112" i="16"/>
  <c r="N112" i="16"/>
  <c r="O112" i="16"/>
  <c r="P112" i="16"/>
  <c r="Q112" i="16"/>
  <c r="R112" i="16"/>
  <c r="AA112" i="16" s="1"/>
  <c r="AE161" i="16"/>
  <c r="K161" i="16"/>
  <c r="L161" i="16"/>
  <c r="M161" i="16"/>
  <c r="N161" i="16"/>
  <c r="O161" i="16"/>
  <c r="P161" i="16"/>
  <c r="Q161" i="16"/>
  <c r="R161" i="16"/>
  <c r="W161" i="16" s="1"/>
  <c r="M98" i="16"/>
  <c r="N98" i="16"/>
  <c r="O98" i="16"/>
  <c r="P98" i="16"/>
  <c r="Q98" i="16"/>
  <c r="R98" i="16"/>
  <c r="AA98" i="16" s="1"/>
  <c r="K98" i="16"/>
  <c r="L98" i="16"/>
  <c r="K52" i="16"/>
  <c r="L52" i="16"/>
  <c r="M52" i="16"/>
  <c r="N52" i="16"/>
  <c r="O52" i="16"/>
  <c r="P52" i="16"/>
  <c r="Q52" i="16"/>
  <c r="R52" i="16"/>
  <c r="W52" i="16" s="1"/>
  <c r="AE297" i="16"/>
  <c r="L297" i="16"/>
  <c r="M297" i="16"/>
  <c r="N297" i="16"/>
  <c r="O297" i="16"/>
  <c r="P297" i="16"/>
  <c r="Q297" i="16"/>
  <c r="R297" i="16"/>
  <c r="AA297" i="16" s="1"/>
  <c r="K297" i="16"/>
  <c r="K37" i="16"/>
  <c r="L37" i="16"/>
  <c r="M37" i="16"/>
  <c r="N37" i="16"/>
  <c r="O37" i="16"/>
  <c r="P37" i="16"/>
  <c r="Q37" i="16"/>
  <c r="R37" i="16"/>
  <c r="AA37" i="16" s="1"/>
  <c r="AE229" i="16"/>
  <c r="R229" i="16"/>
  <c r="W229" i="16" s="1"/>
  <c r="K229" i="16"/>
  <c r="L229" i="16"/>
  <c r="M229" i="16"/>
  <c r="N229" i="16"/>
  <c r="O229" i="16"/>
  <c r="P229" i="16"/>
  <c r="Q229" i="16"/>
  <c r="AE139" i="16"/>
  <c r="K139" i="16"/>
  <c r="L139" i="16"/>
  <c r="M139" i="16"/>
  <c r="N139" i="16"/>
  <c r="O139" i="16"/>
  <c r="P139" i="16"/>
  <c r="Q139" i="16"/>
  <c r="R139" i="16"/>
  <c r="AA139" i="16" s="1"/>
  <c r="AE163" i="16"/>
  <c r="R163" i="16"/>
  <c r="AA163" i="16" s="1"/>
  <c r="K163" i="16"/>
  <c r="L163" i="16"/>
  <c r="M163" i="16"/>
  <c r="N163" i="16"/>
  <c r="O163" i="16"/>
  <c r="P163" i="16"/>
  <c r="Q163" i="16"/>
  <c r="K215" i="16"/>
  <c r="L215" i="16"/>
  <c r="M215" i="16"/>
  <c r="N215" i="16"/>
  <c r="O215" i="16"/>
  <c r="P215" i="16"/>
  <c r="Q215" i="16"/>
  <c r="R215" i="16"/>
  <c r="AE131" i="16"/>
  <c r="M131" i="16"/>
  <c r="N131" i="16"/>
  <c r="O131" i="16"/>
  <c r="P131" i="16"/>
  <c r="Q131" i="16"/>
  <c r="R131" i="16"/>
  <c r="K131" i="16"/>
  <c r="L131" i="16"/>
  <c r="K136" i="16"/>
  <c r="L136" i="16"/>
  <c r="M136" i="16"/>
  <c r="N136" i="16"/>
  <c r="O136" i="16"/>
  <c r="P136" i="16"/>
  <c r="Q136" i="16"/>
  <c r="R136" i="16"/>
  <c r="W136" i="16" s="1"/>
  <c r="N162" i="16"/>
  <c r="O162" i="16"/>
  <c r="P162" i="16"/>
  <c r="Q162" i="16"/>
  <c r="R162" i="16"/>
  <c r="AA162" i="16" s="1"/>
  <c r="K162" i="16"/>
  <c r="L162" i="16"/>
  <c r="M162" i="16"/>
  <c r="AE285" i="16"/>
  <c r="L285" i="16"/>
  <c r="M285" i="16"/>
  <c r="N285" i="16"/>
  <c r="O285" i="16"/>
  <c r="P285" i="16"/>
  <c r="Q285" i="16"/>
  <c r="R285" i="16"/>
  <c r="AA285" i="16" s="1"/>
  <c r="K285" i="16"/>
  <c r="AE192" i="16"/>
  <c r="N192" i="16"/>
  <c r="O192" i="16"/>
  <c r="P192" i="16"/>
  <c r="Q192" i="16"/>
  <c r="R192" i="16"/>
  <c r="W192" i="16" s="1"/>
  <c r="K192" i="16"/>
  <c r="L192" i="16"/>
  <c r="M192" i="16"/>
  <c r="R184" i="16"/>
  <c r="W184" i="16" s="1"/>
  <c r="K184" i="16"/>
  <c r="L184" i="16"/>
  <c r="M184" i="16"/>
  <c r="N184" i="16"/>
  <c r="O184" i="16"/>
  <c r="P184" i="16"/>
  <c r="Q184" i="16"/>
  <c r="AD222" i="16"/>
  <c r="N222" i="16"/>
  <c r="O222" i="16"/>
  <c r="P222" i="16"/>
  <c r="Q222" i="16"/>
  <c r="R222" i="16"/>
  <c r="W222" i="16" s="1"/>
  <c r="K222" i="16"/>
  <c r="L222" i="16"/>
  <c r="M222" i="16"/>
  <c r="AE150" i="16"/>
  <c r="N150" i="16"/>
  <c r="O150" i="16"/>
  <c r="P150" i="16"/>
  <c r="Q150" i="16"/>
  <c r="R150" i="16"/>
  <c r="AA150" i="16" s="1"/>
  <c r="K150" i="16"/>
  <c r="L150" i="16"/>
  <c r="M150" i="16"/>
  <c r="Q78" i="16"/>
  <c r="R78" i="16"/>
  <c r="AA78" i="16" s="1"/>
  <c r="K78" i="16"/>
  <c r="L78" i="16"/>
  <c r="M78" i="16"/>
  <c r="O78" i="16"/>
  <c r="N78" i="16"/>
  <c r="P78" i="16"/>
  <c r="AD41" i="16"/>
  <c r="AE41" i="16" s="1"/>
  <c r="M41" i="16"/>
  <c r="N41" i="16"/>
  <c r="O41" i="16"/>
  <c r="P41" i="16"/>
  <c r="Q41" i="16"/>
  <c r="R41" i="16"/>
  <c r="W41" i="16" s="1"/>
  <c r="K41" i="16"/>
  <c r="L41" i="16"/>
  <c r="AE233" i="16"/>
  <c r="K233" i="16"/>
  <c r="L233" i="16"/>
  <c r="M233" i="16"/>
  <c r="N233" i="16"/>
  <c r="O233" i="16"/>
  <c r="P233" i="16"/>
  <c r="Q233" i="16"/>
  <c r="R233" i="16"/>
  <c r="W233" i="16" s="1"/>
  <c r="AD25" i="16"/>
  <c r="AE25" i="16" s="1"/>
  <c r="K25" i="16"/>
  <c r="L25" i="16"/>
  <c r="M25" i="16"/>
  <c r="N25" i="16"/>
  <c r="O25" i="16"/>
  <c r="P25" i="16"/>
  <c r="Q25" i="16"/>
  <c r="R25" i="16"/>
  <c r="W25" i="16" s="1"/>
  <c r="AE290" i="16"/>
  <c r="K290" i="16"/>
  <c r="L290" i="16"/>
  <c r="M290" i="16"/>
  <c r="N290" i="16"/>
  <c r="O290" i="16"/>
  <c r="P290" i="16"/>
  <c r="Q290" i="16"/>
  <c r="R290" i="16"/>
  <c r="K28" i="16"/>
  <c r="L28" i="16"/>
  <c r="M28" i="16"/>
  <c r="N28" i="16"/>
  <c r="O28" i="16"/>
  <c r="P28" i="16"/>
  <c r="Q28" i="16"/>
  <c r="R28" i="16"/>
  <c r="W28" i="16" s="1"/>
  <c r="R220" i="16"/>
  <c r="AA220" i="16" s="1"/>
  <c r="K220" i="16"/>
  <c r="L220" i="16"/>
  <c r="M220" i="16"/>
  <c r="N220" i="16"/>
  <c r="O220" i="16"/>
  <c r="P220" i="16"/>
  <c r="Q220" i="16"/>
  <c r="AD109" i="16"/>
  <c r="K109" i="16"/>
  <c r="L109" i="16"/>
  <c r="M109" i="16"/>
  <c r="N109" i="16"/>
  <c r="O109" i="16"/>
  <c r="P109" i="16"/>
  <c r="Q109" i="16"/>
  <c r="R109" i="16"/>
  <c r="AE292" i="16"/>
  <c r="P292" i="16"/>
  <c r="Q292" i="16"/>
  <c r="R292" i="16"/>
  <c r="K292" i="16"/>
  <c r="L292" i="16"/>
  <c r="M292" i="16"/>
  <c r="N292" i="16"/>
  <c r="O292" i="16"/>
  <c r="M62" i="16"/>
  <c r="N62" i="16"/>
  <c r="O62" i="16"/>
  <c r="P62" i="16"/>
  <c r="Q62" i="16"/>
  <c r="R62" i="16"/>
  <c r="AA62" i="16" s="1"/>
  <c r="K62" i="16"/>
  <c r="L62" i="16"/>
  <c r="AE305" i="16"/>
  <c r="K305" i="16"/>
  <c r="L305" i="16"/>
  <c r="M305" i="16"/>
  <c r="N305" i="16"/>
  <c r="O305" i="16"/>
  <c r="P305" i="16"/>
  <c r="Q305" i="16"/>
  <c r="R305" i="16"/>
  <c r="W305" i="16" s="1"/>
  <c r="Q129" i="16"/>
  <c r="R129" i="16"/>
  <c r="W129" i="16" s="1"/>
  <c r="K129" i="16"/>
  <c r="L129" i="16"/>
  <c r="M129" i="16"/>
  <c r="O129" i="16"/>
  <c r="N129" i="16"/>
  <c r="P129" i="16"/>
  <c r="R178" i="16"/>
  <c r="W178" i="16" s="1"/>
  <c r="K178" i="16"/>
  <c r="L178" i="16"/>
  <c r="M178" i="16"/>
  <c r="N178" i="16"/>
  <c r="O178" i="16"/>
  <c r="P178" i="16"/>
  <c r="Q178" i="16"/>
  <c r="AE116" i="16"/>
  <c r="M116" i="16"/>
  <c r="N116" i="16"/>
  <c r="O116" i="16"/>
  <c r="P116" i="16"/>
  <c r="Q116" i="16"/>
  <c r="R116" i="16"/>
  <c r="W116" i="16" s="1"/>
  <c r="K116" i="16"/>
  <c r="L116" i="16"/>
  <c r="AD69" i="16"/>
  <c r="Q69" i="16"/>
  <c r="R69" i="16"/>
  <c r="W69" i="16" s="1"/>
  <c r="K69" i="16"/>
  <c r="L69" i="16"/>
  <c r="M69" i="16"/>
  <c r="O69" i="16"/>
  <c r="N69" i="16"/>
  <c r="P69" i="16"/>
  <c r="AD53" i="16"/>
  <c r="M53" i="16"/>
  <c r="N53" i="16"/>
  <c r="O53" i="16"/>
  <c r="P53" i="16"/>
  <c r="Q53" i="16"/>
  <c r="R53" i="16"/>
  <c r="AA53" i="16" s="1"/>
  <c r="K53" i="16"/>
  <c r="L53" i="16"/>
  <c r="K245" i="16"/>
  <c r="M245" i="16"/>
  <c r="N245" i="16"/>
  <c r="O245" i="16"/>
  <c r="P245" i="16"/>
  <c r="Q245" i="16"/>
  <c r="R245" i="16"/>
  <c r="W245" i="16" s="1"/>
  <c r="L245" i="16"/>
  <c r="K127" i="16"/>
  <c r="L127" i="16"/>
  <c r="M127" i="16"/>
  <c r="N127" i="16"/>
  <c r="O127" i="16"/>
  <c r="P127" i="16"/>
  <c r="Q127" i="16"/>
  <c r="R127" i="16"/>
  <c r="AA127" i="16" s="1"/>
  <c r="AE151" i="16"/>
  <c r="R151" i="16"/>
  <c r="K151" i="16"/>
  <c r="L151" i="16"/>
  <c r="M151" i="16"/>
  <c r="N151" i="16"/>
  <c r="O151" i="16"/>
  <c r="P151" i="16"/>
  <c r="Q151" i="16"/>
  <c r="R252" i="16"/>
  <c r="K252" i="16"/>
  <c r="L252" i="16"/>
  <c r="M252" i="16"/>
  <c r="N252" i="16"/>
  <c r="O252" i="16"/>
  <c r="P252" i="16"/>
  <c r="Q252" i="16"/>
  <c r="AD180" i="16"/>
  <c r="AE180" i="16" s="1"/>
  <c r="N180" i="16"/>
  <c r="O180" i="16"/>
  <c r="P180" i="16"/>
  <c r="Q180" i="16"/>
  <c r="R180" i="16"/>
  <c r="W180" i="16" s="1"/>
  <c r="K180" i="16"/>
  <c r="L180" i="16"/>
  <c r="M180" i="16"/>
  <c r="AE108" i="16"/>
  <c r="Q108" i="16"/>
  <c r="R108" i="16"/>
  <c r="W108" i="16" s="1"/>
  <c r="K108" i="16"/>
  <c r="L108" i="16"/>
  <c r="M108" i="16"/>
  <c r="O108" i="16"/>
  <c r="N108" i="16"/>
  <c r="P108" i="16"/>
  <c r="AE36" i="16"/>
  <c r="Q36" i="16"/>
  <c r="R36" i="16"/>
  <c r="W36" i="16" s="1"/>
  <c r="K36" i="16"/>
  <c r="L36" i="16"/>
  <c r="M36" i="16"/>
  <c r="N36" i="16"/>
  <c r="O36" i="16"/>
  <c r="P36" i="16"/>
  <c r="Q90" i="16"/>
  <c r="R90" i="16"/>
  <c r="AA90" i="16" s="1"/>
  <c r="K90" i="16"/>
  <c r="L90" i="16"/>
  <c r="M90" i="16"/>
  <c r="O90" i="16"/>
  <c r="N90" i="16"/>
  <c r="P90" i="16"/>
  <c r="AE145" i="16"/>
  <c r="R145" i="16"/>
  <c r="W145" i="16" s="1"/>
  <c r="K145" i="16"/>
  <c r="L145" i="16"/>
  <c r="M145" i="16"/>
  <c r="N145" i="16"/>
  <c r="O145" i="16"/>
  <c r="P145" i="16"/>
  <c r="Q145" i="16"/>
  <c r="N201" i="16"/>
  <c r="O201" i="16"/>
  <c r="P201" i="16"/>
  <c r="Q201" i="16"/>
  <c r="R201" i="16"/>
  <c r="W201" i="16" s="1"/>
  <c r="K201" i="16"/>
  <c r="L201" i="16"/>
  <c r="M201" i="16"/>
  <c r="K58" i="16"/>
  <c r="L58" i="16"/>
  <c r="M58" i="16"/>
  <c r="N58" i="16"/>
  <c r="O58" i="16"/>
  <c r="P58" i="16"/>
  <c r="Q58" i="16"/>
  <c r="R58" i="16"/>
  <c r="R250" i="16"/>
  <c r="K250" i="16"/>
  <c r="L250" i="16"/>
  <c r="N250" i="16"/>
  <c r="P250" i="16"/>
  <c r="M250" i="16"/>
  <c r="O250" i="16"/>
  <c r="Q250" i="16"/>
  <c r="M44" i="16"/>
  <c r="N44" i="16"/>
  <c r="O44" i="16"/>
  <c r="P44" i="16"/>
  <c r="Q44" i="16"/>
  <c r="R44" i="16"/>
  <c r="K44" i="16"/>
  <c r="L44" i="16"/>
  <c r="K302" i="16"/>
  <c r="L302" i="16"/>
  <c r="M302" i="16"/>
  <c r="N302" i="16"/>
  <c r="O302" i="16"/>
  <c r="P302" i="16"/>
  <c r="Q302" i="16"/>
  <c r="R302" i="16"/>
  <c r="AE237" i="16"/>
  <c r="N237" i="16"/>
  <c r="O237" i="16"/>
  <c r="P237" i="16"/>
  <c r="Q237" i="16"/>
  <c r="R237" i="16"/>
  <c r="AA237" i="16" s="1"/>
  <c r="K237" i="16"/>
  <c r="L237" i="16"/>
  <c r="M237" i="16"/>
  <c r="N195" i="16"/>
  <c r="O195" i="16"/>
  <c r="P195" i="16"/>
  <c r="Q195" i="16"/>
  <c r="R195" i="16"/>
  <c r="AA195" i="16" s="1"/>
  <c r="K195" i="16"/>
  <c r="L195" i="16"/>
  <c r="M195" i="16"/>
  <c r="AD123" i="16"/>
  <c r="Q123" i="16"/>
  <c r="R123" i="16"/>
  <c r="AA123" i="16" s="1"/>
  <c r="K123" i="16"/>
  <c r="L123" i="16"/>
  <c r="M123" i="16"/>
  <c r="O123" i="16"/>
  <c r="N123" i="16"/>
  <c r="P123" i="16"/>
  <c r="Q51" i="16"/>
  <c r="R51" i="16"/>
  <c r="W51" i="16" s="1"/>
  <c r="K51" i="16"/>
  <c r="L51" i="16"/>
  <c r="M51" i="16"/>
  <c r="O51" i="16"/>
  <c r="N51" i="16"/>
  <c r="P51" i="16"/>
  <c r="M125" i="16"/>
  <c r="N125" i="16"/>
  <c r="O125" i="16"/>
  <c r="P125" i="16"/>
  <c r="Q125" i="16"/>
  <c r="R125" i="16"/>
  <c r="K125" i="16"/>
  <c r="L125" i="16"/>
  <c r="P304" i="16"/>
  <c r="Q304" i="16"/>
  <c r="R304" i="16"/>
  <c r="K304" i="16"/>
  <c r="L304" i="16"/>
  <c r="M304" i="16"/>
  <c r="N304" i="16"/>
  <c r="O304" i="16"/>
  <c r="AE80" i="16"/>
  <c r="M80" i="16"/>
  <c r="N80" i="16"/>
  <c r="O80" i="16"/>
  <c r="P80" i="16"/>
  <c r="Q80" i="16"/>
  <c r="R80" i="16"/>
  <c r="K80" i="16"/>
  <c r="L80" i="16"/>
  <c r="R160" i="16"/>
  <c r="AA160" i="16" s="1"/>
  <c r="K160" i="16"/>
  <c r="L160" i="16"/>
  <c r="M160" i="16"/>
  <c r="N160" i="16"/>
  <c r="O160" i="16"/>
  <c r="P160" i="16"/>
  <c r="Q160" i="16"/>
  <c r="AE193" i="16"/>
  <c r="R193" i="16"/>
  <c r="K193" i="16"/>
  <c r="L193" i="16"/>
  <c r="M193" i="16"/>
  <c r="N193" i="16"/>
  <c r="O193" i="16"/>
  <c r="P193" i="16"/>
  <c r="Q193" i="16"/>
  <c r="K146" i="16"/>
  <c r="L146" i="16"/>
  <c r="M146" i="16"/>
  <c r="N146" i="16"/>
  <c r="O146" i="16"/>
  <c r="P146" i="16"/>
  <c r="Q146" i="16"/>
  <c r="R146" i="16"/>
  <c r="K100" i="16"/>
  <c r="L100" i="16"/>
  <c r="M100" i="16"/>
  <c r="N100" i="16"/>
  <c r="O100" i="16"/>
  <c r="P100" i="16"/>
  <c r="Q100" i="16"/>
  <c r="R100" i="16"/>
  <c r="W100" i="16" s="1"/>
  <c r="K70" i="16"/>
  <c r="L70" i="16"/>
  <c r="M70" i="16"/>
  <c r="N70" i="16"/>
  <c r="O70" i="16"/>
  <c r="P70" i="16"/>
  <c r="Q70" i="16"/>
  <c r="R70" i="16"/>
  <c r="AA70" i="16" s="1"/>
  <c r="AE262" i="16"/>
  <c r="P262" i="16"/>
  <c r="Q262" i="16"/>
  <c r="R262" i="16"/>
  <c r="K262" i="16"/>
  <c r="L262" i="16"/>
  <c r="M262" i="16"/>
  <c r="N262" i="16"/>
  <c r="O262" i="16"/>
  <c r="K79" i="16"/>
  <c r="L79" i="16"/>
  <c r="M79" i="16"/>
  <c r="N79" i="16"/>
  <c r="O79" i="16"/>
  <c r="P79" i="16"/>
  <c r="Q79" i="16"/>
  <c r="R79" i="16"/>
  <c r="K115" i="16"/>
  <c r="L115" i="16"/>
  <c r="M115" i="16"/>
  <c r="N115" i="16"/>
  <c r="O115" i="16"/>
  <c r="P115" i="16"/>
  <c r="Q115" i="16"/>
  <c r="R115" i="16"/>
  <c r="K179" i="16"/>
  <c r="L179" i="16"/>
  <c r="M179" i="16"/>
  <c r="N179" i="16"/>
  <c r="O179" i="16"/>
  <c r="P179" i="16"/>
  <c r="Q179" i="16"/>
  <c r="R179" i="16"/>
  <c r="W179" i="16" s="1"/>
  <c r="M83" i="16"/>
  <c r="N83" i="16"/>
  <c r="O83" i="16"/>
  <c r="P83" i="16"/>
  <c r="Q83" i="16"/>
  <c r="R83" i="16"/>
  <c r="K83" i="16"/>
  <c r="L83" i="16"/>
  <c r="AE266" i="16"/>
  <c r="K266" i="16"/>
  <c r="L266" i="16"/>
  <c r="M266" i="16"/>
  <c r="N266" i="16"/>
  <c r="O266" i="16"/>
  <c r="P266" i="16"/>
  <c r="Q266" i="16"/>
  <c r="R266" i="16"/>
  <c r="AA266" i="16" s="1"/>
  <c r="AE48" i="16"/>
  <c r="Q48" i="16"/>
  <c r="R48" i="16"/>
  <c r="AA48" i="16" s="1"/>
  <c r="K48" i="16"/>
  <c r="L48" i="16"/>
  <c r="M48" i="16"/>
  <c r="O48" i="16"/>
  <c r="N48" i="16"/>
  <c r="P48" i="16"/>
  <c r="AD15" i="16"/>
  <c r="AE15" i="16" s="1"/>
  <c r="Q15" i="16"/>
  <c r="R15" i="16"/>
  <c r="K15" i="16"/>
  <c r="L15" i="16"/>
  <c r="M15" i="16"/>
  <c r="N15" i="16"/>
  <c r="O15" i="16"/>
  <c r="P15" i="16"/>
  <c r="R232" i="16"/>
  <c r="AA232" i="16" s="1"/>
  <c r="K232" i="16"/>
  <c r="L232" i="16"/>
  <c r="M232" i="16"/>
  <c r="N232" i="16"/>
  <c r="O232" i="16"/>
  <c r="P232" i="16"/>
  <c r="Q232" i="16"/>
  <c r="AE210" i="16"/>
  <c r="N210" i="16"/>
  <c r="O210" i="16"/>
  <c r="P210" i="16"/>
  <c r="Q210" i="16"/>
  <c r="R210" i="16"/>
  <c r="AA210" i="16" s="1"/>
  <c r="K210" i="16"/>
  <c r="L210" i="16"/>
  <c r="M210" i="16"/>
  <c r="Q138" i="16"/>
  <c r="R138" i="16"/>
  <c r="W138" i="16" s="1"/>
  <c r="K138" i="16"/>
  <c r="L138" i="16"/>
  <c r="M138" i="16"/>
  <c r="O138" i="16"/>
  <c r="N138" i="16"/>
  <c r="P138" i="16"/>
  <c r="AE66" i="16"/>
  <c r="Q66" i="16"/>
  <c r="R66" i="16"/>
  <c r="AA66" i="16" s="1"/>
  <c r="K66" i="16"/>
  <c r="L66" i="16"/>
  <c r="M66" i="16"/>
  <c r="O66" i="16"/>
  <c r="N66" i="16"/>
  <c r="P66" i="16"/>
  <c r="AE73" i="16"/>
  <c r="K73" i="16"/>
  <c r="L73" i="16"/>
  <c r="M73" i="16"/>
  <c r="N73" i="16"/>
  <c r="O73" i="16"/>
  <c r="P73" i="16"/>
  <c r="Q73" i="16"/>
  <c r="R73" i="16"/>
  <c r="W73" i="16" s="1"/>
  <c r="P265" i="16"/>
  <c r="Q265" i="16"/>
  <c r="R265" i="16"/>
  <c r="W265" i="16" s="1"/>
  <c r="K265" i="16"/>
  <c r="L265" i="16"/>
  <c r="M265" i="16"/>
  <c r="N265" i="16"/>
  <c r="O265" i="16"/>
  <c r="M74" i="16"/>
  <c r="N74" i="16"/>
  <c r="O74" i="16"/>
  <c r="P74" i="16"/>
  <c r="Q74" i="16"/>
  <c r="R74" i="16"/>
  <c r="AA74" i="16" s="1"/>
  <c r="K74" i="16"/>
  <c r="Z74" i="16" s="1"/>
  <c r="L74" i="16"/>
  <c r="K16" i="16"/>
  <c r="L16" i="16"/>
  <c r="M16" i="16"/>
  <c r="N16" i="16"/>
  <c r="O16" i="16"/>
  <c r="P16" i="16"/>
  <c r="Q16" i="16"/>
  <c r="R16" i="16"/>
  <c r="W16" i="16" s="1"/>
  <c r="L267" i="16"/>
  <c r="M267" i="16"/>
  <c r="N267" i="16"/>
  <c r="O267" i="16"/>
  <c r="P267" i="16"/>
  <c r="Q267" i="16"/>
  <c r="R267" i="16"/>
  <c r="AA267" i="16" s="1"/>
  <c r="K267" i="16"/>
  <c r="R142" i="16"/>
  <c r="AA142" i="16" s="1"/>
  <c r="K142" i="16"/>
  <c r="L142" i="16"/>
  <c r="M142" i="16"/>
  <c r="N142" i="16"/>
  <c r="O142" i="16"/>
  <c r="P142" i="16"/>
  <c r="Q142" i="16"/>
  <c r="M110" i="16"/>
  <c r="N110" i="16"/>
  <c r="O110" i="16"/>
  <c r="P110" i="16"/>
  <c r="Q110" i="16"/>
  <c r="R110" i="16"/>
  <c r="AA110" i="16" s="1"/>
  <c r="K110" i="16"/>
  <c r="L110" i="16"/>
  <c r="AD177" i="16"/>
  <c r="N177" i="16"/>
  <c r="O177" i="16"/>
  <c r="P177" i="16"/>
  <c r="Q177" i="16"/>
  <c r="R177" i="16"/>
  <c r="K177" i="16"/>
  <c r="L177" i="16"/>
  <c r="M177" i="16"/>
  <c r="K209" i="16"/>
  <c r="L209" i="16"/>
  <c r="M209" i="16"/>
  <c r="N209" i="16"/>
  <c r="O209" i="16"/>
  <c r="P209" i="16"/>
  <c r="Q209" i="16"/>
  <c r="R209" i="16"/>
  <c r="W209" i="16" s="1"/>
  <c r="K164" i="16"/>
  <c r="L164" i="16"/>
  <c r="M164" i="16"/>
  <c r="N164" i="16"/>
  <c r="O164" i="16"/>
  <c r="P164" i="16"/>
  <c r="Q164" i="16"/>
  <c r="R164" i="16"/>
  <c r="AA164" i="16" s="1"/>
  <c r="Q117" i="16"/>
  <c r="R117" i="16"/>
  <c r="W117" i="16" s="1"/>
  <c r="K117" i="16"/>
  <c r="L117" i="16"/>
  <c r="M117" i="16"/>
  <c r="O117" i="16"/>
  <c r="N117" i="16"/>
  <c r="P117" i="16"/>
  <c r="K85" i="16"/>
  <c r="V85" i="16" s="1"/>
  <c r="L85" i="16"/>
  <c r="M85" i="16"/>
  <c r="N85" i="16"/>
  <c r="O85" i="16"/>
  <c r="P85" i="16"/>
  <c r="Q85" i="16"/>
  <c r="R85" i="16"/>
  <c r="AA85" i="16" s="1"/>
  <c r="P274" i="16"/>
  <c r="Q274" i="16"/>
  <c r="R274" i="16"/>
  <c r="AA274" i="16" s="1"/>
  <c r="K274" i="16"/>
  <c r="L274" i="16"/>
  <c r="M274" i="16"/>
  <c r="N274" i="16"/>
  <c r="O274" i="16"/>
  <c r="AD91" i="16"/>
  <c r="K91" i="16"/>
  <c r="L91" i="16"/>
  <c r="M91" i="16"/>
  <c r="N91" i="16"/>
  <c r="O91" i="16"/>
  <c r="P91" i="16"/>
  <c r="Q91" i="16"/>
  <c r="R91" i="16"/>
  <c r="W91" i="16" s="1"/>
  <c r="K103" i="16"/>
  <c r="L103" i="16"/>
  <c r="M103" i="16"/>
  <c r="N103" i="16"/>
  <c r="O103" i="16"/>
  <c r="P103" i="16"/>
  <c r="Q103" i="16"/>
  <c r="R103" i="16"/>
  <c r="AA103" i="16" s="1"/>
  <c r="M71" i="16"/>
  <c r="N71" i="16"/>
  <c r="O71" i="16"/>
  <c r="P71" i="16"/>
  <c r="Q71" i="16"/>
  <c r="R71" i="16"/>
  <c r="AA71" i="16" s="1"/>
  <c r="K71" i="16"/>
  <c r="L71" i="16"/>
  <c r="N240" i="16"/>
  <c r="O240" i="16"/>
  <c r="P240" i="16"/>
  <c r="Q240" i="16"/>
  <c r="R240" i="16"/>
  <c r="W240" i="16" s="1"/>
  <c r="K240" i="16"/>
  <c r="L240" i="16"/>
  <c r="M240" i="16"/>
  <c r="N168" i="16"/>
  <c r="O168" i="16"/>
  <c r="P168" i="16"/>
  <c r="Q168" i="16"/>
  <c r="R168" i="16"/>
  <c r="W168" i="16" s="1"/>
  <c r="K168" i="16"/>
  <c r="Z168" i="16" s="1"/>
  <c r="L168" i="16"/>
  <c r="M168" i="16"/>
  <c r="Q96" i="16"/>
  <c r="R96" i="16"/>
  <c r="AA96" i="16" s="1"/>
  <c r="K96" i="16"/>
  <c r="Z96" i="16" s="1"/>
  <c r="L96" i="16"/>
  <c r="M96" i="16"/>
  <c r="O96" i="16"/>
  <c r="N96" i="16"/>
  <c r="P96" i="16"/>
  <c r="Q24" i="16"/>
  <c r="R24" i="16"/>
  <c r="AA24" i="16" s="1"/>
  <c r="K24" i="16"/>
  <c r="V24" i="16" s="1"/>
  <c r="L24" i="16"/>
  <c r="M24" i="16"/>
  <c r="N24" i="16"/>
  <c r="O24" i="16"/>
  <c r="P24" i="16"/>
  <c r="K230" i="16"/>
  <c r="L230" i="16"/>
  <c r="M230" i="16"/>
  <c r="N230" i="16"/>
  <c r="O230" i="16"/>
  <c r="P230" i="16"/>
  <c r="Q230" i="16"/>
  <c r="R230" i="16"/>
  <c r="M38" i="16"/>
  <c r="N38" i="16"/>
  <c r="O38" i="16"/>
  <c r="P38" i="16"/>
  <c r="Q38" i="16"/>
  <c r="R38" i="16"/>
  <c r="AA38" i="16" s="1"/>
  <c r="K38" i="16"/>
  <c r="L38" i="16"/>
  <c r="R172" i="16"/>
  <c r="AA172" i="16" s="1"/>
  <c r="K172" i="16"/>
  <c r="L172" i="16"/>
  <c r="M172" i="16"/>
  <c r="N172" i="16"/>
  <c r="O172" i="16"/>
  <c r="P172" i="16"/>
  <c r="Q172" i="16"/>
  <c r="R214" i="16"/>
  <c r="AA214" i="16" s="1"/>
  <c r="K214" i="16"/>
  <c r="L214" i="16"/>
  <c r="M214" i="16"/>
  <c r="N214" i="16"/>
  <c r="O214" i="16"/>
  <c r="P214" i="16"/>
  <c r="Q214" i="16"/>
  <c r="N249" i="16"/>
  <c r="O249" i="16"/>
  <c r="Q249" i="16"/>
  <c r="R249" i="16"/>
  <c r="AA249" i="16" s="1"/>
  <c r="K249" i="16"/>
  <c r="L249" i="16"/>
  <c r="M249" i="16"/>
  <c r="P249" i="16"/>
  <c r="AD89" i="16"/>
  <c r="AE89" i="16" s="1"/>
  <c r="M89" i="16"/>
  <c r="N89" i="16"/>
  <c r="O89" i="16"/>
  <c r="P89" i="16"/>
  <c r="Q89" i="16"/>
  <c r="R89" i="16"/>
  <c r="W89" i="16" s="1"/>
  <c r="K89" i="16"/>
  <c r="L89" i="16"/>
  <c r="AE277" i="16"/>
  <c r="P277" i="16"/>
  <c r="Q277" i="16"/>
  <c r="R277" i="16"/>
  <c r="W277" i="16" s="1"/>
  <c r="K277" i="16"/>
  <c r="L277" i="16"/>
  <c r="M277" i="16"/>
  <c r="N277" i="16"/>
  <c r="O277" i="16"/>
  <c r="M92" i="16"/>
  <c r="N92" i="16"/>
  <c r="O92" i="16"/>
  <c r="P92" i="16"/>
  <c r="Q92" i="16"/>
  <c r="R92" i="16"/>
  <c r="K92" i="16"/>
  <c r="L92" i="16"/>
  <c r="L279" i="16"/>
  <c r="M279" i="16"/>
  <c r="N279" i="16"/>
  <c r="O279" i="16"/>
  <c r="P279" i="16"/>
  <c r="Q279" i="16"/>
  <c r="R279" i="16"/>
  <c r="W279" i="16" s="1"/>
  <c r="K279" i="16"/>
  <c r="R255" i="16"/>
  <c r="W255" i="16" s="1"/>
  <c r="K255" i="16"/>
  <c r="L255" i="16"/>
  <c r="M255" i="16"/>
  <c r="N255" i="16"/>
  <c r="O255" i="16"/>
  <c r="P255" i="16"/>
  <c r="Q255" i="16"/>
  <c r="AD183" i="16"/>
  <c r="N183" i="16"/>
  <c r="O183" i="16"/>
  <c r="P183" i="16"/>
  <c r="Q183" i="16"/>
  <c r="R183" i="16"/>
  <c r="AA183" i="16" s="1"/>
  <c r="K183" i="16"/>
  <c r="L183" i="16"/>
  <c r="M183" i="16"/>
  <c r="Q111" i="16"/>
  <c r="R111" i="16"/>
  <c r="AA111" i="16" s="1"/>
  <c r="K111" i="16"/>
  <c r="L111" i="16"/>
  <c r="M111" i="16"/>
  <c r="O111" i="16"/>
  <c r="N111" i="16"/>
  <c r="P111" i="16"/>
  <c r="Q39" i="16"/>
  <c r="R39" i="16"/>
  <c r="AA39" i="16" s="1"/>
  <c r="K39" i="16"/>
  <c r="L39" i="16"/>
  <c r="M39" i="16"/>
  <c r="N39" i="16"/>
  <c r="O39" i="16"/>
  <c r="P39" i="16"/>
  <c r="R157" i="16"/>
  <c r="W157" i="16" s="1"/>
  <c r="K157" i="16"/>
  <c r="L157" i="16"/>
  <c r="M157" i="16"/>
  <c r="N157" i="16"/>
  <c r="O157" i="16"/>
  <c r="P157" i="16"/>
  <c r="Q157" i="16"/>
  <c r="M128" i="16"/>
  <c r="N128" i="16"/>
  <c r="O128" i="16"/>
  <c r="P128" i="16"/>
  <c r="Q128" i="16"/>
  <c r="R128" i="16"/>
  <c r="W128" i="16" s="1"/>
  <c r="K128" i="16"/>
  <c r="L128" i="16"/>
  <c r="R208" i="16"/>
  <c r="K208" i="16"/>
  <c r="L208" i="16"/>
  <c r="M208" i="16"/>
  <c r="N208" i="16"/>
  <c r="O208" i="16"/>
  <c r="P208" i="16"/>
  <c r="Q208" i="16"/>
  <c r="K34" i="16"/>
  <c r="L34" i="16"/>
  <c r="M34" i="16"/>
  <c r="N34" i="16"/>
  <c r="O34" i="16"/>
  <c r="P34" i="16"/>
  <c r="Q34" i="16"/>
  <c r="R34" i="16"/>
  <c r="AA34" i="16" s="1"/>
  <c r="R226" i="16"/>
  <c r="AA226" i="16" s="1"/>
  <c r="K226" i="16"/>
  <c r="L226" i="16"/>
  <c r="M226" i="16"/>
  <c r="N226" i="16"/>
  <c r="O226" i="16"/>
  <c r="P226" i="16"/>
  <c r="Q226" i="16"/>
  <c r="K194" i="16"/>
  <c r="L194" i="16"/>
  <c r="M194" i="16"/>
  <c r="N194" i="16"/>
  <c r="O194" i="16"/>
  <c r="P194" i="16"/>
  <c r="Q194" i="16"/>
  <c r="R194" i="16"/>
  <c r="W194" i="16" s="1"/>
  <c r="AE148" i="16"/>
  <c r="R148" i="16"/>
  <c r="K148" i="16"/>
  <c r="L148" i="16"/>
  <c r="M148" i="16"/>
  <c r="N148" i="16"/>
  <c r="O148" i="16"/>
  <c r="P148" i="16"/>
  <c r="Q148" i="16"/>
  <c r="AD101" i="16"/>
  <c r="AE101" i="16" s="1"/>
  <c r="M101" i="16"/>
  <c r="N101" i="16"/>
  <c r="O101" i="16"/>
  <c r="P101" i="16"/>
  <c r="Q101" i="16"/>
  <c r="R101" i="16"/>
  <c r="AA101" i="16" s="1"/>
  <c r="K101" i="16"/>
  <c r="L101" i="16"/>
  <c r="P286" i="16"/>
  <c r="Q286" i="16"/>
  <c r="R286" i="16"/>
  <c r="W286" i="16" s="1"/>
  <c r="K286" i="16"/>
  <c r="Z286" i="16" s="1"/>
  <c r="L286" i="16"/>
  <c r="M286" i="16"/>
  <c r="N286" i="16"/>
  <c r="O286" i="16"/>
  <c r="K275" i="16"/>
  <c r="L275" i="16"/>
  <c r="M275" i="16"/>
  <c r="N275" i="16"/>
  <c r="O275" i="16"/>
  <c r="P275" i="16"/>
  <c r="Q275" i="16"/>
  <c r="R275" i="16"/>
  <c r="K31" i="16"/>
  <c r="L31" i="16"/>
  <c r="M31" i="16"/>
  <c r="N31" i="16"/>
  <c r="O31" i="16"/>
  <c r="P31" i="16"/>
  <c r="Q31" i="16"/>
  <c r="R31" i="16"/>
  <c r="W31" i="16" s="1"/>
  <c r="K67" i="16"/>
  <c r="L67" i="16"/>
  <c r="M67" i="16"/>
  <c r="N67" i="16"/>
  <c r="O67" i="16"/>
  <c r="P67" i="16"/>
  <c r="Q67" i="16"/>
  <c r="R67" i="16"/>
  <c r="W67" i="16" s="1"/>
  <c r="K239" i="16"/>
  <c r="L239" i="16"/>
  <c r="M239" i="16"/>
  <c r="N239" i="16"/>
  <c r="O239" i="16"/>
  <c r="P239" i="16"/>
  <c r="Q239" i="16"/>
  <c r="R239" i="16"/>
  <c r="M47" i="16"/>
  <c r="N47" i="16"/>
  <c r="O47" i="16"/>
  <c r="P47" i="16"/>
  <c r="Q47" i="16"/>
  <c r="R47" i="16"/>
  <c r="K47" i="16"/>
  <c r="L47" i="16"/>
  <c r="Q18" i="16"/>
  <c r="R18" i="16"/>
  <c r="W18" i="16" s="1"/>
  <c r="K18" i="16"/>
  <c r="L18" i="16"/>
  <c r="M18" i="16"/>
  <c r="N18" i="16"/>
  <c r="O18" i="16"/>
  <c r="P18" i="16"/>
  <c r="M77" i="16"/>
  <c r="N77" i="16"/>
  <c r="O77" i="16"/>
  <c r="P77" i="16"/>
  <c r="Q77" i="16"/>
  <c r="R77" i="16"/>
  <c r="W77" i="16" s="1"/>
  <c r="K77" i="16"/>
  <c r="L77" i="16"/>
  <c r="Q81" i="16"/>
  <c r="R81" i="16"/>
  <c r="W81" i="16" s="1"/>
  <c r="K81" i="16"/>
  <c r="V81" i="16" s="1"/>
  <c r="L81" i="16"/>
  <c r="M81" i="16"/>
  <c r="O81" i="16"/>
  <c r="N81" i="16"/>
  <c r="P81" i="16"/>
  <c r="AE264" i="16"/>
  <c r="L264" i="16"/>
  <c r="M264" i="16"/>
  <c r="N264" i="16"/>
  <c r="O264" i="16"/>
  <c r="P264" i="16"/>
  <c r="Q264" i="16"/>
  <c r="R264" i="16"/>
  <c r="W264" i="16" s="1"/>
  <c r="K264" i="16"/>
  <c r="N198" i="16"/>
  <c r="O198" i="16"/>
  <c r="P198" i="16"/>
  <c r="Q198" i="16"/>
  <c r="R198" i="16"/>
  <c r="AA198" i="16" s="1"/>
  <c r="K198" i="16"/>
  <c r="L198" i="16"/>
  <c r="M198" i="16"/>
  <c r="AE126" i="16"/>
  <c r="Q126" i="16"/>
  <c r="R126" i="16"/>
  <c r="AA126" i="16" s="1"/>
  <c r="K126" i="16"/>
  <c r="L126" i="16"/>
  <c r="M126" i="16"/>
  <c r="O126" i="16"/>
  <c r="N126" i="16"/>
  <c r="P126" i="16"/>
  <c r="AE54" i="16"/>
  <c r="Q54" i="16"/>
  <c r="R54" i="16"/>
  <c r="AA54" i="16" s="1"/>
  <c r="K54" i="16"/>
  <c r="L54" i="16"/>
  <c r="M54" i="16"/>
  <c r="O54" i="16"/>
  <c r="N54" i="16"/>
  <c r="P54" i="16"/>
  <c r="AE106" i="16"/>
  <c r="K106" i="16"/>
  <c r="L106" i="16"/>
  <c r="M106" i="16"/>
  <c r="N106" i="16"/>
  <c r="O106" i="16"/>
  <c r="P106" i="16"/>
  <c r="Q106" i="16"/>
  <c r="R106" i="16"/>
  <c r="AA106" i="16" s="1"/>
  <c r="P289" i="16"/>
  <c r="Q289" i="16"/>
  <c r="R289" i="16"/>
  <c r="W289" i="16" s="1"/>
  <c r="K289" i="16"/>
  <c r="L289" i="16"/>
  <c r="M289" i="16"/>
  <c r="N289" i="16"/>
  <c r="O289" i="16"/>
  <c r="AE122" i="16"/>
  <c r="M122" i="16"/>
  <c r="N122" i="16"/>
  <c r="O122" i="16"/>
  <c r="P122" i="16"/>
  <c r="Q122" i="16"/>
  <c r="R122" i="16"/>
  <c r="AA122" i="16" s="1"/>
  <c r="K122" i="16"/>
  <c r="L122" i="16"/>
  <c r="M26" i="16"/>
  <c r="N26" i="16"/>
  <c r="O26" i="16"/>
  <c r="P26" i="16"/>
  <c r="Q26" i="16"/>
  <c r="R26" i="16"/>
  <c r="AA26" i="16" s="1"/>
  <c r="K26" i="16"/>
  <c r="L26" i="16"/>
  <c r="L291" i="16"/>
  <c r="M291" i="16"/>
  <c r="N291" i="16"/>
  <c r="O291" i="16"/>
  <c r="P291" i="16"/>
  <c r="Q291" i="16"/>
  <c r="R291" i="16"/>
  <c r="W291" i="16" s="1"/>
  <c r="K291" i="16"/>
  <c r="K173" i="16"/>
  <c r="L173" i="16"/>
  <c r="M173" i="16"/>
  <c r="N173" i="16"/>
  <c r="O173" i="16"/>
  <c r="P173" i="16"/>
  <c r="Q173" i="16"/>
  <c r="R173" i="16"/>
  <c r="AA173" i="16" s="1"/>
  <c r="K158" i="16"/>
  <c r="L158" i="16"/>
  <c r="M158" i="16"/>
  <c r="N158" i="16"/>
  <c r="O158" i="16"/>
  <c r="P158" i="16"/>
  <c r="Q158" i="16"/>
  <c r="R158" i="16"/>
  <c r="AA158" i="16" s="1"/>
  <c r="AE225" i="16"/>
  <c r="N225" i="16"/>
  <c r="O225" i="16"/>
  <c r="P225" i="16"/>
  <c r="Q225" i="16"/>
  <c r="R225" i="16"/>
  <c r="W225" i="16" s="1"/>
  <c r="K225" i="16"/>
  <c r="L225" i="16"/>
  <c r="M225" i="16"/>
  <c r="AD49" i="16"/>
  <c r="AE49" i="16" s="1"/>
  <c r="K49" i="16"/>
  <c r="L49" i="16"/>
  <c r="M49" i="16"/>
  <c r="N49" i="16"/>
  <c r="O49" i="16"/>
  <c r="P49" i="16"/>
  <c r="Q49" i="16"/>
  <c r="R49" i="16"/>
  <c r="W49" i="16" s="1"/>
  <c r="AE241" i="16"/>
  <c r="R241" i="16"/>
  <c r="W241" i="16" s="1"/>
  <c r="K241" i="16"/>
  <c r="L241" i="16"/>
  <c r="M241" i="16"/>
  <c r="N241" i="16"/>
  <c r="O241" i="16"/>
  <c r="P241" i="16"/>
  <c r="Q241" i="16"/>
  <c r="AE212" i="16"/>
  <c r="K212" i="16"/>
  <c r="L212" i="16"/>
  <c r="M212" i="16"/>
  <c r="N212" i="16"/>
  <c r="O212" i="16"/>
  <c r="P212" i="16"/>
  <c r="Q212" i="16"/>
  <c r="R212" i="16"/>
  <c r="W212" i="16" s="1"/>
  <c r="N165" i="16"/>
  <c r="O165" i="16"/>
  <c r="P165" i="16"/>
  <c r="Q165" i="16"/>
  <c r="R165" i="16"/>
  <c r="W165" i="16" s="1"/>
  <c r="K165" i="16"/>
  <c r="L165" i="16"/>
  <c r="M165" i="16"/>
  <c r="K118" i="16"/>
  <c r="L118" i="16"/>
  <c r="M118" i="16"/>
  <c r="N118" i="16"/>
  <c r="O118" i="16"/>
  <c r="P118" i="16"/>
  <c r="Q118" i="16"/>
  <c r="R118" i="16"/>
  <c r="AA118" i="16" s="1"/>
  <c r="AE298" i="16"/>
  <c r="P298" i="16"/>
  <c r="Q298" i="16"/>
  <c r="R298" i="16"/>
  <c r="AA298" i="16" s="1"/>
  <c r="K298" i="16"/>
  <c r="L298" i="16"/>
  <c r="M298" i="16"/>
  <c r="N298" i="16"/>
  <c r="O298" i="16"/>
  <c r="K43" i="16"/>
  <c r="Z43" i="16" s="1"/>
  <c r="L43" i="16"/>
  <c r="M43" i="16"/>
  <c r="N43" i="16"/>
  <c r="O43" i="16"/>
  <c r="P43" i="16"/>
  <c r="Q43" i="16"/>
  <c r="R43" i="16"/>
  <c r="W43" i="16" s="1"/>
  <c r="K55" i="16"/>
  <c r="L55" i="16"/>
  <c r="M55" i="16"/>
  <c r="N55" i="16"/>
  <c r="O55" i="16"/>
  <c r="P55" i="16"/>
  <c r="Q55" i="16"/>
  <c r="R55" i="16"/>
  <c r="W55" i="16" s="1"/>
  <c r="AE263" i="16"/>
  <c r="K263" i="16"/>
  <c r="L263" i="16"/>
  <c r="M263" i="16"/>
  <c r="N263" i="16"/>
  <c r="O263" i="16"/>
  <c r="P263" i="16"/>
  <c r="Q263" i="16"/>
  <c r="R263" i="16"/>
  <c r="AA263" i="16" s="1"/>
  <c r="AE143" i="16"/>
  <c r="K143" i="16"/>
  <c r="L143" i="16"/>
  <c r="M143" i="16"/>
  <c r="N143" i="16"/>
  <c r="O143" i="16"/>
  <c r="P143" i="16"/>
  <c r="Q143" i="16"/>
  <c r="R143" i="16"/>
  <c r="AA143" i="16" s="1"/>
  <c r="AE228" i="16"/>
  <c r="N228" i="16"/>
  <c r="O228" i="16"/>
  <c r="P228" i="16"/>
  <c r="Q228" i="16"/>
  <c r="R228" i="16"/>
  <c r="W228" i="16" s="1"/>
  <c r="K228" i="16"/>
  <c r="L228" i="16"/>
  <c r="M228" i="16"/>
  <c r="N156" i="16"/>
  <c r="O156" i="16"/>
  <c r="P156" i="16"/>
  <c r="Q156" i="16"/>
  <c r="R156" i="16"/>
  <c r="W156" i="16" s="1"/>
  <c r="K156" i="16"/>
  <c r="L156" i="16"/>
  <c r="M156" i="16"/>
  <c r="AE84" i="16"/>
  <c r="Q84" i="16"/>
  <c r="R84" i="16"/>
  <c r="AA84" i="16" s="1"/>
  <c r="K84" i="16"/>
  <c r="L84" i="16"/>
  <c r="M84" i="16"/>
  <c r="O84" i="16"/>
  <c r="N84" i="16"/>
  <c r="P84" i="16"/>
  <c r="M134" i="16"/>
  <c r="N134" i="16"/>
  <c r="O134" i="16"/>
  <c r="P134" i="16"/>
  <c r="Q134" i="16"/>
  <c r="R134" i="16"/>
  <c r="W134" i="16" s="1"/>
  <c r="K134" i="16"/>
  <c r="L134" i="16"/>
  <c r="AE182" i="16"/>
  <c r="K182" i="16"/>
  <c r="L182" i="16"/>
  <c r="M182" i="16"/>
  <c r="N182" i="16"/>
  <c r="O182" i="16"/>
  <c r="P182" i="16"/>
  <c r="Q182" i="16"/>
  <c r="R182" i="16"/>
  <c r="AA182" i="16" s="1"/>
  <c r="M86" i="16"/>
  <c r="N86" i="16"/>
  <c r="O86" i="16"/>
  <c r="P86" i="16"/>
  <c r="Q86" i="16"/>
  <c r="R86" i="16"/>
  <c r="AA86" i="16" s="1"/>
  <c r="K86" i="16"/>
  <c r="L86" i="16"/>
  <c r="R202" i="16"/>
  <c r="AA202" i="16" s="1"/>
  <c r="K202" i="16"/>
  <c r="L202" i="16"/>
  <c r="M202" i="16"/>
  <c r="N202" i="16"/>
  <c r="O202" i="16"/>
  <c r="P202" i="16"/>
  <c r="Q202" i="16"/>
  <c r="AD152" i="16"/>
  <c r="AE152" i="16" s="1"/>
  <c r="K152" i="16"/>
  <c r="L152" i="16"/>
  <c r="M152" i="16"/>
  <c r="N152" i="16"/>
  <c r="O152" i="16"/>
  <c r="P152" i="16"/>
  <c r="Q152" i="16"/>
  <c r="R152" i="16"/>
  <c r="L276" i="16"/>
  <c r="M276" i="16"/>
  <c r="N276" i="16"/>
  <c r="O276" i="16"/>
  <c r="P276" i="16"/>
  <c r="Q276" i="16"/>
  <c r="R276" i="16"/>
  <c r="W276" i="16" s="1"/>
  <c r="K276" i="16"/>
  <c r="AE121" i="16"/>
  <c r="K121" i="16"/>
  <c r="L121" i="16"/>
  <c r="M121" i="16"/>
  <c r="N121" i="16"/>
  <c r="O121" i="16"/>
  <c r="P121" i="16"/>
  <c r="Q121" i="16"/>
  <c r="R121" i="16"/>
  <c r="P301" i="16"/>
  <c r="Q301" i="16"/>
  <c r="R301" i="16"/>
  <c r="K301" i="16"/>
  <c r="L301" i="16"/>
  <c r="M301" i="16"/>
  <c r="N301" i="16"/>
  <c r="O301" i="16"/>
  <c r="M140" i="16"/>
  <c r="N140" i="16"/>
  <c r="K140" i="16"/>
  <c r="V140" i="16" s="1"/>
  <c r="L140" i="16"/>
  <c r="O140" i="16"/>
  <c r="P140" i="16"/>
  <c r="Q140" i="16"/>
  <c r="R140" i="16"/>
  <c r="W140" i="16" s="1"/>
  <c r="Q45" i="16"/>
  <c r="R45" i="16"/>
  <c r="W45" i="16" s="1"/>
  <c r="K45" i="16"/>
  <c r="Z45" i="16" s="1"/>
  <c r="L45" i="16"/>
  <c r="M45" i="16"/>
  <c r="N45" i="16"/>
  <c r="O45" i="16"/>
  <c r="P45" i="16"/>
  <c r="L303" i="16"/>
  <c r="M303" i="16"/>
  <c r="N303" i="16"/>
  <c r="O303" i="16"/>
  <c r="P303" i="16"/>
  <c r="Q303" i="16"/>
  <c r="R303" i="16"/>
  <c r="K303" i="16"/>
  <c r="AE243" i="16"/>
  <c r="N243" i="16"/>
  <c r="O243" i="16"/>
  <c r="Q243" i="16"/>
  <c r="R243" i="16"/>
  <c r="W243" i="16" s="1"/>
  <c r="K243" i="16"/>
  <c r="L243" i="16"/>
  <c r="M243" i="16"/>
  <c r="P243" i="16"/>
  <c r="N171" i="16"/>
  <c r="O171" i="16"/>
  <c r="P171" i="16"/>
  <c r="Q171" i="16"/>
  <c r="R171" i="16"/>
  <c r="AA171" i="16" s="1"/>
  <c r="K171" i="16"/>
  <c r="L171" i="16"/>
  <c r="M171" i="16"/>
  <c r="Q99" i="16"/>
  <c r="R99" i="16"/>
  <c r="AA99" i="16" s="1"/>
  <c r="K99" i="16"/>
  <c r="Z99" i="16" s="1"/>
  <c r="L99" i="16"/>
  <c r="M99" i="16"/>
  <c r="O99" i="16"/>
  <c r="N99" i="16"/>
  <c r="P99" i="16"/>
  <c r="Q27" i="16"/>
  <c r="R27" i="16"/>
  <c r="AA27" i="16" s="1"/>
  <c r="K27" i="16"/>
  <c r="L27" i="16"/>
  <c r="M27" i="16"/>
  <c r="N27" i="16"/>
  <c r="O27" i="16"/>
  <c r="P27" i="16"/>
  <c r="AE190" i="16"/>
  <c r="R190" i="16"/>
  <c r="W190" i="16" s="1"/>
  <c r="K190" i="16"/>
  <c r="L190" i="16"/>
  <c r="M190" i="16"/>
  <c r="N190" i="16"/>
  <c r="O190" i="16"/>
  <c r="P190" i="16"/>
  <c r="Q190" i="16"/>
  <c r="K176" i="16"/>
  <c r="L176" i="16"/>
  <c r="M176" i="16"/>
  <c r="N176" i="16"/>
  <c r="O176" i="16"/>
  <c r="P176" i="16"/>
  <c r="Q176" i="16"/>
  <c r="R176" i="16"/>
  <c r="W176" i="16" s="1"/>
  <c r="P256" i="16"/>
  <c r="Q256" i="16"/>
  <c r="R256" i="16"/>
  <c r="AA256" i="16" s="1"/>
  <c r="K256" i="16"/>
  <c r="Z256" i="16" s="1"/>
  <c r="L256" i="16"/>
  <c r="M256" i="16"/>
  <c r="N256" i="16"/>
  <c r="O256" i="16"/>
  <c r="M65" i="16"/>
  <c r="N65" i="16"/>
  <c r="O65" i="16"/>
  <c r="P65" i="16"/>
  <c r="Q65" i="16"/>
  <c r="R65" i="16"/>
  <c r="K65" i="16"/>
  <c r="L65" i="16"/>
  <c r="AE257" i="16"/>
  <c r="K257" i="16"/>
  <c r="L257" i="16"/>
  <c r="M257" i="16"/>
  <c r="N257" i="16"/>
  <c r="O257" i="16"/>
  <c r="P257" i="16"/>
  <c r="Q257" i="16"/>
  <c r="R257" i="16"/>
  <c r="AE242" i="16"/>
  <c r="K242" i="16"/>
  <c r="L242" i="16"/>
  <c r="M242" i="16"/>
  <c r="N242" i="16"/>
  <c r="O242" i="16"/>
  <c r="P242" i="16"/>
  <c r="Q242" i="16"/>
  <c r="R242" i="16"/>
  <c r="AE196" i="16"/>
  <c r="R196" i="16"/>
  <c r="AA196" i="16" s="1"/>
  <c r="K196" i="16"/>
  <c r="L196" i="16"/>
  <c r="M196" i="16"/>
  <c r="N196" i="16"/>
  <c r="O196" i="16"/>
  <c r="P196" i="16"/>
  <c r="Q196" i="16"/>
  <c r="K133" i="16"/>
  <c r="L133" i="16"/>
  <c r="M133" i="16"/>
  <c r="N133" i="16"/>
  <c r="O133" i="16"/>
  <c r="P133" i="16"/>
  <c r="Q133" i="16"/>
  <c r="R133" i="16"/>
  <c r="W133" i="16" s="1"/>
  <c r="P271" i="16"/>
  <c r="Q271" i="16"/>
  <c r="R271" i="16"/>
  <c r="K271" i="16"/>
  <c r="L271" i="16"/>
  <c r="M271" i="16"/>
  <c r="N271" i="16"/>
  <c r="O271" i="16"/>
  <c r="K287" i="16"/>
  <c r="L287" i="16"/>
  <c r="M287" i="16"/>
  <c r="N287" i="16"/>
  <c r="O287" i="16"/>
  <c r="P287" i="16"/>
  <c r="Q287" i="16"/>
  <c r="R287" i="16"/>
  <c r="W287" i="16" s="1"/>
  <c r="M119" i="16"/>
  <c r="N119" i="16"/>
  <c r="O119" i="16"/>
  <c r="P119" i="16"/>
  <c r="Q119" i="16"/>
  <c r="R119" i="16"/>
  <c r="K119" i="16"/>
  <c r="Z119" i="16" s="1"/>
  <c r="L119" i="16"/>
  <c r="K251" i="16"/>
  <c r="M251" i="16"/>
  <c r="N251" i="16"/>
  <c r="O251" i="16"/>
  <c r="P251" i="16"/>
  <c r="L251" i="16"/>
  <c r="Q251" i="16"/>
  <c r="R251" i="16"/>
  <c r="AA251" i="16" s="1"/>
  <c r="AE203" i="16"/>
  <c r="K203" i="16"/>
  <c r="L203" i="16"/>
  <c r="M203" i="16"/>
  <c r="N203" i="16"/>
  <c r="O203" i="16"/>
  <c r="P203" i="16"/>
  <c r="Q203" i="16"/>
  <c r="R203" i="16"/>
  <c r="W203" i="16" s="1"/>
  <c r="N234" i="16"/>
  <c r="O234" i="16"/>
  <c r="P234" i="16"/>
  <c r="Q234" i="16"/>
  <c r="R234" i="16"/>
  <c r="W234" i="16" s="1"/>
  <c r="K234" i="16"/>
  <c r="L234" i="16"/>
  <c r="M234" i="16"/>
  <c r="K40" i="16"/>
  <c r="L40" i="16"/>
  <c r="M40" i="16"/>
  <c r="N40" i="16"/>
  <c r="O40" i="16"/>
  <c r="P40" i="16"/>
  <c r="Q40" i="16"/>
  <c r="R40" i="16"/>
  <c r="W40" i="16" s="1"/>
  <c r="AE288" i="16"/>
  <c r="L288" i="16"/>
  <c r="M288" i="16"/>
  <c r="N288" i="16"/>
  <c r="O288" i="16"/>
  <c r="P288" i="16"/>
  <c r="Q288" i="16"/>
  <c r="R288" i="16"/>
  <c r="AA288" i="16" s="1"/>
  <c r="K288" i="16"/>
  <c r="L258" i="16"/>
  <c r="M258" i="16"/>
  <c r="N258" i="16"/>
  <c r="O258" i="16"/>
  <c r="P258" i="16"/>
  <c r="Q258" i="16"/>
  <c r="R258" i="16"/>
  <c r="AA258" i="16" s="1"/>
  <c r="K258" i="16"/>
  <c r="AE186" i="16"/>
  <c r="N186" i="16"/>
  <c r="O186" i="16"/>
  <c r="P186" i="16"/>
  <c r="Q186" i="16"/>
  <c r="R186" i="16"/>
  <c r="K186" i="16"/>
  <c r="L186" i="16"/>
  <c r="M186" i="16"/>
  <c r="AE114" i="16"/>
  <c r="Q114" i="16"/>
  <c r="R114" i="16"/>
  <c r="K114" i="16"/>
  <c r="L114" i="16"/>
  <c r="M114" i="16"/>
  <c r="O114" i="16"/>
  <c r="N114" i="16"/>
  <c r="P114" i="16"/>
  <c r="Q42" i="16"/>
  <c r="R42" i="16"/>
  <c r="W42" i="16" s="1"/>
  <c r="K42" i="16"/>
  <c r="L42" i="16"/>
  <c r="M42" i="16"/>
  <c r="N42" i="16"/>
  <c r="O42" i="16"/>
  <c r="P42" i="16"/>
  <c r="AE137" i="16"/>
  <c r="M137" i="16"/>
  <c r="N137" i="16"/>
  <c r="O137" i="16"/>
  <c r="P137" i="16"/>
  <c r="Q137" i="16"/>
  <c r="R137" i="16"/>
  <c r="K137" i="16"/>
  <c r="L137" i="16"/>
  <c r="K170" i="16"/>
  <c r="L170" i="16"/>
  <c r="M170" i="16"/>
  <c r="N170" i="16"/>
  <c r="O170" i="16"/>
  <c r="P170" i="16"/>
  <c r="Q170" i="16"/>
  <c r="R170" i="16"/>
  <c r="AA170" i="16" s="1"/>
  <c r="AE76" i="16"/>
  <c r="K76" i="16"/>
  <c r="L76" i="16"/>
  <c r="M76" i="16"/>
  <c r="N76" i="16"/>
  <c r="O76" i="16"/>
  <c r="P76" i="16"/>
  <c r="Q76" i="16"/>
  <c r="R76" i="16"/>
  <c r="R205" i="16"/>
  <c r="AA205" i="16" s="1"/>
  <c r="K205" i="16"/>
  <c r="L205" i="16"/>
  <c r="M205" i="16"/>
  <c r="N205" i="16"/>
  <c r="O205" i="16"/>
  <c r="P205" i="16"/>
  <c r="Q205" i="16"/>
  <c r="K206" i="16"/>
  <c r="L206" i="16"/>
  <c r="M206" i="16"/>
  <c r="N206" i="16"/>
  <c r="O206" i="16"/>
  <c r="P206" i="16"/>
  <c r="Q206" i="16"/>
  <c r="R206" i="16"/>
  <c r="AA206" i="16" s="1"/>
  <c r="AE270" i="16"/>
  <c r="L270" i="16"/>
  <c r="M270" i="16"/>
  <c r="N270" i="16"/>
  <c r="O270" i="16"/>
  <c r="P270" i="16"/>
  <c r="Q270" i="16"/>
  <c r="R270" i="16"/>
  <c r="AA270" i="16" s="1"/>
  <c r="K270" i="16"/>
  <c r="K82" i="16"/>
  <c r="L82" i="16"/>
  <c r="M82" i="16"/>
  <c r="N82" i="16"/>
  <c r="O82" i="16"/>
  <c r="P82" i="16"/>
  <c r="Q82" i="16"/>
  <c r="R82" i="16"/>
  <c r="AA82" i="16" s="1"/>
  <c r="K260" i="16"/>
  <c r="L260" i="16"/>
  <c r="M260" i="16"/>
  <c r="N260" i="16"/>
  <c r="O260" i="16"/>
  <c r="P260" i="16"/>
  <c r="Q260" i="16"/>
  <c r="R260" i="16"/>
  <c r="W260" i="16" s="1"/>
  <c r="AE213" i="16"/>
  <c r="N213" i="16"/>
  <c r="O213" i="16"/>
  <c r="P213" i="16"/>
  <c r="Q213" i="16"/>
  <c r="R213" i="16"/>
  <c r="W213" i="16" s="1"/>
  <c r="K213" i="16"/>
  <c r="L213" i="16"/>
  <c r="M213" i="16"/>
  <c r="AE149" i="16"/>
  <c r="K149" i="16"/>
  <c r="L149" i="16"/>
  <c r="M149" i="16"/>
  <c r="N149" i="16"/>
  <c r="O149" i="16"/>
  <c r="P149" i="16"/>
  <c r="Q149" i="16"/>
  <c r="R149" i="16"/>
  <c r="AE299" i="16"/>
  <c r="K299" i="16"/>
  <c r="L299" i="16"/>
  <c r="M299" i="16"/>
  <c r="N299" i="16"/>
  <c r="O299" i="16"/>
  <c r="P299" i="16"/>
  <c r="Q299" i="16"/>
  <c r="R299" i="16"/>
  <c r="AA299" i="16" s="1"/>
  <c r="AE283" i="16"/>
  <c r="P283" i="16"/>
  <c r="Q283" i="16"/>
  <c r="R283" i="16"/>
  <c r="W283" i="16" s="1"/>
  <c r="K283" i="16"/>
  <c r="L283" i="16"/>
  <c r="M283" i="16"/>
  <c r="N283" i="16"/>
  <c r="O283" i="16"/>
  <c r="P295" i="16"/>
  <c r="Q295" i="16"/>
  <c r="R295" i="16"/>
  <c r="AA295" i="16" s="1"/>
  <c r="K295" i="16"/>
  <c r="L295" i="16"/>
  <c r="M295" i="16"/>
  <c r="N295" i="16"/>
  <c r="O295" i="16"/>
  <c r="K19" i="16"/>
  <c r="L19" i="16"/>
  <c r="M19" i="16"/>
  <c r="N19" i="16"/>
  <c r="O19" i="16"/>
  <c r="P19" i="16"/>
  <c r="Q19" i="16"/>
  <c r="R19" i="16"/>
  <c r="AA19" i="16" s="1"/>
  <c r="AE216" i="16"/>
  <c r="N216" i="16"/>
  <c r="O216" i="16"/>
  <c r="P216" i="16"/>
  <c r="Q216" i="16"/>
  <c r="R216" i="16"/>
  <c r="AA216" i="16" s="1"/>
  <c r="K216" i="16"/>
  <c r="L216" i="16"/>
  <c r="M216" i="16"/>
  <c r="N144" i="16"/>
  <c r="O144" i="16"/>
  <c r="P144" i="16"/>
  <c r="Q144" i="16"/>
  <c r="R144" i="16"/>
  <c r="W144" i="16" s="1"/>
  <c r="K144" i="16"/>
  <c r="L144" i="16"/>
  <c r="M144" i="16"/>
  <c r="AE72" i="16"/>
  <c r="Q72" i="16"/>
  <c r="R72" i="16"/>
  <c r="W72" i="16" s="1"/>
  <c r="K72" i="16"/>
  <c r="L72" i="16"/>
  <c r="M72" i="16"/>
  <c r="O72" i="16"/>
  <c r="N72" i="16"/>
  <c r="P72" i="16"/>
  <c r="AE268" i="16"/>
  <c r="P268" i="16"/>
  <c r="Q268" i="16"/>
  <c r="R268" i="16"/>
  <c r="W268" i="16" s="1"/>
  <c r="K268" i="16"/>
  <c r="L268" i="16"/>
  <c r="M268" i="16"/>
  <c r="N268" i="16"/>
  <c r="O268" i="16"/>
  <c r="AE68" i="16"/>
  <c r="M68" i="16"/>
  <c r="N68" i="16"/>
  <c r="O68" i="16"/>
  <c r="P68" i="16"/>
  <c r="Q68" i="16"/>
  <c r="R68" i="16"/>
  <c r="AA68" i="16" s="1"/>
  <c r="K68" i="16"/>
  <c r="L68" i="16"/>
  <c r="Q120" i="16"/>
  <c r="R120" i="16"/>
  <c r="AA120" i="16" s="1"/>
  <c r="K120" i="16"/>
  <c r="L120" i="16"/>
  <c r="M120" i="16"/>
  <c r="O120" i="16"/>
  <c r="N120" i="16"/>
  <c r="P120" i="16"/>
  <c r="AD57" i="16"/>
  <c r="Q57" i="16"/>
  <c r="R57" i="16"/>
  <c r="W57" i="16" s="1"/>
  <c r="K57" i="16"/>
  <c r="L57" i="16"/>
  <c r="M57" i="16"/>
  <c r="O57" i="16"/>
  <c r="N57" i="16"/>
  <c r="P57" i="16"/>
  <c r="L300" i="16"/>
  <c r="M300" i="16"/>
  <c r="N300" i="16"/>
  <c r="O300" i="16"/>
  <c r="P300" i="16"/>
  <c r="Q300" i="16"/>
  <c r="R300" i="16"/>
  <c r="AA300" i="16" s="1"/>
  <c r="K300" i="16"/>
  <c r="R154" i="16"/>
  <c r="AA154" i="16" s="1"/>
  <c r="K154" i="16"/>
  <c r="L154" i="16"/>
  <c r="M154" i="16"/>
  <c r="N154" i="16"/>
  <c r="O154" i="16"/>
  <c r="P154" i="16"/>
  <c r="Q154" i="16"/>
  <c r="K188" i="16"/>
  <c r="L188" i="16"/>
  <c r="M188" i="16"/>
  <c r="N188" i="16"/>
  <c r="O188" i="16"/>
  <c r="P188" i="16"/>
  <c r="Q188" i="16"/>
  <c r="R188" i="16"/>
  <c r="Q93" i="16"/>
  <c r="R93" i="16"/>
  <c r="W93" i="16" s="1"/>
  <c r="K93" i="16"/>
  <c r="L93" i="16"/>
  <c r="M93" i="16"/>
  <c r="O93" i="16"/>
  <c r="N93" i="16"/>
  <c r="P93" i="16"/>
  <c r="N231" i="16"/>
  <c r="O231" i="16"/>
  <c r="P231" i="16"/>
  <c r="Q231" i="16"/>
  <c r="R231" i="16"/>
  <c r="AA231" i="16" s="1"/>
  <c r="K231" i="16"/>
  <c r="L231" i="16"/>
  <c r="M231" i="16"/>
  <c r="N159" i="16"/>
  <c r="O159" i="16"/>
  <c r="P159" i="16"/>
  <c r="Q159" i="16"/>
  <c r="R159" i="16"/>
  <c r="K159" i="16"/>
  <c r="L159" i="16"/>
  <c r="M159" i="16"/>
  <c r="Q87" i="16"/>
  <c r="R87" i="16"/>
  <c r="W87" i="16" s="1"/>
  <c r="K87" i="16"/>
  <c r="Z87" i="16" s="1"/>
  <c r="L87" i="16"/>
  <c r="M87" i="16"/>
  <c r="O87" i="16"/>
  <c r="N87" i="16"/>
  <c r="P87" i="16"/>
  <c r="M29" i="16"/>
  <c r="N29" i="16"/>
  <c r="O29" i="16"/>
  <c r="P29" i="16"/>
  <c r="Q29" i="16"/>
  <c r="R29" i="16"/>
  <c r="K29" i="16"/>
  <c r="L29" i="16"/>
  <c r="AE221" i="16"/>
  <c r="K221" i="16"/>
  <c r="L221" i="16"/>
  <c r="M221" i="16"/>
  <c r="N221" i="16"/>
  <c r="O221" i="16"/>
  <c r="P221" i="16"/>
  <c r="Q221" i="16"/>
  <c r="R221" i="16"/>
  <c r="K224" i="16"/>
  <c r="L224" i="16"/>
  <c r="M224" i="16"/>
  <c r="N224" i="16"/>
  <c r="O224" i="16"/>
  <c r="P224" i="16"/>
  <c r="Q224" i="16"/>
  <c r="R224" i="16"/>
  <c r="W224" i="16" s="1"/>
  <c r="AE282" i="16"/>
  <c r="L282" i="16"/>
  <c r="M282" i="16"/>
  <c r="N282" i="16"/>
  <c r="O282" i="16"/>
  <c r="P282" i="16"/>
  <c r="Q282" i="16"/>
  <c r="R282" i="16"/>
  <c r="AA282" i="16" s="1"/>
  <c r="K282" i="16"/>
  <c r="K97" i="16"/>
  <c r="L97" i="16"/>
  <c r="M97" i="16"/>
  <c r="N97" i="16"/>
  <c r="O97" i="16"/>
  <c r="P97" i="16"/>
  <c r="Q97" i="16"/>
  <c r="R97" i="16"/>
  <c r="W97" i="16" s="1"/>
  <c r="K272" i="16"/>
  <c r="L272" i="16"/>
  <c r="M272" i="16"/>
  <c r="N272" i="16"/>
  <c r="O272" i="16"/>
  <c r="P272" i="16"/>
  <c r="Q272" i="16"/>
  <c r="R272" i="16"/>
  <c r="AA272" i="16" s="1"/>
  <c r="R244" i="16"/>
  <c r="AA244" i="16" s="1"/>
  <c r="K244" i="16"/>
  <c r="L244" i="16"/>
  <c r="M244" i="16"/>
  <c r="N244" i="16"/>
  <c r="O244" i="16"/>
  <c r="P244" i="16"/>
  <c r="Q244" i="16"/>
  <c r="R166" i="16"/>
  <c r="AA166" i="16" s="1"/>
  <c r="K166" i="16"/>
  <c r="L166" i="16"/>
  <c r="M166" i="16"/>
  <c r="N166" i="16"/>
  <c r="O166" i="16"/>
  <c r="P166" i="16"/>
  <c r="Q166" i="16"/>
  <c r="R235" i="16"/>
  <c r="AA235" i="16" s="1"/>
  <c r="K235" i="16"/>
  <c r="L235" i="16"/>
  <c r="M235" i="16"/>
  <c r="N235" i="16"/>
  <c r="O235" i="16"/>
  <c r="P235" i="16"/>
  <c r="Q235" i="16"/>
  <c r="AD259" i="16"/>
  <c r="P259" i="16"/>
  <c r="Q259" i="16"/>
  <c r="R259" i="16"/>
  <c r="K259" i="16"/>
  <c r="L259" i="16"/>
  <c r="M259" i="16"/>
  <c r="N259" i="16"/>
  <c r="O259" i="16"/>
  <c r="M35" i="16"/>
  <c r="N35" i="16"/>
  <c r="O35" i="16"/>
  <c r="P35" i="16"/>
  <c r="Q35" i="16"/>
  <c r="R35" i="16"/>
  <c r="K35" i="16"/>
  <c r="L35" i="16"/>
  <c r="M95" i="16"/>
  <c r="N95" i="16"/>
  <c r="O95" i="16"/>
  <c r="P95" i="16"/>
  <c r="Q95" i="16"/>
  <c r="R95" i="16"/>
  <c r="K95" i="16"/>
  <c r="L95" i="16"/>
  <c r="K155" i="16"/>
  <c r="L155" i="16"/>
  <c r="M155" i="16"/>
  <c r="N155" i="16"/>
  <c r="O155" i="16"/>
  <c r="P155" i="16"/>
  <c r="Q155" i="16"/>
  <c r="R155" i="16"/>
  <c r="K227" i="16"/>
  <c r="L227" i="16"/>
  <c r="M227" i="16"/>
  <c r="N227" i="16"/>
  <c r="O227" i="16"/>
  <c r="P227" i="16"/>
  <c r="Q227" i="16"/>
  <c r="R227" i="16"/>
  <c r="K248" i="16"/>
  <c r="Z248" i="16" s="1"/>
  <c r="M248" i="16"/>
  <c r="N248" i="16"/>
  <c r="O248" i="16"/>
  <c r="P248" i="16"/>
  <c r="R248" i="16"/>
  <c r="AA248" i="16" s="1"/>
  <c r="L248" i="16"/>
  <c r="Q248" i="16"/>
  <c r="Q21" i="16"/>
  <c r="R21" i="16"/>
  <c r="K21" i="16"/>
  <c r="L21" i="16"/>
  <c r="M21" i="16"/>
  <c r="N21" i="16"/>
  <c r="O21" i="16"/>
  <c r="P21" i="16"/>
  <c r="K281" i="16"/>
  <c r="L281" i="16"/>
  <c r="M281" i="16"/>
  <c r="N281" i="16"/>
  <c r="O281" i="16"/>
  <c r="P281" i="16"/>
  <c r="Q281" i="16"/>
  <c r="R281" i="16"/>
  <c r="AA281" i="16" s="1"/>
  <c r="M20" i="16"/>
  <c r="N20" i="16"/>
  <c r="O20" i="16"/>
  <c r="P20" i="16"/>
  <c r="Q20" i="16"/>
  <c r="R20" i="16"/>
  <c r="AA20" i="16" s="1"/>
  <c r="K20" i="16"/>
  <c r="L20" i="16"/>
  <c r="AE199" i="16"/>
  <c r="R199" i="16"/>
  <c r="AA199" i="16" s="1"/>
  <c r="K199" i="16"/>
  <c r="L199" i="16"/>
  <c r="M199" i="16"/>
  <c r="N199" i="16"/>
  <c r="O199" i="16"/>
  <c r="P199" i="16"/>
  <c r="Q199" i="16"/>
  <c r="AE88" i="16"/>
  <c r="K88" i="16"/>
  <c r="L88" i="16"/>
  <c r="M88" i="16"/>
  <c r="N88" i="16"/>
  <c r="O88" i="16"/>
  <c r="P88" i="16"/>
  <c r="Q88" i="16"/>
  <c r="R88" i="16"/>
  <c r="AA88" i="16" s="1"/>
  <c r="N246" i="16"/>
  <c r="O246" i="16"/>
  <c r="Q246" i="16"/>
  <c r="R246" i="16"/>
  <c r="AA246" i="16" s="1"/>
  <c r="K246" i="16"/>
  <c r="L246" i="16"/>
  <c r="M246" i="16"/>
  <c r="P246" i="16"/>
  <c r="N174" i="16"/>
  <c r="O174" i="16"/>
  <c r="P174" i="16"/>
  <c r="Q174" i="16"/>
  <c r="R174" i="16"/>
  <c r="AA174" i="16" s="1"/>
  <c r="K174" i="16"/>
  <c r="L174" i="16"/>
  <c r="M174" i="16"/>
  <c r="Q102" i="16"/>
  <c r="R102" i="16"/>
  <c r="AA102" i="16" s="1"/>
  <c r="K102" i="16"/>
  <c r="L102" i="16"/>
  <c r="M102" i="16"/>
  <c r="O102" i="16"/>
  <c r="N102" i="16"/>
  <c r="P102" i="16"/>
  <c r="Q30" i="16"/>
  <c r="R30" i="16"/>
  <c r="W30" i="16" s="1"/>
  <c r="K30" i="16"/>
  <c r="L30" i="16"/>
  <c r="M30" i="16"/>
  <c r="N30" i="16"/>
  <c r="O30" i="16"/>
  <c r="P30" i="16"/>
  <c r="R169" i="16"/>
  <c r="W169" i="16" s="1"/>
  <c r="K169" i="16"/>
  <c r="L169" i="16"/>
  <c r="M169" i="16"/>
  <c r="N169" i="16"/>
  <c r="O169" i="16"/>
  <c r="P169" i="16"/>
  <c r="Q169" i="16"/>
  <c r="K218" i="16"/>
  <c r="L218" i="16"/>
  <c r="M218" i="16"/>
  <c r="N218" i="16"/>
  <c r="O218" i="16"/>
  <c r="P218" i="16"/>
  <c r="Q218" i="16"/>
  <c r="R218" i="16"/>
  <c r="AA218" i="16" s="1"/>
  <c r="K124" i="16"/>
  <c r="L124" i="16"/>
  <c r="M124" i="16"/>
  <c r="N124" i="16"/>
  <c r="O124" i="16"/>
  <c r="P124" i="16"/>
  <c r="Q124" i="16"/>
  <c r="R124" i="16"/>
  <c r="AE46" i="16"/>
  <c r="K46" i="16"/>
  <c r="L46" i="16"/>
  <c r="M46" i="16"/>
  <c r="N46" i="16"/>
  <c r="O46" i="16"/>
  <c r="P46" i="16"/>
  <c r="Q46" i="16"/>
  <c r="R46" i="16"/>
  <c r="AA46" i="16" s="1"/>
  <c r="R238" i="16"/>
  <c r="AA238" i="16" s="1"/>
  <c r="K238" i="16"/>
  <c r="L238" i="16"/>
  <c r="M238" i="16"/>
  <c r="N238" i="16"/>
  <c r="O238" i="16"/>
  <c r="P238" i="16"/>
  <c r="Q238" i="16"/>
  <c r="N254" i="16"/>
  <c r="K254" i="16"/>
  <c r="L254" i="16"/>
  <c r="M254" i="16"/>
  <c r="O254" i="16"/>
  <c r="P254" i="16"/>
  <c r="Q254" i="16"/>
  <c r="R254" i="16"/>
  <c r="AA254" i="16" s="1"/>
  <c r="Q33" i="16"/>
  <c r="R33" i="16"/>
  <c r="AA33" i="16" s="1"/>
  <c r="K33" i="16"/>
  <c r="L33" i="16"/>
  <c r="M33" i="16"/>
  <c r="N33" i="16"/>
  <c r="O33" i="16"/>
  <c r="P33" i="16"/>
  <c r="L294" i="16"/>
  <c r="M294" i="16"/>
  <c r="N294" i="16"/>
  <c r="O294" i="16"/>
  <c r="P294" i="16"/>
  <c r="Q294" i="16"/>
  <c r="R294" i="16"/>
  <c r="AA294" i="16" s="1"/>
  <c r="K294" i="16"/>
  <c r="M113" i="16"/>
  <c r="N113" i="16"/>
  <c r="O113" i="16"/>
  <c r="P113" i="16"/>
  <c r="Q113" i="16"/>
  <c r="R113" i="16"/>
  <c r="W113" i="16" s="1"/>
  <c r="K113" i="16"/>
  <c r="V113" i="16" s="1"/>
  <c r="L113" i="16"/>
  <c r="K13" i="16"/>
  <c r="L13" i="16"/>
  <c r="M13" i="16"/>
  <c r="N13" i="16"/>
  <c r="O13" i="16"/>
  <c r="P13" i="16"/>
  <c r="Q13" i="16"/>
  <c r="R13" i="16"/>
  <c r="K284" i="16"/>
  <c r="L284" i="16"/>
  <c r="M284" i="16"/>
  <c r="N284" i="16"/>
  <c r="O284" i="16"/>
  <c r="P284" i="16"/>
  <c r="Q284" i="16"/>
  <c r="R284" i="16"/>
  <c r="AA284" i="16" s="1"/>
  <c r="AE22" i="16"/>
  <c r="K22" i="16"/>
  <c r="L22" i="16"/>
  <c r="M22" i="16"/>
  <c r="N22" i="16"/>
  <c r="O22" i="16"/>
  <c r="P22" i="16"/>
  <c r="Q22" i="16"/>
  <c r="R22" i="16"/>
  <c r="W22" i="16" s="1"/>
  <c r="AE261" i="16"/>
  <c r="L261" i="16"/>
  <c r="M261" i="16"/>
  <c r="N261" i="16"/>
  <c r="O261" i="16"/>
  <c r="P261" i="16"/>
  <c r="Q261" i="16"/>
  <c r="R261" i="16"/>
  <c r="W261" i="16" s="1"/>
  <c r="K261" i="16"/>
  <c r="R181" i="16"/>
  <c r="AA181" i="16" s="1"/>
  <c r="K181" i="16"/>
  <c r="L181" i="16"/>
  <c r="M181" i="16"/>
  <c r="N181" i="16"/>
  <c r="O181" i="16"/>
  <c r="P181" i="16"/>
  <c r="Q181" i="16"/>
  <c r="R223" i="16"/>
  <c r="W223" i="16" s="1"/>
  <c r="K223" i="16"/>
  <c r="L223" i="16"/>
  <c r="M223" i="16"/>
  <c r="N223" i="16"/>
  <c r="O223" i="16"/>
  <c r="P223" i="16"/>
  <c r="Q223" i="16"/>
  <c r="AE247" i="16"/>
  <c r="R247" i="16"/>
  <c r="AA247" i="16" s="1"/>
  <c r="K247" i="16"/>
  <c r="L247" i="16"/>
  <c r="M247" i="16"/>
  <c r="N247" i="16"/>
  <c r="O247" i="16"/>
  <c r="P247" i="16"/>
  <c r="Q247" i="16"/>
  <c r="AE204" i="16"/>
  <c r="N204" i="16"/>
  <c r="O204" i="16"/>
  <c r="P204" i="16"/>
  <c r="Q204" i="16"/>
  <c r="R204" i="16"/>
  <c r="W204" i="16" s="1"/>
  <c r="K204" i="16"/>
  <c r="L204" i="16"/>
  <c r="M204" i="16"/>
  <c r="Q132" i="16"/>
  <c r="R132" i="16"/>
  <c r="AA132" i="16" s="1"/>
  <c r="K132" i="16"/>
  <c r="L132" i="16"/>
  <c r="M132" i="16"/>
  <c r="O132" i="16"/>
  <c r="N132" i="16"/>
  <c r="P132" i="16"/>
  <c r="AE60" i="16"/>
  <c r="Q60" i="16"/>
  <c r="R60" i="16"/>
  <c r="W60" i="16" s="1"/>
  <c r="K60" i="16"/>
  <c r="L60" i="16"/>
  <c r="M60" i="16"/>
  <c r="O60" i="16"/>
  <c r="N60" i="16"/>
  <c r="P60" i="16"/>
  <c r="M17" i="16"/>
  <c r="N17" i="16"/>
  <c r="O17" i="16"/>
  <c r="P17" i="16"/>
  <c r="Q17" i="16"/>
  <c r="R17" i="16"/>
  <c r="W17" i="16" s="1"/>
  <c r="K17" i="16"/>
  <c r="L17" i="16"/>
  <c r="AE175" i="16"/>
  <c r="R175" i="16"/>
  <c r="K175" i="16"/>
  <c r="L175" i="16"/>
  <c r="M175" i="16"/>
  <c r="N175" i="16"/>
  <c r="O175" i="16"/>
  <c r="P175" i="16"/>
  <c r="Q175" i="16"/>
  <c r="M104" i="16"/>
  <c r="N104" i="16"/>
  <c r="O104" i="16"/>
  <c r="P104" i="16"/>
  <c r="Q104" i="16"/>
  <c r="R104" i="16"/>
  <c r="K104" i="16"/>
  <c r="L104" i="16"/>
  <c r="Q105" i="16"/>
  <c r="R105" i="16"/>
  <c r="W105" i="16" s="1"/>
  <c r="K105" i="16"/>
  <c r="Z105" i="16" s="1"/>
  <c r="L105" i="16"/>
  <c r="M105" i="16"/>
  <c r="O105" i="16"/>
  <c r="N105" i="16"/>
  <c r="P105" i="16"/>
  <c r="K185" i="16"/>
  <c r="L185" i="16"/>
  <c r="M185" i="16"/>
  <c r="N185" i="16"/>
  <c r="O185" i="16"/>
  <c r="P185" i="16"/>
  <c r="Q185" i="16"/>
  <c r="R185" i="16"/>
  <c r="W185" i="16" s="1"/>
  <c r="K236" i="16"/>
  <c r="L236" i="16"/>
  <c r="M236" i="16"/>
  <c r="N236" i="16"/>
  <c r="O236" i="16"/>
  <c r="P236" i="16"/>
  <c r="Q236" i="16"/>
  <c r="R236" i="16"/>
  <c r="W236" i="16" s="1"/>
  <c r="AD141" i="16"/>
  <c r="N141" i="16"/>
  <c r="O141" i="16"/>
  <c r="P141" i="16"/>
  <c r="Q141" i="16"/>
  <c r="R141" i="16"/>
  <c r="AA141" i="16" s="1"/>
  <c r="K141" i="16"/>
  <c r="L141" i="16"/>
  <c r="M141" i="16"/>
  <c r="N219" i="16"/>
  <c r="O219" i="16"/>
  <c r="P219" i="16"/>
  <c r="Q219" i="16"/>
  <c r="R219" i="16"/>
  <c r="AA219" i="16" s="1"/>
  <c r="K219" i="16"/>
  <c r="L219" i="16"/>
  <c r="M219" i="16"/>
  <c r="AE147" i="16"/>
  <c r="N147" i="16"/>
  <c r="O147" i="16"/>
  <c r="P147" i="16"/>
  <c r="Q147" i="16"/>
  <c r="R147" i="16"/>
  <c r="AA147" i="16" s="1"/>
  <c r="K147" i="16"/>
  <c r="L147" i="16"/>
  <c r="M147" i="16"/>
  <c r="Q75" i="16"/>
  <c r="R75" i="16"/>
  <c r="AA75" i="16" s="1"/>
  <c r="K75" i="16"/>
  <c r="L75" i="16"/>
  <c r="M75" i="16"/>
  <c r="O75" i="16"/>
  <c r="N75" i="16"/>
  <c r="P75" i="16"/>
  <c r="K61" i="16"/>
  <c r="L61" i="16"/>
  <c r="M61" i="16"/>
  <c r="N61" i="16"/>
  <c r="O61" i="16"/>
  <c r="P61" i="16"/>
  <c r="Q61" i="16"/>
  <c r="R61" i="16"/>
  <c r="AA61" i="16" s="1"/>
  <c r="AE253" i="16"/>
  <c r="K253" i="16"/>
  <c r="N253" i="16"/>
  <c r="O253" i="16"/>
  <c r="P253" i="16"/>
  <c r="Q253" i="16"/>
  <c r="R253" i="16"/>
  <c r="W253" i="16" s="1"/>
  <c r="L253" i="16"/>
  <c r="M253" i="16"/>
  <c r="K269" i="16"/>
  <c r="L269" i="16"/>
  <c r="M269" i="16"/>
  <c r="N269" i="16"/>
  <c r="O269" i="16"/>
  <c r="P269" i="16"/>
  <c r="Q269" i="16"/>
  <c r="R269" i="16"/>
  <c r="AE64" i="16"/>
  <c r="K64" i="16"/>
  <c r="L64" i="16"/>
  <c r="M64" i="16"/>
  <c r="N64" i="16"/>
  <c r="O64" i="16"/>
  <c r="P64" i="16"/>
  <c r="Q64" i="16"/>
  <c r="R64" i="16"/>
  <c r="W64" i="16" s="1"/>
  <c r="K130" i="16"/>
  <c r="L130" i="16"/>
  <c r="M130" i="16"/>
  <c r="N130" i="16"/>
  <c r="O130" i="16"/>
  <c r="P130" i="16"/>
  <c r="Q130" i="16"/>
  <c r="R130" i="16"/>
  <c r="AA130" i="16" s="1"/>
  <c r="M50" i="16"/>
  <c r="N50" i="16"/>
  <c r="O50" i="16"/>
  <c r="P50" i="16"/>
  <c r="Q50" i="16"/>
  <c r="R50" i="16"/>
  <c r="K50" i="16"/>
  <c r="L50" i="16"/>
  <c r="K296" i="16"/>
  <c r="L296" i="16"/>
  <c r="M296" i="16"/>
  <c r="N296" i="16"/>
  <c r="O296" i="16"/>
  <c r="P296" i="16"/>
  <c r="Q296" i="16"/>
  <c r="R296" i="16"/>
  <c r="AA296" i="16" s="1"/>
  <c r="L273" i="16"/>
  <c r="M273" i="16"/>
  <c r="N273" i="16"/>
  <c r="O273" i="16"/>
  <c r="P273" i="16"/>
  <c r="Q273" i="16"/>
  <c r="R273" i="16"/>
  <c r="AA273" i="16" s="1"/>
  <c r="K273" i="16"/>
  <c r="K197" i="16"/>
  <c r="L197" i="16"/>
  <c r="M197" i="16"/>
  <c r="N197" i="16"/>
  <c r="O197" i="16"/>
  <c r="P197" i="16"/>
  <c r="Q197" i="16"/>
  <c r="R197" i="16"/>
  <c r="W197" i="16" s="1"/>
  <c r="AE187" i="16"/>
  <c r="R187" i="16"/>
  <c r="K187" i="16"/>
  <c r="L187" i="16"/>
  <c r="M187" i="16"/>
  <c r="N187" i="16"/>
  <c r="O187" i="16"/>
  <c r="P187" i="16"/>
  <c r="Q187" i="16"/>
  <c r="R211" i="16"/>
  <c r="K211" i="16"/>
  <c r="L211" i="16"/>
  <c r="M211" i="16"/>
  <c r="N211" i="16"/>
  <c r="O211" i="16"/>
  <c r="P211" i="16"/>
  <c r="Q211" i="16"/>
  <c r="AE167" i="16"/>
  <c r="K167" i="16"/>
  <c r="L167" i="16"/>
  <c r="M167" i="16"/>
  <c r="N167" i="16"/>
  <c r="O167" i="16"/>
  <c r="P167" i="16"/>
  <c r="Q167" i="16"/>
  <c r="R167" i="16"/>
  <c r="AA167" i="16" s="1"/>
  <c r="M59" i="16"/>
  <c r="N59" i="16"/>
  <c r="O59" i="16"/>
  <c r="P59" i="16"/>
  <c r="Q59" i="16"/>
  <c r="R59" i="16"/>
  <c r="AA59" i="16" s="1"/>
  <c r="K59" i="16"/>
  <c r="L59" i="16"/>
  <c r="M23" i="16"/>
  <c r="N23" i="16"/>
  <c r="O23" i="16"/>
  <c r="P23" i="16"/>
  <c r="Q23" i="16"/>
  <c r="R23" i="16"/>
  <c r="W23" i="16" s="1"/>
  <c r="K23" i="16"/>
  <c r="L23" i="16"/>
  <c r="M107" i="16"/>
  <c r="N107" i="16"/>
  <c r="O107" i="16"/>
  <c r="P107" i="16"/>
  <c r="Q107" i="16"/>
  <c r="R107" i="16"/>
  <c r="AA107" i="16" s="1"/>
  <c r="K107" i="16"/>
  <c r="L107" i="16"/>
  <c r="K191" i="16"/>
  <c r="L191" i="16"/>
  <c r="M191" i="16"/>
  <c r="N191" i="16"/>
  <c r="O191" i="16"/>
  <c r="P191" i="16"/>
  <c r="Q191" i="16"/>
  <c r="R191" i="16"/>
  <c r="AA191" i="16" s="1"/>
  <c r="AE200" i="16"/>
  <c r="K200" i="16"/>
  <c r="L200" i="16"/>
  <c r="M200" i="16"/>
  <c r="N200" i="16"/>
  <c r="O200" i="16"/>
  <c r="P200" i="16"/>
  <c r="Q200" i="16"/>
  <c r="R200" i="16"/>
  <c r="W200" i="16" s="1"/>
  <c r="AE56" i="16"/>
  <c r="M56" i="16"/>
  <c r="N56" i="16"/>
  <c r="O56" i="16"/>
  <c r="P56" i="16"/>
  <c r="Q56" i="16"/>
  <c r="R56" i="16"/>
  <c r="AA56" i="16" s="1"/>
  <c r="K56" i="16"/>
  <c r="L56" i="16"/>
  <c r="V14" i="17"/>
  <c r="W14" i="17"/>
  <c r="L14" i="17"/>
  <c r="X14" i="17"/>
  <c r="M14" i="17"/>
  <c r="Y14" i="17"/>
  <c r="N14" i="17"/>
  <c r="Z14" i="17"/>
  <c r="AC14" i="17"/>
  <c r="O14" i="17"/>
  <c r="AA14" i="17"/>
  <c r="Q14" i="17"/>
  <c r="P14" i="17"/>
  <c r="AB14" i="17"/>
  <c r="R14" i="17"/>
  <c r="AD14" i="17"/>
  <c r="S14" i="17"/>
  <c r="AE14" i="17"/>
  <c r="T14" i="17"/>
  <c r="AF14" i="17"/>
  <c r="U14" i="17"/>
  <c r="K14" i="17"/>
  <c r="L12" i="16"/>
  <c r="O12" i="16"/>
  <c r="M12" i="16"/>
  <c r="N12" i="16"/>
  <c r="P12" i="16"/>
  <c r="Q12" i="16"/>
  <c r="R12" i="16"/>
  <c r="AA12" i="16" s="1"/>
  <c r="K12" i="16"/>
  <c r="AE107" i="16"/>
  <c r="AD233" i="16"/>
  <c r="AE91" i="16"/>
  <c r="AD110" i="16"/>
  <c r="AE110" i="16" s="1"/>
  <c r="AQ302" i="17"/>
  <c r="AQ268" i="17"/>
  <c r="AQ305" i="17"/>
  <c r="AQ92" i="17"/>
  <c r="AD191" i="16"/>
  <c r="AE191" i="16" s="1"/>
  <c r="AD105" i="16"/>
  <c r="AD34" i="16"/>
  <c r="AE34" i="16" s="1"/>
  <c r="AD286" i="16"/>
  <c r="AE286" i="16" s="1"/>
  <c r="AE67" i="16"/>
  <c r="AD116" i="16"/>
  <c r="AD62" i="16"/>
  <c r="AE62" i="16" s="1"/>
  <c r="AD245" i="16"/>
  <c r="AE245" i="16" s="1"/>
  <c r="AD178" i="16"/>
  <c r="AE178" i="16" s="1"/>
  <c r="AD305" i="16"/>
  <c r="AD220" i="16"/>
  <c r="AE220" i="16" s="1"/>
  <c r="AD28" i="16"/>
  <c r="AE28" i="16" s="1"/>
  <c r="AD78" i="16"/>
  <c r="AE78" i="16" s="1"/>
  <c r="AE53" i="16"/>
  <c r="AQ285" i="17"/>
  <c r="AD139" i="16"/>
  <c r="AQ190" i="17"/>
  <c r="AQ199" i="17"/>
  <c r="AQ280" i="17"/>
  <c r="AQ306" i="17"/>
  <c r="AD263" i="16"/>
  <c r="AE43" i="16"/>
  <c r="AD236" i="16"/>
  <c r="AE236" i="16" s="1"/>
  <c r="AD219" i="16"/>
  <c r="AE219" i="16" s="1"/>
  <c r="AD75" i="16"/>
  <c r="AE75" i="16" s="1"/>
  <c r="AD147" i="16"/>
  <c r="AD61" i="16"/>
  <c r="AE61" i="16" s="1"/>
  <c r="AE105" i="16"/>
  <c r="AD107" i="16"/>
  <c r="AD167" i="16"/>
  <c r="AE23" i="16"/>
  <c r="AD23" i="16"/>
  <c r="AD56" i="16"/>
  <c r="AD64" i="16"/>
  <c r="AD273" i="16"/>
  <c r="AE273" i="16" s="1"/>
  <c r="AD253" i="16"/>
  <c r="AE59" i="16"/>
  <c r="AD59" i="16"/>
  <c r="AD295" i="16"/>
  <c r="AE295" i="16" s="1"/>
  <c r="AQ243" i="17"/>
  <c r="AQ150" i="17"/>
  <c r="AQ271" i="17"/>
  <c r="AQ274" i="17"/>
  <c r="AQ127" i="17"/>
  <c r="AQ171" i="17"/>
  <c r="AQ181" i="17"/>
  <c r="AQ263" i="17"/>
  <c r="AD40" i="16"/>
  <c r="AE40" i="16" s="1"/>
  <c r="AD19" i="16"/>
  <c r="AE19" i="16" s="1"/>
  <c r="AQ205" i="17"/>
  <c r="AQ270" i="17"/>
  <c r="AD199" i="16"/>
  <c r="AD20" i="16"/>
  <c r="AE20" i="16" s="1"/>
  <c r="AD288" i="16"/>
  <c r="AD205" i="16"/>
  <c r="AE205" i="16" s="1"/>
  <c r="AD72" i="16"/>
  <c r="AD144" i="16"/>
  <c r="AE144" i="16" s="1"/>
  <c r="AD216" i="16"/>
  <c r="AD213" i="16"/>
  <c r="AQ159" i="17"/>
  <c r="AQ281" i="17"/>
  <c r="AQ216" i="17"/>
  <c r="AQ72" i="17"/>
  <c r="AD35" i="16"/>
  <c r="AE35" i="16" s="1"/>
  <c r="AQ202" i="17"/>
  <c r="AQ204" i="17"/>
  <c r="AQ231" i="17"/>
  <c r="AQ224" i="17"/>
  <c r="AD279" i="16"/>
  <c r="AE279" i="16" s="1"/>
  <c r="AD67" i="16"/>
  <c r="AD58" i="16"/>
  <c r="AE58" i="16" s="1"/>
  <c r="AD277" i="16"/>
  <c r="AD194" i="16"/>
  <c r="AE194" i="16" s="1"/>
  <c r="AD86" i="16"/>
  <c r="AE86" i="16" s="1"/>
  <c r="AD226" i="16"/>
  <c r="AE226" i="16" s="1"/>
  <c r="AD128" i="16"/>
  <c r="AE128" i="16" s="1"/>
  <c r="AD43" i="16"/>
  <c r="AE55" i="16"/>
  <c r="AD122" i="16"/>
  <c r="AD84" i="16"/>
  <c r="AD102" i="16"/>
  <c r="AD173" i="16"/>
  <c r="AE173" i="16" s="1"/>
  <c r="AD55" i="16"/>
  <c r="AD165" i="16"/>
  <c r="AE165" i="16" s="1"/>
  <c r="AD247" i="16"/>
  <c r="AD228" i="16"/>
  <c r="AD156" i="16"/>
  <c r="AE156" i="16" s="1"/>
  <c r="AD264" i="16"/>
  <c r="AD298" i="16"/>
  <c r="AD182" i="16"/>
  <c r="AD225" i="16"/>
  <c r="AD223" i="16"/>
  <c r="AE223" i="16" s="1"/>
  <c r="AD204" i="16"/>
  <c r="AD143" i="16"/>
  <c r="AD162" i="16"/>
  <c r="AE162" i="16" s="1"/>
  <c r="AE172" i="16"/>
  <c r="AD172" i="16"/>
  <c r="AD120" i="16"/>
  <c r="AE120" i="16" s="1"/>
  <c r="AD48" i="16"/>
  <c r="AD192" i="16"/>
  <c r="AD90" i="16"/>
  <c r="AE90" i="16" s="1"/>
  <c r="AD68" i="16"/>
  <c r="AD214" i="16"/>
  <c r="AE214" i="16" s="1"/>
  <c r="AD202" i="16"/>
  <c r="AE202" i="16" s="1"/>
  <c r="AD234" i="16"/>
  <c r="AE234" i="16" s="1"/>
  <c r="AD18" i="16"/>
  <c r="AE18" i="16" s="1"/>
  <c r="AD281" i="16"/>
  <c r="AE281" i="16" s="1"/>
  <c r="AD145" i="16"/>
  <c r="AP14" i="17"/>
  <c r="AQ14" i="17" s="1"/>
  <c r="AP299" i="17"/>
  <c r="AQ299" i="17"/>
  <c r="AP173" i="17"/>
  <c r="AQ173" i="17"/>
  <c r="AQ207" i="17"/>
  <c r="AQ279" i="17"/>
  <c r="AD38" i="16"/>
  <c r="AE38" i="16" s="1"/>
  <c r="AD198" i="16"/>
  <c r="AE198" i="16" s="1"/>
  <c r="AD171" i="16"/>
  <c r="AE171" i="16" s="1"/>
  <c r="AD196" i="16"/>
  <c r="AD14" i="16"/>
  <c r="AD251" i="16"/>
  <c r="AE251" i="16" s="1"/>
  <c r="AD163" i="16"/>
  <c r="AD189" i="16"/>
  <c r="AE189" i="16" s="1"/>
  <c r="AD32" i="16"/>
  <c r="AD229" i="16"/>
  <c r="AD217" i="16"/>
  <c r="AD235" i="16"/>
  <c r="AE235" i="16" s="1"/>
  <c r="AD243" i="16"/>
  <c r="AD98" i="16"/>
  <c r="AE98" i="16" s="1"/>
  <c r="AD293" i="16"/>
  <c r="AD276" i="16"/>
  <c r="AE276" i="16" s="1"/>
  <c r="AD190" i="16"/>
  <c r="AD161" i="16"/>
  <c r="AD203" i="16"/>
  <c r="AD200" i="16"/>
  <c r="AD274" i="16"/>
  <c r="AE274" i="16" s="1"/>
  <c r="AD238" i="16"/>
  <c r="AE238" i="16" s="1"/>
  <c r="AD73" i="16"/>
  <c r="AD261" i="16"/>
  <c r="AD218" i="16"/>
  <c r="AE218" i="16" s="1"/>
  <c r="AD265" i="16"/>
  <c r="AE265" i="16" s="1"/>
  <c r="AD85" i="16"/>
  <c r="AE85" i="16" s="1"/>
  <c r="AE132" i="16"/>
  <c r="AD46" i="16"/>
  <c r="AD267" i="16"/>
  <c r="AE267" i="16" s="1"/>
  <c r="AD132" i="16"/>
  <c r="AD283" i="16"/>
  <c r="AD209" i="16"/>
  <c r="AE209" i="16" s="1"/>
  <c r="AD138" i="16"/>
  <c r="AE138" i="16" s="1"/>
  <c r="AD33" i="16"/>
  <c r="AE33" i="16" s="1"/>
  <c r="AD294" i="16"/>
  <c r="AE294" i="16" s="1"/>
  <c r="AE164" i="16"/>
  <c r="AD164" i="16"/>
  <c r="AD88" i="16"/>
  <c r="AD210" i="16"/>
  <c r="AD16" i="16"/>
  <c r="AE16" i="16" s="1"/>
  <c r="AD60" i="16"/>
  <c r="AD22" i="16"/>
  <c r="AD66" i="16"/>
  <c r="AQ83" i="17"/>
  <c r="AQ227" i="17"/>
  <c r="AQ289" i="17"/>
  <c r="AQ293" i="17"/>
  <c r="AP273" i="17"/>
  <c r="AQ273" i="17"/>
  <c r="AP275" i="17"/>
  <c r="AQ275" i="17"/>
  <c r="AP228" i="17"/>
  <c r="AQ228" i="17" s="1"/>
  <c r="AP193" i="17"/>
  <c r="AQ193" i="17"/>
  <c r="AP293" i="17"/>
  <c r="AP175" i="17"/>
  <c r="AQ175" i="17"/>
  <c r="AP291" i="17"/>
  <c r="AQ291" i="17"/>
  <c r="AP219" i="17"/>
  <c r="AQ219" i="17"/>
  <c r="AP147" i="17"/>
  <c r="AQ147" i="17"/>
  <c r="AP49" i="17"/>
  <c r="AQ49" i="17" s="1"/>
  <c r="AP178" i="17"/>
  <c r="AQ178" i="17"/>
  <c r="AE14" i="16"/>
  <c r="AP23" i="17"/>
  <c r="AP229" i="17"/>
  <c r="AP211" i="17"/>
  <c r="AP74" i="17"/>
  <c r="AP140" i="17"/>
  <c r="AQ33" i="17"/>
  <c r="AP33" i="17"/>
  <c r="AQ177" i="17"/>
  <c r="AP177" i="17"/>
  <c r="AQ35" i="17"/>
  <c r="AP35" i="17"/>
  <c r="AQ179" i="17"/>
  <c r="AP179" i="17"/>
  <c r="AQ132" i="17"/>
  <c r="AP132" i="17"/>
  <c r="AP276" i="17"/>
  <c r="AQ276" i="17" s="1"/>
  <c r="AQ241" i="17"/>
  <c r="AP241" i="17"/>
  <c r="AP53" i="17"/>
  <c r="AQ53" i="17" s="1"/>
  <c r="AP197" i="17"/>
  <c r="AQ197" i="17" s="1"/>
  <c r="AQ223" i="17"/>
  <c r="AP223" i="17"/>
  <c r="AQ151" i="17"/>
  <c r="AP151" i="17"/>
  <c r="AQ79" i="17"/>
  <c r="AP79" i="17"/>
  <c r="AP210" i="17"/>
  <c r="AQ210" i="17" s="1"/>
  <c r="AQ138" i="17"/>
  <c r="AP138" i="17"/>
  <c r="AP66" i="17"/>
  <c r="AP267" i="17"/>
  <c r="AP195" i="17"/>
  <c r="AQ123" i="17"/>
  <c r="AP123" i="17"/>
  <c r="AP51" i="17"/>
  <c r="AQ51" i="17" s="1"/>
  <c r="AQ169" i="17"/>
  <c r="AP169" i="17"/>
  <c r="AP97" i="17"/>
  <c r="AQ97" i="17" s="1"/>
  <c r="AQ25" i="17"/>
  <c r="AP25" i="17"/>
  <c r="AQ142" i="17"/>
  <c r="AP142" i="17"/>
  <c r="AP238" i="17"/>
  <c r="AQ238" i="17" s="1"/>
  <c r="AQ58" i="17"/>
  <c r="AP58" i="17"/>
  <c r="AQ118" i="17"/>
  <c r="AP118" i="17"/>
  <c r="AP284" i="17"/>
  <c r="AQ284" i="17" s="1"/>
  <c r="AQ176" i="17"/>
  <c r="AP176" i="17"/>
  <c r="AP47" i="17"/>
  <c r="AP191" i="17"/>
  <c r="AP234" i="17"/>
  <c r="AQ234" i="17" s="1"/>
  <c r="AP235" i="17"/>
  <c r="AP244" i="17"/>
  <c r="AP100" i="17"/>
  <c r="AP278" i="17"/>
  <c r="AP134" i="17"/>
  <c r="AP128" i="17"/>
  <c r="AP20" i="17"/>
  <c r="AP201" i="17"/>
  <c r="AP59" i="17"/>
  <c r="AP203" i="17"/>
  <c r="AP156" i="17"/>
  <c r="AP221" i="17"/>
  <c r="AP139" i="17"/>
  <c r="AP67" i="17"/>
  <c r="AQ67" i="17" s="1"/>
  <c r="AP54" i="17"/>
  <c r="AP255" i="17"/>
  <c r="AP183" i="17"/>
  <c r="AP111" i="17"/>
  <c r="AP39" i="17"/>
  <c r="AP214" i="17"/>
  <c r="AP46" i="17"/>
  <c r="AP116" i="17"/>
  <c r="AP272" i="17"/>
  <c r="AP164" i="17"/>
  <c r="AQ164" i="17" s="1"/>
  <c r="AP69" i="17"/>
  <c r="AP213" i="17"/>
  <c r="AQ71" i="17"/>
  <c r="AP71" i="17"/>
  <c r="AP215" i="17"/>
  <c r="AP24" i="17"/>
  <c r="AP168" i="17"/>
  <c r="AQ168" i="17" s="1"/>
  <c r="AP277" i="17"/>
  <c r="AQ277" i="17" s="1"/>
  <c r="AP89" i="17"/>
  <c r="AQ89" i="17" s="1"/>
  <c r="AP233" i="17"/>
  <c r="AQ233" i="17" s="1"/>
  <c r="AQ258" i="17"/>
  <c r="AP258" i="17"/>
  <c r="AP259" i="17"/>
  <c r="AQ259" i="17" s="1"/>
  <c r="AP304" i="17"/>
  <c r="AP232" i="17"/>
  <c r="AP160" i="17"/>
  <c r="AP88" i="17"/>
  <c r="AQ88" i="17" s="1"/>
  <c r="AP16" i="17"/>
  <c r="AP266" i="17"/>
  <c r="AQ122" i="17"/>
  <c r="AP122" i="17"/>
  <c r="AQ50" i="17"/>
  <c r="AP50" i="17"/>
  <c r="AP104" i="17"/>
  <c r="AP81" i="17"/>
  <c r="AQ81" i="17" s="1"/>
  <c r="AP225" i="17"/>
  <c r="AQ225" i="17" s="1"/>
  <c r="AQ36" i="17"/>
  <c r="AP36" i="17"/>
  <c r="AP180" i="17"/>
  <c r="AQ180" i="17" s="1"/>
  <c r="AQ101" i="17"/>
  <c r="AP101" i="17"/>
  <c r="AQ55" i="17"/>
  <c r="AP55" i="17"/>
  <c r="AQ186" i="17"/>
  <c r="AP186" i="17"/>
  <c r="AQ114" i="17"/>
  <c r="AP114" i="17"/>
  <c r="AP42" i="17"/>
  <c r="AQ42" i="17" s="1"/>
  <c r="AQ99" i="17"/>
  <c r="AP99" i="17"/>
  <c r="AQ27" i="17"/>
  <c r="AP27" i="17"/>
  <c r="AQ145" i="17"/>
  <c r="AP145" i="17"/>
  <c r="AQ73" i="17"/>
  <c r="AP73" i="17"/>
  <c r="AQ250" i="17"/>
  <c r="AP250" i="17"/>
  <c r="AQ34" i="17"/>
  <c r="AP34" i="17"/>
  <c r="AQ152" i="17"/>
  <c r="AP152" i="17"/>
  <c r="AP93" i="17"/>
  <c r="AP237" i="17"/>
  <c r="AQ237" i="17" s="1"/>
  <c r="AP286" i="17"/>
  <c r="AP95" i="17"/>
  <c r="AP239" i="17"/>
  <c r="AP48" i="17"/>
  <c r="AP192" i="17"/>
  <c r="AP301" i="17"/>
  <c r="AP282" i="17"/>
  <c r="AP283" i="17"/>
  <c r="AQ283" i="17" s="1"/>
  <c r="AP292" i="17"/>
  <c r="AQ292" i="17" s="1"/>
  <c r="AP220" i="17"/>
  <c r="AP148" i="17"/>
  <c r="AP76" i="17"/>
  <c r="AP254" i="17"/>
  <c r="AP182" i="17"/>
  <c r="AP110" i="17"/>
  <c r="AP38" i="17"/>
  <c r="AQ38" i="17" s="1"/>
  <c r="AQ70" i="17"/>
  <c r="AP70" i="17"/>
  <c r="AQ80" i="17"/>
  <c r="AP80" i="17"/>
  <c r="AP236" i="17"/>
  <c r="AP296" i="17"/>
  <c r="AQ296" i="17" s="1"/>
  <c r="AQ105" i="17"/>
  <c r="AP105" i="17"/>
  <c r="AQ249" i="17"/>
  <c r="AP249" i="17"/>
  <c r="AQ298" i="17"/>
  <c r="AP298" i="17"/>
  <c r="AQ107" i="17"/>
  <c r="AP107" i="17"/>
  <c r="AQ251" i="17"/>
  <c r="AP251" i="17"/>
  <c r="AP60" i="17"/>
  <c r="AQ60" i="17" s="1"/>
  <c r="AP204" i="17"/>
  <c r="AQ125" i="17"/>
  <c r="AP125" i="17"/>
  <c r="AP269" i="17"/>
  <c r="AP294" i="17"/>
  <c r="AQ294" i="17" s="1"/>
  <c r="AP295" i="17"/>
  <c r="AP187" i="17"/>
  <c r="AQ187" i="17" s="1"/>
  <c r="AQ115" i="17"/>
  <c r="AP115" i="17"/>
  <c r="AQ43" i="17"/>
  <c r="AP43" i="17"/>
  <c r="AQ174" i="17"/>
  <c r="AP174" i="17"/>
  <c r="AQ102" i="17"/>
  <c r="AP102" i="17"/>
  <c r="AQ30" i="17"/>
  <c r="AP30" i="17"/>
  <c r="AP303" i="17"/>
  <c r="AQ303" i="17" s="1"/>
  <c r="AP231" i="17"/>
  <c r="AP87" i="17"/>
  <c r="AQ87" i="17" s="1"/>
  <c r="AP15" i="17"/>
  <c r="AQ15" i="17" s="1"/>
  <c r="AQ133" i="17"/>
  <c r="AP133" i="17"/>
  <c r="AQ61" i="17"/>
  <c r="AP61" i="17"/>
  <c r="AQ166" i="17"/>
  <c r="AP166" i="17"/>
  <c r="AQ117" i="17"/>
  <c r="AP117" i="17"/>
  <c r="AQ261" i="17"/>
  <c r="AP261" i="17"/>
  <c r="AQ119" i="17"/>
  <c r="AP119" i="17"/>
  <c r="AQ137" i="17"/>
  <c r="AP137" i="17"/>
  <c r="AQ136" i="17"/>
  <c r="AP136" i="17"/>
  <c r="AQ64" i="17"/>
  <c r="AP64" i="17"/>
  <c r="AP242" i="17"/>
  <c r="AQ242" i="17" s="1"/>
  <c r="AQ170" i="17"/>
  <c r="AP170" i="17"/>
  <c r="AP98" i="17"/>
  <c r="AQ98" i="17" s="1"/>
  <c r="AQ26" i="17"/>
  <c r="AP26" i="17"/>
  <c r="AQ22" i="17"/>
  <c r="AP22" i="17"/>
  <c r="AQ129" i="17"/>
  <c r="AP129" i="17"/>
  <c r="AQ131" i="17"/>
  <c r="AP131" i="17"/>
  <c r="AQ84" i="17"/>
  <c r="AP84" i="17"/>
  <c r="AQ149" i="17"/>
  <c r="AP149" i="17"/>
  <c r="AP103" i="17"/>
  <c r="AQ103" i="17" s="1"/>
  <c r="AQ31" i="17"/>
  <c r="AP31" i="17"/>
  <c r="AQ162" i="17"/>
  <c r="AP162" i="17"/>
  <c r="AQ90" i="17"/>
  <c r="AP90" i="17"/>
  <c r="AP18" i="17"/>
  <c r="AQ18" i="17" s="1"/>
  <c r="AQ75" i="17"/>
  <c r="AP75" i="17"/>
  <c r="AQ121" i="17"/>
  <c r="AP121" i="17"/>
  <c r="AQ130" i="17"/>
  <c r="AP130" i="17"/>
  <c r="AQ68" i="17"/>
  <c r="AP68" i="17"/>
  <c r="AQ141" i="17"/>
  <c r="AP141" i="17"/>
  <c r="AQ143" i="17"/>
  <c r="AP143" i="17"/>
  <c r="AQ96" i="17"/>
  <c r="AP96" i="17"/>
  <c r="AQ161" i="17"/>
  <c r="AP161" i="17"/>
  <c r="AQ124" i="17"/>
  <c r="AP124" i="17"/>
  <c r="AP52" i="17"/>
  <c r="AQ52" i="17" s="1"/>
  <c r="AQ230" i="17"/>
  <c r="AP230" i="17"/>
  <c r="AQ158" i="17"/>
  <c r="AP158" i="17"/>
  <c r="AQ86" i="17"/>
  <c r="AP86" i="17"/>
  <c r="AP56" i="17"/>
  <c r="AQ56" i="17" s="1"/>
  <c r="AQ212" i="17"/>
  <c r="AP212" i="17"/>
  <c r="AQ153" i="17"/>
  <c r="AP153" i="17"/>
  <c r="AP297" i="17"/>
  <c r="AQ297" i="17" s="1"/>
  <c r="AQ155" i="17"/>
  <c r="AP155" i="17"/>
  <c r="AQ108" i="17"/>
  <c r="AP108" i="17"/>
  <c r="AQ252" i="17"/>
  <c r="AP252" i="17"/>
  <c r="AP217" i="17"/>
  <c r="AQ217" i="17" s="1"/>
  <c r="AQ29" i="17"/>
  <c r="AP29" i="17"/>
  <c r="AQ163" i="17"/>
  <c r="AP163" i="17"/>
  <c r="AP91" i="17"/>
  <c r="AQ91" i="17" s="1"/>
  <c r="AQ19" i="17"/>
  <c r="AP19" i="17"/>
  <c r="AQ222" i="17"/>
  <c r="AP222" i="17"/>
  <c r="AQ78" i="17"/>
  <c r="AP78" i="17"/>
  <c r="AQ135" i="17"/>
  <c r="AP135" i="17"/>
  <c r="AQ63" i="17"/>
  <c r="AP63" i="17"/>
  <c r="AQ109" i="17"/>
  <c r="AP109" i="17"/>
  <c r="AP37" i="17"/>
  <c r="AQ37" i="17" s="1"/>
  <c r="AP226" i="17"/>
  <c r="AQ226" i="17" s="1"/>
  <c r="AQ106" i="17"/>
  <c r="AP106" i="17"/>
  <c r="AQ154" i="17"/>
  <c r="AP154" i="17"/>
  <c r="AQ44" i="17"/>
  <c r="AP44" i="17"/>
  <c r="AP200" i="17"/>
  <c r="AQ200" i="17" s="1"/>
  <c r="AD54" i="16"/>
  <c r="AD268" i="16"/>
  <c r="AD289" i="16"/>
  <c r="AE289" i="16" s="1"/>
  <c r="AD285" i="16"/>
  <c r="AD291" i="16"/>
  <c r="AE291" i="16" s="1"/>
  <c r="AD266" i="16"/>
  <c r="AE17" i="16"/>
  <c r="AE77" i="16"/>
  <c r="AD26" i="16"/>
  <c r="AE26" i="16" s="1"/>
  <c r="AD106" i="16"/>
  <c r="AD17" i="16"/>
  <c r="AD77" i="16"/>
  <c r="AD126" i="16"/>
  <c r="AD241" i="16"/>
  <c r="AE81" i="16"/>
  <c r="AD136" i="16"/>
  <c r="AE136" i="16" s="1"/>
  <c r="AD81" i="16"/>
  <c r="AD158" i="16"/>
  <c r="AE158" i="16" s="1"/>
  <c r="AD212" i="16"/>
  <c r="AD118" i="16"/>
  <c r="AE118" i="16" s="1"/>
  <c r="AQ82" i="17"/>
  <c r="AQ94" i="17"/>
  <c r="AQ246" i="17"/>
  <c r="AQ198" i="17"/>
  <c r="AQ156" i="17"/>
  <c r="AQ255" i="17"/>
  <c r="AQ46" i="17"/>
  <c r="AQ59" i="17"/>
  <c r="AQ111" i="17"/>
  <c r="AQ54" i="17"/>
  <c r="AQ116" i="17"/>
  <c r="AQ39" i="17"/>
  <c r="AQ214" i="17"/>
  <c r="AD74" i="16"/>
  <c r="AE74" i="16" s="1"/>
  <c r="AQ269" i="17"/>
  <c r="AQ295" i="17"/>
  <c r="AE222" i="16"/>
  <c r="AD170" i="16"/>
  <c r="AE170" i="16" s="1"/>
  <c r="AD270" i="16"/>
  <c r="AQ236" i="17"/>
  <c r="AD150" i="16"/>
  <c r="AD137" i="16"/>
  <c r="AQ194" i="17"/>
  <c r="AQ69" i="17"/>
  <c r="AQ160" i="17"/>
  <c r="AQ16" i="17"/>
  <c r="AQ266" i="17"/>
  <c r="AQ232" i="17"/>
  <c r="AQ213" i="17"/>
  <c r="AQ24" i="17"/>
  <c r="AD125" i="16"/>
  <c r="AE179" i="16"/>
  <c r="AD179" i="16"/>
  <c r="AD160" i="16"/>
  <c r="AD246" i="16"/>
  <c r="AE246" i="16" s="1"/>
  <c r="AE102" i="16"/>
  <c r="AE30" i="16"/>
  <c r="AD30" i="16"/>
  <c r="AD169" i="16"/>
  <c r="AE169" i="16" s="1"/>
  <c r="AE254" i="16"/>
  <c r="AD254" i="16"/>
  <c r="AE177" i="16"/>
  <c r="AD13" i="16"/>
  <c r="AE13" i="16" s="1"/>
  <c r="AE284" i="16"/>
  <c r="AD284" i="16"/>
  <c r="AE117" i="16"/>
  <c r="AD117" i="16"/>
  <c r="AD181" i="16"/>
  <c r="AE181" i="16" s="1"/>
  <c r="AE127" i="16"/>
  <c r="AD127" i="16"/>
  <c r="AD103" i="16"/>
  <c r="AE103" i="16" s="1"/>
  <c r="AD240" i="16"/>
  <c r="AE240" i="16" s="1"/>
  <c r="AE168" i="16"/>
  <c r="AD168" i="16"/>
  <c r="AD96" i="16"/>
  <c r="AE96" i="16" s="1"/>
  <c r="AD24" i="16"/>
  <c r="AE24" i="16" s="1"/>
  <c r="AE123" i="16"/>
  <c r="AD104" i="16"/>
  <c r="AE104" i="16" s="1"/>
  <c r="AD100" i="16"/>
  <c r="AE100" i="16" s="1"/>
  <c r="AD232" i="16"/>
  <c r="AE232" i="16" s="1"/>
  <c r="AD44" i="16"/>
  <c r="AD36" i="16"/>
  <c r="AD299" i="16"/>
  <c r="AD42" i="16"/>
  <c r="AE42" i="16" s="1"/>
  <c r="AD184" i="16"/>
  <c r="AE184" i="16" s="1"/>
  <c r="AD76" i="16"/>
  <c r="AD129" i="16"/>
  <c r="AE129" i="16" s="1"/>
  <c r="AD258" i="16"/>
  <c r="AE258" i="16" s="1"/>
  <c r="AD108" i="16"/>
  <c r="AD175" i="16"/>
  <c r="AD260" i="16"/>
  <c r="AE260" i="16" s="1"/>
  <c r="AD82" i="16"/>
  <c r="AE82" i="16" s="1"/>
  <c r="AD290" i="16"/>
  <c r="AD252" i="16"/>
  <c r="AE252" i="16" s="1"/>
  <c r="AD151" i="16"/>
  <c r="AD114" i="16"/>
  <c r="AD149" i="16"/>
  <c r="AQ195" i="17"/>
  <c r="AQ267" i="17"/>
  <c r="AQ66" i="17"/>
  <c r="AE69" i="16"/>
  <c r="AD206" i="16"/>
  <c r="AE206" i="16" s="1"/>
  <c r="AD134" i="16"/>
  <c r="AE134" i="16" s="1"/>
  <c r="AE109" i="16"/>
  <c r="AD292" i="16"/>
  <c r="AD186" i="16"/>
  <c r="AD257" i="16"/>
  <c r="AE153" i="16"/>
  <c r="AQ45" i="17"/>
  <c r="AQ189" i="17"/>
  <c r="AQ47" i="17"/>
  <c r="AQ191" i="17"/>
  <c r="AQ144" i="17"/>
  <c r="AQ288" i="17"/>
  <c r="AQ65" i="17"/>
  <c r="AQ209" i="17"/>
  <c r="AQ235" i="17"/>
  <c r="AD201" i="16"/>
  <c r="AE201" i="16" s="1"/>
  <c r="AD154" i="16"/>
  <c r="AE154" i="16" s="1"/>
  <c r="AE44" i="16"/>
  <c r="AD302" i="16"/>
  <c r="AE302" i="16" s="1"/>
  <c r="AD93" i="16"/>
  <c r="AE93" i="16" s="1"/>
  <c r="AD195" i="16"/>
  <c r="AE195" i="16" s="1"/>
  <c r="AD51" i="16"/>
  <c r="AE51" i="16" s="1"/>
  <c r="AE125" i="16"/>
  <c r="AE304" i="16"/>
  <c r="AD304" i="16"/>
  <c r="AQ244" i="17"/>
  <c r="AQ172" i="17"/>
  <c r="AQ100" i="17"/>
  <c r="AQ28" i="17"/>
  <c r="AD224" i="16"/>
  <c r="AE224" i="16" s="1"/>
  <c r="AE160" i="16"/>
  <c r="AQ278" i="17"/>
  <c r="AQ206" i="17"/>
  <c r="AQ134" i="17"/>
  <c r="AQ62" i="17"/>
  <c r="AE97" i="16"/>
  <c r="AD97" i="16"/>
  <c r="AE272" i="16"/>
  <c r="AD272" i="16"/>
  <c r="AD166" i="16"/>
  <c r="AE166" i="16" s="1"/>
  <c r="AD31" i="16"/>
  <c r="AE31" i="16" s="1"/>
  <c r="AE259" i="16"/>
  <c r="AD83" i="16"/>
  <c r="AE83" i="16"/>
  <c r="AQ128" i="17"/>
  <c r="AQ20" i="17"/>
  <c r="AQ57" i="17"/>
  <c r="AQ201" i="17"/>
  <c r="AQ77" i="17"/>
  <c r="AQ221" i="17"/>
  <c r="AE174" i="16"/>
  <c r="AD174" i="16"/>
  <c r="AQ139" i="17"/>
  <c r="AQ126" i="17"/>
  <c r="AE142" i="16"/>
  <c r="AD142" i="16"/>
  <c r="AQ183" i="17"/>
  <c r="AD113" i="16"/>
  <c r="AE113" i="16"/>
  <c r="AQ157" i="17"/>
  <c r="AQ85" i="17"/>
  <c r="AD71" i="16"/>
  <c r="AE71" i="16" s="1"/>
  <c r="AQ272" i="17"/>
  <c r="AD124" i="16"/>
  <c r="AE124" i="16" s="1"/>
  <c r="AQ203" i="17"/>
  <c r="AQ265" i="17"/>
  <c r="AQ300" i="17"/>
  <c r="AQ262" i="17"/>
  <c r="AQ304" i="17"/>
  <c r="AQ215" i="17"/>
  <c r="AQ104" i="17"/>
  <c r="AE249" i="16"/>
  <c r="AD249" i="16"/>
  <c r="AE185" i="16"/>
  <c r="AD185" i="16"/>
  <c r="AE92" i="16"/>
  <c r="AD92" i="16"/>
  <c r="AE141" i="16"/>
  <c r="AD255" i="16"/>
  <c r="AE255" i="16" s="1"/>
  <c r="AE183" i="16"/>
  <c r="AD111" i="16"/>
  <c r="AE111" i="16" s="1"/>
  <c r="AD39" i="16"/>
  <c r="AE39" i="16"/>
  <c r="AD157" i="16"/>
  <c r="AE157" i="16" s="1"/>
  <c r="AD269" i="16"/>
  <c r="AE269" i="16" s="1"/>
  <c r="AD208" i="16"/>
  <c r="AE208" i="16" s="1"/>
  <c r="AE130" i="16"/>
  <c r="AD130" i="16"/>
  <c r="AD50" i="16"/>
  <c r="AE50" i="16" s="1"/>
  <c r="AD296" i="16"/>
  <c r="AE296" i="16" s="1"/>
  <c r="AD148" i="16"/>
  <c r="AD197" i="16"/>
  <c r="AE197" i="16" s="1"/>
  <c r="AD275" i="16"/>
  <c r="AE275" i="16" s="1"/>
  <c r="AD271" i="16"/>
  <c r="AE271" i="16" s="1"/>
  <c r="AD287" i="16"/>
  <c r="AE287" i="16" s="1"/>
  <c r="AE211" i="16"/>
  <c r="AD211" i="16"/>
  <c r="AE239" i="16"/>
  <c r="AD239" i="16"/>
  <c r="AD47" i="16"/>
  <c r="AE47" i="16" s="1"/>
  <c r="AE230" i="16"/>
  <c r="AD230" i="16"/>
  <c r="AE303" i="16"/>
  <c r="AD303" i="16"/>
  <c r="AD280" i="16"/>
  <c r="AE280" i="16" s="1"/>
  <c r="AQ40" i="17"/>
  <c r="AQ146" i="17"/>
  <c r="AQ188" i="17"/>
  <c r="AD176" i="16"/>
  <c r="AD215" i="16"/>
  <c r="AE215" i="16" s="1"/>
  <c r="AQ41" i="17"/>
  <c r="AQ184" i="17"/>
  <c r="AD94" i="16"/>
  <c r="AE94" i="16" s="1"/>
  <c r="AD207" i="16"/>
  <c r="AQ264" i="17"/>
  <c r="AD79" i="16"/>
  <c r="AE79" i="16"/>
  <c r="AD119" i="16"/>
  <c r="AE119" i="16" s="1"/>
  <c r="AQ32" i="17"/>
  <c r="AD301" i="16"/>
  <c r="AE301" i="16" s="1"/>
  <c r="AD153" i="16"/>
  <c r="AQ185" i="17"/>
  <c r="AD65" i="16"/>
  <c r="AE65" i="16" s="1"/>
  <c r="AD131" i="16"/>
  <c r="AQ211" i="17"/>
  <c r="AQ112" i="17"/>
  <c r="AQ218" i="17"/>
  <c r="AE52" i="16"/>
  <c r="AE133" i="16"/>
  <c r="AD133" i="16"/>
  <c r="AD52" i="16"/>
  <c r="AD135" i="16"/>
  <c r="AE135" i="16" s="1"/>
  <c r="AQ165" i="17"/>
  <c r="AE112" i="16"/>
  <c r="AQ23" i="17"/>
  <c r="AD63" i="16"/>
  <c r="AE63" i="16"/>
  <c r="AQ256" i="17"/>
  <c r="AQ290" i="17"/>
  <c r="AE248" i="16"/>
  <c r="AD248" i="16"/>
  <c r="AD121" i="16"/>
  <c r="AD242" i="16"/>
  <c r="AQ120" i="17"/>
  <c r="AE176" i="16"/>
  <c r="AQ74" i="17"/>
  <c r="AQ140" i="17"/>
  <c r="AD278" i="16"/>
  <c r="AQ21" i="17"/>
  <c r="AQ229" i="17"/>
  <c r="AD45" i="16"/>
  <c r="AE45" i="16" s="1"/>
  <c r="AD112" i="16"/>
  <c r="AD297" i="16"/>
  <c r="AD193" i="16"/>
  <c r="AD250" i="16"/>
  <c r="AE250" i="16" s="1"/>
  <c r="AD87" i="16"/>
  <c r="AE87" i="16" s="1"/>
  <c r="AD115" i="16"/>
  <c r="AE115" i="16" s="1"/>
  <c r="AD188" i="16"/>
  <c r="AE188" i="16" s="1"/>
  <c r="AD262" i="16"/>
  <c r="AD237" i="16"/>
  <c r="AD155" i="16"/>
  <c r="AE155" i="16" s="1"/>
  <c r="AD187" i="16"/>
  <c r="AD159" i="16"/>
  <c r="AE159" i="16" s="1"/>
  <c r="AE21" i="16"/>
  <c r="AD21" i="16"/>
  <c r="AD70" i="16"/>
  <c r="AE70" i="16" s="1"/>
  <c r="AD221" i="16"/>
  <c r="AD95" i="16"/>
  <c r="AE95" i="16" s="1"/>
  <c r="AD300" i="16"/>
  <c r="AE300" i="16" s="1"/>
  <c r="AD146" i="16"/>
  <c r="AE146" i="16" s="1"/>
  <c r="AD231" i="16"/>
  <c r="AE231" i="16" s="1"/>
  <c r="AD282" i="16"/>
  <c r="AE57" i="16"/>
  <c r="AD29" i="16"/>
  <c r="AE29" i="16" s="1"/>
  <c r="AD80" i="16"/>
  <c r="AD227" i="16"/>
  <c r="AE227" i="16" s="1"/>
  <c r="AD244" i="16"/>
  <c r="AE244" i="16" s="1"/>
  <c r="AQ93" i="17"/>
  <c r="AQ286" i="17"/>
  <c r="AQ95" i="17"/>
  <c r="AQ239" i="17"/>
  <c r="AQ48" i="17"/>
  <c r="AQ192" i="17"/>
  <c r="AQ301" i="17"/>
  <c r="AQ113" i="17"/>
  <c r="AQ282" i="17"/>
  <c r="AD140" i="16"/>
  <c r="AE140" i="16"/>
  <c r="AD99" i="16"/>
  <c r="AE99" i="16"/>
  <c r="AD27" i="16"/>
  <c r="AE27" i="16"/>
  <c r="AQ220" i="17"/>
  <c r="AQ148" i="17"/>
  <c r="AQ76" i="17"/>
  <c r="AE256" i="16"/>
  <c r="AD256" i="16"/>
  <c r="AQ254" i="17"/>
  <c r="AQ182" i="17"/>
  <c r="AQ110" i="17"/>
  <c r="AD37" i="16"/>
  <c r="AE37" i="16"/>
  <c r="AD12" i="16"/>
  <c r="AE12" i="16" s="1"/>
  <c r="AA197" i="16" l="1"/>
  <c r="Z85" i="16"/>
  <c r="W296" i="16"/>
  <c r="W249" i="16"/>
  <c r="V119" i="16"/>
  <c r="W295" i="16"/>
  <c r="V96" i="16"/>
  <c r="W160" i="16"/>
  <c r="Z140" i="16"/>
  <c r="V45" i="16"/>
  <c r="W272" i="16"/>
  <c r="Z81" i="16"/>
  <c r="Z113" i="16"/>
  <c r="AA240" i="16"/>
  <c r="V280" i="16"/>
  <c r="AA179" i="16"/>
  <c r="AA30" i="16"/>
  <c r="V87" i="16"/>
  <c r="V248" i="16"/>
  <c r="V74" i="16"/>
  <c r="V256" i="16"/>
  <c r="V168" i="16"/>
  <c r="V43" i="16"/>
  <c r="V99" i="16"/>
  <c r="AA93" i="16"/>
  <c r="Z24" i="16"/>
  <c r="V105" i="16"/>
  <c r="AA287" i="16"/>
  <c r="W59" i="16"/>
  <c r="V286" i="16"/>
  <c r="J256" i="16"/>
  <c r="AH253" i="1" s="1"/>
  <c r="J138" i="16"/>
  <c r="AH135" i="1" s="1"/>
  <c r="J168" i="16"/>
  <c r="AH165" i="1" s="1"/>
  <c r="J85" i="16"/>
  <c r="AH82" i="1" s="1"/>
  <c r="J133" i="17"/>
  <c r="AN128" i="1" s="1"/>
  <c r="J249" i="16"/>
  <c r="AH246" i="1" s="1"/>
  <c r="J248" i="16"/>
  <c r="AH245" i="1" s="1"/>
  <c r="J50" i="16"/>
  <c r="AH47" i="1" s="1"/>
  <c r="J297" i="16"/>
  <c r="AH294" i="1" s="1"/>
  <c r="J38" i="17"/>
  <c r="AN33" i="1" s="1"/>
  <c r="J301" i="17"/>
  <c r="AN296" i="1" s="1"/>
  <c r="J74" i="17"/>
  <c r="AN69" i="1" s="1"/>
  <c r="J206" i="17"/>
  <c r="AN201" i="1" s="1"/>
  <c r="J118" i="17"/>
  <c r="AN113" i="1" s="1"/>
  <c r="J71" i="17"/>
  <c r="AN66" i="1" s="1"/>
  <c r="J67" i="17"/>
  <c r="AN62" i="1" s="1"/>
  <c r="J166" i="17"/>
  <c r="AN161" i="1" s="1"/>
  <c r="J231" i="17"/>
  <c r="AN226" i="1" s="1"/>
  <c r="J147" i="17"/>
  <c r="AN142" i="1" s="1"/>
  <c r="J222" i="17"/>
  <c r="AN217" i="1" s="1"/>
  <c r="J51" i="17"/>
  <c r="AN46" i="1" s="1"/>
  <c r="J241" i="17"/>
  <c r="AN236" i="1" s="1"/>
  <c r="J131" i="17"/>
  <c r="AN126" i="1" s="1"/>
  <c r="J92" i="17"/>
  <c r="AN87" i="1" s="1"/>
  <c r="J119" i="17"/>
  <c r="AN114" i="1" s="1"/>
  <c r="J64" i="17"/>
  <c r="AN59" i="1" s="1"/>
  <c r="J244" i="16"/>
  <c r="AH241" i="1" s="1"/>
  <c r="J87" i="16"/>
  <c r="AH84" i="1" s="1"/>
  <c r="J78" i="16"/>
  <c r="AH75" i="1" s="1"/>
  <c r="J121" i="16"/>
  <c r="AH118" i="1" s="1"/>
  <c r="J105" i="16"/>
  <c r="AH102" i="1" s="1"/>
  <c r="J15" i="16"/>
  <c r="AH12" i="1" s="1"/>
  <c r="J280" i="16"/>
  <c r="AH277" i="1" s="1"/>
  <c r="J140" i="16"/>
  <c r="AH137" i="1" s="1"/>
  <c r="J45" i="16"/>
  <c r="AH42" i="1" s="1"/>
  <c r="J74" i="16"/>
  <c r="AH71" i="1" s="1"/>
  <c r="J43" i="16"/>
  <c r="AH40" i="1" s="1"/>
  <c r="J286" i="16"/>
  <c r="AH283" i="1" s="1"/>
  <c r="J169" i="16"/>
  <c r="AH166" i="1" s="1"/>
  <c r="J99" i="16"/>
  <c r="AH96" i="1" s="1"/>
  <c r="J112" i="16"/>
  <c r="AH109" i="1" s="1"/>
  <c r="J81" i="16"/>
  <c r="AH78" i="1" s="1"/>
  <c r="J282" i="16"/>
  <c r="AH279" i="1" s="1"/>
  <c r="J96" i="16"/>
  <c r="AH93" i="1" s="1"/>
  <c r="J113" i="16"/>
  <c r="AH110" i="1" s="1"/>
  <c r="J24" i="16"/>
  <c r="AH21" i="1" s="1"/>
  <c r="J58" i="16"/>
  <c r="AH55" i="1" s="1"/>
  <c r="J119" i="16"/>
  <c r="AH116" i="1" s="1"/>
  <c r="J79" i="16"/>
  <c r="AH76" i="1" s="1"/>
  <c r="J131" i="16"/>
  <c r="AH128" i="1" s="1"/>
  <c r="J63" i="16"/>
  <c r="AH60" i="1" s="1"/>
  <c r="J211" i="16"/>
  <c r="AH208" i="1" s="1"/>
  <c r="J160" i="16"/>
  <c r="AH157" i="1" s="1"/>
  <c r="J114" i="17"/>
  <c r="AN109" i="1" s="1"/>
  <c r="J115" i="17"/>
  <c r="AN110" i="1" s="1"/>
  <c r="J238" i="17"/>
  <c r="AN233" i="1" s="1"/>
  <c r="J276" i="17"/>
  <c r="AN271" i="1" s="1"/>
  <c r="J179" i="17"/>
  <c r="AN174" i="1" s="1"/>
  <c r="J232" i="17"/>
  <c r="AN227" i="1" s="1"/>
  <c r="J16" i="17"/>
  <c r="AN11" i="1" s="1"/>
  <c r="J69" i="17"/>
  <c r="AN64" i="1" s="1"/>
  <c r="J213" i="17"/>
  <c r="AN208" i="1" s="1"/>
  <c r="J89" i="17"/>
  <c r="AN84" i="1" s="1"/>
  <c r="J168" i="17"/>
  <c r="AN163" i="1" s="1"/>
  <c r="J164" i="17"/>
  <c r="AN159" i="1" s="1"/>
  <c r="J59" i="17"/>
  <c r="AN54" i="1" s="1"/>
  <c r="J300" i="17"/>
  <c r="AN295" i="1" s="1"/>
  <c r="J186" i="17"/>
  <c r="AN181" i="1" s="1"/>
  <c r="J303" i="17"/>
  <c r="AN298" i="1" s="1"/>
  <c r="J159" i="17"/>
  <c r="AN154" i="1" s="1"/>
  <c r="J107" i="17"/>
  <c r="AN102" i="1" s="1"/>
  <c r="J87" i="17"/>
  <c r="AN82" i="1" s="1"/>
  <c r="J307" i="17"/>
  <c r="AN302" i="1" s="1"/>
  <c r="J22" i="17"/>
  <c r="AN17" i="1" s="1"/>
  <c r="J226" i="17"/>
  <c r="AN221" i="1" s="1"/>
  <c r="J55" i="17"/>
  <c r="AN50" i="1" s="1"/>
  <c r="J153" i="17"/>
  <c r="AN148" i="1" s="1"/>
  <c r="J36" i="17"/>
  <c r="AN31" i="1" s="1"/>
  <c r="J30" i="17"/>
  <c r="AN25" i="1" s="1"/>
  <c r="J305" i="17"/>
  <c r="AN300" i="1" s="1"/>
  <c r="J196" i="17"/>
  <c r="AN191" i="1" s="1"/>
  <c r="J287" i="17"/>
  <c r="AN282" i="1" s="1"/>
  <c r="J86" i="17"/>
  <c r="AN81" i="1" s="1"/>
  <c r="J61" i="17"/>
  <c r="AN56" i="1" s="1"/>
  <c r="J148" i="17"/>
  <c r="AN143" i="1" s="1"/>
  <c r="J192" i="17"/>
  <c r="AN187" i="1" s="1"/>
  <c r="J237" i="17"/>
  <c r="AN232" i="1" s="1"/>
  <c r="J165" i="17"/>
  <c r="AN160" i="1" s="1"/>
  <c r="J112" i="17"/>
  <c r="AN107" i="1" s="1"/>
  <c r="J32" i="17"/>
  <c r="AN27" i="1" s="1"/>
  <c r="J264" i="17"/>
  <c r="AN259" i="1" s="1"/>
  <c r="J146" i="17"/>
  <c r="AN141" i="1" s="1"/>
  <c r="J221" i="17"/>
  <c r="AN216" i="1" s="1"/>
  <c r="J134" i="17"/>
  <c r="AN129" i="1" s="1"/>
  <c r="J65" i="17"/>
  <c r="AN60" i="1" s="1"/>
  <c r="J288" i="17"/>
  <c r="AN283" i="1" s="1"/>
  <c r="J66" i="17"/>
  <c r="AN61" i="1" s="1"/>
  <c r="J304" i="17"/>
  <c r="AN299" i="1" s="1"/>
  <c r="J296" i="17"/>
  <c r="AN291" i="1" s="1"/>
  <c r="J129" i="17"/>
  <c r="AN124" i="1" s="1"/>
  <c r="J200" i="17"/>
  <c r="AN195" i="1" s="1"/>
  <c r="J295" i="17"/>
  <c r="AN290" i="1" s="1"/>
  <c r="J73" i="17"/>
  <c r="AN68" i="1" s="1"/>
  <c r="J225" i="17"/>
  <c r="AN220" i="1" s="1"/>
  <c r="J101" i="17"/>
  <c r="AN96" i="1" s="1"/>
  <c r="J14" i="17"/>
  <c r="AN9" i="1" s="1"/>
  <c r="J34" i="17"/>
  <c r="AN29" i="1" s="1"/>
  <c r="J124" i="17"/>
  <c r="AN119" i="1" s="1"/>
  <c r="J285" i="17"/>
  <c r="AN280" i="1" s="1"/>
  <c r="J244" i="17"/>
  <c r="AN239" i="1" s="1"/>
  <c r="J76" i="17"/>
  <c r="AN71" i="1" s="1"/>
  <c r="J140" i="17"/>
  <c r="AN135" i="1" s="1"/>
  <c r="J113" i="17"/>
  <c r="AN108" i="1" s="1"/>
  <c r="J218" i="17"/>
  <c r="AN213" i="1" s="1"/>
  <c r="J234" i="17"/>
  <c r="AN229" i="1" s="1"/>
  <c r="J17" i="17"/>
  <c r="AN12" i="1" s="1"/>
  <c r="J142" i="17"/>
  <c r="AN137" i="1" s="1"/>
  <c r="J260" i="17"/>
  <c r="AN255" i="1" s="1"/>
  <c r="J277" i="17"/>
  <c r="AN272" i="1" s="1"/>
  <c r="J80" i="17"/>
  <c r="AN75" i="1" s="1"/>
  <c r="J111" i="17"/>
  <c r="AN106" i="1" s="1"/>
  <c r="J54" i="17"/>
  <c r="AN49" i="1" s="1"/>
  <c r="J293" i="17"/>
  <c r="AN288" i="1" s="1"/>
  <c r="J228" i="17"/>
  <c r="AN223" i="1" s="1"/>
  <c r="J175" i="17"/>
  <c r="AN170" i="1" s="1"/>
  <c r="J252" i="17"/>
  <c r="AN247" i="1" s="1"/>
  <c r="J63" i="17"/>
  <c r="AN58" i="1" s="1"/>
  <c r="J180" i="17"/>
  <c r="AN175" i="1" s="1"/>
  <c r="J135" i="17"/>
  <c r="AN130" i="1" s="1"/>
  <c r="J44" i="17"/>
  <c r="AN39" i="1" s="1"/>
  <c r="J302" i="17"/>
  <c r="AN297" i="1" s="1"/>
  <c r="J205" i="17"/>
  <c r="AN200" i="1" s="1"/>
  <c r="J174" i="17"/>
  <c r="AN169" i="1" s="1"/>
  <c r="J292" i="17"/>
  <c r="AN287" i="1" s="1"/>
  <c r="J257" i="17"/>
  <c r="AN252" i="1" s="1"/>
  <c r="J128" i="17"/>
  <c r="AN123" i="1" s="1"/>
  <c r="J62" i="17"/>
  <c r="AN57" i="1" s="1"/>
  <c r="J278" i="17"/>
  <c r="AN273" i="1" s="1"/>
  <c r="J191" i="17"/>
  <c r="AN186" i="1" s="1"/>
  <c r="J177" i="17"/>
  <c r="AN172" i="1" s="1"/>
  <c r="J53" i="17"/>
  <c r="AN48" i="1" s="1"/>
  <c r="J35" i="17"/>
  <c r="AN30" i="1" s="1"/>
  <c r="J267" i="17"/>
  <c r="AN262" i="1" s="1"/>
  <c r="J249" i="17"/>
  <c r="AN244" i="1" s="1"/>
  <c r="J157" i="17"/>
  <c r="AN152" i="1" s="1"/>
  <c r="J203" i="17"/>
  <c r="AN198" i="1" s="1"/>
  <c r="J57" i="17"/>
  <c r="AN52" i="1" s="1"/>
  <c r="J139" i="17"/>
  <c r="AN134" i="1" s="1"/>
  <c r="J273" i="17"/>
  <c r="AN268" i="1" s="1"/>
  <c r="J43" i="17"/>
  <c r="AN38" i="1" s="1"/>
  <c r="J204" i="17"/>
  <c r="AN199" i="1" s="1"/>
  <c r="J103" i="17"/>
  <c r="AN98" i="1" s="1"/>
  <c r="J291" i="17"/>
  <c r="AN286" i="1" s="1"/>
  <c r="J145" i="17"/>
  <c r="AN140" i="1" s="1"/>
  <c r="J263" i="17"/>
  <c r="AN258" i="1" s="1"/>
  <c r="J27" i="17"/>
  <c r="AN22" i="1" s="1"/>
  <c r="J121" i="17"/>
  <c r="AN116" i="1" s="1"/>
  <c r="J154" i="17"/>
  <c r="AN149" i="1" s="1"/>
  <c r="J143" i="17"/>
  <c r="AN138" i="1" s="1"/>
  <c r="J98" i="17"/>
  <c r="AN93" i="1" s="1"/>
  <c r="J93" i="17"/>
  <c r="AN88" i="1" s="1"/>
  <c r="J211" i="17"/>
  <c r="AN206" i="1" s="1"/>
  <c r="J77" i="17"/>
  <c r="AN72" i="1" s="1"/>
  <c r="J201" i="17"/>
  <c r="AN196" i="1" s="1"/>
  <c r="J20" i="17"/>
  <c r="AN15" i="1" s="1"/>
  <c r="J28" i="17"/>
  <c r="AN23" i="1" s="1"/>
  <c r="J144" i="17"/>
  <c r="AN139" i="1" s="1"/>
  <c r="J97" i="17"/>
  <c r="AN92" i="1" s="1"/>
  <c r="J79" i="17"/>
  <c r="AN74" i="1" s="1"/>
  <c r="J195" i="17"/>
  <c r="AN190" i="1" s="1"/>
  <c r="J266" i="17"/>
  <c r="AN261" i="1" s="1"/>
  <c r="J215" i="17"/>
  <c r="AN210" i="1" s="1"/>
  <c r="J125" i="17"/>
  <c r="AN120" i="1" s="1"/>
  <c r="J247" i="17"/>
  <c r="AN242" i="1" s="1"/>
  <c r="J255" i="17"/>
  <c r="AN250" i="1" s="1"/>
  <c r="J183" i="17"/>
  <c r="AN178" i="1" s="1"/>
  <c r="J95" i="17"/>
  <c r="AN90" i="1" s="1"/>
  <c r="J162" i="17"/>
  <c r="AN157" i="1" s="1"/>
  <c r="J105" i="17"/>
  <c r="AN100" i="1" s="1"/>
  <c r="J281" i="17"/>
  <c r="AN276" i="1" s="1"/>
  <c r="J137" i="17"/>
  <c r="AN132" i="1" s="1"/>
  <c r="J81" i="17"/>
  <c r="AN76" i="1" s="1"/>
  <c r="J280" i="17"/>
  <c r="AN275" i="1" s="1"/>
  <c r="J306" i="17"/>
  <c r="AN301" i="1" s="1"/>
  <c r="J171" i="17"/>
  <c r="AN166" i="1" s="1"/>
  <c r="J243" i="17"/>
  <c r="AN238" i="1" s="1"/>
  <c r="J90" i="17"/>
  <c r="AN85" i="1" s="1"/>
  <c r="J106" i="17"/>
  <c r="AN101" i="1" s="1"/>
  <c r="J96" i="17"/>
  <c r="AN91" i="1" s="1"/>
  <c r="J268" i="17"/>
  <c r="AN263" i="1" s="1"/>
  <c r="J52" i="17"/>
  <c r="AN47" i="1" s="1"/>
  <c r="J110" i="17"/>
  <c r="AN105" i="1" s="1"/>
  <c r="J254" i="17"/>
  <c r="AN249" i="1" s="1"/>
  <c r="J220" i="17"/>
  <c r="AN215" i="1" s="1"/>
  <c r="J290" i="17"/>
  <c r="AN285" i="1" s="1"/>
  <c r="J184" i="17"/>
  <c r="AN179" i="1" s="1"/>
  <c r="J235" i="17"/>
  <c r="AN230" i="1" s="1"/>
  <c r="J253" i="17"/>
  <c r="AN248" i="1" s="1"/>
  <c r="J189" i="17"/>
  <c r="AN184" i="1" s="1"/>
  <c r="J197" i="17"/>
  <c r="AN192" i="1" s="1"/>
  <c r="J176" i="17"/>
  <c r="AN171" i="1" s="1"/>
  <c r="J123" i="17"/>
  <c r="AN118" i="1" s="1"/>
  <c r="J58" i="17"/>
  <c r="AN53" i="1" s="1"/>
  <c r="J160" i="17"/>
  <c r="AN155" i="1" s="1"/>
  <c r="J122" i="17"/>
  <c r="AN117" i="1" s="1"/>
  <c r="J49" i="17"/>
  <c r="AN44" i="1" s="1"/>
  <c r="J29" i="17"/>
  <c r="AN24" i="1" s="1"/>
  <c r="J299" i="17"/>
  <c r="AN294" i="1" s="1"/>
  <c r="J224" i="17"/>
  <c r="AN219" i="1" s="1"/>
  <c r="J251" i="17"/>
  <c r="AN246" i="1" s="1"/>
  <c r="J207" i="17"/>
  <c r="AN202" i="1" s="1"/>
  <c r="J289" i="17"/>
  <c r="AN284" i="1" s="1"/>
  <c r="J78" i="17"/>
  <c r="AN73" i="1" s="1"/>
  <c r="J286" i="17"/>
  <c r="AN281" i="1" s="1"/>
  <c r="J167" i="17"/>
  <c r="AN162" i="1" s="1"/>
  <c r="J120" i="17"/>
  <c r="AN115" i="1" s="1"/>
  <c r="J185" i="17"/>
  <c r="AN180" i="1" s="1"/>
  <c r="J40" i="17"/>
  <c r="AN35" i="1" s="1"/>
  <c r="J126" i="17"/>
  <c r="AN121" i="1" s="1"/>
  <c r="J47" i="17"/>
  <c r="AN42" i="1" s="1"/>
  <c r="J210" i="17"/>
  <c r="AN205" i="1" s="1"/>
  <c r="J269" i="17"/>
  <c r="AN264" i="1" s="1"/>
  <c r="J116" i="17"/>
  <c r="AN111" i="1" s="1"/>
  <c r="J130" i="17"/>
  <c r="AN125" i="1" s="1"/>
  <c r="J84" i="17"/>
  <c r="AN79" i="1" s="1"/>
  <c r="J72" i="17"/>
  <c r="AN67" i="1" s="1"/>
  <c r="J178" i="17"/>
  <c r="AN173" i="1" s="1"/>
  <c r="J91" i="17"/>
  <c r="AN86" i="1" s="1"/>
  <c r="J274" i="17"/>
  <c r="AN269" i="1" s="1"/>
  <c r="J208" i="17"/>
  <c r="AN203" i="1" s="1"/>
  <c r="J136" i="17"/>
  <c r="AN131" i="1" s="1"/>
  <c r="J275" i="17"/>
  <c r="AN270" i="1" s="1"/>
  <c r="J230" i="17"/>
  <c r="AN225" i="1" s="1"/>
  <c r="J102" i="17"/>
  <c r="AN97" i="1" s="1"/>
  <c r="J21" i="17"/>
  <c r="AN16" i="1" s="1"/>
  <c r="J45" i="17"/>
  <c r="AN40" i="1" s="1"/>
  <c r="J25" i="17"/>
  <c r="AN20" i="1" s="1"/>
  <c r="J138" i="17"/>
  <c r="AN133" i="1" s="1"/>
  <c r="J132" i="17"/>
  <c r="AN127" i="1" s="1"/>
  <c r="J151" i="17"/>
  <c r="AN146" i="1" s="1"/>
  <c r="J233" i="17"/>
  <c r="AN228" i="1" s="1"/>
  <c r="J262" i="17"/>
  <c r="AN257" i="1" s="1"/>
  <c r="J214" i="17"/>
  <c r="AN209" i="1" s="1"/>
  <c r="J156" i="17"/>
  <c r="AN151" i="1" s="1"/>
  <c r="J198" i="17"/>
  <c r="AN193" i="1" s="1"/>
  <c r="J82" i="17"/>
  <c r="AN77" i="1" s="1"/>
  <c r="J149" i="17"/>
  <c r="AN144" i="1" s="1"/>
  <c r="J259" i="17"/>
  <c r="AN254" i="1" s="1"/>
  <c r="J108" i="17"/>
  <c r="AN103" i="1" s="1"/>
  <c r="J75" i="17"/>
  <c r="AN70" i="1" s="1"/>
  <c r="J181" i="17"/>
  <c r="AN176" i="1" s="1"/>
  <c r="J199" i="17"/>
  <c r="AN194" i="1" s="1"/>
  <c r="J297" i="17"/>
  <c r="AN292" i="1" s="1"/>
  <c r="J271" i="17"/>
  <c r="AN266" i="1" s="1"/>
  <c r="J170" i="17"/>
  <c r="AN165" i="1" s="1"/>
  <c r="J240" i="17"/>
  <c r="AN235" i="1" s="1"/>
  <c r="J239" i="17"/>
  <c r="AN234" i="1" s="1"/>
  <c r="J283" i="17"/>
  <c r="AN278" i="1" s="1"/>
  <c r="J229" i="17"/>
  <c r="AN224" i="1" s="1"/>
  <c r="J188" i="17"/>
  <c r="AN183" i="1" s="1"/>
  <c r="J85" i="17"/>
  <c r="AN80" i="1" s="1"/>
  <c r="J265" i="17"/>
  <c r="AN260" i="1" s="1"/>
  <c r="J209" i="17"/>
  <c r="AN204" i="1" s="1"/>
  <c r="J223" i="17"/>
  <c r="AN218" i="1" s="1"/>
  <c r="J88" i="17"/>
  <c r="AN83" i="1" s="1"/>
  <c r="J272" i="17"/>
  <c r="AN267" i="1" s="1"/>
  <c r="J182" i="17"/>
  <c r="AN177" i="1" s="1"/>
  <c r="J193" i="17"/>
  <c r="AN188" i="1" s="1"/>
  <c r="J50" i="17"/>
  <c r="AN45" i="1" s="1"/>
  <c r="J42" i="17"/>
  <c r="AN37" i="1" s="1"/>
  <c r="J187" i="17"/>
  <c r="AN182" i="1" s="1"/>
  <c r="J248" i="17"/>
  <c r="AN243" i="1" s="1"/>
  <c r="J219" i="17"/>
  <c r="AN214" i="1" s="1"/>
  <c r="J19" i="17"/>
  <c r="AN14" i="1" s="1"/>
  <c r="J56" i="17"/>
  <c r="AN51" i="1" s="1"/>
  <c r="J169" i="17"/>
  <c r="AN164" i="1" s="1"/>
  <c r="J294" i="17"/>
  <c r="AN289" i="1" s="1"/>
  <c r="J70" i="17"/>
  <c r="AN65" i="1" s="1"/>
  <c r="J282" i="17"/>
  <c r="AN277" i="1" s="1"/>
  <c r="J48" i="17"/>
  <c r="AN43" i="1" s="1"/>
  <c r="J23" i="17"/>
  <c r="AN18" i="1" s="1"/>
  <c r="J41" i="17"/>
  <c r="AN36" i="1" s="1"/>
  <c r="J172" i="17"/>
  <c r="AN167" i="1" s="1"/>
  <c r="J33" i="17"/>
  <c r="AN28" i="1" s="1"/>
  <c r="J284" i="17"/>
  <c r="AN279" i="1" s="1"/>
  <c r="J24" i="17"/>
  <c r="AN19" i="1" s="1"/>
  <c r="J258" i="17"/>
  <c r="AN253" i="1" s="1"/>
  <c r="J104" i="17"/>
  <c r="AN99" i="1" s="1"/>
  <c r="J39" i="17"/>
  <c r="AN34" i="1" s="1"/>
  <c r="J46" i="17"/>
  <c r="AN41" i="1" s="1"/>
  <c r="J246" i="17"/>
  <c r="AN241" i="1" s="1"/>
  <c r="J18" i="17"/>
  <c r="AN13" i="1" s="1"/>
  <c r="J279" i="17"/>
  <c r="AN274" i="1" s="1"/>
  <c r="J163" i="17"/>
  <c r="AN158" i="1" s="1"/>
  <c r="J217" i="17"/>
  <c r="AN212" i="1" s="1"/>
  <c r="J155" i="17"/>
  <c r="AN150" i="1" s="1"/>
  <c r="J202" i="17"/>
  <c r="AN197" i="1" s="1"/>
  <c r="J212" i="17"/>
  <c r="AN207" i="1" s="1"/>
  <c r="J60" i="17"/>
  <c r="AN55" i="1" s="1"/>
  <c r="J15" i="17"/>
  <c r="AN10" i="1" s="1"/>
  <c r="J270" i="17"/>
  <c r="AN265" i="1" s="1"/>
  <c r="J227" i="17"/>
  <c r="AN222" i="1" s="1"/>
  <c r="J117" i="17"/>
  <c r="AN112" i="1" s="1"/>
  <c r="J127" i="17"/>
  <c r="AN122" i="1" s="1"/>
  <c r="J245" i="17"/>
  <c r="AN240" i="1" s="1"/>
  <c r="J150" i="17"/>
  <c r="AN145" i="1" s="1"/>
  <c r="J26" i="17"/>
  <c r="AN21" i="1" s="1"/>
  <c r="J250" i="17"/>
  <c r="AN245" i="1" s="1"/>
  <c r="J109" i="17"/>
  <c r="AN104" i="1" s="1"/>
  <c r="J141" i="17"/>
  <c r="AN136" i="1" s="1"/>
  <c r="J256" i="17"/>
  <c r="AN251" i="1" s="1"/>
  <c r="J100" i="17"/>
  <c r="AN95" i="1" s="1"/>
  <c r="J194" i="17"/>
  <c r="AN189" i="1" s="1"/>
  <c r="J94" i="17"/>
  <c r="AN89" i="1" s="1"/>
  <c r="J236" i="17"/>
  <c r="AN231" i="1" s="1"/>
  <c r="J68" i="17"/>
  <c r="AN63" i="1" s="1"/>
  <c r="J173" i="17"/>
  <c r="AN168" i="1" s="1"/>
  <c r="J216" i="17"/>
  <c r="AN211" i="1" s="1"/>
  <c r="J298" i="17"/>
  <c r="AN293" i="1" s="1"/>
  <c r="J31" i="17"/>
  <c r="AN26" i="1" s="1"/>
  <c r="J83" i="17"/>
  <c r="AN78" i="1" s="1"/>
  <c r="J261" i="17"/>
  <c r="AN256" i="1" s="1"/>
  <c r="J242" i="17"/>
  <c r="AN237" i="1" s="1"/>
  <c r="J99" i="17"/>
  <c r="AN94" i="1" s="1"/>
  <c r="J190" i="17"/>
  <c r="AN185" i="1" s="1"/>
  <c r="J37" i="17"/>
  <c r="AN32" i="1" s="1"/>
  <c r="J161" i="17"/>
  <c r="AN156" i="1" s="1"/>
  <c r="J152" i="17"/>
  <c r="AN147" i="1" s="1"/>
  <c r="J158" i="17"/>
  <c r="AN153" i="1" s="1"/>
  <c r="V225" i="16"/>
  <c r="J225" i="16"/>
  <c r="AH222" i="1" s="1"/>
  <c r="Z67" i="16"/>
  <c r="J67" i="16"/>
  <c r="AH64" i="1" s="1"/>
  <c r="J57" i="16"/>
  <c r="AH54" i="1" s="1"/>
  <c r="Z221" i="16"/>
  <c r="J221" i="16"/>
  <c r="AH218" i="1" s="1"/>
  <c r="J146" i="16"/>
  <c r="AH143" i="1" s="1"/>
  <c r="Z65" i="16"/>
  <c r="J65" i="16"/>
  <c r="AH62" i="1" s="1"/>
  <c r="J239" i="16"/>
  <c r="AH236" i="1" s="1"/>
  <c r="Z271" i="16"/>
  <c r="J271" i="16"/>
  <c r="AH268" i="1" s="1"/>
  <c r="J296" i="16"/>
  <c r="AH293" i="1" s="1"/>
  <c r="J130" i="16"/>
  <c r="AH127" i="1" s="1"/>
  <c r="Z215" i="16"/>
  <c r="J215" i="16"/>
  <c r="AH212" i="1" s="1"/>
  <c r="J104" i="16"/>
  <c r="AH101" i="1" s="1"/>
  <c r="Z76" i="16"/>
  <c r="J76" i="16"/>
  <c r="AH73" i="1" s="1"/>
  <c r="V42" i="16"/>
  <c r="J42" i="16"/>
  <c r="AH39" i="1" s="1"/>
  <c r="Z103" i="16"/>
  <c r="J103" i="16"/>
  <c r="AH100" i="1" s="1"/>
  <c r="V137" i="16"/>
  <c r="J137" i="16"/>
  <c r="AH134" i="1" s="1"/>
  <c r="Z291" i="16"/>
  <c r="J291" i="16"/>
  <c r="AH288" i="1" s="1"/>
  <c r="V189" i="16"/>
  <c r="J189" i="16"/>
  <c r="AH186" i="1" s="1"/>
  <c r="V32" i="16"/>
  <c r="J32" i="16"/>
  <c r="AH29" i="1" s="1"/>
  <c r="Z251" i="16"/>
  <c r="J251" i="16"/>
  <c r="AH248" i="1" s="1"/>
  <c r="Z228" i="16"/>
  <c r="J228" i="16"/>
  <c r="AH225" i="1" s="1"/>
  <c r="Z56" i="16"/>
  <c r="J56" i="16"/>
  <c r="AH53" i="1" s="1"/>
  <c r="Z72" i="16"/>
  <c r="J72" i="16"/>
  <c r="AH69" i="1" s="1"/>
  <c r="Z279" i="16"/>
  <c r="J279" i="16"/>
  <c r="AH276" i="1" s="1"/>
  <c r="Z91" i="16"/>
  <c r="J91" i="16"/>
  <c r="AH88" i="1" s="1"/>
  <c r="V201" i="16"/>
  <c r="J201" i="16"/>
  <c r="AH198" i="1" s="1"/>
  <c r="V226" i="16"/>
  <c r="J226" i="16"/>
  <c r="AH223" i="1" s="1"/>
  <c r="J80" i="16"/>
  <c r="AH77" i="1" s="1"/>
  <c r="J231" i="16"/>
  <c r="AH228" i="1" s="1"/>
  <c r="J300" i="16"/>
  <c r="AH297" i="1" s="1"/>
  <c r="J29" i="16"/>
  <c r="AH26" i="1" s="1"/>
  <c r="V230" i="16"/>
  <c r="J230" i="16"/>
  <c r="AH227" i="1" s="1"/>
  <c r="Z149" i="16"/>
  <c r="J149" i="16"/>
  <c r="AH146" i="1" s="1"/>
  <c r="V36" i="16"/>
  <c r="J36" i="16"/>
  <c r="AH33" i="1" s="1"/>
  <c r="Z299" i="16"/>
  <c r="J299" i="16"/>
  <c r="AH296" i="1" s="1"/>
  <c r="Z142" i="16"/>
  <c r="J142" i="16"/>
  <c r="AH139" i="1" s="1"/>
  <c r="V246" i="16"/>
  <c r="J246" i="16"/>
  <c r="AH243" i="1" s="1"/>
  <c r="Z49" i="16"/>
  <c r="J49" i="16"/>
  <c r="AH46" i="1" s="1"/>
  <c r="Z241" i="16"/>
  <c r="J241" i="16"/>
  <c r="AH238" i="1" s="1"/>
  <c r="Z285" i="16"/>
  <c r="J285" i="16"/>
  <c r="AH282" i="1" s="1"/>
  <c r="V238" i="16"/>
  <c r="J238" i="16"/>
  <c r="AH235" i="1" s="1"/>
  <c r="Z88" i="16"/>
  <c r="J88" i="16"/>
  <c r="AH85" i="1" s="1"/>
  <c r="Z165" i="16"/>
  <c r="J165" i="16"/>
  <c r="AH162" i="1" s="1"/>
  <c r="V89" i="16"/>
  <c r="J89" i="16"/>
  <c r="AH86" i="1" s="1"/>
  <c r="Z236" i="16"/>
  <c r="J236" i="16"/>
  <c r="AH233" i="1" s="1"/>
  <c r="V107" i="16"/>
  <c r="J107" i="16"/>
  <c r="AH104" i="1" s="1"/>
  <c r="J237" i="16"/>
  <c r="AH234" i="1" s="1"/>
  <c r="V262" i="16"/>
  <c r="J262" i="16"/>
  <c r="AH259" i="1" s="1"/>
  <c r="V257" i="16"/>
  <c r="J257" i="16"/>
  <c r="AH254" i="1" s="1"/>
  <c r="J278" i="16"/>
  <c r="AH275" i="1" s="1"/>
  <c r="J92" i="16"/>
  <c r="AH89" i="1" s="1"/>
  <c r="J97" i="16"/>
  <c r="AH94" i="1" s="1"/>
  <c r="V25" i="16"/>
  <c r="J25" i="16"/>
  <c r="AH22" i="1" s="1"/>
  <c r="V252" i="16"/>
  <c r="J252" i="16"/>
  <c r="AH249" i="1" s="1"/>
  <c r="J127" i="16"/>
  <c r="AH124" i="1" s="1"/>
  <c r="V177" i="16"/>
  <c r="J177" i="16"/>
  <c r="AH174" i="1" s="1"/>
  <c r="Z83" i="16"/>
  <c r="J83" i="16"/>
  <c r="AH80" i="1" s="1"/>
  <c r="Z13" i="16"/>
  <c r="J13" i="16"/>
  <c r="AH10" i="1" s="1"/>
  <c r="V126" i="16"/>
  <c r="J126" i="16"/>
  <c r="AH123" i="1" s="1"/>
  <c r="V66" i="16"/>
  <c r="J66" i="16"/>
  <c r="AH63" i="1" s="1"/>
  <c r="Z267" i="16"/>
  <c r="J267" i="16"/>
  <c r="AH264" i="1" s="1"/>
  <c r="V144" i="16"/>
  <c r="J144" i="16"/>
  <c r="AH141" i="1" s="1"/>
  <c r="Z61" i="16"/>
  <c r="J61" i="16"/>
  <c r="AH58" i="1" s="1"/>
  <c r="V98" i="16"/>
  <c r="J98" i="16"/>
  <c r="AH95" i="1" s="1"/>
  <c r="J227" i="16"/>
  <c r="AH224" i="1" s="1"/>
  <c r="Z188" i="16"/>
  <c r="J188" i="16"/>
  <c r="AH185" i="1" s="1"/>
  <c r="Z207" i="16"/>
  <c r="J207" i="16"/>
  <c r="AH204" i="1" s="1"/>
  <c r="J269" i="16"/>
  <c r="AH266" i="1" s="1"/>
  <c r="Z123" i="16"/>
  <c r="J123" i="16"/>
  <c r="AH120" i="1" s="1"/>
  <c r="Z71" i="16"/>
  <c r="J71" i="16"/>
  <c r="AH68" i="1" s="1"/>
  <c r="Z158" i="16"/>
  <c r="J158" i="16"/>
  <c r="AH155" i="1" s="1"/>
  <c r="V298" i="16"/>
  <c r="J298" i="16"/>
  <c r="AH295" i="1" s="1"/>
  <c r="V54" i="16"/>
  <c r="J54" i="16"/>
  <c r="AH51" i="1" s="1"/>
  <c r="Z22" i="16"/>
  <c r="J22" i="16"/>
  <c r="AH19" i="1" s="1"/>
  <c r="Z60" i="16"/>
  <c r="J60" i="16"/>
  <c r="AH57" i="1" s="1"/>
  <c r="Z261" i="16"/>
  <c r="J261" i="16"/>
  <c r="AH258" i="1" s="1"/>
  <c r="V276" i="16"/>
  <c r="J276" i="16"/>
  <c r="AH273" i="1" s="1"/>
  <c r="V145" i="16"/>
  <c r="J145" i="16"/>
  <c r="AH142" i="1" s="1"/>
  <c r="V48" i="16"/>
  <c r="J48" i="16"/>
  <c r="AH45" i="1" s="1"/>
  <c r="Z214" i="16"/>
  <c r="J214" i="16"/>
  <c r="AH211" i="1" s="1"/>
  <c r="Z20" i="16"/>
  <c r="J20" i="16"/>
  <c r="AH17" i="1" s="1"/>
  <c r="Z263" i="16"/>
  <c r="J263" i="16"/>
  <c r="AH260" i="1" s="1"/>
  <c r="Z143" i="16"/>
  <c r="J143" i="16"/>
  <c r="AH140" i="1" s="1"/>
  <c r="Z86" i="16"/>
  <c r="J86" i="16"/>
  <c r="AH83" i="1" s="1"/>
  <c r="V19" i="16"/>
  <c r="J19" i="16"/>
  <c r="AH16" i="1" s="1"/>
  <c r="Z147" i="16"/>
  <c r="J147" i="16"/>
  <c r="AH144" i="1" s="1"/>
  <c r="V75" i="16"/>
  <c r="J75" i="16"/>
  <c r="AH72" i="1" s="1"/>
  <c r="V245" i="16"/>
  <c r="J245" i="16"/>
  <c r="AH242" i="1" s="1"/>
  <c r="J82" i="16"/>
  <c r="AH79" i="1" s="1"/>
  <c r="J21" i="16"/>
  <c r="AH18" i="1" s="1"/>
  <c r="J187" i="16"/>
  <c r="AH184" i="1" s="1"/>
  <c r="J275" i="16"/>
  <c r="AH272" i="1" s="1"/>
  <c r="J157" i="16"/>
  <c r="AH154" i="1" s="1"/>
  <c r="J255" i="16"/>
  <c r="AH252" i="1" s="1"/>
  <c r="J109" i="16"/>
  <c r="AH106" i="1" s="1"/>
  <c r="J260" i="16"/>
  <c r="AH257" i="1" s="1"/>
  <c r="V258" i="16"/>
  <c r="J258" i="16"/>
  <c r="AH255" i="1" s="1"/>
  <c r="Z40" i="16"/>
  <c r="J40" i="16"/>
  <c r="AH37" i="1" s="1"/>
  <c r="V136" i="16"/>
  <c r="J136" i="16"/>
  <c r="AH133" i="1" s="1"/>
  <c r="Z77" i="16"/>
  <c r="J77" i="16"/>
  <c r="AH74" i="1" s="1"/>
  <c r="Z196" i="16"/>
  <c r="J196" i="16"/>
  <c r="AH193" i="1" s="1"/>
  <c r="V229" i="16"/>
  <c r="J229" i="16"/>
  <c r="AH226" i="1" s="1"/>
  <c r="Z27" i="16"/>
  <c r="J27" i="16"/>
  <c r="AH24" i="1" s="1"/>
  <c r="Z38" i="16"/>
  <c r="J38" i="16"/>
  <c r="AH35" i="1" s="1"/>
  <c r="Z234" i="16"/>
  <c r="J234" i="16"/>
  <c r="AH231" i="1" s="1"/>
  <c r="V199" i="16"/>
  <c r="J199" i="16"/>
  <c r="AH196" i="1" s="1"/>
  <c r="Z84" i="16"/>
  <c r="J84" i="16"/>
  <c r="AH81" i="1" s="1"/>
  <c r="Z122" i="16"/>
  <c r="J122" i="16"/>
  <c r="AH119" i="1" s="1"/>
  <c r="Z34" i="16"/>
  <c r="J34" i="16"/>
  <c r="AH31" i="1" s="1"/>
  <c r="V295" i="16"/>
  <c r="J295" i="16"/>
  <c r="AH292" i="1" s="1"/>
  <c r="V288" i="16"/>
  <c r="J288" i="16"/>
  <c r="AH285" i="1" s="1"/>
  <c r="Z253" i="16"/>
  <c r="J253" i="16"/>
  <c r="AH250" i="1" s="1"/>
  <c r="Z64" i="16"/>
  <c r="J64" i="16"/>
  <c r="AH61" i="1" s="1"/>
  <c r="V23" i="16"/>
  <c r="J23" i="16"/>
  <c r="AH20" i="1" s="1"/>
  <c r="V220" i="16"/>
  <c r="J220" i="16"/>
  <c r="AH217" i="1" s="1"/>
  <c r="Z259" i="16"/>
  <c r="J259" i="16"/>
  <c r="AH256" i="1" s="1"/>
  <c r="Z95" i="16"/>
  <c r="J95" i="16"/>
  <c r="AH92" i="1" s="1"/>
  <c r="J159" i="16"/>
  <c r="AH156" i="1" s="1"/>
  <c r="Z155" i="16"/>
  <c r="J155" i="16"/>
  <c r="AH152" i="1" s="1"/>
  <c r="Z135" i="16"/>
  <c r="J135" i="16"/>
  <c r="AH132" i="1" s="1"/>
  <c r="J94" i="16"/>
  <c r="AH91" i="1" s="1"/>
  <c r="J39" i="16"/>
  <c r="AH36" i="1" s="1"/>
  <c r="V185" i="16"/>
  <c r="J185" i="16"/>
  <c r="AH182" i="1" s="1"/>
  <c r="J93" i="16"/>
  <c r="AH90" i="1" s="1"/>
  <c r="J154" i="16"/>
  <c r="AH151" i="1" s="1"/>
  <c r="Z206" i="16"/>
  <c r="J206" i="16"/>
  <c r="AH203" i="1" s="1"/>
  <c r="J184" i="16"/>
  <c r="AH181" i="1" s="1"/>
  <c r="J134" i="16"/>
  <c r="AH131" i="1" s="1"/>
  <c r="Z224" i="16"/>
  <c r="J224" i="16"/>
  <c r="AH221" i="1" s="1"/>
  <c r="Z51" i="16"/>
  <c r="J51" i="16"/>
  <c r="AH48" i="1" s="1"/>
  <c r="Z117" i="16"/>
  <c r="J117" i="16"/>
  <c r="AH114" i="1" s="1"/>
  <c r="Z118" i="16"/>
  <c r="J118" i="16"/>
  <c r="AH115" i="1" s="1"/>
  <c r="V210" i="16"/>
  <c r="J210" i="16"/>
  <c r="AH207" i="1" s="1"/>
  <c r="Z110" i="16"/>
  <c r="J110" i="16"/>
  <c r="AH107" i="1" s="1"/>
  <c r="V265" i="16"/>
  <c r="J265" i="16"/>
  <c r="AH262" i="1" s="1"/>
  <c r="Z37" i="16"/>
  <c r="J37" i="16"/>
  <c r="AH34" i="1" s="1"/>
  <c r="V162" i="16"/>
  <c r="J162" i="16"/>
  <c r="AH159" i="1" s="1"/>
  <c r="Z191" i="16"/>
  <c r="J191" i="16"/>
  <c r="AH188" i="1" s="1"/>
  <c r="V59" i="16"/>
  <c r="J59" i="16"/>
  <c r="AH56" i="1" s="1"/>
  <c r="Z200" i="16"/>
  <c r="J200" i="16"/>
  <c r="AH197" i="1" s="1"/>
  <c r="Z217" i="16"/>
  <c r="J217" i="16"/>
  <c r="AH214" i="1" s="1"/>
  <c r="Z62" i="16"/>
  <c r="J62" i="16"/>
  <c r="AH59" i="1" s="1"/>
  <c r="Z116" i="16"/>
  <c r="J116" i="16"/>
  <c r="AH113" i="1" s="1"/>
  <c r="V233" i="16"/>
  <c r="J233" i="16"/>
  <c r="AH230" i="1" s="1"/>
  <c r="Z161" i="16"/>
  <c r="J161" i="16"/>
  <c r="AH158" i="1" s="1"/>
  <c r="Z12" i="16"/>
  <c r="J12" i="16"/>
  <c r="AH9" i="1" s="1"/>
  <c r="J250" i="16"/>
  <c r="AH247" i="1" s="1"/>
  <c r="J52" i="16"/>
  <c r="AH49" i="1" s="1"/>
  <c r="Z287" i="16"/>
  <c r="J287" i="16"/>
  <c r="AH284" i="1" s="1"/>
  <c r="J148" i="16"/>
  <c r="AH145" i="1" s="1"/>
  <c r="J208" i="16"/>
  <c r="AH205" i="1" s="1"/>
  <c r="J183" i="16"/>
  <c r="AH180" i="1" s="1"/>
  <c r="Z290" i="16"/>
  <c r="J290" i="16"/>
  <c r="AH287" i="1" s="1"/>
  <c r="J181" i="16"/>
  <c r="AH178" i="1" s="1"/>
  <c r="V212" i="16"/>
  <c r="J212" i="16"/>
  <c r="AH209" i="1" s="1"/>
  <c r="Z106" i="16"/>
  <c r="J106" i="16"/>
  <c r="AH103" i="1" s="1"/>
  <c r="Z16" i="16"/>
  <c r="J16" i="16"/>
  <c r="AH13" i="1" s="1"/>
  <c r="Z294" i="16"/>
  <c r="J294" i="16"/>
  <c r="AH291" i="1" s="1"/>
  <c r="V209" i="16"/>
  <c r="J209" i="16"/>
  <c r="AH206" i="1" s="1"/>
  <c r="Z218" i="16"/>
  <c r="J218" i="16"/>
  <c r="AH215" i="1" s="1"/>
  <c r="V190" i="16"/>
  <c r="J190" i="16"/>
  <c r="AH187" i="1" s="1"/>
  <c r="V192" i="16"/>
  <c r="J192" i="16"/>
  <c r="AH189" i="1" s="1"/>
  <c r="V202" i="16"/>
  <c r="J202" i="16"/>
  <c r="AH199" i="1" s="1"/>
  <c r="V270" i="16"/>
  <c r="J270" i="16"/>
  <c r="AH267" i="1" s="1"/>
  <c r="Z213" i="16"/>
  <c r="J213" i="16"/>
  <c r="AH210" i="1" s="1"/>
  <c r="V205" i="16"/>
  <c r="J205" i="16"/>
  <c r="AH202" i="1" s="1"/>
  <c r="Z273" i="16"/>
  <c r="J273" i="16"/>
  <c r="AH270" i="1" s="1"/>
  <c r="Z167" i="16"/>
  <c r="J167" i="16"/>
  <c r="AH164" i="1" s="1"/>
  <c r="Z139" i="16"/>
  <c r="J139" i="16"/>
  <c r="AH136" i="1" s="1"/>
  <c r="Z28" i="16"/>
  <c r="J28" i="16"/>
  <c r="AH25" i="1" s="1"/>
  <c r="V41" i="16"/>
  <c r="J41" i="16"/>
  <c r="AH38" i="1" s="1"/>
  <c r="J153" i="16"/>
  <c r="AH150" i="1" s="1"/>
  <c r="J303" i="16"/>
  <c r="AH300" i="1" s="1"/>
  <c r="Z47" i="16"/>
  <c r="J47" i="16"/>
  <c r="AH44" i="1" s="1"/>
  <c r="V272" i="16"/>
  <c r="J272" i="16"/>
  <c r="AH269" i="1" s="1"/>
  <c r="J125" i="16"/>
  <c r="AH122" i="1" s="1"/>
  <c r="Z69" i="16"/>
  <c r="J69" i="16"/>
  <c r="AH66" i="1" s="1"/>
  <c r="Z175" i="16"/>
  <c r="J175" i="16"/>
  <c r="AH172" i="1" s="1"/>
  <c r="V129" i="16"/>
  <c r="J129" i="16"/>
  <c r="AH126" i="1" s="1"/>
  <c r="J180" i="16"/>
  <c r="AH177" i="1" s="1"/>
  <c r="J186" i="16"/>
  <c r="AH183" i="1" s="1"/>
  <c r="J44" i="16"/>
  <c r="AH41" i="1" s="1"/>
  <c r="V124" i="16"/>
  <c r="J124" i="16"/>
  <c r="AH121" i="1" s="1"/>
  <c r="V174" i="16"/>
  <c r="J174" i="16"/>
  <c r="AH171" i="1" s="1"/>
  <c r="Z179" i="16"/>
  <c r="J179" i="16"/>
  <c r="AH176" i="1" s="1"/>
  <c r="V30" i="16"/>
  <c r="J30" i="16"/>
  <c r="AH27" i="1" s="1"/>
  <c r="V26" i="16"/>
  <c r="J26" i="16"/>
  <c r="AH23" i="1" s="1"/>
  <c r="Z289" i="16"/>
  <c r="J289" i="16"/>
  <c r="AH286" i="1" s="1"/>
  <c r="V283" i="16"/>
  <c r="J283" i="16"/>
  <c r="AH280" i="1" s="1"/>
  <c r="V33" i="16"/>
  <c r="J33" i="16"/>
  <c r="AH30" i="1" s="1"/>
  <c r="Z171" i="16"/>
  <c r="J171" i="16"/>
  <c r="AH168" i="1" s="1"/>
  <c r="Z281" i="16"/>
  <c r="J281" i="16"/>
  <c r="AH278" i="1" s="1"/>
  <c r="Z120" i="16"/>
  <c r="J120" i="16"/>
  <c r="AH117" i="1" s="1"/>
  <c r="V173" i="16"/>
  <c r="J173" i="16"/>
  <c r="AH170" i="1" s="1"/>
  <c r="Z277" i="16"/>
  <c r="J277" i="16"/>
  <c r="AH274" i="1" s="1"/>
  <c r="V170" i="16"/>
  <c r="J170" i="16"/>
  <c r="AH167" i="1" s="1"/>
  <c r="Z222" i="16"/>
  <c r="J222" i="16"/>
  <c r="AH219" i="1" s="1"/>
  <c r="V242" i="16"/>
  <c r="J242" i="16"/>
  <c r="AH239" i="1" s="1"/>
  <c r="J193" i="16"/>
  <c r="AH190" i="1" s="1"/>
  <c r="Z35" i="16"/>
  <c r="J35" i="16"/>
  <c r="AH32" i="1" s="1"/>
  <c r="J115" i="16"/>
  <c r="AH112" i="1" s="1"/>
  <c r="V176" i="16"/>
  <c r="J176" i="16"/>
  <c r="AH173" i="1" s="1"/>
  <c r="J133" i="16"/>
  <c r="AH130" i="1" s="1"/>
  <c r="V197" i="16"/>
  <c r="J197" i="16"/>
  <c r="AH194" i="1" s="1"/>
  <c r="Z141" i="16"/>
  <c r="J141" i="16"/>
  <c r="AH138" i="1" s="1"/>
  <c r="Z292" i="16"/>
  <c r="J292" i="16"/>
  <c r="AH289" i="1" s="1"/>
  <c r="J151" i="16"/>
  <c r="AH148" i="1" s="1"/>
  <c r="J304" i="16"/>
  <c r="AH301" i="1" s="1"/>
  <c r="Z240" i="16"/>
  <c r="J240" i="16"/>
  <c r="AH237" i="1" s="1"/>
  <c r="J284" i="16"/>
  <c r="AH281" i="1" s="1"/>
  <c r="V232" i="16"/>
  <c r="J232" i="16"/>
  <c r="AH229" i="1" s="1"/>
  <c r="Z198" i="16"/>
  <c r="J198" i="16"/>
  <c r="AH195" i="1" s="1"/>
  <c r="Z247" i="16"/>
  <c r="J247" i="16"/>
  <c r="AH244" i="1" s="1"/>
  <c r="V203" i="16"/>
  <c r="J203" i="16"/>
  <c r="AH200" i="1" s="1"/>
  <c r="Z243" i="16"/>
  <c r="J243" i="16"/>
  <c r="AH240" i="1" s="1"/>
  <c r="V90" i="16"/>
  <c r="J90" i="16"/>
  <c r="AH87" i="1" s="1"/>
  <c r="Z172" i="16"/>
  <c r="J172" i="16"/>
  <c r="AH169" i="1" s="1"/>
  <c r="Z17" i="16"/>
  <c r="J17" i="16"/>
  <c r="AH14" i="1" s="1"/>
  <c r="Z132" i="16"/>
  <c r="J132" i="16"/>
  <c r="AH129" i="1" s="1"/>
  <c r="J264" i="16"/>
  <c r="AH261" i="1" s="1"/>
  <c r="V156" i="16"/>
  <c r="J156" i="16"/>
  <c r="AH153" i="1" s="1"/>
  <c r="Z55" i="16"/>
  <c r="J55" i="16"/>
  <c r="AH52" i="1" s="1"/>
  <c r="Z235" i="16"/>
  <c r="J235" i="16"/>
  <c r="AH232" i="1" s="1"/>
  <c r="V216" i="16"/>
  <c r="J216" i="16"/>
  <c r="AH213" i="1" s="1"/>
  <c r="Z53" i="16"/>
  <c r="J53" i="16"/>
  <c r="AH50" i="1" s="1"/>
  <c r="Z101" i="16"/>
  <c r="J101" i="16"/>
  <c r="AH98" i="1" s="1"/>
  <c r="Z305" i="16"/>
  <c r="J305" i="16"/>
  <c r="AH302" i="1" s="1"/>
  <c r="V14" i="16"/>
  <c r="J14" i="16"/>
  <c r="AH11" i="1" s="1"/>
  <c r="Z31" i="16"/>
  <c r="J31" i="16"/>
  <c r="AH28" i="1" s="1"/>
  <c r="Z302" i="16"/>
  <c r="J302" i="16"/>
  <c r="AH299" i="1" s="1"/>
  <c r="V266" i="16"/>
  <c r="J266" i="16"/>
  <c r="AH263" i="1" s="1"/>
  <c r="Z268" i="16"/>
  <c r="J268" i="16"/>
  <c r="AH265" i="1" s="1"/>
  <c r="V204" i="16"/>
  <c r="J204" i="16"/>
  <c r="AH201" i="1" s="1"/>
  <c r="Z73" i="16"/>
  <c r="J73" i="16"/>
  <c r="AH70" i="1" s="1"/>
  <c r="Z163" i="16"/>
  <c r="J163" i="16"/>
  <c r="AH160" i="1" s="1"/>
  <c r="Z68" i="16"/>
  <c r="J68" i="16"/>
  <c r="AH65" i="1" s="1"/>
  <c r="V18" i="16"/>
  <c r="J18" i="16"/>
  <c r="AH15" i="1" s="1"/>
  <c r="Z128" i="16"/>
  <c r="J128" i="16"/>
  <c r="AH125" i="1" s="1"/>
  <c r="Z301" i="16"/>
  <c r="J301" i="16"/>
  <c r="AH298" i="1" s="1"/>
  <c r="V166" i="16"/>
  <c r="J166" i="16"/>
  <c r="AH163" i="1" s="1"/>
  <c r="V254" i="16"/>
  <c r="J254" i="16"/>
  <c r="AH251" i="1" s="1"/>
  <c r="V293" i="16"/>
  <c r="J293" i="16"/>
  <c r="AH290" i="1" s="1"/>
  <c r="Z182" i="16"/>
  <c r="J182" i="16"/>
  <c r="AH179" i="1" s="1"/>
  <c r="J70" i="16"/>
  <c r="AH67" i="1" s="1"/>
  <c r="J152" i="16"/>
  <c r="AH149" i="1" s="1"/>
  <c r="J111" i="16"/>
  <c r="AH108" i="1" s="1"/>
  <c r="J100" i="16"/>
  <c r="AH97" i="1" s="1"/>
  <c r="Z114" i="16"/>
  <c r="J114" i="16"/>
  <c r="AH111" i="1" s="1"/>
  <c r="J108" i="16"/>
  <c r="AH105" i="1" s="1"/>
  <c r="Z195" i="16"/>
  <c r="J195" i="16"/>
  <c r="AH192" i="1" s="1"/>
  <c r="Z102" i="16"/>
  <c r="J102" i="16"/>
  <c r="AH99" i="1" s="1"/>
  <c r="V274" i="16"/>
  <c r="J274" i="16"/>
  <c r="AH271" i="1" s="1"/>
  <c r="Z46" i="16"/>
  <c r="J46" i="16"/>
  <c r="AH43" i="1" s="1"/>
  <c r="Z164" i="16"/>
  <c r="J164" i="16"/>
  <c r="AH161" i="1" s="1"/>
  <c r="V223" i="16"/>
  <c r="J223" i="16"/>
  <c r="AH220" i="1" s="1"/>
  <c r="V219" i="16"/>
  <c r="J219" i="16"/>
  <c r="AH216" i="1" s="1"/>
  <c r="V178" i="16"/>
  <c r="J178" i="16"/>
  <c r="AH175" i="1" s="1"/>
  <c r="V150" i="16"/>
  <c r="J150" i="16"/>
  <c r="AH147" i="1" s="1"/>
  <c r="V194" i="16"/>
  <c r="J194" i="16"/>
  <c r="AH191" i="1" s="1"/>
  <c r="V305" i="16"/>
  <c r="V222" i="16"/>
  <c r="AA225" i="16"/>
  <c r="W53" i="16"/>
  <c r="W24" i="16"/>
  <c r="V91" i="16"/>
  <c r="V191" i="16"/>
  <c r="AA209" i="16"/>
  <c r="Z233" i="16"/>
  <c r="AA233" i="16"/>
  <c r="AA91" i="16"/>
  <c r="AA192" i="16"/>
  <c r="V64" i="16"/>
  <c r="V28" i="16"/>
  <c r="Z23" i="16"/>
  <c r="Z295" i="16"/>
  <c r="V101" i="16"/>
  <c r="Z288" i="16"/>
  <c r="Z14" i="16"/>
  <c r="V253" i="16"/>
  <c r="AA105" i="16"/>
  <c r="W107" i="16"/>
  <c r="W273" i="16"/>
  <c r="Z41" i="16"/>
  <c r="V61" i="16"/>
  <c r="Z98" i="16"/>
  <c r="AA116" i="16"/>
  <c r="AA89" i="16"/>
  <c r="W171" i="16"/>
  <c r="W139" i="16"/>
  <c r="AA253" i="16"/>
  <c r="Z219" i="16"/>
  <c r="W62" i="16"/>
  <c r="W34" i="16"/>
  <c r="AA178" i="16"/>
  <c r="AA165" i="16"/>
  <c r="V120" i="16"/>
  <c r="Z75" i="16"/>
  <c r="AA228" i="16"/>
  <c r="AA279" i="16"/>
  <c r="Z89" i="16"/>
  <c r="Z245" i="16"/>
  <c r="W150" i="16"/>
  <c r="Z220" i="16"/>
  <c r="W167" i="16"/>
  <c r="AA236" i="16"/>
  <c r="AA305" i="16"/>
  <c r="AA23" i="16"/>
  <c r="W147" i="16"/>
  <c r="W226" i="16"/>
  <c r="AA28" i="16"/>
  <c r="V147" i="16"/>
  <c r="W219" i="16"/>
  <c r="Z59" i="16"/>
  <c r="V200" i="16"/>
  <c r="V53" i="16"/>
  <c r="AA213" i="16"/>
  <c r="AA286" i="16"/>
  <c r="V62" i="16"/>
  <c r="W61" i="16"/>
  <c r="Z107" i="16"/>
  <c r="V116" i="16"/>
  <c r="Z150" i="16"/>
  <c r="W220" i="16"/>
  <c r="AA222" i="16"/>
  <c r="Z178" i="16"/>
  <c r="Z194" i="16"/>
  <c r="AA245" i="16"/>
  <c r="V279" i="16"/>
  <c r="AA41" i="16"/>
  <c r="V139" i="16"/>
  <c r="V217" i="16"/>
  <c r="W75" i="16"/>
  <c r="AA16" i="16"/>
  <c r="V213" i="16"/>
  <c r="V167" i="16"/>
  <c r="Z170" i="16"/>
  <c r="V273" i="16"/>
  <c r="W282" i="16"/>
  <c r="AA72" i="16"/>
  <c r="AA229" i="16"/>
  <c r="AA64" i="16"/>
  <c r="V236" i="16"/>
  <c r="W191" i="16"/>
  <c r="Z26" i="16"/>
  <c r="V72" i="16"/>
  <c r="V234" i="16"/>
  <c r="Z190" i="16"/>
  <c r="V56" i="16"/>
  <c r="V214" i="16"/>
  <c r="W214" i="16"/>
  <c r="W162" i="16"/>
  <c r="V67" i="16"/>
  <c r="W231" i="16"/>
  <c r="V228" i="16"/>
  <c r="AA283" i="16"/>
  <c r="W172" i="16"/>
  <c r="AA277" i="16"/>
  <c r="W19" i="16"/>
  <c r="V38" i="16"/>
  <c r="W170" i="16"/>
  <c r="W270" i="16"/>
  <c r="Z19" i="16"/>
  <c r="Z199" i="16"/>
  <c r="V143" i="16"/>
  <c r="AA243" i="16"/>
  <c r="V20" i="16"/>
  <c r="Z202" i="16"/>
  <c r="W216" i="16"/>
  <c r="AA43" i="16"/>
  <c r="Z223" i="16"/>
  <c r="V235" i="16"/>
  <c r="Z48" i="16"/>
  <c r="W288" i="16"/>
  <c r="V182" i="16"/>
  <c r="Z270" i="16"/>
  <c r="Z145" i="16"/>
  <c r="V128" i="16"/>
  <c r="Z216" i="16"/>
  <c r="AA194" i="16"/>
  <c r="Z205" i="16"/>
  <c r="W46" i="16"/>
  <c r="W48" i="16"/>
  <c r="V281" i="16"/>
  <c r="W181" i="16"/>
  <c r="W199" i="16"/>
  <c r="Z189" i="16"/>
  <c r="W205" i="16"/>
  <c r="W284" i="16"/>
  <c r="Z162" i="16"/>
  <c r="W101" i="16"/>
  <c r="W90" i="16"/>
  <c r="Z283" i="16"/>
  <c r="Z90" i="16"/>
  <c r="W14" i="16"/>
  <c r="AA156" i="16"/>
  <c r="W84" i="16"/>
  <c r="V122" i="16"/>
  <c r="W182" i="16"/>
  <c r="W120" i="16"/>
  <c r="V172" i="16"/>
  <c r="AA144" i="16"/>
  <c r="W256" i="16"/>
  <c r="Z32" i="16"/>
  <c r="Z144" i="16"/>
  <c r="V86" i="16"/>
  <c r="W56" i="16"/>
  <c r="V68" i="16"/>
  <c r="Z173" i="16"/>
  <c r="Z204" i="16"/>
  <c r="V171" i="16"/>
  <c r="V165" i="16"/>
  <c r="AA128" i="16"/>
  <c r="W86" i="16"/>
  <c r="W263" i="16"/>
  <c r="V243" i="16"/>
  <c r="W122" i="16"/>
  <c r="W32" i="16"/>
  <c r="V251" i="16"/>
  <c r="W267" i="16"/>
  <c r="V218" i="16"/>
  <c r="AA200" i="16"/>
  <c r="AA18" i="16"/>
  <c r="Z156" i="16"/>
  <c r="W173" i="16"/>
  <c r="V27" i="16"/>
  <c r="W281" i="16"/>
  <c r="V132" i="16"/>
  <c r="AA55" i="16"/>
  <c r="AA223" i="16"/>
  <c r="V277" i="16"/>
  <c r="AA264" i="16"/>
  <c r="W33" i="16"/>
  <c r="V55" i="16"/>
  <c r="AA234" i="16"/>
  <c r="W294" i="16"/>
  <c r="W196" i="16"/>
  <c r="W68" i="16"/>
  <c r="V247" i="16"/>
  <c r="V34" i="16"/>
  <c r="Z18" i="16"/>
  <c r="AA67" i="16"/>
  <c r="AA169" i="16"/>
  <c r="V263" i="16"/>
  <c r="Z226" i="16"/>
  <c r="Z192" i="16"/>
  <c r="AA180" i="16"/>
  <c r="Z33" i="16"/>
  <c r="W20" i="16"/>
  <c r="AA145" i="16"/>
  <c r="W202" i="16"/>
  <c r="V84" i="16"/>
  <c r="Z276" i="16"/>
  <c r="Z225" i="16"/>
  <c r="V264" i="16"/>
  <c r="AA289" i="16"/>
  <c r="W143" i="16"/>
  <c r="Z264" i="16"/>
  <c r="V268" i="16"/>
  <c r="V37" i="16"/>
  <c r="W38" i="16"/>
  <c r="V17" i="16"/>
  <c r="W98" i="16"/>
  <c r="AA261" i="16"/>
  <c r="W163" i="16"/>
  <c r="W99" i="16"/>
  <c r="W198" i="16"/>
  <c r="V241" i="16"/>
  <c r="V291" i="16"/>
  <c r="Z293" i="16"/>
  <c r="V22" i="16"/>
  <c r="AA217" i="16"/>
  <c r="V163" i="16"/>
  <c r="W189" i="16"/>
  <c r="Z238" i="16"/>
  <c r="V110" i="16"/>
  <c r="W247" i="16"/>
  <c r="AA161" i="16"/>
  <c r="Z212" i="16"/>
  <c r="W110" i="16"/>
  <c r="AA203" i="16"/>
  <c r="Z210" i="16"/>
  <c r="W210" i="16"/>
  <c r="Z203" i="16"/>
  <c r="V73" i="16"/>
  <c r="W27" i="16"/>
  <c r="AA276" i="16"/>
  <c r="W37" i="16"/>
  <c r="W85" i="16"/>
  <c r="Z136" i="16"/>
  <c r="W102" i="16"/>
  <c r="Z229" i="16"/>
  <c r="Z54" i="16"/>
  <c r="AA60" i="16"/>
  <c r="V261" i="16"/>
  <c r="W88" i="16"/>
  <c r="W218" i="16"/>
  <c r="AA117" i="16"/>
  <c r="V46" i="16"/>
  <c r="AA291" i="16"/>
  <c r="Z138" i="16"/>
  <c r="V161" i="16"/>
  <c r="V289" i="16"/>
  <c r="AA204" i="16"/>
  <c r="W235" i="16"/>
  <c r="V294" i="16"/>
  <c r="V164" i="16"/>
  <c r="V196" i="16"/>
  <c r="AA293" i="16"/>
  <c r="W158" i="16"/>
  <c r="AA190" i="16"/>
  <c r="W251" i="16"/>
  <c r="W238" i="16"/>
  <c r="Z66" i="16"/>
  <c r="W274" i="16"/>
  <c r="AA140" i="16"/>
  <c r="V60" i="16"/>
  <c r="V138" i="16"/>
  <c r="AA138" i="16"/>
  <c r="Z298" i="16"/>
  <c r="Z265" i="16"/>
  <c r="Z209" i="16"/>
  <c r="AA22" i="16"/>
  <c r="AA73" i="16"/>
  <c r="V88" i="16"/>
  <c r="Z274" i="16"/>
  <c r="W66" i="16"/>
  <c r="AA265" i="16"/>
  <c r="W26" i="16"/>
  <c r="V49" i="16"/>
  <c r="W164" i="16"/>
  <c r="V16" i="16"/>
  <c r="W132" i="16"/>
  <c r="V267" i="16"/>
  <c r="V106" i="16"/>
  <c r="AA212" i="16"/>
  <c r="V118" i="16"/>
  <c r="W127" i="16"/>
  <c r="Z30" i="16"/>
  <c r="AA77" i="16"/>
  <c r="V158" i="16"/>
  <c r="AA136" i="16"/>
  <c r="V285" i="16"/>
  <c r="W266" i="16"/>
  <c r="AA17" i="16"/>
  <c r="W285" i="16"/>
  <c r="AA268" i="16"/>
  <c r="W298" i="16"/>
  <c r="Z266" i="16"/>
  <c r="V198" i="16"/>
  <c r="AA49" i="16"/>
  <c r="W126" i="16"/>
  <c r="AA81" i="16"/>
  <c r="W54" i="16"/>
  <c r="W106" i="16"/>
  <c r="AA241" i="16"/>
  <c r="V77" i="16"/>
  <c r="Z137" i="16"/>
  <c r="W118" i="16"/>
  <c r="Z126" i="16"/>
  <c r="AA40" i="16"/>
  <c r="V13" i="16"/>
  <c r="V40" i="16"/>
  <c r="W166" i="16"/>
  <c r="W78" i="16"/>
  <c r="W246" i="16"/>
  <c r="AA260" i="16"/>
  <c r="AA108" i="16"/>
  <c r="V221" i="16"/>
  <c r="AA97" i="16"/>
  <c r="V78" i="16"/>
  <c r="Z78" i="16"/>
  <c r="V102" i="16"/>
  <c r="W103" i="16"/>
  <c r="W141" i="16"/>
  <c r="AA255" i="16"/>
  <c r="AA157" i="16"/>
  <c r="V71" i="16"/>
  <c r="AA129" i="16"/>
  <c r="AA69" i="16"/>
  <c r="W258" i="16"/>
  <c r="Z176" i="16"/>
  <c r="Z254" i="16"/>
  <c r="Z185" i="16"/>
  <c r="W82" i="16"/>
  <c r="V188" i="16"/>
  <c r="V175" i="16"/>
  <c r="Z197" i="16"/>
  <c r="V103" i="16"/>
  <c r="W112" i="16"/>
  <c r="AA42" i="16"/>
  <c r="Z177" i="16"/>
  <c r="V179" i="16"/>
  <c r="V302" i="16"/>
  <c r="AA134" i="16"/>
  <c r="W63" i="16"/>
  <c r="V83" i="16"/>
  <c r="V123" i="16"/>
  <c r="Z258" i="16"/>
  <c r="AA25" i="16"/>
  <c r="Z124" i="16"/>
  <c r="V141" i="16"/>
  <c r="W123" i="16"/>
  <c r="Z246" i="16"/>
  <c r="V195" i="16"/>
  <c r="W254" i="16"/>
  <c r="Z201" i="16"/>
  <c r="W248" i="16"/>
  <c r="V155" i="16"/>
  <c r="Z232" i="16"/>
  <c r="W96" i="16"/>
  <c r="AA224" i="16"/>
  <c r="Z36" i="16"/>
  <c r="V206" i="16"/>
  <c r="Z166" i="16"/>
  <c r="AA36" i="16"/>
  <c r="AA184" i="16"/>
  <c r="V224" i="16"/>
  <c r="AA201" i="16"/>
  <c r="W299" i="16"/>
  <c r="AA176" i="16"/>
  <c r="AA52" i="16"/>
  <c r="W232" i="16"/>
  <c r="W142" i="16"/>
  <c r="V95" i="16"/>
  <c r="V290" i="16"/>
  <c r="AA87" i="16"/>
  <c r="V292" i="16"/>
  <c r="W74" i="16"/>
  <c r="W300" i="16"/>
  <c r="Z257" i="16"/>
  <c r="Z230" i="16"/>
  <c r="V51" i="16"/>
  <c r="V76" i="16"/>
  <c r="Z174" i="16"/>
  <c r="AA100" i="16"/>
  <c r="V215" i="16"/>
  <c r="AA31" i="16"/>
  <c r="AA133" i="16"/>
  <c r="V240" i="16"/>
  <c r="AA304" i="16"/>
  <c r="W304" i="16"/>
  <c r="Z284" i="16"/>
  <c r="V284" i="16"/>
  <c r="V181" i="16"/>
  <c r="AA113" i="16"/>
  <c r="Z181" i="16"/>
  <c r="W206" i="16"/>
  <c r="V142" i="16"/>
  <c r="V169" i="16"/>
  <c r="Z169" i="16"/>
  <c r="Z42" i="16"/>
  <c r="W13" i="16"/>
  <c r="AA13" i="16"/>
  <c r="AA124" i="16"/>
  <c r="W124" i="16"/>
  <c r="V149" i="16"/>
  <c r="AA45" i="16"/>
  <c r="Z127" i="16"/>
  <c r="Z252" i="16"/>
  <c r="V44" i="16"/>
  <c r="Z44" i="16"/>
  <c r="V299" i="16"/>
  <c r="V127" i="16"/>
  <c r="AA168" i="16"/>
  <c r="V69" i="16"/>
  <c r="Z129" i="16"/>
  <c r="W177" i="16"/>
  <c r="AA177" i="16"/>
  <c r="V117" i="16"/>
  <c r="AA104" i="16"/>
  <c r="W104" i="16"/>
  <c r="AA135" i="16"/>
  <c r="W71" i="16"/>
  <c r="W174" i="16"/>
  <c r="V304" i="16"/>
  <c r="Z304" i="16"/>
  <c r="V31" i="16"/>
  <c r="V114" i="16"/>
  <c r="V260" i="16"/>
  <c r="Z260" i="16"/>
  <c r="Z82" i="16"/>
  <c r="V82" i="16"/>
  <c r="W175" i="16"/>
  <c r="AA175" i="16"/>
  <c r="Z184" i="16"/>
  <c r="V184" i="16"/>
  <c r="AA290" i="16"/>
  <c r="W290" i="16"/>
  <c r="W297" i="16"/>
  <c r="AA149" i="16"/>
  <c r="W149" i="16"/>
  <c r="W39" i="16"/>
  <c r="Z180" i="16"/>
  <c r="V180" i="16"/>
  <c r="W137" i="16"/>
  <c r="AA137" i="16"/>
  <c r="W292" i="16"/>
  <c r="AA292" i="16"/>
  <c r="Z25" i="16"/>
  <c r="AA186" i="16"/>
  <c r="W186" i="16"/>
  <c r="Z108" i="16"/>
  <c r="V108" i="16"/>
  <c r="AA252" i="16"/>
  <c r="W252" i="16"/>
  <c r="AA114" i="16"/>
  <c r="W114" i="16"/>
  <c r="Z186" i="16"/>
  <c r="V186" i="16"/>
  <c r="W183" i="16"/>
  <c r="Z151" i="16"/>
  <c r="V151" i="16"/>
  <c r="Z134" i="16"/>
  <c r="V134" i="16"/>
  <c r="V135" i="16"/>
  <c r="Z109" i="16"/>
  <c r="V109" i="16"/>
  <c r="W76" i="16"/>
  <c r="AA76" i="16"/>
  <c r="AA151" i="16"/>
  <c r="W151" i="16"/>
  <c r="AA109" i="16"/>
  <c r="W109" i="16"/>
  <c r="V35" i="16"/>
  <c r="V301" i="16"/>
  <c r="Z272" i="16"/>
  <c r="V287" i="16"/>
  <c r="W154" i="16"/>
  <c r="AA51" i="16"/>
  <c r="W244" i="16"/>
  <c r="V47" i="16"/>
  <c r="W44" i="16"/>
  <c r="AA44" i="16"/>
  <c r="V97" i="16"/>
  <c r="Z97" i="16"/>
  <c r="Z104" i="16"/>
  <c r="V104" i="16"/>
  <c r="AA185" i="16"/>
  <c r="Z100" i="16"/>
  <c r="V100" i="16"/>
  <c r="Z125" i="16"/>
  <c r="V125" i="16"/>
  <c r="AA302" i="16"/>
  <c r="W302" i="16"/>
  <c r="W125" i="16"/>
  <c r="AA125" i="16"/>
  <c r="Z93" i="16"/>
  <c r="V93" i="16"/>
  <c r="V154" i="16"/>
  <c r="Z154" i="16"/>
  <c r="W195" i="16"/>
  <c r="V271" i="16"/>
  <c r="AA83" i="16"/>
  <c r="W83" i="16"/>
  <c r="W259" i="16"/>
  <c r="AA259" i="16"/>
  <c r="V259" i="16"/>
  <c r="W237" i="16"/>
  <c r="Z160" i="16"/>
  <c r="V160" i="16"/>
  <c r="AA47" i="16"/>
  <c r="W47" i="16"/>
  <c r="W211" i="16"/>
  <c r="AA211" i="16"/>
  <c r="AA92" i="16"/>
  <c r="W92" i="16"/>
  <c r="Z239" i="16"/>
  <c r="V239" i="16"/>
  <c r="W275" i="16"/>
  <c r="AA275" i="16"/>
  <c r="Z269" i="16"/>
  <c r="V269" i="16"/>
  <c r="AA239" i="16"/>
  <c r="W239" i="16"/>
  <c r="V148" i="16"/>
  <c r="Z148" i="16"/>
  <c r="Z296" i="16"/>
  <c r="V296" i="16"/>
  <c r="Z130" i="16"/>
  <c r="V130" i="16"/>
  <c r="Z111" i="16"/>
  <c r="V111" i="16"/>
  <c r="W130" i="16"/>
  <c r="Z50" i="16"/>
  <c r="V50" i="16"/>
  <c r="Z211" i="16"/>
  <c r="V211" i="16"/>
  <c r="AA50" i="16"/>
  <c r="W50" i="16"/>
  <c r="V208" i="16"/>
  <c r="Z208" i="16"/>
  <c r="V249" i="16"/>
  <c r="Z249" i="16"/>
  <c r="W269" i="16"/>
  <c r="AA269" i="16"/>
  <c r="AA57" i="16"/>
  <c r="W148" i="16"/>
  <c r="AA148" i="16"/>
  <c r="W230" i="16"/>
  <c r="AA230" i="16"/>
  <c r="Z242" i="16"/>
  <c r="V65" i="16"/>
  <c r="W271" i="16"/>
  <c r="AA271" i="16"/>
  <c r="AA208" i="16"/>
  <c r="W208" i="16"/>
  <c r="V157" i="16"/>
  <c r="Z157" i="16"/>
  <c r="Z255" i="16"/>
  <c r="V255" i="16"/>
  <c r="W111" i="16"/>
  <c r="Z39" i="16"/>
  <c r="V39" i="16"/>
  <c r="V275" i="16"/>
  <c r="Z275" i="16"/>
  <c r="Z183" i="16"/>
  <c r="V183" i="16"/>
  <c r="Z92" i="16"/>
  <c r="V92" i="16"/>
  <c r="AA79" i="16"/>
  <c r="W79" i="16"/>
  <c r="Z278" i="16"/>
  <c r="V278" i="16"/>
  <c r="Z133" i="16"/>
  <c r="V133" i="16"/>
  <c r="V131" i="16"/>
  <c r="Z131" i="16"/>
  <c r="W70" i="16"/>
  <c r="Z94" i="16"/>
  <c r="V94" i="16"/>
  <c r="W65" i="16"/>
  <c r="AA65" i="16"/>
  <c r="Z112" i="16"/>
  <c r="V112" i="16"/>
  <c r="Z262" i="16"/>
  <c r="AA131" i="16"/>
  <c r="W131" i="16"/>
  <c r="V303" i="16"/>
  <c r="Z303" i="16"/>
  <c r="V207" i="16"/>
  <c r="W121" i="16"/>
  <c r="AA121" i="16"/>
  <c r="W303" i="16"/>
  <c r="AA303" i="16"/>
  <c r="V297" i="16"/>
  <c r="Z297" i="16"/>
  <c r="Z152" i="16"/>
  <c r="V152" i="16"/>
  <c r="W242" i="16"/>
  <c r="AA242" i="16"/>
  <c r="AA152" i="16"/>
  <c r="W152" i="16"/>
  <c r="AA215" i="16"/>
  <c r="W215" i="16"/>
  <c r="W94" i="16"/>
  <c r="AA94" i="16"/>
  <c r="AA301" i="16"/>
  <c r="W301" i="16"/>
  <c r="AA207" i="16"/>
  <c r="W207" i="16"/>
  <c r="V153" i="16"/>
  <c r="Z153" i="16"/>
  <c r="W153" i="16"/>
  <c r="AA153" i="16"/>
  <c r="Z79" i="16"/>
  <c r="V79" i="16"/>
  <c r="AA119" i="16"/>
  <c r="W119" i="16"/>
  <c r="W278" i="16"/>
  <c r="AA278" i="16"/>
  <c r="V121" i="16"/>
  <c r="Z121" i="16"/>
  <c r="Z52" i="16"/>
  <c r="V52" i="16"/>
  <c r="W280" i="16"/>
  <c r="AA280" i="16"/>
  <c r="W257" i="16"/>
  <c r="AA257" i="16"/>
  <c r="Z63" i="16"/>
  <c r="V63" i="16"/>
  <c r="W221" i="16"/>
  <c r="AA221" i="16"/>
  <c r="W115" i="16"/>
  <c r="AA115" i="16"/>
  <c r="Z159" i="16"/>
  <c r="V159" i="16"/>
  <c r="Z29" i="16"/>
  <c r="V29" i="16"/>
  <c r="V146" i="16"/>
  <c r="Z146" i="16"/>
  <c r="W193" i="16"/>
  <c r="AA193" i="16"/>
  <c r="Z80" i="16"/>
  <c r="V80" i="16"/>
  <c r="V282" i="16"/>
  <c r="Z282" i="16"/>
  <c r="AA187" i="16"/>
  <c r="W187" i="16"/>
  <c r="AA262" i="16"/>
  <c r="W262" i="16"/>
  <c r="V70" i="16"/>
  <c r="Z70" i="16"/>
  <c r="V58" i="16"/>
  <c r="Z58" i="16"/>
  <c r="V250" i="16"/>
  <c r="Z250" i="16"/>
  <c r="W29" i="16"/>
  <c r="AA29" i="16"/>
  <c r="AA227" i="16"/>
  <c r="W227" i="16"/>
  <c r="AA188" i="16"/>
  <c r="W188" i="16"/>
  <c r="W58" i="16"/>
  <c r="AA58" i="16"/>
  <c r="AA146" i="16"/>
  <c r="W146" i="16"/>
  <c r="V187" i="16"/>
  <c r="Z187" i="16"/>
  <c r="Z57" i="16"/>
  <c r="V57" i="16"/>
  <c r="Z21" i="16"/>
  <c r="V21" i="16"/>
  <c r="Z300" i="16"/>
  <c r="V300" i="16"/>
  <c r="AA95" i="16"/>
  <c r="W95" i="16"/>
  <c r="AA155" i="16"/>
  <c r="W155" i="16"/>
  <c r="V237" i="16"/>
  <c r="Z237" i="16"/>
  <c r="W35" i="16"/>
  <c r="AA35" i="16"/>
  <c r="AA159" i="16"/>
  <c r="W159" i="16"/>
  <c r="V231" i="16"/>
  <c r="Z231" i="16"/>
  <c r="W80" i="16"/>
  <c r="AA80" i="16"/>
  <c r="Z244" i="16"/>
  <c r="V244" i="16"/>
  <c r="V193" i="16"/>
  <c r="Z193" i="16"/>
  <c r="Z227" i="16"/>
  <c r="V227" i="16"/>
  <c r="AA21" i="16"/>
  <c r="W21" i="16"/>
  <c r="W250" i="16"/>
  <c r="AA250" i="16"/>
  <c r="Z115" i="16"/>
  <c r="V115" i="16"/>
  <c r="W12" i="16"/>
  <c r="W15" i="16"/>
  <c r="AA15" i="16"/>
  <c r="Z15" i="16"/>
  <c r="V15" i="16"/>
  <c r="V12" i="16"/>
  <c r="B19" i="15" l="1"/>
  <c r="C19" i="15"/>
  <c r="D19" i="15"/>
  <c r="B20" i="15"/>
  <c r="C20" i="15"/>
  <c r="D20" i="15"/>
  <c r="B21" i="15"/>
  <c r="C21" i="15"/>
  <c r="D21" i="15"/>
  <c r="B22" i="15"/>
  <c r="C22" i="15"/>
  <c r="D22" i="15"/>
  <c r="B23" i="15"/>
  <c r="C23" i="15"/>
  <c r="D23" i="15"/>
  <c r="B24" i="15"/>
  <c r="C24" i="15"/>
  <c r="D24" i="15"/>
  <c r="B25" i="15"/>
  <c r="C25" i="15"/>
  <c r="D25" i="15"/>
  <c r="B26" i="15"/>
  <c r="C26" i="15"/>
  <c r="D26" i="15"/>
  <c r="B27" i="15"/>
  <c r="C27" i="15"/>
  <c r="D27" i="15"/>
  <c r="B28" i="15"/>
  <c r="C28" i="15"/>
  <c r="D28" i="15"/>
  <c r="B29" i="15"/>
  <c r="C29" i="15"/>
  <c r="D29" i="15"/>
  <c r="B30" i="15"/>
  <c r="C30" i="15"/>
  <c r="D30" i="15"/>
  <c r="B31" i="15"/>
  <c r="C31" i="15"/>
  <c r="D31" i="15"/>
  <c r="B32" i="15"/>
  <c r="C32" i="15"/>
  <c r="D32" i="15"/>
  <c r="B33" i="15"/>
  <c r="C33" i="15"/>
  <c r="D33" i="15"/>
  <c r="B34" i="15"/>
  <c r="C34" i="15"/>
  <c r="D34" i="15"/>
  <c r="B35" i="15"/>
  <c r="C35" i="15"/>
  <c r="D35" i="15"/>
  <c r="B36" i="15"/>
  <c r="C36" i="15"/>
  <c r="D36" i="15"/>
  <c r="B37" i="15"/>
  <c r="C37" i="15"/>
  <c r="D37" i="15"/>
  <c r="B38" i="15"/>
  <c r="C38" i="15"/>
  <c r="D38" i="15"/>
  <c r="B39" i="15"/>
  <c r="C39" i="15"/>
  <c r="D39" i="15"/>
  <c r="B40" i="15"/>
  <c r="C40" i="15"/>
  <c r="D40" i="15"/>
  <c r="B41" i="15"/>
  <c r="C41" i="15"/>
  <c r="D41" i="15"/>
  <c r="B42" i="15"/>
  <c r="C42" i="15"/>
  <c r="D42" i="15"/>
  <c r="B43" i="15"/>
  <c r="C43" i="15"/>
  <c r="D43" i="15"/>
  <c r="B44" i="15"/>
  <c r="C44" i="15"/>
  <c r="D44" i="15"/>
  <c r="B45" i="15"/>
  <c r="C45" i="15"/>
  <c r="D45" i="15"/>
  <c r="B46" i="15"/>
  <c r="C46" i="15"/>
  <c r="D46" i="15"/>
  <c r="B47" i="15"/>
  <c r="C47" i="15"/>
  <c r="D47" i="15"/>
  <c r="B48" i="15"/>
  <c r="C48" i="15"/>
  <c r="D48" i="15"/>
  <c r="B49" i="15"/>
  <c r="C49" i="15"/>
  <c r="D49" i="15"/>
  <c r="B50" i="15"/>
  <c r="C50" i="15"/>
  <c r="D50" i="15"/>
  <c r="B51" i="15"/>
  <c r="C51" i="15"/>
  <c r="D51" i="15"/>
  <c r="B52" i="15"/>
  <c r="C52" i="15"/>
  <c r="D52" i="15"/>
  <c r="B53" i="15"/>
  <c r="C53" i="15"/>
  <c r="D53" i="15"/>
  <c r="B54" i="15"/>
  <c r="C54" i="15"/>
  <c r="D54" i="15"/>
  <c r="B55" i="15"/>
  <c r="C55" i="15"/>
  <c r="D55" i="15"/>
  <c r="B56" i="15"/>
  <c r="C56" i="15"/>
  <c r="D56" i="15"/>
  <c r="B57" i="15"/>
  <c r="C57" i="15"/>
  <c r="D57" i="15"/>
  <c r="B58" i="15"/>
  <c r="C58" i="15"/>
  <c r="D58" i="15"/>
  <c r="B59" i="15"/>
  <c r="C59" i="15"/>
  <c r="D59" i="15"/>
  <c r="B60" i="15"/>
  <c r="C60" i="15"/>
  <c r="D60" i="15"/>
  <c r="B61" i="15"/>
  <c r="C61" i="15"/>
  <c r="D61" i="15"/>
  <c r="B62" i="15"/>
  <c r="C62" i="15"/>
  <c r="D62" i="15"/>
  <c r="B63" i="15"/>
  <c r="C63" i="15"/>
  <c r="D63" i="15"/>
  <c r="B64" i="15"/>
  <c r="C64" i="15"/>
  <c r="D64" i="15"/>
  <c r="B65" i="15"/>
  <c r="C65" i="15"/>
  <c r="D65" i="15"/>
  <c r="B66" i="15"/>
  <c r="C66" i="15"/>
  <c r="D66" i="15"/>
  <c r="B67" i="15"/>
  <c r="C67" i="15"/>
  <c r="D67" i="15"/>
  <c r="B68" i="15"/>
  <c r="C68" i="15"/>
  <c r="D68" i="15"/>
  <c r="B69" i="15"/>
  <c r="C69" i="15"/>
  <c r="D69" i="15"/>
  <c r="B70" i="15"/>
  <c r="C70" i="15"/>
  <c r="D70" i="15"/>
  <c r="B71" i="15"/>
  <c r="C71" i="15"/>
  <c r="D71" i="15"/>
  <c r="B72" i="15"/>
  <c r="C72" i="15"/>
  <c r="D72" i="15"/>
  <c r="B73" i="15"/>
  <c r="C73" i="15"/>
  <c r="D73" i="15"/>
  <c r="B74" i="15"/>
  <c r="C74" i="15"/>
  <c r="D74" i="15"/>
  <c r="B75" i="15"/>
  <c r="C75" i="15"/>
  <c r="D75" i="15"/>
  <c r="B76" i="15"/>
  <c r="C76" i="15"/>
  <c r="D76" i="15"/>
  <c r="B77" i="15"/>
  <c r="C77" i="15"/>
  <c r="D77" i="15"/>
  <c r="B78" i="15"/>
  <c r="C78" i="15"/>
  <c r="D78" i="15"/>
  <c r="B79" i="15"/>
  <c r="C79" i="15"/>
  <c r="D79" i="15"/>
  <c r="B80" i="15"/>
  <c r="C80" i="15"/>
  <c r="D80" i="15"/>
  <c r="B81" i="15"/>
  <c r="C81" i="15"/>
  <c r="D81" i="15"/>
  <c r="B82" i="15"/>
  <c r="C82" i="15"/>
  <c r="D82" i="15"/>
  <c r="B83" i="15"/>
  <c r="C83" i="15"/>
  <c r="D83"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D92" i="15"/>
  <c r="B93" i="15"/>
  <c r="C93" i="15"/>
  <c r="D93" i="15"/>
  <c r="B94" i="15"/>
  <c r="C94" i="15"/>
  <c r="D94" i="15"/>
  <c r="B95" i="15"/>
  <c r="C95" i="15"/>
  <c r="D95" i="15"/>
  <c r="B96" i="15"/>
  <c r="C96" i="15"/>
  <c r="D96" i="15"/>
  <c r="B97" i="15"/>
  <c r="C97" i="15"/>
  <c r="D97" i="15"/>
  <c r="B98" i="15"/>
  <c r="C98" i="15"/>
  <c r="D98" i="15"/>
  <c r="B99" i="15"/>
  <c r="C99" i="15"/>
  <c r="D99" i="15"/>
  <c r="B100" i="15"/>
  <c r="C100" i="15"/>
  <c r="D100" i="15"/>
  <c r="B101" i="15"/>
  <c r="C101" i="15"/>
  <c r="D101" i="15"/>
  <c r="B102" i="15"/>
  <c r="C102" i="15"/>
  <c r="D102" i="15"/>
  <c r="B103" i="15"/>
  <c r="C103" i="15"/>
  <c r="D103" i="15"/>
  <c r="B104" i="15"/>
  <c r="C104" i="15"/>
  <c r="D104" i="15"/>
  <c r="B105" i="15"/>
  <c r="C105" i="15"/>
  <c r="D105" i="15"/>
  <c r="B106" i="15"/>
  <c r="C106" i="15"/>
  <c r="D106" i="15"/>
  <c r="B107" i="15"/>
  <c r="C107" i="15"/>
  <c r="D107" i="15"/>
  <c r="B108" i="15"/>
  <c r="C108" i="15"/>
  <c r="D108" i="15"/>
  <c r="B109" i="15"/>
  <c r="C109" i="15"/>
  <c r="D109" i="15"/>
  <c r="B110" i="15"/>
  <c r="C110" i="15"/>
  <c r="D110" i="15"/>
  <c r="B111" i="15"/>
  <c r="C111" i="15"/>
  <c r="D111" i="15"/>
  <c r="B112" i="15"/>
  <c r="C112" i="15"/>
  <c r="D112" i="15"/>
  <c r="B113" i="15"/>
  <c r="C113" i="15"/>
  <c r="D113" i="15"/>
  <c r="B114" i="15"/>
  <c r="C114" i="15"/>
  <c r="D114" i="15"/>
  <c r="B115" i="15"/>
  <c r="C115" i="15"/>
  <c r="D115" i="15"/>
  <c r="B116" i="15"/>
  <c r="C116" i="15"/>
  <c r="D116" i="15"/>
  <c r="B117" i="15"/>
  <c r="C117" i="15"/>
  <c r="D117" i="15"/>
  <c r="B118" i="15"/>
  <c r="C118" i="15"/>
  <c r="D118" i="15"/>
  <c r="B119" i="15"/>
  <c r="C119" i="15"/>
  <c r="D119" i="15"/>
  <c r="B120" i="15"/>
  <c r="C120" i="15"/>
  <c r="D120" i="15"/>
  <c r="B121" i="15"/>
  <c r="C121" i="15"/>
  <c r="D121" i="15"/>
  <c r="B122" i="15"/>
  <c r="C122" i="15"/>
  <c r="D122" i="15"/>
  <c r="B123" i="15"/>
  <c r="C123" i="15"/>
  <c r="D123" i="15"/>
  <c r="B124" i="15"/>
  <c r="C124" i="15"/>
  <c r="D124" i="15"/>
  <c r="B125" i="15"/>
  <c r="C125" i="15"/>
  <c r="D125" i="15"/>
  <c r="B126" i="15"/>
  <c r="C126" i="15"/>
  <c r="D126" i="15"/>
  <c r="B127" i="15"/>
  <c r="C127" i="15"/>
  <c r="D127" i="15"/>
  <c r="B128" i="15"/>
  <c r="C128" i="15"/>
  <c r="D128" i="15"/>
  <c r="B129" i="15"/>
  <c r="C129" i="15"/>
  <c r="D129" i="15"/>
  <c r="B130" i="15"/>
  <c r="C130" i="15"/>
  <c r="D130" i="15"/>
  <c r="B131" i="15"/>
  <c r="C131" i="15"/>
  <c r="D131" i="15"/>
  <c r="B132" i="15"/>
  <c r="C132" i="15"/>
  <c r="D132" i="15"/>
  <c r="B133" i="15"/>
  <c r="C133" i="15"/>
  <c r="D133" i="15"/>
  <c r="B134" i="15"/>
  <c r="C134" i="15"/>
  <c r="D134" i="15"/>
  <c r="B135" i="15"/>
  <c r="C135" i="15"/>
  <c r="D135" i="15"/>
  <c r="B136" i="15"/>
  <c r="C136" i="15"/>
  <c r="D136" i="15"/>
  <c r="B137" i="15"/>
  <c r="C137" i="15"/>
  <c r="D137" i="15"/>
  <c r="B138" i="15"/>
  <c r="C138" i="15"/>
  <c r="D138" i="15"/>
  <c r="B139" i="15"/>
  <c r="C139" i="15"/>
  <c r="D139" i="15"/>
  <c r="B140" i="15"/>
  <c r="C140" i="15"/>
  <c r="D140" i="15"/>
  <c r="B141" i="15"/>
  <c r="C141" i="15"/>
  <c r="D141" i="15"/>
  <c r="B142" i="15"/>
  <c r="C142" i="15"/>
  <c r="D142" i="15"/>
  <c r="B143" i="15"/>
  <c r="C143" i="15"/>
  <c r="D143" i="15"/>
  <c r="B144" i="15"/>
  <c r="C144" i="15"/>
  <c r="D144" i="15"/>
  <c r="B145" i="15"/>
  <c r="C145" i="15"/>
  <c r="D145" i="15"/>
  <c r="B146" i="15"/>
  <c r="C146" i="15"/>
  <c r="D146" i="15"/>
  <c r="B147" i="15"/>
  <c r="C147" i="15"/>
  <c r="D147" i="15"/>
  <c r="B148" i="15"/>
  <c r="C148" i="15"/>
  <c r="D148" i="15"/>
  <c r="B149" i="15"/>
  <c r="C149" i="15"/>
  <c r="D149" i="15"/>
  <c r="B150" i="15"/>
  <c r="C150" i="15"/>
  <c r="D150" i="15"/>
  <c r="B151" i="15"/>
  <c r="C151" i="15"/>
  <c r="D151" i="15"/>
  <c r="B152" i="15"/>
  <c r="C152" i="15"/>
  <c r="D152" i="15"/>
  <c r="B153" i="15"/>
  <c r="C153" i="15"/>
  <c r="D153" i="15"/>
  <c r="B154" i="15"/>
  <c r="C154" i="15"/>
  <c r="D154" i="15"/>
  <c r="B155" i="15"/>
  <c r="C155" i="15"/>
  <c r="D155" i="15"/>
  <c r="B156" i="15"/>
  <c r="C156" i="15"/>
  <c r="D156" i="15"/>
  <c r="B157" i="15"/>
  <c r="C157" i="15"/>
  <c r="D157" i="15"/>
  <c r="B158" i="15"/>
  <c r="C158" i="15"/>
  <c r="D158" i="15"/>
  <c r="B159" i="15"/>
  <c r="C159" i="15"/>
  <c r="D159" i="15"/>
  <c r="B160" i="15"/>
  <c r="C160" i="15"/>
  <c r="D160" i="15"/>
  <c r="B161" i="15"/>
  <c r="C161" i="15"/>
  <c r="D161" i="15"/>
  <c r="B162" i="15"/>
  <c r="C162" i="15"/>
  <c r="D162" i="15"/>
  <c r="B163" i="15"/>
  <c r="C163" i="15"/>
  <c r="D163" i="15"/>
  <c r="B164" i="15"/>
  <c r="C164" i="15"/>
  <c r="D164" i="15"/>
  <c r="B165" i="15"/>
  <c r="C165" i="15"/>
  <c r="D165" i="15"/>
  <c r="B166" i="15"/>
  <c r="C166" i="15"/>
  <c r="D166" i="15"/>
  <c r="B167" i="15"/>
  <c r="C167" i="15"/>
  <c r="D167" i="15"/>
  <c r="B168" i="15"/>
  <c r="C168" i="15"/>
  <c r="D168" i="15"/>
  <c r="B169" i="15"/>
  <c r="C169" i="15"/>
  <c r="D169" i="15"/>
  <c r="B170" i="15"/>
  <c r="C170" i="15"/>
  <c r="D170" i="15"/>
  <c r="B171" i="15"/>
  <c r="C171" i="15"/>
  <c r="D171" i="15"/>
  <c r="B172" i="15"/>
  <c r="C172" i="15"/>
  <c r="D172" i="15"/>
  <c r="B173" i="15"/>
  <c r="C173" i="15"/>
  <c r="D173" i="15"/>
  <c r="B174" i="15"/>
  <c r="C174" i="15"/>
  <c r="D174" i="15"/>
  <c r="B175" i="15"/>
  <c r="C175" i="15"/>
  <c r="D175" i="15"/>
  <c r="B176" i="15"/>
  <c r="C176" i="15"/>
  <c r="D176" i="15"/>
  <c r="B177" i="15"/>
  <c r="C177" i="15"/>
  <c r="D177" i="15"/>
  <c r="B178" i="15"/>
  <c r="C178" i="15"/>
  <c r="D178" i="15"/>
  <c r="B179" i="15"/>
  <c r="C179" i="15"/>
  <c r="D179" i="15"/>
  <c r="B180" i="15"/>
  <c r="C180" i="15"/>
  <c r="D180" i="15"/>
  <c r="B181" i="15"/>
  <c r="C181" i="15"/>
  <c r="D181" i="15"/>
  <c r="B182" i="15"/>
  <c r="C182" i="15"/>
  <c r="D182" i="15"/>
  <c r="B183" i="15"/>
  <c r="C183" i="15"/>
  <c r="D183" i="15"/>
  <c r="B184" i="15"/>
  <c r="C184" i="15"/>
  <c r="D184" i="15"/>
  <c r="B185" i="15"/>
  <c r="C185" i="15"/>
  <c r="D185" i="15"/>
  <c r="B186" i="15"/>
  <c r="C186" i="15"/>
  <c r="D186" i="15"/>
  <c r="B187" i="15"/>
  <c r="C187" i="15"/>
  <c r="D187" i="15"/>
  <c r="B188" i="15"/>
  <c r="C188" i="15"/>
  <c r="D188" i="15"/>
  <c r="B189" i="15"/>
  <c r="C189" i="15"/>
  <c r="D189" i="15"/>
  <c r="B190" i="15"/>
  <c r="C190" i="15"/>
  <c r="D190" i="15"/>
  <c r="B191" i="15"/>
  <c r="C191" i="15"/>
  <c r="D191" i="15"/>
  <c r="B192" i="15"/>
  <c r="C192" i="15"/>
  <c r="D192" i="15"/>
  <c r="B193" i="15"/>
  <c r="C193" i="15"/>
  <c r="D193" i="15"/>
  <c r="B194" i="15"/>
  <c r="C194" i="15"/>
  <c r="D194" i="15"/>
  <c r="B195" i="15"/>
  <c r="C195" i="15"/>
  <c r="D195" i="15"/>
  <c r="B196" i="15"/>
  <c r="C196" i="15"/>
  <c r="D196" i="15"/>
  <c r="B197" i="15"/>
  <c r="C197" i="15"/>
  <c r="D197" i="15"/>
  <c r="B198" i="15"/>
  <c r="C198" i="15"/>
  <c r="D198" i="15"/>
  <c r="B199" i="15"/>
  <c r="C199" i="15"/>
  <c r="D199" i="15"/>
  <c r="B200" i="15"/>
  <c r="C200" i="15"/>
  <c r="D200" i="15"/>
  <c r="B201" i="15"/>
  <c r="C201" i="15"/>
  <c r="D201" i="15"/>
  <c r="B202" i="15"/>
  <c r="C202" i="15"/>
  <c r="D202" i="15"/>
  <c r="B203" i="15"/>
  <c r="C203" i="15"/>
  <c r="D203" i="15"/>
  <c r="B204" i="15"/>
  <c r="C204" i="15"/>
  <c r="D204" i="15"/>
  <c r="B205" i="15"/>
  <c r="C205" i="15"/>
  <c r="D205" i="15"/>
  <c r="B206" i="15"/>
  <c r="C206" i="15"/>
  <c r="D206" i="15"/>
  <c r="B207" i="15"/>
  <c r="C207" i="15"/>
  <c r="D207" i="15"/>
  <c r="B208" i="15"/>
  <c r="C208" i="15"/>
  <c r="D208" i="15"/>
  <c r="B209" i="15"/>
  <c r="C209" i="15"/>
  <c r="D209" i="15"/>
  <c r="B210" i="15"/>
  <c r="C210" i="15"/>
  <c r="D210" i="15"/>
  <c r="B211" i="15"/>
  <c r="C211" i="15"/>
  <c r="D211" i="15"/>
  <c r="B212" i="15"/>
  <c r="C212" i="15"/>
  <c r="D212" i="15"/>
  <c r="B213" i="15"/>
  <c r="C213" i="15"/>
  <c r="D213" i="15"/>
  <c r="B214" i="15"/>
  <c r="C214" i="15"/>
  <c r="D214" i="15"/>
  <c r="B215" i="15"/>
  <c r="C215" i="15"/>
  <c r="D215" i="15"/>
  <c r="B216" i="15"/>
  <c r="C216" i="15"/>
  <c r="D216" i="15"/>
  <c r="B217" i="15"/>
  <c r="C217" i="15"/>
  <c r="D217" i="15"/>
  <c r="B218" i="15"/>
  <c r="C218" i="15"/>
  <c r="D218" i="15"/>
  <c r="B219" i="15"/>
  <c r="C219" i="15"/>
  <c r="D219" i="15"/>
  <c r="B220" i="15"/>
  <c r="C220" i="15"/>
  <c r="D220" i="15"/>
  <c r="B221" i="15"/>
  <c r="C221" i="15"/>
  <c r="D221" i="15"/>
  <c r="B222" i="15"/>
  <c r="C222" i="15"/>
  <c r="D222" i="15"/>
  <c r="B223" i="15"/>
  <c r="C223" i="15"/>
  <c r="D223" i="15"/>
  <c r="B224" i="15"/>
  <c r="C224" i="15"/>
  <c r="D224" i="15"/>
  <c r="B225" i="15"/>
  <c r="C225" i="15"/>
  <c r="D225" i="15"/>
  <c r="B226" i="15"/>
  <c r="C226" i="15"/>
  <c r="D226" i="15"/>
  <c r="B227" i="15"/>
  <c r="C227" i="15"/>
  <c r="D227" i="15"/>
  <c r="B228" i="15"/>
  <c r="C228" i="15"/>
  <c r="D228" i="15"/>
  <c r="B229" i="15"/>
  <c r="C229" i="15"/>
  <c r="D229" i="15"/>
  <c r="B230" i="15"/>
  <c r="C230" i="15"/>
  <c r="D230" i="15"/>
  <c r="B231" i="15"/>
  <c r="C231" i="15"/>
  <c r="D231" i="15"/>
  <c r="B232" i="15"/>
  <c r="C232" i="15"/>
  <c r="D232" i="15"/>
  <c r="B233" i="15"/>
  <c r="C233" i="15"/>
  <c r="D233" i="15"/>
  <c r="B234" i="15"/>
  <c r="C234" i="15"/>
  <c r="D234" i="15"/>
  <c r="B235" i="15"/>
  <c r="C235" i="15"/>
  <c r="D235" i="15"/>
  <c r="B236" i="15"/>
  <c r="C236" i="15"/>
  <c r="D236" i="15"/>
  <c r="B237" i="15"/>
  <c r="C237" i="15"/>
  <c r="D237" i="15"/>
  <c r="B238" i="15"/>
  <c r="C238" i="15"/>
  <c r="D238" i="15"/>
  <c r="B239" i="15"/>
  <c r="C239" i="15"/>
  <c r="D239" i="15"/>
  <c r="B240" i="15"/>
  <c r="C240" i="15"/>
  <c r="D240" i="15"/>
  <c r="B241" i="15"/>
  <c r="C241" i="15"/>
  <c r="D241" i="15"/>
  <c r="B242" i="15"/>
  <c r="C242" i="15"/>
  <c r="D242" i="15"/>
  <c r="B243" i="15"/>
  <c r="C243" i="15"/>
  <c r="D243" i="15"/>
  <c r="B244" i="15"/>
  <c r="C244" i="15"/>
  <c r="D244" i="15"/>
  <c r="B245" i="15"/>
  <c r="C245" i="15"/>
  <c r="D245" i="15"/>
  <c r="B246" i="15"/>
  <c r="C246" i="15"/>
  <c r="D246" i="15"/>
  <c r="B247" i="15"/>
  <c r="C247" i="15"/>
  <c r="D247" i="15"/>
  <c r="B248" i="15"/>
  <c r="C248" i="15"/>
  <c r="D248" i="15"/>
  <c r="B249" i="15"/>
  <c r="C249" i="15"/>
  <c r="D249" i="15"/>
  <c r="B250" i="15"/>
  <c r="C250" i="15"/>
  <c r="D250" i="15"/>
  <c r="B251" i="15"/>
  <c r="C251" i="15"/>
  <c r="D251" i="15"/>
  <c r="B252" i="15"/>
  <c r="C252" i="15"/>
  <c r="D252" i="15"/>
  <c r="B253" i="15"/>
  <c r="C253" i="15"/>
  <c r="D253" i="15"/>
  <c r="B254" i="15"/>
  <c r="C254" i="15"/>
  <c r="D254" i="15"/>
  <c r="B255" i="15"/>
  <c r="C255" i="15"/>
  <c r="D255" i="15"/>
  <c r="B256" i="15"/>
  <c r="C256" i="15"/>
  <c r="D256" i="15"/>
  <c r="B257" i="15"/>
  <c r="C257" i="15"/>
  <c r="D257" i="15"/>
  <c r="B258" i="15"/>
  <c r="C258" i="15"/>
  <c r="D258" i="15"/>
  <c r="B259" i="15"/>
  <c r="C259" i="15"/>
  <c r="D259" i="15"/>
  <c r="B260" i="15"/>
  <c r="C260" i="15"/>
  <c r="D260" i="15"/>
  <c r="B261" i="15"/>
  <c r="C261" i="15"/>
  <c r="D261" i="15"/>
  <c r="B262" i="15"/>
  <c r="C262" i="15"/>
  <c r="D262" i="15"/>
  <c r="B263" i="15"/>
  <c r="C263" i="15"/>
  <c r="D263" i="15"/>
  <c r="B264" i="15"/>
  <c r="C264" i="15"/>
  <c r="D264" i="15"/>
  <c r="B265" i="15"/>
  <c r="C265" i="15"/>
  <c r="D265" i="15"/>
  <c r="B266" i="15"/>
  <c r="C266" i="15"/>
  <c r="D266" i="15"/>
  <c r="B267" i="15"/>
  <c r="C267" i="15"/>
  <c r="D267" i="15"/>
  <c r="B268" i="15"/>
  <c r="C268" i="15"/>
  <c r="D268" i="15"/>
  <c r="B269" i="15"/>
  <c r="C269" i="15"/>
  <c r="D269" i="15"/>
  <c r="B270" i="15"/>
  <c r="C270" i="15"/>
  <c r="D270" i="15"/>
  <c r="B271" i="15"/>
  <c r="C271" i="15"/>
  <c r="D271" i="15"/>
  <c r="B272" i="15"/>
  <c r="C272" i="15"/>
  <c r="D272" i="15"/>
  <c r="B273" i="15"/>
  <c r="C273" i="15"/>
  <c r="D273" i="15"/>
  <c r="B274" i="15"/>
  <c r="C274" i="15"/>
  <c r="D274" i="15"/>
  <c r="B275" i="15"/>
  <c r="C275" i="15"/>
  <c r="D275" i="15"/>
  <c r="B276" i="15"/>
  <c r="C276" i="15"/>
  <c r="D276" i="15"/>
  <c r="B277" i="15"/>
  <c r="C277" i="15"/>
  <c r="D277" i="15"/>
  <c r="B278" i="15"/>
  <c r="C278" i="15"/>
  <c r="D278" i="15"/>
  <c r="B279" i="15"/>
  <c r="C279" i="15"/>
  <c r="D279" i="15"/>
  <c r="B280" i="15"/>
  <c r="C280" i="15"/>
  <c r="D280" i="15"/>
  <c r="B281" i="15"/>
  <c r="C281" i="15"/>
  <c r="D281" i="15"/>
  <c r="B282" i="15"/>
  <c r="C282" i="15"/>
  <c r="D282" i="15"/>
  <c r="B283" i="15"/>
  <c r="C283" i="15"/>
  <c r="D283" i="15"/>
  <c r="B284" i="15"/>
  <c r="C284" i="15"/>
  <c r="D284" i="15"/>
  <c r="B285" i="15"/>
  <c r="C285" i="15"/>
  <c r="D285" i="15"/>
  <c r="B286" i="15"/>
  <c r="C286" i="15"/>
  <c r="D286" i="15"/>
  <c r="B287" i="15"/>
  <c r="C287" i="15"/>
  <c r="D287" i="15"/>
  <c r="B288" i="15"/>
  <c r="C288" i="15"/>
  <c r="D288" i="15"/>
  <c r="B289" i="15"/>
  <c r="C289" i="15"/>
  <c r="D289" i="15"/>
  <c r="B290" i="15"/>
  <c r="C290" i="15"/>
  <c r="D290" i="15"/>
  <c r="B291" i="15"/>
  <c r="C291" i="15"/>
  <c r="D291" i="15"/>
  <c r="B292" i="15"/>
  <c r="C292" i="15"/>
  <c r="D292" i="15"/>
  <c r="B293" i="15"/>
  <c r="C293" i="15"/>
  <c r="D293" i="15"/>
  <c r="B294" i="15"/>
  <c r="C294" i="15"/>
  <c r="D294" i="15"/>
  <c r="B295" i="15"/>
  <c r="C295" i="15"/>
  <c r="D295" i="15"/>
  <c r="B296" i="15"/>
  <c r="C296" i="15"/>
  <c r="D296" i="15"/>
  <c r="B297" i="15"/>
  <c r="C297" i="15"/>
  <c r="D297" i="15"/>
  <c r="B298" i="15"/>
  <c r="C298" i="15"/>
  <c r="D298" i="15"/>
  <c r="B299" i="15"/>
  <c r="C299" i="15"/>
  <c r="D299" i="15"/>
  <c r="B300" i="15"/>
  <c r="C300" i="15"/>
  <c r="D300" i="15"/>
  <c r="B301" i="15"/>
  <c r="C301" i="15"/>
  <c r="D301" i="15"/>
  <c r="B302" i="15"/>
  <c r="C302" i="15"/>
  <c r="D302" i="15"/>
  <c r="B303" i="15"/>
  <c r="C303" i="15"/>
  <c r="D303" i="15"/>
  <c r="B304" i="15"/>
  <c r="C304" i="15"/>
  <c r="D304" i="15"/>
  <c r="B305" i="15"/>
  <c r="C305" i="15"/>
  <c r="D305" i="15"/>
  <c r="B13" i="15"/>
  <c r="C13" i="15"/>
  <c r="D13" i="15"/>
  <c r="B14" i="15"/>
  <c r="C14" i="15"/>
  <c r="D14" i="15"/>
  <c r="B15" i="15"/>
  <c r="C15" i="15"/>
  <c r="D15" i="15"/>
  <c r="B16" i="15"/>
  <c r="C16" i="15"/>
  <c r="D16" i="15"/>
  <c r="B17" i="15"/>
  <c r="C17" i="15"/>
  <c r="D17" i="15"/>
  <c r="B18" i="15"/>
  <c r="C18" i="15"/>
  <c r="D18" i="15"/>
  <c r="C12" i="15"/>
  <c r="D12" i="15"/>
  <c r="B12" i="15"/>
  <c r="E19" i="15"/>
  <c r="F19" i="15"/>
  <c r="G19" i="15"/>
  <c r="H19" i="15"/>
  <c r="E20" i="15"/>
  <c r="F20" i="15"/>
  <c r="G20" i="15"/>
  <c r="H20" i="15"/>
  <c r="E21" i="15"/>
  <c r="F21" i="15"/>
  <c r="G21" i="15"/>
  <c r="H21" i="15"/>
  <c r="E22" i="15"/>
  <c r="F22" i="15"/>
  <c r="G22" i="15"/>
  <c r="H22" i="15"/>
  <c r="E23" i="15"/>
  <c r="F23" i="15"/>
  <c r="G23" i="15"/>
  <c r="H23" i="15"/>
  <c r="E24" i="15"/>
  <c r="F24" i="15"/>
  <c r="G24" i="15"/>
  <c r="H24" i="15"/>
  <c r="E25" i="15"/>
  <c r="F25" i="15"/>
  <c r="G25" i="15"/>
  <c r="H25" i="15"/>
  <c r="E26" i="15"/>
  <c r="F26" i="15"/>
  <c r="G26" i="15"/>
  <c r="H26" i="15"/>
  <c r="E27" i="15"/>
  <c r="F27" i="15"/>
  <c r="G27" i="15"/>
  <c r="H27" i="15"/>
  <c r="E28" i="15"/>
  <c r="F28" i="15"/>
  <c r="G28" i="15"/>
  <c r="H28" i="15"/>
  <c r="E29" i="15"/>
  <c r="F29" i="15"/>
  <c r="G29" i="15"/>
  <c r="H29" i="15"/>
  <c r="E30" i="15"/>
  <c r="F30" i="15"/>
  <c r="G30" i="15"/>
  <c r="H30" i="15"/>
  <c r="E31" i="15"/>
  <c r="F31" i="15"/>
  <c r="G31" i="15"/>
  <c r="H31" i="15"/>
  <c r="E32" i="15"/>
  <c r="F32" i="15"/>
  <c r="G32" i="15"/>
  <c r="H32" i="15"/>
  <c r="E33" i="15"/>
  <c r="F33" i="15"/>
  <c r="G33" i="15"/>
  <c r="H33" i="15"/>
  <c r="E34" i="15"/>
  <c r="F34" i="15"/>
  <c r="G34" i="15"/>
  <c r="H34" i="15"/>
  <c r="E35" i="15"/>
  <c r="F35" i="15"/>
  <c r="G35" i="15"/>
  <c r="H35" i="15"/>
  <c r="E36" i="15"/>
  <c r="F36" i="15"/>
  <c r="G36" i="15"/>
  <c r="H36" i="15"/>
  <c r="E37" i="15"/>
  <c r="F37" i="15"/>
  <c r="G37" i="15"/>
  <c r="H37" i="15"/>
  <c r="E38" i="15"/>
  <c r="F38" i="15"/>
  <c r="G38" i="15"/>
  <c r="H38" i="15"/>
  <c r="E39" i="15"/>
  <c r="F39" i="15"/>
  <c r="G39" i="15"/>
  <c r="H39" i="15"/>
  <c r="E40" i="15"/>
  <c r="F40" i="15"/>
  <c r="G40" i="15"/>
  <c r="H40" i="15"/>
  <c r="E41" i="15"/>
  <c r="F41" i="15"/>
  <c r="G41" i="15"/>
  <c r="H41" i="15"/>
  <c r="E42" i="15"/>
  <c r="F42" i="15"/>
  <c r="G42" i="15"/>
  <c r="H42" i="15"/>
  <c r="E43" i="15"/>
  <c r="F43" i="15"/>
  <c r="G43" i="15"/>
  <c r="H43" i="15"/>
  <c r="E44" i="15"/>
  <c r="F44" i="15"/>
  <c r="G44" i="15"/>
  <c r="H44" i="15"/>
  <c r="E45" i="15"/>
  <c r="F45" i="15"/>
  <c r="G45" i="15"/>
  <c r="H45" i="15"/>
  <c r="E46" i="15"/>
  <c r="F46" i="15"/>
  <c r="G46" i="15"/>
  <c r="H46" i="15"/>
  <c r="E47" i="15"/>
  <c r="F47" i="15"/>
  <c r="G47" i="15"/>
  <c r="H47" i="15"/>
  <c r="E48" i="15"/>
  <c r="F48" i="15"/>
  <c r="G48" i="15"/>
  <c r="H48" i="15"/>
  <c r="E49" i="15"/>
  <c r="F49" i="15"/>
  <c r="G49" i="15"/>
  <c r="H49" i="15"/>
  <c r="E50" i="15"/>
  <c r="F50" i="15"/>
  <c r="G50" i="15"/>
  <c r="H50" i="15"/>
  <c r="E51" i="15"/>
  <c r="F51" i="15"/>
  <c r="G51" i="15"/>
  <c r="H51" i="15"/>
  <c r="E52" i="15"/>
  <c r="F52" i="15"/>
  <c r="G52" i="15"/>
  <c r="H52" i="15"/>
  <c r="E53" i="15"/>
  <c r="F53" i="15"/>
  <c r="G53" i="15"/>
  <c r="H53" i="15"/>
  <c r="E54" i="15"/>
  <c r="F54" i="15"/>
  <c r="G54" i="15"/>
  <c r="H54" i="15"/>
  <c r="E55" i="15"/>
  <c r="F55" i="15"/>
  <c r="G55" i="15"/>
  <c r="H55" i="15"/>
  <c r="E56" i="15"/>
  <c r="F56" i="15"/>
  <c r="G56" i="15"/>
  <c r="H56" i="15"/>
  <c r="E57" i="15"/>
  <c r="F57" i="15"/>
  <c r="G57" i="15"/>
  <c r="H57" i="15"/>
  <c r="E58" i="15"/>
  <c r="F58" i="15"/>
  <c r="G58" i="15"/>
  <c r="H58" i="15"/>
  <c r="E59" i="15"/>
  <c r="F59" i="15"/>
  <c r="G59" i="15"/>
  <c r="H59" i="15"/>
  <c r="E60" i="15"/>
  <c r="F60" i="15"/>
  <c r="G60" i="15"/>
  <c r="H60" i="15"/>
  <c r="E61" i="15"/>
  <c r="F61" i="15"/>
  <c r="G61" i="15"/>
  <c r="H61" i="15"/>
  <c r="E62" i="15"/>
  <c r="F62" i="15"/>
  <c r="G62" i="15"/>
  <c r="H62" i="15"/>
  <c r="E63" i="15"/>
  <c r="F63" i="15"/>
  <c r="G63" i="15"/>
  <c r="H63" i="15"/>
  <c r="E64" i="15"/>
  <c r="F64" i="15"/>
  <c r="G64" i="15"/>
  <c r="H64" i="15"/>
  <c r="E65" i="15"/>
  <c r="F65" i="15"/>
  <c r="G65" i="15"/>
  <c r="H65" i="15"/>
  <c r="E66" i="15"/>
  <c r="F66" i="15"/>
  <c r="G66" i="15"/>
  <c r="H66" i="15"/>
  <c r="E67" i="15"/>
  <c r="F67" i="15"/>
  <c r="G67" i="15"/>
  <c r="H67" i="15"/>
  <c r="E68" i="15"/>
  <c r="F68" i="15"/>
  <c r="G68" i="15"/>
  <c r="H68" i="15"/>
  <c r="E69" i="15"/>
  <c r="F69" i="15"/>
  <c r="G69" i="15"/>
  <c r="H69" i="15"/>
  <c r="E70" i="15"/>
  <c r="F70" i="15"/>
  <c r="G70" i="15"/>
  <c r="H70" i="15"/>
  <c r="E71" i="15"/>
  <c r="F71" i="15"/>
  <c r="G71" i="15"/>
  <c r="H71" i="15"/>
  <c r="E72" i="15"/>
  <c r="F72" i="15"/>
  <c r="G72" i="15"/>
  <c r="H72" i="15"/>
  <c r="E73" i="15"/>
  <c r="F73" i="15"/>
  <c r="G73" i="15"/>
  <c r="H73" i="15"/>
  <c r="E74" i="15"/>
  <c r="F74" i="15"/>
  <c r="G74" i="15"/>
  <c r="H74" i="15"/>
  <c r="E75" i="15"/>
  <c r="F75" i="15"/>
  <c r="G75" i="15"/>
  <c r="H75" i="15"/>
  <c r="E76" i="15"/>
  <c r="F76" i="15"/>
  <c r="G76" i="15"/>
  <c r="H76" i="15"/>
  <c r="E77" i="15"/>
  <c r="F77" i="15"/>
  <c r="G77" i="15"/>
  <c r="H77" i="15"/>
  <c r="E78" i="15"/>
  <c r="F78" i="15"/>
  <c r="G78" i="15"/>
  <c r="H78" i="15"/>
  <c r="E79" i="15"/>
  <c r="F79" i="15"/>
  <c r="G79" i="15"/>
  <c r="H79" i="15"/>
  <c r="E80" i="15"/>
  <c r="F80" i="15"/>
  <c r="G80" i="15"/>
  <c r="H80" i="15"/>
  <c r="E81" i="15"/>
  <c r="F81" i="15"/>
  <c r="G81" i="15"/>
  <c r="H81" i="15"/>
  <c r="E82" i="15"/>
  <c r="F82" i="15"/>
  <c r="G82" i="15"/>
  <c r="H82" i="15"/>
  <c r="E83" i="15"/>
  <c r="F83" i="15"/>
  <c r="G83" i="15"/>
  <c r="H83" i="15"/>
  <c r="E84" i="15"/>
  <c r="F84" i="15"/>
  <c r="G84" i="15"/>
  <c r="H84" i="15"/>
  <c r="E85" i="15"/>
  <c r="F85" i="15"/>
  <c r="G85" i="15"/>
  <c r="H85" i="15"/>
  <c r="E86" i="15"/>
  <c r="F86" i="15"/>
  <c r="G86" i="15"/>
  <c r="H86" i="15"/>
  <c r="E87" i="15"/>
  <c r="F87" i="15"/>
  <c r="G87" i="15"/>
  <c r="H87" i="15"/>
  <c r="E88" i="15"/>
  <c r="F88" i="15"/>
  <c r="G88" i="15"/>
  <c r="H88" i="15"/>
  <c r="E89" i="15"/>
  <c r="F89" i="15"/>
  <c r="G89" i="15"/>
  <c r="H89" i="15"/>
  <c r="E90" i="15"/>
  <c r="F90" i="15"/>
  <c r="G90" i="15"/>
  <c r="H90" i="15"/>
  <c r="E91" i="15"/>
  <c r="F91" i="15"/>
  <c r="G91" i="15"/>
  <c r="H91" i="15"/>
  <c r="E92" i="15"/>
  <c r="F92" i="15"/>
  <c r="G92" i="15"/>
  <c r="H92" i="15"/>
  <c r="E93" i="15"/>
  <c r="F93" i="15"/>
  <c r="G93" i="15"/>
  <c r="H93" i="15"/>
  <c r="E94" i="15"/>
  <c r="F94" i="15"/>
  <c r="G94" i="15"/>
  <c r="H94" i="15"/>
  <c r="E95" i="15"/>
  <c r="F95" i="15"/>
  <c r="G95" i="15"/>
  <c r="H95" i="15"/>
  <c r="E96" i="15"/>
  <c r="F96" i="15"/>
  <c r="G96" i="15"/>
  <c r="H96" i="15"/>
  <c r="E97" i="15"/>
  <c r="F97" i="15"/>
  <c r="G97" i="15"/>
  <c r="H97" i="15"/>
  <c r="E98" i="15"/>
  <c r="F98" i="15"/>
  <c r="G98" i="15"/>
  <c r="H98" i="15"/>
  <c r="E99" i="15"/>
  <c r="F99" i="15"/>
  <c r="G99" i="15"/>
  <c r="H99" i="15"/>
  <c r="E100" i="15"/>
  <c r="F100" i="15"/>
  <c r="G100" i="15"/>
  <c r="H100" i="15"/>
  <c r="E101" i="15"/>
  <c r="F101" i="15"/>
  <c r="G101" i="15"/>
  <c r="H101" i="15"/>
  <c r="E102" i="15"/>
  <c r="F102" i="15"/>
  <c r="G102" i="15"/>
  <c r="H102" i="15"/>
  <c r="E103" i="15"/>
  <c r="F103" i="15"/>
  <c r="G103" i="15"/>
  <c r="H103" i="15"/>
  <c r="E104" i="15"/>
  <c r="F104" i="15"/>
  <c r="G104" i="15"/>
  <c r="H104" i="15"/>
  <c r="E105" i="15"/>
  <c r="F105" i="15"/>
  <c r="G105" i="15"/>
  <c r="H105" i="15"/>
  <c r="E106" i="15"/>
  <c r="F106" i="15"/>
  <c r="G106" i="15"/>
  <c r="H106" i="15"/>
  <c r="E107" i="15"/>
  <c r="F107" i="15"/>
  <c r="G107" i="15"/>
  <c r="H107" i="15"/>
  <c r="E108" i="15"/>
  <c r="F108" i="15"/>
  <c r="G108" i="15"/>
  <c r="H108" i="15"/>
  <c r="E109" i="15"/>
  <c r="F109" i="15"/>
  <c r="G109" i="15"/>
  <c r="H109" i="15"/>
  <c r="E110" i="15"/>
  <c r="F110" i="15"/>
  <c r="G110" i="15"/>
  <c r="H110" i="15"/>
  <c r="E111" i="15"/>
  <c r="F111" i="15"/>
  <c r="G111" i="15"/>
  <c r="H111" i="15"/>
  <c r="E112" i="15"/>
  <c r="F112" i="15"/>
  <c r="G112" i="15"/>
  <c r="H112" i="15"/>
  <c r="E113" i="15"/>
  <c r="F113" i="15"/>
  <c r="G113" i="15"/>
  <c r="H113" i="15"/>
  <c r="E114" i="15"/>
  <c r="F114" i="15"/>
  <c r="G114" i="15"/>
  <c r="H114" i="15"/>
  <c r="E115" i="15"/>
  <c r="F115" i="15"/>
  <c r="G115" i="15"/>
  <c r="H115" i="15"/>
  <c r="E116" i="15"/>
  <c r="F116" i="15"/>
  <c r="G116" i="15"/>
  <c r="H116" i="15"/>
  <c r="E117" i="15"/>
  <c r="F117" i="15"/>
  <c r="G117" i="15"/>
  <c r="H117" i="15"/>
  <c r="E118" i="15"/>
  <c r="F118" i="15"/>
  <c r="G118" i="15"/>
  <c r="H118" i="15"/>
  <c r="E119" i="15"/>
  <c r="F119" i="15"/>
  <c r="G119" i="15"/>
  <c r="H119" i="15"/>
  <c r="E120" i="15"/>
  <c r="F120" i="15"/>
  <c r="G120" i="15"/>
  <c r="H120" i="15"/>
  <c r="E121" i="15"/>
  <c r="F121" i="15"/>
  <c r="G121" i="15"/>
  <c r="H121" i="15"/>
  <c r="E122" i="15"/>
  <c r="F122" i="15"/>
  <c r="G122" i="15"/>
  <c r="H122" i="15"/>
  <c r="E123" i="15"/>
  <c r="F123" i="15"/>
  <c r="G123" i="15"/>
  <c r="H123" i="15"/>
  <c r="E124" i="15"/>
  <c r="F124" i="15"/>
  <c r="G124" i="15"/>
  <c r="H124" i="15"/>
  <c r="E125" i="15"/>
  <c r="F125" i="15"/>
  <c r="G125" i="15"/>
  <c r="H125" i="15"/>
  <c r="E126" i="15"/>
  <c r="F126" i="15"/>
  <c r="G126" i="15"/>
  <c r="H126" i="15"/>
  <c r="E127" i="15"/>
  <c r="F127" i="15"/>
  <c r="G127" i="15"/>
  <c r="H127" i="15"/>
  <c r="E128" i="15"/>
  <c r="F128" i="15"/>
  <c r="G128" i="15"/>
  <c r="H128" i="15"/>
  <c r="E129" i="15"/>
  <c r="F129" i="15"/>
  <c r="G129" i="15"/>
  <c r="H129" i="15"/>
  <c r="E130" i="15"/>
  <c r="F130" i="15"/>
  <c r="G130" i="15"/>
  <c r="H130" i="15"/>
  <c r="E131" i="15"/>
  <c r="F131" i="15"/>
  <c r="G131" i="15"/>
  <c r="H131" i="15"/>
  <c r="E132" i="15"/>
  <c r="F132" i="15"/>
  <c r="G132" i="15"/>
  <c r="H132" i="15"/>
  <c r="E133" i="15"/>
  <c r="F133" i="15"/>
  <c r="G133" i="15"/>
  <c r="H133" i="15"/>
  <c r="E134" i="15"/>
  <c r="F134" i="15"/>
  <c r="G134" i="15"/>
  <c r="H134" i="15"/>
  <c r="E135" i="15"/>
  <c r="F135" i="15"/>
  <c r="G135" i="15"/>
  <c r="H135" i="15"/>
  <c r="E136" i="15"/>
  <c r="F136" i="15"/>
  <c r="G136" i="15"/>
  <c r="H136" i="15"/>
  <c r="E137" i="15"/>
  <c r="F137" i="15"/>
  <c r="G137" i="15"/>
  <c r="H137" i="15"/>
  <c r="E138" i="15"/>
  <c r="F138" i="15"/>
  <c r="G138" i="15"/>
  <c r="H138" i="15"/>
  <c r="E139" i="15"/>
  <c r="F139" i="15"/>
  <c r="G139" i="15"/>
  <c r="H139" i="15"/>
  <c r="E140" i="15"/>
  <c r="F140" i="15"/>
  <c r="G140" i="15"/>
  <c r="H140" i="15"/>
  <c r="E141" i="15"/>
  <c r="F141" i="15"/>
  <c r="G141" i="15"/>
  <c r="H141" i="15"/>
  <c r="E142" i="15"/>
  <c r="F142" i="15"/>
  <c r="G142" i="15"/>
  <c r="H142" i="15"/>
  <c r="E143" i="15"/>
  <c r="F143" i="15"/>
  <c r="G143" i="15"/>
  <c r="H143" i="15"/>
  <c r="E144" i="15"/>
  <c r="F144" i="15"/>
  <c r="G144" i="15"/>
  <c r="H144" i="15"/>
  <c r="E145" i="15"/>
  <c r="F145" i="15"/>
  <c r="G145" i="15"/>
  <c r="H145" i="15"/>
  <c r="E146" i="15"/>
  <c r="F146" i="15"/>
  <c r="G146" i="15"/>
  <c r="H146" i="15"/>
  <c r="E147" i="15"/>
  <c r="F147" i="15"/>
  <c r="G147" i="15"/>
  <c r="H147" i="15"/>
  <c r="E148" i="15"/>
  <c r="F148" i="15"/>
  <c r="G148" i="15"/>
  <c r="H148" i="15"/>
  <c r="E149" i="15"/>
  <c r="F149" i="15"/>
  <c r="G149" i="15"/>
  <c r="H149" i="15"/>
  <c r="E150" i="15"/>
  <c r="F150" i="15"/>
  <c r="G150" i="15"/>
  <c r="H150" i="15"/>
  <c r="E151" i="15"/>
  <c r="F151" i="15"/>
  <c r="G151" i="15"/>
  <c r="H151" i="15"/>
  <c r="E152" i="15"/>
  <c r="F152" i="15"/>
  <c r="G152" i="15"/>
  <c r="H152" i="15"/>
  <c r="E153" i="15"/>
  <c r="F153" i="15"/>
  <c r="G153" i="15"/>
  <c r="H153" i="15"/>
  <c r="E154" i="15"/>
  <c r="F154" i="15"/>
  <c r="G154" i="15"/>
  <c r="H154" i="15"/>
  <c r="E155" i="15"/>
  <c r="F155" i="15"/>
  <c r="G155" i="15"/>
  <c r="H155" i="15"/>
  <c r="E156" i="15"/>
  <c r="F156" i="15"/>
  <c r="G156" i="15"/>
  <c r="H156" i="15"/>
  <c r="E157" i="15"/>
  <c r="F157" i="15"/>
  <c r="G157" i="15"/>
  <c r="H157" i="15"/>
  <c r="E158" i="15"/>
  <c r="F158" i="15"/>
  <c r="G158" i="15"/>
  <c r="H158" i="15"/>
  <c r="E159" i="15"/>
  <c r="F159" i="15"/>
  <c r="G159" i="15"/>
  <c r="H159" i="15"/>
  <c r="E160" i="15"/>
  <c r="F160" i="15"/>
  <c r="G160" i="15"/>
  <c r="H160" i="15"/>
  <c r="E161" i="15"/>
  <c r="F161" i="15"/>
  <c r="G161" i="15"/>
  <c r="H161" i="15"/>
  <c r="E162" i="15"/>
  <c r="F162" i="15"/>
  <c r="G162" i="15"/>
  <c r="H162" i="15"/>
  <c r="E163" i="15"/>
  <c r="F163" i="15"/>
  <c r="G163" i="15"/>
  <c r="H163" i="15"/>
  <c r="E164" i="15"/>
  <c r="F164" i="15"/>
  <c r="G164" i="15"/>
  <c r="H164" i="15"/>
  <c r="E165" i="15"/>
  <c r="F165" i="15"/>
  <c r="G165" i="15"/>
  <c r="H165" i="15"/>
  <c r="E166" i="15"/>
  <c r="F166" i="15"/>
  <c r="G166" i="15"/>
  <c r="H166" i="15"/>
  <c r="E167" i="15"/>
  <c r="F167" i="15"/>
  <c r="G167" i="15"/>
  <c r="H167" i="15"/>
  <c r="E168" i="15"/>
  <c r="F168" i="15"/>
  <c r="G168" i="15"/>
  <c r="H168" i="15"/>
  <c r="E169" i="15"/>
  <c r="F169" i="15"/>
  <c r="G169" i="15"/>
  <c r="H169" i="15"/>
  <c r="E170" i="15"/>
  <c r="F170" i="15"/>
  <c r="G170" i="15"/>
  <c r="H170" i="15"/>
  <c r="E171" i="15"/>
  <c r="F171" i="15"/>
  <c r="G171" i="15"/>
  <c r="H171" i="15"/>
  <c r="E172" i="15"/>
  <c r="F172" i="15"/>
  <c r="G172" i="15"/>
  <c r="H172" i="15"/>
  <c r="E173" i="15"/>
  <c r="F173" i="15"/>
  <c r="G173" i="15"/>
  <c r="H173" i="15"/>
  <c r="E174" i="15"/>
  <c r="F174" i="15"/>
  <c r="G174" i="15"/>
  <c r="H174" i="15"/>
  <c r="E175" i="15"/>
  <c r="F175" i="15"/>
  <c r="G175" i="15"/>
  <c r="H175" i="15"/>
  <c r="E176" i="15"/>
  <c r="F176" i="15"/>
  <c r="G176" i="15"/>
  <c r="H176" i="15"/>
  <c r="E177" i="15"/>
  <c r="F177" i="15"/>
  <c r="G177" i="15"/>
  <c r="H177" i="15"/>
  <c r="E178" i="15"/>
  <c r="F178" i="15"/>
  <c r="G178" i="15"/>
  <c r="H178" i="15"/>
  <c r="E179" i="15"/>
  <c r="F179" i="15"/>
  <c r="G179" i="15"/>
  <c r="H179" i="15"/>
  <c r="E180" i="15"/>
  <c r="F180" i="15"/>
  <c r="G180" i="15"/>
  <c r="H180" i="15"/>
  <c r="E181" i="15"/>
  <c r="F181" i="15"/>
  <c r="G181" i="15"/>
  <c r="H181" i="15"/>
  <c r="E182" i="15"/>
  <c r="F182" i="15"/>
  <c r="G182" i="15"/>
  <c r="H182" i="15"/>
  <c r="E183" i="15"/>
  <c r="F183" i="15"/>
  <c r="G183" i="15"/>
  <c r="H183" i="15"/>
  <c r="E184" i="15"/>
  <c r="F184" i="15"/>
  <c r="G184" i="15"/>
  <c r="H184" i="15"/>
  <c r="E185" i="15"/>
  <c r="F185" i="15"/>
  <c r="G185" i="15"/>
  <c r="H185" i="15"/>
  <c r="E186" i="15"/>
  <c r="F186" i="15"/>
  <c r="G186" i="15"/>
  <c r="H186" i="15"/>
  <c r="E187" i="15"/>
  <c r="F187" i="15"/>
  <c r="G187" i="15"/>
  <c r="H187" i="15"/>
  <c r="E188" i="15"/>
  <c r="F188" i="15"/>
  <c r="G188" i="15"/>
  <c r="H188" i="15"/>
  <c r="E189" i="15"/>
  <c r="F189" i="15"/>
  <c r="G189" i="15"/>
  <c r="H189" i="15"/>
  <c r="E190" i="15"/>
  <c r="F190" i="15"/>
  <c r="G190" i="15"/>
  <c r="H190" i="15"/>
  <c r="E191" i="15"/>
  <c r="F191" i="15"/>
  <c r="G191" i="15"/>
  <c r="H191" i="15"/>
  <c r="E192" i="15"/>
  <c r="F192" i="15"/>
  <c r="G192" i="15"/>
  <c r="H192" i="15"/>
  <c r="E193" i="15"/>
  <c r="F193" i="15"/>
  <c r="G193" i="15"/>
  <c r="H193" i="15"/>
  <c r="E194" i="15"/>
  <c r="F194" i="15"/>
  <c r="G194" i="15"/>
  <c r="H194" i="15"/>
  <c r="E195" i="15"/>
  <c r="F195" i="15"/>
  <c r="G195" i="15"/>
  <c r="H195" i="15"/>
  <c r="E196" i="15"/>
  <c r="F196" i="15"/>
  <c r="G196" i="15"/>
  <c r="H196" i="15"/>
  <c r="E197" i="15"/>
  <c r="F197" i="15"/>
  <c r="G197" i="15"/>
  <c r="H197" i="15"/>
  <c r="E198" i="15"/>
  <c r="F198" i="15"/>
  <c r="G198" i="15"/>
  <c r="H198" i="15"/>
  <c r="E199" i="15"/>
  <c r="F199" i="15"/>
  <c r="G199" i="15"/>
  <c r="H199" i="15"/>
  <c r="E200" i="15"/>
  <c r="F200" i="15"/>
  <c r="G200" i="15"/>
  <c r="H200" i="15"/>
  <c r="E201" i="15"/>
  <c r="F201" i="15"/>
  <c r="G201" i="15"/>
  <c r="H201" i="15"/>
  <c r="E202" i="15"/>
  <c r="F202" i="15"/>
  <c r="G202" i="15"/>
  <c r="H202" i="15"/>
  <c r="E203" i="15"/>
  <c r="F203" i="15"/>
  <c r="G203" i="15"/>
  <c r="H203" i="15"/>
  <c r="E204" i="15"/>
  <c r="F204" i="15"/>
  <c r="G204" i="15"/>
  <c r="H204" i="15"/>
  <c r="E205" i="15"/>
  <c r="F205" i="15"/>
  <c r="G205" i="15"/>
  <c r="H205" i="15"/>
  <c r="E206" i="15"/>
  <c r="F206" i="15"/>
  <c r="G206" i="15"/>
  <c r="H206" i="15"/>
  <c r="E207" i="15"/>
  <c r="F207" i="15"/>
  <c r="G207" i="15"/>
  <c r="H207" i="15"/>
  <c r="E208" i="15"/>
  <c r="F208" i="15"/>
  <c r="G208" i="15"/>
  <c r="H208" i="15"/>
  <c r="E209" i="15"/>
  <c r="F209" i="15"/>
  <c r="G209" i="15"/>
  <c r="H209" i="15"/>
  <c r="E210" i="15"/>
  <c r="F210" i="15"/>
  <c r="G210" i="15"/>
  <c r="H210" i="15"/>
  <c r="E211" i="15"/>
  <c r="F211" i="15"/>
  <c r="G211" i="15"/>
  <c r="H211" i="15"/>
  <c r="E212" i="15"/>
  <c r="F212" i="15"/>
  <c r="G212" i="15"/>
  <c r="H212" i="15"/>
  <c r="E213" i="15"/>
  <c r="F213" i="15"/>
  <c r="G213" i="15"/>
  <c r="H213" i="15"/>
  <c r="E214" i="15"/>
  <c r="F214" i="15"/>
  <c r="G214" i="15"/>
  <c r="H214" i="15"/>
  <c r="E215" i="15"/>
  <c r="F215" i="15"/>
  <c r="G215" i="15"/>
  <c r="H215" i="15"/>
  <c r="E216" i="15"/>
  <c r="F216" i="15"/>
  <c r="G216" i="15"/>
  <c r="H216" i="15"/>
  <c r="E217" i="15"/>
  <c r="F217" i="15"/>
  <c r="G217" i="15"/>
  <c r="H217" i="15"/>
  <c r="E218" i="15"/>
  <c r="F218" i="15"/>
  <c r="G218" i="15"/>
  <c r="H218" i="15"/>
  <c r="E219" i="15"/>
  <c r="F219" i="15"/>
  <c r="G219" i="15"/>
  <c r="H219" i="15"/>
  <c r="E220" i="15"/>
  <c r="F220" i="15"/>
  <c r="G220" i="15"/>
  <c r="H220" i="15"/>
  <c r="E221" i="15"/>
  <c r="F221" i="15"/>
  <c r="G221" i="15"/>
  <c r="H221" i="15"/>
  <c r="E222" i="15"/>
  <c r="F222" i="15"/>
  <c r="G222" i="15"/>
  <c r="H222" i="15"/>
  <c r="E223" i="15"/>
  <c r="F223" i="15"/>
  <c r="G223" i="15"/>
  <c r="H223" i="15"/>
  <c r="E224" i="15"/>
  <c r="F224" i="15"/>
  <c r="G224" i="15"/>
  <c r="H224" i="15"/>
  <c r="E225" i="15"/>
  <c r="F225" i="15"/>
  <c r="G225" i="15"/>
  <c r="H225" i="15"/>
  <c r="E226" i="15"/>
  <c r="F226" i="15"/>
  <c r="G226" i="15"/>
  <c r="H226" i="15"/>
  <c r="E227" i="15"/>
  <c r="F227" i="15"/>
  <c r="G227" i="15"/>
  <c r="H227" i="15"/>
  <c r="E228" i="15"/>
  <c r="F228" i="15"/>
  <c r="G228" i="15"/>
  <c r="H228" i="15"/>
  <c r="E229" i="15"/>
  <c r="F229" i="15"/>
  <c r="G229" i="15"/>
  <c r="H229" i="15"/>
  <c r="E230" i="15"/>
  <c r="F230" i="15"/>
  <c r="G230" i="15"/>
  <c r="H230" i="15"/>
  <c r="E231" i="15"/>
  <c r="F231" i="15"/>
  <c r="G231" i="15"/>
  <c r="H231" i="15"/>
  <c r="E232" i="15"/>
  <c r="F232" i="15"/>
  <c r="G232" i="15"/>
  <c r="H232" i="15"/>
  <c r="E233" i="15"/>
  <c r="F233" i="15"/>
  <c r="G233" i="15"/>
  <c r="H233" i="15"/>
  <c r="E234" i="15"/>
  <c r="F234" i="15"/>
  <c r="G234" i="15"/>
  <c r="H234" i="15"/>
  <c r="E235" i="15"/>
  <c r="F235" i="15"/>
  <c r="G235" i="15"/>
  <c r="H235" i="15"/>
  <c r="E236" i="15"/>
  <c r="F236" i="15"/>
  <c r="G236" i="15"/>
  <c r="H236" i="15"/>
  <c r="E237" i="15"/>
  <c r="F237" i="15"/>
  <c r="G237" i="15"/>
  <c r="H237" i="15"/>
  <c r="E238" i="15"/>
  <c r="F238" i="15"/>
  <c r="G238" i="15"/>
  <c r="H238" i="15"/>
  <c r="E239" i="15"/>
  <c r="F239" i="15"/>
  <c r="G239" i="15"/>
  <c r="H239" i="15"/>
  <c r="E240" i="15"/>
  <c r="F240" i="15"/>
  <c r="G240" i="15"/>
  <c r="H240" i="15"/>
  <c r="E241" i="15"/>
  <c r="F241" i="15"/>
  <c r="G241" i="15"/>
  <c r="H241" i="15"/>
  <c r="E242" i="15"/>
  <c r="F242" i="15"/>
  <c r="G242" i="15"/>
  <c r="H242" i="15"/>
  <c r="E243" i="15"/>
  <c r="F243" i="15"/>
  <c r="G243" i="15"/>
  <c r="H243" i="15"/>
  <c r="E244" i="15"/>
  <c r="F244" i="15"/>
  <c r="G244" i="15"/>
  <c r="H244" i="15"/>
  <c r="E245" i="15"/>
  <c r="F245" i="15"/>
  <c r="G245" i="15"/>
  <c r="H245" i="15"/>
  <c r="E246" i="15"/>
  <c r="F246" i="15"/>
  <c r="G246" i="15"/>
  <c r="H246" i="15"/>
  <c r="E247" i="15"/>
  <c r="F247" i="15"/>
  <c r="G247" i="15"/>
  <c r="H247" i="15"/>
  <c r="E248" i="15"/>
  <c r="F248" i="15"/>
  <c r="G248" i="15"/>
  <c r="H248" i="15"/>
  <c r="E249" i="15"/>
  <c r="F249" i="15"/>
  <c r="G249" i="15"/>
  <c r="H249" i="15"/>
  <c r="E250" i="15"/>
  <c r="F250" i="15"/>
  <c r="G250" i="15"/>
  <c r="H250" i="15"/>
  <c r="E251" i="15"/>
  <c r="F251" i="15"/>
  <c r="G251" i="15"/>
  <c r="H251" i="15"/>
  <c r="E252" i="15"/>
  <c r="F252" i="15"/>
  <c r="G252" i="15"/>
  <c r="H252" i="15"/>
  <c r="E253" i="15"/>
  <c r="F253" i="15"/>
  <c r="G253" i="15"/>
  <c r="H253" i="15"/>
  <c r="E254" i="15"/>
  <c r="F254" i="15"/>
  <c r="G254" i="15"/>
  <c r="H254" i="15"/>
  <c r="E255" i="15"/>
  <c r="F255" i="15"/>
  <c r="G255" i="15"/>
  <c r="H255" i="15"/>
  <c r="E256" i="15"/>
  <c r="F256" i="15"/>
  <c r="G256" i="15"/>
  <c r="H256" i="15"/>
  <c r="E257" i="15"/>
  <c r="F257" i="15"/>
  <c r="G257" i="15"/>
  <c r="H257" i="15"/>
  <c r="E258" i="15"/>
  <c r="F258" i="15"/>
  <c r="G258" i="15"/>
  <c r="H258" i="15"/>
  <c r="E259" i="15"/>
  <c r="F259" i="15"/>
  <c r="G259" i="15"/>
  <c r="H259" i="15"/>
  <c r="E260" i="15"/>
  <c r="F260" i="15"/>
  <c r="G260" i="15"/>
  <c r="H260" i="15"/>
  <c r="E261" i="15"/>
  <c r="F261" i="15"/>
  <c r="G261" i="15"/>
  <c r="H261" i="15"/>
  <c r="E262" i="15"/>
  <c r="F262" i="15"/>
  <c r="G262" i="15"/>
  <c r="H262" i="15"/>
  <c r="E263" i="15"/>
  <c r="F263" i="15"/>
  <c r="G263" i="15"/>
  <c r="H263" i="15"/>
  <c r="E264" i="15"/>
  <c r="F264" i="15"/>
  <c r="G264" i="15"/>
  <c r="H264" i="15"/>
  <c r="E265" i="15"/>
  <c r="F265" i="15"/>
  <c r="G265" i="15"/>
  <c r="H265" i="15"/>
  <c r="E266" i="15"/>
  <c r="F266" i="15"/>
  <c r="G266" i="15"/>
  <c r="H266" i="15"/>
  <c r="E267" i="15"/>
  <c r="F267" i="15"/>
  <c r="G267" i="15"/>
  <c r="H267" i="15"/>
  <c r="E268" i="15"/>
  <c r="F268" i="15"/>
  <c r="G268" i="15"/>
  <c r="H268" i="15"/>
  <c r="E269" i="15"/>
  <c r="F269" i="15"/>
  <c r="G269" i="15"/>
  <c r="H269" i="15"/>
  <c r="E270" i="15"/>
  <c r="F270" i="15"/>
  <c r="G270" i="15"/>
  <c r="H270" i="15"/>
  <c r="E271" i="15"/>
  <c r="F271" i="15"/>
  <c r="G271" i="15"/>
  <c r="H271" i="15"/>
  <c r="E272" i="15"/>
  <c r="F272" i="15"/>
  <c r="G272" i="15"/>
  <c r="H272" i="15"/>
  <c r="E273" i="15"/>
  <c r="F273" i="15"/>
  <c r="G273" i="15"/>
  <c r="H273" i="15"/>
  <c r="E274" i="15"/>
  <c r="F274" i="15"/>
  <c r="G274" i="15"/>
  <c r="H274" i="15"/>
  <c r="E275" i="15"/>
  <c r="F275" i="15"/>
  <c r="G275" i="15"/>
  <c r="H275" i="15"/>
  <c r="E276" i="15"/>
  <c r="F276" i="15"/>
  <c r="G276" i="15"/>
  <c r="H276" i="15"/>
  <c r="E277" i="15"/>
  <c r="F277" i="15"/>
  <c r="G277" i="15"/>
  <c r="H277" i="15"/>
  <c r="E278" i="15"/>
  <c r="F278" i="15"/>
  <c r="G278" i="15"/>
  <c r="H278" i="15"/>
  <c r="E279" i="15"/>
  <c r="F279" i="15"/>
  <c r="G279" i="15"/>
  <c r="H279" i="15"/>
  <c r="E280" i="15"/>
  <c r="F280" i="15"/>
  <c r="G280" i="15"/>
  <c r="H280" i="15"/>
  <c r="E281" i="15"/>
  <c r="F281" i="15"/>
  <c r="G281" i="15"/>
  <c r="H281" i="15"/>
  <c r="E282" i="15"/>
  <c r="F282" i="15"/>
  <c r="G282" i="15"/>
  <c r="H282" i="15"/>
  <c r="E283" i="15"/>
  <c r="F283" i="15"/>
  <c r="G283" i="15"/>
  <c r="H283" i="15"/>
  <c r="E284" i="15"/>
  <c r="F284" i="15"/>
  <c r="G284" i="15"/>
  <c r="H284" i="15"/>
  <c r="E285" i="15"/>
  <c r="F285" i="15"/>
  <c r="G285" i="15"/>
  <c r="H285" i="15"/>
  <c r="E286" i="15"/>
  <c r="F286" i="15"/>
  <c r="G286" i="15"/>
  <c r="H286" i="15"/>
  <c r="E287" i="15"/>
  <c r="F287" i="15"/>
  <c r="G287" i="15"/>
  <c r="H287" i="15"/>
  <c r="E288" i="15"/>
  <c r="F288" i="15"/>
  <c r="G288" i="15"/>
  <c r="H288" i="15"/>
  <c r="E289" i="15"/>
  <c r="F289" i="15"/>
  <c r="G289" i="15"/>
  <c r="H289" i="15"/>
  <c r="E290" i="15"/>
  <c r="F290" i="15"/>
  <c r="G290" i="15"/>
  <c r="H290" i="15"/>
  <c r="E291" i="15"/>
  <c r="F291" i="15"/>
  <c r="G291" i="15"/>
  <c r="H291" i="15"/>
  <c r="E292" i="15"/>
  <c r="F292" i="15"/>
  <c r="G292" i="15"/>
  <c r="H292" i="15"/>
  <c r="E293" i="15"/>
  <c r="F293" i="15"/>
  <c r="G293" i="15"/>
  <c r="H293" i="15"/>
  <c r="E294" i="15"/>
  <c r="F294" i="15"/>
  <c r="G294" i="15"/>
  <c r="H294" i="15"/>
  <c r="E295" i="15"/>
  <c r="F295" i="15"/>
  <c r="G295" i="15"/>
  <c r="H295" i="15"/>
  <c r="E296" i="15"/>
  <c r="F296" i="15"/>
  <c r="G296" i="15"/>
  <c r="H296" i="15"/>
  <c r="E297" i="15"/>
  <c r="F297" i="15"/>
  <c r="G297" i="15"/>
  <c r="H297" i="15"/>
  <c r="E298" i="15"/>
  <c r="F298" i="15"/>
  <c r="G298" i="15"/>
  <c r="H298" i="15"/>
  <c r="E299" i="15"/>
  <c r="F299" i="15"/>
  <c r="G299" i="15"/>
  <c r="H299" i="15"/>
  <c r="E300" i="15"/>
  <c r="F300" i="15"/>
  <c r="G300" i="15"/>
  <c r="H300" i="15"/>
  <c r="E301" i="15"/>
  <c r="F301" i="15"/>
  <c r="G301" i="15"/>
  <c r="H301" i="15"/>
  <c r="E302" i="15"/>
  <c r="F302" i="15"/>
  <c r="G302" i="15"/>
  <c r="H302" i="15"/>
  <c r="E303" i="15"/>
  <c r="F303" i="15"/>
  <c r="G303" i="15"/>
  <c r="H303" i="15"/>
  <c r="E304" i="15"/>
  <c r="F304" i="15"/>
  <c r="G304" i="15"/>
  <c r="H304" i="15"/>
  <c r="E305" i="15"/>
  <c r="F305" i="15"/>
  <c r="G305" i="15"/>
  <c r="H305" i="15"/>
  <c r="E12" i="15"/>
  <c r="F12" i="15"/>
  <c r="G12" i="15"/>
  <c r="H12" i="15"/>
  <c r="E13" i="15"/>
  <c r="F13" i="15"/>
  <c r="G13" i="15"/>
  <c r="H13" i="15"/>
  <c r="E14" i="15"/>
  <c r="F14" i="15"/>
  <c r="G14" i="15"/>
  <c r="H14" i="15"/>
  <c r="E15" i="15"/>
  <c r="F15" i="15"/>
  <c r="G15" i="15"/>
  <c r="H15" i="15"/>
  <c r="E16" i="15"/>
  <c r="F16" i="15"/>
  <c r="G16" i="15"/>
  <c r="H16" i="15"/>
  <c r="E17" i="15"/>
  <c r="F17" i="15"/>
  <c r="G17" i="15"/>
  <c r="H17" i="15"/>
  <c r="E18" i="15"/>
  <c r="F18" i="15"/>
  <c r="G18" i="15"/>
  <c r="H18" i="15"/>
  <c r="F11" i="15"/>
  <c r="G11" i="15"/>
  <c r="H11" i="15"/>
  <c r="E11" i="15"/>
  <c r="A305" i="15"/>
  <c r="Y305" i="15" s="1"/>
  <c r="A304" i="15"/>
  <c r="Y304" i="15" s="1"/>
  <c r="A303" i="15"/>
  <c r="Y303" i="15" s="1"/>
  <c r="A302" i="15"/>
  <c r="Y302" i="15" s="1"/>
  <c r="A301" i="15"/>
  <c r="Y301" i="15" s="1"/>
  <c r="A300" i="15"/>
  <c r="Y300" i="15" s="1"/>
  <c r="A299" i="15"/>
  <c r="Y299" i="15" s="1"/>
  <c r="A298" i="15"/>
  <c r="Y298" i="15" s="1"/>
  <c r="A297" i="15"/>
  <c r="Y297" i="15" s="1"/>
  <c r="A296" i="15"/>
  <c r="Y296" i="15" s="1"/>
  <c r="A295" i="15"/>
  <c r="Y295" i="15" s="1"/>
  <c r="A294" i="15"/>
  <c r="Y294" i="15" s="1"/>
  <c r="A293" i="15"/>
  <c r="Y293" i="15" s="1"/>
  <c r="A292" i="15"/>
  <c r="Y292" i="15" s="1"/>
  <c r="A291" i="15"/>
  <c r="Y291" i="15" s="1"/>
  <c r="A290" i="15"/>
  <c r="Y290" i="15" s="1"/>
  <c r="A289" i="15"/>
  <c r="Y289" i="15" s="1"/>
  <c r="A288" i="15"/>
  <c r="Y288" i="15" s="1"/>
  <c r="A287" i="15"/>
  <c r="Y287" i="15" s="1"/>
  <c r="A286" i="15"/>
  <c r="Y286" i="15" s="1"/>
  <c r="A285" i="15"/>
  <c r="Y285" i="15" s="1"/>
  <c r="A284" i="15"/>
  <c r="Y284" i="15" s="1"/>
  <c r="A283" i="15"/>
  <c r="Y283" i="15" s="1"/>
  <c r="A282" i="15"/>
  <c r="Y282" i="15" s="1"/>
  <c r="A281" i="15"/>
  <c r="Y281" i="15" s="1"/>
  <c r="A280" i="15"/>
  <c r="Y280" i="15" s="1"/>
  <c r="A279" i="15"/>
  <c r="Y279" i="15" s="1"/>
  <c r="A278" i="15"/>
  <c r="Y278" i="15" s="1"/>
  <c r="A277" i="15"/>
  <c r="Y277" i="15" s="1"/>
  <c r="A276" i="15"/>
  <c r="Y276" i="15" s="1"/>
  <c r="A275" i="15"/>
  <c r="Y275" i="15" s="1"/>
  <c r="A274" i="15"/>
  <c r="Y274" i="15" s="1"/>
  <c r="A273" i="15"/>
  <c r="Y273" i="15" s="1"/>
  <c r="A272" i="15"/>
  <c r="Y272" i="15" s="1"/>
  <c r="A271" i="15"/>
  <c r="Y271" i="15" s="1"/>
  <c r="A270" i="15"/>
  <c r="Y270" i="15" s="1"/>
  <c r="A269" i="15"/>
  <c r="Y269" i="15" s="1"/>
  <c r="A268" i="15"/>
  <c r="Y268" i="15" s="1"/>
  <c r="A267" i="15"/>
  <c r="Y267" i="15" s="1"/>
  <c r="A266" i="15"/>
  <c r="Y266" i="15" s="1"/>
  <c r="A265" i="15"/>
  <c r="Y265" i="15" s="1"/>
  <c r="A264" i="15"/>
  <c r="Y264" i="15" s="1"/>
  <c r="A263" i="15"/>
  <c r="Y263" i="15" s="1"/>
  <c r="A262" i="15"/>
  <c r="Y262" i="15" s="1"/>
  <c r="A261" i="15"/>
  <c r="Y261" i="15" s="1"/>
  <c r="A260" i="15"/>
  <c r="Y260" i="15" s="1"/>
  <c r="A259" i="15"/>
  <c r="Y259" i="15" s="1"/>
  <c r="A258" i="15"/>
  <c r="Y258" i="15" s="1"/>
  <c r="A257" i="15"/>
  <c r="Y257" i="15" s="1"/>
  <c r="A256" i="15"/>
  <c r="Y256" i="15" s="1"/>
  <c r="A255" i="15"/>
  <c r="Y255" i="15" s="1"/>
  <c r="A254" i="15"/>
  <c r="Y254" i="15" s="1"/>
  <c r="A253" i="15"/>
  <c r="Y253" i="15" s="1"/>
  <c r="A252" i="15"/>
  <c r="Y252" i="15" s="1"/>
  <c r="A251" i="15"/>
  <c r="Y251" i="15" s="1"/>
  <c r="A250" i="15"/>
  <c r="Y250" i="15" s="1"/>
  <c r="A249" i="15"/>
  <c r="Y249" i="15" s="1"/>
  <c r="A248" i="15"/>
  <c r="Y248" i="15" s="1"/>
  <c r="A247" i="15"/>
  <c r="Y247" i="15" s="1"/>
  <c r="A246" i="15"/>
  <c r="Y246" i="15" s="1"/>
  <c r="A245" i="15"/>
  <c r="Y245" i="15" s="1"/>
  <c r="A244" i="15"/>
  <c r="Y244" i="15" s="1"/>
  <c r="A243" i="15"/>
  <c r="Y243" i="15" s="1"/>
  <c r="A242" i="15"/>
  <c r="Y242" i="15" s="1"/>
  <c r="A241" i="15"/>
  <c r="Y241" i="15" s="1"/>
  <c r="A240" i="15"/>
  <c r="Y240" i="15" s="1"/>
  <c r="A239" i="15"/>
  <c r="Y239" i="15" s="1"/>
  <c r="A238" i="15"/>
  <c r="Y238" i="15" s="1"/>
  <c r="A237" i="15"/>
  <c r="Y237" i="15" s="1"/>
  <c r="A236" i="15"/>
  <c r="Y236" i="15" s="1"/>
  <c r="A235" i="15"/>
  <c r="Y235" i="15" s="1"/>
  <c r="A234" i="15"/>
  <c r="Y234" i="15" s="1"/>
  <c r="A233" i="15"/>
  <c r="Y233" i="15" s="1"/>
  <c r="A232" i="15"/>
  <c r="Y232" i="15" s="1"/>
  <c r="A231" i="15"/>
  <c r="Y231" i="15" s="1"/>
  <c r="A230" i="15"/>
  <c r="Y230" i="15" s="1"/>
  <c r="A229" i="15"/>
  <c r="Y229" i="15" s="1"/>
  <c r="A228" i="15"/>
  <c r="Y228" i="15" s="1"/>
  <c r="A227" i="15"/>
  <c r="Y227" i="15" s="1"/>
  <c r="A226" i="15"/>
  <c r="Y226" i="15" s="1"/>
  <c r="A225" i="15"/>
  <c r="Y225" i="15" s="1"/>
  <c r="A224" i="15"/>
  <c r="Y224" i="15" s="1"/>
  <c r="A223" i="15"/>
  <c r="Y223" i="15" s="1"/>
  <c r="A222" i="15"/>
  <c r="Y222" i="15" s="1"/>
  <c r="A221" i="15"/>
  <c r="Y221" i="15" s="1"/>
  <c r="A220" i="15"/>
  <c r="Y220" i="15" s="1"/>
  <c r="A219" i="15"/>
  <c r="Y219" i="15" s="1"/>
  <c r="A218" i="15"/>
  <c r="Y218" i="15" s="1"/>
  <c r="A217" i="15"/>
  <c r="Y217" i="15" s="1"/>
  <c r="A216" i="15"/>
  <c r="Y216" i="15" s="1"/>
  <c r="A215" i="15"/>
  <c r="Y215" i="15" s="1"/>
  <c r="A214" i="15"/>
  <c r="Y214" i="15" s="1"/>
  <c r="A213" i="15"/>
  <c r="Y213" i="15" s="1"/>
  <c r="A212" i="15"/>
  <c r="Y212" i="15" s="1"/>
  <c r="A211" i="15"/>
  <c r="Y211" i="15" s="1"/>
  <c r="A210" i="15"/>
  <c r="Y210" i="15" s="1"/>
  <c r="A209" i="15"/>
  <c r="Y209" i="15" s="1"/>
  <c r="A208" i="15"/>
  <c r="Y208" i="15" s="1"/>
  <c r="A207" i="15"/>
  <c r="Y207" i="15" s="1"/>
  <c r="A206" i="15"/>
  <c r="Y206" i="15" s="1"/>
  <c r="A205" i="15"/>
  <c r="Y205" i="15" s="1"/>
  <c r="A204" i="15"/>
  <c r="Y204" i="15" s="1"/>
  <c r="A203" i="15"/>
  <c r="Y203" i="15" s="1"/>
  <c r="A202" i="15"/>
  <c r="Y202" i="15" s="1"/>
  <c r="A201" i="15"/>
  <c r="Y201" i="15" s="1"/>
  <c r="A200" i="15"/>
  <c r="Y200" i="15" s="1"/>
  <c r="A199" i="15"/>
  <c r="Y199" i="15" s="1"/>
  <c r="A198" i="15"/>
  <c r="Y198" i="15" s="1"/>
  <c r="A197" i="15"/>
  <c r="Y197" i="15" s="1"/>
  <c r="A196" i="15"/>
  <c r="Y196" i="15" s="1"/>
  <c r="A195" i="15"/>
  <c r="Y195" i="15" s="1"/>
  <c r="A194" i="15"/>
  <c r="Y194" i="15" s="1"/>
  <c r="A193" i="15"/>
  <c r="Y193" i="15" s="1"/>
  <c r="A192" i="15"/>
  <c r="Y192" i="15" s="1"/>
  <c r="A191" i="15"/>
  <c r="Y191" i="15" s="1"/>
  <c r="A190" i="15"/>
  <c r="Y190" i="15" s="1"/>
  <c r="A189" i="15"/>
  <c r="Y189" i="15" s="1"/>
  <c r="A188" i="15"/>
  <c r="Y188" i="15" s="1"/>
  <c r="A187" i="15"/>
  <c r="Y187" i="15" s="1"/>
  <c r="A186" i="15"/>
  <c r="Y186" i="15" s="1"/>
  <c r="A185" i="15"/>
  <c r="Y185" i="15" s="1"/>
  <c r="A184" i="15"/>
  <c r="Y184" i="15" s="1"/>
  <c r="A183" i="15"/>
  <c r="Y183" i="15" s="1"/>
  <c r="A182" i="15"/>
  <c r="Y182" i="15" s="1"/>
  <c r="A181" i="15"/>
  <c r="Y181" i="15" s="1"/>
  <c r="A180" i="15"/>
  <c r="Y180" i="15" s="1"/>
  <c r="A179" i="15"/>
  <c r="Y179" i="15" s="1"/>
  <c r="A178" i="15"/>
  <c r="Y178" i="15" s="1"/>
  <c r="A177" i="15"/>
  <c r="Y177" i="15" s="1"/>
  <c r="A176" i="15"/>
  <c r="Y176" i="15" s="1"/>
  <c r="A175" i="15"/>
  <c r="Y175" i="15" s="1"/>
  <c r="A174" i="15"/>
  <c r="Y174" i="15" s="1"/>
  <c r="A173" i="15"/>
  <c r="Y173" i="15" s="1"/>
  <c r="A172" i="15"/>
  <c r="Y172" i="15" s="1"/>
  <c r="A171" i="15"/>
  <c r="Y171" i="15" s="1"/>
  <c r="A170" i="15"/>
  <c r="Y170" i="15" s="1"/>
  <c r="A169" i="15"/>
  <c r="Y169" i="15" s="1"/>
  <c r="A168" i="15"/>
  <c r="Y168" i="15" s="1"/>
  <c r="A167" i="15"/>
  <c r="Y167" i="15" s="1"/>
  <c r="A166" i="15"/>
  <c r="Y166" i="15" s="1"/>
  <c r="A165" i="15"/>
  <c r="Y165" i="15" s="1"/>
  <c r="A164" i="15"/>
  <c r="Y164" i="15" s="1"/>
  <c r="A163" i="15"/>
  <c r="Y163" i="15" s="1"/>
  <c r="A162" i="15"/>
  <c r="Y162" i="15" s="1"/>
  <c r="A161" i="15"/>
  <c r="Y161" i="15" s="1"/>
  <c r="A160" i="15"/>
  <c r="Y160" i="15" s="1"/>
  <c r="A159" i="15"/>
  <c r="Y159" i="15" s="1"/>
  <c r="A158" i="15"/>
  <c r="Y158" i="15" s="1"/>
  <c r="A157" i="15"/>
  <c r="Y157" i="15" s="1"/>
  <c r="A156" i="15"/>
  <c r="Y156" i="15" s="1"/>
  <c r="A155" i="15"/>
  <c r="Y155" i="15" s="1"/>
  <c r="A154" i="15"/>
  <c r="Y154" i="15" s="1"/>
  <c r="A153" i="15"/>
  <c r="Y153" i="15" s="1"/>
  <c r="A152" i="15"/>
  <c r="Y152" i="15" s="1"/>
  <c r="A151" i="15"/>
  <c r="Y151" i="15" s="1"/>
  <c r="A150" i="15"/>
  <c r="Y150" i="15" s="1"/>
  <c r="A149" i="15"/>
  <c r="Y149" i="15" s="1"/>
  <c r="A148" i="15"/>
  <c r="Y148" i="15" s="1"/>
  <c r="A147" i="15"/>
  <c r="Y147" i="15" s="1"/>
  <c r="A146" i="15"/>
  <c r="Y146" i="15" s="1"/>
  <c r="A145" i="15"/>
  <c r="Y145" i="15" s="1"/>
  <c r="A144" i="15"/>
  <c r="Y144" i="15" s="1"/>
  <c r="A143" i="15"/>
  <c r="Y143" i="15" s="1"/>
  <c r="A142" i="15"/>
  <c r="Y142" i="15" s="1"/>
  <c r="A141" i="15"/>
  <c r="Y141" i="15" s="1"/>
  <c r="A140" i="15"/>
  <c r="Y140" i="15" s="1"/>
  <c r="A139" i="15"/>
  <c r="Y139" i="15" s="1"/>
  <c r="A138" i="15"/>
  <c r="Y138" i="15" s="1"/>
  <c r="A137" i="15"/>
  <c r="Y137" i="15" s="1"/>
  <c r="A136" i="15"/>
  <c r="Y136" i="15" s="1"/>
  <c r="A135" i="15"/>
  <c r="Y135" i="15" s="1"/>
  <c r="A134" i="15"/>
  <c r="Y134" i="15" s="1"/>
  <c r="A133" i="15"/>
  <c r="Y133" i="15" s="1"/>
  <c r="A132" i="15"/>
  <c r="Y132" i="15" s="1"/>
  <c r="A131" i="15"/>
  <c r="Y131" i="15" s="1"/>
  <c r="A130" i="15"/>
  <c r="Y130" i="15" s="1"/>
  <c r="A129" i="15"/>
  <c r="Y129" i="15" s="1"/>
  <c r="A128" i="15"/>
  <c r="Y128" i="15" s="1"/>
  <c r="A127" i="15"/>
  <c r="Y127" i="15" s="1"/>
  <c r="A126" i="15"/>
  <c r="Y126" i="15" s="1"/>
  <c r="A125" i="15"/>
  <c r="Y125" i="15" s="1"/>
  <c r="A124" i="15"/>
  <c r="Y124" i="15" s="1"/>
  <c r="A123" i="15"/>
  <c r="Y123" i="15" s="1"/>
  <c r="A122" i="15"/>
  <c r="Y122" i="15" s="1"/>
  <c r="A121" i="15"/>
  <c r="Y121" i="15" s="1"/>
  <c r="A120" i="15"/>
  <c r="Y120" i="15" s="1"/>
  <c r="A119" i="15"/>
  <c r="Y119" i="15" s="1"/>
  <c r="A118" i="15"/>
  <c r="Y118" i="15" s="1"/>
  <c r="A117" i="15"/>
  <c r="Y117" i="15" s="1"/>
  <c r="A116" i="15"/>
  <c r="Y116" i="15" s="1"/>
  <c r="A115" i="15"/>
  <c r="Y115" i="15" s="1"/>
  <c r="A114" i="15"/>
  <c r="Y114" i="15" s="1"/>
  <c r="A113" i="15"/>
  <c r="Y113" i="15" s="1"/>
  <c r="A112" i="15"/>
  <c r="Y112" i="15" s="1"/>
  <c r="A111" i="15"/>
  <c r="Y111" i="15" s="1"/>
  <c r="A110" i="15"/>
  <c r="Y110" i="15" s="1"/>
  <c r="A109" i="15"/>
  <c r="Y109" i="15" s="1"/>
  <c r="A108" i="15"/>
  <c r="Y108" i="15" s="1"/>
  <c r="A107" i="15"/>
  <c r="Y107" i="15" s="1"/>
  <c r="A106" i="15"/>
  <c r="Y106" i="15" s="1"/>
  <c r="A105" i="15"/>
  <c r="Y105" i="15" s="1"/>
  <c r="A104" i="15"/>
  <c r="Y104" i="15" s="1"/>
  <c r="A103" i="15"/>
  <c r="Y103" i="15" s="1"/>
  <c r="A102" i="15"/>
  <c r="Y102" i="15" s="1"/>
  <c r="A101" i="15"/>
  <c r="Y101" i="15" s="1"/>
  <c r="A100" i="15"/>
  <c r="Y100" i="15" s="1"/>
  <c r="A99" i="15"/>
  <c r="Y99" i="15" s="1"/>
  <c r="A98" i="15"/>
  <c r="Y98" i="15" s="1"/>
  <c r="A97" i="15"/>
  <c r="Y97" i="15" s="1"/>
  <c r="A96" i="15"/>
  <c r="Y96" i="15" s="1"/>
  <c r="A95" i="15"/>
  <c r="Y95" i="15" s="1"/>
  <c r="A94" i="15"/>
  <c r="Y94" i="15" s="1"/>
  <c r="A93" i="15"/>
  <c r="Y93" i="15" s="1"/>
  <c r="A92" i="15"/>
  <c r="Y92" i="15" s="1"/>
  <c r="A91" i="15"/>
  <c r="Y91" i="15" s="1"/>
  <c r="A90" i="15"/>
  <c r="Y90" i="15" s="1"/>
  <c r="A89" i="15"/>
  <c r="Y89" i="15" s="1"/>
  <c r="A88" i="15"/>
  <c r="Y88" i="15" s="1"/>
  <c r="A87" i="15"/>
  <c r="Y87" i="15" s="1"/>
  <c r="A86" i="15"/>
  <c r="Y86" i="15" s="1"/>
  <c r="A85" i="15"/>
  <c r="Y85" i="15" s="1"/>
  <c r="A84" i="15"/>
  <c r="Y84" i="15" s="1"/>
  <c r="A83" i="15"/>
  <c r="Y83" i="15" s="1"/>
  <c r="A82" i="15"/>
  <c r="Y82" i="15" s="1"/>
  <c r="A81" i="15"/>
  <c r="Y81" i="15" s="1"/>
  <c r="A80" i="15"/>
  <c r="Y80" i="15" s="1"/>
  <c r="A79" i="15"/>
  <c r="Y79" i="15" s="1"/>
  <c r="A78" i="15"/>
  <c r="Y78" i="15" s="1"/>
  <c r="A77" i="15"/>
  <c r="Y77" i="15" s="1"/>
  <c r="A76" i="15"/>
  <c r="Y76" i="15" s="1"/>
  <c r="A75" i="15"/>
  <c r="Y75" i="15" s="1"/>
  <c r="A74" i="15"/>
  <c r="Y74" i="15" s="1"/>
  <c r="A73" i="15"/>
  <c r="Y73" i="15" s="1"/>
  <c r="A72" i="15"/>
  <c r="Y72" i="15" s="1"/>
  <c r="A71" i="15"/>
  <c r="Y71" i="15" s="1"/>
  <c r="A70" i="15"/>
  <c r="Y70" i="15" s="1"/>
  <c r="A69" i="15"/>
  <c r="Y69" i="15" s="1"/>
  <c r="A68" i="15"/>
  <c r="Y68" i="15" s="1"/>
  <c r="A67" i="15"/>
  <c r="Y67" i="15" s="1"/>
  <c r="A66" i="15"/>
  <c r="Y66" i="15" s="1"/>
  <c r="A65" i="15"/>
  <c r="Y65" i="15" s="1"/>
  <c r="A64" i="15"/>
  <c r="Y64" i="15" s="1"/>
  <c r="A63" i="15"/>
  <c r="Y63" i="15" s="1"/>
  <c r="A62" i="15"/>
  <c r="Y62" i="15" s="1"/>
  <c r="A61" i="15"/>
  <c r="Y61" i="15" s="1"/>
  <c r="A60" i="15"/>
  <c r="Y60" i="15" s="1"/>
  <c r="A59" i="15"/>
  <c r="Y59" i="15" s="1"/>
  <c r="A58" i="15"/>
  <c r="Y58" i="15" s="1"/>
  <c r="A57" i="15"/>
  <c r="Y57" i="15" s="1"/>
  <c r="A56" i="15"/>
  <c r="Y56" i="15" s="1"/>
  <c r="A55" i="15"/>
  <c r="Y55" i="15" s="1"/>
  <c r="A54" i="15"/>
  <c r="Y54" i="15" s="1"/>
  <c r="A53" i="15"/>
  <c r="Y53" i="15" s="1"/>
  <c r="A52" i="15"/>
  <c r="Y52" i="15" s="1"/>
  <c r="A51" i="15"/>
  <c r="Y51" i="15" s="1"/>
  <c r="A50" i="15"/>
  <c r="Y50" i="15" s="1"/>
  <c r="A49" i="15"/>
  <c r="Y49" i="15" s="1"/>
  <c r="A48" i="15"/>
  <c r="Y48" i="15" s="1"/>
  <c r="A47" i="15"/>
  <c r="Y47" i="15" s="1"/>
  <c r="A46" i="15"/>
  <c r="Y46" i="15" s="1"/>
  <c r="A45" i="15"/>
  <c r="Y45" i="15" s="1"/>
  <c r="A44" i="15"/>
  <c r="Y44" i="15" s="1"/>
  <c r="A43" i="15"/>
  <c r="Y43" i="15" s="1"/>
  <c r="A42" i="15"/>
  <c r="Y42" i="15" s="1"/>
  <c r="A41" i="15"/>
  <c r="Y41" i="15" s="1"/>
  <c r="A40" i="15"/>
  <c r="Y40" i="15" s="1"/>
  <c r="A39" i="15"/>
  <c r="Y39" i="15" s="1"/>
  <c r="A38" i="15"/>
  <c r="Y38" i="15" s="1"/>
  <c r="A37" i="15"/>
  <c r="Y37" i="15" s="1"/>
  <c r="A36" i="15"/>
  <c r="Y36" i="15" s="1"/>
  <c r="A35" i="15"/>
  <c r="Y35" i="15" s="1"/>
  <c r="A34" i="15"/>
  <c r="Y34" i="15" s="1"/>
  <c r="A33" i="15"/>
  <c r="Y33" i="15" s="1"/>
  <c r="A32" i="15"/>
  <c r="Y32" i="15" s="1"/>
  <c r="A31" i="15"/>
  <c r="Y31" i="15" s="1"/>
  <c r="A30" i="15"/>
  <c r="Y30" i="15" s="1"/>
  <c r="A29" i="15"/>
  <c r="Y29" i="15" s="1"/>
  <c r="A28" i="15"/>
  <c r="Y28" i="15" s="1"/>
  <c r="A27" i="15"/>
  <c r="Y27" i="15" s="1"/>
  <c r="A26" i="15"/>
  <c r="Y26" i="15" s="1"/>
  <c r="A25" i="15"/>
  <c r="Y25" i="15" s="1"/>
  <c r="A24" i="15"/>
  <c r="Y24" i="15" s="1"/>
  <c r="A23" i="15"/>
  <c r="Y23" i="15" s="1"/>
  <c r="A22" i="15"/>
  <c r="Y22" i="15" s="1"/>
  <c r="A21" i="15"/>
  <c r="Y21" i="15" s="1"/>
  <c r="A20" i="15"/>
  <c r="Y20" i="15" s="1"/>
  <c r="A19" i="15"/>
  <c r="Y19" i="15" s="1"/>
  <c r="A18" i="15"/>
  <c r="Y18" i="15" s="1"/>
  <c r="A17" i="15"/>
  <c r="Y17" i="15" s="1"/>
  <c r="A16" i="15"/>
  <c r="Y16" i="15" s="1"/>
  <c r="A15" i="15"/>
  <c r="Y15" i="15" s="1"/>
  <c r="A14" i="15"/>
  <c r="Y14" i="15" s="1"/>
  <c r="A13" i="15"/>
  <c r="Y13" i="15" s="1"/>
  <c r="A12" i="15"/>
  <c r="Y12" i="15" s="1"/>
  <c r="Y13" i="11"/>
  <c r="Y14" i="11"/>
  <c r="Y15" i="11"/>
  <c r="Y16" i="11"/>
  <c r="Y17" i="11"/>
  <c r="Y18" i="11"/>
  <c r="Y19" i="11"/>
  <c r="Y20" i="11"/>
  <c r="Y21" i="11"/>
  <c r="Y22" i="11"/>
  <c r="Y23" i="11"/>
  <c r="Y24" i="11"/>
  <c r="Y25" i="11"/>
  <c r="Y26" i="11"/>
  <c r="Y27" i="11"/>
  <c r="Y28" i="11"/>
  <c r="Y29" i="11"/>
  <c r="Y30" i="11"/>
  <c r="Y31" i="11"/>
  <c r="Y32" i="11"/>
  <c r="Y33" i="11"/>
  <c r="Y34" i="11"/>
  <c r="Y35" i="11"/>
  <c r="Y36" i="11"/>
  <c r="Y37" i="11"/>
  <c r="Y38" i="11"/>
  <c r="Y39" i="11"/>
  <c r="Y40" i="11"/>
  <c r="Y41" i="11"/>
  <c r="Y42" i="11"/>
  <c r="Y43" i="11"/>
  <c r="Y44" i="11"/>
  <c r="Y45" i="11"/>
  <c r="Y46" i="11"/>
  <c r="Y47" i="11"/>
  <c r="Y48" i="11"/>
  <c r="Y49" i="11"/>
  <c r="Y50" i="11"/>
  <c r="Y51" i="11"/>
  <c r="Y52" i="11"/>
  <c r="Y53" i="11"/>
  <c r="Y54" i="11"/>
  <c r="Y55" i="11"/>
  <c r="Y56" i="11"/>
  <c r="Y57" i="11"/>
  <c r="Y58" i="11"/>
  <c r="Y59" i="11"/>
  <c r="Y60" i="11"/>
  <c r="Y61" i="11"/>
  <c r="Y62" i="11"/>
  <c r="Y63" i="11"/>
  <c r="Y64" i="11"/>
  <c r="Y65" i="11"/>
  <c r="Y66" i="11"/>
  <c r="Y67" i="11"/>
  <c r="Y68" i="11"/>
  <c r="Y69" i="11"/>
  <c r="Y70" i="11"/>
  <c r="Y71" i="11"/>
  <c r="Y72" i="11"/>
  <c r="Y73" i="11"/>
  <c r="Y74" i="11"/>
  <c r="Y75" i="11"/>
  <c r="Y76" i="11"/>
  <c r="Y77" i="11"/>
  <c r="Y78" i="11"/>
  <c r="Y79" i="11"/>
  <c r="Y80" i="11"/>
  <c r="Y81" i="11"/>
  <c r="Y82" i="11"/>
  <c r="Y83" i="11"/>
  <c r="Y84" i="11"/>
  <c r="Y85" i="11"/>
  <c r="Y86" i="11"/>
  <c r="Y87" i="11"/>
  <c r="Y88" i="11"/>
  <c r="Y89" i="11"/>
  <c r="Y90" i="11"/>
  <c r="Y91" i="11"/>
  <c r="Y92" i="11"/>
  <c r="Y93" i="11"/>
  <c r="Y94" i="11"/>
  <c r="Y95" i="11"/>
  <c r="Y96" i="11"/>
  <c r="Y97" i="11"/>
  <c r="Y98" i="11"/>
  <c r="Y99" i="11"/>
  <c r="Y100" i="11"/>
  <c r="Y101" i="11"/>
  <c r="Y102" i="11"/>
  <c r="Y103" i="11"/>
  <c r="Y104" i="11"/>
  <c r="Y105" i="11"/>
  <c r="Y106" i="11"/>
  <c r="Y107" i="11"/>
  <c r="Y108" i="11"/>
  <c r="Y109" i="11"/>
  <c r="Y110" i="11"/>
  <c r="Y111" i="11"/>
  <c r="Y112" i="11"/>
  <c r="Y113" i="11"/>
  <c r="Y114" i="11"/>
  <c r="Y115" i="11"/>
  <c r="Y116" i="11"/>
  <c r="Y117" i="11"/>
  <c r="Y118" i="11"/>
  <c r="Y119" i="11"/>
  <c r="Y120" i="11"/>
  <c r="Y121" i="11"/>
  <c r="Y122" i="11"/>
  <c r="Y123" i="11"/>
  <c r="Y124" i="11"/>
  <c r="Y125" i="11"/>
  <c r="Y126" i="11"/>
  <c r="Y127" i="11"/>
  <c r="Y128" i="11"/>
  <c r="Y129" i="11"/>
  <c r="Y130" i="11"/>
  <c r="Y131" i="11"/>
  <c r="Y132" i="11"/>
  <c r="Y133" i="11"/>
  <c r="Y134" i="11"/>
  <c r="Y135" i="11"/>
  <c r="Y136" i="11"/>
  <c r="Y137" i="11"/>
  <c r="Y138" i="11"/>
  <c r="Y139" i="11"/>
  <c r="Y140" i="11"/>
  <c r="Y141" i="11"/>
  <c r="Y142" i="11"/>
  <c r="Y143" i="11"/>
  <c r="Y144" i="11"/>
  <c r="Y145" i="11"/>
  <c r="Y146" i="11"/>
  <c r="Y147" i="11"/>
  <c r="Y148" i="11"/>
  <c r="Y149" i="11"/>
  <c r="Y150" i="11"/>
  <c r="Y151" i="11"/>
  <c r="Y152" i="11"/>
  <c r="Y153" i="11"/>
  <c r="Y154" i="11"/>
  <c r="Y155" i="11"/>
  <c r="Y156" i="11"/>
  <c r="Y157" i="11"/>
  <c r="Y158" i="11"/>
  <c r="Y159" i="11"/>
  <c r="Y160" i="11"/>
  <c r="Y161" i="11"/>
  <c r="Y162" i="11"/>
  <c r="Y163" i="11"/>
  <c r="Y164" i="11"/>
  <c r="Y165" i="11"/>
  <c r="Y166" i="11"/>
  <c r="Y167" i="11"/>
  <c r="Y168" i="11"/>
  <c r="Y169" i="11"/>
  <c r="Y170" i="11"/>
  <c r="Y171" i="11"/>
  <c r="Y172" i="11"/>
  <c r="Y173" i="11"/>
  <c r="Y174" i="11"/>
  <c r="Y175" i="11"/>
  <c r="Y176" i="11"/>
  <c r="Y177" i="11"/>
  <c r="Y178" i="11"/>
  <c r="Y179" i="11"/>
  <c r="Y180" i="11"/>
  <c r="Y181" i="11"/>
  <c r="Y182" i="11"/>
  <c r="Y183" i="11"/>
  <c r="Y184" i="11"/>
  <c r="Y185" i="11"/>
  <c r="Y186" i="11"/>
  <c r="Y187" i="11"/>
  <c r="Y188" i="11"/>
  <c r="Y189" i="11"/>
  <c r="Y190" i="11"/>
  <c r="Y191" i="11"/>
  <c r="Y192" i="11"/>
  <c r="Y193" i="11"/>
  <c r="Y194" i="11"/>
  <c r="Y195" i="11"/>
  <c r="Y196" i="11"/>
  <c r="Y197" i="11"/>
  <c r="Y198" i="11"/>
  <c r="Y199" i="11"/>
  <c r="Y200" i="11"/>
  <c r="Y201" i="11"/>
  <c r="Y202" i="11"/>
  <c r="Y203" i="11"/>
  <c r="Y204" i="11"/>
  <c r="Y205" i="11"/>
  <c r="Y206" i="11"/>
  <c r="Y207" i="11"/>
  <c r="Y208" i="11"/>
  <c r="Y209" i="11"/>
  <c r="Y210" i="11"/>
  <c r="Y211" i="11"/>
  <c r="Y212" i="11"/>
  <c r="Y213" i="11"/>
  <c r="Y214" i="11"/>
  <c r="Y215" i="11"/>
  <c r="Y216" i="11"/>
  <c r="Y217" i="11"/>
  <c r="Y218" i="11"/>
  <c r="Y219" i="11"/>
  <c r="Y220" i="11"/>
  <c r="Y221" i="11"/>
  <c r="Y222" i="11"/>
  <c r="Y223" i="11"/>
  <c r="Y224" i="11"/>
  <c r="Y225" i="11"/>
  <c r="Y226" i="11"/>
  <c r="Y227" i="11"/>
  <c r="Y228" i="11"/>
  <c r="Y229" i="11"/>
  <c r="Y230" i="11"/>
  <c r="Y231" i="11"/>
  <c r="Y232" i="11"/>
  <c r="Y233" i="11"/>
  <c r="Y234" i="11"/>
  <c r="Y235" i="11"/>
  <c r="Y236" i="11"/>
  <c r="Y237" i="11"/>
  <c r="Y238" i="11"/>
  <c r="Y239" i="11"/>
  <c r="Y240" i="11"/>
  <c r="Y241" i="11"/>
  <c r="Y242" i="11"/>
  <c r="Y243" i="11"/>
  <c r="Y244" i="11"/>
  <c r="Y245" i="11"/>
  <c r="Y246" i="11"/>
  <c r="Y247" i="11"/>
  <c r="Y248" i="11"/>
  <c r="Y249" i="11"/>
  <c r="Y250" i="11"/>
  <c r="Y251" i="11"/>
  <c r="Y252" i="11"/>
  <c r="Y253" i="11"/>
  <c r="Y254" i="11"/>
  <c r="Y255" i="11"/>
  <c r="Y256" i="11"/>
  <c r="Y257" i="11"/>
  <c r="Y258" i="11"/>
  <c r="Y259" i="11"/>
  <c r="Y260" i="11"/>
  <c r="Y261" i="11"/>
  <c r="Y262" i="11"/>
  <c r="Y263" i="11"/>
  <c r="Y264" i="11"/>
  <c r="Y265" i="11"/>
  <c r="Y266" i="11"/>
  <c r="Y267" i="11"/>
  <c r="Y268" i="11"/>
  <c r="Y269" i="11"/>
  <c r="Y270" i="11"/>
  <c r="Y271" i="11"/>
  <c r="Y272" i="11"/>
  <c r="Y273" i="11"/>
  <c r="Y274" i="11"/>
  <c r="Y275" i="11"/>
  <c r="Y276" i="11"/>
  <c r="Y277" i="11"/>
  <c r="Y278" i="11"/>
  <c r="Y279" i="11"/>
  <c r="Y280" i="11"/>
  <c r="Y281" i="11"/>
  <c r="Y282" i="11"/>
  <c r="Y283" i="11"/>
  <c r="Y284" i="11"/>
  <c r="Y285" i="11"/>
  <c r="Y286" i="11"/>
  <c r="Y287" i="11"/>
  <c r="Y288" i="11"/>
  <c r="Y289" i="11"/>
  <c r="Y290" i="11"/>
  <c r="Y291" i="11"/>
  <c r="Y292" i="11"/>
  <c r="Y293" i="11"/>
  <c r="Y294" i="11"/>
  <c r="Y295" i="11"/>
  <c r="Y296" i="11"/>
  <c r="Y297" i="11"/>
  <c r="Y298" i="11"/>
  <c r="Y299" i="11"/>
  <c r="Y300" i="11"/>
  <c r="Y301" i="11"/>
  <c r="Y302" i="11"/>
  <c r="Y303" i="11"/>
  <c r="Y304" i="11"/>
  <c r="Y305" i="11"/>
  <c r="B14" i="14"/>
  <c r="C14" i="14"/>
  <c r="D14" i="14"/>
  <c r="B15" i="14"/>
  <c r="C15" i="14"/>
  <c r="D15" i="14"/>
  <c r="B16" i="14"/>
  <c r="C16" i="14"/>
  <c r="D16" i="14"/>
  <c r="B17" i="14"/>
  <c r="C17" i="14"/>
  <c r="D17" i="14"/>
  <c r="B18" i="14"/>
  <c r="C18" i="14"/>
  <c r="D18" i="14"/>
  <c r="B19" i="14"/>
  <c r="C19" i="14"/>
  <c r="D19" i="14"/>
  <c r="B20" i="14"/>
  <c r="C20" i="14"/>
  <c r="D20" i="14"/>
  <c r="B21" i="14"/>
  <c r="C21" i="14"/>
  <c r="D21" i="14"/>
  <c r="B22" i="14"/>
  <c r="C22" i="14"/>
  <c r="D22" i="14"/>
  <c r="B23" i="14"/>
  <c r="C23" i="14"/>
  <c r="D23" i="14"/>
  <c r="B24" i="14"/>
  <c r="C24" i="14"/>
  <c r="D24" i="14"/>
  <c r="B25" i="14"/>
  <c r="C25" i="14"/>
  <c r="D25" i="14"/>
  <c r="B26" i="14"/>
  <c r="C26" i="14"/>
  <c r="D26" i="14"/>
  <c r="B27" i="14"/>
  <c r="C27" i="14"/>
  <c r="D27" i="14"/>
  <c r="B28" i="14"/>
  <c r="C28" i="14"/>
  <c r="D28" i="14"/>
  <c r="B29" i="14"/>
  <c r="C29" i="14"/>
  <c r="D29" i="14"/>
  <c r="B30" i="14"/>
  <c r="C30" i="14"/>
  <c r="D30" i="14"/>
  <c r="B31" i="14"/>
  <c r="C31" i="14"/>
  <c r="D31" i="14"/>
  <c r="B32" i="14"/>
  <c r="C32" i="14"/>
  <c r="D32" i="14"/>
  <c r="B33" i="14"/>
  <c r="C33" i="14"/>
  <c r="D33" i="14"/>
  <c r="B34" i="14"/>
  <c r="C34" i="14"/>
  <c r="D34" i="14"/>
  <c r="B35" i="14"/>
  <c r="C35" i="14"/>
  <c r="D35" i="14"/>
  <c r="B36" i="14"/>
  <c r="C36" i="14"/>
  <c r="D36" i="14"/>
  <c r="B37" i="14"/>
  <c r="C37" i="14"/>
  <c r="D37" i="14"/>
  <c r="B38" i="14"/>
  <c r="C38" i="14"/>
  <c r="D38" i="14"/>
  <c r="B39" i="14"/>
  <c r="C39" i="14"/>
  <c r="D39" i="14"/>
  <c r="B40" i="14"/>
  <c r="C40" i="14"/>
  <c r="D40" i="14"/>
  <c r="B41" i="14"/>
  <c r="C41" i="14"/>
  <c r="D41" i="14"/>
  <c r="B42" i="14"/>
  <c r="C42" i="14"/>
  <c r="D42" i="14"/>
  <c r="B43" i="14"/>
  <c r="C43" i="14"/>
  <c r="D43" i="14"/>
  <c r="B44" i="14"/>
  <c r="C44" i="14"/>
  <c r="D44" i="14"/>
  <c r="B45" i="14"/>
  <c r="C45" i="14"/>
  <c r="D45" i="14"/>
  <c r="B46" i="14"/>
  <c r="C46" i="14"/>
  <c r="D46" i="14"/>
  <c r="B47" i="14"/>
  <c r="C47" i="14"/>
  <c r="D47" i="14"/>
  <c r="B48" i="14"/>
  <c r="C48" i="14"/>
  <c r="D48" i="14"/>
  <c r="B49" i="14"/>
  <c r="C49" i="14"/>
  <c r="D49" i="14"/>
  <c r="B50" i="14"/>
  <c r="C50" i="14"/>
  <c r="D50" i="14"/>
  <c r="B51" i="14"/>
  <c r="C51" i="14"/>
  <c r="D51" i="14"/>
  <c r="B52" i="14"/>
  <c r="C52" i="14"/>
  <c r="D52" i="14"/>
  <c r="B53" i="14"/>
  <c r="C53" i="14"/>
  <c r="D53" i="14"/>
  <c r="B54" i="14"/>
  <c r="C54" i="14"/>
  <c r="D54" i="14"/>
  <c r="B55" i="14"/>
  <c r="C55" i="14"/>
  <c r="D55" i="14"/>
  <c r="B56" i="14"/>
  <c r="C56" i="14"/>
  <c r="D56" i="14"/>
  <c r="B57" i="14"/>
  <c r="C57" i="14"/>
  <c r="D57" i="14"/>
  <c r="B58" i="14"/>
  <c r="C58" i="14"/>
  <c r="D58" i="14"/>
  <c r="B59" i="14"/>
  <c r="C59" i="14"/>
  <c r="D59" i="14"/>
  <c r="B60" i="14"/>
  <c r="C60" i="14"/>
  <c r="D60" i="14"/>
  <c r="B61" i="14"/>
  <c r="C61" i="14"/>
  <c r="D61" i="14"/>
  <c r="B62" i="14"/>
  <c r="C62" i="14"/>
  <c r="D62" i="14"/>
  <c r="B63" i="14"/>
  <c r="C63" i="14"/>
  <c r="D63" i="14"/>
  <c r="B64" i="14"/>
  <c r="C64" i="14"/>
  <c r="D64" i="14"/>
  <c r="B65" i="14"/>
  <c r="C65" i="14"/>
  <c r="D65" i="14"/>
  <c r="B66" i="14"/>
  <c r="C66" i="14"/>
  <c r="D66" i="14"/>
  <c r="B67" i="14"/>
  <c r="C67" i="14"/>
  <c r="D67" i="14"/>
  <c r="B68" i="14"/>
  <c r="C68" i="14"/>
  <c r="D68" i="14"/>
  <c r="B69" i="14"/>
  <c r="C69" i="14"/>
  <c r="D69" i="14"/>
  <c r="B70" i="14"/>
  <c r="C70" i="14"/>
  <c r="D70" i="14"/>
  <c r="B71" i="14"/>
  <c r="C71" i="14"/>
  <c r="D71" i="14"/>
  <c r="B72" i="14"/>
  <c r="C72" i="14"/>
  <c r="D72" i="14"/>
  <c r="B73" i="14"/>
  <c r="C73" i="14"/>
  <c r="D73" i="14"/>
  <c r="B74" i="14"/>
  <c r="C74" i="14"/>
  <c r="D74" i="14"/>
  <c r="B75" i="14"/>
  <c r="C75" i="14"/>
  <c r="D75" i="14"/>
  <c r="B76" i="14"/>
  <c r="C76" i="14"/>
  <c r="D76" i="14"/>
  <c r="B77" i="14"/>
  <c r="C77" i="14"/>
  <c r="D77" i="14"/>
  <c r="B78" i="14"/>
  <c r="C78" i="14"/>
  <c r="D78" i="14"/>
  <c r="B79" i="14"/>
  <c r="C79" i="14"/>
  <c r="D79" i="14"/>
  <c r="B80" i="14"/>
  <c r="C80" i="14"/>
  <c r="D80" i="14"/>
  <c r="B81" i="14"/>
  <c r="C81" i="14"/>
  <c r="D81" i="14"/>
  <c r="B82" i="14"/>
  <c r="C82" i="14"/>
  <c r="D82" i="14"/>
  <c r="B83" i="14"/>
  <c r="C83" i="14"/>
  <c r="D83" i="14"/>
  <c r="B84" i="14"/>
  <c r="C84" i="14"/>
  <c r="D84" i="14"/>
  <c r="B85" i="14"/>
  <c r="C85" i="14"/>
  <c r="D85" i="14"/>
  <c r="B86" i="14"/>
  <c r="C86" i="14"/>
  <c r="D86" i="14"/>
  <c r="B87" i="14"/>
  <c r="C87" i="14"/>
  <c r="D87" i="14"/>
  <c r="B88" i="14"/>
  <c r="C88" i="14"/>
  <c r="D88" i="14"/>
  <c r="B89" i="14"/>
  <c r="C89" i="14"/>
  <c r="D89" i="14"/>
  <c r="B90" i="14"/>
  <c r="C90" i="14"/>
  <c r="D90" i="14"/>
  <c r="B91" i="14"/>
  <c r="C91" i="14"/>
  <c r="D91" i="14"/>
  <c r="B92" i="14"/>
  <c r="C92" i="14"/>
  <c r="D92" i="14"/>
  <c r="B93" i="14"/>
  <c r="C93" i="14"/>
  <c r="D93" i="14"/>
  <c r="B94" i="14"/>
  <c r="C94" i="14"/>
  <c r="D94" i="14"/>
  <c r="B95" i="14"/>
  <c r="C95" i="14"/>
  <c r="D95" i="14"/>
  <c r="B96" i="14"/>
  <c r="C96" i="14"/>
  <c r="D96" i="14"/>
  <c r="B97" i="14"/>
  <c r="C97" i="14"/>
  <c r="D97" i="14"/>
  <c r="B98" i="14"/>
  <c r="C98" i="14"/>
  <c r="D98" i="14"/>
  <c r="B99" i="14"/>
  <c r="C99" i="14"/>
  <c r="D99" i="14"/>
  <c r="B100" i="14"/>
  <c r="C100" i="14"/>
  <c r="D100" i="14"/>
  <c r="B101" i="14"/>
  <c r="C101" i="14"/>
  <c r="D101" i="14"/>
  <c r="B102" i="14"/>
  <c r="C102" i="14"/>
  <c r="D102" i="14"/>
  <c r="B103" i="14"/>
  <c r="C103" i="14"/>
  <c r="D103" i="14"/>
  <c r="B104" i="14"/>
  <c r="C104" i="14"/>
  <c r="D104" i="14"/>
  <c r="B105" i="14"/>
  <c r="C105" i="14"/>
  <c r="D105" i="14"/>
  <c r="B106" i="14"/>
  <c r="C106" i="14"/>
  <c r="D106" i="14"/>
  <c r="B107" i="14"/>
  <c r="C107" i="14"/>
  <c r="D107" i="14"/>
  <c r="B108" i="14"/>
  <c r="C108" i="14"/>
  <c r="D108" i="14"/>
  <c r="B109" i="14"/>
  <c r="C109" i="14"/>
  <c r="D109" i="14"/>
  <c r="B110" i="14"/>
  <c r="C110" i="14"/>
  <c r="D110" i="14"/>
  <c r="B111" i="14"/>
  <c r="C111" i="14"/>
  <c r="D111" i="14"/>
  <c r="B112" i="14"/>
  <c r="C112" i="14"/>
  <c r="D112" i="14"/>
  <c r="B113" i="14"/>
  <c r="C113" i="14"/>
  <c r="D113" i="14"/>
  <c r="B114" i="14"/>
  <c r="C114" i="14"/>
  <c r="D114" i="14"/>
  <c r="B115" i="14"/>
  <c r="C115" i="14"/>
  <c r="D115" i="14"/>
  <c r="B116" i="14"/>
  <c r="C116" i="14"/>
  <c r="D116" i="14"/>
  <c r="B117" i="14"/>
  <c r="C117" i="14"/>
  <c r="D117" i="14"/>
  <c r="B118" i="14"/>
  <c r="C118" i="14"/>
  <c r="D118" i="14"/>
  <c r="B119" i="14"/>
  <c r="C119" i="14"/>
  <c r="D119" i="14"/>
  <c r="B120" i="14"/>
  <c r="C120" i="14"/>
  <c r="D120" i="14"/>
  <c r="B121" i="14"/>
  <c r="C121" i="14"/>
  <c r="D121" i="14"/>
  <c r="B122" i="14"/>
  <c r="C122" i="14"/>
  <c r="D122" i="14"/>
  <c r="B123" i="14"/>
  <c r="C123" i="14"/>
  <c r="D123" i="14"/>
  <c r="B124" i="14"/>
  <c r="C124" i="14"/>
  <c r="D124" i="14"/>
  <c r="B125" i="14"/>
  <c r="C125" i="14"/>
  <c r="D125" i="14"/>
  <c r="B126" i="14"/>
  <c r="C126" i="14"/>
  <c r="D126" i="14"/>
  <c r="B127" i="14"/>
  <c r="C127" i="14"/>
  <c r="D127" i="14"/>
  <c r="B128" i="14"/>
  <c r="C128" i="14"/>
  <c r="D128" i="14"/>
  <c r="B129" i="14"/>
  <c r="C129" i="14"/>
  <c r="D129" i="14"/>
  <c r="B130" i="14"/>
  <c r="C130" i="14"/>
  <c r="D130" i="14"/>
  <c r="B131" i="14"/>
  <c r="C131" i="14"/>
  <c r="D131" i="14"/>
  <c r="B132" i="14"/>
  <c r="C132" i="14"/>
  <c r="D132" i="14"/>
  <c r="B133" i="14"/>
  <c r="C133" i="14"/>
  <c r="D133" i="14"/>
  <c r="B134" i="14"/>
  <c r="C134" i="14"/>
  <c r="D134" i="14"/>
  <c r="B135" i="14"/>
  <c r="C135" i="14"/>
  <c r="D135" i="14"/>
  <c r="B136" i="14"/>
  <c r="C136" i="14"/>
  <c r="D136" i="14"/>
  <c r="B137" i="14"/>
  <c r="C137" i="14"/>
  <c r="D137" i="14"/>
  <c r="B138" i="14"/>
  <c r="C138" i="14"/>
  <c r="D138" i="14"/>
  <c r="B139" i="14"/>
  <c r="C139" i="14"/>
  <c r="D139" i="14"/>
  <c r="B140" i="14"/>
  <c r="C140" i="14"/>
  <c r="D140" i="14"/>
  <c r="B141" i="14"/>
  <c r="C141" i="14"/>
  <c r="D141" i="14"/>
  <c r="B142" i="14"/>
  <c r="C142" i="14"/>
  <c r="D142" i="14"/>
  <c r="B143" i="14"/>
  <c r="C143" i="14"/>
  <c r="D143" i="14"/>
  <c r="B144" i="14"/>
  <c r="C144" i="14"/>
  <c r="D144" i="14"/>
  <c r="B145" i="14"/>
  <c r="C145" i="14"/>
  <c r="D145" i="14"/>
  <c r="B146" i="14"/>
  <c r="C146" i="14"/>
  <c r="D146" i="14"/>
  <c r="B147" i="14"/>
  <c r="C147" i="14"/>
  <c r="D147" i="14"/>
  <c r="B148" i="14"/>
  <c r="C148" i="14"/>
  <c r="D148" i="14"/>
  <c r="B149" i="14"/>
  <c r="C149" i="14"/>
  <c r="D149" i="14"/>
  <c r="B150" i="14"/>
  <c r="C150" i="14"/>
  <c r="D150" i="14"/>
  <c r="B151" i="14"/>
  <c r="C151" i="14"/>
  <c r="D151" i="14"/>
  <c r="B152" i="14"/>
  <c r="C152" i="14"/>
  <c r="D152" i="14"/>
  <c r="B153" i="14"/>
  <c r="C153" i="14"/>
  <c r="D153" i="14"/>
  <c r="B154" i="14"/>
  <c r="C154" i="14"/>
  <c r="D154" i="14"/>
  <c r="B155" i="14"/>
  <c r="C155" i="14"/>
  <c r="D155" i="14"/>
  <c r="B156" i="14"/>
  <c r="C156" i="14"/>
  <c r="D156" i="14"/>
  <c r="B157" i="14"/>
  <c r="C157" i="14"/>
  <c r="D157" i="14"/>
  <c r="B158" i="14"/>
  <c r="C158" i="14"/>
  <c r="D158" i="14"/>
  <c r="B159" i="14"/>
  <c r="C159" i="14"/>
  <c r="D159" i="14"/>
  <c r="B160" i="14"/>
  <c r="C160" i="14"/>
  <c r="D160" i="14"/>
  <c r="B161" i="14"/>
  <c r="C161" i="14"/>
  <c r="D161" i="14"/>
  <c r="B162" i="14"/>
  <c r="C162" i="14"/>
  <c r="D162" i="14"/>
  <c r="B163" i="14"/>
  <c r="C163" i="14"/>
  <c r="D163" i="14"/>
  <c r="B164" i="14"/>
  <c r="C164" i="14"/>
  <c r="D164" i="14"/>
  <c r="B165" i="14"/>
  <c r="C165" i="14"/>
  <c r="D165" i="14"/>
  <c r="B166" i="14"/>
  <c r="C166" i="14"/>
  <c r="D166" i="14"/>
  <c r="B167" i="14"/>
  <c r="C167" i="14"/>
  <c r="D167" i="14"/>
  <c r="B168" i="14"/>
  <c r="C168" i="14"/>
  <c r="D168" i="14"/>
  <c r="B169" i="14"/>
  <c r="C169" i="14"/>
  <c r="D169" i="14"/>
  <c r="B170" i="14"/>
  <c r="C170" i="14"/>
  <c r="D170" i="14"/>
  <c r="B171" i="14"/>
  <c r="C171" i="14"/>
  <c r="D171" i="14"/>
  <c r="B172" i="14"/>
  <c r="C172" i="14"/>
  <c r="D172" i="14"/>
  <c r="B173" i="14"/>
  <c r="C173" i="14"/>
  <c r="D173" i="14"/>
  <c r="B174" i="14"/>
  <c r="C174" i="14"/>
  <c r="D174" i="14"/>
  <c r="B175" i="14"/>
  <c r="C175" i="14"/>
  <c r="D175" i="14"/>
  <c r="B176" i="14"/>
  <c r="C176" i="14"/>
  <c r="D176" i="14"/>
  <c r="B177" i="14"/>
  <c r="C177" i="14"/>
  <c r="D177" i="14"/>
  <c r="B178" i="14"/>
  <c r="C178" i="14"/>
  <c r="D178" i="14"/>
  <c r="B179" i="14"/>
  <c r="C179" i="14"/>
  <c r="D179" i="14"/>
  <c r="B180" i="14"/>
  <c r="C180" i="14"/>
  <c r="D180" i="14"/>
  <c r="B181" i="14"/>
  <c r="C181" i="14"/>
  <c r="D181" i="14"/>
  <c r="B182" i="14"/>
  <c r="C182" i="14"/>
  <c r="D182" i="14"/>
  <c r="B183" i="14"/>
  <c r="C183" i="14"/>
  <c r="D183" i="14"/>
  <c r="B184" i="14"/>
  <c r="C184" i="14"/>
  <c r="D184" i="14"/>
  <c r="B185" i="14"/>
  <c r="C185" i="14"/>
  <c r="D185" i="14"/>
  <c r="B186" i="14"/>
  <c r="C186" i="14"/>
  <c r="D186" i="14"/>
  <c r="B187" i="14"/>
  <c r="C187" i="14"/>
  <c r="D187" i="14"/>
  <c r="B188" i="14"/>
  <c r="C188" i="14"/>
  <c r="D188" i="14"/>
  <c r="B189" i="14"/>
  <c r="C189" i="14"/>
  <c r="D189" i="14"/>
  <c r="B190" i="14"/>
  <c r="C190" i="14"/>
  <c r="D190" i="14"/>
  <c r="B191" i="14"/>
  <c r="C191" i="14"/>
  <c r="D191" i="14"/>
  <c r="B192" i="14"/>
  <c r="C192" i="14"/>
  <c r="D192" i="14"/>
  <c r="B193" i="14"/>
  <c r="C193" i="14"/>
  <c r="D193" i="14"/>
  <c r="B194" i="14"/>
  <c r="C194" i="14"/>
  <c r="D194" i="14"/>
  <c r="B195" i="14"/>
  <c r="C195" i="14"/>
  <c r="D195" i="14"/>
  <c r="B196" i="14"/>
  <c r="C196" i="14"/>
  <c r="D196" i="14"/>
  <c r="B197" i="14"/>
  <c r="C197" i="14"/>
  <c r="D197" i="14"/>
  <c r="B198" i="14"/>
  <c r="C198" i="14"/>
  <c r="D198" i="14"/>
  <c r="B199" i="14"/>
  <c r="C199" i="14"/>
  <c r="D199" i="14"/>
  <c r="B200" i="14"/>
  <c r="C200" i="14"/>
  <c r="D200" i="14"/>
  <c r="B201" i="14"/>
  <c r="C201" i="14"/>
  <c r="D201" i="14"/>
  <c r="B202" i="14"/>
  <c r="C202" i="14"/>
  <c r="D202" i="14"/>
  <c r="B203" i="14"/>
  <c r="C203" i="14"/>
  <c r="D203" i="14"/>
  <c r="B204" i="14"/>
  <c r="C204" i="14"/>
  <c r="D204" i="14"/>
  <c r="B205" i="14"/>
  <c r="C205" i="14"/>
  <c r="D205" i="14"/>
  <c r="B206" i="14"/>
  <c r="C206" i="14"/>
  <c r="D206" i="14"/>
  <c r="B207" i="14"/>
  <c r="C207" i="14"/>
  <c r="D207" i="14"/>
  <c r="B208" i="14"/>
  <c r="C208" i="14"/>
  <c r="D208" i="14"/>
  <c r="B209" i="14"/>
  <c r="C209" i="14"/>
  <c r="D209" i="14"/>
  <c r="B210" i="14"/>
  <c r="C210" i="14"/>
  <c r="D210" i="14"/>
  <c r="B211" i="14"/>
  <c r="C211" i="14"/>
  <c r="D211" i="14"/>
  <c r="B212" i="14"/>
  <c r="C212" i="14"/>
  <c r="D212" i="14"/>
  <c r="B213" i="14"/>
  <c r="C213" i="14"/>
  <c r="D213" i="14"/>
  <c r="B214" i="14"/>
  <c r="C214" i="14"/>
  <c r="D214" i="14"/>
  <c r="B215" i="14"/>
  <c r="C215" i="14"/>
  <c r="D215" i="14"/>
  <c r="B216" i="14"/>
  <c r="C216" i="14"/>
  <c r="D216" i="14"/>
  <c r="B217" i="14"/>
  <c r="C217" i="14"/>
  <c r="D217" i="14"/>
  <c r="B218" i="14"/>
  <c r="C218" i="14"/>
  <c r="D218" i="14"/>
  <c r="B219" i="14"/>
  <c r="C219" i="14"/>
  <c r="D219" i="14"/>
  <c r="B220" i="14"/>
  <c r="C220" i="14"/>
  <c r="D220" i="14"/>
  <c r="B221" i="14"/>
  <c r="C221" i="14"/>
  <c r="D221" i="14"/>
  <c r="B222" i="14"/>
  <c r="C222" i="14"/>
  <c r="D222" i="14"/>
  <c r="B223" i="14"/>
  <c r="C223" i="14"/>
  <c r="D223" i="14"/>
  <c r="B224" i="14"/>
  <c r="C224" i="14"/>
  <c r="D224" i="14"/>
  <c r="B225" i="14"/>
  <c r="C225" i="14"/>
  <c r="D225" i="14"/>
  <c r="B226" i="14"/>
  <c r="C226" i="14"/>
  <c r="D226" i="14"/>
  <c r="B227" i="14"/>
  <c r="C227" i="14"/>
  <c r="D227" i="14"/>
  <c r="B228" i="14"/>
  <c r="C228" i="14"/>
  <c r="D228" i="14"/>
  <c r="B229" i="14"/>
  <c r="C229" i="14"/>
  <c r="D229" i="14"/>
  <c r="B230" i="14"/>
  <c r="C230" i="14"/>
  <c r="D230" i="14"/>
  <c r="B231" i="14"/>
  <c r="C231" i="14"/>
  <c r="D231" i="14"/>
  <c r="B232" i="14"/>
  <c r="C232" i="14"/>
  <c r="D232" i="14"/>
  <c r="B233" i="14"/>
  <c r="C233" i="14"/>
  <c r="D233" i="14"/>
  <c r="B234" i="14"/>
  <c r="C234" i="14"/>
  <c r="D234" i="14"/>
  <c r="B235" i="14"/>
  <c r="C235" i="14"/>
  <c r="D235" i="14"/>
  <c r="B236" i="14"/>
  <c r="C236" i="14"/>
  <c r="D236" i="14"/>
  <c r="B237" i="14"/>
  <c r="C237" i="14"/>
  <c r="D237" i="14"/>
  <c r="B238" i="14"/>
  <c r="C238" i="14"/>
  <c r="D238" i="14"/>
  <c r="B239" i="14"/>
  <c r="C239" i="14"/>
  <c r="D239" i="14"/>
  <c r="B240" i="14"/>
  <c r="C240" i="14"/>
  <c r="D240" i="14"/>
  <c r="B241" i="14"/>
  <c r="C241" i="14"/>
  <c r="D241" i="14"/>
  <c r="B242" i="14"/>
  <c r="C242" i="14"/>
  <c r="D242" i="14"/>
  <c r="B243" i="14"/>
  <c r="C243" i="14"/>
  <c r="D243" i="14"/>
  <c r="B244" i="14"/>
  <c r="C244" i="14"/>
  <c r="D244" i="14"/>
  <c r="B245" i="14"/>
  <c r="C245" i="14"/>
  <c r="D245" i="14"/>
  <c r="B246" i="14"/>
  <c r="C246" i="14"/>
  <c r="D246" i="14"/>
  <c r="B247" i="14"/>
  <c r="C247" i="14"/>
  <c r="D247" i="14"/>
  <c r="B248" i="14"/>
  <c r="C248" i="14"/>
  <c r="D248" i="14"/>
  <c r="B249" i="14"/>
  <c r="C249" i="14"/>
  <c r="D249" i="14"/>
  <c r="B250" i="14"/>
  <c r="C250" i="14"/>
  <c r="D250" i="14"/>
  <c r="B251" i="14"/>
  <c r="C251" i="14"/>
  <c r="D251" i="14"/>
  <c r="B252" i="14"/>
  <c r="C252" i="14"/>
  <c r="D252" i="14"/>
  <c r="B253" i="14"/>
  <c r="C253" i="14"/>
  <c r="D253" i="14"/>
  <c r="B254" i="14"/>
  <c r="C254" i="14"/>
  <c r="D254" i="14"/>
  <c r="B255" i="14"/>
  <c r="C255" i="14"/>
  <c r="D255" i="14"/>
  <c r="B256" i="14"/>
  <c r="C256" i="14"/>
  <c r="D256" i="14"/>
  <c r="B257" i="14"/>
  <c r="C257" i="14"/>
  <c r="D257" i="14"/>
  <c r="B258" i="14"/>
  <c r="C258" i="14"/>
  <c r="D258" i="14"/>
  <c r="B259" i="14"/>
  <c r="C259" i="14"/>
  <c r="D259" i="14"/>
  <c r="B260" i="14"/>
  <c r="C260" i="14"/>
  <c r="D260" i="14"/>
  <c r="B261" i="14"/>
  <c r="C261" i="14"/>
  <c r="D261" i="14"/>
  <c r="B262" i="14"/>
  <c r="C262" i="14"/>
  <c r="D262" i="14"/>
  <c r="B263" i="14"/>
  <c r="C263" i="14"/>
  <c r="D263" i="14"/>
  <c r="B264" i="14"/>
  <c r="C264" i="14"/>
  <c r="D264" i="14"/>
  <c r="B265" i="14"/>
  <c r="C265" i="14"/>
  <c r="D265" i="14"/>
  <c r="B266" i="14"/>
  <c r="C266" i="14"/>
  <c r="D266" i="14"/>
  <c r="B267" i="14"/>
  <c r="C267" i="14"/>
  <c r="D267" i="14"/>
  <c r="B268" i="14"/>
  <c r="C268" i="14"/>
  <c r="D268" i="14"/>
  <c r="B269" i="14"/>
  <c r="C269" i="14"/>
  <c r="D269" i="14"/>
  <c r="B270" i="14"/>
  <c r="C270" i="14"/>
  <c r="D270" i="14"/>
  <c r="B271" i="14"/>
  <c r="C271" i="14"/>
  <c r="D271" i="14"/>
  <c r="B272" i="14"/>
  <c r="C272" i="14"/>
  <c r="D272" i="14"/>
  <c r="B273" i="14"/>
  <c r="C273" i="14"/>
  <c r="D273" i="14"/>
  <c r="B274" i="14"/>
  <c r="C274" i="14"/>
  <c r="D274" i="14"/>
  <c r="B275" i="14"/>
  <c r="C275" i="14"/>
  <c r="D275" i="14"/>
  <c r="B276" i="14"/>
  <c r="C276" i="14"/>
  <c r="D276" i="14"/>
  <c r="B277" i="14"/>
  <c r="C277" i="14"/>
  <c r="D277" i="14"/>
  <c r="B278" i="14"/>
  <c r="C278" i="14"/>
  <c r="D278" i="14"/>
  <c r="B279" i="14"/>
  <c r="C279" i="14"/>
  <c r="D279" i="14"/>
  <c r="B280" i="14"/>
  <c r="C280" i="14"/>
  <c r="D280" i="14"/>
  <c r="B281" i="14"/>
  <c r="C281" i="14"/>
  <c r="D281" i="14"/>
  <c r="B282" i="14"/>
  <c r="C282" i="14"/>
  <c r="D282" i="14"/>
  <c r="B283" i="14"/>
  <c r="C283" i="14"/>
  <c r="D283" i="14"/>
  <c r="B284" i="14"/>
  <c r="C284" i="14"/>
  <c r="D284" i="14"/>
  <c r="B285" i="14"/>
  <c r="C285" i="14"/>
  <c r="D285" i="14"/>
  <c r="B286" i="14"/>
  <c r="C286" i="14"/>
  <c r="D286" i="14"/>
  <c r="B287" i="14"/>
  <c r="C287" i="14"/>
  <c r="D287" i="14"/>
  <c r="B288" i="14"/>
  <c r="C288" i="14"/>
  <c r="D288" i="14"/>
  <c r="B289" i="14"/>
  <c r="C289" i="14"/>
  <c r="D289" i="14"/>
  <c r="B290" i="14"/>
  <c r="C290" i="14"/>
  <c r="D290" i="14"/>
  <c r="B291" i="14"/>
  <c r="C291" i="14"/>
  <c r="D291" i="14"/>
  <c r="B292" i="14"/>
  <c r="C292" i="14"/>
  <c r="D292" i="14"/>
  <c r="B293" i="14"/>
  <c r="C293" i="14"/>
  <c r="D293" i="14"/>
  <c r="B294" i="14"/>
  <c r="C294" i="14"/>
  <c r="D294" i="14"/>
  <c r="B295" i="14"/>
  <c r="C295" i="14"/>
  <c r="D295" i="14"/>
  <c r="B296" i="14"/>
  <c r="C296" i="14"/>
  <c r="D296" i="14"/>
  <c r="B297" i="14"/>
  <c r="C297" i="14"/>
  <c r="D297" i="14"/>
  <c r="B298" i="14"/>
  <c r="C298" i="14"/>
  <c r="D298" i="14"/>
  <c r="B299" i="14"/>
  <c r="C299" i="14"/>
  <c r="D299" i="14"/>
  <c r="B300" i="14"/>
  <c r="C300" i="14"/>
  <c r="D300" i="14"/>
  <c r="B301" i="14"/>
  <c r="C301" i="14"/>
  <c r="D301" i="14"/>
  <c r="B302" i="14"/>
  <c r="C302" i="14"/>
  <c r="D302" i="14"/>
  <c r="B303" i="14"/>
  <c r="C303" i="14"/>
  <c r="D303" i="14"/>
  <c r="B304" i="14"/>
  <c r="C304" i="14"/>
  <c r="D304" i="14"/>
  <c r="B305" i="14"/>
  <c r="C305" i="14"/>
  <c r="D305" i="14"/>
  <c r="B306" i="14"/>
  <c r="C306" i="14"/>
  <c r="D306" i="14"/>
  <c r="C13" i="14"/>
  <c r="D13" i="14"/>
  <c r="B13" i="14"/>
  <c r="E14" i="14"/>
  <c r="F14" i="14"/>
  <c r="G14" i="14"/>
  <c r="H14" i="14"/>
  <c r="E15" i="14"/>
  <c r="F15" i="14"/>
  <c r="G15" i="14"/>
  <c r="H15" i="14"/>
  <c r="E16" i="14"/>
  <c r="F16" i="14"/>
  <c r="G16" i="14"/>
  <c r="H16" i="14"/>
  <c r="E17" i="14"/>
  <c r="F17" i="14"/>
  <c r="G17" i="14"/>
  <c r="H17" i="14"/>
  <c r="E18" i="14"/>
  <c r="F18" i="14"/>
  <c r="G18" i="14"/>
  <c r="H18" i="14"/>
  <c r="E19" i="14"/>
  <c r="F19" i="14"/>
  <c r="G19" i="14"/>
  <c r="H19" i="14"/>
  <c r="E20" i="14"/>
  <c r="F20" i="14"/>
  <c r="G20" i="14"/>
  <c r="H20" i="14"/>
  <c r="E21" i="14"/>
  <c r="F21" i="14"/>
  <c r="G21" i="14"/>
  <c r="H21" i="14"/>
  <c r="E22" i="14"/>
  <c r="F22" i="14"/>
  <c r="G22" i="14"/>
  <c r="H22" i="14"/>
  <c r="E23" i="14"/>
  <c r="F23" i="14"/>
  <c r="G23" i="14"/>
  <c r="H23" i="14"/>
  <c r="E24" i="14"/>
  <c r="F24" i="14"/>
  <c r="G24" i="14"/>
  <c r="H24" i="14"/>
  <c r="E25" i="14"/>
  <c r="F25" i="14"/>
  <c r="G25" i="14"/>
  <c r="H25" i="14"/>
  <c r="E26" i="14"/>
  <c r="F26" i="14"/>
  <c r="G26" i="14"/>
  <c r="H26" i="14"/>
  <c r="E27" i="14"/>
  <c r="F27" i="14"/>
  <c r="G27" i="14"/>
  <c r="H27" i="14"/>
  <c r="E28" i="14"/>
  <c r="F28" i="14"/>
  <c r="G28" i="14"/>
  <c r="H28" i="14"/>
  <c r="E29" i="14"/>
  <c r="F29" i="14"/>
  <c r="G29" i="14"/>
  <c r="H29" i="14"/>
  <c r="E30" i="14"/>
  <c r="F30" i="14"/>
  <c r="G30" i="14"/>
  <c r="H30" i="14"/>
  <c r="E31" i="14"/>
  <c r="F31" i="14"/>
  <c r="G31" i="14"/>
  <c r="H31" i="14"/>
  <c r="E32" i="14"/>
  <c r="F32" i="14"/>
  <c r="G32" i="14"/>
  <c r="H32" i="14"/>
  <c r="E33" i="14"/>
  <c r="F33" i="14"/>
  <c r="G33" i="14"/>
  <c r="H33" i="14"/>
  <c r="E34" i="14"/>
  <c r="F34" i="14"/>
  <c r="G34" i="14"/>
  <c r="H34" i="14"/>
  <c r="E35" i="14"/>
  <c r="F35" i="14"/>
  <c r="G35" i="14"/>
  <c r="H35" i="14"/>
  <c r="E36" i="14"/>
  <c r="F36" i="14"/>
  <c r="G36" i="14"/>
  <c r="H36" i="14"/>
  <c r="E37" i="14"/>
  <c r="F37" i="14"/>
  <c r="G37" i="14"/>
  <c r="H37" i="14"/>
  <c r="E38" i="14"/>
  <c r="F38" i="14"/>
  <c r="G38" i="14"/>
  <c r="H38" i="14"/>
  <c r="E39" i="14"/>
  <c r="F39" i="14"/>
  <c r="G39" i="14"/>
  <c r="H39" i="14"/>
  <c r="E40" i="14"/>
  <c r="F40" i="14"/>
  <c r="G40" i="14"/>
  <c r="H40" i="14"/>
  <c r="E41" i="14"/>
  <c r="F41" i="14"/>
  <c r="G41" i="14"/>
  <c r="H41" i="14"/>
  <c r="E42" i="14"/>
  <c r="F42" i="14"/>
  <c r="G42" i="14"/>
  <c r="H42" i="14"/>
  <c r="E43" i="14"/>
  <c r="F43" i="14"/>
  <c r="G43" i="14"/>
  <c r="H43" i="14"/>
  <c r="E44" i="14"/>
  <c r="F44" i="14"/>
  <c r="G44" i="14"/>
  <c r="H44" i="14"/>
  <c r="E45" i="14"/>
  <c r="F45" i="14"/>
  <c r="G45" i="14"/>
  <c r="H45" i="14"/>
  <c r="E46" i="14"/>
  <c r="F46" i="14"/>
  <c r="G46" i="14"/>
  <c r="H46" i="14"/>
  <c r="E47" i="14"/>
  <c r="F47" i="14"/>
  <c r="G47" i="14"/>
  <c r="H47" i="14"/>
  <c r="E48" i="14"/>
  <c r="F48" i="14"/>
  <c r="G48" i="14"/>
  <c r="H48" i="14"/>
  <c r="E49" i="14"/>
  <c r="F49" i="14"/>
  <c r="G49" i="14"/>
  <c r="H49" i="14"/>
  <c r="E50" i="14"/>
  <c r="F50" i="14"/>
  <c r="G50" i="14"/>
  <c r="H50" i="14"/>
  <c r="E51" i="14"/>
  <c r="F51" i="14"/>
  <c r="G51" i="14"/>
  <c r="H51" i="14"/>
  <c r="E52" i="14"/>
  <c r="F52" i="14"/>
  <c r="G52" i="14"/>
  <c r="H52" i="14"/>
  <c r="E53" i="14"/>
  <c r="F53" i="14"/>
  <c r="G53" i="14"/>
  <c r="H53" i="14"/>
  <c r="E54" i="14"/>
  <c r="F54" i="14"/>
  <c r="G54" i="14"/>
  <c r="H54" i="14"/>
  <c r="E55" i="14"/>
  <c r="F55" i="14"/>
  <c r="G55" i="14"/>
  <c r="H55" i="14"/>
  <c r="E56" i="14"/>
  <c r="F56" i="14"/>
  <c r="G56" i="14"/>
  <c r="H56" i="14"/>
  <c r="E57" i="14"/>
  <c r="F57" i="14"/>
  <c r="G57" i="14"/>
  <c r="H57" i="14"/>
  <c r="E58" i="14"/>
  <c r="F58" i="14"/>
  <c r="G58" i="14"/>
  <c r="H58" i="14"/>
  <c r="E59" i="14"/>
  <c r="F59" i="14"/>
  <c r="G59" i="14"/>
  <c r="H59" i="14"/>
  <c r="E60" i="14"/>
  <c r="F60" i="14"/>
  <c r="G60" i="14"/>
  <c r="H60" i="14"/>
  <c r="E61" i="14"/>
  <c r="F61" i="14"/>
  <c r="G61" i="14"/>
  <c r="H61" i="14"/>
  <c r="E62" i="14"/>
  <c r="F62" i="14"/>
  <c r="G62" i="14"/>
  <c r="H62" i="14"/>
  <c r="E63" i="14"/>
  <c r="F63" i="14"/>
  <c r="G63" i="14"/>
  <c r="H63" i="14"/>
  <c r="E64" i="14"/>
  <c r="F64" i="14"/>
  <c r="G64" i="14"/>
  <c r="H64" i="14"/>
  <c r="E65" i="14"/>
  <c r="F65" i="14"/>
  <c r="G65" i="14"/>
  <c r="H65" i="14"/>
  <c r="E66" i="14"/>
  <c r="F66" i="14"/>
  <c r="G66" i="14"/>
  <c r="H66" i="14"/>
  <c r="E67" i="14"/>
  <c r="F67" i="14"/>
  <c r="G67" i="14"/>
  <c r="H67" i="14"/>
  <c r="E68" i="14"/>
  <c r="F68" i="14"/>
  <c r="G68" i="14"/>
  <c r="H68" i="14"/>
  <c r="E69" i="14"/>
  <c r="F69" i="14"/>
  <c r="G69" i="14"/>
  <c r="H69" i="14"/>
  <c r="E70" i="14"/>
  <c r="F70" i="14"/>
  <c r="G70" i="14"/>
  <c r="H70" i="14"/>
  <c r="E71" i="14"/>
  <c r="F71" i="14"/>
  <c r="G71" i="14"/>
  <c r="H71" i="14"/>
  <c r="E72" i="14"/>
  <c r="F72" i="14"/>
  <c r="G72" i="14"/>
  <c r="H72" i="14"/>
  <c r="E73" i="14"/>
  <c r="F73" i="14"/>
  <c r="G73" i="14"/>
  <c r="H73" i="14"/>
  <c r="E74" i="14"/>
  <c r="F74" i="14"/>
  <c r="G74" i="14"/>
  <c r="H74" i="14"/>
  <c r="E75" i="14"/>
  <c r="F75" i="14"/>
  <c r="G75" i="14"/>
  <c r="H75" i="14"/>
  <c r="E76" i="14"/>
  <c r="F76" i="14"/>
  <c r="G76" i="14"/>
  <c r="H76" i="14"/>
  <c r="E77" i="14"/>
  <c r="F77" i="14"/>
  <c r="G77" i="14"/>
  <c r="H77" i="14"/>
  <c r="E78" i="14"/>
  <c r="F78" i="14"/>
  <c r="G78" i="14"/>
  <c r="H78" i="14"/>
  <c r="E79" i="14"/>
  <c r="F79" i="14"/>
  <c r="G79" i="14"/>
  <c r="H79" i="14"/>
  <c r="E80" i="14"/>
  <c r="F80" i="14"/>
  <c r="G80" i="14"/>
  <c r="H80" i="14"/>
  <c r="E81" i="14"/>
  <c r="F81" i="14"/>
  <c r="G81" i="14"/>
  <c r="H81" i="14"/>
  <c r="E82" i="14"/>
  <c r="F82" i="14"/>
  <c r="G82" i="14"/>
  <c r="H82" i="14"/>
  <c r="E83" i="14"/>
  <c r="F83" i="14"/>
  <c r="G83" i="14"/>
  <c r="H83" i="14"/>
  <c r="E84" i="14"/>
  <c r="F84" i="14"/>
  <c r="G84" i="14"/>
  <c r="H84" i="14"/>
  <c r="E85" i="14"/>
  <c r="F85" i="14"/>
  <c r="G85" i="14"/>
  <c r="H85" i="14"/>
  <c r="E86" i="14"/>
  <c r="F86" i="14"/>
  <c r="G86" i="14"/>
  <c r="H86" i="14"/>
  <c r="E87" i="14"/>
  <c r="F87" i="14"/>
  <c r="G87" i="14"/>
  <c r="H87" i="14"/>
  <c r="E88" i="14"/>
  <c r="F88" i="14"/>
  <c r="G88" i="14"/>
  <c r="H88" i="14"/>
  <c r="E89" i="14"/>
  <c r="F89" i="14"/>
  <c r="G89" i="14"/>
  <c r="H89" i="14"/>
  <c r="E90" i="14"/>
  <c r="F90" i="14"/>
  <c r="G90" i="14"/>
  <c r="H90" i="14"/>
  <c r="E91" i="14"/>
  <c r="F91" i="14"/>
  <c r="G91" i="14"/>
  <c r="H91" i="14"/>
  <c r="E92" i="14"/>
  <c r="F92" i="14"/>
  <c r="G92" i="14"/>
  <c r="H92" i="14"/>
  <c r="E93" i="14"/>
  <c r="F93" i="14"/>
  <c r="G93" i="14"/>
  <c r="H93" i="14"/>
  <c r="E94" i="14"/>
  <c r="F94" i="14"/>
  <c r="G94" i="14"/>
  <c r="H94" i="14"/>
  <c r="E95" i="14"/>
  <c r="F95" i="14"/>
  <c r="G95" i="14"/>
  <c r="H95" i="14"/>
  <c r="E96" i="14"/>
  <c r="F96" i="14"/>
  <c r="G96" i="14"/>
  <c r="H96" i="14"/>
  <c r="E97" i="14"/>
  <c r="F97" i="14"/>
  <c r="G97" i="14"/>
  <c r="H97" i="14"/>
  <c r="E98" i="14"/>
  <c r="F98" i="14"/>
  <c r="G98" i="14"/>
  <c r="H98" i="14"/>
  <c r="E99" i="14"/>
  <c r="F99" i="14"/>
  <c r="G99" i="14"/>
  <c r="H99" i="14"/>
  <c r="E100" i="14"/>
  <c r="F100" i="14"/>
  <c r="G100" i="14"/>
  <c r="H100" i="14"/>
  <c r="E101" i="14"/>
  <c r="F101" i="14"/>
  <c r="G101" i="14"/>
  <c r="H101" i="14"/>
  <c r="E102" i="14"/>
  <c r="F102" i="14"/>
  <c r="G102" i="14"/>
  <c r="H102" i="14"/>
  <c r="E103" i="14"/>
  <c r="F103" i="14"/>
  <c r="G103" i="14"/>
  <c r="H103" i="14"/>
  <c r="E104" i="14"/>
  <c r="F104" i="14"/>
  <c r="G104" i="14"/>
  <c r="H104" i="14"/>
  <c r="E105" i="14"/>
  <c r="F105" i="14"/>
  <c r="G105" i="14"/>
  <c r="H105" i="14"/>
  <c r="E106" i="14"/>
  <c r="F106" i="14"/>
  <c r="G106" i="14"/>
  <c r="H106" i="14"/>
  <c r="E107" i="14"/>
  <c r="F107" i="14"/>
  <c r="G107" i="14"/>
  <c r="H107" i="14"/>
  <c r="E108" i="14"/>
  <c r="F108" i="14"/>
  <c r="G108" i="14"/>
  <c r="H108" i="14"/>
  <c r="E109" i="14"/>
  <c r="F109" i="14"/>
  <c r="G109" i="14"/>
  <c r="H109" i="14"/>
  <c r="E110" i="14"/>
  <c r="F110" i="14"/>
  <c r="G110" i="14"/>
  <c r="H110" i="14"/>
  <c r="E111" i="14"/>
  <c r="F111" i="14"/>
  <c r="G111" i="14"/>
  <c r="H111" i="14"/>
  <c r="E112" i="14"/>
  <c r="F112" i="14"/>
  <c r="G112" i="14"/>
  <c r="H112" i="14"/>
  <c r="E113" i="14"/>
  <c r="F113" i="14"/>
  <c r="G113" i="14"/>
  <c r="H113" i="14"/>
  <c r="E114" i="14"/>
  <c r="F114" i="14"/>
  <c r="G114" i="14"/>
  <c r="H114" i="14"/>
  <c r="E115" i="14"/>
  <c r="F115" i="14"/>
  <c r="G115" i="14"/>
  <c r="H115" i="14"/>
  <c r="E116" i="14"/>
  <c r="F116" i="14"/>
  <c r="G116" i="14"/>
  <c r="H116" i="14"/>
  <c r="E117" i="14"/>
  <c r="F117" i="14"/>
  <c r="G117" i="14"/>
  <c r="H117" i="14"/>
  <c r="E118" i="14"/>
  <c r="F118" i="14"/>
  <c r="G118" i="14"/>
  <c r="H118" i="14"/>
  <c r="E119" i="14"/>
  <c r="F119" i="14"/>
  <c r="G119" i="14"/>
  <c r="H119" i="14"/>
  <c r="E120" i="14"/>
  <c r="F120" i="14"/>
  <c r="G120" i="14"/>
  <c r="H120" i="14"/>
  <c r="E121" i="14"/>
  <c r="F121" i="14"/>
  <c r="G121" i="14"/>
  <c r="H121" i="14"/>
  <c r="E122" i="14"/>
  <c r="F122" i="14"/>
  <c r="G122" i="14"/>
  <c r="H122" i="14"/>
  <c r="E123" i="14"/>
  <c r="F123" i="14"/>
  <c r="G123" i="14"/>
  <c r="H123" i="14"/>
  <c r="E124" i="14"/>
  <c r="F124" i="14"/>
  <c r="G124" i="14"/>
  <c r="H124" i="14"/>
  <c r="E125" i="14"/>
  <c r="F125" i="14"/>
  <c r="G125" i="14"/>
  <c r="H125" i="14"/>
  <c r="E126" i="14"/>
  <c r="F126" i="14"/>
  <c r="G126" i="14"/>
  <c r="H126" i="14"/>
  <c r="E127" i="14"/>
  <c r="F127" i="14"/>
  <c r="G127" i="14"/>
  <c r="H127" i="14"/>
  <c r="E128" i="14"/>
  <c r="F128" i="14"/>
  <c r="G128" i="14"/>
  <c r="H128" i="14"/>
  <c r="E129" i="14"/>
  <c r="F129" i="14"/>
  <c r="G129" i="14"/>
  <c r="H129" i="14"/>
  <c r="E130" i="14"/>
  <c r="F130" i="14"/>
  <c r="G130" i="14"/>
  <c r="H130" i="14"/>
  <c r="E131" i="14"/>
  <c r="F131" i="14"/>
  <c r="G131" i="14"/>
  <c r="H131" i="14"/>
  <c r="E132" i="14"/>
  <c r="F132" i="14"/>
  <c r="G132" i="14"/>
  <c r="H132" i="14"/>
  <c r="E133" i="14"/>
  <c r="F133" i="14"/>
  <c r="G133" i="14"/>
  <c r="H133" i="14"/>
  <c r="E134" i="14"/>
  <c r="F134" i="14"/>
  <c r="G134" i="14"/>
  <c r="H134" i="14"/>
  <c r="E135" i="14"/>
  <c r="F135" i="14"/>
  <c r="G135" i="14"/>
  <c r="H135" i="14"/>
  <c r="E136" i="14"/>
  <c r="F136" i="14"/>
  <c r="G136" i="14"/>
  <c r="H136" i="14"/>
  <c r="E137" i="14"/>
  <c r="F137" i="14"/>
  <c r="G137" i="14"/>
  <c r="H137" i="14"/>
  <c r="E138" i="14"/>
  <c r="F138" i="14"/>
  <c r="G138" i="14"/>
  <c r="H138" i="14"/>
  <c r="E139" i="14"/>
  <c r="F139" i="14"/>
  <c r="G139" i="14"/>
  <c r="H139" i="14"/>
  <c r="E140" i="14"/>
  <c r="F140" i="14"/>
  <c r="G140" i="14"/>
  <c r="H140" i="14"/>
  <c r="E141" i="14"/>
  <c r="F141" i="14"/>
  <c r="G141" i="14"/>
  <c r="H141" i="14"/>
  <c r="E142" i="14"/>
  <c r="F142" i="14"/>
  <c r="G142" i="14"/>
  <c r="H142" i="14"/>
  <c r="E143" i="14"/>
  <c r="F143" i="14"/>
  <c r="G143" i="14"/>
  <c r="H143" i="14"/>
  <c r="E144" i="14"/>
  <c r="F144" i="14"/>
  <c r="G144" i="14"/>
  <c r="H144" i="14"/>
  <c r="E145" i="14"/>
  <c r="F145" i="14"/>
  <c r="G145" i="14"/>
  <c r="H145" i="14"/>
  <c r="E146" i="14"/>
  <c r="F146" i="14"/>
  <c r="G146" i="14"/>
  <c r="H146" i="14"/>
  <c r="E147" i="14"/>
  <c r="F147" i="14"/>
  <c r="G147" i="14"/>
  <c r="H147" i="14"/>
  <c r="E148" i="14"/>
  <c r="F148" i="14"/>
  <c r="G148" i="14"/>
  <c r="H148" i="14"/>
  <c r="E149" i="14"/>
  <c r="F149" i="14"/>
  <c r="G149" i="14"/>
  <c r="H149" i="14"/>
  <c r="E150" i="14"/>
  <c r="F150" i="14"/>
  <c r="G150" i="14"/>
  <c r="H150" i="14"/>
  <c r="E151" i="14"/>
  <c r="F151" i="14"/>
  <c r="G151" i="14"/>
  <c r="H151" i="14"/>
  <c r="E152" i="14"/>
  <c r="F152" i="14"/>
  <c r="G152" i="14"/>
  <c r="H152" i="14"/>
  <c r="E153" i="14"/>
  <c r="F153" i="14"/>
  <c r="G153" i="14"/>
  <c r="H153" i="14"/>
  <c r="E154" i="14"/>
  <c r="F154" i="14"/>
  <c r="G154" i="14"/>
  <c r="H154" i="14"/>
  <c r="E155" i="14"/>
  <c r="F155" i="14"/>
  <c r="G155" i="14"/>
  <c r="H155" i="14"/>
  <c r="E156" i="14"/>
  <c r="F156" i="14"/>
  <c r="G156" i="14"/>
  <c r="H156" i="14"/>
  <c r="E157" i="14"/>
  <c r="F157" i="14"/>
  <c r="G157" i="14"/>
  <c r="H157" i="14"/>
  <c r="E158" i="14"/>
  <c r="F158" i="14"/>
  <c r="G158" i="14"/>
  <c r="H158" i="14"/>
  <c r="E159" i="14"/>
  <c r="F159" i="14"/>
  <c r="G159" i="14"/>
  <c r="H159" i="14"/>
  <c r="E160" i="14"/>
  <c r="F160" i="14"/>
  <c r="G160" i="14"/>
  <c r="H160" i="14"/>
  <c r="E161" i="14"/>
  <c r="F161" i="14"/>
  <c r="G161" i="14"/>
  <c r="H161" i="14"/>
  <c r="E162" i="14"/>
  <c r="F162" i="14"/>
  <c r="G162" i="14"/>
  <c r="H162" i="14"/>
  <c r="E163" i="14"/>
  <c r="F163" i="14"/>
  <c r="G163" i="14"/>
  <c r="H163" i="14"/>
  <c r="E164" i="14"/>
  <c r="F164" i="14"/>
  <c r="G164" i="14"/>
  <c r="H164" i="14"/>
  <c r="E165" i="14"/>
  <c r="F165" i="14"/>
  <c r="G165" i="14"/>
  <c r="H165" i="14"/>
  <c r="E166" i="14"/>
  <c r="F166" i="14"/>
  <c r="G166" i="14"/>
  <c r="H166" i="14"/>
  <c r="E167" i="14"/>
  <c r="F167" i="14"/>
  <c r="G167" i="14"/>
  <c r="H167" i="14"/>
  <c r="E168" i="14"/>
  <c r="F168" i="14"/>
  <c r="G168" i="14"/>
  <c r="H168" i="14"/>
  <c r="E169" i="14"/>
  <c r="F169" i="14"/>
  <c r="G169" i="14"/>
  <c r="H169" i="14"/>
  <c r="E170" i="14"/>
  <c r="F170" i="14"/>
  <c r="G170" i="14"/>
  <c r="H170" i="14"/>
  <c r="E171" i="14"/>
  <c r="F171" i="14"/>
  <c r="G171" i="14"/>
  <c r="H171" i="14"/>
  <c r="E172" i="14"/>
  <c r="F172" i="14"/>
  <c r="G172" i="14"/>
  <c r="H172" i="14"/>
  <c r="E173" i="14"/>
  <c r="F173" i="14"/>
  <c r="G173" i="14"/>
  <c r="H173" i="14"/>
  <c r="E174" i="14"/>
  <c r="F174" i="14"/>
  <c r="G174" i="14"/>
  <c r="H174" i="14"/>
  <c r="E175" i="14"/>
  <c r="F175" i="14"/>
  <c r="G175" i="14"/>
  <c r="H175" i="14"/>
  <c r="E176" i="14"/>
  <c r="F176" i="14"/>
  <c r="G176" i="14"/>
  <c r="H176" i="14"/>
  <c r="E177" i="14"/>
  <c r="F177" i="14"/>
  <c r="G177" i="14"/>
  <c r="H177" i="14"/>
  <c r="E178" i="14"/>
  <c r="F178" i="14"/>
  <c r="G178" i="14"/>
  <c r="H178" i="14"/>
  <c r="E179" i="14"/>
  <c r="F179" i="14"/>
  <c r="G179" i="14"/>
  <c r="H179" i="14"/>
  <c r="E180" i="14"/>
  <c r="F180" i="14"/>
  <c r="G180" i="14"/>
  <c r="H180" i="14"/>
  <c r="E181" i="14"/>
  <c r="F181" i="14"/>
  <c r="G181" i="14"/>
  <c r="H181" i="14"/>
  <c r="E182" i="14"/>
  <c r="F182" i="14"/>
  <c r="G182" i="14"/>
  <c r="H182" i="14"/>
  <c r="E183" i="14"/>
  <c r="F183" i="14"/>
  <c r="G183" i="14"/>
  <c r="H183" i="14"/>
  <c r="E184" i="14"/>
  <c r="F184" i="14"/>
  <c r="G184" i="14"/>
  <c r="H184" i="14"/>
  <c r="E185" i="14"/>
  <c r="F185" i="14"/>
  <c r="G185" i="14"/>
  <c r="H185" i="14"/>
  <c r="E186" i="14"/>
  <c r="F186" i="14"/>
  <c r="G186" i="14"/>
  <c r="H186" i="14"/>
  <c r="E187" i="14"/>
  <c r="F187" i="14"/>
  <c r="G187" i="14"/>
  <c r="H187" i="14"/>
  <c r="E188" i="14"/>
  <c r="F188" i="14"/>
  <c r="G188" i="14"/>
  <c r="H188" i="14"/>
  <c r="E189" i="14"/>
  <c r="F189" i="14"/>
  <c r="G189" i="14"/>
  <c r="H189" i="14"/>
  <c r="E190" i="14"/>
  <c r="F190" i="14"/>
  <c r="G190" i="14"/>
  <c r="H190" i="14"/>
  <c r="E191" i="14"/>
  <c r="F191" i="14"/>
  <c r="G191" i="14"/>
  <c r="H191" i="14"/>
  <c r="E192" i="14"/>
  <c r="F192" i="14"/>
  <c r="G192" i="14"/>
  <c r="H192" i="14"/>
  <c r="E193" i="14"/>
  <c r="F193" i="14"/>
  <c r="G193" i="14"/>
  <c r="H193" i="14"/>
  <c r="E194" i="14"/>
  <c r="F194" i="14"/>
  <c r="G194" i="14"/>
  <c r="H194" i="14"/>
  <c r="E195" i="14"/>
  <c r="F195" i="14"/>
  <c r="G195" i="14"/>
  <c r="H195" i="14"/>
  <c r="E196" i="14"/>
  <c r="F196" i="14"/>
  <c r="G196" i="14"/>
  <c r="H196" i="14"/>
  <c r="E197" i="14"/>
  <c r="F197" i="14"/>
  <c r="G197" i="14"/>
  <c r="H197" i="14"/>
  <c r="E198" i="14"/>
  <c r="F198" i="14"/>
  <c r="G198" i="14"/>
  <c r="H198" i="14"/>
  <c r="E199" i="14"/>
  <c r="F199" i="14"/>
  <c r="G199" i="14"/>
  <c r="H199" i="14"/>
  <c r="E200" i="14"/>
  <c r="F200" i="14"/>
  <c r="G200" i="14"/>
  <c r="H200" i="14"/>
  <c r="E201" i="14"/>
  <c r="F201" i="14"/>
  <c r="G201" i="14"/>
  <c r="H201" i="14"/>
  <c r="E202" i="14"/>
  <c r="F202" i="14"/>
  <c r="G202" i="14"/>
  <c r="H202" i="14"/>
  <c r="E203" i="14"/>
  <c r="F203" i="14"/>
  <c r="G203" i="14"/>
  <c r="H203" i="14"/>
  <c r="E204" i="14"/>
  <c r="F204" i="14"/>
  <c r="G204" i="14"/>
  <c r="H204" i="14"/>
  <c r="E205" i="14"/>
  <c r="F205" i="14"/>
  <c r="G205" i="14"/>
  <c r="H205" i="14"/>
  <c r="E206" i="14"/>
  <c r="F206" i="14"/>
  <c r="G206" i="14"/>
  <c r="H206" i="14"/>
  <c r="E207" i="14"/>
  <c r="F207" i="14"/>
  <c r="G207" i="14"/>
  <c r="H207" i="14"/>
  <c r="E208" i="14"/>
  <c r="F208" i="14"/>
  <c r="G208" i="14"/>
  <c r="H208" i="14"/>
  <c r="E209" i="14"/>
  <c r="F209" i="14"/>
  <c r="G209" i="14"/>
  <c r="H209" i="14"/>
  <c r="E210" i="14"/>
  <c r="F210" i="14"/>
  <c r="G210" i="14"/>
  <c r="H210" i="14"/>
  <c r="E211" i="14"/>
  <c r="F211" i="14"/>
  <c r="G211" i="14"/>
  <c r="H211" i="14"/>
  <c r="E212" i="14"/>
  <c r="F212" i="14"/>
  <c r="G212" i="14"/>
  <c r="H212" i="14"/>
  <c r="E213" i="14"/>
  <c r="F213" i="14"/>
  <c r="G213" i="14"/>
  <c r="H213" i="14"/>
  <c r="E214" i="14"/>
  <c r="F214" i="14"/>
  <c r="G214" i="14"/>
  <c r="H214" i="14"/>
  <c r="E215" i="14"/>
  <c r="F215" i="14"/>
  <c r="G215" i="14"/>
  <c r="H215" i="14"/>
  <c r="E216" i="14"/>
  <c r="F216" i="14"/>
  <c r="G216" i="14"/>
  <c r="H216" i="14"/>
  <c r="E217" i="14"/>
  <c r="F217" i="14"/>
  <c r="G217" i="14"/>
  <c r="H217" i="14"/>
  <c r="E218" i="14"/>
  <c r="F218" i="14"/>
  <c r="G218" i="14"/>
  <c r="H218" i="14"/>
  <c r="E219" i="14"/>
  <c r="F219" i="14"/>
  <c r="G219" i="14"/>
  <c r="H219" i="14"/>
  <c r="E220" i="14"/>
  <c r="F220" i="14"/>
  <c r="G220" i="14"/>
  <c r="H220" i="14"/>
  <c r="E221" i="14"/>
  <c r="F221" i="14"/>
  <c r="G221" i="14"/>
  <c r="H221" i="14"/>
  <c r="E222" i="14"/>
  <c r="F222" i="14"/>
  <c r="G222" i="14"/>
  <c r="H222" i="14"/>
  <c r="E223" i="14"/>
  <c r="F223" i="14"/>
  <c r="G223" i="14"/>
  <c r="H223" i="14"/>
  <c r="E224" i="14"/>
  <c r="F224" i="14"/>
  <c r="G224" i="14"/>
  <c r="H224" i="14"/>
  <c r="E225" i="14"/>
  <c r="F225" i="14"/>
  <c r="G225" i="14"/>
  <c r="H225" i="14"/>
  <c r="E226" i="14"/>
  <c r="F226" i="14"/>
  <c r="G226" i="14"/>
  <c r="H226" i="14"/>
  <c r="E227" i="14"/>
  <c r="F227" i="14"/>
  <c r="G227" i="14"/>
  <c r="H227" i="14"/>
  <c r="E228" i="14"/>
  <c r="F228" i="14"/>
  <c r="G228" i="14"/>
  <c r="H228" i="14"/>
  <c r="E229" i="14"/>
  <c r="F229" i="14"/>
  <c r="G229" i="14"/>
  <c r="H229" i="14"/>
  <c r="E230" i="14"/>
  <c r="F230" i="14"/>
  <c r="G230" i="14"/>
  <c r="H230" i="14"/>
  <c r="E231" i="14"/>
  <c r="F231" i="14"/>
  <c r="G231" i="14"/>
  <c r="H231" i="14"/>
  <c r="E232" i="14"/>
  <c r="F232" i="14"/>
  <c r="G232" i="14"/>
  <c r="H232" i="14"/>
  <c r="E233" i="14"/>
  <c r="F233" i="14"/>
  <c r="G233" i="14"/>
  <c r="H233" i="14"/>
  <c r="E234" i="14"/>
  <c r="F234" i="14"/>
  <c r="G234" i="14"/>
  <c r="H234" i="14"/>
  <c r="E235" i="14"/>
  <c r="F235" i="14"/>
  <c r="G235" i="14"/>
  <c r="H235" i="14"/>
  <c r="E236" i="14"/>
  <c r="F236" i="14"/>
  <c r="G236" i="14"/>
  <c r="H236" i="14"/>
  <c r="E237" i="14"/>
  <c r="F237" i="14"/>
  <c r="G237" i="14"/>
  <c r="H237" i="14"/>
  <c r="E238" i="14"/>
  <c r="F238" i="14"/>
  <c r="G238" i="14"/>
  <c r="H238" i="14"/>
  <c r="E239" i="14"/>
  <c r="F239" i="14"/>
  <c r="G239" i="14"/>
  <c r="H239" i="14"/>
  <c r="E240" i="14"/>
  <c r="F240" i="14"/>
  <c r="G240" i="14"/>
  <c r="H240" i="14"/>
  <c r="E241" i="14"/>
  <c r="F241" i="14"/>
  <c r="G241" i="14"/>
  <c r="H241" i="14"/>
  <c r="E242" i="14"/>
  <c r="F242" i="14"/>
  <c r="G242" i="14"/>
  <c r="H242" i="14"/>
  <c r="E243" i="14"/>
  <c r="F243" i="14"/>
  <c r="G243" i="14"/>
  <c r="H243" i="14"/>
  <c r="E244" i="14"/>
  <c r="F244" i="14"/>
  <c r="G244" i="14"/>
  <c r="H244" i="14"/>
  <c r="E245" i="14"/>
  <c r="F245" i="14"/>
  <c r="G245" i="14"/>
  <c r="H245" i="14"/>
  <c r="E246" i="14"/>
  <c r="F246" i="14"/>
  <c r="G246" i="14"/>
  <c r="H246" i="14"/>
  <c r="E247" i="14"/>
  <c r="F247" i="14"/>
  <c r="G247" i="14"/>
  <c r="H247" i="14"/>
  <c r="E248" i="14"/>
  <c r="F248" i="14"/>
  <c r="G248" i="14"/>
  <c r="H248" i="14"/>
  <c r="E249" i="14"/>
  <c r="F249" i="14"/>
  <c r="G249" i="14"/>
  <c r="H249" i="14"/>
  <c r="E250" i="14"/>
  <c r="F250" i="14"/>
  <c r="G250" i="14"/>
  <c r="H250" i="14"/>
  <c r="E251" i="14"/>
  <c r="F251" i="14"/>
  <c r="G251" i="14"/>
  <c r="H251" i="14"/>
  <c r="E252" i="14"/>
  <c r="F252" i="14"/>
  <c r="G252" i="14"/>
  <c r="H252" i="14"/>
  <c r="E253" i="14"/>
  <c r="F253" i="14"/>
  <c r="G253" i="14"/>
  <c r="H253" i="14"/>
  <c r="E254" i="14"/>
  <c r="F254" i="14"/>
  <c r="G254" i="14"/>
  <c r="H254" i="14"/>
  <c r="E255" i="14"/>
  <c r="F255" i="14"/>
  <c r="G255" i="14"/>
  <c r="H255" i="14"/>
  <c r="E256" i="14"/>
  <c r="F256" i="14"/>
  <c r="G256" i="14"/>
  <c r="H256" i="14"/>
  <c r="E257" i="14"/>
  <c r="F257" i="14"/>
  <c r="G257" i="14"/>
  <c r="H257" i="14"/>
  <c r="E258" i="14"/>
  <c r="F258" i="14"/>
  <c r="G258" i="14"/>
  <c r="H258" i="14"/>
  <c r="E259" i="14"/>
  <c r="F259" i="14"/>
  <c r="G259" i="14"/>
  <c r="H259" i="14"/>
  <c r="E260" i="14"/>
  <c r="F260" i="14"/>
  <c r="G260" i="14"/>
  <c r="H260" i="14"/>
  <c r="E261" i="14"/>
  <c r="F261" i="14"/>
  <c r="G261" i="14"/>
  <c r="H261" i="14"/>
  <c r="E262" i="14"/>
  <c r="F262" i="14"/>
  <c r="G262" i="14"/>
  <c r="H262" i="14"/>
  <c r="E263" i="14"/>
  <c r="F263" i="14"/>
  <c r="G263" i="14"/>
  <c r="H263" i="14"/>
  <c r="E264" i="14"/>
  <c r="F264" i="14"/>
  <c r="G264" i="14"/>
  <c r="H264" i="14"/>
  <c r="E265" i="14"/>
  <c r="F265" i="14"/>
  <c r="G265" i="14"/>
  <c r="H265" i="14"/>
  <c r="E266" i="14"/>
  <c r="F266" i="14"/>
  <c r="G266" i="14"/>
  <c r="H266" i="14"/>
  <c r="E267" i="14"/>
  <c r="F267" i="14"/>
  <c r="G267" i="14"/>
  <c r="H267" i="14"/>
  <c r="E268" i="14"/>
  <c r="F268" i="14"/>
  <c r="G268" i="14"/>
  <c r="H268" i="14"/>
  <c r="E269" i="14"/>
  <c r="F269" i="14"/>
  <c r="G269" i="14"/>
  <c r="H269" i="14"/>
  <c r="E270" i="14"/>
  <c r="F270" i="14"/>
  <c r="G270" i="14"/>
  <c r="H270" i="14"/>
  <c r="E271" i="14"/>
  <c r="F271" i="14"/>
  <c r="G271" i="14"/>
  <c r="H271" i="14"/>
  <c r="E272" i="14"/>
  <c r="F272" i="14"/>
  <c r="G272" i="14"/>
  <c r="H272" i="14"/>
  <c r="E273" i="14"/>
  <c r="F273" i="14"/>
  <c r="G273" i="14"/>
  <c r="H273" i="14"/>
  <c r="E274" i="14"/>
  <c r="F274" i="14"/>
  <c r="G274" i="14"/>
  <c r="H274" i="14"/>
  <c r="E275" i="14"/>
  <c r="F275" i="14"/>
  <c r="G275" i="14"/>
  <c r="H275" i="14"/>
  <c r="E276" i="14"/>
  <c r="F276" i="14"/>
  <c r="G276" i="14"/>
  <c r="H276" i="14"/>
  <c r="E277" i="14"/>
  <c r="F277" i="14"/>
  <c r="G277" i="14"/>
  <c r="H277" i="14"/>
  <c r="E278" i="14"/>
  <c r="F278" i="14"/>
  <c r="G278" i="14"/>
  <c r="H278" i="14"/>
  <c r="E279" i="14"/>
  <c r="F279" i="14"/>
  <c r="G279" i="14"/>
  <c r="H279" i="14"/>
  <c r="E280" i="14"/>
  <c r="F280" i="14"/>
  <c r="G280" i="14"/>
  <c r="H280" i="14"/>
  <c r="E281" i="14"/>
  <c r="F281" i="14"/>
  <c r="G281" i="14"/>
  <c r="H281" i="14"/>
  <c r="E282" i="14"/>
  <c r="F282" i="14"/>
  <c r="G282" i="14"/>
  <c r="H282" i="14"/>
  <c r="E283" i="14"/>
  <c r="F283" i="14"/>
  <c r="G283" i="14"/>
  <c r="H283" i="14"/>
  <c r="E284" i="14"/>
  <c r="F284" i="14"/>
  <c r="G284" i="14"/>
  <c r="H284" i="14"/>
  <c r="E285" i="14"/>
  <c r="F285" i="14"/>
  <c r="G285" i="14"/>
  <c r="H285" i="14"/>
  <c r="E286" i="14"/>
  <c r="F286" i="14"/>
  <c r="G286" i="14"/>
  <c r="H286" i="14"/>
  <c r="E287" i="14"/>
  <c r="F287" i="14"/>
  <c r="G287" i="14"/>
  <c r="H287" i="14"/>
  <c r="E288" i="14"/>
  <c r="F288" i="14"/>
  <c r="G288" i="14"/>
  <c r="H288" i="14"/>
  <c r="E289" i="14"/>
  <c r="F289" i="14"/>
  <c r="G289" i="14"/>
  <c r="H289" i="14"/>
  <c r="E290" i="14"/>
  <c r="F290" i="14"/>
  <c r="G290" i="14"/>
  <c r="H290" i="14"/>
  <c r="E291" i="14"/>
  <c r="F291" i="14"/>
  <c r="G291" i="14"/>
  <c r="H291" i="14"/>
  <c r="E292" i="14"/>
  <c r="F292" i="14"/>
  <c r="G292" i="14"/>
  <c r="H292" i="14"/>
  <c r="E293" i="14"/>
  <c r="F293" i="14"/>
  <c r="G293" i="14"/>
  <c r="H293" i="14"/>
  <c r="E294" i="14"/>
  <c r="F294" i="14"/>
  <c r="G294" i="14"/>
  <c r="H294" i="14"/>
  <c r="E295" i="14"/>
  <c r="F295" i="14"/>
  <c r="G295" i="14"/>
  <c r="H295" i="14"/>
  <c r="E296" i="14"/>
  <c r="F296" i="14"/>
  <c r="G296" i="14"/>
  <c r="H296" i="14"/>
  <c r="E297" i="14"/>
  <c r="F297" i="14"/>
  <c r="G297" i="14"/>
  <c r="H297" i="14"/>
  <c r="E298" i="14"/>
  <c r="F298" i="14"/>
  <c r="G298" i="14"/>
  <c r="H298" i="14"/>
  <c r="E299" i="14"/>
  <c r="F299" i="14"/>
  <c r="G299" i="14"/>
  <c r="H299" i="14"/>
  <c r="E300" i="14"/>
  <c r="F300" i="14"/>
  <c r="G300" i="14"/>
  <c r="H300" i="14"/>
  <c r="E301" i="14"/>
  <c r="F301" i="14"/>
  <c r="G301" i="14"/>
  <c r="H301" i="14"/>
  <c r="E302" i="14"/>
  <c r="F302" i="14"/>
  <c r="G302" i="14"/>
  <c r="H302" i="14"/>
  <c r="E303" i="14"/>
  <c r="F303" i="14"/>
  <c r="G303" i="14"/>
  <c r="H303" i="14"/>
  <c r="E304" i="14"/>
  <c r="F304" i="14"/>
  <c r="G304" i="14"/>
  <c r="H304" i="14"/>
  <c r="E305" i="14"/>
  <c r="F305" i="14"/>
  <c r="G305" i="14"/>
  <c r="H305" i="14"/>
  <c r="E306" i="14"/>
  <c r="F306" i="14"/>
  <c r="G306" i="14"/>
  <c r="H306" i="14"/>
  <c r="E13" i="14"/>
  <c r="F13" i="14"/>
  <c r="G13" i="14"/>
  <c r="H13" i="14"/>
  <c r="F12" i="14"/>
  <c r="G12" i="14"/>
  <c r="H12" i="14"/>
  <c r="E12" i="14"/>
  <c r="W16" i="15" l="1"/>
  <c r="W28" i="15"/>
  <c r="W40" i="15"/>
  <c r="W52" i="15"/>
  <c r="W64" i="15"/>
  <c r="W76" i="15"/>
  <c r="W88" i="15"/>
  <c r="W100" i="15"/>
  <c r="W112" i="15"/>
  <c r="W124" i="15"/>
  <c r="W136" i="15"/>
  <c r="W148" i="15"/>
  <c r="W160" i="15"/>
  <c r="W172" i="15"/>
  <c r="W184" i="15"/>
  <c r="W196" i="15"/>
  <c r="W208" i="15"/>
  <c r="W220" i="15"/>
  <c r="W232" i="15"/>
  <c r="W244" i="15"/>
  <c r="W256" i="15"/>
  <c r="W268" i="15"/>
  <c r="W280" i="15"/>
  <c r="W292" i="15"/>
  <c r="W304" i="15"/>
  <c r="W13" i="15"/>
  <c r="W21" i="15"/>
  <c r="W33" i="15"/>
  <c r="W45" i="15"/>
  <c r="W57" i="15"/>
  <c r="W69" i="15"/>
  <c r="W81" i="15"/>
  <c r="W93" i="15"/>
  <c r="W105" i="15"/>
  <c r="W117" i="15"/>
  <c r="W129" i="15"/>
  <c r="W141" i="15"/>
  <c r="W153" i="15"/>
  <c r="W165" i="15"/>
  <c r="W177" i="15"/>
  <c r="W189" i="15"/>
  <c r="W201" i="15"/>
  <c r="W213" i="15"/>
  <c r="W225" i="15"/>
  <c r="W237" i="15"/>
  <c r="W249" i="15"/>
  <c r="W261" i="15"/>
  <c r="W273" i="15"/>
  <c r="W285" i="15"/>
  <c r="W297" i="15"/>
  <c r="W26" i="15"/>
  <c r="W38" i="15"/>
  <c r="W50" i="15"/>
  <c r="W62" i="15"/>
  <c r="W74" i="15"/>
  <c r="W86" i="15"/>
  <c r="W98" i="15"/>
  <c r="W110" i="15"/>
  <c r="W122" i="15"/>
  <c r="W134" i="15"/>
  <c r="W146" i="15"/>
  <c r="W158" i="15"/>
  <c r="W170" i="15"/>
  <c r="W182" i="15"/>
  <c r="W194" i="15"/>
  <c r="W206" i="15"/>
  <c r="W218" i="15"/>
  <c r="W230" i="15"/>
  <c r="W242" i="15"/>
  <c r="W254" i="15"/>
  <c r="W266" i="15"/>
  <c r="W278" i="15"/>
  <c r="W290" i="15"/>
  <c r="W302" i="15"/>
  <c r="W19" i="15"/>
  <c r="W31" i="15"/>
  <c r="W43" i="15"/>
  <c r="W55" i="15"/>
  <c r="W67" i="15"/>
  <c r="W79" i="15"/>
  <c r="W91" i="15"/>
  <c r="W103" i="15"/>
  <c r="W115" i="15"/>
  <c r="W127" i="15"/>
  <c r="W139" i="15"/>
  <c r="W151" i="15"/>
  <c r="W163" i="15"/>
  <c r="W175" i="15"/>
  <c r="W187" i="15"/>
  <c r="W199" i="15"/>
  <c r="W211" i="15"/>
  <c r="W223" i="15"/>
  <c r="W235" i="15"/>
  <c r="W247" i="15"/>
  <c r="W259" i="15"/>
  <c r="W271" i="15"/>
  <c r="W283" i="15"/>
  <c r="W295" i="15"/>
  <c r="W24" i="15"/>
  <c r="W36" i="15"/>
  <c r="W48" i="15"/>
  <c r="W60" i="15"/>
  <c r="W72" i="15"/>
  <c r="W84" i="15"/>
  <c r="W96" i="15"/>
  <c r="W108" i="15"/>
  <c r="W120" i="15"/>
  <c r="W132" i="15"/>
  <c r="W144" i="15"/>
  <c r="W156" i="15"/>
  <c r="W168" i="15"/>
  <c r="W180" i="15"/>
  <c r="W192" i="15"/>
  <c r="W204" i="15"/>
  <c r="W216" i="15"/>
  <c r="W228" i="15"/>
  <c r="W240" i="15"/>
  <c r="W252" i="15"/>
  <c r="W264" i="15"/>
  <c r="W276" i="15"/>
  <c r="W288" i="15"/>
  <c r="W300" i="15"/>
  <c r="W17" i="15"/>
  <c r="W29" i="15"/>
  <c r="W41" i="15"/>
  <c r="W53" i="15"/>
  <c r="W65" i="15"/>
  <c r="W77" i="15"/>
  <c r="W89" i="15"/>
  <c r="W101" i="15"/>
  <c r="W113" i="15"/>
  <c r="W125" i="15"/>
  <c r="W137" i="15"/>
  <c r="W149" i="15"/>
  <c r="W161" i="15"/>
  <c r="W173" i="15"/>
  <c r="W185" i="15"/>
  <c r="W197" i="15"/>
  <c r="W209" i="15"/>
  <c r="W221" i="15"/>
  <c r="W233" i="15"/>
  <c r="W245" i="15"/>
  <c r="W257" i="15"/>
  <c r="W269" i="15"/>
  <c r="W281" i="15"/>
  <c r="W293" i="15"/>
  <c r="W305" i="15"/>
  <c r="W14" i="15"/>
  <c r="W22" i="15"/>
  <c r="W34" i="15"/>
  <c r="W46" i="15"/>
  <c r="W58" i="15"/>
  <c r="W70" i="15"/>
  <c r="W82" i="15"/>
  <c r="W94" i="15"/>
  <c r="W106" i="15"/>
  <c r="W118" i="15"/>
  <c r="W130" i="15"/>
  <c r="W142" i="15"/>
  <c r="W154" i="15"/>
  <c r="W166" i="15"/>
  <c r="W178" i="15"/>
  <c r="W190" i="15"/>
  <c r="W202" i="15"/>
  <c r="W214" i="15"/>
  <c r="W226" i="15"/>
  <c r="W238" i="15"/>
  <c r="W250" i="15"/>
  <c r="W262" i="15"/>
  <c r="W274" i="15"/>
  <c r="W286" i="15"/>
  <c r="W298" i="15"/>
  <c r="W27" i="15"/>
  <c r="W39" i="15"/>
  <c r="W51" i="15"/>
  <c r="W63" i="15"/>
  <c r="W75" i="15"/>
  <c r="W87" i="15"/>
  <c r="W99" i="15"/>
  <c r="W111" i="15"/>
  <c r="W123" i="15"/>
  <c r="W135" i="15"/>
  <c r="W147" i="15"/>
  <c r="W159" i="15"/>
  <c r="W171" i="15"/>
  <c r="W183" i="15"/>
  <c r="W195" i="15"/>
  <c r="W207" i="15"/>
  <c r="W219" i="15"/>
  <c r="W231" i="15"/>
  <c r="W243" i="15"/>
  <c r="W255" i="15"/>
  <c r="W267" i="15"/>
  <c r="W279" i="15"/>
  <c r="W291" i="15"/>
  <c r="W303" i="15"/>
  <c r="W20" i="15"/>
  <c r="W32" i="15"/>
  <c r="W44" i="15"/>
  <c r="W56" i="15"/>
  <c r="W68" i="15"/>
  <c r="W80" i="15"/>
  <c r="W92" i="15"/>
  <c r="W104" i="15"/>
  <c r="W116" i="15"/>
  <c r="W128" i="15"/>
  <c r="W140" i="15"/>
  <c r="W152" i="15"/>
  <c r="W164" i="15"/>
  <c r="W176" i="15"/>
  <c r="W188" i="15"/>
  <c r="W200" i="15"/>
  <c r="W212" i="15"/>
  <c r="W224" i="15"/>
  <c r="W236" i="15"/>
  <c r="W248" i="15"/>
  <c r="W260" i="15"/>
  <c r="W272" i="15"/>
  <c r="W284" i="15"/>
  <c r="W296" i="15"/>
  <c r="W25" i="15"/>
  <c r="W37" i="15"/>
  <c r="W49" i="15"/>
  <c r="W61" i="15"/>
  <c r="W73" i="15"/>
  <c r="W85" i="15"/>
  <c r="W97" i="15"/>
  <c r="W109" i="15"/>
  <c r="W121" i="15"/>
  <c r="W133" i="15"/>
  <c r="W145" i="15"/>
  <c r="W157" i="15"/>
  <c r="W169" i="15"/>
  <c r="W181" i="15"/>
  <c r="W193" i="15"/>
  <c r="W205" i="15"/>
  <c r="W217" i="15"/>
  <c r="W229" i="15"/>
  <c r="W241" i="15"/>
  <c r="W253" i="15"/>
  <c r="W265" i="15"/>
  <c r="W277" i="15"/>
  <c r="W289" i="15"/>
  <c r="W301" i="15"/>
  <c r="W18" i="15"/>
  <c r="W30" i="15"/>
  <c r="W42" i="15"/>
  <c r="W54" i="15"/>
  <c r="W66" i="15"/>
  <c r="W78" i="15"/>
  <c r="W90" i="15"/>
  <c r="W102" i="15"/>
  <c r="W114" i="15"/>
  <c r="W126" i="15"/>
  <c r="W138" i="15"/>
  <c r="W150" i="15"/>
  <c r="W162" i="15"/>
  <c r="W174" i="15"/>
  <c r="W186" i="15"/>
  <c r="W198" i="15"/>
  <c r="W210" i="15"/>
  <c r="W222" i="15"/>
  <c r="W234" i="15"/>
  <c r="W246" i="15"/>
  <c r="W258" i="15"/>
  <c r="W270" i="15"/>
  <c r="W282" i="15"/>
  <c r="W294" i="15"/>
  <c r="W23" i="15"/>
  <c r="W35" i="15"/>
  <c r="W47" i="15"/>
  <c r="W59" i="15"/>
  <c r="W71" i="15"/>
  <c r="W83" i="15"/>
  <c r="W95" i="15"/>
  <c r="W107" i="15"/>
  <c r="W119" i="15"/>
  <c r="W131" i="15"/>
  <c r="W143" i="15"/>
  <c r="W155" i="15"/>
  <c r="W167" i="15"/>
  <c r="W179" i="15"/>
  <c r="W191" i="15"/>
  <c r="W203" i="15"/>
  <c r="W215" i="15"/>
  <c r="W227" i="15"/>
  <c r="W239" i="15"/>
  <c r="W251" i="15"/>
  <c r="W263" i="15"/>
  <c r="W275" i="15"/>
  <c r="W287" i="15"/>
  <c r="W299" i="15"/>
  <c r="W15" i="15"/>
  <c r="W12" i="15"/>
  <c r="M155" i="15" l="1"/>
  <c r="N155" i="15"/>
  <c r="K155" i="15"/>
  <c r="L155" i="15"/>
  <c r="K241" i="15"/>
  <c r="M241" i="15"/>
  <c r="N241" i="15"/>
  <c r="L241" i="15"/>
  <c r="M104" i="15"/>
  <c r="N104" i="15"/>
  <c r="K104" i="15"/>
  <c r="L104" i="15"/>
  <c r="K190" i="15"/>
  <c r="L190" i="15"/>
  <c r="M190" i="15"/>
  <c r="N190" i="15"/>
  <c r="M209" i="15"/>
  <c r="N209" i="15"/>
  <c r="K209" i="15"/>
  <c r="L209" i="15"/>
  <c r="M240" i="15"/>
  <c r="K240" i="15"/>
  <c r="L240" i="15"/>
  <c r="N240" i="15"/>
  <c r="K24" i="15"/>
  <c r="L24" i="15"/>
  <c r="M24" i="15"/>
  <c r="N24" i="15"/>
  <c r="K175" i="15"/>
  <c r="L175" i="15"/>
  <c r="M175" i="15"/>
  <c r="N175" i="15"/>
  <c r="K31" i="15"/>
  <c r="L31" i="15"/>
  <c r="M31" i="15"/>
  <c r="N31" i="15"/>
  <c r="K254" i="15"/>
  <c r="L254" i="15"/>
  <c r="M254" i="15"/>
  <c r="N254" i="15"/>
  <c r="M110" i="15"/>
  <c r="N110" i="15"/>
  <c r="K110" i="15"/>
  <c r="L110" i="15"/>
  <c r="K90" i="15"/>
  <c r="L90" i="15"/>
  <c r="M90" i="15"/>
  <c r="N90" i="15"/>
  <c r="M32" i="15"/>
  <c r="N32" i="15"/>
  <c r="K32" i="15"/>
  <c r="L32" i="15"/>
  <c r="K281" i="15"/>
  <c r="L281" i="15"/>
  <c r="M281" i="15"/>
  <c r="N281" i="15"/>
  <c r="K273" i="15"/>
  <c r="L273" i="15"/>
  <c r="M273" i="15"/>
  <c r="N273" i="15"/>
  <c r="K287" i="15"/>
  <c r="L287" i="15"/>
  <c r="M287" i="15"/>
  <c r="N287" i="15"/>
  <c r="M215" i="15"/>
  <c r="N215" i="15"/>
  <c r="K215" i="15"/>
  <c r="L215" i="15"/>
  <c r="M143" i="15"/>
  <c r="N143" i="15"/>
  <c r="K143" i="15"/>
  <c r="L143" i="15"/>
  <c r="M71" i="15"/>
  <c r="N71" i="15"/>
  <c r="K71" i="15"/>
  <c r="L71" i="15"/>
  <c r="K294" i="15"/>
  <c r="L294" i="15"/>
  <c r="M294" i="15"/>
  <c r="N294" i="15"/>
  <c r="K222" i="15"/>
  <c r="L222" i="15"/>
  <c r="M222" i="15"/>
  <c r="N222" i="15"/>
  <c r="K150" i="15"/>
  <c r="L150" i="15"/>
  <c r="M150" i="15"/>
  <c r="N150" i="15"/>
  <c r="K78" i="15"/>
  <c r="L78" i="15"/>
  <c r="M78" i="15"/>
  <c r="N78" i="15"/>
  <c r="K301" i="15"/>
  <c r="L301" i="15"/>
  <c r="M301" i="15"/>
  <c r="N301" i="15"/>
  <c r="K229" i="15"/>
  <c r="M229" i="15"/>
  <c r="N229" i="15"/>
  <c r="L229" i="15"/>
  <c r="K157" i="15"/>
  <c r="L157" i="15"/>
  <c r="M157" i="15"/>
  <c r="N157" i="15"/>
  <c r="K85" i="15"/>
  <c r="L85" i="15"/>
  <c r="M85" i="15"/>
  <c r="N85" i="15"/>
  <c r="K236" i="15"/>
  <c r="L236" i="15"/>
  <c r="M236" i="15"/>
  <c r="N236" i="15"/>
  <c r="M164" i="15"/>
  <c r="N164" i="15"/>
  <c r="K164" i="15"/>
  <c r="L164" i="15"/>
  <c r="M92" i="15"/>
  <c r="N92" i="15"/>
  <c r="K92" i="15"/>
  <c r="L92" i="15"/>
  <c r="M20" i="15"/>
  <c r="N20" i="15"/>
  <c r="K20" i="15"/>
  <c r="L20" i="15"/>
  <c r="K243" i="15"/>
  <c r="L243" i="15"/>
  <c r="M243" i="15"/>
  <c r="N243" i="15"/>
  <c r="K171" i="15"/>
  <c r="L171" i="15"/>
  <c r="M171" i="15"/>
  <c r="N171" i="15"/>
  <c r="K99" i="15"/>
  <c r="L99" i="15"/>
  <c r="M99" i="15"/>
  <c r="N99" i="15"/>
  <c r="K27" i="15"/>
  <c r="L27" i="15"/>
  <c r="M27" i="15"/>
  <c r="N27" i="15"/>
  <c r="M250" i="15"/>
  <c r="N250" i="15"/>
  <c r="K250" i="15"/>
  <c r="L250" i="15"/>
  <c r="K178" i="15"/>
  <c r="L178" i="15"/>
  <c r="M178" i="15"/>
  <c r="N178" i="15"/>
  <c r="K106" i="15"/>
  <c r="L106" i="15"/>
  <c r="M106" i="15"/>
  <c r="N106" i="15"/>
  <c r="K34" i="15"/>
  <c r="L34" i="15"/>
  <c r="M34" i="15"/>
  <c r="N34" i="15"/>
  <c r="K269" i="15"/>
  <c r="L269" i="15"/>
  <c r="M269" i="15"/>
  <c r="N269" i="15"/>
  <c r="M197" i="15"/>
  <c r="N197" i="15"/>
  <c r="K197" i="15"/>
  <c r="L197" i="15"/>
  <c r="M125" i="15"/>
  <c r="N125" i="15"/>
  <c r="K125" i="15"/>
  <c r="L125" i="15"/>
  <c r="M53" i="15"/>
  <c r="N53" i="15"/>
  <c r="K53" i="15"/>
  <c r="L53" i="15"/>
  <c r="K300" i="15"/>
  <c r="L300" i="15"/>
  <c r="M300" i="15"/>
  <c r="N300" i="15"/>
  <c r="L228" i="15"/>
  <c r="M228" i="15"/>
  <c r="N228" i="15"/>
  <c r="K228" i="15"/>
  <c r="K156" i="15"/>
  <c r="L156" i="15"/>
  <c r="M156" i="15"/>
  <c r="N156" i="15"/>
  <c r="K84" i="15"/>
  <c r="L84" i="15"/>
  <c r="M84" i="15"/>
  <c r="N84" i="15"/>
  <c r="K235" i="15"/>
  <c r="M235" i="15"/>
  <c r="N235" i="15"/>
  <c r="L235" i="15"/>
  <c r="K163" i="15"/>
  <c r="L163" i="15"/>
  <c r="M163" i="15"/>
  <c r="N163" i="15"/>
  <c r="K91" i="15"/>
  <c r="L91" i="15"/>
  <c r="M91" i="15"/>
  <c r="N91" i="15"/>
  <c r="K19" i="15"/>
  <c r="L19" i="15"/>
  <c r="M19" i="15"/>
  <c r="N19" i="15"/>
  <c r="K242" i="15"/>
  <c r="L242" i="15"/>
  <c r="M242" i="15"/>
  <c r="N242" i="15"/>
  <c r="M170" i="15"/>
  <c r="N170" i="15"/>
  <c r="K170" i="15"/>
  <c r="L170" i="15"/>
  <c r="M98" i="15"/>
  <c r="N98" i="15"/>
  <c r="K98" i="15"/>
  <c r="L98" i="15"/>
  <c r="M26" i="15"/>
  <c r="N26" i="15"/>
  <c r="K26" i="15"/>
  <c r="L26" i="15"/>
  <c r="K261" i="15"/>
  <c r="L261" i="15"/>
  <c r="M261" i="15"/>
  <c r="N261" i="15"/>
  <c r="K189" i="15"/>
  <c r="L189" i="15"/>
  <c r="M189" i="15"/>
  <c r="N189" i="15"/>
  <c r="K117" i="15"/>
  <c r="L117" i="15"/>
  <c r="M117" i="15"/>
  <c r="N117" i="15"/>
  <c r="K45" i="15"/>
  <c r="L45" i="15"/>
  <c r="M45" i="15"/>
  <c r="N45" i="15"/>
  <c r="K280" i="15"/>
  <c r="L280" i="15"/>
  <c r="M280" i="15"/>
  <c r="N280" i="15"/>
  <c r="K208" i="15"/>
  <c r="L208" i="15"/>
  <c r="M208" i="15"/>
  <c r="N208" i="15"/>
  <c r="K136" i="15"/>
  <c r="L136" i="15"/>
  <c r="M136" i="15"/>
  <c r="N136" i="15"/>
  <c r="K64" i="15"/>
  <c r="L64" i="15"/>
  <c r="M64" i="15"/>
  <c r="N64" i="15"/>
  <c r="K255" i="15"/>
  <c r="L255" i="15"/>
  <c r="M255" i="15"/>
  <c r="N255" i="15"/>
  <c r="M38" i="15"/>
  <c r="N38" i="15"/>
  <c r="K38" i="15"/>
  <c r="L38" i="15"/>
  <c r="K18" i="15"/>
  <c r="L18" i="15"/>
  <c r="M18" i="15"/>
  <c r="N18" i="15"/>
  <c r="K220" i="15"/>
  <c r="L220" i="15"/>
  <c r="M220" i="15"/>
  <c r="N220" i="15"/>
  <c r="K275" i="15"/>
  <c r="L275" i="15"/>
  <c r="M275" i="15"/>
  <c r="N275" i="15"/>
  <c r="M203" i="15"/>
  <c r="N203" i="15"/>
  <c r="K203" i="15"/>
  <c r="L203" i="15"/>
  <c r="M131" i="15"/>
  <c r="N131" i="15"/>
  <c r="K131" i="15"/>
  <c r="L131" i="15"/>
  <c r="M59" i="15"/>
  <c r="N59" i="15"/>
  <c r="K59" i="15"/>
  <c r="L59" i="15"/>
  <c r="K282" i="15"/>
  <c r="L282" i="15"/>
  <c r="M282" i="15"/>
  <c r="N282" i="15"/>
  <c r="K210" i="15"/>
  <c r="L210" i="15"/>
  <c r="M210" i="15"/>
  <c r="N210" i="15"/>
  <c r="K138" i="15"/>
  <c r="L138" i="15"/>
  <c r="M138" i="15"/>
  <c r="N138" i="15"/>
  <c r="K66" i="15"/>
  <c r="L66" i="15"/>
  <c r="M66" i="15"/>
  <c r="N66" i="15"/>
  <c r="K289" i="15"/>
  <c r="L289" i="15"/>
  <c r="M289" i="15"/>
  <c r="N289" i="15"/>
  <c r="K217" i="15"/>
  <c r="L217" i="15"/>
  <c r="M217" i="15"/>
  <c r="N217" i="15"/>
  <c r="K145" i="15"/>
  <c r="L145" i="15"/>
  <c r="M145" i="15"/>
  <c r="N145" i="15"/>
  <c r="K73" i="15"/>
  <c r="L73" i="15"/>
  <c r="M73" i="15"/>
  <c r="N73" i="15"/>
  <c r="K296" i="15"/>
  <c r="L296" i="15"/>
  <c r="M296" i="15"/>
  <c r="N296" i="15"/>
  <c r="M224" i="15"/>
  <c r="N224" i="15"/>
  <c r="K224" i="15"/>
  <c r="L224" i="15"/>
  <c r="M152" i="15"/>
  <c r="N152" i="15"/>
  <c r="K152" i="15"/>
  <c r="L152" i="15"/>
  <c r="M80" i="15"/>
  <c r="N80" i="15"/>
  <c r="K80" i="15"/>
  <c r="L80" i="15"/>
  <c r="K303" i="15"/>
  <c r="L303" i="15"/>
  <c r="M303" i="15"/>
  <c r="N303" i="15"/>
  <c r="L231" i="15"/>
  <c r="M231" i="15"/>
  <c r="N231" i="15"/>
  <c r="K231" i="15"/>
  <c r="K159" i="15"/>
  <c r="L159" i="15"/>
  <c r="M159" i="15"/>
  <c r="N159" i="15"/>
  <c r="K87" i="15"/>
  <c r="L87" i="15"/>
  <c r="M87" i="15"/>
  <c r="N87" i="15"/>
  <c r="K238" i="15"/>
  <c r="M238" i="15"/>
  <c r="N238" i="15"/>
  <c r="L238" i="15"/>
  <c r="K166" i="15"/>
  <c r="L166" i="15"/>
  <c r="M166" i="15"/>
  <c r="N166" i="15"/>
  <c r="K94" i="15"/>
  <c r="L94" i="15"/>
  <c r="M94" i="15"/>
  <c r="N94" i="15"/>
  <c r="K22" i="15"/>
  <c r="L22" i="15"/>
  <c r="M22" i="15"/>
  <c r="N22" i="15"/>
  <c r="K257" i="15"/>
  <c r="L257" i="15"/>
  <c r="M257" i="15"/>
  <c r="N257" i="15"/>
  <c r="M185" i="15"/>
  <c r="N185" i="15"/>
  <c r="K185" i="15"/>
  <c r="L185" i="15"/>
  <c r="M113" i="15"/>
  <c r="N113" i="15"/>
  <c r="K113" i="15"/>
  <c r="L113" i="15"/>
  <c r="M41" i="15"/>
  <c r="N41" i="15"/>
  <c r="K41" i="15"/>
  <c r="L41" i="15"/>
  <c r="K288" i="15"/>
  <c r="L288" i="15"/>
  <c r="M288" i="15"/>
  <c r="N288" i="15"/>
  <c r="K216" i="15"/>
  <c r="L216" i="15"/>
  <c r="M216" i="15"/>
  <c r="N216" i="15"/>
  <c r="K144" i="15"/>
  <c r="L144" i="15"/>
  <c r="M144" i="15"/>
  <c r="N144" i="15"/>
  <c r="K72" i="15"/>
  <c r="L72" i="15"/>
  <c r="M72" i="15"/>
  <c r="N72" i="15"/>
  <c r="K295" i="15"/>
  <c r="L295" i="15"/>
  <c r="M295" i="15"/>
  <c r="N295" i="15"/>
  <c r="K223" i="15"/>
  <c r="L223" i="15"/>
  <c r="M223" i="15"/>
  <c r="N223" i="15"/>
  <c r="K151" i="15"/>
  <c r="L151" i="15"/>
  <c r="M151" i="15"/>
  <c r="N151" i="15"/>
  <c r="K79" i="15"/>
  <c r="L79" i="15"/>
  <c r="M79" i="15"/>
  <c r="N79" i="15"/>
  <c r="K302" i="15"/>
  <c r="L302" i="15"/>
  <c r="M302" i="15"/>
  <c r="N302" i="15"/>
  <c r="M230" i="15"/>
  <c r="N230" i="15"/>
  <c r="K230" i="15"/>
  <c r="L230" i="15"/>
  <c r="M158" i="15"/>
  <c r="N158" i="15"/>
  <c r="K158" i="15"/>
  <c r="L158" i="15"/>
  <c r="M86" i="15"/>
  <c r="N86" i="15"/>
  <c r="K86" i="15"/>
  <c r="L86" i="15"/>
  <c r="K249" i="15"/>
  <c r="L249" i="15"/>
  <c r="M249" i="15"/>
  <c r="N249" i="15"/>
  <c r="K177" i="15"/>
  <c r="L177" i="15"/>
  <c r="M177" i="15"/>
  <c r="N177" i="15"/>
  <c r="K105" i="15"/>
  <c r="L105" i="15"/>
  <c r="M105" i="15"/>
  <c r="N105" i="15"/>
  <c r="K33" i="15"/>
  <c r="L33" i="15"/>
  <c r="M33" i="15"/>
  <c r="N33" i="15"/>
  <c r="K268" i="15"/>
  <c r="L268" i="15"/>
  <c r="M268" i="15"/>
  <c r="N268" i="15"/>
  <c r="K196" i="15"/>
  <c r="L196" i="15"/>
  <c r="M196" i="15"/>
  <c r="N196" i="15"/>
  <c r="K124" i="15"/>
  <c r="L124" i="15"/>
  <c r="M124" i="15"/>
  <c r="N124" i="15"/>
  <c r="K52" i="15"/>
  <c r="L52" i="15"/>
  <c r="M52" i="15"/>
  <c r="N52" i="15"/>
  <c r="M83" i="15"/>
  <c r="N83" i="15"/>
  <c r="K83" i="15"/>
  <c r="L83" i="15"/>
  <c r="K76" i="15"/>
  <c r="L76" i="15"/>
  <c r="M76" i="15"/>
  <c r="N76" i="15"/>
  <c r="M227" i="15"/>
  <c r="N227" i="15"/>
  <c r="K227" i="15"/>
  <c r="L227" i="15"/>
  <c r="K169" i="15"/>
  <c r="L169" i="15"/>
  <c r="M169" i="15"/>
  <c r="N169" i="15"/>
  <c r="K39" i="15"/>
  <c r="L39" i="15"/>
  <c r="M39" i="15"/>
  <c r="N39" i="15"/>
  <c r="K292" i="15"/>
  <c r="L292" i="15"/>
  <c r="M292" i="15"/>
  <c r="N292" i="15"/>
  <c r="K263" i="15"/>
  <c r="L263" i="15"/>
  <c r="M263" i="15"/>
  <c r="N263" i="15"/>
  <c r="M191" i="15"/>
  <c r="N191" i="15"/>
  <c r="K191" i="15"/>
  <c r="L191" i="15"/>
  <c r="M119" i="15"/>
  <c r="N119" i="15"/>
  <c r="K119" i="15"/>
  <c r="L119" i="15"/>
  <c r="M47" i="15"/>
  <c r="N47" i="15"/>
  <c r="K47" i="15"/>
  <c r="L47" i="15"/>
  <c r="K270" i="15"/>
  <c r="L270" i="15"/>
  <c r="M270" i="15"/>
  <c r="N270" i="15"/>
  <c r="K198" i="15"/>
  <c r="L198" i="15"/>
  <c r="M198" i="15"/>
  <c r="N198" i="15"/>
  <c r="K126" i="15"/>
  <c r="L126" i="15"/>
  <c r="M126" i="15"/>
  <c r="N126" i="15"/>
  <c r="K54" i="15"/>
  <c r="L54" i="15"/>
  <c r="M54" i="15"/>
  <c r="N54" i="15"/>
  <c r="K277" i="15"/>
  <c r="L277" i="15"/>
  <c r="M277" i="15"/>
  <c r="N277" i="15"/>
  <c r="K205" i="15"/>
  <c r="L205" i="15"/>
  <c r="M205" i="15"/>
  <c r="N205" i="15"/>
  <c r="K133" i="15"/>
  <c r="L133" i="15"/>
  <c r="M133" i="15"/>
  <c r="N133" i="15"/>
  <c r="K61" i="15"/>
  <c r="L61" i="15"/>
  <c r="M61" i="15"/>
  <c r="N61" i="15"/>
  <c r="K284" i="15"/>
  <c r="L284" i="15"/>
  <c r="M284" i="15"/>
  <c r="N284" i="15"/>
  <c r="M212" i="15"/>
  <c r="N212" i="15"/>
  <c r="K212" i="15"/>
  <c r="L212" i="15"/>
  <c r="M140" i="15"/>
  <c r="N140" i="15"/>
  <c r="K140" i="15"/>
  <c r="L140" i="15"/>
  <c r="M68" i="15"/>
  <c r="N68" i="15"/>
  <c r="K68" i="15"/>
  <c r="L68" i="15"/>
  <c r="K291" i="15"/>
  <c r="L291" i="15"/>
  <c r="M291" i="15"/>
  <c r="N291" i="15"/>
  <c r="K219" i="15"/>
  <c r="L219" i="15"/>
  <c r="M219" i="15"/>
  <c r="N219" i="15"/>
  <c r="K147" i="15"/>
  <c r="L147" i="15"/>
  <c r="M147" i="15"/>
  <c r="N147" i="15"/>
  <c r="K75" i="15"/>
  <c r="L75" i="15"/>
  <c r="M75" i="15"/>
  <c r="N75" i="15"/>
  <c r="K298" i="15"/>
  <c r="L298" i="15"/>
  <c r="M298" i="15"/>
  <c r="N298" i="15"/>
  <c r="K226" i="15"/>
  <c r="L226" i="15"/>
  <c r="M226" i="15"/>
  <c r="N226" i="15"/>
  <c r="K154" i="15"/>
  <c r="L154" i="15"/>
  <c r="M154" i="15"/>
  <c r="N154" i="15"/>
  <c r="K82" i="15"/>
  <c r="L82" i="15"/>
  <c r="M82" i="15"/>
  <c r="N82" i="15"/>
  <c r="M14" i="15"/>
  <c r="N14" i="15"/>
  <c r="K14" i="15"/>
  <c r="L14" i="15"/>
  <c r="K245" i="15"/>
  <c r="L245" i="15"/>
  <c r="M245" i="15"/>
  <c r="N245" i="15"/>
  <c r="M173" i="15"/>
  <c r="N173" i="15"/>
  <c r="K173" i="15"/>
  <c r="L173" i="15"/>
  <c r="M101" i="15"/>
  <c r="N101" i="15"/>
  <c r="K101" i="15"/>
  <c r="L101" i="15"/>
  <c r="M29" i="15"/>
  <c r="N29" i="15"/>
  <c r="K29" i="15"/>
  <c r="L29" i="15"/>
  <c r="K276" i="15"/>
  <c r="L276" i="15"/>
  <c r="M276" i="15"/>
  <c r="N276" i="15"/>
  <c r="K204" i="15"/>
  <c r="L204" i="15"/>
  <c r="M204" i="15"/>
  <c r="N204" i="15"/>
  <c r="K132" i="15"/>
  <c r="L132" i="15"/>
  <c r="M132" i="15"/>
  <c r="N132" i="15"/>
  <c r="K60" i="15"/>
  <c r="L60" i="15"/>
  <c r="M60" i="15"/>
  <c r="N60" i="15"/>
  <c r="K283" i="15"/>
  <c r="L283" i="15"/>
  <c r="M283" i="15"/>
  <c r="N283" i="15"/>
  <c r="K211" i="15"/>
  <c r="L211" i="15"/>
  <c r="M211" i="15"/>
  <c r="N211" i="15"/>
  <c r="K139" i="15"/>
  <c r="L139" i="15"/>
  <c r="M139" i="15"/>
  <c r="N139" i="15"/>
  <c r="K67" i="15"/>
  <c r="L67" i="15"/>
  <c r="M67" i="15"/>
  <c r="N67" i="15"/>
  <c r="K290" i="15"/>
  <c r="L290" i="15"/>
  <c r="M290" i="15"/>
  <c r="N290" i="15"/>
  <c r="M218" i="15"/>
  <c r="N218" i="15"/>
  <c r="K218" i="15"/>
  <c r="L218" i="15"/>
  <c r="M146" i="15"/>
  <c r="N146" i="15"/>
  <c r="K146" i="15"/>
  <c r="L146" i="15"/>
  <c r="M74" i="15"/>
  <c r="N74" i="15"/>
  <c r="K74" i="15"/>
  <c r="L74" i="15"/>
  <c r="M237" i="15"/>
  <c r="K237" i="15"/>
  <c r="L237" i="15"/>
  <c r="N237" i="15"/>
  <c r="K165" i="15"/>
  <c r="L165" i="15"/>
  <c r="M165" i="15"/>
  <c r="N165" i="15"/>
  <c r="K93" i="15"/>
  <c r="L93" i="15"/>
  <c r="M93" i="15"/>
  <c r="N93" i="15"/>
  <c r="K21" i="15"/>
  <c r="L21" i="15"/>
  <c r="M21" i="15"/>
  <c r="N21" i="15"/>
  <c r="M256" i="15"/>
  <c r="N256" i="15"/>
  <c r="K256" i="15"/>
  <c r="L256" i="15"/>
  <c r="K184" i="15"/>
  <c r="L184" i="15"/>
  <c r="M184" i="15"/>
  <c r="N184" i="15"/>
  <c r="K112" i="15"/>
  <c r="L112" i="15"/>
  <c r="M112" i="15"/>
  <c r="N112" i="15"/>
  <c r="K40" i="15"/>
  <c r="L40" i="15"/>
  <c r="M40" i="15"/>
  <c r="N40" i="15"/>
  <c r="K299" i="15"/>
  <c r="L299" i="15"/>
  <c r="M299" i="15"/>
  <c r="N299" i="15"/>
  <c r="K162" i="15"/>
  <c r="L162" i="15"/>
  <c r="M162" i="15"/>
  <c r="N162" i="15"/>
  <c r="M176" i="15"/>
  <c r="N176" i="15"/>
  <c r="K176" i="15"/>
  <c r="L176" i="15"/>
  <c r="K111" i="15"/>
  <c r="L111" i="15"/>
  <c r="M111" i="15"/>
  <c r="N111" i="15"/>
  <c r="K118" i="15"/>
  <c r="L118" i="15"/>
  <c r="M118" i="15"/>
  <c r="N118" i="15"/>
  <c r="M137" i="15"/>
  <c r="N137" i="15"/>
  <c r="K137" i="15"/>
  <c r="L137" i="15"/>
  <c r="K168" i="15"/>
  <c r="L168" i="15"/>
  <c r="M168" i="15"/>
  <c r="N168" i="15"/>
  <c r="K247" i="15"/>
  <c r="M247" i="15"/>
  <c r="N247" i="15"/>
  <c r="L247" i="15"/>
  <c r="K103" i="15"/>
  <c r="L103" i="15"/>
  <c r="M103" i="15"/>
  <c r="N103" i="15"/>
  <c r="K57" i="15"/>
  <c r="L57" i="15"/>
  <c r="M57" i="15"/>
  <c r="N57" i="15"/>
  <c r="K25" i="15"/>
  <c r="L25" i="15"/>
  <c r="M25" i="15"/>
  <c r="N25" i="15"/>
  <c r="K183" i="15"/>
  <c r="L183" i="15"/>
  <c r="M183" i="15"/>
  <c r="N183" i="15"/>
  <c r="K46" i="15"/>
  <c r="L46" i="15"/>
  <c r="M46" i="15"/>
  <c r="N46" i="15"/>
  <c r="M65" i="15"/>
  <c r="N65" i="15"/>
  <c r="K65" i="15"/>
  <c r="L65" i="15"/>
  <c r="K96" i="15"/>
  <c r="L96" i="15"/>
  <c r="M96" i="15"/>
  <c r="N96" i="15"/>
  <c r="M182" i="15"/>
  <c r="N182" i="15"/>
  <c r="K182" i="15"/>
  <c r="L182" i="15"/>
  <c r="K251" i="15"/>
  <c r="L251" i="15"/>
  <c r="M251" i="15"/>
  <c r="N251" i="15"/>
  <c r="M179" i="15"/>
  <c r="N179" i="15"/>
  <c r="K179" i="15"/>
  <c r="L179" i="15"/>
  <c r="M107" i="15"/>
  <c r="N107" i="15"/>
  <c r="K107" i="15"/>
  <c r="L107" i="15"/>
  <c r="M35" i="15"/>
  <c r="N35" i="15"/>
  <c r="K35" i="15"/>
  <c r="L35" i="15"/>
  <c r="K258" i="15"/>
  <c r="L258" i="15"/>
  <c r="M258" i="15"/>
  <c r="N258" i="15"/>
  <c r="K186" i="15"/>
  <c r="L186" i="15"/>
  <c r="M186" i="15"/>
  <c r="N186" i="15"/>
  <c r="K114" i="15"/>
  <c r="L114" i="15"/>
  <c r="M114" i="15"/>
  <c r="N114" i="15"/>
  <c r="K42" i="15"/>
  <c r="L42" i="15"/>
  <c r="M42" i="15"/>
  <c r="N42" i="15"/>
  <c r="N265" i="15"/>
  <c r="K265" i="15"/>
  <c r="L265" i="15"/>
  <c r="M265" i="15"/>
  <c r="K193" i="15"/>
  <c r="L193" i="15"/>
  <c r="M193" i="15"/>
  <c r="N193" i="15"/>
  <c r="K121" i="15"/>
  <c r="L121" i="15"/>
  <c r="M121" i="15"/>
  <c r="N121" i="15"/>
  <c r="K49" i="15"/>
  <c r="L49" i="15"/>
  <c r="M49" i="15"/>
  <c r="N49" i="15"/>
  <c r="K272" i="15"/>
  <c r="L272" i="15"/>
  <c r="M272" i="15"/>
  <c r="N272" i="15"/>
  <c r="M200" i="15"/>
  <c r="N200" i="15"/>
  <c r="K200" i="15"/>
  <c r="L200" i="15"/>
  <c r="M128" i="15"/>
  <c r="N128" i="15"/>
  <c r="K128" i="15"/>
  <c r="L128" i="15"/>
  <c r="M56" i="15"/>
  <c r="N56" i="15"/>
  <c r="K56" i="15"/>
  <c r="L56" i="15"/>
  <c r="K279" i="15"/>
  <c r="L279" i="15"/>
  <c r="M279" i="15"/>
  <c r="N279" i="15"/>
  <c r="K207" i="15"/>
  <c r="L207" i="15"/>
  <c r="M207" i="15"/>
  <c r="N207" i="15"/>
  <c r="K135" i="15"/>
  <c r="L135" i="15"/>
  <c r="M135" i="15"/>
  <c r="N135" i="15"/>
  <c r="K63" i="15"/>
  <c r="L63" i="15"/>
  <c r="M63" i="15"/>
  <c r="N63" i="15"/>
  <c r="K286" i="15"/>
  <c r="L286" i="15"/>
  <c r="M286" i="15"/>
  <c r="N286" i="15"/>
  <c r="K214" i="15"/>
  <c r="L214" i="15"/>
  <c r="M214" i="15"/>
  <c r="N214" i="15"/>
  <c r="K142" i="15"/>
  <c r="L142" i="15"/>
  <c r="M142" i="15"/>
  <c r="N142" i="15"/>
  <c r="K70" i="15"/>
  <c r="L70" i="15"/>
  <c r="M70" i="15"/>
  <c r="N70" i="15"/>
  <c r="K305" i="15"/>
  <c r="L305" i="15"/>
  <c r="M305" i="15"/>
  <c r="N305" i="15"/>
  <c r="M233" i="15"/>
  <c r="K233" i="15"/>
  <c r="N233" i="15"/>
  <c r="L233" i="15"/>
  <c r="M161" i="15"/>
  <c r="N161" i="15"/>
  <c r="K161" i="15"/>
  <c r="L161" i="15"/>
  <c r="M89" i="15"/>
  <c r="N89" i="15"/>
  <c r="K89" i="15"/>
  <c r="L89" i="15"/>
  <c r="M17" i="15"/>
  <c r="N17" i="15"/>
  <c r="K17" i="15"/>
  <c r="L17" i="15"/>
  <c r="M264" i="15"/>
  <c r="N264" i="15"/>
  <c r="K264" i="15"/>
  <c r="L264" i="15"/>
  <c r="K192" i="15"/>
  <c r="L192" i="15"/>
  <c r="M192" i="15"/>
  <c r="N192" i="15"/>
  <c r="K120" i="15"/>
  <c r="L120" i="15"/>
  <c r="M120" i="15"/>
  <c r="N120" i="15"/>
  <c r="K48" i="15"/>
  <c r="L48" i="15"/>
  <c r="M48" i="15"/>
  <c r="N48" i="15"/>
  <c r="K271" i="15"/>
  <c r="L271" i="15"/>
  <c r="M271" i="15"/>
  <c r="N271" i="15"/>
  <c r="K199" i="15"/>
  <c r="L199" i="15"/>
  <c r="M199" i="15"/>
  <c r="N199" i="15"/>
  <c r="K127" i="15"/>
  <c r="L127" i="15"/>
  <c r="M127" i="15"/>
  <c r="N127" i="15"/>
  <c r="K55" i="15"/>
  <c r="L55" i="15"/>
  <c r="M55" i="15"/>
  <c r="N55" i="15"/>
  <c r="K278" i="15"/>
  <c r="L278" i="15"/>
  <c r="M278" i="15"/>
  <c r="N278" i="15"/>
  <c r="M206" i="15"/>
  <c r="N206" i="15"/>
  <c r="K206" i="15"/>
  <c r="L206" i="15"/>
  <c r="M134" i="15"/>
  <c r="N134" i="15"/>
  <c r="K134" i="15"/>
  <c r="L134" i="15"/>
  <c r="M62" i="15"/>
  <c r="N62" i="15"/>
  <c r="K62" i="15"/>
  <c r="L62" i="15"/>
  <c r="K297" i="15"/>
  <c r="L297" i="15"/>
  <c r="M297" i="15"/>
  <c r="N297" i="15"/>
  <c r="K225" i="15"/>
  <c r="L225" i="15"/>
  <c r="M225" i="15"/>
  <c r="N225" i="15"/>
  <c r="K153" i="15"/>
  <c r="L153" i="15"/>
  <c r="M153" i="15"/>
  <c r="N153" i="15"/>
  <c r="K81" i="15"/>
  <c r="L81" i="15"/>
  <c r="M81" i="15"/>
  <c r="N81" i="15"/>
  <c r="K13" i="15"/>
  <c r="L13" i="15"/>
  <c r="M13" i="15"/>
  <c r="N13" i="15"/>
  <c r="K244" i="15"/>
  <c r="M244" i="15"/>
  <c r="N244" i="15"/>
  <c r="L244" i="15"/>
  <c r="K172" i="15"/>
  <c r="L172" i="15"/>
  <c r="M172" i="15"/>
  <c r="N172" i="15"/>
  <c r="K100" i="15"/>
  <c r="L100" i="15"/>
  <c r="M100" i="15"/>
  <c r="N100" i="15"/>
  <c r="K28" i="15"/>
  <c r="L28" i="15"/>
  <c r="M28" i="15"/>
  <c r="N28" i="15"/>
  <c r="L234" i="15"/>
  <c r="M234" i="15"/>
  <c r="N234" i="15"/>
  <c r="K234" i="15"/>
  <c r="N262" i="15"/>
  <c r="K262" i="15"/>
  <c r="L262" i="15"/>
  <c r="M262" i="15"/>
  <c r="K148" i="15"/>
  <c r="L148" i="15"/>
  <c r="M148" i="15"/>
  <c r="N148" i="15"/>
  <c r="K248" i="15"/>
  <c r="L248" i="15"/>
  <c r="M248" i="15"/>
  <c r="N248" i="15"/>
  <c r="K201" i="15"/>
  <c r="L201" i="15"/>
  <c r="M201" i="15"/>
  <c r="N201" i="15"/>
  <c r="K239" i="15"/>
  <c r="N239" i="15"/>
  <c r="L239" i="15"/>
  <c r="M239" i="15"/>
  <c r="M167" i="15"/>
  <c r="N167" i="15"/>
  <c r="K167" i="15"/>
  <c r="L167" i="15"/>
  <c r="M95" i="15"/>
  <c r="N95" i="15"/>
  <c r="K95" i="15"/>
  <c r="L95" i="15"/>
  <c r="M23" i="15"/>
  <c r="N23" i="15"/>
  <c r="K23" i="15"/>
  <c r="L23" i="15"/>
  <c r="K246" i="15"/>
  <c r="L246" i="15"/>
  <c r="M246" i="15"/>
  <c r="N246" i="15"/>
  <c r="K174" i="15"/>
  <c r="L174" i="15"/>
  <c r="M174" i="15"/>
  <c r="N174" i="15"/>
  <c r="K102" i="15"/>
  <c r="L102" i="15"/>
  <c r="M102" i="15"/>
  <c r="N102" i="15"/>
  <c r="K30" i="15"/>
  <c r="L30" i="15"/>
  <c r="M30" i="15"/>
  <c r="N30" i="15"/>
  <c r="M253" i="15"/>
  <c r="N253" i="15"/>
  <c r="K253" i="15"/>
  <c r="L253" i="15"/>
  <c r="K181" i="15"/>
  <c r="L181" i="15"/>
  <c r="M181" i="15"/>
  <c r="N181" i="15"/>
  <c r="K109" i="15"/>
  <c r="L109" i="15"/>
  <c r="M109" i="15"/>
  <c r="N109" i="15"/>
  <c r="K37" i="15"/>
  <c r="L37" i="15"/>
  <c r="M37" i="15"/>
  <c r="N37" i="15"/>
  <c r="K260" i="15"/>
  <c r="L260" i="15"/>
  <c r="M260" i="15"/>
  <c r="N260" i="15"/>
  <c r="M188" i="15"/>
  <c r="N188" i="15"/>
  <c r="K188" i="15"/>
  <c r="L188" i="15"/>
  <c r="M116" i="15"/>
  <c r="N116" i="15"/>
  <c r="K116" i="15"/>
  <c r="L116" i="15"/>
  <c r="M44" i="15"/>
  <c r="N44" i="15"/>
  <c r="K44" i="15"/>
  <c r="L44" i="15"/>
  <c r="K267" i="15"/>
  <c r="L267" i="15"/>
  <c r="M267" i="15"/>
  <c r="N267" i="15"/>
  <c r="K195" i="15"/>
  <c r="L195" i="15"/>
  <c r="M195" i="15"/>
  <c r="N195" i="15"/>
  <c r="K123" i="15"/>
  <c r="L123" i="15"/>
  <c r="M123" i="15"/>
  <c r="N123" i="15"/>
  <c r="K51" i="15"/>
  <c r="L51" i="15"/>
  <c r="M51" i="15"/>
  <c r="N51" i="15"/>
  <c r="K274" i="15"/>
  <c r="L274" i="15"/>
  <c r="M274" i="15"/>
  <c r="N274" i="15"/>
  <c r="K202" i="15"/>
  <c r="L202" i="15"/>
  <c r="M202" i="15"/>
  <c r="N202" i="15"/>
  <c r="K130" i="15"/>
  <c r="L130" i="15"/>
  <c r="M130" i="15"/>
  <c r="N130" i="15"/>
  <c r="K58" i="15"/>
  <c r="L58" i="15"/>
  <c r="M58" i="15"/>
  <c r="N58" i="15"/>
  <c r="K293" i="15"/>
  <c r="L293" i="15"/>
  <c r="M293" i="15"/>
  <c r="N293" i="15"/>
  <c r="M221" i="15"/>
  <c r="N221" i="15"/>
  <c r="K221" i="15"/>
  <c r="L221" i="15"/>
  <c r="M149" i="15"/>
  <c r="N149" i="15"/>
  <c r="K149" i="15"/>
  <c r="L149" i="15"/>
  <c r="M77" i="15"/>
  <c r="N77" i="15"/>
  <c r="K77" i="15"/>
  <c r="L77" i="15"/>
  <c r="N252" i="15"/>
  <c r="K252" i="15"/>
  <c r="L252" i="15"/>
  <c r="M252" i="15"/>
  <c r="K180" i="15"/>
  <c r="L180" i="15"/>
  <c r="M180" i="15"/>
  <c r="N180" i="15"/>
  <c r="K108" i="15"/>
  <c r="L108" i="15"/>
  <c r="M108" i="15"/>
  <c r="N108" i="15"/>
  <c r="K36" i="15"/>
  <c r="L36" i="15"/>
  <c r="M36" i="15"/>
  <c r="N36" i="15"/>
  <c r="M259" i="15"/>
  <c r="N259" i="15"/>
  <c r="K259" i="15"/>
  <c r="L259" i="15"/>
  <c r="K187" i="15"/>
  <c r="L187" i="15"/>
  <c r="M187" i="15"/>
  <c r="N187" i="15"/>
  <c r="K115" i="15"/>
  <c r="L115" i="15"/>
  <c r="M115" i="15"/>
  <c r="N115" i="15"/>
  <c r="K43" i="15"/>
  <c r="L43" i="15"/>
  <c r="M43" i="15"/>
  <c r="N43" i="15"/>
  <c r="K266" i="15"/>
  <c r="L266" i="15"/>
  <c r="M266" i="15"/>
  <c r="N266" i="15"/>
  <c r="M194" i="15"/>
  <c r="N194" i="15"/>
  <c r="K194" i="15"/>
  <c r="L194" i="15"/>
  <c r="M122" i="15"/>
  <c r="N122" i="15"/>
  <c r="K122" i="15"/>
  <c r="L122" i="15"/>
  <c r="M50" i="15"/>
  <c r="N50" i="15"/>
  <c r="K50" i="15"/>
  <c r="L50" i="15"/>
  <c r="K285" i="15"/>
  <c r="L285" i="15"/>
  <c r="M285" i="15"/>
  <c r="N285" i="15"/>
  <c r="K213" i="15"/>
  <c r="L213" i="15"/>
  <c r="M213" i="15"/>
  <c r="N213" i="15"/>
  <c r="K141" i="15"/>
  <c r="L141" i="15"/>
  <c r="M141" i="15"/>
  <c r="N141" i="15"/>
  <c r="K69" i="15"/>
  <c r="L69" i="15"/>
  <c r="M69" i="15"/>
  <c r="N69" i="15"/>
  <c r="K304" i="15"/>
  <c r="L304" i="15"/>
  <c r="M304" i="15"/>
  <c r="N304" i="15"/>
  <c r="K232" i="15"/>
  <c r="M232" i="15"/>
  <c r="N232" i="15"/>
  <c r="L232" i="15"/>
  <c r="K160" i="15"/>
  <c r="L160" i="15"/>
  <c r="M160" i="15"/>
  <c r="N160" i="15"/>
  <c r="K88" i="15"/>
  <c r="L88" i="15"/>
  <c r="M88" i="15"/>
  <c r="N88" i="15"/>
  <c r="K16" i="15"/>
  <c r="L16" i="15"/>
  <c r="M16" i="15"/>
  <c r="N16" i="15"/>
  <c r="K97" i="15"/>
  <c r="L97" i="15"/>
  <c r="M97" i="15"/>
  <c r="N97" i="15"/>
  <c r="K129" i="15"/>
  <c r="L129" i="15"/>
  <c r="M129" i="15"/>
  <c r="N129" i="15"/>
  <c r="K15" i="15"/>
  <c r="L15" i="15"/>
  <c r="M15" i="15"/>
  <c r="N15" i="15"/>
  <c r="L12" i="15"/>
  <c r="M12" i="15"/>
  <c r="N12" i="15"/>
  <c r="K12" i="15"/>
  <c r="Z299" i="15"/>
  <c r="AD299" i="11" s="1"/>
  <c r="Z227" i="15"/>
  <c r="AD227" i="11" s="1"/>
  <c r="Z155" i="15"/>
  <c r="AD155" i="11" s="1"/>
  <c r="Z83" i="15"/>
  <c r="AD83" i="11" s="1"/>
  <c r="Z234" i="15"/>
  <c r="AD234" i="11" s="1"/>
  <c r="Z162" i="15"/>
  <c r="AD162" i="11" s="1"/>
  <c r="Z90" i="15"/>
  <c r="AD90" i="11" s="1"/>
  <c r="Z18" i="15"/>
  <c r="AD18" i="11" s="1"/>
  <c r="Z241" i="15"/>
  <c r="AD241" i="11" s="1"/>
  <c r="Z169" i="15"/>
  <c r="AD169" i="11" s="1"/>
  <c r="Z97" i="15"/>
  <c r="AD97" i="11" s="1"/>
  <c r="Z25" i="15"/>
  <c r="AD25" i="11" s="1"/>
  <c r="Z248" i="15"/>
  <c r="AD248" i="11" s="1"/>
  <c r="Z176" i="15"/>
  <c r="AD176" i="11" s="1"/>
  <c r="AB176" i="15"/>
  <c r="Z104" i="15"/>
  <c r="AD104" i="11" s="1"/>
  <c r="Z32" i="15"/>
  <c r="AD32" i="11" s="1"/>
  <c r="AB255" i="15"/>
  <c r="Z255" i="15"/>
  <c r="AD255" i="11" s="1"/>
  <c r="AB183" i="15"/>
  <c r="Z183" i="15"/>
  <c r="AD183" i="11" s="1"/>
  <c r="AB111" i="15"/>
  <c r="Z111" i="15"/>
  <c r="AD111" i="11" s="1"/>
  <c r="AB39" i="15"/>
  <c r="Z39" i="15"/>
  <c r="AD39" i="11" s="1"/>
  <c r="Z262" i="15"/>
  <c r="AD262" i="11" s="1"/>
  <c r="AB190" i="15"/>
  <c r="Z190" i="15"/>
  <c r="AD190" i="11" s="1"/>
  <c r="AB118" i="15"/>
  <c r="Z118" i="15"/>
  <c r="AD118" i="11" s="1"/>
  <c r="Z46" i="15"/>
  <c r="AD46" i="11" s="1"/>
  <c r="AB281" i="15"/>
  <c r="Z281" i="15"/>
  <c r="AD281" i="11" s="1"/>
  <c r="AB209" i="15"/>
  <c r="Z209" i="15"/>
  <c r="AD209" i="11" s="1"/>
  <c r="Z137" i="15"/>
  <c r="AD137" i="11" s="1"/>
  <c r="AB137" i="15"/>
  <c r="Z65" i="15"/>
  <c r="AD65" i="11" s="1"/>
  <c r="Z240" i="15"/>
  <c r="AD240" i="11" s="1"/>
  <c r="AB240" i="15"/>
  <c r="Z168" i="15"/>
  <c r="AD168" i="11" s="1"/>
  <c r="Z96" i="15"/>
  <c r="AD96" i="11" s="1"/>
  <c r="Z24" i="15"/>
  <c r="AD24" i="11" s="1"/>
  <c r="AB24" i="15"/>
  <c r="Z247" i="15"/>
  <c r="AD247" i="11" s="1"/>
  <c r="Z175" i="15"/>
  <c r="AD175" i="11" s="1"/>
  <c r="Z103" i="15"/>
  <c r="AD103" i="11" s="1"/>
  <c r="Z31" i="15"/>
  <c r="AD31" i="11" s="1"/>
  <c r="Z254" i="15"/>
  <c r="AD254" i="11" s="1"/>
  <c r="AB182" i="15"/>
  <c r="Z182" i="15"/>
  <c r="AD182" i="11" s="1"/>
  <c r="AB110" i="15"/>
  <c r="Z110" i="15"/>
  <c r="AD110" i="11" s="1"/>
  <c r="Z38" i="15"/>
  <c r="AD38" i="11" s="1"/>
  <c r="Z273" i="15"/>
  <c r="AD273" i="11" s="1"/>
  <c r="Z201" i="15"/>
  <c r="AD201" i="11" s="1"/>
  <c r="AB201" i="15"/>
  <c r="AB129" i="15"/>
  <c r="Z129" i="15"/>
  <c r="AD129" i="11" s="1"/>
  <c r="AB57" i="15"/>
  <c r="Z57" i="15"/>
  <c r="AD57" i="11" s="1"/>
  <c r="Z292" i="15"/>
  <c r="AD292" i="11" s="1"/>
  <c r="Z220" i="15"/>
  <c r="AD220" i="11" s="1"/>
  <c r="Z148" i="15"/>
  <c r="AD148" i="11" s="1"/>
  <c r="AB76" i="15"/>
  <c r="Z76" i="15"/>
  <c r="AD76" i="11" s="1"/>
  <c r="AB287" i="15"/>
  <c r="Z287" i="15"/>
  <c r="AD287" i="11" s="1"/>
  <c r="AB215" i="15"/>
  <c r="Z215" i="15"/>
  <c r="AD215" i="11" s="1"/>
  <c r="AB143" i="15"/>
  <c r="Z143" i="15"/>
  <c r="AD143" i="11" s="1"/>
  <c r="Z71" i="15"/>
  <c r="AD71" i="11" s="1"/>
  <c r="AB294" i="15"/>
  <c r="Z294" i="15"/>
  <c r="AD294" i="11" s="1"/>
  <c r="Z222" i="15"/>
  <c r="AD222" i="11" s="1"/>
  <c r="AB150" i="15"/>
  <c r="Z150" i="15"/>
  <c r="AD150" i="11" s="1"/>
  <c r="Z78" i="15"/>
  <c r="AD78" i="11" s="1"/>
  <c r="AB301" i="15"/>
  <c r="Z301" i="15"/>
  <c r="AD301" i="11" s="1"/>
  <c r="AB229" i="15"/>
  <c r="Z229" i="15"/>
  <c r="AD229" i="11" s="1"/>
  <c r="Z157" i="15"/>
  <c r="AD157" i="11" s="1"/>
  <c r="Z85" i="15"/>
  <c r="AD85" i="11" s="1"/>
  <c r="AB85" i="15"/>
  <c r="AB236" i="15"/>
  <c r="Z236" i="15"/>
  <c r="AD236" i="11" s="1"/>
  <c r="AB164" i="15"/>
  <c r="Z164" i="15"/>
  <c r="AD164" i="11" s="1"/>
  <c r="Z92" i="15"/>
  <c r="AD92" i="11" s="1"/>
  <c r="AB92" i="15"/>
  <c r="Z20" i="15"/>
  <c r="AD20" i="11" s="1"/>
  <c r="Z243" i="15"/>
  <c r="AD243" i="11" s="1"/>
  <c r="AB243" i="15"/>
  <c r="Z171" i="15"/>
  <c r="AD171" i="11" s="1"/>
  <c r="Z99" i="15"/>
  <c r="AD99" i="11" s="1"/>
  <c r="Z27" i="15"/>
  <c r="AD27" i="11" s="1"/>
  <c r="AB250" i="15"/>
  <c r="Z250" i="15"/>
  <c r="AD250" i="11" s="1"/>
  <c r="AB178" i="15"/>
  <c r="Z178" i="15"/>
  <c r="AD178" i="11" s="1"/>
  <c r="Z106" i="15"/>
  <c r="AD106" i="11" s="1"/>
  <c r="Z34" i="15"/>
  <c r="AD34" i="11" s="1"/>
  <c r="Z269" i="15"/>
  <c r="AD269" i="11" s="1"/>
  <c r="AB197" i="15"/>
  <c r="Z197" i="15"/>
  <c r="AD197" i="11" s="1"/>
  <c r="Z125" i="15"/>
  <c r="AD125" i="11" s="1"/>
  <c r="Z53" i="15"/>
  <c r="AD53" i="11" s="1"/>
  <c r="AB53" i="15"/>
  <c r="Z300" i="15"/>
  <c r="AD300" i="11" s="1"/>
  <c r="AB300" i="15"/>
  <c r="Z228" i="15"/>
  <c r="AD228" i="11" s="1"/>
  <c r="Z156" i="15"/>
  <c r="AD156" i="11" s="1"/>
  <c r="Z84" i="15"/>
  <c r="AD84" i="11" s="1"/>
  <c r="Z235" i="15"/>
  <c r="AD235" i="11" s="1"/>
  <c r="AB163" i="15"/>
  <c r="Z163" i="15"/>
  <c r="AD163" i="11" s="1"/>
  <c r="AB91" i="15"/>
  <c r="Z91" i="15"/>
  <c r="AD91" i="11" s="1"/>
  <c r="Z19" i="15"/>
  <c r="AD19" i="11" s="1"/>
  <c r="Z242" i="15"/>
  <c r="AD242" i="11" s="1"/>
  <c r="Z170" i="15"/>
  <c r="AD170" i="11" s="1"/>
  <c r="Z98" i="15"/>
  <c r="AD98" i="11" s="1"/>
  <c r="Z26" i="15"/>
  <c r="AD26" i="11" s="1"/>
  <c r="Z261" i="15"/>
  <c r="AD261" i="11" s="1"/>
  <c r="Z189" i="15"/>
  <c r="AD189" i="11" s="1"/>
  <c r="Z117" i="15"/>
  <c r="AD117" i="11" s="1"/>
  <c r="AB117" i="15"/>
  <c r="Z45" i="15"/>
  <c r="AD45" i="11" s="1"/>
  <c r="AB45" i="15"/>
  <c r="Z280" i="15"/>
  <c r="AD280" i="11" s="1"/>
  <c r="Z208" i="15"/>
  <c r="AD208" i="11" s="1"/>
  <c r="AB208" i="15"/>
  <c r="AB136" i="15"/>
  <c r="Z136" i="15"/>
  <c r="AD136" i="11" s="1"/>
  <c r="AB64" i="15"/>
  <c r="Z64" i="15"/>
  <c r="AD64" i="11" s="1"/>
  <c r="Z275" i="15"/>
  <c r="AD275" i="11" s="1"/>
  <c r="AB203" i="15"/>
  <c r="Z203" i="15"/>
  <c r="AD203" i="11" s="1"/>
  <c r="Z131" i="15"/>
  <c r="AD131" i="11" s="1"/>
  <c r="Z59" i="15"/>
  <c r="AD59" i="11" s="1"/>
  <c r="AB282" i="15"/>
  <c r="Z282" i="15"/>
  <c r="AD282" i="11" s="1"/>
  <c r="Z210" i="15"/>
  <c r="AD210" i="11" s="1"/>
  <c r="AB138" i="15"/>
  <c r="Z138" i="15"/>
  <c r="AD138" i="11" s="1"/>
  <c r="Z66" i="15"/>
  <c r="AD66" i="11" s="1"/>
  <c r="AB289" i="15"/>
  <c r="Z289" i="15"/>
  <c r="AD289" i="11" s="1"/>
  <c r="AB217" i="15"/>
  <c r="Z217" i="15"/>
  <c r="AD217" i="11" s="1"/>
  <c r="AB145" i="15"/>
  <c r="Z145" i="15"/>
  <c r="AD145" i="11" s="1"/>
  <c r="Z73" i="15"/>
  <c r="AD73" i="11" s="1"/>
  <c r="AB73" i="15"/>
  <c r="AB296" i="15"/>
  <c r="Z296" i="15"/>
  <c r="AD296" i="11" s="1"/>
  <c r="Z224" i="15"/>
  <c r="AD224" i="11" s="1"/>
  <c r="Z152" i="15"/>
  <c r="AD152" i="11" s="1"/>
  <c r="AB152" i="15"/>
  <c r="Z80" i="15"/>
  <c r="AD80" i="11" s="1"/>
  <c r="AB80" i="15"/>
  <c r="AB303" i="15"/>
  <c r="Z303" i="15"/>
  <c r="AD303" i="11" s="1"/>
  <c r="Z231" i="15"/>
  <c r="AD231" i="11" s="1"/>
  <c r="Z159" i="15"/>
  <c r="AD159" i="11" s="1"/>
  <c r="Z87" i="15"/>
  <c r="AD87" i="11" s="1"/>
  <c r="Z238" i="15"/>
  <c r="AD238" i="11" s="1"/>
  <c r="AB166" i="15"/>
  <c r="Z166" i="15"/>
  <c r="AD166" i="11" s="1"/>
  <c r="Z94" i="15"/>
  <c r="AD94" i="11" s="1"/>
  <c r="Z22" i="15"/>
  <c r="AD22" i="11" s="1"/>
  <c r="AB257" i="15"/>
  <c r="Z257" i="15"/>
  <c r="AD257" i="11" s="1"/>
  <c r="AB185" i="15"/>
  <c r="Z185" i="15"/>
  <c r="AD185" i="11" s="1"/>
  <c r="Z113" i="15"/>
  <c r="AD113" i="11" s="1"/>
  <c r="Z41" i="15"/>
  <c r="AD41" i="11" s="1"/>
  <c r="Z288" i="15"/>
  <c r="AD288" i="11" s="1"/>
  <c r="Z216" i="15"/>
  <c r="AD216" i="11" s="1"/>
  <c r="Z144" i="15"/>
  <c r="AD144" i="11" s="1"/>
  <c r="AB144" i="15"/>
  <c r="Z72" i="15"/>
  <c r="AD72" i="11" s="1"/>
  <c r="Z295" i="15"/>
  <c r="AD295" i="11" s="1"/>
  <c r="Z223" i="15"/>
  <c r="AD223" i="11" s="1"/>
  <c r="AB151" i="15"/>
  <c r="Z151" i="15"/>
  <c r="AD151" i="11" s="1"/>
  <c r="Z79" i="15"/>
  <c r="AD79" i="11" s="1"/>
  <c r="AB302" i="15"/>
  <c r="Z302" i="15"/>
  <c r="AD302" i="11" s="1"/>
  <c r="AB230" i="15"/>
  <c r="Z230" i="15"/>
  <c r="AD230" i="11" s="1"/>
  <c r="Z158" i="15"/>
  <c r="AD158" i="11" s="1"/>
  <c r="AB86" i="15"/>
  <c r="Z86" i="15"/>
  <c r="AD86" i="11" s="1"/>
  <c r="Z249" i="15"/>
  <c r="AD249" i="11" s="1"/>
  <c r="AB177" i="15"/>
  <c r="Z177" i="15"/>
  <c r="AD177" i="11" s="1"/>
  <c r="Z105" i="15"/>
  <c r="AD105" i="11" s="1"/>
  <c r="Z33" i="15"/>
  <c r="AD33" i="11" s="1"/>
  <c r="AB33" i="15"/>
  <c r="Z268" i="15"/>
  <c r="AD268" i="11" s="1"/>
  <c r="AB268" i="15"/>
  <c r="AB196" i="15"/>
  <c r="Z196" i="15"/>
  <c r="AD196" i="11" s="1"/>
  <c r="AB124" i="15"/>
  <c r="Z124" i="15"/>
  <c r="AD124" i="11" s="1"/>
  <c r="AB52" i="15"/>
  <c r="Z52" i="15"/>
  <c r="AD52" i="11" s="1"/>
  <c r="AB263" i="15"/>
  <c r="Z263" i="15"/>
  <c r="AD263" i="11" s="1"/>
  <c r="Z191" i="15"/>
  <c r="AD191" i="11" s="1"/>
  <c r="AB191" i="15"/>
  <c r="AB119" i="15"/>
  <c r="Z119" i="15"/>
  <c r="AD119" i="11" s="1"/>
  <c r="AB47" i="15"/>
  <c r="Z47" i="15"/>
  <c r="AD47" i="11" s="1"/>
  <c r="Z270" i="15"/>
  <c r="AD270" i="11" s="1"/>
  <c r="AB198" i="15"/>
  <c r="Z198" i="15"/>
  <c r="AD198" i="11" s="1"/>
  <c r="Z126" i="15"/>
  <c r="AD126" i="11" s="1"/>
  <c r="Z54" i="15"/>
  <c r="AD54" i="11" s="1"/>
  <c r="Z277" i="15"/>
  <c r="AD277" i="11" s="1"/>
  <c r="AB205" i="15"/>
  <c r="Z205" i="15"/>
  <c r="AD205" i="11" s="1"/>
  <c r="AB133" i="15"/>
  <c r="Z133" i="15"/>
  <c r="AD133" i="11" s="1"/>
  <c r="AB61" i="15"/>
  <c r="Z61" i="15"/>
  <c r="AD61" i="11" s="1"/>
  <c r="AB284" i="15"/>
  <c r="Z284" i="15"/>
  <c r="AD284" i="11" s="1"/>
  <c r="AB212" i="15"/>
  <c r="Z212" i="15"/>
  <c r="AD212" i="11" s="1"/>
  <c r="Z140" i="15"/>
  <c r="AD140" i="11" s="1"/>
  <c r="AB68" i="15"/>
  <c r="Z68" i="15"/>
  <c r="AD68" i="11" s="1"/>
  <c r="AB291" i="15"/>
  <c r="Z291" i="15"/>
  <c r="AD291" i="11" s="1"/>
  <c r="AB219" i="15"/>
  <c r="Z219" i="15"/>
  <c r="AD219" i="11" s="1"/>
  <c r="Z147" i="15"/>
  <c r="AD147" i="11" s="1"/>
  <c r="AB75" i="15"/>
  <c r="Z75" i="15"/>
  <c r="AD75" i="11" s="1"/>
  <c r="AB298" i="15"/>
  <c r="Z298" i="15"/>
  <c r="AD298" i="11" s="1"/>
  <c r="Z226" i="15"/>
  <c r="AD226" i="11" s="1"/>
  <c r="AB154" i="15"/>
  <c r="Z154" i="15"/>
  <c r="AD154" i="11" s="1"/>
  <c r="Z82" i="15"/>
  <c r="AD82" i="11" s="1"/>
  <c r="AB14" i="15"/>
  <c r="Z14" i="15"/>
  <c r="AD14" i="11" s="1"/>
  <c r="Z245" i="15"/>
  <c r="AD245" i="11" s="1"/>
  <c r="Z173" i="15"/>
  <c r="AD173" i="11" s="1"/>
  <c r="AB101" i="15"/>
  <c r="Z101" i="15"/>
  <c r="AD101" i="11" s="1"/>
  <c r="Z29" i="15"/>
  <c r="AD29" i="11" s="1"/>
  <c r="Z276" i="15"/>
  <c r="AD276" i="11" s="1"/>
  <c r="Z204" i="15"/>
  <c r="AD204" i="11" s="1"/>
  <c r="Z132" i="15"/>
  <c r="AD132" i="11" s="1"/>
  <c r="Z60" i="15"/>
  <c r="AD60" i="11" s="1"/>
  <c r="Z283" i="15"/>
  <c r="AD283" i="11" s="1"/>
  <c r="AB283" i="15"/>
  <c r="AB211" i="15"/>
  <c r="Z211" i="15"/>
  <c r="AD211" i="11" s="1"/>
  <c r="Z139" i="15"/>
  <c r="AD139" i="11" s="1"/>
  <c r="Z67" i="15"/>
  <c r="AD67" i="11" s="1"/>
  <c r="AB290" i="15"/>
  <c r="Z290" i="15"/>
  <c r="AD290" i="11" s="1"/>
  <c r="AB218" i="15"/>
  <c r="Z218" i="15"/>
  <c r="AD218" i="11" s="1"/>
  <c r="AB146" i="15"/>
  <c r="Z146" i="15"/>
  <c r="AD146" i="11" s="1"/>
  <c r="AB74" i="15"/>
  <c r="Z74" i="15"/>
  <c r="AD74" i="11" s="1"/>
  <c r="Z237" i="15"/>
  <c r="AD237" i="11" s="1"/>
  <c r="AB165" i="15"/>
  <c r="Z165" i="15"/>
  <c r="AD165" i="11" s="1"/>
  <c r="Z93" i="15"/>
  <c r="AD93" i="11" s="1"/>
  <c r="Z21" i="15"/>
  <c r="AD21" i="11" s="1"/>
  <c r="AB256" i="15"/>
  <c r="Z256" i="15"/>
  <c r="AD256" i="11" s="1"/>
  <c r="Z184" i="15"/>
  <c r="AD184" i="11" s="1"/>
  <c r="Z112" i="15"/>
  <c r="AD112" i="11" s="1"/>
  <c r="AB40" i="15"/>
  <c r="Z40" i="15"/>
  <c r="AD40" i="11" s="1"/>
  <c r="Z251" i="15"/>
  <c r="AD251" i="11" s="1"/>
  <c r="Z179" i="15"/>
  <c r="AD179" i="11" s="1"/>
  <c r="Z107" i="15"/>
  <c r="AD107" i="11" s="1"/>
  <c r="Z35" i="15"/>
  <c r="AD35" i="11" s="1"/>
  <c r="AB35" i="15"/>
  <c r="AB258" i="15"/>
  <c r="Z258" i="15"/>
  <c r="AD258" i="11" s="1"/>
  <c r="AB186" i="15"/>
  <c r="Z186" i="15"/>
  <c r="AD186" i="11" s="1"/>
  <c r="Z114" i="15"/>
  <c r="AD114" i="11" s="1"/>
  <c r="Z42" i="15"/>
  <c r="AD42" i="11" s="1"/>
  <c r="AB265" i="15"/>
  <c r="Z265" i="15"/>
  <c r="AD265" i="11" s="1"/>
  <c r="Z193" i="15"/>
  <c r="AD193" i="11" s="1"/>
  <c r="AB193" i="15"/>
  <c r="Z121" i="15"/>
  <c r="AD121" i="11" s="1"/>
  <c r="Z49" i="15"/>
  <c r="AD49" i="11" s="1"/>
  <c r="AB272" i="15"/>
  <c r="Z272" i="15"/>
  <c r="AD272" i="11" s="1"/>
  <c r="AB200" i="15"/>
  <c r="Z200" i="15"/>
  <c r="AD200" i="11" s="1"/>
  <c r="AB128" i="15"/>
  <c r="Z128" i="15"/>
  <c r="AD128" i="11" s="1"/>
  <c r="Z56" i="15"/>
  <c r="AD56" i="11" s="1"/>
  <c r="AB56" i="15"/>
  <c r="Z279" i="15"/>
  <c r="AD279" i="11" s="1"/>
  <c r="Z207" i="15"/>
  <c r="AD207" i="11" s="1"/>
  <c r="AB135" i="15"/>
  <c r="Z135" i="15"/>
  <c r="AD135" i="11" s="1"/>
  <c r="Z63" i="15"/>
  <c r="AD63" i="11" s="1"/>
  <c r="AB63" i="15"/>
  <c r="AB286" i="15"/>
  <c r="Z286" i="15"/>
  <c r="AD286" i="11" s="1"/>
  <c r="AB214" i="15"/>
  <c r="Z214" i="15"/>
  <c r="AD214" i="11" s="1"/>
  <c r="AB142" i="15"/>
  <c r="Z142" i="15"/>
  <c r="AD142" i="11" s="1"/>
  <c r="Z70" i="15"/>
  <c r="AD70" i="11" s="1"/>
  <c r="AB305" i="15"/>
  <c r="Z305" i="15"/>
  <c r="AD305" i="11" s="1"/>
  <c r="Z233" i="15"/>
  <c r="AD233" i="11" s="1"/>
  <c r="AB161" i="15"/>
  <c r="Z161" i="15"/>
  <c r="AD161" i="11" s="1"/>
  <c r="Z89" i="15"/>
  <c r="AD89" i="11" s="1"/>
  <c r="AB17" i="15"/>
  <c r="Z17" i="15"/>
  <c r="AD17" i="11" s="1"/>
  <c r="Z264" i="15"/>
  <c r="AD264" i="11" s="1"/>
  <c r="AB192" i="15"/>
  <c r="Z192" i="15"/>
  <c r="AD192" i="11" s="1"/>
  <c r="Z120" i="15"/>
  <c r="AD120" i="11" s="1"/>
  <c r="AB120" i="15"/>
  <c r="AB48" i="15"/>
  <c r="Z48" i="15"/>
  <c r="AD48" i="11" s="1"/>
  <c r="Z271" i="15"/>
  <c r="AD271" i="11" s="1"/>
  <c r="Z199" i="15"/>
  <c r="AD199" i="11" s="1"/>
  <c r="Z127" i="15"/>
  <c r="AD127" i="11" s="1"/>
  <c r="AB127" i="15"/>
  <c r="AB55" i="15"/>
  <c r="Z55" i="15"/>
  <c r="AD55" i="11" s="1"/>
  <c r="AB278" i="15"/>
  <c r="Z278" i="15"/>
  <c r="AD278" i="11" s="1"/>
  <c r="AB206" i="15"/>
  <c r="Z206" i="15"/>
  <c r="AD206" i="11" s="1"/>
  <c r="AB134" i="15"/>
  <c r="Z134" i="15"/>
  <c r="AD134" i="11" s="1"/>
  <c r="AB62" i="15"/>
  <c r="Z62" i="15"/>
  <c r="AD62" i="11" s="1"/>
  <c r="AB297" i="15"/>
  <c r="Z297" i="15"/>
  <c r="AD297" i="11" s="1"/>
  <c r="Z225" i="15"/>
  <c r="AD225" i="11" s="1"/>
  <c r="AB153" i="15"/>
  <c r="Z153" i="15"/>
  <c r="AD153" i="11" s="1"/>
  <c r="AB81" i="15"/>
  <c r="Z81" i="15"/>
  <c r="AD81" i="11" s="1"/>
  <c r="Z13" i="15"/>
  <c r="Z244" i="15"/>
  <c r="AD244" i="11" s="1"/>
  <c r="Z172" i="15"/>
  <c r="AD172" i="11" s="1"/>
  <c r="Z100" i="15"/>
  <c r="AD100" i="11" s="1"/>
  <c r="Z28" i="15"/>
  <c r="AD28" i="11" s="1"/>
  <c r="Z239" i="15"/>
  <c r="AD239" i="11" s="1"/>
  <c r="Z167" i="15"/>
  <c r="AD167" i="11" s="1"/>
  <c r="Z95" i="15"/>
  <c r="AD95" i="11" s="1"/>
  <c r="Z23" i="15"/>
  <c r="AD23" i="11" s="1"/>
  <c r="Z246" i="15"/>
  <c r="AD246" i="11" s="1"/>
  <c r="Z174" i="15"/>
  <c r="AD174" i="11" s="1"/>
  <c r="Z102" i="15"/>
  <c r="AD102" i="11" s="1"/>
  <c r="Z30" i="15"/>
  <c r="AD30" i="11" s="1"/>
  <c r="Z253" i="15"/>
  <c r="AD253" i="11" s="1"/>
  <c r="Z181" i="15"/>
  <c r="AD181" i="11" s="1"/>
  <c r="AB181" i="15"/>
  <c r="Z109" i="15"/>
  <c r="AD109" i="11" s="1"/>
  <c r="AB37" i="15"/>
  <c r="Z37" i="15"/>
  <c r="AD37" i="11" s="1"/>
  <c r="AB260" i="15"/>
  <c r="Z260" i="15"/>
  <c r="AD260" i="11" s="1"/>
  <c r="Z188" i="15"/>
  <c r="AD188" i="11" s="1"/>
  <c r="AB116" i="15"/>
  <c r="Z116" i="15"/>
  <c r="AD116" i="11" s="1"/>
  <c r="AB44" i="15"/>
  <c r="Z44" i="15"/>
  <c r="AD44" i="11" s="1"/>
  <c r="AB267" i="15"/>
  <c r="Z267" i="15"/>
  <c r="AD267" i="11" s="1"/>
  <c r="Z195" i="15"/>
  <c r="AD195" i="11" s="1"/>
  <c r="AB123" i="15"/>
  <c r="Z123" i="15"/>
  <c r="AD123" i="11" s="1"/>
  <c r="AB51" i="15"/>
  <c r="Z51" i="15"/>
  <c r="AD51" i="11" s="1"/>
  <c r="Z274" i="15"/>
  <c r="AD274" i="11" s="1"/>
  <c r="AB202" i="15"/>
  <c r="Z202" i="15"/>
  <c r="AD202" i="11" s="1"/>
  <c r="Z130" i="15"/>
  <c r="AD130" i="11" s="1"/>
  <c r="Z58" i="15"/>
  <c r="AD58" i="11" s="1"/>
  <c r="AB293" i="15"/>
  <c r="Z293" i="15"/>
  <c r="AD293" i="11" s="1"/>
  <c r="Z221" i="15"/>
  <c r="AD221" i="11" s="1"/>
  <c r="Z149" i="15"/>
  <c r="AD149" i="11" s="1"/>
  <c r="Z77" i="15"/>
  <c r="AD77" i="11" s="1"/>
  <c r="AB77" i="15"/>
  <c r="Z252" i="15"/>
  <c r="AD252" i="11" s="1"/>
  <c r="AB180" i="15"/>
  <c r="Z180" i="15"/>
  <c r="AD180" i="11" s="1"/>
  <c r="Z108" i="15"/>
  <c r="AD108" i="11" s="1"/>
  <c r="AB36" i="15"/>
  <c r="Z36" i="15"/>
  <c r="AD36" i="11" s="1"/>
  <c r="Z259" i="15"/>
  <c r="AD259" i="11" s="1"/>
  <c r="AB187" i="15"/>
  <c r="Z187" i="15"/>
  <c r="AD187" i="11" s="1"/>
  <c r="AB115" i="15"/>
  <c r="Z115" i="15"/>
  <c r="AD115" i="11" s="1"/>
  <c r="Z43" i="15"/>
  <c r="AD43" i="11" s="1"/>
  <c r="AB266" i="15"/>
  <c r="Z266" i="15"/>
  <c r="AD266" i="11" s="1"/>
  <c r="AB194" i="15"/>
  <c r="Z194" i="15"/>
  <c r="AD194" i="11" s="1"/>
  <c r="AB122" i="15"/>
  <c r="Z122" i="15"/>
  <c r="AD122" i="11" s="1"/>
  <c r="AB50" i="15"/>
  <c r="Z50" i="15"/>
  <c r="AD50" i="11" s="1"/>
  <c r="Z285" i="15"/>
  <c r="AD285" i="11" s="1"/>
  <c r="AB285" i="15"/>
  <c r="Z213" i="15"/>
  <c r="AD213" i="11" s="1"/>
  <c r="Z141" i="15"/>
  <c r="AD141" i="11" s="1"/>
  <c r="AB69" i="15"/>
  <c r="Z69" i="15"/>
  <c r="AD69" i="11" s="1"/>
  <c r="Z304" i="15"/>
  <c r="AD304" i="11" s="1"/>
  <c r="Z232" i="15"/>
  <c r="AD232" i="11" s="1"/>
  <c r="AB160" i="15"/>
  <c r="Z160" i="15"/>
  <c r="AD160" i="11" s="1"/>
  <c r="Z88" i="15"/>
  <c r="AD88" i="11" s="1"/>
  <c r="Z16" i="15"/>
  <c r="Z15" i="15"/>
  <c r="Z12" i="15"/>
  <c r="A306" i="14"/>
  <c r="AG306" i="14" s="1"/>
  <c r="A305" i="14"/>
  <c r="AG305" i="14" s="1"/>
  <c r="A304" i="14"/>
  <c r="AG304" i="14" s="1"/>
  <c r="A303" i="14"/>
  <c r="AG303" i="14" s="1"/>
  <c r="A302" i="14"/>
  <c r="AG302" i="14" s="1"/>
  <c r="A301" i="14"/>
  <c r="AG301" i="14" s="1"/>
  <c r="A300" i="14"/>
  <c r="AG300" i="14" s="1"/>
  <c r="A299" i="14"/>
  <c r="AG299" i="14" s="1"/>
  <c r="A298" i="14"/>
  <c r="AG298" i="14" s="1"/>
  <c r="A297" i="14"/>
  <c r="AG297" i="14" s="1"/>
  <c r="A296" i="14"/>
  <c r="AG296" i="14" s="1"/>
  <c r="A295" i="14"/>
  <c r="AG295" i="14" s="1"/>
  <c r="A294" i="14"/>
  <c r="AG294" i="14" s="1"/>
  <c r="A293" i="14"/>
  <c r="AG293" i="14" s="1"/>
  <c r="A292" i="14"/>
  <c r="AG292" i="14" s="1"/>
  <c r="A291" i="14"/>
  <c r="AG291" i="14" s="1"/>
  <c r="A290" i="14"/>
  <c r="AG290" i="14" s="1"/>
  <c r="A289" i="14"/>
  <c r="AG289" i="14" s="1"/>
  <c r="A288" i="14"/>
  <c r="AG288" i="14" s="1"/>
  <c r="A287" i="14"/>
  <c r="AG287" i="14" s="1"/>
  <c r="A286" i="14"/>
  <c r="AG286" i="14" s="1"/>
  <c r="A285" i="14"/>
  <c r="AG285" i="14" s="1"/>
  <c r="A284" i="14"/>
  <c r="AG284" i="14" s="1"/>
  <c r="A283" i="14"/>
  <c r="AG283" i="14" s="1"/>
  <c r="A282" i="14"/>
  <c r="AG282" i="14" s="1"/>
  <c r="A281" i="14"/>
  <c r="AG281" i="14" s="1"/>
  <c r="A280" i="14"/>
  <c r="AG280" i="14" s="1"/>
  <c r="A279" i="14"/>
  <c r="AG279" i="14" s="1"/>
  <c r="A278" i="14"/>
  <c r="AG278" i="14" s="1"/>
  <c r="A277" i="14"/>
  <c r="AG277" i="14" s="1"/>
  <c r="A276" i="14"/>
  <c r="AG276" i="14" s="1"/>
  <c r="A275" i="14"/>
  <c r="AG275" i="14" s="1"/>
  <c r="A274" i="14"/>
  <c r="AG274" i="14" s="1"/>
  <c r="A273" i="14"/>
  <c r="AG273" i="14" s="1"/>
  <c r="A272" i="14"/>
  <c r="AG272" i="14" s="1"/>
  <c r="A271" i="14"/>
  <c r="AG271" i="14" s="1"/>
  <c r="A270" i="14"/>
  <c r="AG270" i="14" s="1"/>
  <c r="A269" i="14"/>
  <c r="AG269" i="14" s="1"/>
  <c r="A268" i="14"/>
  <c r="AG268" i="14" s="1"/>
  <c r="A267" i="14"/>
  <c r="AG267" i="14" s="1"/>
  <c r="A266" i="14"/>
  <c r="AG266" i="14" s="1"/>
  <c r="A265" i="14"/>
  <c r="AG265" i="14" s="1"/>
  <c r="A264" i="14"/>
  <c r="AG264" i="14" s="1"/>
  <c r="A263" i="14"/>
  <c r="AG263" i="14" s="1"/>
  <c r="A262" i="14"/>
  <c r="AG262" i="14" s="1"/>
  <c r="A261" i="14"/>
  <c r="AG261" i="14" s="1"/>
  <c r="A260" i="14"/>
  <c r="AG260" i="14" s="1"/>
  <c r="A259" i="14"/>
  <c r="AG259" i="14" s="1"/>
  <c r="A258" i="14"/>
  <c r="AG258" i="14" s="1"/>
  <c r="A257" i="14"/>
  <c r="AG257" i="14" s="1"/>
  <c r="A256" i="14"/>
  <c r="AG256" i="14" s="1"/>
  <c r="A255" i="14"/>
  <c r="AG255" i="14" s="1"/>
  <c r="A254" i="14"/>
  <c r="AG254" i="14" s="1"/>
  <c r="A253" i="14"/>
  <c r="AG253" i="14" s="1"/>
  <c r="A252" i="14"/>
  <c r="AG252" i="14" s="1"/>
  <c r="A251" i="14"/>
  <c r="AG251" i="14" s="1"/>
  <c r="A250" i="14"/>
  <c r="AG250" i="14" s="1"/>
  <c r="A249" i="14"/>
  <c r="AG249" i="14" s="1"/>
  <c r="A248" i="14"/>
  <c r="AG248" i="14" s="1"/>
  <c r="A247" i="14"/>
  <c r="AG247" i="14" s="1"/>
  <c r="A246" i="14"/>
  <c r="AG246" i="14" s="1"/>
  <c r="A245" i="14"/>
  <c r="AG245" i="14" s="1"/>
  <c r="A244" i="14"/>
  <c r="AG244" i="14" s="1"/>
  <c r="A243" i="14"/>
  <c r="AG243" i="14" s="1"/>
  <c r="A242" i="14"/>
  <c r="AG242" i="14" s="1"/>
  <c r="A241" i="14"/>
  <c r="AG241" i="14" s="1"/>
  <c r="A240" i="14"/>
  <c r="AG240" i="14" s="1"/>
  <c r="A239" i="14"/>
  <c r="AG239" i="14" s="1"/>
  <c r="A238" i="14"/>
  <c r="AG238" i="14" s="1"/>
  <c r="A237" i="14"/>
  <c r="AG237" i="14" s="1"/>
  <c r="A236" i="14"/>
  <c r="AG236" i="14" s="1"/>
  <c r="A235" i="14"/>
  <c r="AG235" i="14" s="1"/>
  <c r="A234" i="14"/>
  <c r="AG234" i="14" s="1"/>
  <c r="A233" i="14"/>
  <c r="AG233" i="14" s="1"/>
  <c r="A232" i="14"/>
  <c r="AG232" i="14" s="1"/>
  <c r="A231" i="14"/>
  <c r="AG231" i="14" s="1"/>
  <c r="A230" i="14"/>
  <c r="AG230" i="14" s="1"/>
  <c r="A229" i="14"/>
  <c r="AG229" i="14" s="1"/>
  <c r="A228" i="14"/>
  <c r="AG228" i="14" s="1"/>
  <c r="A227" i="14"/>
  <c r="AG227" i="14" s="1"/>
  <c r="A226" i="14"/>
  <c r="AG226" i="14" s="1"/>
  <c r="A225" i="14"/>
  <c r="AG225" i="14" s="1"/>
  <c r="A224" i="14"/>
  <c r="AG224" i="14" s="1"/>
  <c r="A223" i="14"/>
  <c r="AG223" i="14" s="1"/>
  <c r="A222" i="14"/>
  <c r="AG222" i="14" s="1"/>
  <c r="A221" i="14"/>
  <c r="AG221" i="14" s="1"/>
  <c r="A220" i="14"/>
  <c r="AG220" i="14" s="1"/>
  <c r="A219" i="14"/>
  <c r="AG219" i="14" s="1"/>
  <c r="A218" i="14"/>
  <c r="AG218" i="14" s="1"/>
  <c r="A217" i="14"/>
  <c r="AG217" i="14" s="1"/>
  <c r="A216" i="14"/>
  <c r="AG216" i="14" s="1"/>
  <c r="A215" i="14"/>
  <c r="AG215" i="14" s="1"/>
  <c r="A214" i="14"/>
  <c r="AG214" i="14" s="1"/>
  <c r="A213" i="14"/>
  <c r="AG213" i="14" s="1"/>
  <c r="A212" i="14"/>
  <c r="AG212" i="14" s="1"/>
  <c r="A211" i="14"/>
  <c r="AG211" i="14" s="1"/>
  <c r="A210" i="14"/>
  <c r="AG210" i="14" s="1"/>
  <c r="A209" i="14"/>
  <c r="AG209" i="14" s="1"/>
  <c r="A208" i="14"/>
  <c r="AG208" i="14" s="1"/>
  <c r="A207" i="14"/>
  <c r="AG207" i="14" s="1"/>
  <c r="A206" i="14"/>
  <c r="AG206" i="14" s="1"/>
  <c r="A205" i="14"/>
  <c r="AG205" i="14" s="1"/>
  <c r="A204" i="14"/>
  <c r="AG204" i="14" s="1"/>
  <c r="A203" i="14"/>
  <c r="AG203" i="14" s="1"/>
  <c r="A202" i="14"/>
  <c r="AG202" i="14" s="1"/>
  <c r="A201" i="14"/>
  <c r="AG201" i="14" s="1"/>
  <c r="A200" i="14"/>
  <c r="AG200" i="14" s="1"/>
  <c r="A199" i="14"/>
  <c r="AG199" i="14" s="1"/>
  <c r="A198" i="14"/>
  <c r="AG198" i="14" s="1"/>
  <c r="A197" i="14"/>
  <c r="AG197" i="14" s="1"/>
  <c r="A196" i="14"/>
  <c r="AG196" i="14" s="1"/>
  <c r="A195" i="14"/>
  <c r="AG195" i="14" s="1"/>
  <c r="A194" i="14"/>
  <c r="AG194" i="14" s="1"/>
  <c r="A193" i="14"/>
  <c r="AG193" i="14" s="1"/>
  <c r="A192" i="14"/>
  <c r="AG192" i="14" s="1"/>
  <c r="A191" i="14"/>
  <c r="AG191" i="14" s="1"/>
  <c r="A190" i="14"/>
  <c r="AG190" i="14" s="1"/>
  <c r="A189" i="14"/>
  <c r="AG189" i="14" s="1"/>
  <c r="A188" i="14"/>
  <c r="AG188" i="14" s="1"/>
  <c r="A187" i="14"/>
  <c r="AG187" i="14" s="1"/>
  <c r="A186" i="14"/>
  <c r="AG186" i="14" s="1"/>
  <c r="A185" i="14"/>
  <c r="AG185" i="14" s="1"/>
  <c r="A184" i="14"/>
  <c r="AG184" i="14" s="1"/>
  <c r="A183" i="14"/>
  <c r="AG183" i="14" s="1"/>
  <c r="A182" i="14"/>
  <c r="AG182" i="14" s="1"/>
  <c r="A181" i="14"/>
  <c r="AG181" i="14" s="1"/>
  <c r="A180" i="14"/>
  <c r="AG180" i="14" s="1"/>
  <c r="A179" i="14"/>
  <c r="AG179" i="14" s="1"/>
  <c r="A178" i="14"/>
  <c r="AG178" i="14" s="1"/>
  <c r="A177" i="14"/>
  <c r="AG177" i="14" s="1"/>
  <c r="A176" i="14"/>
  <c r="AG176" i="14" s="1"/>
  <c r="A175" i="14"/>
  <c r="AG175" i="14" s="1"/>
  <c r="A174" i="14"/>
  <c r="AG174" i="14" s="1"/>
  <c r="A173" i="14"/>
  <c r="AG173" i="14" s="1"/>
  <c r="A172" i="14"/>
  <c r="AG172" i="14" s="1"/>
  <c r="A171" i="14"/>
  <c r="AG171" i="14" s="1"/>
  <c r="A170" i="14"/>
  <c r="AG170" i="14" s="1"/>
  <c r="A169" i="14"/>
  <c r="AG169" i="14" s="1"/>
  <c r="A168" i="14"/>
  <c r="AG168" i="14" s="1"/>
  <c r="A167" i="14"/>
  <c r="AG167" i="14" s="1"/>
  <c r="A166" i="14"/>
  <c r="AG166" i="14" s="1"/>
  <c r="A165" i="14"/>
  <c r="AG165" i="14" s="1"/>
  <c r="A164" i="14"/>
  <c r="AG164" i="14" s="1"/>
  <c r="A163" i="14"/>
  <c r="AG163" i="14" s="1"/>
  <c r="A162" i="14"/>
  <c r="AG162" i="14" s="1"/>
  <c r="A161" i="14"/>
  <c r="AG161" i="14" s="1"/>
  <c r="A160" i="14"/>
  <c r="AG160" i="14" s="1"/>
  <c r="A159" i="14"/>
  <c r="AG159" i="14" s="1"/>
  <c r="A158" i="14"/>
  <c r="AG158" i="14" s="1"/>
  <c r="A157" i="14"/>
  <c r="AG157" i="14" s="1"/>
  <c r="A156" i="14"/>
  <c r="AG156" i="14" s="1"/>
  <c r="A155" i="14"/>
  <c r="AG155" i="14" s="1"/>
  <c r="A154" i="14"/>
  <c r="AG154" i="14" s="1"/>
  <c r="A153" i="14"/>
  <c r="AG153" i="14" s="1"/>
  <c r="A152" i="14"/>
  <c r="AG152" i="14" s="1"/>
  <c r="A151" i="14"/>
  <c r="AG151" i="14" s="1"/>
  <c r="A150" i="14"/>
  <c r="AG150" i="14" s="1"/>
  <c r="A149" i="14"/>
  <c r="AG149" i="14" s="1"/>
  <c r="A148" i="14"/>
  <c r="AG148" i="14" s="1"/>
  <c r="A147" i="14"/>
  <c r="AG147" i="14" s="1"/>
  <c r="A146" i="14"/>
  <c r="AG146" i="14" s="1"/>
  <c r="A145" i="14"/>
  <c r="AG145" i="14" s="1"/>
  <c r="A144" i="14"/>
  <c r="AG144" i="14" s="1"/>
  <c r="A143" i="14"/>
  <c r="AG143" i="14" s="1"/>
  <c r="A142" i="14"/>
  <c r="AG142" i="14" s="1"/>
  <c r="A141" i="14"/>
  <c r="AG141" i="14" s="1"/>
  <c r="A140" i="14"/>
  <c r="AG140" i="14" s="1"/>
  <c r="A139" i="14"/>
  <c r="AG139" i="14" s="1"/>
  <c r="A138" i="14"/>
  <c r="AG138" i="14" s="1"/>
  <c r="A137" i="14"/>
  <c r="AG137" i="14" s="1"/>
  <c r="A136" i="14"/>
  <c r="AG136" i="14" s="1"/>
  <c r="A135" i="14"/>
  <c r="AG135" i="14" s="1"/>
  <c r="A134" i="14"/>
  <c r="AG134" i="14" s="1"/>
  <c r="A133" i="14"/>
  <c r="AG133" i="14" s="1"/>
  <c r="A132" i="14"/>
  <c r="AG132" i="14" s="1"/>
  <c r="A131" i="14"/>
  <c r="AG131" i="14" s="1"/>
  <c r="A130" i="14"/>
  <c r="AG130" i="14" s="1"/>
  <c r="A129" i="14"/>
  <c r="AG129" i="14" s="1"/>
  <c r="A128" i="14"/>
  <c r="AG128" i="14" s="1"/>
  <c r="A127" i="14"/>
  <c r="AG127" i="14" s="1"/>
  <c r="A126" i="14"/>
  <c r="AG126" i="14" s="1"/>
  <c r="A125" i="14"/>
  <c r="AG125" i="14" s="1"/>
  <c r="A124" i="14"/>
  <c r="AG124" i="14" s="1"/>
  <c r="A123" i="14"/>
  <c r="AG123" i="14" s="1"/>
  <c r="A122" i="14"/>
  <c r="AG122" i="14" s="1"/>
  <c r="A121" i="14"/>
  <c r="AG121" i="14" s="1"/>
  <c r="A120" i="14"/>
  <c r="AG120" i="14" s="1"/>
  <c r="A119" i="14"/>
  <c r="AG119" i="14" s="1"/>
  <c r="A118" i="14"/>
  <c r="AG118" i="14" s="1"/>
  <c r="A117" i="14"/>
  <c r="AG117" i="14" s="1"/>
  <c r="A116" i="14"/>
  <c r="AG116" i="14" s="1"/>
  <c r="A115" i="14"/>
  <c r="AG115" i="14" s="1"/>
  <c r="A114" i="14"/>
  <c r="AG114" i="14" s="1"/>
  <c r="A113" i="14"/>
  <c r="AG113" i="14" s="1"/>
  <c r="A112" i="14"/>
  <c r="AG112" i="14" s="1"/>
  <c r="A111" i="14"/>
  <c r="AG111" i="14" s="1"/>
  <c r="A110" i="14"/>
  <c r="AG110" i="14" s="1"/>
  <c r="A109" i="14"/>
  <c r="AG109" i="14" s="1"/>
  <c r="A108" i="14"/>
  <c r="AG108" i="14" s="1"/>
  <c r="A107" i="14"/>
  <c r="AG107" i="14" s="1"/>
  <c r="A106" i="14"/>
  <c r="AG106" i="14" s="1"/>
  <c r="A105" i="14"/>
  <c r="AG105" i="14" s="1"/>
  <c r="A104" i="14"/>
  <c r="AG104" i="14" s="1"/>
  <c r="A103" i="14"/>
  <c r="AG103" i="14" s="1"/>
  <c r="A102" i="14"/>
  <c r="AG102" i="14" s="1"/>
  <c r="A101" i="14"/>
  <c r="AG101" i="14" s="1"/>
  <c r="A100" i="14"/>
  <c r="AG100" i="14" s="1"/>
  <c r="A99" i="14"/>
  <c r="AG99" i="14" s="1"/>
  <c r="A98" i="14"/>
  <c r="AG98" i="14" s="1"/>
  <c r="A97" i="14"/>
  <c r="AG97" i="14" s="1"/>
  <c r="A96" i="14"/>
  <c r="AG96" i="14" s="1"/>
  <c r="A95" i="14"/>
  <c r="AG95" i="14" s="1"/>
  <c r="A94" i="14"/>
  <c r="AG94" i="14" s="1"/>
  <c r="A93" i="14"/>
  <c r="AG93" i="14" s="1"/>
  <c r="A92" i="14"/>
  <c r="AG92" i="14" s="1"/>
  <c r="A91" i="14"/>
  <c r="AG91" i="14" s="1"/>
  <c r="A90" i="14"/>
  <c r="AG90" i="14" s="1"/>
  <c r="A89" i="14"/>
  <c r="AG89" i="14" s="1"/>
  <c r="A88" i="14"/>
  <c r="AG88" i="14" s="1"/>
  <c r="A87" i="14"/>
  <c r="AG87" i="14" s="1"/>
  <c r="A86" i="14"/>
  <c r="AG86" i="14" s="1"/>
  <c r="A85" i="14"/>
  <c r="AG85" i="14" s="1"/>
  <c r="A84" i="14"/>
  <c r="AG84" i="14" s="1"/>
  <c r="A83" i="14"/>
  <c r="AG83" i="14" s="1"/>
  <c r="A82" i="14"/>
  <c r="AG82" i="14" s="1"/>
  <c r="A81" i="14"/>
  <c r="AG81" i="14" s="1"/>
  <c r="A80" i="14"/>
  <c r="AG80" i="14" s="1"/>
  <c r="A79" i="14"/>
  <c r="AG79" i="14" s="1"/>
  <c r="A78" i="14"/>
  <c r="AG78" i="14" s="1"/>
  <c r="A77" i="14"/>
  <c r="AG77" i="14" s="1"/>
  <c r="A76" i="14"/>
  <c r="AG76" i="14" s="1"/>
  <c r="A75" i="14"/>
  <c r="AG75" i="14" s="1"/>
  <c r="A74" i="14"/>
  <c r="AG74" i="14" s="1"/>
  <c r="A73" i="14"/>
  <c r="AG73" i="14" s="1"/>
  <c r="A72" i="14"/>
  <c r="AG72" i="14" s="1"/>
  <c r="A71" i="14"/>
  <c r="AG71" i="14" s="1"/>
  <c r="A70" i="14"/>
  <c r="AG70" i="14" s="1"/>
  <c r="A69" i="14"/>
  <c r="AG69" i="14" s="1"/>
  <c r="A68" i="14"/>
  <c r="AG68" i="14" s="1"/>
  <c r="A67" i="14"/>
  <c r="AG67" i="14" s="1"/>
  <c r="A66" i="14"/>
  <c r="AG66" i="14" s="1"/>
  <c r="A65" i="14"/>
  <c r="AG65" i="14" s="1"/>
  <c r="A64" i="14"/>
  <c r="AG64" i="14" s="1"/>
  <c r="A63" i="14"/>
  <c r="AG63" i="14" s="1"/>
  <c r="A62" i="14"/>
  <c r="AG62" i="14" s="1"/>
  <c r="A61" i="14"/>
  <c r="AG61" i="14" s="1"/>
  <c r="A60" i="14"/>
  <c r="AG60" i="14" s="1"/>
  <c r="A59" i="14"/>
  <c r="AG59" i="14" s="1"/>
  <c r="A58" i="14"/>
  <c r="AG58" i="14" s="1"/>
  <c r="A57" i="14"/>
  <c r="AG57" i="14" s="1"/>
  <c r="A56" i="14"/>
  <c r="AG56" i="14" s="1"/>
  <c r="A55" i="14"/>
  <c r="AG55" i="14" s="1"/>
  <c r="A54" i="14"/>
  <c r="AG54" i="14" s="1"/>
  <c r="A53" i="14"/>
  <c r="AG53" i="14" s="1"/>
  <c r="A52" i="14"/>
  <c r="AG52" i="14" s="1"/>
  <c r="A51" i="14"/>
  <c r="AG51" i="14" s="1"/>
  <c r="A50" i="14"/>
  <c r="AG50" i="14" s="1"/>
  <c r="A49" i="14"/>
  <c r="AG49" i="14" s="1"/>
  <c r="A48" i="14"/>
  <c r="AG48" i="14" s="1"/>
  <c r="A47" i="14"/>
  <c r="AG47" i="14" s="1"/>
  <c r="A46" i="14"/>
  <c r="AG46" i="14" s="1"/>
  <c r="A45" i="14"/>
  <c r="AG45" i="14" s="1"/>
  <c r="A44" i="14"/>
  <c r="AG44" i="14" s="1"/>
  <c r="A43" i="14"/>
  <c r="AG43" i="14" s="1"/>
  <c r="A42" i="14"/>
  <c r="AG42" i="14" s="1"/>
  <c r="A41" i="14"/>
  <c r="AG41" i="14" s="1"/>
  <c r="A40" i="14"/>
  <c r="AG40" i="14" s="1"/>
  <c r="A39" i="14"/>
  <c r="AG39" i="14" s="1"/>
  <c r="A38" i="14"/>
  <c r="AG38" i="14" s="1"/>
  <c r="A37" i="14"/>
  <c r="AG37" i="14" s="1"/>
  <c r="A36" i="14"/>
  <c r="AG36" i="14" s="1"/>
  <c r="A35" i="14"/>
  <c r="AG35" i="14" s="1"/>
  <c r="A34" i="14"/>
  <c r="AG34" i="14" s="1"/>
  <c r="A33" i="14"/>
  <c r="AG33" i="14" s="1"/>
  <c r="A32" i="14"/>
  <c r="AG32" i="14" s="1"/>
  <c r="A31" i="14"/>
  <c r="AG31" i="14" s="1"/>
  <c r="A30" i="14"/>
  <c r="AG30" i="14" s="1"/>
  <c r="A29" i="14"/>
  <c r="AG29" i="14" s="1"/>
  <c r="A28" i="14"/>
  <c r="AG28" i="14" s="1"/>
  <c r="A27" i="14"/>
  <c r="AG27" i="14" s="1"/>
  <c r="A26" i="14"/>
  <c r="AG26" i="14" s="1"/>
  <c r="A25" i="14"/>
  <c r="AG25" i="14" s="1"/>
  <c r="A24" i="14"/>
  <c r="AG24" i="14" s="1"/>
  <c r="A23" i="14"/>
  <c r="AG23" i="14" s="1"/>
  <c r="A22" i="14"/>
  <c r="AG22" i="14" s="1"/>
  <c r="A21" i="14"/>
  <c r="AG21" i="14" s="1"/>
  <c r="A20" i="14"/>
  <c r="AG20" i="14" s="1"/>
  <c r="A19" i="14"/>
  <c r="AG19" i="14" s="1"/>
  <c r="A18" i="14"/>
  <c r="AG18" i="14" s="1"/>
  <c r="A17" i="14"/>
  <c r="AG17" i="14" s="1"/>
  <c r="A16" i="14"/>
  <c r="AG16" i="14" s="1"/>
  <c r="A15" i="14"/>
  <c r="AG15" i="14" s="1"/>
  <c r="A14" i="14"/>
  <c r="AG14" i="14" s="1"/>
  <c r="B13" i="13"/>
  <c r="C13" i="13"/>
  <c r="D13" i="13"/>
  <c r="B14" i="13"/>
  <c r="C14" i="13"/>
  <c r="D14" i="13"/>
  <c r="B15" i="13"/>
  <c r="C15" i="13"/>
  <c r="D15" i="13"/>
  <c r="B16" i="13"/>
  <c r="C16" i="13"/>
  <c r="D16" i="13"/>
  <c r="B17" i="13"/>
  <c r="C17" i="13"/>
  <c r="D17" i="13"/>
  <c r="B18" i="13"/>
  <c r="C18" i="13"/>
  <c r="D18" i="13"/>
  <c r="B19" i="13"/>
  <c r="C19" i="13"/>
  <c r="D19" i="13"/>
  <c r="B20" i="13"/>
  <c r="C20" i="13"/>
  <c r="D20" i="13"/>
  <c r="B21" i="13"/>
  <c r="C21" i="13"/>
  <c r="D21" i="13"/>
  <c r="B22" i="13"/>
  <c r="C22" i="13"/>
  <c r="D22" i="13"/>
  <c r="B23" i="13"/>
  <c r="C23" i="13"/>
  <c r="D23" i="13"/>
  <c r="B24" i="13"/>
  <c r="C24" i="13"/>
  <c r="D24" i="13"/>
  <c r="B25" i="13"/>
  <c r="C25" i="13"/>
  <c r="D25" i="13"/>
  <c r="B26" i="13"/>
  <c r="C26" i="13"/>
  <c r="D26" i="13"/>
  <c r="B27" i="13"/>
  <c r="C27" i="13"/>
  <c r="D27" i="13"/>
  <c r="B28" i="13"/>
  <c r="C28" i="13"/>
  <c r="D28" i="13"/>
  <c r="B29" i="13"/>
  <c r="C29" i="13"/>
  <c r="D29" i="13"/>
  <c r="B30" i="13"/>
  <c r="C30" i="13"/>
  <c r="D30" i="13"/>
  <c r="B31" i="13"/>
  <c r="C31" i="13"/>
  <c r="D31" i="13"/>
  <c r="B32" i="13"/>
  <c r="C32" i="13"/>
  <c r="D32" i="13"/>
  <c r="B33" i="13"/>
  <c r="C33" i="13"/>
  <c r="D33" i="13"/>
  <c r="B34" i="13"/>
  <c r="C34" i="13"/>
  <c r="D34" i="13"/>
  <c r="B35" i="13"/>
  <c r="C35" i="13"/>
  <c r="D35" i="13"/>
  <c r="B36" i="13"/>
  <c r="C36" i="13"/>
  <c r="D36" i="13"/>
  <c r="B37" i="13"/>
  <c r="C37" i="13"/>
  <c r="D37" i="13"/>
  <c r="B38" i="13"/>
  <c r="C38" i="13"/>
  <c r="D38" i="13"/>
  <c r="B39" i="13"/>
  <c r="C39" i="13"/>
  <c r="D39" i="13"/>
  <c r="B40" i="13"/>
  <c r="C40" i="13"/>
  <c r="D40" i="13"/>
  <c r="B41" i="13"/>
  <c r="C41" i="13"/>
  <c r="D41" i="13"/>
  <c r="B42" i="13"/>
  <c r="C42" i="13"/>
  <c r="D42" i="13"/>
  <c r="B43" i="13"/>
  <c r="C43" i="13"/>
  <c r="D43" i="13"/>
  <c r="B44" i="13"/>
  <c r="C44" i="13"/>
  <c r="D44" i="13"/>
  <c r="B45" i="13"/>
  <c r="C45" i="13"/>
  <c r="D45" i="13"/>
  <c r="B46" i="13"/>
  <c r="C46" i="13"/>
  <c r="D46" i="13"/>
  <c r="B47" i="13"/>
  <c r="C47" i="13"/>
  <c r="D47" i="13"/>
  <c r="B48" i="13"/>
  <c r="C48" i="13"/>
  <c r="D48" i="13"/>
  <c r="B49" i="13"/>
  <c r="C49" i="13"/>
  <c r="D49" i="13"/>
  <c r="B50" i="13"/>
  <c r="C50" i="13"/>
  <c r="D50" i="13"/>
  <c r="B51" i="13"/>
  <c r="C51" i="13"/>
  <c r="D51" i="13"/>
  <c r="B52" i="13"/>
  <c r="C52" i="13"/>
  <c r="D52" i="13"/>
  <c r="B53" i="13"/>
  <c r="C53" i="13"/>
  <c r="D53" i="13"/>
  <c r="B54" i="13"/>
  <c r="C54" i="13"/>
  <c r="D54" i="13"/>
  <c r="B55" i="13"/>
  <c r="C55" i="13"/>
  <c r="D55" i="13"/>
  <c r="B56" i="13"/>
  <c r="C56" i="13"/>
  <c r="D56" i="13"/>
  <c r="B57" i="13"/>
  <c r="C57" i="13"/>
  <c r="D57" i="13"/>
  <c r="B58" i="13"/>
  <c r="C58" i="13"/>
  <c r="D58" i="13"/>
  <c r="B59" i="13"/>
  <c r="C59" i="13"/>
  <c r="D59" i="13"/>
  <c r="B60" i="13"/>
  <c r="C60" i="13"/>
  <c r="D60" i="13"/>
  <c r="B61" i="13"/>
  <c r="C61" i="13"/>
  <c r="D61" i="13"/>
  <c r="B62" i="13"/>
  <c r="C62" i="13"/>
  <c r="D62" i="13"/>
  <c r="B63" i="13"/>
  <c r="C63" i="13"/>
  <c r="D63" i="13"/>
  <c r="B64" i="13"/>
  <c r="C64" i="13"/>
  <c r="D64" i="13"/>
  <c r="B65" i="13"/>
  <c r="C65" i="13"/>
  <c r="D65" i="13"/>
  <c r="B66" i="13"/>
  <c r="C66" i="13"/>
  <c r="D66" i="13"/>
  <c r="B67" i="13"/>
  <c r="C67" i="13"/>
  <c r="D67" i="13"/>
  <c r="B68" i="13"/>
  <c r="C68" i="13"/>
  <c r="D68" i="13"/>
  <c r="B69" i="13"/>
  <c r="C69" i="13"/>
  <c r="D69" i="13"/>
  <c r="B70" i="13"/>
  <c r="C70" i="13"/>
  <c r="D70" i="13"/>
  <c r="B71" i="13"/>
  <c r="C71" i="13"/>
  <c r="D71" i="13"/>
  <c r="B72" i="13"/>
  <c r="C72" i="13"/>
  <c r="D72" i="13"/>
  <c r="B73" i="13"/>
  <c r="C73" i="13"/>
  <c r="D73" i="13"/>
  <c r="B74" i="13"/>
  <c r="C74" i="13"/>
  <c r="D74" i="13"/>
  <c r="B75" i="13"/>
  <c r="C75" i="13"/>
  <c r="D75" i="13"/>
  <c r="B76" i="13"/>
  <c r="C76" i="13"/>
  <c r="D76" i="13"/>
  <c r="B77" i="13"/>
  <c r="C77" i="13"/>
  <c r="D77" i="13"/>
  <c r="B78" i="13"/>
  <c r="C78" i="13"/>
  <c r="D78" i="13"/>
  <c r="B79" i="13"/>
  <c r="C79" i="13"/>
  <c r="D79" i="13"/>
  <c r="B80" i="13"/>
  <c r="C80" i="13"/>
  <c r="D80" i="13"/>
  <c r="B81" i="13"/>
  <c r="C81" i="13"/>
  <c r="D81" i="13"/>
  <c r="B82" i="13"/>
  <c r="C82" i="13"/>
  <c r="D82" i="13"/>
  <c r="B83" i="13"/>
  <c r="C83" i="13"/>
  <c r="D83" i="13"/>
  <c r="B84" i="13"/>
  <c r="C84" i="13"/>
  <c r="D84" i="13"/>
  <c r="B85" i="13"/>
  <c r="C85" i="13"/>
  <c r="D85" i="13"/>
  <c r="B86" i="13"/>
  <c r="C86" i="13"/>
  <c r="D86" i="13"/>
  <c r="B87" i="13"/>
  <c r="C87" i="13"/>
  <c r="D87" i="13"/>
  <c r="B88" i="13"/>
  <c r="C88" i="13"/>
  <c r="D88" i="13"/>
  <c r="B89" i="13"/>
  <c r="C89" i="13"/>
  <c r="D89" i="13"/>
  <c r="B90" i="13"/>
  <c r="C90" i="13"/>
  <c r="D90" i="13"/>
  <c r="B91" i="13"/>
  <c r="C91" i="13"/>
  <c r="D91" i="13"/>
  <c r="B92" i="13"/>
  <c r="C92" i="13"/>
  <c r="D92" i="13"/>
  <c r="B93" i="13"/>
  <c r="C93" i="13"/>
  <c r="D93" i="13"/>
  <c r="B94" i="13"/>
  <c r="C94" i="13"/>
  <c r="D94" i="13"/>
  <c r="B95" i="13"/>
  <c r="C95" i="13"/>
  <c r="D95" i="13"/>
  <c r="B96" i="13"/>
  <c r="C96" i="13"/>
  <c r="D96" i="13"/>
  <c r="B97" i="13"/>
  <c r="C97" i="13"/>
  <c r="D97" i="13"/>
  <c r="B98" i="13"/>
  <c r="C98" i="13"/>
  <c r="D98" i="13"/>
  <c r="B99" i="13"/>
  <c r="C99" i="13"/>
  <c r="D99" i="13"/>
  <c r="B100" i="13"/>
  <c r="C100" i="13"/>
  <c r="D100" i="13"/>
  <c r="B101" i="13"/>
  <c r="C101" i="13"/>
  <c r="D101" i="13"/>
  <c r="B102" i="13"/>
  <c r="C102" i="13"/>
  <c r="D102" i="13"/>
  <c r="B103" i="13"/>
  <c r="C103" i="13"/>
  <c r="D103" i="13"/>
  <c r="B104" i="13"/>
  <c r="C104" i="13"/>
  <c r="D104" i="13"/>
  <c r="B105" i="13"/>
  <c r="C105" i="13"/>
  <c r="D105" i="13"/>
  <c r="B106" i="13"/>
  <c r="C106" i="13"/>
  <c r="D106" i="13"/>
  <c r="B107" i="13"/>
  <c r="C107" i="13"/>
  <c r="D107" i="13"/>
  <c r="B108" i="13"/>
  <c r="C108" i="13"/>
  <c r="D108" i="13"/>
  <c r="B109" i="13"/>
  <c r="C109" i="13"/>
  <c r="D109" i="13"/>
  <c r="B110" i="13"/>
  <c r="C110" i="13"/>
  <c r="D110" i="13"/>
  <c r="B111" i="13"/>
  <c r="C111" i="13"/>
  <c r="D111" i="13"/>
  <c r="B112" i="13"/>
  <c r="C112" i="13"/>
  <c r="D112" i="13"/>
  <c r="B113" i="13"/>
  <c r="C113" i="13"/>
  <c r="D113" i="13"/>
  <c r="B114" i="13"/>
  <c r="C114" i="13"/>
  <c r="D114" i="13"/>
  <c r="B115" i="13"/>
  <c r="C115" i="13"/>
  <c r="D115" i="13"/>
  <c r="B116" i="13"/>
  <c r="C116" i="13"/>
  <c r="D116" i="13"/>
  <c r="B117" i="13"/>
  <c r="C117" i="13"/>
  <c r="D117" i="13"/>
  <c r="B118" i="13"/>
  <c r="C118" i="13"/>
  <c r="D118" i="13"/>
  <c r="B119" i="13"/>
  <c r="C119" i="13"/>
  <c r="D119" i="13"/>
  <c r="B120" i="13"/>
  <c r="C120" i="13"/>
  <c r="D120" i="13"/>
  <c r="B121" i="13"/>
  <c r="C121" i="13"/>
  <c r="D121" i="13"/>
  <c r="B122" i="13"/>
  <c r="C122" i="13"/>
  <c r="D122" i="13"/>
  <c r="B123" i="13"/>
  <c r="C123" i="13"/>
  <c r="D123" i="13"/>
  <c r="B124" i="13"/>
  <c r="C124" i="13"/>
  <c r="D124" i="13"/>
  <c r="B125" i="13"/>
  <c r="C125" i="13"/>
  <c r="D125" i="13"/>
  <c r="B126" i="13"/>
  <c r="C126" i="13"/>
  <c r="D126" i="13"/>
  <c r="B127" i="13"/>
  <c r="C127" i="13"/>
  <c r="D127" i="13"/>
  <c r="B128" i="13"/>
  <c r="C128" i="13"/>
  <c r="D128" i="13"/>
  <c r="B129" i="13"/>
  <c r="C129" i="13"/>
  <c r="D129" i="13"/>
  <c r="B130" i="13"/>
  <c r="C130" i="13"/>
  <c r="D130" i="13"/>
  <c r="B131" i="13"/>
  <c r="C131" i="13"/>
  <c r="D131" i="13"/>
  <c r="B132" i="13"/>
  <c r="C132" i="13"/>
  <c r="D132" i="13"/>
  <c r="B133" i="13"/>
  <c r="C133" i="13"/>
  <c r="D133" i="13"/>
  <c r="B134" i="13"/>
  <c r="C134" i="13"/>
  <c r="D134" i="13"/>
  <c r="B135" i="13"/>
  <c r="C135" i="13"/>
  <c r="D135" i="13"/>
  <c r="B136" i="13"/>
  <c r="C136" i="13"/>
  <c r="D136" i="13"/>
  <c r="B137" i="13"/>
  <c r="C137" i="13"/>
  <c r="D137" i="13"/>
  <c r="B138" i="13"/>
  <c r="C138" i="13"/>
  <c r="D138" i="13"/>
  <c r="B139" i="13"/>
  <c r="C139" i="13"/>
  <c r="D139" i="13"/>
  <c r="B140" i="13"/>
  <c r="C140" i="13"/>
  <c r="D140" i="13"/>
  <c r="B141" i="13"/>
  <c r="C141" i="13"/>
  <c r="D141" i="13"/>
  <c r="B142" i="13"/>
  <c r="C142" i="13"/>
  <c r="D142" i="13"/>
  <c r="B143" i="13"/>
  <c r="C143" i="13"/>
  <c r="D143" i="13"/>
  <c r="B144" i="13"/>
  <c r="C144" i="13"/>
  <c r="D144" i="13"/>
  <c r="B145" i="13"/>
  <c r="C145" i="13"/>
  <c r="D145" i="13"/>
  <c r="B146" i="13"/>
  <c r="C146" i="13"/>
  <c r="D146" i="13"/>
  <c r="B147" i="13"/>
  <c r="C147" i="13"/>
  <c r="D147" i="13"/>
  <c r="B148" i="13"/>
  <c r="C148" i="13"/>
  <c r="D148" i="13"/>
  <c r="B149" i="13"/>
  <c r="C149" i="13"/>
  <c r="D149" i="13"/>
  <c r="B150" i="13"/>
  <c r="C150" i="13"/>
  <c r="D150" i="13"/>
  <c r="B151" i="13"/>
  <c r="C151" i="13"/>
  <c r="D151" i="13"/>
  <c r="B152" i="13"/>
  <c r="C152" i="13"/>
  <c r="D152" i="13"/>
  <c r="B153" i="13"/>
  <c r="C153" i="13"/>
  <c r="D153" i="13"/>
  <c r="B154" i="13"/>
  <c r="C154" i="13"/>
  <c r="D154" i="13"/>
  <c r="B155" i="13"/>
  <c r="C155" i="13"/>
  <c r="D155" i="13"/>
  <c r="B156" i="13"/>
  <c r="C156" i="13"/>
  <c r="D156" i="13"/>
  <c r="B157" i="13"/>
  <c r="C157" i="13"/>
  <c r="D157" i="13"/>
  <c r="B158" i="13"/>
  <c r="C158" i="13"/>
  <c r="D158" i="13"/>
  <c r="B159" i="13"/>
  <c r="C159" i="13"/>
  <c r="D159" i="13"/>
  <c r="B160" i="13"/>
  <c r="C160" i="13"/>
  <c r="D160" i="13"/>
  <c r="B161" i="13"/>
  <c r="C161" i="13"/>
  <c r="D161" i="13"/>
  <c r="B162" i="13"/>
  <c r="C162" i="13"/>
  <c r="D162" i="13"/>
  <c r="B163" i="13"/>
  <c r="C163" i="13"/>
  <c r="D163" i="13"/>
  <c r="B164" i="13"/>
  <c r="C164" i="13"/>
  <c r="D164" i="13"/>
  <c r="B165" i="13"/>
  <c r="C165" i="13"/>
  <c r="D165" i="13"/>
  <c r="B166" i="13"/>
  <c r="C166" i="13"/>
  <c r="D166" i="13"/>
  <c r="B167" i="13"/>
  <c r="C167" i="13"/>
  <c r="D167" i="13"/>
  <c r="B168" i="13"/>
  <c r="C168" i="13"/>
  <c r="D168" i="13"/>
  <c r="B169" i="13"/>
  <c r="C169" i="13"/>
  <c r="D169" i="13"/>
  <c r="B170" i="13"/>
  <c r="C170" i="13"/>
  <c r="D170" i="13"/>
  <c r="B171" i="13"/>
  <c r="C171" i="13"/>
  <c r="D171" i="13"/>
  <c r="B172" i="13"/>
  <c r="C172" i="13"/>
  <c r="D172" i="13"/>
  <c r="B173" i="13"/>
  <c r="C173" i="13"/>
  <c r="D173" i="13"/>
  <c r="B174" i="13"/>
  <c r="C174" i="13"/>
  <c r="D174" i="13"/>
  <c r="B175" i="13"/>
  <c r="C175" i="13"/>
  <c r="D175" i="13"/>
  <c r="B176" i="13"/>
  <c r="C176" i="13"/>
  <c r="D176" i="13"/>
  <c r="B177" i="13"/>
  <c r="C177" i="13"/>
  <c r="D177" i="13"/>
  <c r="B178" i="13"/>
  <c r="C178" i="13"/>
  <c r="D178" i="13"/>
  <c r="B179" i="13"/>
  <c r="C179" i="13"/>
  <c r="D179" i="13"/>
  <c r="B180" i="13"/>
  <c r="C180" i="13"/>
  <c r="D180" i="13"/>
  <c r="B181" i="13"/>
  <c r="C181" i="13"/>
  <c r="D181" i="13"/>
  <c r="B182" i="13"/>
  <c r="C182" i="13"/>
  <c r="D182" i="13"/>
  <c r="B183" i="13"/>
  <c r="C183" i="13"/>
  <c r="D183" i="13"/>
  <c r="B184" i="13"/>
  <c r="C184" i="13"/>
  <c r="D184" i="13"/>
  <c r="B185" i="13"/>
  <c r="C185" i="13"/>
  <c r="D185" i="13"/>
  <c r="B186" i="13"/>
  <c r="C186" i="13"/>
  <c r="D186" i="13"/>
  <c r="B187" i="13"/>
  <c r="C187" i="13"/>
  <c r="D187" i="13"/>
  <c r="B188" i="13"/>
  <c r="C188" i="13"/>
  <c r="D188" i="13"/>
  <c r="B189" i="13"/>
  <c r="C189" i="13"/>
  <c r="D189" i="13"/>
  <c r="B190" i="13"/>
  <c r="C190" i="13"/>
  <c r="D190" i="13"/>
  <c r="B191" i="13"/>
  <c r="C191" i="13"/>
  <c r="D191" i="13"/>
  <c r="B192" i="13"/>
  <c r="C192" i="13"/>
  <c r="D192" i="13"/>
  <c r="B193" i="13"/>
  <c r="C193" i="13"/>
  <c r="D193" i="13"/>
  <c r="B194" i="13"/>
  <c r="C194" i="13"/>
  <c r="D194" i="13"/>
  <c r="B195" i="13"/>
  <c r="C195" i="13"/>
  <c r="D195" i="13"/>
  <c r="B196" i="13"/>
  <c r="C196" i="13"/>
  <c r="D196" i="13"/>
  <c r="B197" i="13"/>
  <c r="C197" i="13"/>
  <c r="D197" i="13"/>
  <c r="B198" i="13"/>
  <c r="C198" i="13"/>
  <c r="D198" i="13"/>
  <c r="B199" i="13"/>
  <c r="C199" i="13"/>
  <c r="D199" i="13"/>
  <c r="B200" i="13"/>
  <c r="C200" i="13"/>
  <c r="D200" i="13"/>
  <c r="B201" i="13"/>
  <c r="C201" i="13"/>
  <c r="D201" i="13"/>
  <c r="B202" i="13"/>
  <c r="C202" i="13"/>
  <c r="D202" i="13"/>
  <c r="B203" i="13"/>
  <c r="C203" i="13"/>
  <c r="D203" i="13"/>
  <c r="B204" i="13"/>
  <c r="C204" i="13"/>
  <c r="D204" i="13"/>
  <c r="B205" i="13"/>
  <c r="C205" i="13"/>
  <c r="D205" i="13"/>
  <c r="B206" i="13"/>
  <c r="C206" i="13"/>
  <c r="D206" i="13"/>
  <c r="B207" i="13"/>
  <c r="C207" i="13"/>
  <c r="D207" i="13"/>
  <c r="B208" i="13"/>
  <c r="C208" i="13"/>
  <c r="D208" i="13"/>
  <c r="B209" i="13"/>
  <c r="C209" i="13"/>
  <c r="D209" i="13"/>
  <c r="B210" i="13"/>
  <c r="C210" i="13"/>
  <c r="D210" i="13"/>
  <c r="B211" i="13"/>
  <c r="C211" i="13"/>
  <c r="D211" i="13"/>
  <c r="B212" i="13"/>
  <c r="C212" i="13"/>
  <c r="D212" i="13"/>
  <c r="B213" i="13"/>
  <c r="C213" i="13"/>
  <c r="D213" i="13"/>
  <c r="B214" i="13"/>
  <c r="C214" i="13"/>
  <c r="D214" i="13"/>
  <c r="B215" i="13"/>
  <c r="C215" i="13"/>
  <c r="D215" i="13"/>
  <c r="B216" i="13"/>
  <c r="C216" i="13"/>
  <c r="D216" i="13"/>
  <c r="B217" i="13"/>
  <c r="C217" i="13"/>
  <c r="D217" i="13"/>
  <c r="B218" i="13"/>
  <c r="C218" i="13"/>
  <c r="D218" i="13"/>
  <c r="B219" i="13"/>
  <c r="C219" i="13"/>
  <c r="D219" i="13"/>
  <c r="B220" i="13"/>
  <c r="C220" i="13"/>
  <c r="D220" i="13"/>
  <c r="B221" i="13"/>
  <c r="C221" i="13"/>
  <c r="D221" i="13"/>
  <c r="B222" i="13"/>
  <c r="C222" i="13"/>
  <c r="D222" i="13"/>
  <c r="B223" i="13"/>
  <c r="C223" i="13"/>
  <c r="D223" i="13"/>
  <c r="B224" i="13"/>
  <c r="C224" i="13"/>
  <c r="D224" i="13"/>
  <c r="B225" i="13"/>
  <c r="C225" i="13"/>
  <c r="D225" i="13"/>
  <c r="B226" i="13"/>
  <c r="C226" i="13"/>
  <c r="D226" i="13"/>
  <c r="B227" i="13"/>
  <c r="C227" i="13"/>
  <c r="D227" i="13"/>
  <c r="B228" i="13"/>
  <c r="C228" i="13"/>
  <c r="D228" i="13"/>
  <c r="B229" i="13"/>
  <c r="C229" i="13"/>
  <c r="D229" i="13"/>
  <c r="B230" i="13"/>
  <c r="C230" i="13"/>
  <c r="D230" i="13"/>
  <c r="B231" i="13"/>
  <c r="C231" i="13"/>
  <c r="D231" i="13"/>
  <c r="B232" i="13"/>
  <c r="C232" i="13"/>
  <c r="D232" i="13"/>
  <c r="B233" i="13"/>
  <c r="C233" i="13"/>
  <c r="D233" i="13"/>
  <c r="B234" i="13"/>
  <c r="C234" i="13"/>
  <c r="D234" i="13"/>
  <c r="B235" i="13"/>
  <c r="C235" i="13"/>
  <c r="D235" i="13"/>
  <c r="B236" i="13"/>
  <c r="C236" i="13"/>
  <c r="D236" i="13"/>
  <c r="B237" i="13"/>
  <c r="C237" i="13"/>
  <c r="D237" i="13"/>
  <c r="B238" i="13"/>
  <c r="C238" i="13"/>
  <c r="D238" i="13"/>
  <c r="B239" i="13"/>
  <c r="C239" i="13"/>
  <c r="D239" i="13"/>
  <c r="B240" i="13"/>
  <c r="C240" i="13"/>
  <c r="D240" i="13"/>
  <c r="B241" i="13"/>
  <c r="C241" i="13"/>
  <c r="D241" i="13"/>
  <c r="B242" i="13"/>
  <c r="C242" i="13"/>
  <c r="D242" i="13"/>
  <c r="B243" i="13"/>
  <c r="C243" i="13"/>
  <c r="D243" i="13"/>
  <c r="B244" i="13"/>
  <c r="C244" i="13"/>
  <c r="D244" i="13"/>
  <c r="B245" i="13"/>
  <c r="C245" i="13"/>
  <c r="D245" i="13"/>
  <c r="B246" i="13"/>
  <c r="C246" i="13"/>
  <c r="D246" i="13"/>
  <c r="B247" i="13"/>
  <c r="C247" i="13"/>
  <c r="D247" i="13"/>
  <c r="B248" i="13"/>
  <c r="C248" i="13"/>
  <c r="D248" i="13"/>
  <c r="B249" i="13"/>
  <c r="C249" i="13"/>
  <c r="D249" i="13"/>
  <c r="B250" i="13"/>
  <c r="C250" i="13"/>
  <c r="D250" i="13"/>
  <c r="B251" i="13"/>
  <c r="C251" i="13"/>
  <c r="D251" i="13"/>
  <c r="B252" i="13"/>
  <c r="C252" i="13"/>
  <c r="D252" i="13"/>
  <c r="B253" i="13"/>
  <c r="C253" i="13"/>
  <c r="D253" i="13"/>
  <c r="B254" i="13"/>
  <c r="C254" i="13"/>
  <c r="D254" i="13"/>
  <c r="B255" i="13"/>
  <c r="C255" i="13"/>
  <c r="D255" i="13"/>
  <c r="B256" i="13"/>
  <c r="C256" i="13"/>
  <c r="D256" i="13"/>
  <c r="B257" i="13"/>
  <c r="C257" i="13"/>
  <c r="D257" i="13"/>
  <c r="B258" i="13"/>
  <c r="C258" i="13"/>
  <c r="D258" i="13"/>
  <c r="B259" i="13"/>
  <c r="C259" i="13"/>
  <c r="D259" i="13"/>
  <c r="B260" i="13"/>
  <c r="C260" i="13"/>
  <c r="D260" i="13"/>
  <c r="B261" i="13"/>
  <c r="C261" i="13"/>
  <c r="D261" i="13"/>
  <c r="B262" i="13"/>
  <c r="C262" i="13"/>
  <c r="D262" i="13"/>
  <c r="B263" i="13"/>
  <c r="C263" i="13"/>
  <c r="D263" i="13"/>
  <c r="B264" i="13"/>
  <c r="C264" i="13"/>
  <c r="D264" i="13"/>
  <c r="B265" i="13"/>
  <c r="C265" i="13"/>
  <c r="D265" i="13"/>
  <c r="B266" i="13"/>
  <c r="C266" i="13"/>
  <c r="D266" i="13"/>
  <c r="B267" i="13"/>
  <c r="C267" i="13"/>
  <c r="D267" i="13"/>
  <c r="B268" i="13"/>
  <c r="C268" i="13"/>
  <c r="D268" i="13"/>
  <c r="B269" i="13"/>
  <c r="C269" i="13"/>
  <c r="D269" i="13"/>
  <c r="B270" i="13"/>
  <c r="C270" i="13"/>
  <c r="D270" i="13"/>
  <c r="B271" i="13"/>
  <c r="C271" i="13"/>
  <c r="D271" i="13"/>
  <c r="B272" i="13"/>
  <c r="C272" i="13"/>
  <c r="D272" i="13"/>
  <c r="B273" i="13"/>
  <c r="C273" i="13"/>
  <c r="D273" i="13"/>
  <c r="B274" i="13"/>
  <c r="C274" i="13"/>
  <c r="D274" i="13"/>
  <c r="B275" i="13"/>
  <c r="C275" i="13"/>
  <c r="D275" i="13"/>
  <c r="B276" i="13"/>
  <c r="C276" i="13"/>
  <c r="D276" i="13"/>
  <c r="B277" i="13"/>
  <c r="C277" i="13"/>
  <c r="D277" i="13"/>
  <c r="B278" i="13"/>
  <c r="C278" i="13"/>
  <c r="D278" i="13"/>
  <c r="B279" i="13"/>
  <c r="C279" i="13"/>
  <c r="D279" i="13"/>
  <c r="B280" i="13"/>
  <c r="C280" i="13"/>
  <c r="D280" i="13"/>
  <c r="B281" i="13"/>
  <c r="C281" i="13"/>
  <c r="D281" i="13"/>
  <c r="B282" i="13"/>
  <c r="C282" i="13"/>
  <c r="D282" i="13"/>
  <c r="B283" i="13"/>
  <c r="C283" i="13"/>
  <c r="D283" i="13"/>
  <c r="B284" i="13"/>
  <c r="C284" i="13"/>
  <c r="D284" i="13"/>
  <c r="B285" i="13"/>
  <c r="C285" i="13"/>
  <c r="D285" i="13"/>
  <c r="B286" i="13"/>
  <c r="C286" i="13"/>
  <c r="D286" i="13"/>
  <c r="B287" i="13"/>
  <c r="C287" i="13"/>
  <c r="D287" i="13"/>
  <c r="B288" i="13"/>
  <c r="C288" i="13"/>
  <c r="D288" i="13"/>
  <c r="B289" i="13"/>
  <c r="C289" i="13"/>
  <c r="D289" i="13"/>
  <c r="B290" i="13"/>
  <c r="C290" i="13"/>
  <c r="D290" i="13"/>
  <c r="B291" i="13"/>
  <c r="C291" i="13"/>
  <c r="D291" i="13"/>
  <c r="B292" i="13"/>
  <c r="C292" i="13"/>
  <c r="D292" i="13"/>
  <c r="B293" i="13"/>
  <c r="C293" i="13"/>
  <c r="D293" i="13"/>
  <c r="B294" i="13"/>
  <c r="C294" i="13"/>
  <c r="D294" i="13"/>
  <c r="B295" i="13"/>
  <c r="C295" i="13"/>
  <c r="D295" i="13"/>
  <c r="B296" i="13"/>
  <c r="C296" i="13"/>
  <c r="D296" i="13"/>
  <c r="B297" i="13"/>
  <c r="C297" i="13"/>
  <c r="D297" i="13"/>
  <c r="B298" i="13"/>
  <c r="C298" i="13"/>
  <c r="D298" i="13"/>
  <c r="B299" i="13"/>
  <c r="C299" i="13"/>
  <c r="D299" i="13"/>
  <c r="B300" i="13"/>
  <c r="C300" i="13"/>
  <c r="D300" i="13"/>
  <c r="B301" i="13"/>
  <c r="C301" i="13"/>
  <c r="D301" i="13"/>
  <c r="B302" i="13"/>
  <c r="C302" i="13"/>
  <c r="D302" i="13"/>
  <c r="B303" i="13"/>
  <c r="C303" i="13"/>
  <c r="D303" i="13"/>
  <c r="B304" i="13"/>
  <c r="C304" i="13"/>
  <c r="D304" i="13"/>
  <c r="B305" i="13"/>
  <c r="C305" i="13"/>
  <c r="D305" i="13"/>
  <c r="C12" i="13"/>
  <c r="D12" i="13"/>
  <c r="B12" i="13"/>
  <c r="E12" i="13"/>
  <c r="F12" i="13"/>
  <c r="G12" i="13"/>
  <c r="H12" i="13"/>
  <c r="E13" i="13"/>
  <c r="F13" i="13"/>
  <c r="G13" i="13"/>
  <c r="H13" i="13"/>
  <c r="E14" i="13"/>
  <c r="F14" i="13"/>
  <c r="G14" i="13"/>
  <c r="H14" i="13"/>
  <c r="E15" i="13"/>
  <c r="F15" i="13"/>
  <c r="G15" i="13"/>
  <c r="H15" i="13"/>
  <c r="E16" i="13"/>
  <c r="F16" i="13"/>
  <c r="G16" i="13"/>
  <c r="H16" i="13"/>
  <c r="E17" i="13"/>
  <c r="F17" i="13"/>
  <c r="G17" i="13"/>
  <c r="H17" i="13"/>
  <c r="E18" i="13"/>
  <c r="F18" i="13"/>
  <c r="G18" i="13"/>
  <c r="H18" i="13"/>
  <c r="E19" i="13"/>
  <c r="F19" i="13"/>
  <c r="G19" i="13"/>
  <c r="H19" i="13"/>
  <c r="E20" i="13"/>
  <c r="F20" i="13"/>
  <c r="G20" i="13"/>
  <c r="H20" i="13"/>
  <c r="E21" i="13"/>
  <c r="F21" i="13"/>
  <c r="G21" i="13"/>
  <c r="H21" i="13"/>
  <c r="E22" i="13"/>
  <c r="F22" i="13"/>
  <c r="G22" i="13"/>
  <c r="H22" i="13"/>
  <c r="E23" i="13"/>
  <c r="F23" i="13"/>
  <c r="G23" i="13"/>
  <c r="H23" i="13"/>
  <c r="E24" i="13"/>
  <c r="F24" i="13"/>
  <c r="G24" i="13"/>
  <c r="H24" i="13"/>
  <c r="E25" i="13"/>
  <c r="F25" i="13"/>
  <c r="G25" i="13"/>
  <c r="H25" i="13"/>
  <c r="E26" i="13"/>
  <c r="F26" i="13"/>
  <c r="G26" i="13"/>
  <c r="H26" i="13"/>
  <c r="E27" i="13"/>
  <c r="F27" i="13"/>
  <c r="G27" i="13"/>
  <c r="H27" i="13"/>
  <c r="E28" i="13"/>
  <c r="F28" i="13"/>
  <c r="G28" i="13"/>
  <c r="H28" i="13"/>
  <c r="E29" i="13"/>
  <c r="F29" i="13"/>
  <c r="G29" i="13"/>
  <c r="H29" i="13"/>
  <c r="E30" i="13"/>
  <c r="F30" i="13"/>
  <c r="G30" i="13"/>
  <c r="H30" i="13"/>
  <c r="E31" i="13"/>
  <c r="F31" i="13"/>
  <c r="G31" i="13"/>
  <c r="H31" i="13"/>
  <c r="E32" i="13"/>
  <c r="F32" i="13"/>
  <c r="G32" i="13"/>
  <c r="H32" i="13"/>
  <c r="E33" i="13"/>
  <c r="F33" i="13"/>
  <c r="G33" i="13"/>
  <c r="H33" i="13"/>
  <c r="E34" i="13"/>
  <c r="F34" i="13"/>
  <c r="G34" i="13"/>
  <c r="H34" i="13"/>
  <c r="E35" i="13"/>
  <c r="F35" i="13"/>
  <c r="G35" i="13"/>
  <c r="H35" i="13"/>
  <c r="E36" i="13"/>
  <c r="F36" i="13"/>
  <c r="G36" i="13"/>
  <c r="H36" i="13"/>
  <c r="E37" i="13"/>
  <c r="F37" i="13"/>
  <c r="G37" i="13"/>
  <c r="H37" i="13"/>
  <c r="E38" i="13"/>
  <c r="F38" i="13"/>
  <c r="G38" i="13"/>
  <c r="H38" i="13"/>
  <c r="E39" i="13"/>
  <c r="F39" i="13"/>
  <c r="G39" i="13"/>
  <c r="H39" i="13"/>
  <c r="E40" i="13"/>
  <c r="F40" i="13"/>
  <c r="G40" i="13"/>
  <c r="H40" i="13"/>
  <c r="E41" i="13"/>
  <c r="F41" i="13"/>
  <c r="G41" i="13"/>
  <c r="H41" i="13"/>
  <c r="E42" i="13"/>
  <c r="F42" i="13"/>
  <c r="G42" i="13"/>
  <c r="H42" i="13"/>
  <c r="E43" i="13"/>
  <c r="F43" i="13"/>
  <c r="G43" i="13"/>
  <c r="H43" i="13"/>
  <c r="E44" i="13"/>
  <c r="F44" i="13"/>
  <c r="G44" i="13"/>
  <c r="H44" i="13"/>
  <c r="E45" i="13"/>
  <c r="F45" i="13"/>
  <c r="G45" i="13"/>
  <c r="H45" i="13"/>
  <c r="E46" i="13"/>
  <c r="F46" i="13"/>
  <c r="G46" i="13"/>
  <c r="H46" i="13"/>
  <c r="E47" i="13"/>
  <c r="F47" i="13"/>
  <c r="G47" i="13"/>
  <c r="H47" i="13"/>
  <c r="E48" i="13"/>
  <c r="F48" i="13"/>
  <c r="G48" i="13"/>
  <c r="H48" i="13"/>
  <c r="E49" i="13"/>
  <c r="F49" i="13"/>
  <c r="G49" i="13"/>
  <c r="H49" i="13"/>
  <c r="E50" i="13"/>
  <c r="F50" i="13"/>
  <c r="G50" i="13"/>
  <c r="H50" i="13"/>
  <c r="E51" i="13"/>
  <c r="F51" i="13"/>
  <c r="G51" i="13"/>
  <c r="H51" i="13"/>
  <c r="E52" i="13"/>
  <c r="F52" i="13"/>
  <c r="G52" i="13"/>
  <c r="H52" i="13"/>
  <c r="E53" i="13"/>
  <c r="F53" i="13"/>
  <c r="G53" i="13"/>
  <c r="H53" i="13"/>
  <c r="E54" i="13"/>
  <c r="F54" i="13"/>
  <c r="G54" i="13"/>
  <c r="H54" i="13"/>
  <c r="E55" i="13"/>
  <c r="F55" i="13"/>
  <c r="G55" i="13"/>
  <c r="H55" i="13"/>
  <c r="E56" i="13"/>
  <c r="F56" i="13"/>
  <c r="G56" i="13"/>
  <c r="H56" i="13"/>
  <c r="E57" i="13"/>
  <c r="F57" i="13"/>
  <c r="G57" i="13"/>
  <c r="H57" i="13"/>
  <c r="E58" i="13"/>
  <c r="F58" i="13"/>
  <c r="G58" i="13"/>
  <c r="H58" i="13"/>
  <c r="E59" i="13"/>
  <c r="F59" i="13"/>
  <c r="G59" i="13"/>
  <c r="H59" i="13"/>
  <c r="E60" i="13"/>
  <c r="F60" i="13"/>
  <c r="G60" i="13"/>
  <c r="H60" i="13"/>
  <c r="E61" i="13"/>
  <c r="F61" i="13"/>
  <c r="G61" i="13"/>
  <c r="H61" i="13"/>
  <c r="E62" i="13"/>
  <c r="F62" i="13"/>
  <c r="G62" i="13"/>
  <c r="H62" i="13"/>
  <c r="E63" i="13"/>
  <c r="F63" i="13"/>
  <c r="G63" i="13"/>
  <c r="H63" i="13"/>
  <c r="E64" i="13"/>
  <c r="F64" i="13"/>
  <c r="G64" i="13"/>
  <c r="H64" i="13"/>
  <c r="E65" i="13"/>
  <c r="F65" i="13"/>
  <c r="G65" i="13"/>
  <c r="H65" i="13"/>
  <c r="E66" i="13"/>
  <c r="F66" i="13"/>
  <c r="G66" i="13"/>
  <c r="H66" i="13"/>
  <c r="E67" i="13"/>
  <c r="F67" i="13"/>
  <c r="G67" i="13"/>
  <c r="H67" i="13"/>
  <c r="E68" i="13"/>
  <c r="F68" i="13"/>
  <c r="G68" i="13"/>
  <c r="H68" i="13"/>
  <c r="E69" i="13"/>
  <c r="F69" i="13"/>
  <c r="G69" i="13"/>
  <c r="H69" i="13"/>
  <c r="E70" i="13"/>
  <c r="F70" i="13"/>
  <c r="G70" i="13"/>
  <c r="H70" i="13"/>
  <c r="E71" i="13"/>
  <c r="F71" i="13"/>
  <c r="G71" i="13"/>
  <c r="H71" i="13"/>
  <c r="E72" i="13"/>
  <c r="F72" i="13"/>
  <c r="G72" i="13"/>
  <c r="H72" i="13"/>
  <c r="E73" i="13"/>
  <c r="F73" i="13"/>
  <c r="G73" i="13"/>
  <c r="H73" i="13"/>
  <c r="E74" i="13"/>
  <c r="F74" i="13"/>
  <c r="G74" i="13"/>
  <c r="H74" i="13"/>
  <c r="E75" i="13"/>
  <c r="F75" i="13"/>
  <c r="G75" i="13"/>
  <c r="H75" i="13"/>
  <c r="E76" i="13"/>
  <c r="F76" i="13"/>
  <c r="G76" i="13"/>
  <c r="H76" i="13"/>
  <c r="E77" i="13"/>
  <c r="F77" i="13"/>
  <c r="G77" i="13"/>
  <c r="H77" i="13"/>
  <c r="E78" i="13"/>
  <c r="F78" i="13"/>
  <c r="G78" i="13"/>
  <c r="H78" i="13"/>
  <c r="E79" i="13"/>
  <c r="F79" i="13"/>
  <c r="G79" i="13"/>
  <c r="H79" i="13"/>
  <c r="E80" i="13"/>
  <c r="F80" i="13"/>
  <c r="G80" i="13"/>
  <c r="H80" i="13"/>
  <c r="E81" i="13"/>
  <c r="F81" i="13"/>
  <c r="G81" i="13"/>
  <c r="H81" i="13"/>
  <c r="E82" i="13"/>
  <c r="F82" i="13"/>
  <c r="G82" i="13"/>
  <c r="H82" i="13"/>
  <c r="E83" i="13"/>
  <c r="F83" i="13"/>
  <c r="G83" i="13"/>
  <c r="H83" i="13"/>
  <c r="E84" i="13"/>
  <c r="F84" i="13"/>
  <c r="G84" i="13"/>
  <c r="H84" i="13"/>
  <c r="E85" i="13"/>
  <c r="F85" i="13"/>
  <c r="G85" i="13"/>
  <c r="H85" i="13"/>
  <c r="E86" i="13"/>
  <c r="F86" i="13"/>
  <c r="G86" i="13"/>
  <c r="H86" i="13"/>
  <c r="E87" i="13"/>
  <c r="F87" i="13"/>
  <c r="G87" i="13"/>
  <c r="H87" i="13"/>
  <c r="E88" i="13"/>
  <c r="F88" i="13"/>
  <c r="G88" i="13"/>
  <c r="H88" i="13"/>
  <c r="E89" i="13"/>
  <c r="F89" i="13"/>
  <c r="G89" i="13"/>
  <c r="H89" i="13"/>
  <c r="E90" i="13"/>
  <c r="F90" i="13"/>
  <c r="G90" i="13"/>
  <c r="H90" i="13"/>
  <c r="E91" i="13"/>
  <c r="F91" i="13"/>
  <c r="G91" i="13"/>
  <c r="H91" i="13"/>
  <c r="E92" i="13"/>
  <c r="F92" i="13"/>
  <c r="G92" i="13"/>
  <c r="H92" i="13"/>
  <c r="E93" i="13"/>
  <c r="F93" i="13"/>
  <c r="G93" i="13"/>
  <c r="H93" i="13"/>
  <c r="E94" i="13"/>
  <c r="F94" i="13"/>
  <c r="G94" i="13"/>
  <c r="H94" i="13"/>
  <c r="E95" i="13"/>
  <c r="F95" i="13"/>
  <c r="G95" i="13"/>
  <c r="H95" i="13"/>
  <c r="E96" i="13"/>
  <c r="F96" i="13"/>
  <c r="G96" i="13"/>
  <c r="H96" i="13"/>
  <c r="E97" i="13"/>
  <c r="F97" i="13"/>
  <c r="G97" i="13"/>
  <c r="H97" i="13"/>
  <c r="E98" i="13"/>
  <c r="F98" i="13"/>
  <c r="G98" i="13"/>
  <c r="H98" i="13"/>
  <c r="E99" i="13"/>
  <c r="F99" i="13"/>
  <c r="G99" i="13"/>
  <c r="H99" i="13"/>
  <c r="E100" i="13"/>
  <c r="F100" i="13"/>
  <c r="G100" i="13"/>
  <c r="H100" i="13"/>
  <c r="E101" i="13"/>
  <c r="F101" i="13"/>
  <c r="G101" i="13"/>
  <c r="H101" i="13"/>
  <c r="E102" i="13"/>
  <c r="F102" i="13"/>
  <c r="G102" i="13"/>
  <c r="H102" i="13"/>
  <c r="E103" i="13"/>
  <c r="F103" i="13"/>
  <c r="G103" i="13"/>
  <c r="H103" i="13"/>
  <c r="E104" i="13"/>
  <c r="F104" i="13"/>
  <c r="G104" i="13"/>
  <c r="H104" i="13"/>
  <c r="E105" i="13"/>
  <c r="F105" i="13"/>
  <c r="G105" i="13"/>
  <c r="H105" i="13"/>
  <c r="E106" i="13"/>
  <c r="F106" i="13"/>
  <c r="G106" i="13"/>
  <c r="H106" i="13"/>
  <c r="E107" i="13"/>
  <c r="F107" i="13"/>
  <c r="G107" i="13"/>
  <c r="H107" i="13"/>
  <c r="E108" i="13"/>
  <c r="F108" i="13"/>
  <c r="G108" i="13"/>
  <c r="H108" i="13"/>
  <c r="E109" i="13"/>
  <c r="F109" i="13"/>
  <c r="G109" i="13"/>
  <c r="H109" i="13"/>
  <c r="E110" i="13"/>
  <c r="F110" i="13"/>
  <c r="G110" i="13"/>
  <c r="H110" i="13"/>
  <c r="E111" i="13"/>
  <c r="F111" i="13"/>
  <c r="G111" i="13"/>
  <c r="H111" i="13"/>
  <c r="E112" i="13"/>
  <c r="F112" i="13"/>
  <c r="G112" i="13"/>
  <c r="H112" i="13"/>
  <c r="E113" i="13"/>
  <c r="F113" i="13"/>
  <c r="G113" i="13"/>
  <c r="H113" i="13"/>
  <c r="E114" i="13"/>
  <c r="F114" i="13"/>
  <c r="G114" i="13"/>
  <c r="H114" i="13"/>
  <c r="E115" i="13"/>
  <c r="F115" i="13"/>
  <c r="G115" i="13"/>
  <c r="H115" i="13"/>
  <c r="E116" i="13"/>
  <c r="F116" i="13"/>
  <c r="G116" i="13"/>
  <c r="H116" i="13"/>
  <c r="E117" i="13"/>
  <c r="F117" i="13"/>
  <c r="G117" i="13"/>
  <c r="H117" i="13"/>
  <c r="E118" i="13"/>
  <c r="F118" i="13"/>
  <c r="G118" i="13"/>
  <c r="H118" i="13"/>
  <c r="E119" i="13"/>
  <c r="F119" i="13"/>
  <c r="G119" i="13"/>
  <c r="H119" i="13"/>
  <c r="E120" i="13"/>
  <c r="F120" i="13"/>
  <c r="G120" i="13"/>
  <c r="H120" i="13"/>
  <c r="E121" i="13"/>
  <c r="F121" i="13"/>
  <c r="G121" i="13"/>
  <c r="H121" i="13"/>
  <c r="E122" i="13"/>
  <c r="F122" i="13"/>
  <c r="G122" i="13"/>
  <c r="H122" i="13"/>
  <c r="E123" i="13"/>
  <c r="F123" i="13"/>
  <c r="G123" i="13"/>
  <c r="H123" i="13"/>
  <c r="E124" i="13"/>
  <c r="F124" i="13"/>
  <c r="G124" i="13"/>
  <c r="H124" i="13"/>
  <c r="E125" i="13"/>
  <c r="F125" i="13"/>
  <c r="G125" i="13"/>
  <c r="H125" i="13"/>
  <c r="E126" i="13"/>
  <c r="F126" i="13"/>
  <c r="G126" i="13"/>
  <c r="H126" i="13"/>
  <c r="E127" i="13"/>
  <c r="F127" i="13"/>
  <c r="G127" i="13"/>
  <c r="H127" i="13"/>
  <c r="E128" i="13"/>
  <c r="F128" i="13"/>
  <c r="G128" i="13"/>
  <c r="H128" i="13"/>
  <c r="E129" i="13"/>
  <c r="F129" i="13"/>
  <c r="G129" i="13"/>
  <c r="H129" i="13"/>
  <c r="E130" i="13"/>
  <c r="F130" i="13"/>
  <c r="G130" i="13"/>
  <c r="H130" i="13"/>
  <c r="E131" i="13"/>
  <c r="F131" i="13"/>
  <c r="G131" i="13"/>
  <c r="H131" i="13"/>
  <c r="E132" i="13"/>
  <c r="F132" i="13"/>
  <c r="G132" i="13"/>
  <c r="H132" i="13"/>
  <c r="E133" i="13"/>
  <c r="F133" i="13"/>
  <c r="G133" i="13"/>
  <c r="H133" i="13"/>
  <c r="E134" i="13"/>
  <c r="F134" i="13"/>
  <c r="G134" i="13"/>
  <c r="H134" i="13"/>
  <c r="E135" i="13"/>
  <c r="F135" i="13"/>
  <c r="G135" i="13"/>
  <c r="H135" i="13"/>
  <c r="E136" i="13"/>
  <c r="F136" i="13"/>
  <c r="G136" i="13"/>
  <c r="H136" i="13"/>
  <c r="E137" i="13"/>
  <c r="F137" i="13"/>
  <c r="G137" i="13"/>
  <c r="H137" i="13"/>
  <c r="E138" i="13"/>
  <c r="F138" i="13"/>
  <c r="G138" i="13"/>
  <c r="H138" i="13"/>
  <c r="E139" i="13"/>
  <c r="F139" i="13"/>
  <c r="G139" i="13"/>
  <c r="H139" i="13"/>
  <c r="E140" i="13"/>
  <c r="F140" i="13"/>
  <c r="G140" i="13"/>
  <c r="H140" i="13"/>
  <c r="E141" i="13"/>
  <c r="F141" i="13"/>
  <c r="G141" i="13"/>
  <c r="H141" i="13"/>
  <c r="E142" i="13"/>
  <c r="F142" i="13"/>
  <c r="G142" i="13"/>
  <c r="H142" i="13"/>
  <c r="E143" i="13"/>
  <c r="F143" i="13"/>
  <c r="G143" i="13"/>
  <c r="H143" i="13"/>
  <c r="E144" i="13"/>
  <c r="F144" i="13"/>
  <c r="G144" i="13"/>
  <c r="H144" i="13"/>
  <c r="E145" i="13"/>
  <c r="F145" i="13"/>
  <c r="G145" i="13"/>
  <c r="H145" i="13"/>
  <c r="E146" i="13"/>
  <c r="F146" i="13"/>
  <c r="G146" i="13"/>
  <c r="H146" i="13"/>
  <c r="E147" i="13"/>
  <c r="F147" i="13"/>
  <c r="G147" i="13"/>
  <c r="H147" i="13"/>
  <c r="E148" i="13"/>
  <c r="F148" i="13"/>
  <c r="G148" i="13"/>
  <c r="H148" i="13"/>
  <c r="E149" i="13"/>
  <c r="F149" i="13"/>
  <c r="G149" i="13"/>
  <c r="H149" i="13"/>
  <c r="E150" i="13"/>
  <c r="F150" i="13"/>
  <c r="G150" i="13"/>
  <c r="H150" i="13"/>
  <c r="E151" i="13"/>
  <c r="F151" i="13"/>
  <c r="G151" i="13"/>
  <c r="H151" i="13"/>
  <c r="E152" i="13"/>
  <c r="F152" i="13"/>
  <c r="G152" i="13"/>
  <c r="H152" i="13"/>
  <c r="E153" i="13"/>
  <c r="F153" i="13"/>
  <c r="G153" i="13"/>
  <c r="H153" i="13"/>
  <c r="E154" i="13"/>
  <c r="F154" i="13"/>
  <c r="G154" i="13"/>
  <c r="H154" i="13"/>
  <c r="E155" i="13"/>
  <c r="F155" i="13"/>
  <c r="G155" i="13"/>
  <c r="H155" i="13"/>
  <c r="E156" i="13"/>
  <c r="F156" i="13"/>
  <c r="G156" i="13"/>
  <c r="H156" i="13"/>
  <c r="E157" i="13"/>
  <c r="F157" i="13"/>
  <c r="G157" i="13"/>
  <c r="H157" i="13"/>
  <c r="E158" i="13"/>
  <c r="F158" i="13"/>
  <c r="G158" i="13"/>
  <c r="H158" i="13"/>
  <c r="E159" i="13"/>
  <c r="F159" i="13"/>
  <c r="G159" i="13"/>
  <c r="H159" i="13"/>
  <c r="E160" i="13"/>
  <c r="F160" i="13"/>
  <c r="G160" i="13"/>
  <c r="H160" i="13"/>
  <c r="E161" i="13"/>
  <c r="F161" i="13"/>
  <c r="G161" i="13"/>
  <c r="H161" i="13"/>
  <c r="E162" i="13"/>
  <c r="F162" i="13"/>
  <c r="G162" i="13"/>
  <c r="H162" i="13"/>
  <c r="E163" i="13"/>
  <c r="F163" i="13"/>
  <c r="G163" i="13"/>
  <c r="H163" i="13"/>
  <c r="E164" i="13"/>
  <c r="F164" i="13"/>
  <c r="G164" i="13"/>
  <c r="H164" i="13"/>
  <c r="E165" i="13"/>
  <c r="F165" i="13"/>
  <c r="G165" i="13"/>
  <c r="H165" i="13"/>
  <c r="E166" i="13"/>
  <c r="F166" i="13"/>
  <c r="G166" i="13"/>
  <c r="H166" i="13"/>
  <c r="E167" i="13"/>
  <c r="F167" i="13"/>
  <c r="G167" i="13"/>
  <c r="H167" i="13"/>
  <c r="E168" i="13"/>
  <c r="F168" i="13"/>
  <c r="G168" i="13"/>
  <c r="H168" i="13"/>
  <c r="E169" i="13"/>
  <c r="F169" i="13"/>
  <c r="G169" i="13"/>
  <c r="H169" i="13"/>
  <c r="E170" i="13"/>
  <c r="F170" i="13"/>
  <c r="G170" i="13"/>
  <c r="H170" i="13"/>
  <c r="E171" i="13"/>
  <c r="F171" i="13"/>
  <c r="G171" i="13"/>
  <c r="H171" i="13"/>
  <c r="E172" i="13"/>
  <c r="F172" i="13"/>
  <c r="G172" i="13"/>
  <c r="H172" i="13"/>
  <c r="E173" i="13"/>
  <c r="F173" i="13"/>
  <c r="G173" i="13"/>
  <c r="H173" i="13"/>
  <c r="E174" i="13"/>
  <c r="F174" i="13"/>
  <c r="G174" i="13"/>
  <c r="H174" i="13"/>
  <c r="E175" i="13"/>
  <c r="F175" i="13"/>
  <c r="G175" i="13"/>
  <c r="H175" i="13"/>
  <c r="E176" i="13"/>
  <c r="F176" i="13"/>
  <c r="G176" i="13"/>
  <c r="H176" i="13"/>
  <c r="E177" i="13"/>
  <c r="F177" i="13"/>
  <c r="G177" i="13"/>
  <c r="H177" i="13"/>
  <c r="E178" i="13"/>
  <c r="F178" i="13"/>
  <c r="G178" i="13"/>
  <c r="H178" i="13"/>
  <c r="E179" i="13"/>
  <c r="F179" i="13"/>
  <c r="G179" i="13"/>
  <c r="H179" i="13"/>
  <c r="E180" i="13"/>
  <c r="F180" i="13"/>
  <c r="G180" i="13"/>
  <c r="H180" i="13"/>
  <c r="E181" i="13"/>
  <c r="F181" i="13"/>
  <c r="G181" i="13"/>
  <c r="H181" i="13"/>
  <c r="E182" i="13"/>
  <c r="F182" i="13"/>
  <c r="G182" i="13"/>
  <c r="H182" i="13"/>
  <c r="E183" i="13"/>
  <c r="F183" i="13"/>
  <c r="G183" i="13"/>
  <c r="H183" i="13"/>
  <c r="E184" i="13"/>
  <c r="F184" i="13"/>
  <c r="G184" i="13"/>
  <c r="H184" i="13"/>
  <c r="E185" i="13"/>
  <c r="F185" i="13"/>
  <c r="G185" i="13"/>
  <c r="H185" i="13"/>
  <c r="E186" i="13"/>
  <c r="F186" i="13"/>
  <c r="G186" i="13"/>
  <c r="H186" i="13"/>
  <c r="E187" i="13"/>
  <c r="F187" i="13"/>
  <c r="G187" i="13"/>
  <c r="H187" i="13"/>
  <c r="E188" i="13"/>
  <c r="F188" i="13"/>
  <c r="G188" i="13"/>
  <c r="H188" i="13"/>
  <c r="E189" i="13"/>
  <c r="F189" i="13"/>
  <c r="G189" i="13"/>
  <c r="H189" i="13"/>
  <c r="E190" i="13"/>
  <c r="F190" i="13"/>
  <c r="G190" i="13"/>
  <c r="H190" i="13"/>
  <c r="E191" i="13"/>
  <c r="F191" i="13"/>
  <c r="G191" i="13"/>
  <c r="H191" i="13"/>
  <c r="E192" i="13"/>
  <c r="F192" i="13"/>
  <c r="G192" i="13"/>
  <c r="H192" i="13"/>
  <c r="E193" i="13"/>
  <c r="F193" i="13"/>
  <c r="G193" i="13"/>
  <c r="H193" i="13"/>
  <c r="E194" i="13"/>
  <c r="F194" i="13"/>
  <c r="G194" i="13"/>
  <c r="H194" i="13"/>
  <c r="E195" i="13"/>
  <c r="F195" i="13"/>
  <c r="G195" i="13"/>
  <c r="H195" i="13"/>
  <c r="E196" i="13"/>
  <c r="F196" i="13"/>
  <c r="G196" i="13"/>
  <c r="H196" i="13"/>
  <c r="E197" i="13"/>
  <c r="F197" i="13"/>
  <c r="G197" i="13"/>
  <c r="H197" i="13"/>
  <c r="E198" i="13"/>
  <c r="F198" i="13"/>
  <c r="G198" i="13"/>
  <c r="H198" i="13"/>
  <c r="E199" i="13"/>
  <c r="F199" i="13"/>
  <c r="G199" i="13"/>
  <c r="H199" i="13"/>
  <c r="E200" i="13"/>
  <c r="F200" i="13"/>
  <c r="G200" i="13"/>
  <c r="H200" i="13"/>
  <c r="E201" i="13"/>
  <c r="F201" i="13"/>
  <c r="G201" i="13"/>
  <c r="H201" i="13"/>
  <c r="E202" i="13"/>
  <c r="F202" i="13"/>
  <c r="G202" i="13"/>
  <c r="H202" i="13"/>
  <c r="E203" i="13"/>
  <c r="F203" i="13"/>
  <c r="G203" i="13"/>
  <c r="H203" i="13"/>
  <c r="E204" i="13"/>
  <c r="F204" i="13"/>
  <c r="G204" i="13"/>
  <c r="H204" i="13"/>
  <c r="E205" i="13"/>
  <c r="F205" i="13"/>
  <c r="G205" i="13"/>
  <c r="H205" i="13"/>
  <c r="E206" i="13"/>
  <c r="F206" i="13"/>
  <c r="G206" i="13"/>
  <c r="H206" i="13"/>
  <c r="E207" i="13"/>
  <c r="F207" i="13"/>
  <c r="G207" i="13"/>
  <c r="H207" i="13"/>
  <c r="E208" i="13"/>
  <c r="F208" i="13"/>
  <c r="G208" i="13"/>
  <c r="H208" i="13"/>
  <c r="E209" i="13"/>
  <c r="F209" i="13"/>
  <c r="G209" i="13"/>
  <c r="H209" i="13"/>
  <c r="E210" i="13"/>
  <c r="F210" i="13"/>
  <c r="G210" i="13"/>
  <c r="H210" i="13"/>
  <c r="E211" i="13"/>
  <c r="F211" i="13"/>
  <c r="G211" i="13"/>
  <c r="H211" i="13"/>
  <c r="E212" i="13"/>
  <c r="F212" i="13"/>
  <c r="G212" i="13"/>
  <c r="H212" i="13"/>
  <c r="E213" i="13"/>
  <c r="F213" i="13"/>
  <c r="G213" i="13"/>
  <c r="H213" i="13"/>
  <c r="E214" i="13"/>
  <c r="F214" i="13"/>
  <c r="G214" i="13"/>
  <c r="H214" i="13"/>
  <c r="E215" i="13"/>
  <c r="F215" i="13"/>
  <c r="G215" i="13"/>
  <c r="H215" i="13"/>
  <c r="E216" i="13"/>
  <c r="F216" i="13"/>
  <c r="G216" i="13"/>
  <c r="H216" i="13"/>
  <c r="E217" i="13"/>
  <c r="F217" i="13"/>
  <c r="G217" i="13"/>
  <c r="H217" i="13"/>
  <c r="E218" i="13"/>
  <c r="F218" i="13"/>
  <c r="G218" i="13"/>
  <c r="H218" i="13"/>
  <c r="E219" i="13"/>
  <c r="F219" i="13"/>
  <c r="G219" i="13"/>
  <c r="H219" i="13"/>
  <c r="E220" i="13"/>
  <c r="F220" i="13"/>
  <c r="G220" i="13"/>
  <c r="H220" i="13"/>
  <c r="E221" i="13"/>
  <c r="F221" i="13"/>
  <c r="G221" i="13"/>
  <c r="H221" i="13"/>
  <c r="E222" i="13"/>
  <c r="F222" i="13"/>
  <c r="G222" i="13"/>
  <c r="H222" i="13"/>
  <c r="E223" i="13"/>
  <c r="F223" i="13"/>
  <c r="G223" i="13"/>
  <c r="H223" i="13"/>
  <c r="E224" i="13"/>
  <c r="F224" i="13"/>
  <c r="G224" i="13"/>
  <c r="H224" i="13"/>
  <c r="E225" i="13"/>
  <c r="F225" i="13"/>
  <c r="G225" i="13"/>
  <c r="H225" i="13"/>
  <c r="E226" i="13"/>
  <c r="F226" i="13"/>
  <c r="G226" i="13"/>
  <c r="H226" i="13"/>
  <c r="E227" i="13"/>
  <c r="F227" i="13"/>
  <c r="G227" i="13"/>
  <c r="H227" i="13"/>
  <c r="E228" i="13"/>
  <c r="F228" i="13"/>
  <c r="G228" i="13"/>
  <c r="H228" i="13"/>
  <c r="E229" i="13"/>
  <c r="F229" i="13"/>
  <c r="G229" i="13"/>
  <c r="H229" i="13"/>
  <c r="E230" i="13"/>
  <c r="F230" i="13"/>
  <c r="G230" i="13"/>
  <c r="H230" i="13"/>
  <c r="E231" i="13"/>
  <c r="F231" i="13"/>
  <c r="G231" i="13"/>
  <c r="H231" i="13"/>
  <c r="E232" i="13"/>
  <c r="F232" i="13"/>
  <c r="G232" i="13"/>
  <c r="H232" i="13"/>
  <c r="E233" i="13"/>
  <c r="F233" i="13"/>
  <c r="G233" i="13"/>
  <c r="H233" i="13"/>
  <c r="E234" i="13"/>
  <c r="F234" i="13"/>
  <c r="G234" i="13"/>
  <c r="H234" i="13"/>
  <c r="E235" i="13"/>
  <c r="F235" i="13"/>
  <c r="G235" i="13"/>
  <c r="H235" i="13"/>
  <c r="E236" i="13"/>
  <c r="F236" i="13"/>
  <c r="G236" i="13"/>
  <c r="H236" i="13"/>
  <c r="E237" i="13"/>
  <c r="F237" i="13"/>
  <c r="G237" i="13"/>
  <c r="H237" i="13"/>
  <c r="E238" i="13"/>
  <c r="F238" i="13"/>
  <c r="G238" i="13"/>
  <c r="H238" i="13"/>
  <c r="E239" i="13"/>
  <c r="F239" i="13"/>
  <c r="G239" i="13"/>
  <c r="H239" i="13"/>
  <c r="E240" i="13"/>
  <c r="F240" i="13"/>
  <c r="G240" i="13"/>
  <c r="H240" i="13"/>
  <c r="E241" i="13"/>
  <c r="F241" i="13"/>
  <c r="G241" i="13"/>
  <c r="H241" i="13"/>
  <c r="E242" i="13"/>
  <c r="F242" i="13"/>
  <c r="G242" i="13"/>
  <c r="H242" i="13"/>
  <c r="E243" i="13"/>
  <c r="F243" i="13"/>
  <c r="G243" i="13"/>
  <c r="H243" i="13"/>
  <c r="E244" i="13"/>
  <c r="F244" i="13"/>
  <c r="G244" i="13"/>
  <c r="H244" i="13"/>
  <c r="E245" i="13"/>
  <c r="F245" i="13"/>
  <c r="G245" i="13"/>
  <c r="H245" i="13"/>
  <c r="E246" i="13"/>
  <c r="F246" i="13"/>
  <c r="G246" i="13"/>
  <c r="H246" i="13"/>
  <c r="E247" i="13"/>
  <c r="F247" i="13"/>
  <c r="G247" i="13"/>
  <c r="H247" i="13"/>
  <c r="E248" i="13"/>
  <c r="F248" i="13"/>
  <c r="G248" i="13"/>
  <c r="H248" i="13"/>
  <c r="E249" i="13"/>
  <c r="F249" i="13"/>
  <c r="G249" i="13"/>
  <c r="H249" i="13"/>
  <c r="E250" i="13"/>
  <c r="F250" i="13"/>
  <c r="G250" i="13"/>
  <c r="H250" i="13"/>
  <c r="E251" i="13"/>
  <c r="F251" i="13"/>
  <c r="G251" i="13"/>
  <c r="H251" i="13"/>
  <c r="E252" i="13"/>
  <c r="F252" i="13"/>
  <c r="G252" i="13"/>
  <c r="H252" i="13"/>
  <c r="E253" i="13"/>
  <c r="F253" i="13"/>
  <c r="G253" i="13"/>
  <c r="H253" i="13"/>
  <c r="E254" i="13"/>
  <c r="F254" i="13"/>
  <c r="G254" i="13"/>
  <c r="H254" i="13"/>
  <c r="E255" i="13"/>
  <c r="F255" i="13"/>
  <c r="G255" i="13"/>
  <c r="H255" i="13"/>
  <c r="E256" i="13"/>
  <c r="F256" i="13"/>
  <c r="G256" i="13"/>
  <c r="H256" i="13"/>
  <c r="E257" i="13"/>
  <c r="F257" i="13"/>
  <c r="G257" i="13"/>
  <c r="H257" i="13"/>
  <c r="E258" i="13"/>
  <c r="F258" i="13"/>
  <c r="G258" i="13"/>
  <c r="H258" i="13"/>
  <c r="E259" i="13"/>
  <c r="F259" i="13"/>
  <c r="G259" i="13"/>
  <c r="H259" i="13"/>
  <c r="E260" i="13"/>
  <c r="F260" i="13"/>
  <c r="G260" i="13"/>
  <c r="H260" i="13"/>
  <c r="E261" i="13"/>
  <c r="F261" i="13"/>
  <c r="G261" i="13"/>
  <c r="H261" i="13"/>
  <c r="E262" i="13"/>
  <c r="F262" i="13"/>
  <c r="G262" i="13"/>
  <c r="H262" i="13"/>
  <c r="E263" i="13"/>
  <c r="F263" i="13"/>
  <c r="G263" i="13"/>
  <c r="H263" i="13"/>
  <c r="E264" i="13"/>
  <c r="F264" i="13"/>
  <c r="G264" i="13"/>
  <c r="H264" i="13"/>
  <c r="E265" i="13"/>
  <c r="F265" i="13"/>
  <c r="G265" i="13"/>
  <c r="H265" i="13"/>
  <c r="E266" i="13"/>
  <c r="F266" i="13"/>
  <c r="G266" i="13"/>
  <c r="H266" i="13"/>
  <c r="E267" i="13"/>
  <c r="F267" i="13"/>
  <c r="G267" i="13"/>
  <c r="H267" i="13"/>
  <c r="E268" i="13"/>
  <c r="F268" i="13"/>
  <c r="G268" i="13"/>
  <c r="H268" i="13"/>
  <c r="E269" i="13"/>
  <c r="F269" i="13"/>
  <c r="G269" i="13"/>
  <c r="H269" i="13"/>
  <c r="E270" i="13"/>
  <c r="F270" i="13"/>
  <c r="G270" i="13"/>
  <c r="H270" i="13"/>
  <c r="E271" i="13"/>
  <c r="F271" i="13"/>
  <c r="G271" i="13"/>
  <c r="H271" i="13"/>
  <c r="E272" i="13"/>
  <c r="F272" i="13"/>
  <c r="G272" i="13"/>
  <c r="H272" i="13"/>
  <c r="E273" i="13"/>
  <c r="F273" i="13"/>
  <c r="G273" i="13"/>
  <c r="H273" i="13"/>
  <c r="E274" i="13"/>
  <c r="F274" i="13"/>
  <c r="G274" i="13"/>
  <c r="H274" i="13"/>
  <c r="E275" i="13"/>
  <c r="F275" i="13"/>
  <c r="G275" i="13"/>
  <c r="H275" i="13"/>
  <c r="E276" i="13"/>
  <c r="F276" i="13"/>
  <c r="G276" i="13"/>
  <c r="H276" i="13"/>
  <c r="E277" i="13"/>
  <c r="F277" i="13"/>
  <c r="G277" i="13"/>
  <c r="H277" i="13"/>
  <c r="E278" i="13"/>
  <c r="F278" i="13"/>
  <c r="G278" i="13"/>
  <c r="H278" i="13"/>
  <c r="E279" i="13"/>
  <c r="F279" i="13"/>
  <c r="G279" i="13"/>
  <c r="H279" i="13"/>
  <c r="E280" i="13"/>
  <c r="F280" i="13"/>
  <c r="G280" i="13"/>
  <c r="H280" i="13"/>
  <c r="E281" i="13"/>
  <c r="F281" i="13"/>
  <c r="G281" i="13"/>
  <c r="H281" i="13"/>
  <c r="E282" i="13"/>
  <c r="F282" i="13"/>
  <c r="G282" i="13"/>
  <c r="H282" i="13"/>
  <c r="E283" i="13"/>
  <c r="F283" i="13"/>
  <c r="G283" i="13"/>
  <c r="H283" i="13"/>
  <c r="E284" i="13"/>
  <c r="F284" i="13"/>
  <c r="G284" i="13"/>
  <c r="H284" i="13"/>
  <c r="E285" i="13"/>
  <c r="F285" i="13"/>
  <c r="G285" i="13"/>
  <c r="H285" i="13"/>
  <c r="E286" i="13"/>
  <c r="F286" i="13"/>
  <c r="G286" i="13"/>
  <c r="H286" i="13"/>
  <c r="E287" i="13"/>
  <c r="F287" i="13"/>
  <c r="G287" i="13"/>
  <c r="H287" i="13"/>
  <c r="E288" i="13"/>
  <c r="F288" i="13"/>
  <c r="G288" i="13"/>
  <c r="H288" i="13"/>
  <c r="E289" i="13"/>
  <c r="F289" i="13"/>
  <c r="G289" i="13"/>
  <c r="H289" i="13"/>
  <c r="E290" i="13"/>
  <c r="F290" i="13"/>
  <c r="G290" i="13"/>
  <c r="H290" i="13"/>
  <c r="E291" i="13"/>
  <c r="F291" i="13"/>
  <c r="G291" i="13"/>
  <c r="H291" i="13"/>
  <c r="E292" i="13"/>
  <c r="F292" i="13"/>
  <c r="G292" i="13"/>
  <c r="H292" i="13"/>
  <c r="E293" i="13"/>
  <c r="F293" i="13"/>
  <c r="G293" i="13"/>
  <c r="H293" i="13"/>
  <c r="E294" i="13"/>
  <c r="F294" i="13"/>
  <c r="G294" i="13"/>
  <c r="H294" i="13"/>
  <c r="E295" i="13"/>
  <c r="F295" i="13"/>
  <c r="G295" i="13"/>
  <c r="H295" i="13"/>
  <c r="E296" i="13"/>
  <c r="F296" i="13"/>
  <c r="G296" i="13"/>
  <c r="H296" i="13"/>
  <c r="E297" i="13"/>
  <c r="F297" i="13"/>
  <c r="G297" i="13"/>
  <c r="H297" i="13"/>
  <c r="E298" i="13"/>
  <c r="F298" i="13"/>
  <c r="G298" i="13"/>
  <c r="H298" i="13"/>
  <c r="E299" i="13"/>
  <c r="F299" i="13"/>
  <c r="G299" i="13"/>
  <c r="H299" i="13"/>
  <c r="E300" i="13"/>
  <c r="F300" i="13"/>
  <c r="G300" i="13"/>
  <c r="H300" i="13"/>
  <c r="E301" i="13"/>
  <c r="F301" i="13"/>
  <c r="G301" i="13"/>
  <c r="H301" i="13"/>
  <c r="E302" i="13"/>
  <c r="F302" i="13"/>
  <c r="G302" i="13"/>
  <c r="H302" i="13"/>
  <c r="E303" i="13"/>
  <c r="F303" i="13"/>
  <c r="G303" i="13"/>
  <c r="H303" i="13"/>
  <c r="E304" i="13"/>
  <c r="F304" i="13"/>
  <c r="G304" i="13"/>
  <c r="H304" i="13"/>
  <c r="E305" i="13"/>
  <c r="F305" i="13"/>
  <c r="G305" i="13"/>
  <c r="H305" i="13"/>
  <c r="F11" i="13"/>
  <c r="G11" i="13"/>
  <c r="H11" i="13"/>
  <c r="E11" i="13"/>
  <c r="A305" i="13"/>
  <c r="AA305" i="13" s="1"/>
  <c r="A304" i="13"/>
  <c r="AA304" i="13" s="1"/>
  <c r="A303" i="13"/>
  <c r="AA303" i="13" s="1"/>
  <c r="A302" i="13"/>
  <c r="AA302" i="13" s="1"/>
  <c r="A301" i="13"/>
  <c r="AA301" i="13" s="1"/>
  <c r="A300" i="13"/>
  <c r="AA300" i="13" s="1"/>
  <c r="A299" i="13"/>
  <c r="AA299" i="13" s="1"/>
  <c r="A298" i="13"/>
  <c r="AA298" i="13" s="1"/>
  <c r="A297" i="13"/>
  <c r="AA297" i="13" s="1"/>
  <c r="A296" i="13"/>
  <c r="AA296" i="13" s="1"/>
  <c r="A295" i="13"/>
  <c r="AA295" i="13" s="1"/>
  <c r="A294" i="13"/>
  <c r="AA294" i="13" s="1"/>
  <c r="A293" i="13"/>
  <c r="AA293" i="13" s="1"/>
  <c r="A292" i="13"/>
  <c r="AA292" i="13" s="1"/>
  <c r="A291" i="13"/>
  <c r="AA291" i="13" s="1"/>
  <c r="A290" i="13"/>
  <c r="AA290" i="13" s="1"/>
  <c r="A289" i="13"/>
  <c r="AA289" i="13" s="1"/>
  <c r="A288" i="13"/>
  <c r="AA288" i="13" s="1"/>
  <c r="A287" i="13"/>
  <c r="AA287" i="13" s="1"/>
  <c r="A286" i="13"/>
  <c r="AA286" i="13" s="1"/>
  <c r="A285" i="13"/>
  <c r="AA285" i="13" s="1"/>
  <c r="A284" i="13"/>
  <c r="AA284" i="13" s="1"/>
  <c r="A283" i="13"/>
  <c r="AA283" i="13" s="1"/>
  <c r="A282" i="13"/>
  <c r="AA282" i="13" s="1"/>
  <c r="A281" i="13"/>
  <c r="AA281" i="13" s="1"/>
  <c r="A280" i="13"/>
  <c r="AA280" i="13" s="1"/>
  <c r="A279" i="13"/>
  <c r="AA279" i="13" s="1"/>
  <c r="A278" i="13"/>
  <c r="AA278" i="13" s="1"/>
  <c r="A277" i="13"/>
  <c r="AA277" i="13" s="1"/>
  <c r="A276" i="13"/>
  <c r="AA276" i="13" s="1"/>
  <c r="A275" i="13"/>
  <c r="AA275" i="13" s="1"/>
  <c r="A274" i="13"/>
  <c r="AA274" i="13" s="1"/>
  <c r="A273" i="13"/>
  <c r="AA273" i="13" s="1"/>
  <c r="A272" i="13"/>
  <c r="AA272" i="13" s="1"/>
  <c r="A271" i="13"/>
  <c r="AA271" i="13" s="1"/>
  <c r="A270" i="13"/>
  <c r="AA270" i="13" s="1"/>
  <c r="A269" i="13"/>
  <c r="AA269" i="13" s="1"/>
  <c r="A268" i="13"/>
  <c r="AA268" i="13" s="1"/>
  <c r="A267" i="13"/>
  <c r="AA267" i="13" s="1"/>
  <c r="A266" i="13"/>
  <c r="AA266" i="13" s="1"/>
  <c r="A265" i="13"/>
  <c r="AA265" i="13" s="1"/>
  <c r="A264" i="13"/>
  <c r="AA264" i="13" s="1"/>
  <c r="A263" i="13"/>
  <c r="AA263" i="13" s="1"/>
  <c r="A262" i="13"/>
  <c r="AA262" i="13" s="1"/>
  <c r="A261" i="13"/>
  <c r="AA261" i="13" s="1"/>
  <c r="A260" i="13"/>
  <c r="AA260" i="13" s="1"/>
  <c r="A259" i="13"/>
  <c r="AA259" i="13" s="1"/>
  <c r="A258" i="13"/>
  <c r="AA258" i="13" s="1"/>
  <c r="A257" i="13"/>
  <c r="AA257" i="13" s="1"/>
  <c r="A256" i="13"/>
  <c r="AA256" i="13" s="1"/>
  <c r="A255" i="13"/>
  <c r="AA255" i="13" s="1"/>
  <c r="A254" i="13"/>
  <c r="AA254" i="13" s="1"/>
  <c r="A253" i="13"/>
  <c r="AA253" i="13" s="1"/>
  <c r="A252" i="13"/>
  <c r="AA252" i="13" s="1"/>
  <c r="A251" i="13"/>
  <c r="AA251" i="13" s="1"/>
  <c r="A250" i="13"/>
  <c r="AA250" i="13" s="1"/>
  <c r="A249" i="13"/>
  <c r="AA249" i="13" s="1"/>
  <c r="A248" i="13"/>
  <c r="AA248" i="13" s="1"/>
  <c r="A247" i="13"/>
  <c r="AA247" i="13" s="1"/>
  <c r="A246" i="13"/>
  <c r="AA246" i="13" s="1"/>
  <c r="A245" i="13"/>
  <c r="AA245" i="13" s="1"/>
  <c r="A244" i="13"/>
  <c r="AA244" i="13" s="1"/>
  <c r="A243" i="13"/>
  <c r="AA243" i="13" s="1"/>
  <c r="A242" i="13"/>
  <c r="AA242" i="13" s="1"/>
  <c r="A241" i="13"/>
  <c r="AA241" i="13" s="1"/>
  <c r="A240" i="13"/>
  <c r="AA240" i="13" s="1"/>
  <c r="A239" i="13"/>
  <c r="AA239" i="13" s="1"/>
  <c r="A238" i="13"/>
  <c r="AA238" i="13" s="1"/>
  <c r="A237" i="13"/>
  <c r="AA237" i="13" s="1"/>
  <c r="A236" i="13"/>
  <c r="AA236" i="13" s="1"/>
  <c r="A235" i="13"/>
  <c r="AA235" i="13" s="1"/>
  <c r="A234" i="13"/>
  <c r="AA234" i="13" s="1"/>
  <c r="A233" i="13"/>
  <c r="AA233" i="13" s="1"/>
  <c r="A232" i="13"/>
  <c r="AA232" i="13" s="1"/>
  <c r="A231" i="13"/>
  <c r="AA231" i="13" s="1"/>
  <c r="A230" i="13"/>
  <c r="AA230" i="13" s="1"/>
  <c r="A229" i="13"/>
  <c r="AA229" i="13" s="1"/>
  <c r="A228" i="13"/>
  <c r="AA228" i="13" s="1"/>
  <c r="A227" i="13"/>
  <c r="AA227" i="13" s="1"/>
  <c r="A226" i="13"/>
  <c r="AA226" i="13" s="1"/>
  <c r="A225" i="13"/>
  <c r="AA225" i="13" s="1"/>
  <c r="A224" i="13"/>
  <c r="AA224" i="13" s="1"/>
  <c r="A223" i="13"/>
  <c r="AA223" i="13" s="1"/>
  <c r="A222" i="13"/>
  <c r="AA222" i="13" s="1"/>
  <c r="A221" i="13"/>
  <c r="AA221" i="13" s="1"/>
  <c r="A220" i="13"/>
  <c r="AA220" i="13" s="1"/>
  <c r="A219" i="13"/>
  <c r="AA219" i="13" s="1"/>
  <c r="A218" i="13"/>
  <c r="AA218" i="13" s="1"/>
  <c r="A217" i="13"/>
  <c r="AA217" i="13" s="1"/>
  <c r="A216" i="13"/>
  <c r="AA216" i="13" s="1"/>
  <c r="A215" i="13"/>
  <c r="AA215" i="13" s="1"/>
  <c r="A214" i="13"/>
  <c r="AA214" i="13" s="1"/>
  <c r="A213" i="13"/>
  <c r="AA213" i="13" s="1"/>
  <c r="A212" i="13"/>
  <c r="AA212" i="13" s="1"/>
  <c r="A211" i="13"/>
  <c r="AA211" i="13" s="1"/>
  <c r="A210" i="13"/>
  <c r="AA210" i="13" s="1"/>
  <c r="A209" i="13"/>
  <c r="AA209" i="13" s="1"/>
  <c r="A208" i="13"/>
  <c r="AA208" i="13" s="1"/>
  <c r="A207" i="13"/>
  <c r="AA207" i="13" s="1"/>
  <c r="A206" i="13"/>
  <c r="AA206" i="13" s="1"/>
  <c r="A205" i="13"/>
  <c r="AA205" i="13" s="1"/>
  <c r="A204" i="13"/>
  <c r="AA204" i="13" s="1"/>
  <c r="A203" i="13"/>
  <c r="AA203" i="13" s="1"/>
  <c r="A202" i="13"/>
  <c r="AA202" i="13" s="1"/>
  <c r="A201" i="13"/>
  <c r="AA201" i="13" s="1"/>
  <c r="A200" i="13"/>
  <c r="AA200" i="13" s="1"/>
  <c r="A199" i="13"/>
  <c r="AA199" i="13" s="1"/>
  <c r="A198" i="13"/>
  <c r="AA198" i="13" s="1"/>
  <c r="A197" i="13"/>
  <c r="AA197" i="13" s="1"/>
  <c r="A196" i="13"/>
  <c r="AA196" i="13" s="1"/>
  <c r="A195" i="13"/>
  <c r="AA195" i="13" s="1"/>
  <c r="A194" i="13"/>
  <c r="AA194" i="13" s="1"/>
  <c r="A193" i="13"/>
  <c r="AA193" i="13" s="1"/>
  <c r="A192" i="13"/>
  <c r="AA192" i="13" s="1"/>
  <c r="A191" i="13"/>
  <c r="AA191" i="13" s="1"/>
  <c r="A190" i="13"/>
  <c r="AA190" i="13" s="1"/>
  <c r="A189" i="13"/>
  <c r="AA189" i="13" s="1"/>
  <c r="A188" i="13"/>
  <c r="AA188" i="13" s="1"/>
  <c r="A187" i="13"/>
  <c r="AA187" i="13" s="1"/>
  <c r="A186" i="13"/>
  <c r="AA186" i="13" s="1"/>
  <c r="A185" i="13"/>
  <c r="AA185" i="13" s="1"/>
  <c r="A184" i="13"/>
  <c r="AA184" i="13" s="1"/>
  <c r="A183" i="13"/>
  <c r="AA183" i="13" s="1"/>
  <c r="A182" i="13"/>
  <c r="AA182" i="13" s="1"/>
  <c r="A181" i="13"/>
  <c r="AA181" i="13" s="1"/>
  <c r="A180" i="13"/>
  <c r="AA180" i="13" s="1"/>
  <c r="A179" i="13"/>
  <c r="AA179" i="13" s="1"/>
  <c r="A178" i="13"/>
  <c r="AA178" i="13" s="1"/>
  <c r="A177" i="13"/>
  <c r="AA177" i="13" s="1"/>
  <c r="A176" i="13"/>
  <c r="AA176" i="13" s="1"/>
  <c r="A175" i="13"/>
  <c r="AA175" i="13" s="1"/>
  <c r="A174" i="13"/>
  <c r="AA174" i="13" s="1"/>
  <c r="A173" i="13"/>
  <c r="AA173" i="13" s="1"/>
  <c r="A172" i="13"/>
  <c r="AA172" i="13" s="1"/>
  <c r="A171" i="13"/>
  <c r="AA171" i="13" s="1"/>
  <c r="A170" i="13"/>
  <c r="AA170" i="13" s="1"/>
  <c r="A169" i="13"/>
  <c r="AA169" i="13" s="1"/>
  <c r="A168" i="13"/>
  <c r="AA168" i="13" s="1"/>
  <c r="A167" i="13"/>
  <c r="AA167" i="13" s="1"/>
  <c r="A166" i="13"/>
  <c r="AA166" i="13" s="1"/>
  <c r="A165" i="13"/>
  <c r="AA165" i="13" s="1"/>
  <c r="A164" i="13"/>
  <c r="AA164" i="13" s="1"/>
  <c r="A163" i="13"/>
  <c r="AA163" i="13" s="1"/>
  <c r="A162" i="13"/>
  <c r="AA162" i="13" s="1"/>
  <c r="A161" i="13"/>
  <c r="AA161" i="13" s="1"/>
  <c r="A160" i="13"/>
  <c r="AA160" i="13" s="1"/>
  <c r="A159" i="13"/>
  <c r="AA159" i="13" s="1"/>
  <c r="A158" i="13"/>
  <c r="AA158" i="13" s="1"/>
  <c r="A157" i="13"/>
  <c r="AA157" i="13" s="1"/>
  <c r="A156" i="13"/>
  <c r="AA156" i="13" s="1"/>
  <c r="A155" i="13"/>
  <c r="AA155" i="13" s="1"/>
  <c r="A154" i="13"/>
  <c r="AA154" i="13" s="1"/>
  <c r="A153" i="13"/>
  <c r="AA153" i="13" s="1"/>
  <c r="A152" i="13"/>
  <c r="AA152" i="13" s="1"/>
  <c r="A151" i="13"/>
  <c r="AA151" i="13" s="1"/>
  <c r="A150" i="13"/>
  <c r="AA150" i="13" s="1"/>
  <c r="A149" i="13"/>
  <c r="AA149" i="13" s="1"/>
  <c r="A148" i="13"/>
  <c r="AA148" i="13" s="1"/>
  <c r="A147" i="13"/>
  <c r="AA147" i="13" s="1"/>
  <c r="A146" i="13"/>
  <c r="AA146" i="13" s="1"/>
  <c r="A145" i="13"/>
  <c r="AA145" i="13" s="1"/>
  <c r="A144" i="13"/>
  <c r="AA144" i="13" s="1"/>
  <c r="A143" i="13"/>
  <c r="AA143" i="13" s="1"/>
  <c r="A142" i="13"/>
  <c r="AA142" i="13" s="1"/>
  <c r="A141" i="13"/>
  <c r="AA141" i="13" s="1"/>
  <c r="A140" i="13"/>
  <c r="AA140" i="13" s="1"/>
  <c r="A139" i="13"/>
  <c r="AA139" i="13" s="1"/>
  <c r="A138" i="13"/>
  <c r="AA138" i="13" s="1"/>
  <c r="A137" i="13"/>
  <c r="AA137" i="13" s="1"/>
  <c r="A136" i="13"/>
  <c r="AA136" i="13" s="1"/>
  <c r="A135" i="13"/>
  <c r="AA135" i="13" s="1"/>
  <c r="A134" i="13"/>
  <c r="AA134" i="13" s="1"/>
  <c r="A133" i="13"/>
  <c r="AA133" i="13" s="1"/>
  <c r="A132" i="13"/>
  <c r="AA132" i="13" s="1"/>
  <c r="A131" i="13"/>
  <c r="AA131" i="13" s="1"/>
  <c r="A130" i="13"/>
  <c r="AA130" i="13" s="1"/>
  <c r="A129" i="13"/>
  <c r="AA129" i="13" s="1"/>
  <c r="A128" i="13"/>
  <c r="AA128" i="13" s="1"/>
  <c r="A127" i="13"/>
  <c r="AA127" i="13" s="1"/>
  <c r="A126" i="13"/>
  <c r="AA126" i="13" s="1"/>
  <c r="A125" i="13"/>
  <c r="AA125" i="13" s="1"/>
  <c r="A124" i="13"/>
  <c r="AA124" i="13" s="1"/>
  <c r="A123" i="13"/>
  <c r="AA123" i="13" s="1"/>
  <c r="A122" i="13"/>
  <c r="AA122" i="13" s="1"/>
  <c r="A121" i="13"/>
  <c r="AA121" i="13" s="1"/>
  <c r="A120" i="13"/>
  <c r="AA120" i="13" s="1"/>
  <c r="A119" i="13"/>
  <c r="AA119" i="13" s="1"/>
  <c r="A118" i="13"/>
  <c r="AA118" i="13" s="1"/>
  <c r="A117" i="13"/>
  <c r="AA117" i="13" s="1"/>
  <c r="A116" i="13"/>
  <c r="AA116" i="13" s="1"/>
  <c r="A115" i="13"/>
  <c r="AA115" i="13" s="1"/>
  <c r="A114" i="13"/>
  <c r="AA114" i="13" s="1"/>
  <c r="A113" i="13"/>
  <c r="AA113" i="13" s="1"/>
  <c r="A112" i="13"/>
  <c r="AA112" i="13" s="1"/>
  <c r="A111" i="13"/>
  <c r="AA111" i="13" s="1"/>
  <c r="A110" i="13"/>
  <c r="AA110" i="13" s="1"/>
  <c r="A109" i="13"/>
  <c r="AA109" i="13" s="1"/>
  <c r="A108" i="13"/>
  <c r="AA108" i="13" s="1"/>
  <c r="A107" i="13"/>
  <c r="AA107" i="13" s="1"/>
  <c r="A106" i="13"/>
  <c r="AA106" i="13" s="1"/>
  <c r="A105" i="13"/>
  <c r="AA105" i="13" s="1"/>
  <c r="A104" i="13"/>
  <c r="AA104" i="13" s="1"/>
  <c r="A103" i="13"/>
  <c r="AA103" i="13" s="1"/>
  <c r="A102" i="13"/>
  <c r="AA102" i="13" s="1"/>
  <c r="A101" i="13"/>
  <c r="AA101" i="13" s="1"/>
  <c r="A100" i="13"/>
  <c r="AA100" i="13" s="1"/>
  <c r="A99" i="13"/>
  <c r="AA99" i="13" s="1"/>
  <c r="A98" i="13"/>
  <c r="AA98" i="13" s="1"/>
  <c r="A97" i="13"/>
  <c r="AA97" i="13" s="1"/>
  <c r="A96" i="13"/>
  <c r="AA96" i="13" s="1"/>
  <c r="A95" i="13"/>
  <c r="AA95" i="13" s="1"/>
  <c r="A94" i="13"/>
  <c r="AA94" i="13" s="1"/>
  <c r="A93" i="13"/>
  <c r="AA93" i="13" s="1"/>
  <c r="A92" i="13"/>
  <c r="AA92" i="13" s="1"/>
  <c r="A91" i="13"/>
  <c r="AA91" i="13" s="1"/>
  <c r="A90" i="13"/>
  <c r="AA90" i="13" s="1"/>
  <c r="A89" i="13"/>
  <c r="AA89" i="13" s="1"/>
  <c r="A88" i="13"/>
  <c r="AA88" i="13" s="1"/>
  <c r="A87" i="13"/>
  <c r="AA87" i="13" s="1"/>
  <c r="A86" i="13"/>
  <c r="AA86" i="13" s="1"/>
  <c r="A85" i="13"/>
  <c r="AA85" i="13" s="1"/>
  <c r="A84" i="13"/>
  <c r="AA84" i="13" s="1"/>
  <c r="A83" i="13"/>
  <c r="AA83" i="13" s="1"/>
  <c r="A82" i="13"/>
  <c r="AA82" i="13" s="1"/>
  <c r="A81" i="13"/>
  <c r="AA81" i="13" s="1"/>
  <c r="A80" i="13"/>
  <c r="AA80" i="13" s="1"/>
  <c r="A79" i="13"/>
  <c r="AA79" i="13" s="1"/>
  <c r="A78" i="13"/>
  <c r="AA78" i="13" s="1"/>
  <c r="A77" i="13"/>
  <c r="AA77" i="13" s="1"/>
  <c r="A76" i="13"/>
  <c r="AA76" i="13" s="1"/>
  <c r="A75" i="13"/>
  <c r="AA75" i="13" s="1"/>
  <c r="A74" i="13"/>
  <c r="AA74" i="13" s="1"/>
  <c r="A73" i="13"/>
  <c r="AA73" i="13" s="1"/>
  <c r="A72" i="13"/>
  <c r="AA72" i="13" s="1"/>
  <c r="A71" i="13"/>
  <c r="AA71" i="13" s="1"/>
  <c r="A70" i="13"/>
  <c r="AA70" i="13" s="1"/>
  <c r="A69" i="13"/>
  <c r="AA69" i="13" s="1"/>
  <c r="A68" i="13"/>
  <c r="AA68" i="13" s="1"/>
  <c r="A67" i="13"/>
  <c r="AA67" i="13" s="1"/>
  <c r="A66" i="13"/>
  <c r="AA66" i="13" s="1"/>
  <c r="A65" i="13"/>
  <c r="AA65" i="13" s="1"/>
  <c r="A64" i="13"/>
  <c r="AA64" i="13" s="1"/>
  <c r="A63" i="13"/>
  <c r="AA63" i="13" s="1"/>
  <c r="A62" i="13"/>
  <c r="AA62" i="13" s="1"/>
  <c r="A61" i="13"/>
  <c r="AA61" i="13" s="1"/>
  <c r="A60" i="13"/>
  <c r="AA60" i="13" s="1"/>
  <c r="A59" i="13"/>
  <c r="AA59" i="13" s="1"/>
  <c r="A58" i="13"/>
  <c r="AA58" i="13" s="1"/>
  <c r="A57" i="13"/>
  <c r="AA57" i="13" s="1"/>
  <c r="A56" i="13"/>
  <c r="AA56" i="13" s="1"/>
  <c r="A55" i="13"/>
  <c r="AA55" i="13" s="1"/>
  <c r="A54" i="13"/>
  <c r="AA54" i="13" s="1"/>
  <c r="A53" i="13"/>
  <c r="AA53" i="13" s="1"/>
  <c r="A52" i="13"/>
  <c r="AA52" i="13" s="1"/>
  <c r="A51" i="13"/>
  <c r="AA51" i="13" s="1"/>
  <c r="A50" i="13"/>
  <c r="AA50" i="13" s="1"/>
  <c r="A49" i="13"/>
  <c r="AA49" i="13" s="1"/>
  <c r="A48" i="13"/>
  <c r="AA48" i="13" s="1"/>
  <c r="A47" i="13"/>
  <c r="AA47" i="13" s="1"/>
  <c r="A46" i="13"/>
  <c r="AA46" i="13" s="1"/>
  <c r="A45" i="13"/>
  <c r="AA45" i="13" s="1"/>
  <c r="A44" i="13"/>
  <c r="AA44" i="13" s="1"/>
  <c r="A43" i="13"/>
  <c r="AA43" i="13" s="1"/>
  <c r="A42" i="13"/>
  <c r="AA42" i="13" s="1"/>
  <c r="A41" i="13"/>
  <c r="AA41" i="13" s="1"/>
  <c r="A40" i="13"/>
  <c r="AA40" i="13" s="1"/>
  <c r="A39" i="13"/>
  <c r="AA39" i="13" s="1"/>
  <c r="A38" i="13"/>
  <c r="AA38" i="13" s="1"/>
  <c r="A37" i="13"/>
  <c r="AA37" i="13" s="1"/>
  <c r="A36" i="13"/>
  <c r="AA36" i="13" s="1"/>
  <c r="A35" i="13"/>
  <c r="AA35" i="13" s="1"/>
  <c r="A34" i="13"/>
  <c r="AA34" i="13" s="1"/>
  <c r="A33" i="13"/>
  <c r="AA33" i="13" s="1"/>
  <c r="A32" i="13"/>
  <c r="AA32" i="13" s="1"/>
  <c r="A31" i="13"/>
  <c r="AA31" i="13" s="1"/>
  <c r="A30" i="13"/>
  <c r="AA30" i="13" s="1"/>
  <c r="A29" i="13"/>
  <c r="AA29" i="13" s="1"/>
  <c r="A28" i="13"/>
  <c r="AA28" i="13" s="1"/>
  <c r="A27" i="13"/>
  <c r="AA27" i="13" s="1"/>
  <c r="A26" i="13"/>
  <c r="AA26" i="13" s="1"/>
  <c r="A25" i="13"/>
  <c r="AA25" i="13" s="1"/>
  <c r="A24" i="13"/>
  <c r="AA24" i="13" s="1"/>
  <c r="A23" i="13"/>
  <c r="AA23" i="13" s="1"/>
  <c r="A22" i="13"/>
  <c r="AA22" i="13" s="1"/>
  <c r="A21" i="13"/>
  <c r="AA21" i="13" s="1"/>
  <c r="A20" i="13"/>
  <c r="AA20" i="13" s="1"/>
  <c r="A19" i="13"/>
  <c r="AA19" i="13" s="1"/>
  <c r="A18" i="13"/>
  <c r="AA18" i="13" s="1"/>
  <c r="A17" i="13"/>
  <c r="AA17" i="13" s="1"/>
  <c r="A16" i="13"/>
  <c r="AA16" i="13" s="1"/>
  <c r="A15" i="13"/>
  <c r="AA15" i="13" s="1"/>
  <c r="A14" i="13"/>
  <c r="AA14" i="13" s="1"/>
  <c r="A13" i="13"/>
  <c r="AA13" i="13" s="1"/>
  <c r="A12" i="13"/>
  <c r="AA12" i="13" s="1"/>
  <c r="A13" i="11"/>
  <c r="X13" i="11" s="1"/>
  <c r="A14" i="11"/>
  <c r="X14" i="11" s="1"/>
  <c r="A15" i="11"/>
  <c r="X15" i="11" s="1"/>
  <c r="A16" i="11"/>
  <c r="X16" i="11" s="1"/>
  <c r="A17" i="11"/>
  <c r="X17" i="11" s="1"/>
  <c r="A18" i="11"/>
  <c r="X18" i="11" s="1"/>
  <c r="A19" i="11"/>
  <c r="X19" i="11" s="1"/>
  <c r="A20" i="11"/>
  <c r="X20" i="11" s="1"/>
  <c r="A21" i="11"/>
  <c r="X21" i="11" s="1"/>
  <c r="A22" i="11"/>
  <c r="X22" i="11" s="1"/>
  <c r="A23" i="11"/>
  <c r="X23" i="11" s="1"/>
  <c r="A24" i="11"/>
  <c r="X24" i="11" s="1"/>
  <c r="A25" i="11"/>
  <c r="X25" i="11" s="1"/>
  <c r="A26" i="11"/>
  <c r="X26" i="11" s="1"/>
  <c r="A27" i="11"/>
  <c r="X27" i="11" s="1"/>
  <c r="A28" i="11"/>
  <c r="X28" i="11" s="1"/>
  <c r="A29" i="11"/>
  <c r="X29" i="11" s="1"/>
  <c r="A30" i="11"/>
  <c r="X30" i="11" s="1"/>
  <c r="A31" i="11"/>
  <c r="X31" i="11" s="1"/>
  <c r="A32" i="11"/>
  <c r="X32" i="11" s="1"/>
  <c r="A33" i="11"/>
  <c r="X33" i="11" s="1"/>
  <c r="A34" i="11"/>
  <c r="X34" i="11" s="1"/>
  <c r="A35" i="11"/>
  <c r="X35" i="11" s="1"/>
  <c r="A36" i="11"/>
  <c r="X36" i="11" s="1"/>
  <c r="A37" i="11"/>
  <c r="X37" i="11" s="1"/>
  <c r="A38" i="11"/>
  <c r="X38" i="11" s="1"/>
  <c r="A39" i="11"/>
  <c r="X39" i="11" s="1"/>
  <c r="A40" i="11"/>
  <c r="X40" i="11" s="1"/>
  <c r="A41" i="11"/>
  <c r="X41" i="11" s="1"/>
  <c r="A42" i="11"/>
  <c r="X42" i="11" s="1"/>
  <c r="A43" i="11"/>
  <c r="X43" i="11" s="1"/>
  <c r="A44" i="11"/>
  <c r="X44" i="11" s="1"/>
  <c r="A45" i="11"/>
  <c r="X45" i="11" s="1"/>
  <c r="A46" i="11"/>
  <c r="X46" i="11" s="1"/>
  <c r="A47" i="11"/>
  <c r="X47" i="11" s="1"/>
  <c r="A48" i="11"/>
  <c r="X48" i="11" s="1"/>
  <c r="A49" i="11"/>
  <c r="X49" i="11" s="1"/>
  <c r="A50" i="11"/>
  <c r="X50" i="11" s="1"/>
  <c r="A51" i="11"/>
  <c r="X51" i="11" s="1"/>
  <c r="A52" i="11"/>
  <c r="X52" i="11" s="1"/>
  <c r="A53" i="11"/>
  <c r="X53" i="11" s="1"/>
  <c r="A54" i="11"/>
  <c r="X54" i="11" s="1"/>
  <c r="A55" i="11"/>
  <c r="X55" i="11" s="1"/>
  <c r="A56" i="11"/>
  <c r="X56" i="11" s="1"/>
  <c r="A57" i="11"/>
  <c r="X57" i="11" s="1"/>
  <c r="A58" i="11"/>
  <c r="X58" i="11" s="1"/>
  <c r="A59" i="11"/>
  <c r="X59" i="11" s="1"/>
  <c r="A60" i="11"/>
  <c r="X60" i="11" s="1"/>
  <c r="A61" i="11"/>
  <c r="X61" i="11" s="1"/>
  <c r="A62" i="11"/>
  <c r="X62" i="11" s="1"/>
  <c r="A63" i="11"/>
  <c r="X63" i="11" s="1"/>
  <c r="A64" i="11"/>
  <c r="X64" i="11" s="1"/>
  <c r="A65" i="11"/>
  <c r="X65" i="11" s="1"/>
  <c r="A66" i="11"/>
  <c r="X66" i="11" s="1"/>
  <c r="A67" i="11"/>
  <c r="X67" i="11" s="1"/>
  <c r="A68" i="11"/>
  <c r="X68" i="11" s="1"/>
  <c r="A69" i="11"/>
  <c r="X69" i="11" s="1"/>
  <c r="A70" i="11"/>
  <c r="X70" i="11" s="1"/>
  <c r="A71" i="11"/>
  <c r="X71" i="11" s="1"/>
  <c r="A72" i="11"/>
  <c r="X72" i="11" s="1"/>
  <c r="A73" i="11"/>
  <c r="X73" i="11" s="1"/>
  <c r="A74" i="11"/>
  <c r="X74" i="11" s="1"/>
  <c r="A75" i="11"/>
  <c r="X75" i="11" s="1"/>
  <c r="A76" i="11"/>
  <c r="X76" i="11" s="1"/>
  <c r="A77" i="11"/>
  <c r="X77" i="11" s="1"/>
  <c r="A78" i="11"/>
  <c r="X78" i="11" s="1"/>
  <c r="A79" i="11"/>
  <c r="X79" i="11" s="1"/>
  <c r="A80" i="11"/>
  <c r="X80" i="11" s="1"/>
  <c r="A81" i="11"/>
  <c r="X81" i="11" s="1"/>
  <c r="A82" i="11"/>
  <c r="X82" i="11" s="1"/>
  <c r="A83" i="11"/>
  <c r="X83" i="11" s="1"/>
  <c r="A84" i="11"/>
  <c r="X84" i="11" s="1"/>
  <c r="A85" i="11"/>
  <c r="X85" i="11" s="1"/>
  <c r="A86" i="11"/>
  <c r="X86" i="11" s="1"/>
  <c r="A87" i="11"/>
  <c r="X87" i="11" s="1"/>
  <c r="A88" i="11"/>
  <c r="X88" i="11" s="1"/>
  <c r="A89" i="11"/>
  <c r="X89" i="11" s="1"/>
  <c r="A90" i="11"/>
  <c r="X90" i="11" s="1"/>
  <c r="A91" i="11"/>
  <c r="X91" i="11" s="1"/>
  <c r="A92" i="11"/>
  <c r="X92" i="11" s="1"/>
  <c r="A93" i="11"/>
  <c r="X93" i="11" s="1"/>
  <c r="A94" i="11"/>
  <c r="X94" i="11" s="1"/>
  <c r="A95" i="11"/>
  <c r="X95" i="11" s="1"/>
  <c r="A96" i="11"/>
  <c r="X96" i="11" s="1"/>
  <c r="A97" i="11"/>
  <c r="X97" i="11" s="1"/>
  <c r="A98" i="11"/>
  <c r="X98" i="11" s="1"/>
  <c r="A99" i="11"/>
  <c r="X99" i="11" s="1"/>
  <c r="A100" i="11"/>
  <c r="X100" i="11" s="1"/>
  <c r="A101" i="11"/>
  <c r="X101" i="11" s="1"/>
  <c r="A102" i="11"/>
  <c r="X102" i="11" s="1"/>
  <c r="A103" i="11"/>
  <c r="X103" i="11" s="1"/>
  <c r="A104" i="11"/>
  <c r="X104" i="11" s="1"/>
  <c r="A105" i="11"/>
  <c r="X105" i="11" s="1"/>
  <c r="A106" i="11"/>
  <c r="X106" i="11" s="1"/>
  <c r="A107" i="11"/>
  <c r="X107" i="11" s="1"/>
  <c r="A108" i="11"/>
  <c r="X108" i="11" s="1"/>
  <c r="A109" i="11"/>
  <c r="X109" i="11" s="1"/>
  <c r="A110" i="11"/>
  <c r="X110" i="11" s="1"/>
  <c r="A111" i="11"/>
  <c r="X111" i="11" s="1"/>
  <c r="A112" i="11"/>
  <c r="X112" i="11" s="1"/>
  <c r="A113" i="11"/>
  <c r="X113" i="11" s="1"/>
  <c r="A114" i="11"/>
  <c r="X114" i="11" s="1"/>
  <c r="A115" i="11"/>
  <c r="X115" i="11" s="1"/>
  <c r="A116" i="11"/>
  <c r="X116" i="11" s="1"/>
  <c r="A117" i="11"/>
  <c r="X117" i="11" s="1"/>
  <c r="A118" i="11"/>
  <c r="X118" i="11" s="1"/>
  <c r="A119" i="11"/>
  <c r="X119" i="11" s="1"/>
  <c r="A120" i="11"/>
  <c r="X120" i="11" s="1"/>
  <c r="A121" i="11"/>
  <c r="X121" i="11" s="1"/>
  <c r="A122" i="11"/>
  <c r="X122" i="11" s="1"/>
  <c r="A123" i="11"/>
  <c r="X123" i="11" s="1"/>
  <c r="A124" i="11"/>
  <c r="X124" i="11" s="1"/>
  <c r="A125" i="11"/>
  <c r="X125" i="11" s="1"/>
  <c r="A126" i="11"/>
  <c r="X126" i="11" s="1"/>
  <c r="A127" i="11"/>
  <c r="X127" i="11" s="1"/>
  <c r="A128" i="11"/>
  <c r="X128" i="11" s="1"/>
  <c r="A129" i="11"/>
  <c r="X129" i="11" s="1"/>
  <c r="A130" i="11"/>
  <c r="X130" i="11" s="1"/>
  <c r="A131" i="11"/>
  <c r="X131" i="11" s="1"/>
  <c r="A132" i="11"/>
  <c r="X132" i="11" s="1"/>
  <c r="A133" i="11"/>
  <c r="X133" i="11" s="1"/>
  <c r="A134" i="11"/>
  <c r="X134" i="11" s="1"/>
  <c r="A135" i="11"/>
  <c r="X135" i="11" s="1"/>
  <c r="A136" i="11"/>
  <c r="X136" i="11" s="1"/>
  <c r="A137" i="11"/>
  <c r="X137" i="11" s="1"/>
  <c r="A138" i="11"/>
  <c r="X138" i="11" s="1"/>
  <c r="A139" i="11"/>
  <c r="X139" i="11" s="1"/>
  <c r="A140" i="11"/>
  <c r="X140" i="11" s="1"/>
  <c r="A141" i="11"/>
  <c r="X141" i="11" s="1"/>
  <c r="A142" i="11"/>
  <c r="X142" i="11" s="1"/>
  <c r="A143" i="11"/>
  <c r="X143" i="11" s="1"/>
  <c r="A144" i="11"/>
  <c r="X144" i="11" s="1"/>
  <c r="A145" i="11"/>
  <c r="X145" i="11" s="1"/>
  <c r="A146" i="11"/>
  <c r="X146" i="11" s="1"/>
  <c r="A147" i="11"/>
  <c r="X147" i="11" s="1"/>
  <c r="A148" i="11"/>
  <c r="X148" i="11" s="1"/>
  <c r="A149" i="11"/>
  <c r="X149" i="11" s="1"/>
  <c r="A150" i="11"/>
  <c r="X150" i="11" s="1"/>
  <c r="A151" i="11"/>
  <c r="X151" i="11" s="1"/>
  <c r="A152" i="11"/>
  <c r="X152" i="11" s="1"/>
  <c r="A153" i="11"/>
  <c r="X153" i="11" s="1"/>
  <c r="A154" i="11"/>
  <c r="X154" i="11" s="1"/>
  <c r="A155" i="11"/>
  <c r="X155" i="11" s="1"/>
  <c r="A156" i="11"/>
  <c r="X156" i="11" s="1"/>
  <c r="A157" i="11"/>
  <c r="X157" i="11" s="1"/>
  <c r="A158" i="11"/>
  <c r="X158" i="11" s="1"/>
  <c r="A159" i="11"/>
  <c r="X159" i="11" s="1"/>
  <c r="A160" i="11"/>
  <c r="X160" i="11" s="1"/>
  <c r="A161" i="11"/>
  <c r="X161" i="11" s="1"/>
  <c r="A162" i="11"/>
  <c r="X162" i="11" s="1"/>
  <c r="A163" i="11"/>
  <c r="X163" i="11" s="1"/>
  <c r="A164" i="11"/>
  <c r="X164" i="11" s="1"/>
  <c r="A165" i="11"/>
  <c r="X165" i="11" s="1"/>
  <c r="A166" i="11"/>
  <c r="X166" i="11" s="1"/>
  <c r="A167" i="11"/>
  <c r="X167" i="11" s="1"/>
  <c r="A168" i="11"/>
  <c r="X168" i="11" s="1"/>
  <c r="A169" i="11"/>
  <c r="X169" i="11" s="1"/>
  <c r="A170" i="11"/>
  <c r="X170" i="11" s="1"/>
  <c r="A171" i="11"/>
  <c r="X171" i="11" s="1"/>
  <c r="A172" i="11"/>
  <c r="X172" i="11" s="1"/>
  <c r="A173" i="11"/>
  <c r="X173" i="11" s="1"/>
  <c r="A174" i="11"/>
  <c r="X174" i="11" s="1"/>
  <c r="A175" i="11"/>
  <c r="X175" i="11" s="1"/>
  <c r="A176" i="11"/>
  <c r="X176" i="11" s="1"/>
  <c r="A177" i="11"/>
  <c r="X177" i="11" s="1"/>
  <c r="A178" i="11"/>
  <c r="X178" i="11" s="1"/>
  <c r="A179" i="11"/>
  <c r="X179" i="11" s="1"/>
  <c r="A180" i="11"/>
  <c r="X180" i="11" s="1"/>
  <c r="A181" i="11"/>
  <c r="X181" i="11" s="1"/>
  <c r="A182" i="11"/>
  <c r="X182" i="11" s="1"/>
  <c r="A183" i="11"/>
  <c r="X183" i="11" s="1"/>
  <c r="A184" i="11"/>
  <c r="X184" i="11" s="1"/>
  <c r="A185" i="11"/>
  <c r="X185" i="11" s="1"/>
  <c r="A186" i="11"/>
  <c r="X186" i="11" s="1"/>
  <c r="A187" i="11"/>
  <c r="X187" i="11" s="1"/>
  <c r="A188" i="11"/>
  <c r="X188" i="11" s="1"/>
  <c r="A189" i="11"/>
  <c r="X189" i="11" s="1"/>
  <c r="A190" i="11"/>
  <c r="X190" i="11" s="1"/>
  <c r="A191" i="11"/>
  <c r="X191" i="11" s="1"/>
  <c r="A192" i="11"/>
  <c r="X192" i="11" s="1"/>
  <c r="A193" i="11"/>
  <c r="X193" i="11" s="1"/>
  <c r="A194" i="11"/>
  <c r="X194" i="11" s="1"/>
  <c r="A195" i="11"/>
  <c r="X195" i="11" s="1"/>
  <c r="A196" i="11"/>
  <c r="X196" i="11" s="1"/>
  <c r="A197" i="11"/>
  <c r="X197" i="11" s="1"/>
  <c r="A198" i="11"/>
  <c r="X198" i="11" s="1"/>
  <c r="A199" i="11"/>
  <c r="X199" i="11" s="1"/>
  <c r="A200" i="11"/>
  <c r="X200" i="11" s="1"/>
  <c r="A201" i="11"/>
  <c r="X201" i="11" s="1"/>
  <c r="A202" i="11"/>
  <c r="X202" i="11" s="1"/>
  <c r="A203" i="11"/>
  <c r="X203" i="11" s="1"/>
  <c r="A204" i="11"/>
  <c r="X204" i="11" s="1"/>
  <c r="A205" i="11"/>
  <c r="X205" i="11" s="1"/>
  <c r="A206" i="11"/>
  <c r="X206" i="11" s="1"/>
  <c r="A207" i="11"/>
  <c r="X207" i="11" s="1"/>
  <c r="A208" i="11"/>
  <c r="X208" i="11" s="1"/>
  <c r="A209" i="11"/>
  <c r="X209" i="11" s="1"/>
  <c r="A210" i="11"/>
  <c r="X210" i="11" s="1"/>
  <c r="A211" i="11"/>
  <c r="X211" i="11" s="1"/>
  <c r="A212" i="11"/>
  <c r="X212" i="11" s="1"/>
  <c r="A213" i="11"/>
  <c r="X213" i="11" s="1"/>
  <c r="A214" i="11"/>
  <c r="X214" i="11" s="1"/>
  <c r="A215" i="11"/>
  <c r="X215" i="11" s="1"/>
  <c r="A216" i="11"/>
  <c r="X216" i="11" s="1"/>
  <c r="A217" i="11"/>
  <c r="X217" i="11" s="1"/>
  <c r="A218" i="11"/>
  <c r="X218" i="11" s="1"/>
  <c r="A219" i="11"/>
  <c r="X219" i="11" s="1"/>
  <c r="A220" i="11"/>
  <c r="X220" i="11" s="1"/>
  <c r="A221" i="11"/>
  <c r="X221" i="11" s="1"/>
  <c r="A222" i="11"/>
  <c r="X222" i="11" s="1"/>
  <c r="A223" i="11"/>
  <c r="X223" i="11" s="1"/>
  <c r="A224" i="11"/>
  <c r="X224" i="11" s="1"/>
  <c r="A225" i="11"/>
  <c r="X225" i="11" s="1"/>
  <c r="A226" i="11"/>
  <c r="X226" i="11" s="1"/>
  <c r="A227" i="11"/>
  <c r="X227" i="11" s="1"/>
  <c r="A228" i="11"/>
  <c r="X228" i="11" s="1"/>
  <c r="A229" i="11"/>
  <c r="X229" i="11" s="1"/>
  <c r="A230" i="11"/>
  <c r="X230" i="11" s="1"/>
  <c r="A231" i="11"/>
  <c r="X231" i="11" s="1"/>
  <c r="A232" i="11"/>
  <c r="X232" i="11" s="1"/>
  <c r="A233" i="11"/>
  <c r="X233" i="11" s="1"/>
  <c r="A234" i="11"/>
  <c r="X234" i="11" s="1"/>
  <c r="A235" i="11"/>
  <c r="X235" i="11" s="1"/>
  <c r="A236" i="11"/>
  <c r="X236" i="11" s="1"/>
  <c r="A237" i="11"/>
  <c r="X237" i="11" s="1"/>
  <c r="A238" i="11"/>
  <c r="X238" i="11" s="1"/>
  <c r="A239" i="11"/>
  <c r="X239" i="11" s="1"/>
  <c r="A240" i="11"/>
  <c r="X240" i="11" s="1"/>
  <c r="A241" i="11"/>
  <c r="X241" i="11" s="1"/>
  <c r="A242" i="11"/>
  <c r="X242" i="11" s="1"/>
  <c r="A243" i="11"/>
  <c r="X243" i="11" s="1"/>
  <c r="A244" i="11"/>
  <c r="X244" i="11" s="1"/>
  <c r="A245" i="11"/>
  <c r="X245" i="11" s="1"/>
  <c r="A246" i="11"/>
  <c r="X246" i="11" s="1"/>
  <c r="A247" i="11"/>
  <c r="X247" i="11" s="1"/>
  <c r="A248" i="11"/>
  <c r="X248" i="11" s="1"/>
  <c r="A249" i="11"/>
  <c r="X249" i="11" s="1"/>
  <c r="A250" i="11"/>
  <c r="X250" i="11" s="1"/>
  <c r="A251" i="11"/>
  <c r="X251" i="11" s="1"/>
  <c r="A252" i="11"/>
  <c r="X252" i="11" s="1"/>
  <c r="A253" i="11"/>
  <c r="X253" i="11" s="1"/>
  <c r="A254" i="11"/>
  <c r="X254" i="11" s="1"/>
  <c r="A255" i="11"/>
  <c r="X255" i="11" s="1"/>
  <c r="A256" i="11"/>
  <c r="X256" i="11" s="1"/>
  <c r="A257" i="11"/>
  <c r="X257" i="11" s="1"/>
  <c r="A258" i="11"/>
  <c r="X258" i="11" s="1"/>
  <c r="A259" i="11"/>
  <c r="X259" i="11" s="1"/>
  <c r="A260" i="11"/>
  <c r="X260" i="11" s="1"/>
  <c r="A261" i="11"/>
  <c r="X261" i="11" s="1"/>
  <c r="A262" i="11"/>
  <c r="X262" i="11" s="1"/>
  <c r="A263" i="11"/>
  <c r="X263" i="11" s="1"/>
  <c r="A264" i="11"/>
  <c r="X264" i="11" s="1"/>
  <c r="A265" i="11"/>
  <c r="X265" i="11" s="1"/>
  <c r="A266" i="11"/>
  <c r="X266" i="11" s="1"/>
  <c r="A267" i="11"/>
  <c r="X267" i="11" s="1"/>
  <c r="A268" i="11"/>
  <c r="X268" i="11" s="1"/>
  <c r="A269" i="11"/>
  <c r="X269" i="11" s="1"/>
  <c r="A270" i="11"/>
  <c r="X270" i="11" s="1"/>
  <c r="A271" i="11"/>
  <c r="X271" i="11" s="1"/>
  <c r="A272" i="11"/>
  <c r="X272" i="11" s="1"/>
  <c r="A273" i="11"/>
  <c r="X273" i="11" s="1"/>
  <c r="A274" i="11"/>
  <c r="X274" i="11" s="1"/>
  <c r="A275" i="11"/>
  <c r="X275" i="11" s="1"/>
  <c r="A276" i="11"/>
  <c r="X276" i="11" s="1"/>
  <c r="A277" i="11"/>
  <c r="X277" i="11" s="1"/>
  <c r="A278" i="11"/>
  <c r="X278" i="11" s="1"/>
  <c r="A279" i="11"/>
  <c r="X279" i="11" s="1"/>
  <c r="A280" i="11"/>
  <c r="X280" i="11" s="1"/>
  <c r="A281" i="11"/>
  <c r="X281" i="11" s="1"/>
  <c r="A282" i="11"/>
  <c r="X282" i="11" s="1"/>
  <c r="A283" i="11"/>
  <c r="X283" i="11" s="1"/>
  <c r="A284" i="11"/>
  <c r="X284" i="11" s="1"/>
  <c r="A285" i="11"/>
  <c r="X285" i="11" s="1"/>
  <c r="A286" i="11"/>
  <c r="X286" i="11" s="1"/>
  <c r="A287" i="11"/>
  <c r="X287" i="11" s="1"/>
  <c r="A288" i="11"/>
  <c r="X288" i="11" s="1"/>
  <c r="A289" i="11"/>
  <c r="X289" i="11" s="1"/>
  <c r="A290" i="11"/>
  <c r="X290" i="11" s="1"/>
  <c r="A291" i="11"/>
  <c r="X291" i="11" s="1"/>
  <c r="A292" i="11"/>
  <c r="X292" i="11" s="1"/>
  <c r="A293" i="11"/>
  <c r="X293" i="11" s="1"/>
  <c r="A294" i="11"/>
  <c r="X294" i="11" s="1"/>
  <c r="A295" i="11"/>
  <c r="X295" i="11" s="1"/>
  <c r="A296" i="11"/>
  <c r="X296" i="11" s="1"/>
  <c r="A297" i="11"/>
  <c r="X297" i="11" s="1"/>
  <c r="A298" i="11"/>
  <c r="X298" i="11" s="1"/>
  <c r="A299" i="11"/>
  <c r="X299" i="11" s="1"/>
  <c r="A300" i="11"/>
  <c r="X300" i="11" s="1"/>
  <c r="A301" i="11"/>
  <c r="X301" i="11" s="1"/>
  <c r="A302" i="11"/>
  <c r="X302" i="11" s="1"/>
  <c r="A303" i="11"/>
  <c r="X303" i="11" s="1"/>
  <c r="A304" i="11"/>
  <c r="X304" i="11" s="1"/>
  <c r="A305" i="11"/>
  <c r="X305" i="11" s="1"/>
  <c r="A12" i="11"/>
  <c r="X12" i="11" s="1"/>
  <c r="AB295" i="15" l="1"/>
  <c r="AB72" i="15"/>
  <c r="AB216" i="15"/>
  <c r="AB288" i="15"/>
  <c r="AB171" i="15"/>
  <c r="AB20" i="15"/>
  <c r="AB213" i="15"/>
  <c r="AB253" i="15"/>
  <c r="AB132" i="15"/>
  <c r="AB204" i="15"/>
  <c r="AB276" i="15"/>
  <c r="AB29" i="15"/>
  <c r="AB173" i="15"/>
  <c r="AB245" i="15"/>
  <c r="AB82" i="15"/>
  <c r="AB226" i="15"/>
  <c r="AB147" i="15"/>
  <c r="AB140" i="15"/>
  <c r="AB277" i="15"/>
  <c r="AB54" i="15"/>
  <c r="AB126" i="15"/>
  <c r="AB270" i="15"/>
  <c r="AB231" i="15"/>
  <c r="AB224" i="15"/>
  <c r="AB66" i="15"/>
  <c r="AB210" i="15"/>
  <c r="AB59" i="15"/>
  <c r="AB280" i="15"/>
  <c r="AB189" i="15"/>
  <c r="AB261" i="15"/>
  <c r="AB26" i="15"/>
  <c r="AB98" i="15"/>
  <c r="AB170" i="15"/>
  <c r="AB242" i="15"/>
  <c r="AB103" i="15"/>
  <c r="AB175" i="15"/>
  <c r="AB247" i="15"/>
  <c r="AB96" i="15"/>
  <c r="AB168" i="15"/>
  <c r="AB88" i="15"/>
  <c r="AB252" i="15"/>
  <c r="AB149" i="15"/>
  <c r="AB95" i="15"/>
  <c r="AB28" i="15"/>
  <c r="AB199" i="15"/>
  <c r="AB271" i="15"/>
  <c r="AB264" i="15"/>
  <c r="AB89" i="15"/>
  <c r="AB233" i="15"/>
  <c r="AB70" i="15"/>
  <c r="AB207" i="15"/>
  <c r="AB279" i="15"/>
  <c r="AB49" i="15"/>
  <c r="AB121" i="15"/>
  <c r="AB42" i="15"/>
  <c r="AB114" i="15"/>
  <c r="AB107" i="15"/>
  <c r="AB179" i="15"/>
  <c r="AB93" i="15"/>
  <c r="AB237" i="15"/>
  <c r="AB67" i="15"/>
  <c r="AB139" i="15"/>
  <c r="AB249" i="15"/>
  <c r="AB158" i="15"/>
  <c r="AB79" i="15"/>
  <c r="AB113" i="15"/>
  <c r="AB22" i="15"/>
  <c r="AB94" i="15"/>
  <c r="AB238" i="15"/>
  <c r="AB87" i="15"/>
  <c r="AB235" i="15"/>
  <c r="AB84" i="15"/>
  <c r="AB156" i="15"/>
  <c r="AB228" i="15"/>
  <c r="AB125" i="15"/>
  <c r="AB269" i="15"/>
  <c r="AB34" i="15"/>
  <c r="AB106" i="15"/>
  <c r="AB27" i="15"/>
  <c r="AB78" i="15"/>
  <c r="AB222" i="15"/>
  <c r="AB71" i="15"/>
  <c r="AB148" i="15"/>
  <c r="AB220" i="15"/>
  <c r="AB292" i="15"/>
  <c r="AB273" i="15"/>
  <c r="AB38" i="15"/>
  <c r="AB254" i="15"/>
  <c r="AB46" i="15"/>
  <c r="AB262" i="15"/>
  <c r="AB32" i="15"/>
  <c r="AB104" i="15"/>
  <c r="AB248" i="15"/>
  <c r="AB25" i="15"/>
  <c r="AB241" i="15"/>
  <c r="AB18" i="15"/>
  <c r="AB90" i="15"/>
  <c r="AB162" i="15"/>
  <c r="AB234" i="15"/>
  <c r="AB83" i="15"/>
  <c r="AB155" i="15"/>
  <c r="AB227" i="15"/>
  <c r="AB299" i="15"/>
  <c r="AB232" i="15"/>
  <c r="AB304" i="15"/>
  <c r="AB141" i="15"/>
  <c r="AB43" i="15"/>
  <c r="AB259" i="15"/>
  <c r="AB108" i="15"/>
  <c r="AB221" i="15"/>
  <c r="AB58" i="15"/>
  <c r="AB130" i="15"/>
  <c r="AB274" i="15"/>
  <c r="AB195" i="15"/>
  <c r="AB188" i="15"/>
  <c r="AB109" i="15"/>
  <c r="AB30" i="15"/>
  <c r="AB102" i="15"/>
  <c r="AB174" i="15"/>
  <c r="AB246" i="15"/>
  <c r="AB23" i="15"/>
  <c r="AB167" i="15"/>
  <c r="AB239" i="15"/>
  <c r="AB100" i="15"/>
  <c r="AB172" i="15"/>
  <c r="AB244" i="15"/>
  <c r="AB225" i="15"/>
  <c r="AB251" i="15"/>
  <c r="AB112" i="15"/>
  <c r="AB184" i="15"/>
  <c r="AB21" i="15"/>
  <c r="AB60" i="15"/>
  <c r="AB105" i="15"/>
  <c r="AB223" i="15"/>
  <c r="AB41" i="15"/>
  <c r="AB159" i="15"/>
  <c r="AB131" i="15"/>
  <c r="AB275" i="15"/>
  <c r="AB19" i="15"/>
  <c r="AB99" i="15"/>
  <c r="AB157" i="15"/>
  <c r="AB31" i="15"/>
  <c r="AB65" i="15"/>
  <c r="AB97" i="15"/>
  <c r="AB169" i="15"/>
  <c r="K15" i="14"/>
  <c r="L15" i="14"/>
  <c r="M15" i="14"/>
  <c r="N15" i="14"/>
  <c r="O15" i="14"/>
  <c r="P15" i="14"/>
  <c r="Q15" i="14"/>
  <c r="R15" i="14"/>
  <c r="S15" i="14"/>
  <c r="K27" i="14"/>
  <c r="L27" i="14"/>
  <c r="M27" i="14"/>
  <c r="N27" i="14"/>
  <c r="O27" i="14"/>
  <c r="P27" i="14"/>
  <c r="Q27" i="14"/>
  <c r="R27" i="14"/>
  <c r="S27" i="14"/>
  <c r="L39" i="14"/>
  <c r="M39" i="14"/>
  <c r="N39" i="14"/>
  <c r="O39" i="14"/>
  <c r="P39" i="14"/>
  <c r="Q39" i="14"/>
  <c r="R39" i="14"/>
  <c r="S39" i="14"/>
  <c r="K39" i="14"/>
  <c r="L51" i="14"/>
  <c r="M51" i="14"/>
  <c r="N51" i="14"/>
  <c r="O51" i="14"/>
  <c r="P51" i="14"/>
  <c r="Q51" i="14"/>
  <c r="R51" i="14"/>
  <c r="S51" i="14"/>
  <c r="K51" i="14"/>
  <c r="L63" i="14"/>
  <c r="M63" i="14"/>
  <c r="N63" i="14"/>
  <c r="O63" i="14"/>
  <c r="P63" i="14"/>
  <c r="Q63" i="14"/>
  <c r="R63" i="14"/>
  <c r="S63" i="14"/>
  <c r="K63" i="14"/>
  <c r="L75" i="14"/>
  <c r="M75" i="14"/>
  <c r="N75" i="14"/>
  <c r="O75" i="14"/>
  <c r="P75" i="14"/>
  <c r="Q75" i="14"/>
  <c r="R75" i="14"/>
  <c r="S75" i="14"/>
  <c r="K75" i="14"/>
  <c r="L87" i="14"/>
  <c r="M87" i="14"/>
  <c r="N87" i="14"/>
  <c r="O87" i="14"/>
  <c r="P87" i="14"/>
  <c r="Q87" i="14"/>
  <c r="R87" i="14"/>
  <c r="K87" i="14"/>
  <c r="S87" i="14"/>
  <c r="O123" i="14"/>
  <c r="S123" i="14"/>
  <c r="K123" i="14"/>
  <c r="L123" i="14"/>
  <c r="M123" i="14"/>
  <c r="N123" i="14"/>
  <c r="P123" i="14"/>
  <c r="R123" i="14"/>
  <c r="Q123" i="14"/>
  <c r="K135" i="14"/>
  <c r="L135" i="14"/>
  <c r="M135" i="14"/>
  <c r="N135" i="14"/>
  <c r="O135" i="14"/>
  <c r="P135" i="14"/>
  <c r="Q135" i="14"/>
  <c r="R135" i="14"/>
  <c r="S135" i="14"/>
  <c r="K147" i="14"/>
  <c r="M147" i="14"/>
  <c r="N147" i="14"/>
  <c r="O147" i="14"/>
  <c r="P147" i="14"/>
  <c r="Q147" i="14"/>
  <c r="S147" i="14"/>
  <c r="L147" i="14"/>
  <c r="R147" i="14"/>
  <c r="K171" i="14"/>
  <c r="M171" i="14"/>
  <c r="N171" i="14"/>
  <c r="O171" i="14"/>
  <c r="L171" i="14"/>
  <c r="P171" i="14"/>
  <c r="Q171" i="14"/>
  <c r="R171" i="14"/>
  <c r="S171" i="14"/>
  <c r="R231" i="14"/>
  <c r="S231" i="14"/>
  <c r="K231" i="14"/>
  <c r="L231" i="14"/>
  <c r="M231" i="14"/>
  <c r="O231" i="14"/>
  <c r="Q231" i="14"/>
  <c r="N231" i="14"/>
  <c r="P231" i="14"/>
  <c r="R243" i="14"/>
  <c r="S243" i="14"/>
  <c r="K243" i="14"/>
  <c r="L243" i="14"/>
  <c r="M243" i="14"/>
  <c r="O243" i="14"/>
  <c r="Q243" i="14"/>
  <c r="N243" i="14"/>
  <c r="P243" i="14"/>
  <c r="R267" i="14"/>
  <c r="S267" i="14"/>
  <c r="K267" i="14"/>
  <c r="Q267" i="14"/>
  <c r="L267" i="14"/>
  <c r="M267" i="14"/>
  <c r="N267" i="14"/>
  <c r="O267" i="14"/>
  <c r="P267" i="14"/>
  <c r="R279" i="14"/>
  <c r="K279" i="14"/>
  <c r="L279" i="14"/>
  <c r="M279" i="14"/>
  <c r="N279" i="14"/>
  <c r="O279" i="14"/>
  <c r="P279" i="14"/>
  <c r="Q279" i="14"/>
  <c r="S279" i="14"/>
  <c r="N16" i="14"/>
  <c r="O16" i="14"/>
  <c r="P16" i="14"/>
  <c r="Q16" i="14"/>
  <c r="R16" i="14"/>
  <c r="S16" i="14"/>
  <c r="K16" i="14"/>
  <c r="M16" i="14"/>
  <c r="L16" i="14"/>
  <c r="N28" i="14"/>
  <c r="O28" i="14"/>
  <c r="P28" i="14"/>
  <c r="Q28" i="14"/>
  <c r="R28" i="14"/>
  <c r="S28" i="14"/>
  <c r="K28" i="14"/>
  <c r="M28" i="14"/>
  <c r="L28" i="14"/>
  <c r="O40" i="14"/>
  <c r="P40" i="14"/>
  <c r="Q40" i="14"/>
  <c r="R40" i="14"/>
  <c r="S40" i="14"/>
  <c r="K40" i="14"/>
  <c r="M40" i="14"/>
  <c r="L40" i="14"/>
  <c r="N40" i="14"/>
  <c r="O52" i="14"/>
  <c r="P52" i="14"/>
  <c r="Q52" i="14"/>
  <c r="R52" i="14"/>
  <c r="S52" i="14"/>
  <c r="K52" i="14"/>
  <c r="M52" i="14"/>
  <c r="L52" i="14"/>
  <c r="N52" i="14"/>
  <c r="O64" i="14"/>
  <c r="P64" i="14"/>
  <c r="Q64" i="14"/>
  <c r="R64" i="14"/>
  <c r="S64" i="14"/>
  <c r="K64" i="14"/>
  <c r="M64" i="14"/>
  <c r="L64" i="14"/>
  <c r="N64" i="14"/>
  <c r="O76" i="14"/>
  <c r="P76" i="14"/>
  <c r="Q76" i="14"/>
  <c r="R76" i="14"/>
  <c r="S76" i="14"/>
  <c r="K76" i="14"/>
  <c r="L76" i="14"/>
  <c r="M76" i="14"/>
  <c r="N76" i="14"/>
  <c r="O88" i="14"/>
  <c r="Q88" i="14"/>
  <c r="R88" i="14"/>
  <c r="S88" i="14"/>
  <c r="K88" i="14"/>
  <c r="L88" i="14"/>
  <c r="M88" i="14"/>
  <c r="N88" i="14"/>
  <c r="P88" i="14"/>
  <c r="Q100" i="14"/>
  <c r="R100" i="14"/>
  <c r="S100" i="14"/>
  <c r="M100" i="14"/>
  <c r="N100" i="14"/>
  <c r="O100" i="14"/>
  <c r="P100" i="14"/>
  <c r="L100" i="14"/>
  <c r="K100" i="14"/>
  <c r="R124" i="14"/>
  <c r="K124" i="14"/>
  <c r="L124" i="14"/>
  <c r="M124" i="14"/>
  <c r="N124" i="14"/>
  <c r="O124" i="14"/>
  <c r="P124" i="14"/>
  <c r="Q124" i="14"/>
  <c r="S124" i="14"/>
  <c r="M160" i="14"/>
  <c r="N160" i="14"/>
  <c r="P160" i="14"/>
  <c r="Q160" i="14"/>
  <c r="R160" i="14"/>
  <c r="S160" i="14"/>
  <c r="L160" i="14"/>
  <c r="K160" i="14"/>
  <c r="O160" i="14"/>
  <c r="M172" i="14"/>
  <c r="N172" i="14"/>
  <c r="P172" i="14"/>
  <c r="Q172" i="14"/>
  <c r="R172" i="14"/>
  <c r="L172" i="14"/>
  <c r="O172" i="14"/>
  <c r="S172" i="14"/>
  <c r="K172" i="14"/>
  <c r="K208" i="14"/>
  <c r="L208" i="14"/>
  <c r="M208" i="14"/>
  <c r="N208" i="14"/>
  <c r="O208" i="14"/>
  <c r="P208" i="14"/>
  <c r="Q208" i="14"/>
  <c r="R208" i="14"/>
  <c r="S208" i="14"/>
  <c r="K220" i="14"/>
  <c r="L220" i="14"/>
  <c r="M220" i="14"/>
  <c r="N220" i="14"/>
  <c r="O220" i="14"/>
  <c r="P220" i="14"/>
  <c r="Q220" i="14"/>
  <c r="R220" i="14"/>
  <c r="S220" i="14"/>
  <c r="L232" i="14"/>
  <c r="M232" i="14"/>
  <c r="N232" i="14"/>
  <c r="O232" i="14"/>
  <c r="P232" i="14"/>
  <c r="R232" i="14"/>
  <c r="K232" i="14"/>
  <c r="Q232" i="14"/>
  <c r="S232" i="14"/>
  <c r="L256" i="14"/>
  <c r="M256" i="14"/>
  <c r="N256" i="14"/>
  <c r="O256" i="14"/>
  <c r="P256" i="14"/>
  <c r="S256" i="14"/>
  <c r="K256" i="14"/>
  <c r="R256" i="14"/>
  <c r="Q256" i="14"/>
  <c r="L268" i="14"/>
  <c r="M268" i="14"/>
  <c r="N268" i="14"/>
  <c r="S268" i="14"/>
  <c r="K268" i="14"/>
  <c r="O268" i="14"/>
  <c r="P268" i="14"/>
  <c r="R268" i="14"/>
  <c r="Q268" i="14"/>
  <c r="M280" i="14"/>
  <c r="O280" i="14"/>
  <c r="P280" i="14"/>
  <c r="Q280" i="14"/>
  <c r="R280" i="14"/>
  <c r="S280" i="14"/>
  <c r="K280" i="14"/>
  <c r="N280" i="14"/>
  <c r="L280" i="14"/>
  <c r="N292" i="14"/>
  <c r="O292" i="14"/>
  <c r="P292" i="14"/>
  <c r="Q292" i="14"/>
  <c r="R292" i="14"/>
  <c r="S292" i="14"/>
  <c r="K292" i="14"/>
  <c r="M292" i="14"/>
  <c r="L292" i="14"/>
  <c r="P304" i="14"/>
  <c r="Q304" i="14"/>
  <c r="R304" i="14"/>
  <c r="S304" i="14"/>
  <c r="K304" i="14"/>
  <c r="L304" i="14"/>
  <c r="M304" i="14"/>
  <c r="O304" i="14"/>
  <c r="N304" i="14"/>
  <c r="Q17" i="14"/>
  <c r="R17" i="14"/>
  <c r="S17" i="14"/>
  <c r="K17" i="14"/>
  <c r="L17" i="14"/>
  <c r="M17" i="14"/>
  <c r="N17" i="14"/>
  <c r="P17" i="14"/>
  <c r="O17" i="14"/>
  <c r="R29" i="14"/>
  <c r="S29" i="14"/>
  <c r="K29" i="14"/>
  <c r="L29" i="14"/>
  <c r="M29" i="14"/>
  <c r="N29" i="14"/>
  <c r="P29" i="14"/>
  <c r="Q29" i="14"/>
  <c r="O29" i="14"/>
  <c r="R41" i="14"/>
  <c r="S41" i="14"/>
  <c r="K41" i="14"/>
  <c r="L41" i="14"/>
  <c r="M41" i="14"/>
  <c r="N41" i="14"/>
  <c r="P41" i="14"/>
  <c r="O41" i="14"/>
  <c r="Q41" i="14"/>
  <c r="R53" i="14"/>
  <c r="S53" i="14"/>
  <c r="K53" i="14"/>
  <c r="L53" i="14"/>
  <c r="M53" i="14"/>
  <c r="N53" i="14"/>
  <c r="P53" i="14"/>
  <c r="Q53" i="14"/>
  <c r="O53" i="14"/>
  <c r="R65" i="14"/>
  <c r="S65" i="14"/>
  <c r="K65" i="14"/>
  <c r="L65" i="14"/>
  <c r="M65" i="14"/>
  <c r="N65" i="14"/>
  <c r="P65" i="14"/>
  <c r="O65" i="14"/>
  <c r="Q65" i="14"/>
  <c r="R77" i="14"/>
  <c r="S77" i="14"/>
  <c r="K77" i="14"/>
  <c r="L77" i="14"/>
  <c r="M77" i="14"/>
  <c r="N77" i="14"/>
  <c r="O77" i="14"/>
  <c r="P77" i="14"/>
  <c r="Q77" i="14"/>
  <c r="R89" i="14"/>
  <c r="K89" i="14"/>
  <c r="O89" i="14"/>
  <c r="P89" i="14"/>
  <c r="Q89" i="14"/>
  <c r="S89" i="14"/>
  <c r="L89" i="14"/>
  <c r="N89" i="14"/>
  <c r="M89" i="14"/>
  <c r="S101" i="14"/>
  <c r="K101" i="14"/>
  <c r="L101" i="14"/>
  <c r="M101" i="14"/>
  <c r="N101" i="14"/>
  <c r="O101" i="14"/>
  <c r="P101" i="14"/>
  <c r="R101" i="14"/>
  <c r="Q101" i="14"/>
  <c r="Q113" i="14"/>
  <c r="R113" i="14"/>
  <c r="S113" i="14"/>
  <c r="K113" i="14"/>
  <c r="L113" i="14"/>
  <c r="M113" i="14"/>
  <c r="N113" i="14"/>
  <c r="P113" i="14"/>
  <c r="O113" i="14"/>
  <c r="N125" i="14"/>
  <c r="O125" i="14"/>
  <c r="P125" i="14"/>
  <c r="Q125" i="14"/>
  <c r="R125" i="14"/>
  <c r="S125" i="14"/>
  <c r="K125" i="14"/>
  <c r="M125" i="14"/>
  <c r="L125" i="14"/>
  <c r="P137" i="14"/>
  <c r="Q137" i="14"/>
  <c r="R137" i="14"/>
  <c r="S137" i="14"/>
  <c r="K137" i="14"/>
  <c r="L137" i="14"/>
  <c r="M137" i="14"/>
  <c r="O137" i="14"/>
  <c r="N137" i="14"/>
  <c r="P149" i="14"/>
  <c r="Q149" i="14"/>
  <c r="S149" i="14"/>
  <c r="K149" i="14"/>
  <c r="M149" i="14"/>
  <c r="O149" i="14"/>
  <c r="L149" i="14"/>
  <c r="N149" i="14"/>
  <c r="R149" i="14"/>
  <c r="P161" i="14"/>
  <c r="Q161" i="14"/>
  <c r="S161" i="14"/>
  <c r="K161" i="14"/>
  <c r="M161" i="14"/>
  <c r="O161" i="14"/>
  <c r="R161" i="14"/>
  <c r="N161" i="14"/>
  <c r="L161" i="14"/>
  <c r="P173" i="14"/>
  <c r="Q173" i="14"/>
  <c r="S173" i="14"/>
  <c r="O173" i="14"/>
  <c r="K173" i="14"/>
  <c r="L173" i="14"/>
  <c r="M173" i="14"/>
  <c r="N173" i="14"/>
  <c r="R173" i="14"/>
  <c r="P185" i="14"/>
  <c r="Q185" i="14"/>
  <c r="R185" i="14"/>
  <c r="S185" i="14"/>
  <c r="K185" i="14"/>
  <c r="L185" i="14"/>
  <c r="M185" i="14"/>
  <c r="O185" i="14"/>
  <c r="N185" i="14"/>
  <c r="L197" i="14"/>
  <c r="M197" i="14"/>
  <c r="N197" i="14"/>
  <c r="O197" i="14"/>
  <c r="P197" i="14"/>
  <c r="Q197" i="14"/>
  <c r="R197" i="14"/>
  <c r="S197" i="14"/>
  <c r="K197" i="14"/>
  <c r="L209" i="14"/>
  <c r="M209" i="14"/>
  <c r="N209" i="14"/>
  <c r="O209" i="14"/>
  <c r="P209" i="14"/>
  <c r="Q209" i="14"/>
  <c r="R209" i="14"/>
  <c r="S209" i="14"/>
  <c r="K209" i="14"/>
  <c r="L221" i="14"/>
  <c r="M221" i="14"/>
  <c r="N221" i="14"/>
  <c r="O221" i="14"/>
  <c r="P221" i="14"/>
  <c r="Q221" i="14"/>
  <c r="R221" i="14"/>
  <c r="S221" i="14"/>
  <c r="K221" i="14"/>
  <c r="L233" i="14"/>
  <c r="M233" i="14"/>
  <c r="O233" i="14"/>
  <c r="P233" i="14"/>
  <c r="Q233" i="14"/>
  <c r="R233" i="14"/>
  <c r="S233" i="14"/>
  <c r="K233" i="14"/>
  <c r="N233" i="14"/>
  <c r="L245" i="14"/>
  <c r="M245" i="14"/>
  <c r="O245" i="14"/>
  <c r="P245" i="14"/>
  <c r="Q245" i="14"/>
  <c r="R245" i="14"/>
  <c r="S245" i="14"/>
  <c r="K245" i="14"/>
  <c r="N245" i="14"/>
  <c r="L281" i="14"/>
  <c r="P281" i="14"/>
  <c r="K281" i="14"/>
  <c r="M281" i="14"/>
  <c r="N281" i="14"/>
  <c r="O281" i="14"/>
  <c r="Q281" i="14"/>
  <c r="S281" i="14"/>
  <c r="R281" i="14"/>
  <c r="L293" i="14"/>
  <c r="R293" i="14"/>
  <c r="S293" i="14"/>
  <c r="K293" i="14"/>
  <c r="M293" i="14"/>
  <c r="N293" i="14"/>
  <c r="O293" i="14"/>
  <c r="Q293" i="14"/>
  <c r="P293" i="14"/>
  <c r="S305" i="14"/>
  <c r="K305" i="14"/>
  <c r="L305" i="14"/>
  <c r="M305" i="14"/>
  <c r="N305" i="14"/>
  <c r="O305" i="14"/>
  <c r="P305" i="14"/>
  <c r="R305" i="14"/>
  <c r="Q305" i="14"/>
  <c r="K18" i="14"/>
  <c r="L18" i="14"/>
  <c r="M18" i="14"/>
  <c r="N18" i="14"/>
  <c r="O18" i="14"/>
  <c r="P18" i="14"/>
  <c r="Q18" i="14"/>
  <c r="S18" i="14"/>
  <c r="R18" i="14"/>
  <c r="K30" i="14"/>
  <c r="L30" i="14"/>
  <c r="M30" i="14"/>
  <c r="N30" i="14"/>
  <c r="O30" i="14"/>
  <c r="P30" i="14"/>
  <c r="Q30" i="14"/>
  <c r="S30" i="14"/>
  <c r="R30" i="14"/>
  <c r="K42" i="14"/>
  <c r="L42" i="14"/>
  <c r="M42" i="14"/>
  <c r="N42" i="14"/>
  <c r="O42" i="14"/>
  <c r="P42" i="14"/>
  <c r="Q42" i="14"/>
  <c r="S42" i="14"/>
  <c r="R42" i="14"/>
  <c r="K54" i="14"/>
  <c r="L54" i="14"/>
  <c r="M54" i="14"/>
  <c r="N54" i="14"/>
  <c r="O54" i="14"/>
  <c r="P54" i="14"/>
  <c r="Q54" i="14"/>
  <c r="S54" i="14"/>
  <c r="R54" i="14"/>
  <c r="K78" i="14"/>
  <c r="L78" i="14"/>
  <c r="M78" i="14"/>
  <c r="N78" i="14"/>
  <c r="O78" i="14"/>
  <c r="P78" i="14"/>
  <c r="R78" i="14"/>
  <c r="S78" i="14"/>
  <c r="Q78" i="14"/>
  <c r="L114" i="14"/>
  <c r="K114" i="14"/>
  <c r="M114" i="14"/>
  <c r="N114" i="14"/>
  <c r="O114" i="14"/>
  <c r="P114" i="14"/>
  <c r="Q114" i="14"/>
  <c r="R114" i="14"/>
  <c r="S114" i="14"/>
  <c r="L126" i="14"/>
  <c r="R126" i="14"/>
  <c r="S126" i="14"/>
  <c r="K126" i="14"/>
  <c r="M126" i="14"/>
  <c r="N126" i="14"/>
  <c r="O126" i="14"/>
  <c r="Q126" i="14"/>
  <c r="P126" i="14"/>
  <c r="S138" i="14"/>
  <c r="K138" i="14"/>
  <c r="L138" i="14"/>
  <c r="M138" i="14"/>
  <c r="N138" i="14"/>
  <c r="O138" i="14"/>
  <c r="P138" i="14"/>
  <c r="R138" i="14"/>
  <c r="Q138" i="14"/>
  <c r="S150" i="14"/>
  <c r="K150" i="14"/>
  <c r="L150" i="14"/>
  <c r="M150" i="14"/>
  <c r="N150" i="14"/>
  <c r="P150" i="14"/>
  <c r="R150" i="14"/>
  <c r="Q150" i="14"/>
  <c r="O150" i="14"/>
  <c r="S174" i="14"/>
  <c r="K174" i="14"/>
  <c r="L174" i="14"/>
  <c r="R174" i="14"/>
  <c r="M174" i="14"/>
  <c r="N174" i="14"/>
  <c r="O174" i="14"/>
  <c r="Q174" i="14"/>
  <c r="P174" i="14"/>
  <c r="S186" i="14"/>
  <c r="K186" i="14"/>
  <c r="L186" i="14"/>
  <c r="M186" i="14"/>
  <c r="N186" i="14"/>
  <c r="O186" i="14"/>
  <c r="P186" i="14"/>
  <c r="Q186" i="14"/>
  <c r="R186" i="14"/>
  <c r="O198" i="14"/>
  <c r="P198" i="14"/>
  <c r="Q198" i="14"/>
  <c r="R198" i="14"/>
  <c r="S198" i="14"/>
  <c r="K198" i="14"/>
  <c r="L198" i="14"/>
  <c r="N198" i="14"/>
  <c r="M198" i="14"/>
  <c r="O210" i="14"/>
  <c r="P210" i="14"/>
  <c r="Q210" i="14"/>
  <c r="R210" i="14"/>
  <c r="S210" i="14"/>
  <c r="K210" i="14"/>
  <c r="L210" i="14"/>
  <c r="N210" i="14"/>
  <c r="M210" i="14"/>
  <c r="O222" i="14"/>
  <c r="P222" i="14"/>
  <c r="Q222" i="14"/>
  <c r="R222" i="14"/>
  <c r="S222" i="14"/>
  <c r="K222" i="14"/>
  <c r="L222" i="14"/>
  <c r="N222" i="14"/>
  <c r="M222" i="14"/>
  <c r="O234" i="14"/>
  <c r="P234" i="14"/>
  <c r="R234" i="14"/>
  <c r="S234" i="14"/>
  <c r="L234" i="14"/>
  <c r="N234" i="14"/>
  <c r="K234" i="14"/>
  <c r="M234" i="14"/>
  <c r="Q234" i="14"/>
  <c r="O258" i="14"/>
  <c r="P258" i="14"/>
  <c r="R258" i="14"/>
  <c r="S258" i="14"/>
  <c r="N258" i="14"/>
  <c r="K258" i="14"/>
  <c r="L258" i="14"/>
  <c r="M258" i="14"/>
  <c r="Q258" i="14"/>
  <c r="O270" i="14"/>
  <c r="P270" i="14"/>
  <c r="R270" i="14"/>
  <c r="S270" i="14"/>
  <c r="N270" i="14"/>
  <c r="K270" i="14"/>
  <c r="L270" i="14"/>
  <c r="M270" i="14"/>
  <c r="Q270" i="14"/>
  <c r="O282" i="14"/>
  <c r="S282" i="14"/>
  <c r="K282" i="14"/>
  <c r="L282" i="14"/>
  <c r="M282" i="14"/>
  <c r="N282" i="14"/>
  <c r="P282" i="14"/>
  <c r="Q282" i="14"/>
  <c r="R282" i="14"/>
  <c r="O294" i="14"/>
  <c r="K294" i="14"/>
  <c r="L294" i="14"/>
  <c r="M294" i="14"/>
  <c r="N294" i="14"/>
  <c r="P294" i="14"/>
  <c r="Q294" i="14"/>
  <c r="R294" i="14"/>
  <c r="S294" i="14"/>
  <c r="K306" i="14"/>
  <c r="L306" i="14"/>
  <c r="M306" i="14"/>
  <c r="N306" i="14"/>
  <c r="O306" i="14"/>
  <c r="P306" i="14"/>
  <c r="Q306" i="14"/>
  <c r="R306" i="14"/>
  <c r="S306" i="14"/>
  <c r="L31" i="14"/>
  <c r="M31" i="14"/>
  <c r="N31" i="14"/>
  <c r="O31" i="14"/>
  <c r="P31" i="14"/>
  <c r="Q31" i="14"/>
  <c r="R31" i="14"/>
  <c r="S31" i="14"/>
  <c r="K31" i="14"/>
  <c r="L43" i="14"/>
  <c r="M43" i="14"/>
  <c r="N43" i="14"/>
  <c r="O43" i="14"/>
  <c r="P43" i="14"/>
  <c r="Q43" i="14"/>
  <c r="R43" i="14"/>
  <c r="S43" i="14"/>
  <c r="K43" i="14"/>
  <c r="L55" i="14"/>
  <c r="M55" i="14"/>
  <c r="N55" i="14"/>
  <c r="O55" i="14"/>
  <c r="P55" i="14"/>
  <c r="Q55" i="14"/>
  <c r="R55" i="14"/>
  <c r="S55" i="14"/>
  <c r="K55" i="14"/>
  <c r="L79" i="14"/>
  <c r="M79" i="14"/>
  <c r="N79" i="14"/>
  <c r="O79" i="14"/>
  <c r="P79" i="14"/>
  <c r="Q79" i="14"/>
  <c r="R79" i="14"/>
  <c r="S79" i="14"/>
  <c r="K79" i="14"/>
  <c r="L91" i="14"/>
  <c r="N91" i="14"/>
  <c r="O91" i="14"/>
  <c r="P91" i="14"/>
  <c r="Q91" i="14"/>
  <c r="S91" i="14"/>
  <c r="K91" i="14"/>
  <c r="R91" i="14"/>
  <c r="M91" i="14"/>
  <c r="K139" i="14"/>
  <c r="L139" i="14"/>
  <c r="M139" i="14"/>
  <c r="N139" i="14"/>
  <c r="O139" i="14"/>
  <c r="P139" i="14"/>
  <c r="Q139" i="14"/>
  <c r="R139" i="14"/>
  <c r="S139" i="14"/>
  <c r="R235" i="14"/>
  <c r="S235" i="14"/>
  <c r="K235" i="14"/>
  <c r="L235" i="14"/>
  <c r="M235" i="14"/>
  <c r="O235" i="14"/>
  <c r="Q235" i="14"/>
  <c r="P235" i="14"/>
  <c r="N235" i="14"/>
  <c r="R259" i="14"/>
  <c r="S259" i="14"/>
  <c r="K259" i="14"/>
  <c r="L259" i="14"/>
  <c r="M259" i="14"/>
  <c r="Q259" i="14"/>
  <c r="N259" i="14"/>
  <c r="O259" i="14"/>
  <c r="P259" i="14"/>
  <c r="R283" i="14"/>
  <c r="P283" i="14"/>
  <c r="Q283" i="14"/>
  <c r="S283" i="14"/>
  <c r="K283" i="14"/>
  <c r="L283" i="14"/>
  <c r="M283" i="14"/>
  <c r="O283" i="14"/>
  <c r="N283" i="14"/>
  <c r="N20" i="14"/>
  <c r="O20" i="14"/>
  <c r="P20" i="14"/>
  <c r="Q20" i="14"/>
  <c r="R20" i="14"/>
  <c r="S20" i="14"/>
  <c r="K20" i="14"/>
  <c r="M20" i="14"/>
  <c r="L20" i="14"/>
  <c r="O32" i="14"/>
  <c r="P32" i="14"/>
  <c r="Q32" i="14"/>
  <c r="R32" i="14"/>
  <c r="S32" i="14"/>
  <c r="K32" i="14"/>
  <c r="M32" i="14"/>
  <c r="L32" i="14"/>
  <c r="N32" i="14"/>
  <c r="O44" i="14"/>
  <c r="P44" i="14"/>
  <c r="Q44" i="14"/>
  <c r="R44" i="14"/>
  <c r="S44" i="14"/>
  <c r="K44" i="14"/>
  <c r="M44" i="14"/>
  <c r="L44" i="14"/>
  <c r="N44" i="14"/>
  <c r="O56" i="14"/>
  <c r="P56" i="14"/>
  <c r="Q56" i="14"/>
  <c r="R56" i="14"/>
  <c r="S56" i="14"/>
  <c r="K56" i="14"/>
  <c r="M56" i="14"/>
  <c r="L56" i="14"/>
  <c r="N56" i="14"/>
  <c r="O68" i="14"/>
  <c r="P68" i="14"/>
  <c r="Q68" i="14"/>
  <c r="R68" i="14"/>
  <c r="S68" i="14"/>
  <c r="K68" i="14"/>
  <c r="M68" i="14"/>
  <c r="L68" i="14"/>
  <c r="N68" i="14"/>
  <c r="O80" i="14"/>
  <c r="P80" i="14"/>
  <c r="Q80" i="14"/>
  <c r="R80" i="14"/>
  <c r="S80" i="14"/>
  <c r="K80" i="14"/>
  <c r="L80" i="14"/>
  <c r="M80" i="14"/>
  <c r="N80" i="14"/>
  <c r="O92" i="14"/>
  <c r="Q92" i="14"/>
  <c r="R92" i="14"/>
  <c r="S92" i="14"/>
  <c r="K92" i="14"/>
  <c r="L92" i="14"/>
  <c r="M92" i="14"/>
  <c r="N92" i="14"/>
  <c r="P92" i="14"/>
  <c r="Q104" i="14"/>
  <c r="R104" i="14"/>
  <c r="S104" i="14"/>
  <c r="K104" i="14"/>
  <c r="L104" i="14"/>
  <c r="M104" i="14"/>
  <c r="N104" i="14"/>
  <c r="O104" i="14"/>
  <c r="P104" i="14"/>
  <c r="R116" i="14"/>
  <c r="P116" i="14"/>
  <c r="Q116" i="14"/>
  <c r="S116" i="14"/>
  <c r="K116" i="14"/>
  <c r="L116" i="14"/>
  <c r="M116" i="14"/>
  <c r="O116" i="14"/>
  <c r="N116" i="14"/>
  <c r="M128" i="14"/>
  <c r="N128" i="14"/>
  <c r="O128" i="14"/>
  <c r="P128" i="14"/>
  <c r="Q128" i="14"/>
  <c r="R128" i="14"/>
  <c r="S128" i="14"/>
  <c r="L128" i="14"/>
  <c r="K128" i="14"/>
  <c r="M140" i="14"/>
  <c r="N140" i="14"/>
  <c r="O140" i="14"/>
  <c r="P140" i="14"/>
  <c r="Q140" i="14"/>
  <c r="R140" i="14"/>
  <c r="S140" i="14"/>
  <c r="L140" i="14"/>
  <c r="K140" i="14"/>
  <c r="M164" i="14"/>
  <c r="N164" i="14"/>
  <c r="P164" i="14"/>
  <c r="Q164" i="14"/>
  <c r="R164" i="14"/>
  <c r="S164" i="14"/>
  <c r="L164" i="14"/>
  <c r="K164" i="14"/>
  <c r="O164" i="14"/>
  <c r="M176" i="14"/>
  <c r="N176" i="14"/>
  <c r="P176" i="14"/>
  <c r="Q176" i="14"/>
  <c r="R176" i="14"/>
  <c r="K176" i="14"/>
  <c r="L176" i="14"/>
  <c r="O176" i="14"/>
  <c r="S176" i="14"/>
  <c r="M188" i="14"/>
  <c r="Q188" i="14"/>
  <c r="K188" i="14"/>
  <c r="L188" i="14"/>
  <c r="N188" i="14"/>
  <c r="O188" i="14"/>
  <c r="P188" i="14"/>
  <c r="R188" i="14"/>
  <c r="S188" i="14"/>
  <c r="K212" i="14"/>
  <c r="L212" i="14"/>
  <c r="M212" i="14"/>
  <c r="N212" i="14"/>
  <c r="O212" i="14"/>
  <c r="P212" i="14"/>
  <c r="Q212" i="14"/>
  <c r="R212" i="14"/>
  <c r="S212" i="14"/>
  <c r="K224" i="14"/>
  <c r="L224" i="14"/>
  <c r="M224" i="14"/>
  <c r="N224" i="14"/>
  <c r="O224" i="14"/>
  <c r="P224" i="14"/>
  <c r="Q224" i="14"/>
  <c r="R224" i="14"/>
  <c r="S224" i="14"/>
  <c r="L236" i="14"/>
  <c r="M236" i="14"/>
  <c r="N236" i="14"/>
  <c r="O236" i="14"/>
  <c r="P236" i="14"/>
  <c r="R236" i="14"/>
  <c r="K236" i="14"/>
  <c r="Q236" i="14"/>
  <c r="S236" i="14"/>
  <c r="L248" i="14"/>
  <c r="M248" i="14"/>
  <c r="N248" i="14"/>
  <c r="O248" i="14"/>
  <c r="P248" i="14"/>
  <c r="R248" i="14"/>
  <c r="K248" i="14"/>
  <c r="Q248" i="14"/>
  <c r="S248" i="14"/>
  <c r="L260" i="14"/>
  <c r="M260" i="14"/>
  <c r="N260" i="14"/>
  <c r="O260" i="14"/>
  <c r="P260" i="14"/>
  <c r="S260" i="14"/>
  <c r="K260" i="14"/>
  <c r="R260" i="14"/>
  <c r="Q260" i="14"/>
  <c r="L272" i="14"/>
  <c r="M272" i="14"/>
  <c r="N272" i="14"/>
  <c r="K272" i="14"/>
  <c r="O272" i="14"/>
  <c r="P272" i="14"/>
  <c r="Q272" i="14"/>
  <c r="R272" i="14"/>
  <c r="S272" i="14"/>
  <c r="Q21" i="14"/>
  <c r="R21" i="14"/>
  <c r="S21" i="14"/>
  <c r="K21" i="14"/>
  <c r="L21" i="14"/>
  <c r="M21" i="14"/>
  <c r="N21" i="14"/>
  <c r="P21" i="14"/>
  <c r="O21" i="14"/>
  <c r="R33" i="14"/>
  <c r="S33" i="14"/>
  <c r="K33" i="14"/>
  <c r="L33" i="14"/>
  <c r="M33" i="14"/>
  <c r="N33" i="14"/>
  <c r="P33" i="14"/>
  <c r="O33" i="14"/>
  <c r="Q33" i="14"/>
  <c r="R45" i="14"/>
  <c r="S45" i="14"/>
  <c r="K45" i="14"/>
  <c r="L45" i="14"/>
  <c r="M45" i="14"/>
  <c r="N45" i="14"/>
  <c r="P45" i="14"/>
  <c r="Q45" i="14"/>
  <c r="O45" i="14"/>
  <c r="R57" i="14"/>
  <c r="S57" i="14"/>
  <c r="K57" i="14"/>
  <c r="L57" i="14"/>
  <c r="M57" i="14"/>
  <c r="N57" i="14"/>
  <c r="P57" i="14"/>
  <c r="O57" i="14"/>
  <c r="Q57" i="14"/>
  <c r="R69" i="14"/>
  <c r="S69" i="14"/>
  <c r="K69" i="14"/>
  <c r="L69" i="14"/>
  <c r="M69" i="14"/>
  <c r="N69" i="14"/>
  <c r="Q69" i="14"/>
  <c r="P69" i="14"/>
  <c r="O69" i="14"/>
  <c r="R81" i="14"/>
  <c r="S81" i="14"/>
  <c r="K81" i="14"/>
  <c r="L81" i="14"/>
  <c r="M81" i="14"/>
  <c r="N81" i="14"/>
  <c r="O81" i="14"/>
  <c r="P81" i="14"/>
  <c r="Q81" i="14"/>
  <c r="R93" i="14"/>
  <c r="K93" i="14"/>
  <c r="S93" i="14"/>
  <c r="L93" i="14"/>
  <c r="M93" i="14"/>
  <c r="N93" i="14"/>
  <c r="O93" i="14"/>
  <c r="Q93" i="14"/>
  <c r="P93" i="14"/>
  <c r="P105" i="14"/>
  <c r="Q105" i="14"/>
  <c r="R105" i="14"/>
  <c r="S105" i="14"/>
  <c r="K105" i="14"/>
  <c r="L105" i="14"/>
  <c r="M105" i="14"/>
  <c r="O105" i="14"/>
  <c r="N105" i="14"/>
  <c r="K117" i="14"/>
  <c r="L117" i="14"/>
  <c r="M117" i="14"/>
  <c r="N117" i="14"/>
  <c r="O117" i="14"/>
  <c r="P117" i="14"/>
  <c r="Q117" i="14"/>
  <c r="S117" i="14"/>
  <c r="R117" i="14"/>
  <c r="P129" i="14"/>
  <c r="Q129" i="14"/>
  <c r="R129" i="14"/>
  <c r="S129" i="14"/>
  <c r="K129" i="14"/>
  <c r="L129" i="14"/>
  <c r="M129" i="14"/>
  <c r="O129" i="14"/>
  <c r="N129" i="14"/>
  <c r="P141" i="14"/>
  <c r="Q141" i="14"/>
  <c r="R141" i="14"/>
  <c r="S141" i="14"/>
  <c r="K141" i="14"/>
  <c r="L141" i="14"/>
  <c r="M141" i="14"/>
  <c r="O141" i="14"/>
  <c r="N141" i="14"/>
  <c r="P153" i="14"/>
  <c r="Q153" i="14"/>
  <c r="S153" i="14"/>
  <c r="K153" i="14"/>
  <c r="M153" i="14"/>
  <c r="O153" i="14"/>
  <c r="L153" i="14"/>
  <c r="N153" i="14"/>
  <c r="R153" i="14"/>
  <c r="P165" i="14"/>
  <c r="Q165" i="14"/>
  <c r="S165" i="14"/>
  <c r="K165" i="14"/>
  <c r="M165" i="14"/>
  <c r="O165" i="14"/>
  <c r="L165" i="14"/>
  <c r="N165" i="14"/>
  <c r="R165" i="14"/>
  <c r="P177" i="14"/>
  <c r="Q177" i="14"/>
  <c r="S177" i="14"/>
  <c r="M177" i="14"/>
  <c r="N177" i="14"/>
  <c r="O177" i="14"/>
  <c r="R177" i="14"/>
  <c r="L177" i="14"/>
  <c r="K177" i="14"/>
  <c r="P189" i="14"/>
  <c r="M189" i="14"/>
  <c r="N189" i="14"/>
  <c r="O189" i="14"/>
  <c r="Q189" i="14"/>
  <c r="R189" i="14"/>
  <c r="S189" i="14"/>
  <c r="L189" i="14"/>
  <c r="K189" i="14"/>
  <c r="L213" i="14"/>
  <c r="M213" i="14"/>
  <c r="N213" i="14"/>
  <c r="O213" i="14"/>
  <c r="P213" i="14"/>
  <c r="Q213" i="14"/>
  <c r="R213" i="14"/>
  <c r="S213" i="14"/>
  <c r="K213" i="14"/>
  <c r="L225" i="14"/>
  <c r="M225" i="14"/>
  <c r="N225" i="14"/>
  <c r="O225" i="14"/>
  <c r="P225" i="14"/>
  <c r="Q225" i="14"/>
  <c r="R225" i="14"/>
  <c r="S225" i="14"/>
  <c r="K225" i="14"/>
  <c r="L249" i="14"/>
  <c r="M249" i="14"/>
  <c r="O249" i="14"/>
  <c r="P249" i="14"/>
  <c r="Q249" i="14"/>
  <c r="R249" i="14"/>
  <c r="S249" i="14"/>
  <c r="K249" i="14"/>
  <c r="N249" i="14"/>
  <c r="L261" i="14"/>
  <c r="M261" i="14"/>
  <c r="O261" i="14"/>
  <c r="P261" i="14"/>
  <c r="Q261" i="14"/>
  <c r="K261" i="14"/>
  <c r="N261" i="14"/>
  <c r="R261" i="14"/>
  <c r="S261" i="14"/>
  <c r="L273" i="14"/>
  <c r="M273" i="14"/>
  <c r="O273" i="14"/>
  <c r="P273" i="14"/>
  <c r="Q273" i="14"/>
  <c r="K273" i="14"/>
  <c r="N273" i="14"/>
  <c r="R273" i="14"/>
  <c r="S273" i="14"/>
  <c r="S297" i="14"/>
  <c r="K297" i="14"/>
  <c r="L297" i="14"/>
  <c r="M297" i="14"/>
  <c r="N297" i="14"/>
  <c r="O297" i="14"/>
  <c r="P297" i="14"/>
  <c r="R297" i="14"/>
  <c r="Q297" i="14"/>
  <c r="K22" i="14"/>
  <c r="L22" i="14"/>
  <c r="M22" i="14"/>
  <c r="N22" i="14"/>
  <c r="O22" i="14"/>
  <c r="P22" i="14"/>
  <c r="Q22" i="14"/>
  <c r="S22" i="14"/>
  <c r="R22" i="14"/>
  <c r="K34" i="14"/>
  <c r="L34" i="14"/>
  <c r="M34" i="14"/>
  <c r="N34" i="14"/>
  <c r="O34" i="14"/>
  <c r="P34" i="14"/>
  <c r="Q34" i="14"/>
  <c r="S34" i="14"/>
  <c r="R34" i="14"/>
  <c r="K46" i="14"/>
  <c r="L46" i="14"/>
  <c r="M46" i="14"/>
  <c r="N46" i="14"/>
  <c r="O46" i="14"/>
  <c r="P46" i="14"/>
  <c r="Q46" i="14"/>
  <c r="S46" i="14"/>
  <c r="R46" i="14"/>
  <c r="K58" i="14"/>
  <c r="L58" i="14"/>
  <c r="M58" i="14"/>
  <c r="N58" i="14"/>
  <c r="O58" i="14"/>
  <c r="P58" i="14"/>
  <c r="Q58" i="14"/>
  <c r="S58" i="14"/>
  <c r="R58" i="14"/>
  <c r="K70" i="14"/>
  <c r="L70" i="14"/>
  <c r="M70" i="14"/>
  <c r="N70" i="14"/>
  <c r="O70" i="14"/>
  <c r="P70" i="14"/>
  <c r="Q70" i="14"/>
  <c r="R70" i="14"/>
  <c r="S70" i="14"/>
  <c r="K82" i="14"/>
  <c r="L82" i="14"/>
  <c r="M82" i="14"/>
  <c r="N82" i="14"/>
  <c r="O82" i="14"/>
  <c r="P82" i="14"/>
  <c r="R82" i="14"/>
  <c r="S82" i="14"/>
  <c r="Q82" i="14"/>
  <c r="K94" i="14"/>
  <c r="L94" i="14"/>
  <c r="M94" i="14"/>
  <c r="N94" i="14"/>
  <c r="O94" i="14"/>
  <c r="P94" i="14"/>
  <c r="Q94" i="14"/>
  <c r="R94" i="14"/>
  <c r="S94" i="14"/>
  <c r="K106" i="14"/>
  <c r="L106" i="14"/>
  <c r="M106" i="14"/>
  <c r="N106" i="14"/>
  <c r="O106" i="14"/>
  <c r="P106" i="14"/>
  <c r="Q106" i="14"/>
  <c r="R106" i="14"/>
  <c r="S106" i="14"/>
  <c r="L118" i="14"/>
  <c r="K118" i="14"/>
  <c r="M118" i="14"/>
  <c r="N118" i="14"/>
  <c r="O118" i="14"/>
  <c r="P118" i="14"/>
  <c r="Q118" i="14"/>
  <c r="R118" i="14"/>
  <c r="S118" i="14"/>
  <c r="S130" i="14"/>
  <c r="K130" i="14"/>
  <c r="L130" i="14"/>
  <c r="M130" i="14"/>
  <c r="N130" i="14"/>
  <c r="O130" i="14"/>
  <c r="P130" i="14"/>
  <c r="R130" i="14"/>
  <c r="Q130" i="14"/>
  <c r="S142" i="14"/>
  <c r="K142" i="14"/>
  <c r="L142" i="14"/>
  <c r="M142" i="14"/>
  <c r="N142" i="14"/>
  <c r="O142" i="14"/>
  <c r="P142" i="14"/>
  <c r="R142" i="14"/>
  <c r="Q142" i="14"/>
  <c r="S154" i="14"/>
  <c r="K154" i="14"/>
  <c r="L154" i="14"/>
  <c r="M154" i="14"/>
  <c r="N154" i="14"/>
  <c r="P154" i="14"/>
  <c r="R154" i="14"/>
  <c r="O154" i="14"/>
  <c r="Q154" i="14"/>
  <c r="S178" i="14"/>
  <c r="K178" i="14"/>
  <c r="L178" i="14"/>
  <c r="M178" i="14"/>
  <c r="N178" i="14"/>
  <c r="O178" i="14"/>
  <c r="P178" i="14"/>
  <c r="Q178" i="14"/>
  <c r="R178" i="14"/>
  <c r="S190" i="14"/>
  <c r="K190" i="14"/>
  <c r="R190" i="14"/>
  <c r="L190" i="14"/>
  <c r="M190" i="14"/>
  <c r="N190" i="14"/>
  <c r="O190" i="14"/>
  <c r="Q190" i="14"/>
  <c r="P190" i="14"/>
  <c r="O202" i="14"/>
  <c r="P202" i="14"/>
  <c r="Q202" i="14"/>
  <c r="R202" i="14"/>
  <c r="S202" i="14"/>
  <c r="K202" i="14"/>
  <c r="L202" i="14"/>
  <c r="N202" i="14"/>
  <c r="M202" i="14"/>
  <c r="O226" i="14"/>
  <c r="P226" i="14"/>
  <c r="Q226" i="14"/>
  <c r="R226" i="14"/>
  <c r="S226" i="14"/>
  <c r="K226" i="14"/>
  <c r="L226" i="14"/>
  <c r="N226" i="14"/>
  <c r="M226" i="14"/>
  <c r="O238" i="14"/>
  <c r="P238" i="14"/>
  <c r="R238" i="14"/>
  <c r="S238" i="14"/>
  <c r="L238" i="14"/>
  <c r="N238" i="14"/>
  <c r="K238" i="14"/>
  <c r="M238" i="14"/>
  <c r="Q238" i="14"/>
  <c r="O250" i="14"/>
  <c r="P250" i="14"/>
  <c r="R250" i="14"/>
  <c r="S250" i="14"/>
  <c r="L250" i="14"/>
  <c r="N250" i="14"/>
  <c r="K250" i="14"/>
  <c r="M250" i="14"/>
  <c r="Q250" i="14"/>
  <c r="O274" i="14"/>
  <c r="P274" i="14"/>
  <c r="R274" i="14"/>
  <c r="S274" i="14"/>
  <c r="L274" i="14"/>
  <c r="M274" i="14"/>
  <c r="N274" i="14"/>
  <c r="Q274" i="14"/>
  <c r="K274" i="14"/>
  <c r="O286" i="14"/>
  <c r="P286" i="14"/>
  <c r="Q286" i="14"/>
  <c r="R286" i="14"/>
  <c r="S286" i="14"/>
  <c r="K286" i="14"/>
  <c r="L286" i="14"/>
  <c r="N286" i="14"/>
  <c r="M286" i="14"/>
  <c r="K298" i="14"/>
  <c r="L298" i="14"/>
  <c r="M298" i="14"/>
  <c r="N298" i="14"/>
  <c r="O298" i="14"/>
  <c r="P298" i="14"/>
  <c r="Q298" i="14"/>
  <c r="R298" i="14"/>
  <c r="S298" i="14"/>
  <c r="K23" i="14"/>
  <c r="L23" i="14"/>
  <c r="M23" i="14"/>
  <c r="N23" i="14"/>
  <c r="O23" i="14"/>
  <c r="P23" i="14"/>
  <c r="Q23" i="14"/>
  <c r="R23" i="14"/>
  <c r="S23" i="14"/>
  <c r="L47" i="14"/>
  <c r="M47" i="14"/>
  <c r="N47" i="14"/>
  <c r="O47" i="14"/>
  <c r="P47" i="14"/>
  <c r="Q47" i="14"/>
  <c r="R47" i="14"/>
  <c r="S47" i="14"/>
  <c r="K47" i="14"/>
  <c r="L71" i="14"/>
  <c r="M71" i="14"/>
  <c r="N71" i="14"/>
  <c r="O71" i="14"/>
  <c r="P71" i="14"/>
  <c r="Q71" i="14"/>
  <c r="R71" i="14"/>
  <c r="S71" i="14"/>
  <c r="K71" i="14"/>
  <c r="N107" i="14"/>
  <c r="O107" i="14"/>
  <c r="P107" i="14"/>
  <c r="M107" i="14"/>
  <c r="Q107" i="14"/>
  <c r="R107" i="14"/>
  <c r="S107" i="14"/>
  <c r="L107" i="14"/>
  <c r="K107" i="14"/>
  <c r="K131" i="14"/>
  <c r="L131" i="14"/>
  <c r="M131" i="14"/>
  <c r="N131" i="14"/>
  <c r="O131" i="14"/>
  <c r="P131" i="14"/>
  <c r="Q131" i="14"/>
  <c r="R131" i="14"/>
  <c r="S131" i="14"/>
  <c r="R215" i="14"/>
  <c r="S215" i="14"/>
  <c r="K215" i="14"/>
  <c r="L215" i="14"/>
  <c r="M215" i="14"/>
  <c r="N215" i="14"/>
  <c r="O215" i="14"/>
  <c r="Q215" i="14"/>
  <c r="P215" i="14"/>
  <c r="R227" i="14"/>
  <c r="S227" i="14"/>
  <c r="K227" i="14"/>
  <c r="L227" i="14"/>
  <c r="M227" i="14"/>
  <c r="N227" i="14"/>
  <c r="O227" i="14"/>
  <c r="Q227" i="14"/>
  <c r="P227" i="14"/>
  <c r="R263" i="14"/>
  <c r="S263" i="14"/>
  <c r="K263" i="14"/>
  <c r="Q263" i="14"/>
  <c r="P263" i="14"/>
  <c r="L263" i="14"/>
  <c r="M263" i="14"/>
  <c r="O263" i="14"/>
  <c r="N263" i="14"/>
  <c r="R275" i="14"/>
  <c r="S275" i="14"/>
  <c r="K275" i="14"/>
  <c r="L275" i="14"/>
  <c r="M275" i="14"/>
  <c r="N275" i="14"/>
  <c r="O275" i="14"/>
  <c r="P275" i="14"/>
  <c r="Q275" i="14"/>
  <c r="N24" i="14"/>
  <c r="O24" i="14"/>
  <c r="P24" i="14"/>
  <c r="Q24" i="14"/>
  <c r="R24" i="14"/>
  <c r="S24" i="14"/>
  <c r="K24" i="14"/>
  <c r="M24" i="14"/>
  <c r="L24" i="14"/>
  <c r="O36" i="14"/>
  <c r="P36" i="14"/>
  <c r="Q36" i="14"/>
  <c r="R36" i="14"/>
  <c r="S36" i="14"/>
  <c r="K36" i="14"/>
  <c r="M36" i="14"/>
  <c r="L36" i="14"/>
  <c r="N36" i="14"/>
  <c r="O48" i="14"/>
  <c r="P48" i="14"/>
  <c r="Q48" i="14"/>
  <c r="R48" i="14"/>
  <c r="S48" i="14"/>
  <c r="K48" i="14"/>
  <c r="M48" i="14"/>
  <c r="L48" i="14"/>
  <c r="N48" i="14"/>
  <c r="O60" i="14"/>
  <c r="P60" i="14"/>
  <c r="Q60" i="14"/>
  <c r="R60" i="14"/>
  <c r="S60" i="14"/>
  <c r="K60" i="14"/>
  <c r="M60" i="14"/>
  <c r="L60" i="14"/>
  <c r="N60" i="14"/>
  <c r="O72" i="14"/>
  <c r="P72" i="14"/>
  <c r="Q72" i="14"/>
  <c r="R72" i="14"/>
  <c r="S72" i="14"/>
  <c r="K72" i="14"/>
  <c r="L72" i="14"/>
  <c r="M72" i="14"/>
  <c r="N72" i="14"/>
  <c r="O84" i="14"/>
  <c r="P84" i="14"/>
  <c r="Q84" i="14"/>
  <c r="R84" i="14"/>
  <c r="S84" i="14"/>
  <c r="K84" i="14"/>
  <c r="L84" i="14"/>
  <c r="M84" i="14"/>
  <c r="N84" i="14"/>
  <c r="O96" i="14"/>
  <c r="Q96" i="14"/>
  <c r="R96" i="14"/>
  <c r="S96" i="14"/>
  <c r="M96" i="14"/>
  <c r="N96" i="14"/>
  <c r="P96" i="14"/>
  <c r="L96" i="14"/>
  <c r="K96" i="14"/>
  <c r="Q108" i="14"/>
  <c r="R108" i="14"/>
  <c r="S108" i="14"/>
  <c r="K108" i="14"/>
  <c r="L108" i="14"/>
  <c r="M108" i="14"/>
  <c r="N108" i="14"/>
  <c r="O108" i="14"/>
  <c r="P108" i="14"/>
  <c r="M132" i="14"/>
  <c r="N132" i="14"/>
  <c r="O132" i="14"/>
  <c r="P132" i="14"/>
  <c r="Q132" i="14"/>
  <c r="R132" i="14"/>
  <c r="S132" i="14"/>
  <c r="L132" i="14"/>
  <c r="K132" i="14"/>
  <c r="M144" i="14"/>
  <c r="N144" i="14"/>
  <c r="P144" i="14"/>
  <c r="Q144" i="14"/>
  <c r="R144" i="14"/>
  <c r="S144" i="14"/>
  <c r="L144" i="14"/>
  <c r="K144" i="14"/>
  <c r="O144" i="14"/>
  <c r="M156" i="14"/>
  <c r="N156" i="14"/>
  <c r="P156" i="14"/>
  <c r="Q156" i="14"/>
  <c r="R156" i="14"/>
  <c r="S156" i="14"/>
  <c r="L156" i="14"/>
  <c r="O156" i="14"/>
  <c r="K156" i="14"/>
  <c r="K228" i="14"/>
  <c r="L228" i="14"/>
  <c r="M228" i="14"/>
  <c r="N228" i="14"/>
  <c r="O228" i="14"/>
  <c r="P228" i="14"/>
  <c r="Q228" i="14"/>
  <c r="R228" i="14"/>
  <c r="S228" i="14"/>
  <c r="L240" i="14"/>
  <c r="M240" i="14"/>
  <c r="N240" i="14"/>
  <c r="O240" i="14"/>
  <c r="P240" i="14"/>
  <c r="R240" i="14"/>
  <c r="K240" i="14"/>
  <c r="S240" i="14"/>
  <c r="Q240" i="14"/>
  <c r="L276" i="14"/>
  <c r="M276" i="14"/>
  <c r="N276" i="14"/>
  <c r="P276" i="14"/>
  <c r="Q276" i="14"/>
  <c r="R276" i="14"/>
  <c r="S276" i="14"/>
  <c r="O276" i="14"/>
  <c r="K276" i="14"/>
  <c r="K288" i="14"/>
  <c r="L288" i="14"/>
  <c r="M288" i="14"/>
  <c r="N288" i="14"/>
  <c r="O288" i="14"/>
  <c r="P288" i="14"/>
  <c r="Q288" i="14"/>
  <c r="R288" i="14"/>
  <c r="S288" i="14"/>
  <c r="P300" i="14"/>
  <c r="Q300" i="14"/>
  <c r="R300" i="14"/>
  <c r="S300" i="14"/>
  <c r="K300" i="14"/>
  <c r="L300" i="14"/>
  <c r="M300" i="14"/>
  <c r="O300" i="14"/>
  <c r="N300" i="14"/>
  <c r="Q25" i="14"/>
  <c r="R25" i="14"/>
  <c r="S25" i="14"/>
  <c r="K25" i="14"/>
  <c r="L25" i="14"/>
  <c r="M25" i="14"/>
  <c r="N25" i="14"/>
  <c r="P25" i="14"/>
  <c r="O25" i="14"/>
  <c r="R37" i="14"/>
  <c r="S37" i="14"/>
  <c r="K37" i="14"/>
  <c r="L37" i="14"/>
  <c r="M37" i="14"/>
  <c r="N37" i="14"/>
  <c r="P37" i="14"/>
  <c r="Q37" i="14"/>
  <c r="O37" i="14"/>
  <c r="R49" i="14"/>
  <c r="S49" i="14"/>
  <c r="K49" i="14"/>
  <c r="L49" i="14"/>
  <c r="M49" i="14"/>
  <c r="N49" i="14"/>
  <c r="P49" i="14"/>
  <c r="O49" i="14"/>
  <c r="Q49" i="14"/>
  <c r="R61" i="14"/>
  <c r="S61" i="14"/>
  <c r="K61" i="14"/>
  <c r="L61" i="14"/>
  <c r="M61" i="14"/>
  <c r="N61" i="14"/>
  <c r="P61" i="14"/>
  <c r="Q61" i="14"/>
  <c r="O61" i="14"/>
  <c r="R73" i="14"/>
  <c r="S73" i="14"/>
  <c r="K73" i="14"/>
  <c r="L73" i="14"/>
  <c r="M73" i="14"/>
  <c r="N73" i="14"/>
  <c r="O73" i="14"/>
  <c r="P73" i="14"/>
  <c r="Q73" i="14"/>
  <c r="R85" i="14"/>
  <c r="S85" i="14"/>
  <c r="K85" i="14"/>
  <c r="L85" i="14"/>
  <c r="M85" i="14"/>
  <c r="N85" i="14"/>
  <c r="O85" i="14"/>
  <c r="P85" i="14"/>
  <c r="Q85" i="14"/>
  <c r="R97" i="14"/>
  <c r="K97" i="14"/>
  <c r="L97" i="14"/>
  <c r="M97" i="14"/>
  <c r="N97" i="14"/>
  <c r="O97" i="14"/>
  <c r="P97" i="14"/>
  <c r="Q97" i="14"/>
  <c r="S97" i="14"/>
  <c r="M109" i="14"/>
  <c r="N109" i="14"/>
  <c r="O109" i="14"/>
  <c r="P109" i="14"/>
  <c r="Q109" i="14"/>
  <c r="R109" i="14"/>
  <c r="S109" i="14"/>
  <c r="L109" i="14"/>
  <c r="K109" i="14"/>
  <c r="K121" i="14"/>
  <c r="L121" i="14"/>
  <c r="M121" i="14"/>
  <c r="N121" i="14"/>
  <c r="O121" i="14"/>
  <c r="P121" i="14"/>
  <c r="Q121" i="14"/>
  <c r="R121" i="14"/>
  <c r="S121" i="14"/>
  <c r="P133" i="14"/>
  <c r="Q133" i="14"/>
  <c r="R133" i="14"/>
  <c r="S133" i="14"/>
  <c r="K133" i="14"/>
  <c r="L133" i="14"/>
  <c r="M133" i="14"/>
  <c r="O133" i="14"/>
  <c r="N133" i="14"/>
  <c r="P145" i="14"/>
  <c r="Q145" i="14"/>
  <c r="S145" i="14"/>
  <c r="K145" i="14"/>
  <c r="L145" i="14"/>
  <c r="M145" i="14"/>
  <c r="O145" i="14"/>
  <c r="R145" i="14"/>
  <c r="N145" i="14"/>
  <c r="P157" i="14"/>
  <c r="Q157" i="14"/>
  <c r="S157" i="14"/>
  <c r="K157" i="14"/>
  <c r="M157" i="14"/>
  <c r="O157" i="14"/>
  <c r="L157" i="14"/>
  <c r="N157" i="14"/>
  <c r="R157" i="14"/>
  <c r="P169" i="14"/>
  <c r="Q169" i="14"/>
  <c r="S169" i="14"/>
  <c r="O169" i="14"/>
  <c r="R169" i="14"/>
  <c r="K169" i="14"/>
  <c r="L169" i="14"/>
  <c r="N169" i="14"/>
  <c r="M169" i="14"/>
  <c r="P181" i="14"/>
  <c r="Q181" i="14"/>
  <c r="R181" i="14"/>
  <c r="S181" i="14"/>
  <c r="K181" i="14"/>
  <c r="L181" i="14"/>
  <c r="M181" i="14"/>
  <c r="O181" i="14"/>
  <c r="N181" i="14"/>
  <c r="L205" i="14"/>
  <c r="M205" i="14"/>
  <c r="N205" i="14"/>
  <c r="O205" i="14"/>
  <c r="P205" i="14"/>
  <c r="Q205" i="14"/>
  <c r="R205" i="14"/>
  <c r="S205" i="14"/>
  <c r="K205" i="14"/>
  <c r="L229" i="14"/>
  <c r="M229" i="14"/>
  <c r="N229" i="14"/>
  <c r="O229" i="14"/>
  <c r="P229" i="14"/>
  <c r="Q229" i="14"/>
  <c r="R229" i="14"/>
  <c r="S229" i="14"/>
  <c r="K229" i="14"/>
  <c r="L241" i="14"/>
  <c r="M241" i="14"/>
  <c r="O241" i="14"/>
  <c r="P241" i="14"/>
  <c r="Q241" i="14"/>
  <c r="R241" i="14"/>
  <c r="S241" i="14"/>
  <c r="K241" i="14"/>
  <c r="N241" i="14"/>
  <c r="L253" i="14"/>
  <c r="M253" i="14"/>
  <c r="O253" i="14"/>
  <c r="P253" i="14"/>
  <c r="Q253" i="14"/>
  <c r="R253" i="14"/>
  <c r="S253" i="14"/>
  <c r="K253" i="14"/>
  <c r="N253" i="14"/>
  <c r="L265" i="14"/>
  <c r="M265" i="14"/>
  <c r="O265" i="14"/>
  <c r="P265" i="14"/>
  <c r="Q265" i="14"/>
  <c r="K265" i="14"/>
  <c r="N265" i="14"/>
  <c r="R265" i="14"/>
  <c r="S265" i="14"/>
  <c r="L289" i="14"/>
  <c r="O289" i="14"/>
  <c r="P289" i="14"/>
  <c r="Q289" i="14"/>
  <c r="R289" i="14"/>
  <c r="S289" i="14"/>
  <c r="K289" i="14"/>
  <c r="N289" i="14"/>
  <c r="M289" i="14"/>
  <c r="S301" i="14"/>
  <c r="K301" i="14"/>
  <c r="L301" i="14"/>
  <c r="M301" i="14"/>
  <c r="N301" i="14"/>
  <c r="O301" i="14"/>
  <c r="P301" i="14"/>
  <c r="R301" i="14"/>
  <c r="Q301" i="14"/>
  <c r="K14" i="14"/>
  <c r="M14" i="14"/>
  <c r="L14" i="14"/>
  <c r="N14" i="14"/>
  <c r="O14" i="14"/>
  <c r="P14" i="14"/>
  <c r="AD14" i="14" s="1"/>
  <c r="Q14" i="14"/>
  <c r="S14" i="14"/>
  <c r="R14" i="14"/>
  <c r="K26" i="14"/>
  <c r="L26" i="14"/>
  <c r="M26" i="14"/>
  <c r="N26" i="14"/>
  <c r="O26" i="14"/>
  <c r="P26" i="14"/>
  <c r="Q26" i="14"/>
  <c r="S26" i="14"/>
  <c r="R26" i="14"/>
  <c r="K38" i="14"/>
  <c r="L38" i="14"/>
  <c r="M38" i="14"/>
  <c r="N38" i="14"/>
  <c r="O38" i="14"/>
  <c r="P38" i="14"/>
  <c r="Q38" i="14"/>
  <c r="S38" i="14"/>
  <c r="R38" i="14"/>
  <c r="K50" i="14"/>
  <c r="L50" i="14"/>
  <c r="M50" i="14"/>
  <c r="N50" i="14"/>
  <c r="O50" i="14"/>
  <c r="P50" i="14"/>
  <c r="Q50" i="14"/>
  <c r="S50" i="14"/>
  <c r="R50" i="14"/>
  <c r="K62" i="14"/>
  <c r="L62" i="14"/>
  <c r="M62" i="14"/>
  <c r="N62" i="14"/>
  <c r="O62" i="14"/>
  <c r="P62" i="14"/>
  <c r="Q62" i="14"/>
  <c r="S62" i="14"/>
  <c r="R62" i="14"/>
  <c r="K86" i="14"/>
  <c r="L86" i="14"/>
  <c r="M86" i="14"/>
  <c r="N86" i="14"/>
  <c r="O86" i="14"/>
  <c r="P86" i="14"/>
  <c r="R86" i="14"/>
  <c r="S86" i="14"/>
  <c r="Q86" i="14"/>
  <c r="K98" i="14"/>
  <c r="L98" i="14"/>
  <c r="M98" i="14"/>
  <c r="O98" i="14"/>
  <c r="P98" i="14"/>
  <c r="Q98" i="14"/>
  <c r="R98" i="14"/>
  <c r="S98" i="14"/>
  <c r="N98" i="14"/>
  <c r="K110" i="14"/>
  <c r="L110" i="14"/>
  <c r="R110" i="14"/>
  <c r="S110" i="14"/>
  <c r="M110" i="14"/>
  <c r="N110" i="14"/>
  <c r="O110" i="14"/>
  <c r="Q110" i="14"/>
  <c r="P110" i="14"/>
  <c r="L122" i="14"/>
  <c r="O122" i="14"/>
  <c r="P122" i="14"/>
  <c r="Q122" i="14"/>
  <c r="R122" i="14"/>
  <c r="S122" i="14"/>
  <c r="K122" i="14"/>
  <c r="N122" i="14"/>
  <c r="M122" i="14"/>
  <c r="S134" i="14"/>
  <c r="K134" i="14"/>
  <c r="L134" i="14"/>
  <c r="M134" i="14"/>
  <c r="N134" i="14"/>
  <c r="O134" i="14"/>
  <c r="P134" i="14"/>
  <c r="R134" i="14"/>
  <c r="Q134" i="14"/>
  <c r="S146" i="14"/>
  <c r="K146" i="14"/>
  <c r="L146" i="14"/>
  <c r="M146" i="14"/>
  <c r="N146" i="14"/>
  <c r="P146" i="14"/>
  <c r="R146" i="14"/>
  <c r="O146" i="14"/>
  <c r="Q146" i="14"/>
  <c r="S158" i="14"/>
  <c r="K158" i="14"/>
  <c r="L158" i="14"/>
  <c r="M158" i="14"/>
  <c r="N158" i="14"/>
  <c r="P158" i="14"/>
  <c r="R158" i="14"/>
  <c r="O158" i="14"/>
  <c r="Q158" i="14"/>
  <c r="S170" i="14"/>
  <c r="K170" i="14"/>
  <c r="L170" i="14"/>
  <c r="R170" i="14"/>
  <c r="M170" i="14"/>
  <c r="N170" i="14"/>
  <c r="O170" i="14"/>
  <c r="P170" i="14"/>
  <c r="Q170" i="14"/>
  <c r="S182" i="14"/>
  <c r="K182" i="14"/>
  <c r="L182" i="14"/>
  <c r="M182" i="14"/>
  <c r="N182" i="14"/>
  <c r="O182" i="14"/>
  <c r="P182" i="14"/>
  <c r="Q182" i="14"/>
  <c r="R182" i="14"/>
  <c r="S194" i="14"/>
  <c r="K194" i="14"/>
  <c r="L194" i="14"/>
  <c r="M194" i="14"/>
  <c r="N194" i="14"/>
  <c r="O194" i="14"/>
  <c r="P194" i="14"/>
  <c r="Q194" i="14"/>
  <c r="R194" i="14"/>
  <c r="O206" i="14"/>
  <c r="P206" i="14"/>
  <c r="Q206" i="14"/>
  <c r="R206" i="14"/>
  <c r="S206" i="14"/>
  <c r="K206" i="14"/>
  <c r="L206" i="14"/>
  <c r="N206" i="14"/>
  <c r="M206" i="14"/>
  <c r="O218" i="14"/>
  <c r="P218" i="14"/>
  <c r="Q218" i="14"/>
  <c r="R218" i="14"/>
  <c r="S218" i="14"/>
  <c r="K218" i="14"/>
  <c r="L218" i="14"/>
  <c r="N218" i="14"/>
  <c r="M218" i="14"/>
  <c r="O242" i="14"/>
  <c r="P242" i="14"/>
  <c r="R242" i="14"/>
  <c r="S242" i="14"/>
  <c r="L242" i="14"/>
  <c r="N242" i="14"/>
  <c r="K242" i="14"/>
  <c r="M242" i="14"/>
  <c r="Q242" i="14"/>
  <c r="O254" i="14"/>
  <c r="P254" i="14"/>
  <c r="R254" i="14"/>
  <c r="S254" i="14"/>
  <c r="L254" i="14"/>
  <c r="N254" i="14"/>
  <c r="K254" i="14"/>
  <c r="M254" i="14"/>
  <c r="Q254" i="14"/>
  <c r="O266" i="14"/>
  <c r="P266" i="14"/>
  <c r="R266" i="14"/>
  <c r="S266" i="14"/>
  <c r="N266" i="14"/>
  <c r="M266" i="14"/>
  <c r="Q266" i="14"/>
  <c r="L266" i="14"/>
  <c r="K266" i="14"/>
  <c r="O290" i="14"/>
  <c r="S290" i="14"/>
  <c r="K290" i="14"/>
  <c r="L290" i="14"/>
  <c r="M290" i="14"/>
  <c r="N290" i="14"/>
  <c r="P290" i="14"/>
  <c r="R290" i="14"/>
  <c r="Q290" i="14"/>
  <c r="K302" i="14"/>
  <c r="L302" i="14"/>
  <c r="M302" i="14"/>
  <c r="N302" i="14"/>
  <c r="O302" i="14"/>
  <c r="P302" i="14"/>
  <c r="Q302" i="14"/>
  <c r="R302" i="14"/>
  <c r="S302" i="14"/>
  <c r="S13" i="14"/>
  <c r="Q13" i="14"/>
  <c r="P13" i="14"/>
  <c r="AD13" i="14" s="1"/>
  <c r="K13" i="14"/>
  <c r="J67" i="15"/>
  <c r="AB64" i="1" s="1"/>
  <c r="J284" i="15"/>
  <c r="AB281" i="1" s="1"/>
  <c r="J178" i="15"/>
  <c r="AB175" i="1" s="1"/>
  <c r="J239" i="15"/>
  <c r="J74" i="15"/>
  <c r="AH191" i="14"/>
  <c r="AC190" i="11" s="1"/>
  <c r="AH264" i="14"/>
  <c r="AC263" i="11" s="1"/>
  <c r="AH278" i="14"/>
  <c r="AC277" i="11" s="1"/>
  <c r="AH95" i="14"/>
  <c r="AC94" i="11" s="1"/>
  <c r="AH155" i="14"/>
  <c r="AC154" i="11" s="1"/>
  <c r="AH251" i="14"/>
  <c r="AC250" i="11" s="1"/>
  <c r="AH287" i="14"/>
  <c r="AC286" i="11" s="1"/>
  <c r="AH303" i="14"/>
  <c r="AC302" i="11" s="1"/>
  <c r="AH179" i="14"/>
  <c r="AC178" i="11" s="1"/>
  <c r="AH136" i="14"/>
  <c r="AC135" i="11" s="1"/>
  <c r="AH148" i="14"/>
  <c r="AC147" i="11" s="1"/>
  <c r="AH244" i="14"/>
  <c r="AC243" i="11" s="1"/>
  <c r="AH257" i="14"/>
  <c r="AC256" i="11" s="1"/>
  <c r="AH269" i="14"/>
  <c r="AC268" i="11" s="1"/>
  <c r="AH66" i="14"/>
  <c r="AC65" i="11" s="1"/>
  <c r="AH102" i="14"/>
  <c r="AC101" i="11" s="1"/>
  <c r="AH162" i="14"/>
  <c r="AC161" i="11" s="1"/>
  <c r="AH67" i="14"/>
  <c r="AC66" i="11" s="1"/>
  <c r="AH187" i="14"/>
  <c r="AC186" i="11" s="1"/>
  <c r="AH211" i="14"/>
  <c r="AC210" i="11" s="1"/>
  <c r="AH152" i="14"/>
  <c r="AC151" i="11" s="1"/>
  <c r="AH284" i="14"/>
  <c r="AC283" i="11" s="1"/>
  <c r="AH180" i="14"/>
  <c r="AC179" i="11" s="1"/>
  <c r="AH119" i="14"/>
  <c r="AC118" i="11" s="1"/>
  <c r="J143" i="15"/>
  <c r="AB140" i="1" s="1"/>
  <c r="J268" i="15"/>
  <c r="AB265" i="1" s="1"/>
  <c r="K303" i="11"/>
  <c r="L303" i="11"/>
  <c r="V303" i="11" s="1"/>
  <c r="M303" i="11"/>
  <c r="K291" i="11"/>
  <c r="L291" i="11"/>
  <c r="V291" i="11" s="1"/>
  <c r="M291" i="11"/>
  <c r="K279" i="11"/>
  <c r="L279" i="11"/>
  <c r="V279" i="11" s="1"/>
  <c r="M279" i="11"/>
  <c r="K267" i="11"/>
  <c r="L267" i="11"/>
  <c r="V267" i="11" s="1"/>
  <c r="M267" i="11"/>
  <c r="K255" i="11"/>
  <c r="L255" i="11"/>
  <c r="V255" i="11" s="1"/>
  <c r="M255" i="11"/>
  <c r="K243" i="11"/>
  <c r="L243" i="11"/>
  <c r="V243" i="11" s="1"/>
  <c r="M243" i="11"/>
  <c r="K231" i="11"/>
  <c r="L231" i="11"/>
  <c r="V231" i="11" s="1"/>
  <c r="M231" i="11"/>
  <c r="K219" i="11"/>
  <c r="L219" i="11"/>
  <c r="V219" i="11" s="1"/>
  <c r="M219" i="11"/>
  <c r="K207" i="11"/>
  <c r="L207" i="11"/>
  <c r="V207" i="11" s="1"/>
  <c r="M207" i="11"/>
  <c r="K195" i="11"/>
  <c r="L195" i="11"/>
  <c r="V195" i="11" s="1"/>
  <c r="M195" i="11"/>
  <c r="K183" i="11"/>
  <c r="L183" i="11"/>
  <c r="V183" i="11" s="1"/>
  <c r="M183" i="11"/>
  <c r="K171" i="11"/>
  <c r="L171" i="11"/>
  <c r="V171" i="11" s="1"/>
  <c r="M171" i="11"/>
  <c r="K159" i="11"/>
  <c r="L159" i="11"/>
  <c r="V159" i="11" s="1"/>
  <c r="M159" i="11"/>
  <c r="K147" i="11"/>
  <c r="L147" i="11"/>
  <c r="V147" i="11" s="1"/>
  <c r="M147" i="11"/>
  <c r="K135" i="11"/>
  <c r="L135" i="11"/>
  <c r="V135" i="11" s="1"/>
  <c r="M135" i="11"/>
  <c r="K123" i="11"/>
  <c r="L123" i="11"/>
  <c r="V123" i="11" s="1"/>
  <c r="M123" i="11"/>
  <c r="K111" i="11"/>
  <c r="L111" i="11"/>
  <c r="V111" i="11" s="1"/>
  <c r="M111" i="11"/>
  <c r="K99" i="11"/>
  <c r="L99" i="11"/>
  <c r="V99" i="11" s="1"/>
  <c r="M99" i="11"/>
  <c r="K87" i="11"/>
  <c r="L87" i="11"/>
  <c r="V87" i="11" s="1"/>
  <c r="M87" i="11"/>
  <c r="K75" i="11"/>
  <c r="L75" i="11"/>
  <c r="V75" i="11" s="1"/>
  <c r="M75" i="11"/>
  <c r="K63" i="11"/>
  <c r="L63" i="11"/>
  <c r="V63" i="11" s="1"/>
  <c r="M63" i="11"/>
  <c r="K51" i="11"/>
  <c r="L51" i="11"/>
  <c r="V51" i="11" s="1"/>
  <c r="M51" i="11"/>
  <c r="K39" i="11"/>
  <c r="L39" i="11"/>
  <c r="V39" i="11" s="1"/>
  <c r="M39" i="11"/>
  <c r="K27" i="11"/>
  <c r="L27" i="11"/>
  <c r="V27" i="11" s="1"/>
  <c r="M27" i="11"/>
  <c r="K15" i="11"/>
  <c r="L15" i="11"/>
  <c r="V15" i="11" s="1"/>
  <c r="M15" i="11"/>
  <c r="L302" i="11"/>
  <c r="V302" i="11" s="1"/>
  <c r="K302" i="11"/>
  <c r="M302" i="11"/>
  <c r="L290" i="11"/>
  <c r="V290" i="11" s="1"/>
  <c r="K290" i="11"/>
  <c r="M290" i="11"/>
  <c r="L278" i="11"/>
  <c r="V278" i="11" s="1"/>
  <c r="K278" i="11"/>
  <c r="M278" i="11"/>
  <c r="L266" i="11"/>
  <c r="V266" i="11" s="1"/>
  <c r="K266" i="11"/>
  <c r="M266" i="11"/>
  <c r="K254" i="11"/>
  <c r="L254" i="11"/>
  <c r="V254" i="11" s="1"/>
  <c r="M254" i="11"/>
  <c r="K242" i="11"/>
  <c r="L242" i="11"/>
  <c r="V242" i="11" s="1"/>
  <c r="M242" i="11"/>
  <c r="K230" i="11"/>
  <c r="L230" i="11"/>
  <c r="V230" i="11" s="1"/>
  <c r="M230" i="11"/>
  <c r="K218" i="11"/>
  <c r="L218" i="11"/>
  <c r="V218" i="11" s="1"/>
  <c r="M218" i="11"/>
  <c r="K206" i="11"/>
  <c r="L206" i="11"/>
  <c r="V206" i="11" s="1"/>
  <c r="M206" i="11"/>
  <c r="K194" i="11"/>
  <c r="L194" i="11"/>
  <c r="V194" i="11" s="1"/>
  <c r="M194" i="11"/>
  <c r="K182" i="11"/>
  <c r="L182" i="11"/>
  <c r="V182" i="11" s="1"/>
  <c r="M182" i="11"/>
  <c r="K170" i="11"/>
  <c r="L170" i="11"/>
  <c r="V170" i="11" s="1"/>
  <c r="M170" i="11"/>
  <c r="K158" i="11"/>
  <c r="L158" i="11"/>
  <c r="V158" i="11" s="1"/>
  <c r="M158" i="11"/>
  <c r="K146" i="11"/>
  <c r="L146" i="11"/>
  <c r="V146" i="11" s="1"/>
  <c r="M146" i="11"/>
  <c r="K134" i="11"/>
  <c r="L134" i="11"/>
  <c r="V134" i="11" s="1"/>
  <c r="M134" i="11"/>
  <c r="K122" i="11"/>
  <c r="L122" i="11"/>
  <c r="V122" i="11" s="1"/>
  <c r="M122" i="11"/>
  <c r="K110" i="11"/>
  <c r="L110" i="11"/>
  <c r="V110" i="11" s="1"/>
  <c r="M110" i="11"/>
  <c r="K98" i="11"/>
  <c r="L98" i="11"/>
  <c r="V98" i="11" s="1"/>
  <c r="M98" i="11"/>
  <c r="K86" i="11"/>
  <c r="L86" i="11"/>
  <c r="V86" i="11" s="1"/>
  <c r="M86" i="11"/>
  <c r="K74" i="11"/>
  <c r="L74" i="11"/>
  <c r="V74" i="11" s="1"/>
  <c r="M74" i="11"/>
  <c r="K62" i="11"/>
  <c r="L62" i="11"/>
  <c r="V62" i="11" s="1"/>
  <c r="M62" i="11"/>
  <c r="K50" i="11"/>
  <c r="L50" i="11"/>
  <c r="V50" i="11" s="1"/>
  <c r="M50" i="11"/>
  <c r="K38" i="11"/>
  <c r="L38" i="11"/>
  <c r="V38" i="11" s="1"/>
  <c r="M38" i="11"/>
  <c r="K26" i="11"/>
  <c r="L26" i="11"/>
  <c r="V26" i="11" s="1"/>
  <c r="M26" i="11"/>
  <c r="K14" i="11"/>
  <c r="L14" i="11"/>
  <c r="V14" i="11" s="1"/>
  <c r="M14" i="11"/>
  <c r="K289" i="11"/>
  <c r="L289" i="11"/>
  <c r="V289" i="11" s="1"/>
  <c r="M289" i="11"/>
  <c r="K217" i="11"/>
  <c r="L217" i="11"/>
  <c r="V217" i="11" s="1"/>
  <c r="M217" i="11"/>
  <c r="K145" i="11"/>
  <c r="L145" i="11"/>
  <c r="V145" i="11" s="1"/>
  <c r="M145" i="11"/>
  <c r="K61" i="11"/>
  <c r="L61" i="11"/>
  <c r="V61" i="11" s="1"/>
  <c r="M61" i="11"/>
  <c r="K288" i="11"/>
  <c r="L288" i="11"/>
  <c r="V288" i="11" s="1"/>
  <c r="M288" i="11"/>
  <c r="K204" i="11"/>
  <c r="L204" i="11"/>
  <c r="V204" i="11" s="1"/>
  <c r="M204" i="11"/>
  <c r="K108" i="11"/>
  <c r="L108" i="11"/>
  <c r="V108" i="11" s="1"/>
  <c r="M108" i="11"/>
  <c r="K60" i="11"/>
  <c r="L60" i="11"/>
  <c r="V60" i="11" s="1"/>
  <c r="M60" i="11"/>
  <c r="K299" i="11"/>
  <c r="L299" i="11"/>
  <c r="V299" i="11" s="1"/>
  <c r="M299" i="11"/>
  <c r="K287" i="11"/>
  <c r="L287" i="11"/>
  <c r="V287" i="11" s="1"/>
  <c r="M287" i="11"/>
  <c r="K275" i="11"/>
  <c r="L275" i="11"/>
  <c r="V275" i="11" s="1"/>
  <c r="M275" i="11"/>
  <c r="K263" i="11"/>
  <c r="L263" i="11"/>
  <c r="V263" i="11" s="1"/>
  <c r="M263" i="11"/>
  <c r="K251" i="11"/>
  <c r="L251" i="11"/>
  <c r="V251" i="11" s="1"/>
  <c r="M251" i="11"/>
  <c r="K239" i="11"/>
  <c r="L239" i="11"/>
  <c r="V239" i="11" s="1"/>
  <c r="M239" i="11"/>
  <c r="K227" i="11"/>
  <c r="L227" i="11"/>
  <c r="V227" i="11" s="1"/>
  <c r="M227" i="11"/>
  <c r="K215" i="11"/>
  <c r="L215" i="11"/>
  <c r="V215" i="11" s="1"/>
  <c r="M215" i="11"/>
  <c r="K203" i="11"/>
  <c r="L203" i="11"/>
  <c r="V203" i="11" s="1"/>
  <c r="M203" i="11"/>
  <c r="K191" i="11"/>
  <c r="L191" i="11"/>
  <c r="V191" i="11" s="1"/>
  <c r="M191" i="11"/>
  <c r="K179" i="11"/>
  <c r="L179" i="11"/>
  <c r="V179" i="11" s="1"/>
  <c r="M179" i="11"/>
  <c r="K167" i="11"/>
  <c r="L167" i="11"/>
  <c r="V167" i="11" s="1"/>
  <c r="M167" i="11"/>
  <c r="K155" i="11"/>
  <c r="L155" i="11"/>
  <c r="V155" i="11" s="1"/>
  <c r="M155" i="11"/>
  <c r="K143" i="11"/>
  <c r="L143" i="11"/>
  <c r="V143" i="11" s="1"/>
  <c r="M143" i="11"/>
  <c r="K131" i="11"/>
  <c r="L131" i="11"/>
  <c r="V131" i="11" s="1"/>
  <c r="M131" i="11"/>
  <c r="K119" i="11"/>
  <c r="L119" i="11"/>
  <c r="V119" i="11" s="1"/>
  <c r="M119" i="11"/>
  <c r="K107" i="11"/>
  <c r="L107" i="11"/>
  <c r="V107" i="11" s="1"/>
  <c r="M107" i="11"/>
  <c r="K95" i="11"/>
  <c r="L95" i="11"/>
  <c r="V95" i="11" s="1"/>
  <c r="M95" i="11"/>
  <c r="K83" i="11"/>
  <c r="L83" i="11"/>
  <c r="V83" i="11" s="1"/>
  <c r="M83" i="11"/>
  <c r="K71" i="11"/>
  <c r="L71" i="11"/>
  <c r="V71" i="11" s="1"/>
  <c r="M71" i="11"/>
  <c r="K59" i="11"/>
  <c r="L59" i="11"/>
  <c r="V59" i="11" s="1"/>
  <c r="M59" i="11"/>
  <c r="K47" i="11"/>
  <c r="L47" i="11"/>
  <c r="V47" i="11" s="1"/>
  <c r="M47" i="11"/>
  <c r="K35" i="11"/>
  <c r="L35" i="11"/>
  <c r="V35" i="11" s="1"/>
  <c r="M35" i="11"/>
  <c r="K23" i="11"/>
  <c r="L23" i="11"/>
  <c r="V23" i="11" s="1"/>
  <c r="M23" i="11"/>
  <c r="K229" i="11"/>
  <c r="L229" i="11"/>
  <c r="V229" i="11" s="1"/>
  <c r="M229" i="11"/>
  <c r="K133" i="11"/>
  <c r="L133" i="11"/>
  <c r="V133" i="11" s="1"/>
  <c r="M133" i="11"/>
  <c r="K37" i="11"/>
  <c r="L37" i="11"/>
  <c r="V37" i="11" s="1"/>
  <c r="M37" i="11"/>
  <c r="K276" i="11"/>
  <c r="L276" i="11"/>
  <c r="V276" i="11" s="1"/>
  <c r="M276" i="11"/>
  <c r="K192" i="11"/>
  <c r="L192" i="11"/>
  <c r="V192" i="11" s="1"/>
  <c r="M192" i="11"/>
  <c r="K120" i="11"/>
  <c r="L120" i="11"/>
  <c r="V120" i="11" s="1"/>
  <c r="M120" i="11"/>
  <c r="K24" i="11"/>
  <c r="L24" i="11"/>
  <c r="V24" i="11" s="1"/>
  <c r="M24" i="11"/>
  <c r="K298" i="11"/>
  <c r="L298" i="11"/>
  <c r="V298" i="11" s="1"/>
  <c r="M298" i="11"/>
  <c r="K286" i="11"/>
  <c r="L286" i="11"/>
  <c r="V286" i="11" s="1"/>
  <c r="M286" i="11"/>
  <c r="K274" i="11"/>
  <c r="L274" i="11"/>
  <c r="V274" i="11" s="1"/>
  <c r="M274" i="11"/>
  <c r="K262" i="11"/>
  <c r="L262" i="11"/>
  <c r="V262" i="11" s="1"/>
  <c r="M262" i="11"/>
  <c r="K250" i="11"/>
  <c r="L250" i="11"/>
  <c r="V250" i="11" s="1"/>
  <c r="M250" i="11"/>
  <c r="K238" i="11"/>
  <c r="L238" i="11"/>
  <c r="V238" i="11" s="1"/>
  <c r="M238" i="11"/>
  <c r="K226" i="11"/>
  <c r="L226" i="11"/>
  <c r="V226" i="11" s="1"/>
  <c r="M226" i="11"/>
  <c r="K214" i="11"/>
  <c r="L214" i="11"/>
  <c r="V214" i="11" s="1"/>
  <c r="M214" i="11"/>
  <c r="K202" i="11"/>
  <c r="L202" i="11"/>
  <c r="V202" i="11" s="1"/>
  <c r="M202" i="11"/>
  <c r="K190" i="11"/>
  <c r="L190" i="11"/>
  <c r="V190" i="11" s="1"/>
  <c r="M190" i="11"/>
  <c r="K178" i="11"/>
  <c r="L178" i="11"/>
  <c r="V178" i="11" s="1"/>
  <c r="M178" i="11"/>
  <c r="K166" i="11"/>
  <c r="L166" i="11"/>
  <c r="V166" i="11" s="1"/>
  <c r="M166" i="11"/>
  <c r="K154" i="11"/>
  <c r="L154" i="11"/>
  <c r="V154" i="11" s="1"/>
  <c r="M154" i="11"/>
  <c r="K142" i="11"/>
  <c r="L142" i="11"/>
  <c r="V142" i="11" s="1"/>
  <c r="M142" i="11"/>
  <c r="K130" i="11"/>
  <c r="L130" i="11"/>
  <c r="V130" i="11" s="1"/>
  <c r="M130" i="11"/>
  <c r="K118" i="11"/>
  <c r="L118" i="11"/>
  <c r="V118" i="11" s="1"/>
  <c r="M118" i="11"/>
  <c r="K106" i="11"/>
  <c r="L106" i="11"/>
  <c r="V106" i="11" s="1"/>
  <c r="M106" i="11"/>
  <c r="K94" i="11"/>
  <c r="L94" i="11"/>
  <c r="V94" i="11" s="1"/>
  <c r="M94" i="11"/>
  <c r="K82" i="11"/>
  <c r="L82" i="11"/>
  <c r="V82" i="11" s="1"/>
  <c r="M82" i="11"/>
  <c r="K70" i="11"/>
  <c r="L70" i="11"/>
  <c r="V70" i="11" s="1"/>
  <c r="M70" i="11"/>
  <c r="K58" i="11"/>
  <c r="L58" i="11"/>
  <c r="V58" i="11" s="1"/>
  <c r="M58" i="11"/>
  <c r="K46" i="11"/>
  <c r="L46" i="11"/>
  <c r="V46" i="11" s="1"/>
  <c r="M46" i="11"/>
  <c r="K34" i="11"/>
  <c r="L34" i="11"/>
  <c r="V34" i="11" s="1"/>
  <c r="M34" i="11"/>
  <c r="K22" i="11"/>
  <c r="L22" i="11"/>
  <c r="V22" i="11" s="1"/>
  <c r="M22" i="11"/>
  <c r="K241" i="11"/>
  <c r="L241" i="11"/>
  <c r="V241" i="11" s="1"/>
  <c r="M241" i="11"/>
  <c r="K157" i="11"/>
  <c r="L157" i="11"/>
  <c r="V157" i="11" s="1"/>
  <c r="M157" i="11"/>
  <c r="K49" i="11"/>
  <c r="L49" i="11"/>
  <c r="V49" i="11" s="1"/>
  <c r="M49" i="11"/>
  <c r="K300" i="11"/>
  <c r="L300" i="11"/>
  <c r="V300" i="11" s="1"/>
  <c r="M300" i="11"/>
  <c r="K216" i="11"/>
  <c r="L216" i="11"/>
  <c r="V216" i="11" s="1"/>
  <c r="M216" i="11"/>
  <c r="K132" i="11"/>
  <c r="L132" i="11"/>
  <c r="V132" i="11" s="1"/>
  <c r="M132" i="11"/>
  <c r="K84" i="11"/>
  <c r="L84" i="11"/>
  <c r="V84" i="11" s="1"/>
  <c r="M84" i="11"/>
  <c r="K297" i="11"/>
  <c r="L297" i="11"/>
  <c r="V297" i="11" s="1"/>
  <c r="M297" i="11"/>
  <c r="K285" i="11"/>
  <c r="L285" i="11"/>
  <c r="V285" i="11" s="1"/>
  <c r="M285" i="11"/>
  <c r="K273" i="11"/>
  <c r="L273" i="11"/>
  <c r="V273" i="11" s="1"/>
  <c r="M273" i="11"/>
  <c r="K261" i="11"/>
  <c r="L261" i="11"/>
  <c r="V261" i="11" s="1"/>
  <c r="M261" i="11"/>
  <c r="K249" i="11"/>
  <c r="L249" i="11"/>
  <c r="V249" i="11" s="1"/>
  <c r="M249" i="11"/>
  <c r="K237" i="11"/>
  <c r="L237" i="11"/>
  <c r="V237" i="11" s="1"/>
  <c r="M237" i="11"/>
  <c r="K225" i="11"/>
  <c r="L225" i="11"/>
  <c r="V225" i="11" s="1"/>
  <c r="M225" i="11"/>
  <c r="K213" i="11"/>
  <c r="L213" i="11"/>
  <c r="V213" i="11" s="1"/>
  <c r="M213" i="11"/>
  <c r="K201" i="11"/>
  <c r="L201" i="11"/>
  <c r="V201" i="11" s="1"/>
  <c r="M201" i="11"/>
  <c r="K189" i="11"/>
  <c r="L189" i="11"/>
  <c r="V189" i="11" s="1"/>
  <c r="M189" i="11"/>
  <c r="K177" i="11"/>
  <c r="L177" i="11"/>
  <c r="V177" i="11" s="1"/>
  <c r="M177" i="11"/>
  <c r="K165" i="11"/>
  <c r="L165" i="11"/>
  <c r="V165" i="11" s="1"/>
  <c r="M165" i="11"/>
  <c r="K153" i="11"/>
  <c r="L153" i="11"/>
  <c r="V153" i="11" s="1"/>
  <c r="M153" i="11"/>
  <c r="K141" i="11"/>
  <c r="L141" i="11"/>
  <c r="V141" i="11" s="1"/>
  <c r="M141" i="11"/>
  <c r="K129" i="11"/>
  <c r="L129" i="11"/>
  <c r="V129" i="11" s="1"/>
  <c r="M129" i="11"/>
  <c r="K117" i="11"/>
  <c r="L117" i="11"/>
  <c r="V117" i="11" s="1"/>
  <c r="M117" i="11"/>
  <c r="K105" i="11"/>
  <c r="L105" i="11"/>
  <c r="V105" i="11" s="1"/>
  <c r="M105" i="11"/>
  <c r="K93" i="11"/>
  <c r="L93" i="11"/>
  <c r="V93" i="11" s="1"/>
  <c r="M93" i="11"/>
  <c r="K81" i="11"/>
  <c r="L81" i="11"/>
  <c r="V81" i="11" s="1"/>
  <c r="M81" i="11"/>
  <c r="K69" i="11"/>
  <c r="L69" i="11"/>
  <c r="V69" i="11" s="1"/>
  <c r="M69" i="11"/>
  <c r="K57" i="11"/>
  <c r="L57" i="11"/>
  <c r="V57" i="11" s="1"/>
  <c r="M57" i="11"/>
  <c r="K45" i="11"/>
  <c r="L45" i="11"/>
  <c r="V45" i="11" s="1"/>
  <c r="M45" i="11"/>
  <c r="K33" i="11"/>
  <c r="L33" i="11"/>
  <c r="V33" i="11" s="1"/>
  <c r="M33" i="11"/>
  <c r="K21" i="11"/>
  <c r="L21" i="11"/>
  <c r="V21" i="11" s="1"/>
  <c r="M21" i="11"/>
  <c r="K301" i="11"/>
  <c r="L301" i="11"/>
  <c r="V301" i="11" s="1"/>
  <c r="M301" i="11"/>
  <c r="K205" i="11"/>
  <c r="L205" i="11"/>
  <c r="V205" i="11" s="1"/>
  <c r="M205" i="11"/>
  <c r="K73" i="11"/>
  <c r="L73" i="11"/>
  <c r="V73" i="11" s="1"/>
  <c r="M73" i="11"/>
  <c r="K264" i="11"/>
  <c r="L264" i="11"/>
  <c r="V264" i="11" s="1"/>
  <c r="M264" i="11"/>
  <c r="K180" i="11"/>
  <c r="L180" i="11"/>
  <c r="V180" i="11" s="1"/>
  <c r="M180" i="11"/>
  <c r="K96" i="11"/>
  <c r="L96" i="11"/>
  <c r="V96" i="11" s="1"/>
  <c r="M96" i="11"/>
  <c r="K296" i="11"/>
  <c r="L296" i="11"/>
  <c r="V296" i="11" s="1"/>
  <c r="M296" i="11"/>
  <c r="K284" i="11"/>
  <c r="L284" i="11"/>
  <c r="V284" i="11" s="1"/>
  <c r="M284" i="11"/>
  <c r="K272" i="11"/>
  <c r="L272" i="11"/>
  <c r="V272" i="11" s="1"/>
  <c r="M272" i="11"/>
  <c r="K260" i="11"/>
  <c r="L260" i="11"/>
  <c r="V260" i="11" s="1"/>
  <c r="M260" i="11"/>
  <c r="K248" i="11"/>
  <c r="L248" i="11"/>
  <c r="V248" i="11" s="1"/>
  <c r="M248" i="11"/>
  <c r="K236" i="11"/>
  <c r="L236" i="11"/>
  <c r="V236" i="11" s="1"/>
  <c r="M236" i="11"/>
  <c r="K224" i="11"/>
  <c r="L224" i="11"/>
  <c r="V224" i="11" s="1"/>
  <c r="M224" i="11"/>
  <c r="K212" i="11"/>
  <c r="L212" i="11"/>
  <c r="V212" i="11" s="1"/>
  <c r="M212" i="11"/>
  <c r="K200" i="11"/>
  <c r="L200" i="11"/>
  <c r="V200" i="11" s="1"/>
  <c r="M200" i="11"/>
  <c r="K188" i="11"/>
  <c r="L188" i="11"/>
  <c r="V188" i="11" s="1"/>
  <c r="M188" i="11"/>
  <c r="K176" i="11"/>
  <c r="L176" i="11"/>
  <c r="V176" i="11" s="1"/>
  <c r="M176" i="11"/>
  <c r="K164" i="11"/>
  <c r="L164" i="11"/>
  <c r="V164" i="11" s="1"/>
  <c r="M164" i="11"/>
  <c r="K152" i="11"/>
  <c r="L152" i="11"/>
  <c r="V152" i="11" s="1"/>
  <c r="M152" i="11"/>
  <c r="K140" i="11"/>
  <c r="L140" i="11"/>
  <c r="V140" i="11" s="1"/>
  <c r="M140" i="11"/>
  <c r="K128" i="11"/>
  <c r="L128" i="11"/>
  <c r="V128" i="11" s="1"/>
  <c r="M128" i="11"/>
  <c r="K116" i="11"/>
  <c r="L116" i="11"/>
  <c r="V116" i="11" s="1"/>
  <c r="M116" i="11"/>
  <c r="K104" i="11"/>
  <c r="L104" i="11"/>
  <c r="V104" i="11" s="1"/>
  <c r="M104" i="11"/>
  <c r="K92" i="11"/>
  <c r="L92" i="11"/>
  <c r="V92" i="11" s="1"/>
  <c r="M92" i="11"/>
  <c r="K80" i="11"/>
  <c r="L80" i="11"/>
  <c r="V80" i="11" s="1"/>
  <c r="M80" i="11"/>
  <c r="K68" i="11"/>
  <c r="L68" i="11"/>
  <c r="V68" i="11" s="1"/>
  <c r="M68" i="11"/>
  <c r="K56" i="11"/>
  <c r="L56" i="11"/>
  <c r="V56" i="11" s="1"/>
  <c r="M56" i="11"/>
  <c r="K44" i="11"/>
  <c r="L44" i="11"/>
  <c r="V44" i="11" s="1"/>
  <c r="M44" i="11"/>
  <c r="K32" i="11"/>
  <c r="L32" i="11"/>
  <c r="V32" i="11" s="1"/>
  <c r="M32" i="11"/>
  <c r="K20" i="11"/>
  <c r="L20" i="11"/>
  <c r="V20" i="11" s="1"/>
  <c r="M20" i="11"/>
  <c r="K97" i="11"/>
  <c r="L97" i="11"/>
  <c r="V97" i="11" s="1"/>
  <c r="M97" i="11"/>
  <c r="K295" i="11"/>
  <c r="L295" i="11"/>
  <c r="V295" i="11" s="1"/>
  <c r="M295" i="11"/>
  <c r="K283" i="11"/>
  <c r="L283" i="11"/>
  <c r="V283" i="11" s="1"/>
  <c r="M283" i="11"/>
  <c r="K271" i="11"/>
  <c r="L271" i="11"/>
  <c r="V271" i="11" s="1"/>
  <c r="M271" i="11"/>
  <c r="K259" i="11"/>
  <c r="L259" i="11"/>
  <c r="V259" i="11" s="1"/>
  <c r="M259" i="11"/>
  <c r="K247" i="11"/>
  <c r="L247" i="11"/>
  <c r="V247" i="11" s="1"/>
  <c r="M247" i="11"/>
  <c r="K235" i="11"/>
  <c r="L235" i="11"/>
  <c r="V235" i="11" s="1"/>
  <c r="M235" i="11"/>
  <c r="K223" i="11"/>
  <c r="L223" i="11"/>
  <c r="V223" i="11" s="1"/>
  <c r="M223" i="11"/>
  <c r="K211" i="11"/>
  <c r="L211" i="11"/>
  <c r="V211" i="11" s="1"/>
  <c r="M211" i="11"/>
  <c r="K199" i="11"/>
  <c r="L199" i="11"/>
  <c r="V199" i="11" s="1"/>
  <c r="M199" i="11"/>
  <c r="K187" i="11"/>
  <c r="L187" i="11"/>
  <c r="V187" i="11" s="1"/>
  <c r="M187" i="11"/>
  <c r="K175" i="11"/>
  <c r="L175" i="11"/>
  <c r="V175" i="11" s="1"/>
  <c r="M175" i="11"/>
  <c r="K163" i="11"/>
  <c r="L163" i="11"/>
  <c r="V163" i="11" s="1"/>
  <c r="M163" i="11"/>
  <c r="K151" i="11"/>
  <c r="L151" i="11"/>
  <c r="V151" i="11" s="1"/>
  <c r="M151" i="11"/>
  <c r="K139" i="11"/>
  <c r="L139" i="11"/>
  <c r="V139" i="11" s="1"/>
  <c r="M139" i="11"/>
  <c r="K127" i="11"/>
  <c r="L127" i="11"/>
  <c r="V127" i="11" s="1"/>
  <c r="M127" i="11"/>
  <c r="K115" i="11"/>
  <c r="L115" i="11"/>
  <c r="V115" i="11" s="1"/>
  <c r="M115" i="11"/>
  <c r="K103" i="11"/>
  <c r="L103" i="11"/>
  <c r="V103" i="11" s="1"/>
  <c r="M103" i="11"/>
  <c r="K91" i="11"/>
  <c r="L91" i="11"/>
  <c r="V91" i="11" s="1"/>
  <c r="M91" i="11"/>
  <c r="K79" i="11"/>
  <c r="L79" i="11"/>
  <c r="V79" i="11" s="1"/>
  <c r="M79" i="11"/>
  <c r="K67" i="11"/>
  <c r="L67" i="11"/>
  <c r="V67" i="11" s="1"/>
  <c r="M67" i="11"/>
  <c r="K55" i="11"/>
  <c r="L55" i="11"/>
  <c r="V55" i="11" s="1"/>
  <c r="M55" i="11"/>
  <c r="K43" i="11"/>
  <c r="L43" i="11"/>
  <c r="V43" i="11" s="1"/>
  <c r="M43" i="11"/>
  <c r="K31" i="11"/>
  <c r="L31" i="11"/>
  <c r="V31" i="11" s="1"/>
  <c r="M31" i="11"/>
  <c r="K19" i="11"/>
  <c r="L19" i="11"/>
  <c r="V19" i="11" s="1"/>
  <c r="M19" i="11"/>
  <c r="K277" i="11"/>
  <c r="L277" i="11"/>
  <c r="V277" i="11" s="1"/>
  <c r="M277" i="11"/>
  <c r="K193" i="11"/>
  <c r="L193" i="11"/>
  <c r="V193" i="11" s="1"/>
  <c r="M193" i="11"/>
  <c r="K121" i="11"/>
  <c r="L121" i="11"/>
  <c r="V121" i="11" s="1"/>
  <c r="M121" i="11"/>
  <c r="K13" i="11"/>
  <c r="L13" i="11"/>
  <c r="V13" i="11" s="1"/>
  <c r="M13" i="11"/>
  <c r="K252" i="11"/>
  <c r="L252" i="11"/>
  <c r="V252" i="11" s="1"/>
  <c r="M252" i="11"/>
  <c r="K168" i="11"/>
  <c r="L168" i="11"/>
  <c r="V168" i="11" s="1"/>
  <c r="M168" i="11"/>
  <c r="K72" i="11"/>
  <c r="L72" i="11"/>
  <c r="V72" i="11" s="1"/>
  <c r="M72" i="11"/>
  <c r="K294" i="11"/>
  <c r="L294" i="11"/>
  <c r="V294" i="11" s="1"/>
  <c r="M294" i="11"/>
  <c r="K282" i="11"/>
  <c r="L282" i="11"/>
  <c r="V282" i="11" s="1"/>
  <c r="M282" i="11"/>
  <c r="K270" i="11"/>
  <c r="L270" i="11"/>
  <c r="V270" i="11" s="1"/>
  <c r="M270" i="11"/>
  <c r="K258" i="11"/>
  <c r="L258" i="11"/>
  <c r="V258" i="11" s="1"/>
  <c r="M258" i="11"/>
  <c r="K246" i="11"/>
  <c r="L246" i="11"/>
  <c r="V246" i="11" s="1"/>
  <c r="M246" i="11"/>
  <c r="K234" i="11"/>
  <c r="L234" i="11"/>
  <c r="V234" i="11" s="1"/>
  <c r="M234" i="11"/>
  <c r="K222" i="11"/>
  <c r="L222" i="11"/>
  <c r="V222" i="11" s="1"/>
  <c r="M222" i="11"/>
  <c r="K210" i="11"/>
  <c r="L210" i="11"/>
  <c r="V210" i="11" s="1"/>
  <c r="M210" i="11"/>
  <c r="K198" i="11"/>
  <c r="L198" i="11"/>
  <c r="V198" i="11" s="1"/>
  <c r="M198" i="11"/>
  <c r="K186" i="11"/>
  <c r="L186" i="11"/>
  <c r="V186" i="11" s="1"/>
  <c r="M186" i="11"/>
  <c r="K174" i="11"/>
  <c r="L174" i="11"/>
  <c r="V174" i="11" s="1"/>
  <c r="M174" i="11"/>
  <c r="K162" i="11"/>
  <c r="L162" i="11"/>
  <c r="V162" i="11" s="1"/>
  <c r="M162" i="11"/>
  <c r="K150" i="11"/>
  <c r="L150" i="11"/>
  <c r="V150" i="11" s="1"/>
  <c r="M150" i="11"/>
  <c r="K138" i="11"/>
  <c r="L138" i="11"/>
  <c r="V138" i="11" s="1"/>
  <c r="M138" i="11"/>
  <c r="K126" i="11"/>
  <c r="L126" i="11"/>
  <c r="V126" i="11" s="1"/>
  <c r="M126" i="11"/>
  <c r="K114" i="11"/>
  <c r="L114" i="11"/>
  <c r="V114" i="11" s="1"/>
  <c r="M114" i="11"/>
  <c r="K102" i="11"/>
  <c r="L102" i="11"/>
  <c r="V102" i="11" s="1"/>
  <c r="M102" i="11"/>
  <c r="K90" i="11"/>
  <c r="L90" i="11"/>
  <c r="V90" i="11" s="1"/>
  <c r="M90" i="11"/>
  <c r="K78" i="11"/>
  <c r="L78" i="11"/>
  <c r="V78" i="11" s="1"/>
  <c r="M78" i="11"/>
  <c r="K66" i="11"/>
  <c r="L66" i="11"/>
  <c r="V66" i="11" s="1"/>
  <c r="M66" i="11"/>
  <c r="K54" i="11"/>
  <c r="L54" i="11"/>
  <c r="V54" i="11" s="1"/>
  <c r="M54" i="11"/>
  <c r="K42" i="11"/>
  <c r="L42" i="11"/>
  <c r="V42" i="11" s="1"/>
  <c r="M42" i="11"/>
  <c r="K30" i="11"/>
  <c r="L30" i="11"/>
  <c r="V30" i="11" s="1"/>
  <c r="M30" i="11"/>
  <c r="K18" i="11"/>
  <c r="L18" i="11"/>
  <c r="V18" i="11" s="1"/>
  <c r="M18" i="11"/>
  <c r="K265" i="11"/>
  <c r="L265" i="11"/>
  <c r="V265" i="11" s="1"/>
  <c r="M265" i="11"/>
  <c r="K181" i="11"/>
  <c r="L181" i="11"/>
  <c r="V181" i="11" s="1"/>
  <c r="M181" i="11"/>
  <c r="K109" i="11"/>
  <c r="L109" i="11"/>
  <c r="V109" i="11" s="1"/>
  <c r="M109" i="11"/>
  <c r="K25" i="11"/>
  <c r="L25" i="11"/>
  <c r="V25" i="11" s="1"/>
  <c r="M25" i="11"/>
  <c r="K240" i="11"/>
  <c r="L240" i="11"/>
  <c r="V240" i="11" s="1"/>
  <c r="M240" i="11"/>
  <c r="K156" i="11"/>
  <c r="L156" i="11"/>
  <c r="V156" i="11" s="1"/>
  <c r="M156" i="11"/>
  <c r="K48" i="11"/>
  <c r="L48" i="11"/>
  <c r="V48" i="11" s="1"/>
  <c r="M48" i="11"/>
  <c r="K305" i="11"/>
  <c r="L305" i="11"/>
  <c r="V305" i="11" s="1"/>
  <c r="M305" i="11"/>
  <c r="K293" i="11"/>
  <c r="L293" i="11"/>
  <c r="V293" i="11" s="1"/>
  <c r="M293" i="11"/>
  <c r="K281" i="11"/>
  <c r="L281" i="11"/>
  <c r="V281" i="11" s="1"/>
  <c r="M281" i="11"/>
  <c r="K269" i="11"/>
  <c r="L269" i="11"/>
  <c r="V269" i="11" s="1"/>
  <c r="M269" i="11"/>
  <c r="K257" i="11"/>
  <c r="L257" i="11"/>
  <c r="V257" i="11" s="1"/>
  <c r="M257" i="11"/>
  <c r="K245" i="11"/>
  <c r="L245" i="11"/>
  <c r="V245" i="11" s="1"/>
  <c r="M245" i="11"/>
  <c r="K233" i="11"/>
  <c r="L233" i="11"/>
  <c r="V233" i="11" s="1"/>
  <c r="M233" i="11"/>
  <c r="K221" i="11"/>
  <c r="L221" i="11"/>
  <c r="V221" i="11" s="1"/>
  <c r="M221" i="11"/>
  <c r="K209" i="11"/>
  <c r="L209" i="11"/>
  <c r="V209" i="11" s="1"/>
  <c r="M209" i="11"/>
  <c r="K197" i="11"/>
  <c r="L197" i="11"/>
  <c r="V197" i="11" s="1"/>
  <c r="M197" i="11"/>
  <c r="K185" i="11"/>
  <c r="L185" i="11"/>
  <c r="V185" i="11" s="1"/>
  <c r="M185" i="11"/>
  <c r="K173" i="11"/>
  <c r="L173" i="11"/>
  <c r="V173" i="11" s="1"/>
  <c r="M173" i="11"/>
  <c r="K161" i="11"/>
  <c r="L161" i="11"/>
  <c r="V161" i="11" s="1"/>
  <c r="M161" i="11"/>
  <c r="K149" i="11"/>
  <c r="L149" i="11"/>
  <c r="V149" i="11" s="1"/>
  <c r="M149" i="11"/>
  <c r="K137" i="11"/>
  <c r="L137" i="11"/>
  <c r="V137" i="11" s="1"/>
  <c r="M137" i="11"/>
  <c r="K125" i="11"/>
  <c r="L125" i="11"/>
  <c r="V125" i="11" s="1"/>
  <c r="M125" i="11"/>
  <c r="K113" i="11"/>
  <c r="L113" i="11"/>
  <c r="V113" i="11" s="1"/>
  <c r="M113" i="11"/>
  <c r="K101" i="11"/>
  <c r="L101" i="11"/>
  <c r="V101" i="11" s="1"/>
  <c r="M101" i="11"/>
  <c r="K89" i="11"/>
  <c r="L89" i="11"/>
  <c r="V89" i="11" s="1"/>
  <c r="M89" i="11"/>
  <c r="K77" i="11"/>
  <c r="L77" i="11"/>
  <c r="V77" i="11" s="1"/>
  <c r="M77" i="11"/>
  <c r="K65" i="11"/>
  <c r="L65" i="11"/>
  <c r="V65" i="11" s="1"/>
  <c r="M65" i="11"/>
  <c r="K53" i="11"/>
  <c r="L53" i="11"/>
  <c r="V53" i="11" s="1"/>
  <c r="M53" i="11"/>
  <c r="K41" i="11"/>
  <c r="L41" i="11"/>
  <c r="V41" i="11" s="1"/>
  <c r="M41" i="11"/>
  <c r="K29" i="11"/>
  <c r="L29" i="11"/>
  <c r="V29" i="11" s="1"/>
  <c r="M29" i="11"/>
  <c r="K17" i="11"/>
  <c r="L17" i="11"/>
  <c r="V17" i="11" s="1"/>
  <c r="M17" i="11"/>
  <c r="K253" i="11"/>
  <c r="L253" i="11"/>
  <c r="V253" i="11" s="1"/>
  <c r="M253" i="11"/>
  <c r="K169" i="11"/>
  <c r="L169" i="11"/>
  <c r="V169" i="11" s="1"/>
  <c r="M169" i="11"/>
  <c r="K85" i="11"/>
  <c r="L85" i="11"/>
  <c r="V85" i="11" s="1"/>
  <c r="M85" i="11"/>
  <c r="K228" i="11"/>
  <c r="L228" i="11"/>
  <c r="V228" i="11" s="1"/>
  <c r="M228" i="11"/>
  <c r="K144" i="11"/>
  <c r="L144" i="11"/>
  <c r="V144" i="11" s="1"/>
  <c r="M144" i="11"/>
  <c r="K36" i="11"/>
  <c r="L36" i="11"/>
  <c r="V36" i="11" s="1"/>
  <c r="M36" i="11"/>
  <c r="K304" i="11"/>
  <c r="L304" i="11"/>
  <c r="V304" i="11" s="1"/>
  <c r="M304" i="11"/>
  <c r="K292" i="11"/>
  <c r="L292" i="11"/>
  <c r="V292" i="11" s="1"/>
  <c r="M292" i="11"/>
  <c r="K280" i="11"/>
  <c r="L280" i="11"/>
  <c r="V280" i="11" s="1"/>
  <c r="M280" i="11"/>
  <c r="K268" i="11"/>
  <c r="L268" i="11"/>
  <c r="V268" i="11" s="1"/>
  <c r="M268" i="11"/>
  <c r="K256" i="11"/>
  <c r="L256" i="11"/>
  <c r="V256" i="11" s="1"/>
  <c r="M256" i="11"/>
  <c r="K244" i="11"/>
  <c r="L244" i="11"/>
  <c r="V244" i="11" s="1"/>
  <c r="M244" i="11"/>
  <c r="K232" i="11"/>
  <c r="L232" i="11"/>
  <c r="V232" i="11" s="1"/>
  <c r="M232" i="11"/>
  <c r="K220" i="11"/>
  <c r="L220" i="11"/>
  <c r="V220" i="11" s="1"/>
  <c r="M220" i="11"/>
  <c r="K208" i="11"/>
  <c r="L208" i="11"/>
  <c r="V208" i="11" s="1"/>
  <c r="M208" i="11"/>
  <c r="K196" i="11"/>
  <c r="L196" i="11"/>
  <c r="V196" i="11" s="1"/>
  <c r="M196" i="11"/>
  <c r="K184" i="11"/>
  <c r="L184" i="11"/>
  <c r="V184" i="11" s="1"/>
  <c r="M184" i="11"/>
  <c r="K172" i="11"/>
  <c r="L172" i="11"/>
  <c r="V172" i="11" s="1"/>
  <c r="M172" i="11"/>
  <c r="K160" i="11"/>
  <c r="L160" i="11"/>
  <c r="V160" i="11" s="1"/>
  <c r="M160" i="11"/>
  <c r="K148" i="11"/>
  <c r="L148" i="11"/>
  <c r="V148" i="11" s="1"/>
  <c r="M148" i="11"/>
  <c r="K136" i="11"/>
  <c r="L136" i="11"/>
  <c r="V136" i="11" s="1"/>
  <c r="M136" i="11"/>
  <c r="K124" i="11"/>
  <c r="L124" i="11"/>
  <c r="V124" i="11" s="1"/>
  <c r="M124" i="11"/>
  <c r="K112" i="11"/>
  <c r="L112" i="11"/>
  <c r="V112" i="11" s="1"/>
  <c r="M112" i="11"/>
  <c r="K100" i="11"/>
  <c r="L100" i="11"/>
  <c r="V100" i="11" s="1"/>
  <c r="M100" i="11"/>
  <c r="K88" i="11"/>
  <c r="L88" i="11"/>
  <c r="V88" i="11" s="1"/>
  <c r="M88" i="11"/>
  <c r="K76" i="11"/>
  <c r="L76" i="11"/>
  <c r="V76" i="11" s="1"/>
  <c r="M76" i="11"/>
  <c r="K64" i="11"/>
  <c r="L64" i="11"/>
  <c r="V64" i="11" s="1"/>
  <c r="M64" i="11"/>
  <c r="K52" i="11"/>
  <c r="L52" i="11"/>
  <c r="V52" i="11" s="1"/>
  <c r="M52" i="11"/>
  <c r="K40" i="11"/>
  <c r="L40" i="11"/>
  <c r="V40" i="11" s="1"/>
  <c r="M40" i="11"/>
  <c r="K28" i="11"/>
  <c r="L28" i="11"/>
  <c r="V28" i="11" s="1"/>
  <c r="M28" i="11"/>
  <c r="K16" i="11"/>
  <c r="L16" i="11"/>
  <c r="V16" i="11" s="1"/>
  <c r="M16" i="11"/>
  <c r="M12" i="11"/>
  <c r="L12" i="11"/>
  <c r="V12" i="11" s="1"/>
  <c r="J251" i="15"/>
  <c r="AB248" i="1" s="1"/>
  <c r="J93" i="15"/>
  <c r="AB90" i="1" s="1"/>
  <c r="J60" i="15"/>
  <c r="AB57" i="1" s="1"/>
  <c r="J277" i="15"/>
  <c r="AB274" i="1" s="1"/>
  <c r="AC81" i="13"/>
  <c r="K81" i="13"/>
  <c r="L81" i="13"/>
  <c r="N81" i="13"/>
  <c r="P81" i="13"/>
  <c r="O81" i="13"/>
  <c r="M81" i="13"/>
  <c r="AC68" i="13"/>
  <c r="M68" i="13"/>
  <c r="N68" i="13"/>
  <c r="P68" i="13"/>
  <c r="K68" i="13"/>
  <c r="L68" i="13"/>
  <c r="O68" i="13"/>
  <c r="AC104" i="13"/>
  <c r="M104" i="13"/>
  <c r="N104" i="13"/>
  <c r="Y104" i="13" s="1"/>
  <c r="P104" i="13"/>
  <c r="K104" i="13"/>
  <c r="L104" i="13"/>
  <c r="O104" i="13"/>
  <c r="AC164" i="13"/>
  <c r="M164" i="13"/>
  <c r="N164" i="13"/>
  <c r="Y164" i="13" s="1"/>
  <c r="P164" i="13"/>
  <c r="K164" i="13"/>
  <c r="O164" i="13"/>
  <c r="L164" i="13"/>
  <c r="AC200" i="13"/>
  <c r="L200" i="13"/>
  <c r="M200" i="13"/>
  <c r="O200" i="13"/>
  <c r="P200" i="13"/>
  <c r="K200" i="13"/>
  <c r="N200" i="13"/>
  <c r="AC260" i="13"/>
  <c r="L260" i="13"/>
  <c r="M260" i="13"/>
  <c r="N260" i="13"/>
  <c r="O260" i="13"/>
  <c r="P260" i="13"/>
  <c r="K260" i="13"/>
  <c r="AC284" i="13"/>
  <c r="M284" i="13"/>
  <c r="K284" i="13"/>
  <c r="L284" i="13"/>
  <c r="N284" i="13"/>
  <c r="Y284" i="13" s="1"/>
  <c r="O284" i="13"/>
  <c r="P284" i="13"/>
  <c r="AC296" i="13"/>
  <c r="L296" i="13"/>
  <c r="M296" i="13"/>
  <c r="N296" i="13"/>
  <c r="Y296" i="13" s="1"/>
  <c r="K296" i="13"/>
  <c r="O296" i="13"/>
  <c r="P296" i="13"/>
  <c r="AC105" i="13"/>
  <c r="K105" i="13"/>
  <c r="L105" i="13"/>
  <c r="N105" i="13"/>
  <c r="P105" i="13"/>
  <c r="O105" i="13"/>
  <c r="M105" i="13"/>
  <c r="AC201" i="13"/>
  <c r="P201" i="13"/>
  <c r="K201" i="13"/>
  <c r="L201" i="13"/>
  <c r="M201" i="13"/>
  <c r="N201" i="13"/>
  <c r="O201" i="13"/>
  <c r="AC273" i="13"/>
  <c r="P273" i="13"/>
  <c r="L273" i="13"/>
  <c r="M273" i="13"/>
  <c r="N273" i="13"/>
  <c r="Y273" i="13" s="1"/>
  <c r="K273" i="13"/>
  <c r="O273" i="13"/>
  <c r="AC34" i="13"/>
  <c r="L34" i="13"/>
  <c r="M34" i="13"/>
  <c r="N34" i="13"/>
  <c r="Y34" i="13" s="1"/>
  <c r="P34" i="13"/>
  <c r="K34" i="13"/>
  <c r="O34" i="13"/>
  <c r="AC106" i="13"/>
  <c r="M106" i="13"/>
  <c r="N106" i="13"/>
  <c r="Y106" i="13" s="1"/>
  <c r="P106" i="13"/>
  <c r="K106" i="13"/>
  <c r="L106" i="13"/>
  <c r="O106" i="13"/>
  <c r="AC130" i="13"/>
  <c r="M130" i="13"/>
  <c r="N130" i="13"/>
  <c r="P130" i="13"/>
  <c r="K130" i="13"/>
  <c r="L130" i="13"/>
  <c r="O130" i="13"/>
  <c r="AC142" i="13"/>
  <c r="M142" i="13"/>
  <c r="N142" i="13"/>
  <c r="P142" i="13"/>
  <c r="K142" i="13"/>
  <c r="L142" i="13"/>
  <c r="O142" i="13"/>
  <c r="AC226" i="13"/>
  <c r="L226" i="13"/>
  <c r="M226" i="13"/>
  <c r="N226" i="13"/>
  <c r="O226" i="13"/>
  <c r="P226" i="13"/>
  <c r="K226" i="13"/>
  <c r="AC238" i="13"/>
  <c r="L238" i="13"/>
  <c r="M238" i="13"/>
  <c r="O238" i="13"/>
  <c r="P238" i="13"/>
  <c r="K238" i="13"/>
  <c r="N238" i="13"/>
  <c r="Y238" i="13" s="1"/>
  <c r="AC274" i="13"/>
  <c r="M274" i="13"/>
  <c r="K274" i="13"/>
  <c r="L274" i="13"/>
  <c r="N274" i="13"/>
  <c r="O274" i="13"/>
  <c r="P274" i="13"/>
  <c r="AC286" i="13"/>
  <c r="M286" i="13"/>
  <c r="K286" i="13"/>
  <c r="L286" i="13"/>
  <c r="N286" i="13"/>
  <c r="Y286" i="13" s="1"/>
  <c r="O286" i="13"/>
  <c r="P286" i="13"/>
  <c r="AC72" i="13"/>
  <c r="M72" i="13"/>
  <c r="N72" i="13"/>
  <c r="P72" i="13"/>
  <c r="K72" i="13"/>
  <c r="L72" i="13"/>
  <c r="O72" i="13"/>
  <c r="AC132" i="13"/>
  <c r="M132" i="13"/>
  <c r="N132" i="13"/>
  <c r="P132" i="13"/>
  <c r="K132" i="13"/>
  <c r="O132" i="13"/>
  <c r="L132" i="13"/>
  <c r="AC168" i="13"/>
  <c r="M168" i="13"/>
  <c r="N168" i="13"/>
  <c r="Y168" i="13" s="1"/>
  <c r="P168" i="13"/>
  <c r="K168" i="13"/>
  <c r="O168" i="13"/>
  <c r="L168" i="13"/>
  <c r="AC228" i="13"/>
  <c r="L228" i="13"/>
  <c r="M228" i="13"/>
  <c r="K228" i="13"/>
  <c r="N228" i="13"/>
  <c r="Y228" i="13" s="1"/>
  <c r="O228" i="13"/>
  <c r="P228" i="13"/>
  <c r="AC264" i="13"/>
  <c r="M264" i="13"/>
  <c r="K264" i="13"/>
  <c r="L264" i="13"/>
  <c r="N264" i="13"/>
  <c r="O264" i="13"/>
  <c r="P264" i="13"/>
  <c r="AC73" i="13"/>
  <c r="K73" i="13"/>
  <c r="L73" i="13"/>
  <c r="N73" i="13"/>
  <c r="Y73" i="13" s="1"/>
  <c r="P73" i="13"/>
  <c r="M73" i="13"/>
  <c r="O73" i="13"/>
  <c r="AC97" i="13"/>
  <c r="K97" i="13"/>
  <c r="L97" i="13"/>
  <c r="N97" i="13"/>
  <c r="Y97" i="13" s="1"/>
  <c r="P97" i="13"/>
  <c r="M97" i="13"/>
  <c r="O97" i="13"/>
  <c r="AC121" i="13"/>
  <c r="K121" i="13"/>
  <c r="L121" i="13"/>
  <c r="N121" i="13"/>
  <c r="Y121" i="13" s="1"/>
  <c r="P121" i="13"/>
  <c r="M121" i="13"/>
  <c r="O121" i="13"/>
  <c r="AC145" i="13"/>
  <c r="K145" i="13"/>
  <c r="P145" i="13"/>
  <c r="L145" i="13"/>
  <c r="M145" i="13"/>
  <c r="N145" i="13"/>
  <c r="Y145" i="13" s="1"/>
  <c r="O145" i="13"/>
  <c r="AC169" i="13"/>
  <c r="K169" i="13"/>
  <c r="P169" i="13"/>
  <c r="L169" i="13"/>
  <c r="M169" i="13"/>
  <c r="N169" i="13"/>
  <c r="Y169" i="13" s="1"/>
  <c r="O169" i="13"/>
  <c r="AC193" i="13"/>
  <c r="P193" i="13"/>
  <c r="K193" i="13"/>
  <c r="L193" i="13"/>
  <c r="M193" i="13"/>
  <c r="N193" i="13"/>
  <c r="O193" i="13"/>
  <c r="AC217" i="13"/>
  <c r="P217" i="13"/>
  <c r="K217" i="13"/>
  <c r="L217" i="13"/>
  <c r="M217" i="13"/>
  <c r="N217" i="13"/>
  <c r="Y217" i="13" s="1"/>
  <c r="O217" i="13"/>
  <c r="AC241" i="13"/>
  <c r="P241" i="13"/>
  <c r="K241" i="13"/>
  <c r="L241" i="13"/>
  <c r="M241" i="13"/>
  <c r="N241" i="13"/>
  <c r="O241" i="13"/>
  <c r="AC265" i="13"/>
  <c r="P265" i="13"/>
  <c r="K265" i="13"/>
  <c r="M265" i="13"/>
  <c r="N265" i="13"/>
  <c r="O265" i="13"/>
  <c r="L265" i="13"/>
  <c r="AC289" i="13"/>
  <c r="P289" i="13"/>
  <c r="K289" i="13"/>
  <c r="L289" i="13"/>
  <c r="M289" i="13"/>
  <c r="N289" i="13"/>
  <c r="O289" i="13"/>
  <c r="AC153" i="13"/>
  <c r="K153" i="13"/>
  <c r="P153" i="13"/>
  <c r="L153" i="13"/>
  <c r="M153" i="13"/>
  <c r="N153" i="13"/>
  <c r="O153" i="13"/>
  <c r="AC50" i="13"/>
  <c r="L50" i="13"/>
  <c r="M50" i="13"/>
  <c r="N50" i="13"/>
  <c r="Y50" i="13" s="1"/>
  <c r="P50" i="13"/>
  <c r="K50" i="13"/>
  <c r="O50" i="13"/>
  <c r="AC110" i="13"/>
  <c r="M110" i="13"/>
  <c r="N110" i="13"/>
  <c r="Y110" i="13" s="1"/>
  <c r="P110" i="13"/>
  <c r="K110" i="13"/>
  <c r="O110" i="13"/>
  <c r="L110" i="13"/>
  <c r="AC146" i="13"/>
  <c r="M146" i="13"/>
  <c r="N146" i="13"/>
  <c r="Y146" i="13" s="1"/>
  <c r="P146" i="13"/>
  <c r="K146" i="13"/>
  <c r="L146" i="13"/>
  <c r="O146" i="13"/>
  <c r="AC158" i="13"/>
  <c r="M158" i="13"/>
  <c r="N158" i="13"/>
  <c r="Y158" i="13" s="1"/>
  <c r="P158" i="13"/>
  <c r="K158" i="13"/>
  <c r="L158" i="13"/>
  <c r="O158" i="13"/>
  <c r="AC206" i="13"/>
  <c r="L206" i="13"/>
  <c r="M206" i="13"/>
  <c r="P206" i="13"/>
  <c r="K206" i="13"/>
  <c r="N206" i="13"/>
  <c r="O206" i="13"/>
  <c r="AC242" i="13"/>
  <c r="L242" i="13"/>
  <c r="M242" i="13"/>
  <c r="K242" i="13"/>
  <c r="N242" i="13"/>
  <c r="O242" i="13"/>
  <c r="P242" i="13"/>
  <c r="AC266" i="13"/>
  <c r="M266" i="13"/>
  <c r="L266" i="13"/>
  <c r="N266" i="13"/>
  <c r="Y266" i="13" s="1"/>
  <c r="O266" i="13"/>
  <c r="P266" i="13"/>
  <c r="K266" i="13"/>
  <c r="AC129" i="13"/>
  <c r="K129" i="13"/>
  <c r="P129" i="13"/>
  <c r="L129" i="13"/>
  <c r="M129" i="13"/>
  <c r="N129" i="13"/>
  <c r="O129" i="13"/>
  <c r="AC249" i="13"/>
  <c r="P249" i="13"/>
  <c r="K249" i="13"/>
  <c r="L249" i="13"/>
  <c r="M249" i="13"/>
  <c r="N249" i="13"/>
  <c r="O249" i="13"/>
  <c r="AC297" i="13"/>
  <c r="K297" i="13"/>
  <c r="L297" i="13"/>
  <c r="M297" i="13"/>
  <c r="N297" i="13"/>
  <c r="Y297" i="13" s="1"/>
  <c r="O297" i="13"/>
  <c r="P297" i="13"/>
  <c r="AC225" i="13"/>
  <c r="P225" i="13"/>
  <c r="K225" i="13"/>
  <c r="L225" i="13"/>
  <c r="M225" i="13"/>
  <c r="N225" i="13"/>
  <c r="O225" i="13"/>
  <c r="AC100" i="13"/>
  <c r="M100" i="13"/>
  <c r="N100" i="13"/>
  <c r="Y100" i="13" s="1"/>
  <c r="P100" i="13"/>
  <c r="K100" i="13"/>
  <c r="L100" i="13"/>
  <c r="O100" i="13"/>
  <c r="AC136" i="13"/>
  <c r="M136" i="13"/>
  <c r="N136" i="13"/>
  <c r="P136" i="13"/>
  <c r="K136" i="13"/>
  <c r="O136" i="13"/>
  <c r="L136" i="13"/>
  <c r="AC196" i="13"/>
  <c r="L196" i="13"/>
  <c r="M196" i="13"/>
  <c r="K196" i="13"/>
  <c r="N196" i="13"/>
  <c r="O196" i="13"/>
  <c r="P196" i="13"/>
  <c r="AC232" i="13"/>
  <c r="L232" i="13"/>
  <c r="M232" i="13"/>
  <c r="K232" i="13"/>
  <c r="N232" i="13"/>
  <c r="Y232" i="13" s="1"/>
  <c r="O232" i="13"/>
  <c r="P232" i="13"/>
  <c r="AC292" i="13"/>
  <c r="P292" i="13"/>
  <c r="L292" i="13"/>
  <c r="M292" i="13"/>
  <c r="N292" i="13"/>
  <c r="K292" i="13"/>
  <c r="O292" i="13"/>
  <c r="AC304" i="13"/>
  <c r="L304" i="13"/>
  <c r="M304" i="13"/>
  <c r="N304" i="13"/>
  <c r="Y304" i="13" s="1"/>
  <c r="K304" i="13"/>
  <c r="O304" i="13"/>
  <c r="P304" i="13"/>
  <c r="AC89" i="13"/>
  <c r="K89" i="13"/>
  <c r="L89" i="13"/>
  <c r="N89" i="13"/>
  <c r="Y89" i="13" s="1"/>
  <c r="P89" i="13"/>
  <c r="O89" i="13"/>
  <c r="M89" i="13"/>
  <c r="AC113" i="13"/>
  <c r="K113" i="13"/>
  <c r="L113" i="13"/>
  <c r="N113" i="13"/>
  <c r="Y113" i="13" s="1"/>
  <c r="P113" i="13"/>
  <c r="M113" i="13"/>
  <c r="O113" i="13"/>
  <c r="AC137" i="13"/>
  <c r="K137" i="13"/>
  <c r="P137" i="13"/>
  <c r="L137" i="13"/>
  <c r="M137" i="13"/>
  <c r="N137" i="13"/>
  <c r="O137" i="13"/>
  <c r="AC161" i="13"/>
  <c r="K161" i="13"/>
  <c r="P161" i="13"/>
  <c r="L161" i="13"/>
  <c r="M161" i="13"/>
  <c r="N161" i="13"/>
  <c r="O161" i="13"/>
  <c r="AC185" i="13"/>
  <c r="P185" i="13"/>
  <c r="K185" i="13"/>
  <c r="L185" i="13"/>
  <c r="M185" i="13"/>
  <c r="N185" i="13"/>
  <c r="O185" i="13"/>
  <c r="AC209" i="13"/>
  <c r="P209" i="13"/>
  <c r="K209" i="13"/>
  <c r="L209" i="13"/>
  <c r="M209" i="13"/>
  <c r="N209" i="13"/>
  <c r="Y209" i="13" s="1"/>
  <c r="O209" i="13"/>
  <c r="AC233" i="13"/>
  <c r="P233" i="13"/>
  <c r="K233" i="13"/>
  <c r="L233" i="13"/>
  <c r="M233" i="13"/>
  <c r="N233" i="13"/>
  <c r="Y233" i="13" s="1"/>
  <c r="O233" i="13"/>
  <c r="AC257" i="13"/>
  <c r="P257" i="13"/>
  <c r="K257" i="13"/>
  <c r="L257" i="13"/>
  <c r="M257" i="13"/>
  <c r="N257" i="13"/>
  <c r="O257" i="13"/>
  <c r="AC281" i="13"/>
  <c r="P281" i="13"/>
  <c r="L281" i="13"/>
  <c r="M281" i="13"/>
  <c r="N281" i="13"/>
  <c r="O281" i="13"/>
  <c r="K281" i="13"/>
  <c r="AC177" i="13"/>
  <c r="P177" i="13"/>
  <c r="O177" i="13"/>
  <c r="K177" i="13"/>
  <c r="L177" i="13"/>
  <c r="M177" i="13"/>
  <c r="N177" i="13"/>
  <c r="AC18" i="13"/>
  <c r="L18" i="13"/>
  <c r="M18" i="13"/>
  <c r="N18" i="13"/>
  <c r="P18" i="13"/>
  <c r="K18" i="13"/>
  <c r="O18" i="13"/>
  <c r="AC66" i="13"/>
  <c r="M66" i="13"/>
  <c r="N66" i="13"/>
  <c r="Y66" i="13" s="1"/>
  <c r="P66" i="13"/>
  <c r="K66" i="13"/>
  <c r="L66" i="13"/>
  <c r="O66" i="13"/>
  <c r="AC78" i="13"/>
  <c r="M78" i="13"/>
  <c r="N78" i="13"/>
  <c r="Y78" i="13" s="1"/>
  <c r="P78" i="13"/>
  <c r="K78" i="13"/>
  <c r="L78" i="13"/>
  <c r="O78" i="13"/>
  <c r="AC138" i="13"/>
  <c r="M138" i="13"/>
  <c r="N138" i="13"/>
  <c r="Y138" i="13" s="1"/>
  <c r="P138" i="13"/>
  <c r="K138" i="13"/>
  <c r="L138" i="13"/>
  <c r="O138" i="13"/>
  <c r="AC162" i="13"/>
  <c r="M162" i="13"/>
  <c r="N162" i="13"/>
  <c r="P162" i="13"/>
  <c r="K162" i="13"/>
  <c r="L162" i="13"/>
  <c r="O162" i="13"/>
  <c r="AC174" i="13"/>
  <c r="M174" i="13"/>
  <c r="N174" i="13"/>
  <c r="Y174" i="13" s="1"/>
  <c r="P174" i="13"/>
  <c r="K174" i="13"/>
  <c r="L174" i="13"/>
  <c r="O174" i="13"/>
  <c r="AC186" i="13"/>
  <c r="L186" i="13"/>
  <c r="M186" i="13"/>
  <c r="N186" i="13"/>
  <c r="O186" i="13"/>
  <c r="P186" i="13"/>
  <c r="K186" i="13"/>
  <c r="AC210" i="13"/>
  <c r="L210" i="13"/>
  <c r="M210" i="13"/>
  <c r="N210" i="13"/>
  <c r="Y210" i="13" s="1"/>
  <c r="O210" i="13"/>
  <c r="P210" i="13"/>
  <c r="K210" i="13"/>
  <c r="AC222" i="13"/>
  <c r="L222" i="13"/>
  <c r="M222" i="13"/>
  <c r="K222" i="13"/>
  <c r="N222" i="13"/>
  <c r="Y222" i="13" s="1"/>
  <c r="O222" i="13"/>
  <c r="P222" i="13"/>
  <c r="AC234" i="13"/>
  <c r="L234" i="13"/>
  <c r="M234" i="13"/>
  <c r="N234" i="13"/>
  <c r="Y234" i="13" s="1"/>
  <c r="O234" i="13"/>
  <c r="P234" i="13"/>
  <c r="K234" i="13"/>
  <c r="AC258" i="13"/>
  <c r="L258" i="13"/>
  <c r="M258" i="13"/>
  <c r="K258" i="13"/>
  <c r="N258" i="13"/>
  <c r="O258" i="13"/>
  <c r="P258" i="13"/>
  <c r="AC270" i="13"/>
  <c r="M270" i="13"/>
  <c r="K270" i="13"/>
  <c r="O270" i="13"/>
  <c r="P270" i="13"/>
  <c r="L270" i="13"/>
  <c r="N270" i="13"/>
  <c r="Y270" i="13" s="1"/>
  <c r="AC282" i="13"/>
  <c r="M282" i="13"/>
  <c r="K282" i="13"/>
  <c r="L282" i="13"/>
  <c r="P282" i="13"/>
  <c r="N282" i="13"/>
  <c r="O282" i="13"/>
  <c r="AC12" i="13"/>
  <c r="M12" i="13"/>
  <c r="L12" i="13"/>
  <c r="N12" i="13"/>
  <c r="O12" i="13"/>
  <c r="P12" i="13"/>
  <c r="K12" i="13"/>
  <c r="L13" i="14"/>
  <c r="M13" i="14"/>
  <c r="N13" i="14"/>
  <c r="O13" i="14"/>
  <c r="R13" i="14"/>
  <c r="J274" i="15"/>
  <c r="AB271" i="1" s="1"/>
  <c r="J109" i="15"/>
  <c r="AB106" i="1" s="1"/>
  <c r="J160" i="15"/>
  <c r="AB157" i="1" s="1"/>
  <c r="J285" i="15"/>
  <c r="AB282" i="1" s="1"/>
  <c r="J23" i="15"/>
  <c r="AB20" i="1" s="1"/>
  <c r="J55" i="15"/>
  <c r="AB52" i="1" s="1"/>
  <c r="J172" i="15"/>
  <c r="AB169" i="1" s="1"/>
  <c r="J187" i="15"/>
  <c r="AB184" i="1" s="1"/>
  <c r="J260" i="15"/>
  <c r="AB257" i="1" s="1"/>
  <c r="J213" i="15"/>
  <c r="AB210" i="1" s="1"/>
  <c r="J123" i="15"/>
  <c r="AB120" i="1" s="1"/>
  <c r="J102" i="15"/>
  <c r="AB99" i="1" s="1"/>
  <c r="J149" i="15"/>
  <c r="AB146" i="1" s="1"/>
  <c r="J267" i="15"/>
  <c r="AB264" i="1" s="1"/>
  <c r="J253" i="15"/>
  <c r="AB250" i="1" s="1"/>
  <c r="J264" i="15"/>
  <c r="AB261" i="1" s="1"/>
  <c r="J86" i="15"/>
  <c r="AB83" i="1" s="1"/>
  <c r="J41" i="15"/>
  <c r="AB38" i="1" s="1"/>
  <c r="J22" i="15"/>
  <c r="AB19" i="1" s="1"/>
  <c r="J103" i="15"/>
  <c r="AB100" i="1" s="1"/>
  <c r="Z301" i="11"/>
  <c r="Z289" i="11"/>
  <c r="Z277" i="11"/>
  <c r="Z265" i="11"/>
  <c r="Z253" i="11"/>
  <c r="Z241" i="11"/>
  <c r="Z229" i="11"/>
  <c r="Z217" i="11"/>
  <c r="Z205" i="11"/>
  <c r="Z193" i="11"/>
  <c r="Z181" i="11"/>
  <c r="Z169" i="11"/>
  <c r="Z157" i="11"/>
  <c r="Z145" i="11"/>
  <c r="Z133" i="11"/>
  <c r="Z121" i="11"/>
  <c r="Z109" i="11"/>
  <c r="Z97" i="11"/>
  <c r="Z85" i="11"/>
  <c r="Z73" i="11"/>
  <c r="Z61" i="11"/>
  <c r="Z49" i="11"/>
  <c r="Z37" i="11"/>
  <c r="Z25" i="11"/>
  <c r="Z13" i="11"/>
  <c r="Z232" i="11"/>
  <c r="Z51" i="11"/>
  <c r="Z146" i="11"/>
  <c r="Z300" i="11"/>
  <c r="Z288" i="11"/>
  <c r="Z276" i="11"/>
  <c r="Z264" i="11"/>
  <c r="Z252" i="11"/>
  <c r="Z240" i="11"/>
  <c r="Z228" i="11"/>
  <c r="Z216" i="11"/>
  <c r="Z204" i="11"/>
  <c r="Z192" i="11"/>
  <c r="Z180" i="11"/>
  <c r="Z168" i="11"/>
  <c r="Z156" i="11"/>
  <c r="Z144" i="11"/>
  <c r="Z132" i="11"/>
  <c r="Z120" i="11"/>
  <c r="Z108" i="11"/>
  <c r="Z96" i="11"/>
  <c r="Z84" i="11"/>
  <c r="Z72" i="11"/>
  <c r="Z60" i="11"/>
  <c r="Z48" i="11"/>
  <c r="Z36" i="11"/>
  <c r="Z24" i="11"/>
  <c r="Z293" i="11"/>
  <c r="Z245" i="11"/>
  <c r="Z197" i="11"/>
  <c r="Z137" i="11"/>
  <c r="Z77" i="11"/>
  <c r="Z41" i="11"/>
  <c r="Z268" i="11"/>
  <c r="Z184" i="11"/>
  <c r="Z136" i="11"/>
  <c r="Z100" i="11"/>
  <c r="Z16" i="11"/>
  <c r="Z12" i="11"/>
  <c r="K12" i="11"/>
  <c r="Z303" i="11"/>
  <c r="Z231" i="11"/>
  <c r="Z183" i="11"/>
  <c r="Z135" i="11"/>
  <c r="Z87" i="11"/>
  <c r="Z63" i="11"/>
  <c r="Z278" i="11"/>
  <c r="Z230" i="11"/>
  <c r="Z182" i="11"/>
  <c r="Z122" i="11"/>
  <c r="Z98" i="11"/>
  <c r="Z50" i="11"/>
  <c r="Z299" i="11"/>
  <c r="Z287" i="11"/>
  <c r="Z275" i="11"/>
  <c r="Z263" i="11"/>
  <c r="Z251" i="11"/>
  <c r="Z239" i="11"/>
  <c r="Z227" i="11"/>
  <c r="Z215" i="11"/>
  <c r="Z203" i="11"/>
  <c r="Z191" i="11"/>
  <c r="Z179" i="11"/>
  <c r="Z167" i="11"/>
  <c r="Z155" i="11"/>
  <c r="Z143" i="11"/>
  <c r="Z131" i="11"/>
  <c r="Z119" i="11"/>
  <c r="Z107" i="11"/>
  <c r="Z95" i="11"/>
  <c r="Z83" i="11"/>
  <c r="Z71" i="11"/>
  <c r="Z59" i="11"/>
  <c r="Z47" i="11"/>
  <c r="Z35" i="11"/>
  <c r="Z23" i="11"/>
  <c r="Z269" i="11"/>
  <c r="Z113" i="11"/>
  <c r="Z292" i="11"/>
  <c r="Z220" i="11"/>
  <c r="Z64" i="11"/>
  <c r="Z75" i="11"/>
  <c r="Z298" i="11"/>
  <c r="Z286" i="11"/>
  <c r="Z274" i="11"/>
  <c r="Z262" i="11"/>
  <c r="Z250" i="11"/>
  <c r="Z238" i="11"/>
  <c r="Z226" i="11"/>
  <c r="Z214" i="11"/>
  <c r="Z202" i="11"/>
  <c r="Z190" i="11"/>
  <c r="Z178" i="11"/>
  <c r="Z166" i="11"/>
  <c r="Z154" i="11"/>
  <c r="Z142" i="11"/>
  <c r="Z130" i="11"/>
  <c r="Z118" i="11"/>
  <c r="Z106" i="11"/>
  <c r="Z94" i="11"/>
  <c r="Z82" i="11"/>
  <c r="Z70" i="11"/>
  <c r="Z58" i="11"/>
  <c r="Z46" i="11"/>
  <c r="Z34" i="11"/>
  <c r="Z22" i="11"/>
  <c r="Z257" i="11"/>
  <c r="Z209" i="11"/>
  <c r="Z161" i="11"/>
  <c r="Z89" i="11"/>
  <c r="Z53" i="11"/>
  <c r="Z304" i="11"/>
  <c r="Z244" i="11"/>
  <c r="Z196" i="11"/>
  <c r="Z148" i="11"/>
  <c r="Z88" i="11"/>
  <c r="Z28" i="11"/>
  <c r="Z255" i="11"/>
  <c r="Z207" i="11"/>
  <c r="Z159" i="11"/>
  <c r="Z111" i="11"/>
  <c r="Z27" i="11"/>
  <c r="Z302" i="11"/>
  <c r="Z254" i="11"/>
  <c r="Z206" i="11"/>
  <c r="Z134" i="11"/>
  <c r="Z74" i="11"/>
  <c r="Z14" i="11"/>
  <c r="Z297" i="11"/>
  <c r="Z285" i="11"/>
  <c r="Z273" i="11"/>
  <c r="Z261" i="11"/>
  <c r="Z249" i="11"/>
  <c r="Z237" i="11"/>
  <c r="Z225" i="11"/>
  <c r="Z213" i="11"/>
  <c r="Z201" i="11"/>
  <c r="Z189" i="11"/>
  <c r="Z177" i="11"/>
  <c r="Z165" i="11"/>
  <c r="Z153" i="11"/>
  <c r="Z141" i="11"/>
  <c r="Z129" i="11"/>
  <c r="Z117" i="11"/>
  <c r="Z105" i="11"/>
  <c r="Z93" i="11"/>
  <c r="Z81" i="11"/>
  <c r="Z69" i="11"/>
  <c r="Z57" i="11"/>
  <c r="Z45" i="11"/>
  <c r="Z33" i="11"/>
  <c r="Z21" i="11"/>
  <c r="Z267" i="11"/>
  <c r="Z170" i="11"/>
  <c r="Z296" i="11"/>
  <c r="Z284" i="11"/>
  <c r="Z272" i="11"/>
  <c r="Z260" i="11"/>
  <c r="Z248" i="11"/>
  <c r="Z236" i="11"/>
  <c r="Z224" i="11"/>
  <c r="Z212" i="11"/>
  <c r="Z200" i="11"/>
  <c r="Z188" i="11"/>
  <c r="Z176" i="11"/>
  <c r="Z164" i="11"/>
  <c r="Z152" i="11"/>
  <c r="Z140" i="11"/>
  <c r="Z128" i="11"/>
  <c r="Z116" i="11"/>
  <c r="Z104" i="11"/>
  <c r="Z92" i="11"/>
  <c r="Z80" i="11"/>
  <c r="Z68" i="11"/>
  <c r="Z56" i="11"/>
  <c r="Z44" i="11"/>
  <c r="Z32" i="11"/>
  <c r="Z20" i="11"/>
  <c r="Z305" i="11"/>
  <c r="Z233" i="11"/>
  <c r="Z173" i="11"/>
  <c r="Z125" i="11"/>
  <c r="Z65" i="11"/>
  <c r="Z17" i="11"/>
  <c r="Z256" i="11"/>
  <c r="Z208" i="11"/>
  <c r="Z160" i="11"/>
  <c r="Z112" i="11"/>
  <c r="Z52" i="11"/>
  <c r="Z291" i="11"/>
  <c r="Z243" i="11"/>
  <c r="Z195" i="11"/>
  <c r="Z147" i="11"/>
  <c r="Z99" i="11"/>
  <c r="Z39" i="11"/>
  <c r="Z266" i="11"/>
  <c r="Z218" i="11"/>
  <c r="Z158" i="11"/>
  <c r="Z86" i="11"/>
  <c r="Z26" i="11"/>
  <c r="Z295" i="11"/>
  <c r="Z283" i="11"/>
  <c r="Z271" i="11"/>
  <c r="Z259" i="11"/>
  <c r="Z247" i="11"/>
  <c r="Z235" i="11"/>
  <c r="Z223" i="11"/>
  <c r="Z211" i="11"/>
  <c r="Z199" i="11"/>
  <c r="Z187" i="11"/>
  <c r="Z175" i="11"/>
  <c r="Z163" i="11"/>
  <c r="Z151" i="11"/>
  <c r="Z139" i="11"/>
  <c r="Z127" i="11"/>
  <c r="Z115" i="11"/>
  <c r="Z103" i="11"/>
  <c r="Z91" i="11"/>
  <c r="Z79" i="11"/>
  <c r="Z67" i="11"/>
  <c r="Z55" i="11"/>
  <c r="Z43" i="11"/>
  <c r="Z31" i="11"/>
  <c r="Z19" i="11"/>
  <c r="Z281" i="11"/>
  <c r="Z221" i="11"/>
  <c r="Z185" i="11"/>
  <c r="Z149" i="11"/>
  <c r="Z101" i="11"/>
  <c r="Z29" i="11"/>
  <c r="Z280" i="11"/>
  <c r="Z172" i="11"/>
  <c r="Z124" i="11"/>
  <c r="Z76" i="11"/>
  <c r="Z40" i="11"/>
  <c r="Z279" i="11"/>
  <c r="Z219" i="11"/>
  <c r="Z171" i="11"/>
  <c r="Z123" i="11"/>
  <c r="Z15" i="11"/>
  <c r="Z290" i="11"/>
  <c r="Z242" i="11"/>
  <c r="Z194" i="11"/>
  <c r="Z110" i="11"/>
  <c r="Z62" i="11"/>
  <c r="Z38" i="11"/>
  <c r="Z294" i="11"/>
  <c r="Z282" i="11"/>
  <c r="Z270" i="11"/>
  <c r="Z258" i="11"/>
  <c r="Z246" i="11"/>
  <c r="Z234" i="11"/>
  <c r="Z222" i="11"/>
  <c r="Z210" i="11"/>
  <c r="Z198" i="11"/>
  <c r="Z186" i="11"/>
  <c r="Z174" i="11"/>
  <c r="Z162" i="11"/>
  <c r="Z150" i="11"/>
  <c r="Z138" i="11"/>
  <c r="Z126" i="11"/>
  <c r="Z114" i="11"/>
  <c r="Z102" i="11"/>
  <c r="Z90" i="11"/>
  <c r="Z78" i="11"/>
  <c r="Z66" i="11"/>
  <c r="Z54" i="11"/>
  <c r="Z42" i="11"/>
  <c r="Z30" i="11"/>
  <c r="Z18" i="11"/>
  <c r="J129" i="15"/>
  <c r="AB126" i="1" s="1"/>
  <c r="J110" i="15"/>
  <c r="AB107" i="1" s="1"/>
  <c r="J254" i="15"/>
  <c r="AB251" i="1" s="1"/>
  <c r="J240" i="15"/>
  <c r="AB237" i="1" s="1"/>
  <c r="J190" i="15"/>
  <c r="AB187" i="1" s="1"/>
  <c r="J183" i="15"/>
  <c r="AB180" i="1" s="1"/>
  <c r="J176" i="15"/>
  <c r="AB173" i="1" s="1"/>
  <c r="J169" i="15"/>
  <c r="AB166" i="1" s="1"/>
  <c r="J299" i="15"/>
  <c r="AB296" i="1" s="1"/>
  <c r="J219" i="15"/>
  <c r="AB216" i="1" s="1"/>
  <c r="J236" i="15"/>
  <c r="AB233" i="1" s="1"/>
  <c r="J220" i="15"/>
  <c r="AB217" i="1" s="1"/>
  <c r="J255" i="15"/>
  <c r="AB252" i="1" s="1"/>
  <c r="J97" i="15"/>
  <c r="AB94" i="1" s="1"/>
  <c r="J302" i="15"/>
  <c r="AB299" i="1" s="1"/>
  <c r="J78" i="15"/>
  <c r="AB75" i="1" s="1"/>
  <c r="J15" i="15"/>
  <c r="AB12" i="1" s="1"/>
  <c r="J289" i="15"/>
  <c r="AB286" i="1" s="1"/>
  <c r="J282" i="15"/>
  <c r="AB279" i="1" s="1"/>
  <c r="J131" i="15"/>
  <c r="AB128" i="1" s="1"/>
  <c r="J275" i="15"/>
  <c r="AB272" i="1" s="1"/>
  <c r="J280" i="15"/>
  <c r="AB277" i="1" s="1"/>
  <c r="J242" i="15"/>
  <c r="AB239" i="1" s="1"/>
  <c r="J235" i="15"/>
  <c r="AB232" i="1" s="1"/>
  <c r="J228" i="15"/>
  <c r="AB225" i="1" s="1"/>
  <c r="J171" i="15"/>
  <c r="AB168" i="1" s="1"/>
  <c r="J164" i="15"/>
  <c r="AB161" i="1" s="1"/>
  <c r="J157" i="15"/>
  <c r="AB154" i="1" s="1"/>
  <c r="J301" i="15"/>
  <c r="AB298" i="1" s="1"/>
  <c r="J287" i="15"/>
  <c r="AB284" i="1" s="1"/>
  <c r="J247" i="15"/>
  <c r="AB244" i="1" s="1"/>
  <c r="J128" i="15"/>
  <c r="AB125" i="1" s="1"/>
  <c r="J12" i="15"/>
  <c r="AB9" i="1" s="1"/>
  <c r="J43" i="15"/>
  <c r="AB40" i="1" s="1"/>
  <c r="J36" i="15"/>
  <c r="AB33" i="1" s="1"/>
  <c r="J95" i="15"/>
  <c r="AB92" i="1" s="1"/>
  <c r="J28" i="15"/>
  <c r="AB25" i="1" s="1"/>
  <c r="J13" i="15"/>
  <c r="AB10" i="1" s="1"/>
  <c r="J153" i="15"/>
  <c r="AB150" i="1" s="1"/>
  <c r="J297" i="15"/>
  <c r="AB294" i="1" s="1"/>
  <c r="J134" i="15"/>
  <c r="AB131" i="1" s="1"/>
  <c r="J120" i="15"/>
  <c r="AB117" i="1" s="1"/>
  <c r="J233" i="15"/>
  <c r="AB230" i="1" s="1"/>
  <c r="J214" i="15"/>
  <c r="AB211" i="1" s="1"/>
  <c r="J200" i="15"/>
  <c r="AB197" i="1" s="1"/>
  <c r="J193" i="15"/>
  <c r="AB190" i="1" s="1"/>
  <c r="J179" i="15"/>
  <c r="AB176" i="1" s="1"/>
  <c r="J54" i="15"/>
  <c r="AB51" i="1" s="1"/>
  <c r="J288" i="15"/>
  <c r="AB285" i="1" s="1"/>
  <c r="J94" i="15"/>
  <c r="AB91" i="1" s="1"/>
  <c r="J66" i="15"/>
  <c r="AB63" i="1" s="1"/>
  <c r="J170" i="15"/>
  <c r="AB167" i="1" s="1"/>
  <c r="J229" i="15"/>
  <c r="AB226" i="1" s="1"/>
  <c r="J168" i="15"/>
  <c r="AB165" i="1" s="1"/>
  <c r="J88" i="15"/>
  <c r="AB85" i="1" s="1"/>
  <c r="J69" i="15"/>
  <c r="AB66" i="1" s="1"/>
  <c r="J293" i="15"/>
  <c r="AB290" i="1" s="1"/>
  <c r="J116" i="15"/>
  <c r="AB113" i="1" s="1"/>
  <c r="J246" i="15"/>
  <c r="AB243" i="1" s="1"/>
  <c r="J278" i="15"/>
  <c r="AB275" i="1" s="1"/>
  <c r="J127" i="15"/>
  <c r="AB124" i="1" s="1"/>
  <c r="J89" i="15"/>
  <c r="AB86" i="1" s="1"/>
  <c r="J207" i="15"/>
  <c r="AB204" i="1" s="1"/>
  <c r="J50" i="15"/>
  <c r="AB47" i="1" s="1"/>
  <c r="J130" i="15"/>
  <c r="AB127" i="1" s="1"/>
  <c r="J271" i="15"/>
  <c r="AB268" i="1" s="1"/>
  <c r="J232" i="15"/>
  <c r="AB229" i="1" s="1"/>
  <c r="J194" i="15"/>
  <c r="AB191" i="1" s="1"/>
  <c r="J180" i="15"/>
  <c r="AB177" i="1" s="1"/>
  <c r="J16" i="15"/>
  <c r="AB13" i="1" s="1"/>
  <c r="J304" i="15"/>
  <c r="AB301" i="1" s="1"/>
  <c r="J141" i="15"/>
  <c r="AB138" i="1" s="1"/>
  <c r="J122" i="15"/>
  <c r="AB119" i="1" s="1"/>
  <c r="J259" i="15"/>
  <c r="AB256" i="1" s="1"/>
  <c r="J108" i="15"/>
  <c r="AB105" i="1" s="1"/>
  <c r="J221" i="15"/>
  <c r="AB218" i="1" s="1"/>
  <c r="J51" i="15"/>
  <c r="AB48" i="1" s="1"/>
  <c r="J195" i="15"/>
  <c r="AB192" i="1" s="1"/>
  <c r="J181" i="15"/>
  <c r="AB178" i="1" s="1"/>
  <c r="J30" i="15"/>
  <c r="AB27" i="1" s="1"/>
  <c r="J244" i="15"/>
  <c r="AB241" i="1" s="1"/>
  <c r="J62" i="15"/>
  <c r="AB59" i="1" s="1"/>
  <c r="J58" i="15"/>
  <c r="AB55" i="1" s="1"/>
  <c r="J37" i="15"/>
  <c r="AB34" i="1" s="1"/>
  <c r="J40" i="15"/>
  <c r="AB37" i="1" s="1"/>
  <c r="J184" i="15"/>
  <c r="AB181" i="1" s="1"/>
  <c r="J146" i="15"/>
  <c r="AB143" i="1" s="1"/>
  <c r="J283" i="15"/>
  <c r="AB280" i="1" s="1"/>
  <c r="J276" i="15"/>
  <c r="AB273" i="1" s="1"/>
  <c r="J101" i="15"/>
  <c r="AB98" i="1" s="1"/>
  <c r="J226" i="15"/>
  <c r="AB223" i="1" s="1"/>
  <c r="J75" i="15"/>
  <c r="AB72" i="1" s="1"/>
  <c r="J205" i="15"/>
  <c r="AB202" i="1" s="1"/>
  <c r="J198" i="15"/>
  <c r="AB195" i="1" s="1"/>
  <c r="J47" i="15"/>
  <c r="AB44" i="1" s="1"/>
  <c r="J191" i="15"/>
  <c r="AB188" i="1" s="1"/>
  <c r="J196" i="15"/>
  <c r="AB193" i="1" s="1"/>
  <c r="J177" i="15"/>
  <c r="AB174" i="1" s="1"/>
  <c r="J158" i="15"/>
  <c r="AB155" i="1" s="1"/>
  <c r="J151" i="15"/>
  <c r="AB148" i="1" s="1"/>
  <c r="J144" i="15"/>
  <c r="AB141" i="1" s="1"/>
  <c r="J113" i="15"/>
  <c r="AB110" i="1" s="1"/>
  <c r="J257" i="15"/>
  <c r="AB254" i="1" s="1"/>
  <c r="J238" i="15"/>
  <c r="AB235" i="1" s="1"/>
  <c r="J80" i="15"/>
  <c r="AB77" i="1" s="1"/>
  <c r="J217" i="15"/>
  <c r="AB214" i="1" s="1"/>
  <c r="J210" i="15"/>
  <c r="AB207" i="1" s="1"/>
  <c r="J203" i="15"/>
  <c r="AB200" i="1" s="1"/>
  <c r="J64" i="15"/>
  <c r="AB61" i="1" s="1"/>
  <c r="J26" i="15"/>
  <c r="AB23" i="1" s="1"/>
  <c r="J163" i="15"/>
  <c r="AB160" i="1" s="1"/>
  <c r="J156" i="15"/>
  <c r="AB153" i="1" s="1"/>
  <c r="J300" i="15"/>
  <c r="AB297" i="1" s="1"/>
  <c r="J125" i="15"/>
  <c r="AB122" i="1" s="1"/>
  <c r="J269" i="15"/>
  <c r="AB266" i="1" s="1"/>
  <c r="J250" i="15"/>
  <c r="AB247" i="1" s="1"/>
  <c r="J243" i="15"/>
  <c r="AB240" i="1" s="1"/>
  <c r="J222" i="15"/>
  <c r="AB219" i="1" s="1"/>
  <c r="J215" i="15"/>
  <c r="AB212" i="1" s="1"/>
  <c r="J57" i="15"/>
  <c r="AB54" i="1" s="1"/>
  <c r="J201" i="15"/>
  <c r="AB198" i="1" s="1"/>
  <c r="J281" i="15"/>
  <c r="AB278" i="1" s="1"/>
  <c r="J262" i="15"/>
  <c r="AB259" i="1" s="1"/>
  <c r="J111" i="15"/>
  <c r="AB108" i="1" s="1"/>
  <c r="J104" i="15"/>
  <c r="AB101" i="1" s="1"/>
  <c r="J248" i="15"/>
  <c r="AB245" i="1" s="1"/>
  <c r="J241" i="15"/>
  <c r="AB238" i="1" s="1"/>
  <c r="J227" i="15"/>
  <c r="AB224" i="1" s="1"/>
  <c r="J70" i="15"/>
  <c r="AB67" i="1" s="1"/>
  <c r="J63" i="15"/>
  <c r="AB60" i="1" s="1"/>
  <c r="J56" i="15"/>
  <c r="AB53" i="1" s="1"/>
  <c r="J42" i="15"/>
  <c r="AB39" i="1" s="1"/>
  <c r="J186" i="15"/>
  <c r="AB183" i="1" s="1"/>
  <c r="J35" i="15"/>
  <c r="AB32" i="1" s="1"/>
  <c r="J165" i="15"/>
  <c r="AB162" i="1" s="1"/>
  <c r="J245" i="15"/>
  <c r="AB242" i="1" s="1"/>
  <c r="J68" i="15"/>
  <c r="AB65" i="1" s="1"/>
  <c r="J224" i="15"/>
  <c r="AB221" i="1" s="1"/>
  <c r="J208" i="15"/>
  <c r="AB205" i="1" s="1"/>
  <c r="J189" i="15"/>
  <c r="AB186" i="1" s="1"/>
  <c r="J106" i="15"/>
  <c r="J38" i="15"/>
  <c r="AB35" i="1" s="1"/>
  <c r="J182" i="15"/>
  <c r="AB179" i="1" s="1"/>
  <c r="J175" i="15"/>
  <c r="AB172" i="1" s="1"/>
  <c r="J118" i="15"/>
  <c r="AB115" i="1" s="1"/>
  <c r="J234" i="15"/>
  <c r="AB231" i="1" s="1"/>
  <c r="J49" i="15"/>
  <c r="AB46" i="1" s="1"/>
  <c r="J126" i="15"/>
  <c r="AB123" i="1" s="1"/>
  <c r="J138" i="15"/>
  <c r="AB135" i="1" s="1"/>
  <c r="J98" i="15"/>
  <c r="AB95" i="1" s="1"/>
  <c r="J91" i="15"/>
  <c r="AB88" i="1" s="1"/>
  <c r="J84" i="15"/>
  <c r="AB81" i="1" s="1"/>
  <c r="J53" i="15"/>
  <c r="AB50" i="1" s="1"/>
  <c r="J34" i="15"/>
  <c r="AB31" i="1" s="1"/>
  <c r="J27" i="15"/>
  <c r="AB24" i="1" s="1"/>
  <c r="J20" i="15"/>
  <c r="AB17" i="1" s="1"/>
  <c r="J65" i="15"/>
  <c r="AB62" i="1" s="1"/>
  <c r="J46" i="15"/>
  <c r="AB43" i="1" s="1"/>
  <c r="J39" i="15"/>
  <c r="AB36" i="1" s="1"/>
  <c r="J18" i="15"/>
  <c r="AB15" i="1" s="1"/>
  <c r="J162" i="15"/>
  <c r="AB159" i="1" s="1"/>
  <c r="J112" i="15"/>
  <c r="AB109" i="1" s="1"/>
  <c r="J256" i="15"/>
  <c r="AB253" i="1" s="1"/>
  <c r="J237" i="15"/>
  <c r="AB234" i="1" s="1"/>
  <c r="J218" i="15"/>
  <c r="AB215" i="1" s="1"/>
  <c r="J211" i="15"/>
  <c r="AB208" i="1" s="1"/>
  <c r="J173" i="15"/>
  <c r="AB170" i="1" s="1"/>
  <c r="J147" i="15"/>
  <c r="AB144" i="1" s="1"/>
  <c r="J133" i="15"/>
  <c r="AB130" i="1" s="1"/>
  <c r="J270" i="15"/>
  <c r="AB267" i="1" s="1"/>
  <c r="J119" i="15"/>
  <c r="AB116" i="1" s="1"/>
  <c r="J124" i="15"/>
  <c r="AB121" i="1" s="1"/>
  <c r="J105" i="15"/>
  <c r="AB102" i="1" s="1"/>
  <c r="J230" i="15"/>
  <c r="AB227" i="1" s="1"/>
  <c r="J223" i="15"/>
  <c r="AB220" i="1" s="1"/>
  <c r="J159" i="15"/>
  <c r="AB156" i="1" s="1"/>
  <c r="J152" i="15"/>
  <c r="AB149" i="1" s="1"/>
  <c r="J292" i="15"/>
  <c r="AB289" i="1" s="1"/>
  <c r="J32" i="15"/>
  <c r="AB29" i="1" s="1"/>
  <c r="J225" i="15"/>
  <c r="AB222" i="1" s="1"/>
  <c r="J48" i="15"/>
  <c r="AB45" i="1" s="1"/>
  <c r="J272" i="15"/>
  <c r="AB269" i="1" s="1"/>
  <c r="J265" i="15"/>
  <c r="AB262" i="1" s="1"/>
  <c r="J204" i="15"/>
  <c r="AB201" i="1" s="1"/>
  <c r="J29" i="15"/>
  <c r="AB26" i="1" s="1"/>
  <c r="J14" i="15"/>
  <c r="J154" i="15"/>
  <c r="AB151" i="1" s="1"/>
  <c r="J291" i="15"/>
  <c r="AB288" i="1" s="1"/>
  <c r="J140" i="15"/>
  <c r="AB137" i="1" s="1"/>
  <c r="J79" i="15"/>
  <c r="AB76" i="1" s="1"/>
  <c r="J185" i="15"/>
  <c r="AB182" i="1" s="1"/>
  <c r="J303" i="15"/>
  <c r="AB300" i="1" s="1"/>
  <c r="J145" i="15"/>
  <c r="AB142" i="1" s="1"/>
  <c r="J136" i="15"/>
  <c r="AB133" i="1" s="1"/>
  <c r="J117" i="15"/>
  <c r="AB114" i="1" s="1"/>
  <c r="J261" i="15"/>
  <c r="AB258" i="1" s="1"/>
  <c r="J294" i="15"/>
  <c r="AB291" i="1" s="1"/>
  <c r="J273" i="15"/>
  <c r="AB270" i="1" s="1"/>
  <c r="J266" i="15"/>
  <c r="AB263" i="1" s="1"/>
  <c r="J115" i="15"/>
  <c r="AB112" i="1" s="1"/>
  <c r="J252" i="15"/>
  <c r="AB249" i="1" s="1"/>
  <c r="J77" i="15"/>
  <c r="AB74" i="1" s="1"/>
  <c r="J202" i="15"/>
  <c r="AB199" i="1" s="1"/>
  <c r="J44" i="15"/>
  <c r="AB41" i="1" s="1"/>
  <c r="J167" i="15"/>
  <c r="AB164" i="1" s="1"/>
  <c r="J100" i="15"/>
  <c r="AB97" i="1" s="1"/>
  <c r="J81" i="15"/>
  <c r="AB78" i="1" s="1"/>
  <c r="J206" i="15"/>
  <c r="AB203" i="1" s="1"/>
  <c r="J17" i="15"/>
  <c r="AB14" i="1" s="1"/>
  <c r="J161" i="15"/>
  <c r="AB158" i="1" s="1"/>
  <c r="J305" i="15"/>
  <c r="AB302" i="1" s="1"/>
  <c r="J142" i="15"/>
  <c r="AB139" i="1" s="1"/>
  <c r="J286" i="15"/>
  <c r="AB283" i="1" s="1"/>
  <c r="J135" i="15"/>
  <c r="AB132" i="1" s="1"/>
  <c r="J279" i="15"/>
  <c r="AB276" i="1" s="1"/>
  <c r="J114" i="15"/>
  <c r="AB111" i="1" s="1"/>
  <c r="J298" i="15"/>
  <c r="AB295" i="1" s="1"/>
  <c r="J263" i="15"/>
  <c r="AB260" i="1" s="1"/>
  <c r="J249" i="15"/>
  <c r="AB246" i="1" s="1"/>
  <c r="J72" i="15"/>
  <c r="AB69" i="1" s="1"/>
  <c r="J216" i="15"/>
  <c r="AB213" i="1" s="1"/>
  <c r="J166" i="15"/>
  <c r="AB163" i="1" s="1"/>
  <c r="J296" i="15"/>
  <c r="AB293" i="1" s="1"/>
  <c r="J197" i="15"/>
  <c r="AB194" i="1" s="1"/>
  <c r="J150" i="15"/>
  <c r="AB147" i="1" s="1"/>
  <c r="J148" i="15"/>
  <c r="AB145" i="1" s="1"/>
  <c r="J96" i="15"/>
  <c r="AB93" i="1" s="1"/>
  <c r="J209" i="15"/>
  <c r="AB206" i="1" s="1"/>
  <c r="J25" i="15"/>
  <c r="AB22" i="1" s="1"/>
  <c r="J155" i="15"/>
  <c r="AB152" i="1" s="1"/>
  <c r="J188" i="15"/>
  <c r="AB185" i="1" s="1"/>
  <c r="J174" i="15"/>
  <c r="AB171" i="1" s="1"/>
  <c r="J192" i="15"/>
  <c r="AB189" i="1" s="1"/>
  <c r="J121" i="15"/>
  <c r="AB118" i="1" s="1"/>
  <c r="J258" i="15"/>
  <c r="AB255" i="1" s="1"/>
  <c r="J107" i="15"/>
  <c r="AB104" i="1" s="1"/>
  <c r="J199" i="15"/>
  <c r="AB196" i="1" s="1"/>
  <c r="J21" i="15"/>
  <c r="AB18" i="1" s="1"/>
  <c r="J290" i="15"/>
  <c r="AB287" i="1" s="1"/>
  <c r="J139" i="15"/>
  <c r="AB136" i="1" s="1"/>
  <c r="J132" i="15"/>
  <c r="AB129" i="1" s="1"/>
  <c r="J82" i="15"/>
  <c r="AB79" i="1" s="1"/>
  <c r="J212" i="15"/>
  <c r="AB209" i="1" s="1"/>
  <c r="J61" i="15"/>
  <c r="AB58" i="1" s="1"/>
  <c r="J52" i="15"/>
  <c r="AB49" i="1" s="1"/>
  <c r="J33" i="15"/>
  <c r="AB30" i="1" s="1"/>
  <c r="J295" i="15"/>
  <c r="AB292" i="1" s="1"/>
  <c r="J87" i="15"/>
  <c r="AB84" i="1" s="1"/>
  <c r="J231" i="15"/>
  <c r="AB228" i="1" s="1"/>
  <c r="J73" i="15"/>
  <c r="AB70" i="1" s="1"/>
  <c r="J59" i="15"/>
  <c r="AB56" i="1" s="1"/>
  <c r="J45" i="15"/>
  <c r="AB42" i="1" s="1"/>
  <c r="J19" i="15"/>
  <c r="AB16" i="1" s="1"/>
  <c r="J99" i="15"/>
  <c r="AB96" i="1" s="1"/>
  <c r="J92" i="15"/>
  <c r="AB89" i="1" s="1"/>
  <c r="J85" i="15"/>
  <c r="AB82" i="1" s="1"/>
  <c r="J71" i="15"/>
  <c r="AB68" i="1" s="1"/>
  <c r="J76" i="15"/>
  <c r="AB73" i="1" s="1"/>
  <c r="J31" i="15"/>
  <c r="AB28" i="1" s="1"/>
  <c r="J24" i="15"/>
  <c r="AB21" i="1" s="1"/>
  <c r="J137" i="15"/>
  <c r="AB134" i="1" s="1"/>
  <c r="J90" i="15"/>
  <c r="AB87" i="1" s="1"/>
  <c r="J83" i="15"/>
  <c r="AB80" i="1" s="1"/>
  <c r="AB16" i="15"/>
  <c r="AD16" i="11"/>
  <c r="AB13" i="15"/>
  <c r="AD13" i="11"/>
  <c r="AB15" i="15"/>
  <c r="AD15" i="11"/>
  <c r="AB12" i="15"/>
  <c r="AD12" i="11"/>
  <c r="S263" i="15"/>
  <c r="S166" i="15"/>
  <c r="R150" i="15"/>
  <c r="S148" i="15"/>
  <c r="R292" i="15"/>
  <c r="R270" i="15"/>
  <c r="R62" i="15"/>
  <c r="R14" i="15"/>
  <c r="R199" i="15"/>
  <c r="R206" i="15"/>
  <c r="R161" i="15"/>
  <c r="R142" i="15"/>
  <c r="R286" i="15"/>
  <c r="R135" i="15"/>
  <c r="R279" i="15"/>
  <c r="R114" i="15"/>
  <c r="R112" i="15"/>
  <c r="R256" i="15"/>
  <c r="R237" i="15"/>
  <c r="R218" i="15"/>
  <c r="R211" i="15"/>
  <c r="S204" i="15"/>
  <c r="S29" i="15"/>
  <c r="R173" i="15"/>
  <c r="R147" i="15"/>
  <c r="S291" i="15"/>
  <c r="S140" i="15"/>
  <c r="R119" i="15"/>
  <c r="R124" i="15"/>
  <c r="R105" i="15"/>
  <c r="S23" i="15"/>
  <c r="S160" i="15"/>
  <c r="R230" i="15"/>
  <c r="R223" i="15"/>
  <c r="R159" i="15"/>
  <c r="R152" i="15"/>
  <c r="R289" i="15"/>
  <c r="R282" i="15"/>
  <c r="R131" i="15"/>
  <c r="R275" i="15"/>
  <c r="R280" i="15"/>
  <c r="S117" i="15"/>
  <c r="R242" i="15"/>
  <c r="R235" i="15"/>
  <c r="R228" i="15"/>
  <c r="R171" i="15"/>
  <c r="R164" i="15"/>
  <c r="R157" i="15"/>
  <c r="R301" i="15"/>
  <c r="R287" i="15"/>
  <c r="R129" i="15"/>
  <c r="R110" i="15"/>
  <c r="R254" i="15"/>
  <c r="R103" i="15"/>
  <c r="R247" i="15"/>
  <c r="R240" i="15"/>
  <c r="R190" i="15"/>
  <c r="R183" i="15"/>
  <c r="R176" i="15"/>
  <c r="R169" i="15"/>
  <c r="R299" i="15"/>
  <c r="R174" i="15"/>
  <c r="R89" i="15"/>
  <c r="R207" i="15"/>
  <c r="S200" i="15"/>
  <c r="R49" i="15"/>
  <c r="S177" i="15"/>
  <c r="S217" i="15"/>
  <c r="R304" i="15"/>
  <c r="R141" i="15"/>
  <c r="R122" i="15"/>
  <c r="R259" i="15"/>
  <c r="R108" i="15"/>
  <c r="R221" i="15"/>
  <c r="R51" i="15"/>
  <c r="R195" i="15"/>
  <c r="S188" i="15"/>
  <c r="R181" i="15"/>
  <c r="R130" i="15"/>
  <c r="R285" i="15"/>
  <c r="R244" i="15"/>
  <c r="R192" i="15"/>
  <c r="R128" i="15"/>
  <c r="R121" i="15"/>
  <c r="R154" i="15"/>
  <c r="R298" i="15"/>
  <c r="R249" i="15"/>
  <c r="R185" i="15"/>
  <c r="R303" i="15"/>
  <c r="R145" i="15"/>
  <c r="R136" i="15"/>
  <c r="S261" i="15"/>
  <c r="R168" i="15"/>
  <c r="S111" i="15"/>
  <c r="R104" i="15"/>
  <c r="S197" i="15"/>
  <c r="R294" i="15"/>
  <c r="R273" i="15"/>
  <c r="R209" i="15"/>
  <c r="S25" i="15"/>
  <c r="S162" i="15"/>
  <c r="S239" i="15"/>
  <c r="S305" i="15"/>
  <c r="R258" i="15"/>
  <c r="S133" i="15"/>
  <c r="S270" i="15"/>
  <c r="R72" i="15"/>
  <c r="S50" i="15"/>
  <c r="R278" i="15"/>
  <c r="R68" i="15"/>
  <c r="S94" i="15"/>
  <c r="R238" i="15"/>
  <c r="S66" i="15"/>
  <c r="R170" i="15"/>
  <c r="R106" i="15"/>
  <c r="R38" i="15"/>
  <c r="S182" i="15"/>
  <c r="R234" i="15"/>
  <c r="R69" i="15"/>
  <c r="R293" i="15"/>
  <c r="R116" i="15"/>
  <c r="R264" i="15"/>
  <c r="R165" i="15"/>
  <c r="R54" i="15"/>
  <c r="S288" i="15"/>
  <c r="S224" i="15"/>
  <c r="R229" i="15"/>
  <c r="R175" i="15"/>
  <c r="R296" i="15"/>
  <c r="R96" i="15"/>
  <c r="R300" i="15"/>
  <c r="R125" i="15"/>
  <c r="R269" i="15"/>
  <c r="R250" i="15"/>
  <c r="R243" i="15"/>
  <c r="R222" i="15"/>
  <c r="R215" i="15"/>
  <c r="R201" i="15"/>
  <c r="S118" i="15"/>
  <c r="R262" i="15"/>
  <c r="R248" i="15"/>
  <c r="R227" i="15"/>
  <c r="R47" i="15"/>
  <c r="R180" i="15"/>
  <c r="R224" i="15"/>
  <c r="R194" i="15"/>
  <c r="R253" i="15"/>
  <c r="R219" i="15"/>
  <c r="R302" i="15"/>
  <c r="R236" i="15"/>
  <c r="S232" i="15"/>
  <c r="R36" i="15"/>
  <c r="S123" i="15"/>
  <c r="R102" i="15"/>
  <c r="R13" i="15"/>
  <c r="S134" i="15"/>
  <c r="S271" i="15"/>
  <c r="S233" i="15"/>
  <c r="R63" i="15"/>
  <c r="R200" i="15"/>
  <c r="R42" i="15"/>
  <c r="S179" i="15"/>
  <c r="S184" i="15"/>
  <c r="S276" i="15"/>
  <c r="R82" i="15"/>
  <c r="R61" i="15"/>
  <c r="S191" i="15"/>
  <c r="S196" i="15"/>
  <c r="R177" i="15"/>
  <c r="S151" i="15"/>
  <c r="S144" i="15"/>
  <c r="S257" i="15"/>
  <c r="S80" i="15"/>
  <c r="R217" i="15"/>
  <c r="R59" i="15"/>
  <c r="R45" i="15"/>
  <c r="S26" i="15"/>
  <c r="R19" i="15"/>
  <c r="S156" i="15"/>
  <c r="S125" i="15"/>
  <c r="R99" i="15"/>
  <c r="R92" i="15"/>
  <c r="R85" i="15"/>
  <c r="R71" i="15"/>
  <c r="S201" i="15"/>
  <c r="S281" i="15"/>
  <c r="S262" i="15"/>
  <c r="S248" i="15"/>
  <c r="S241" i="15"/>
  <c r="S227" i="15"/>
  <c r="R43" i="15"/>
  <c r="S109" i="15"/>
  <c r="S172" i="15"/>
  <c r="S297" i="15"/>
  <c r="R70" i="15"/>
  <c r="R21" i="15"/>
  <c r="S146" i="15"/>
  <c r="R139" i="15"/>
  <c r="S75" i="15"/>
  <c r="S205" i="15"/>
  <c r="S198" i="15"/>
  <c r="S113" i="15"/>
  <c r="R87" i="15"/>
  <c r="R73" i="15"/>
  <c r="S203" i="15"/>
  <c r="S213" i="15"/>
  <c r="S149" i="15"/>
  <c r="S260" i="15"/>
  <c r="R239" i="15"/>
  <c r="R28" i="15"/>
  <c r="S153" i="15"/>
  <c r="S120" i="15"/>
  <c r="S214" i="15"/>
  <c r="R56" i="15"/>
  <c r="S193" i="15"/>
  <c r="R35" i="15"/>
  <c r="S40" i="15"/>
  <c r="S283" i="15"/>
  <c r="S226" i="15"/>
  <c r="R52" i="15"/>
  <c r="R33" i="15"/>
  <c r="S158" i="15"/>
  <c r="R295" i="15"/>
  <c r="S210" i="15"/>
  <c r="S163" i="15"/>
  <c r="S300" i="15"/>
  <c r="S269" i="15"/>
  <c r="S250" i="15"/>
  <c r="S243" i="15"/>
  <c r="S222" i="15"/>
  <c r="S215" i="15"/>
  <c r="R76" i="15"/>
  <c r="S57" i="15"/>
  <c r="R31" i="15"/>
  <c r="R24" i="15"/>
  <c r="R137" i="15"/>
  <c r="R111" i="15"/>
  <c r="R90" i="15"/>
  <c r="R83" i="15"/>
  <c r="S187" i="15"/>
  <c r="S267" i="15"/>
  <c r="S274" i="15"/>
  <c r="R95" i="15"/>
  <c r="R16" i="15"/>
  <c r="S304" i="15"/>
  <c r="S141" i="15"/>
  <c r="S122" i="15"/>
  <c r="R115" i="15"/>
  <c r="S259" i="15"/>
  <c r="S108" i="15"/>
  <c r="R252" i="15"/>
  <c r="R77" i="15"/>
  <c r="S221" i="15"/>
  <c r="S51" i="15"/>
  <c r="S195" i="15"/>
  <c r="R44" i="15"/>
  <c r="R37" i="15"/>
  <c r="S181" i="15"/>
  <c r="S30" i="15"/>
  <c r="R100" i="15"/>
  <c r="S244" i="15"/>
  <c r="R225" i="15"/>
  <c r="S206" i="15"/>
  <c r="R48" i="15"/>
  <c r="S17" i="15"/>
  <c r="S161" i="15"/>
  <c r="R305" i="15"/>
  <c r="S142" i="15"/>
  <c r="S286" i="15"/>
  <c r="S135" i="15"/>
  <c r="S279" i="15"/>
  <c r="S272" i="15"/>
  <c r="R265" i="15"/>
  <c r="S114" i="15"/>
  <c r="R251" i="15"/>
  <c r="S112" i="15"/>
  <c r="S256" i="15"/>
  <c r="R93" i="15"/>
  <c r="S237" i="15"/>
  <c r="S218" i="15"/>
  <c r="R67" i="15"/>
  <c r="S211" i="15"/>
  <c r="R60" i="15"/>
  <c r="S173" i="15"/>
  <c r="S147" i="15"/>
  <c r="R284" i="15"/>
  <c r="R133" i="15"/>
  <c r="R277" i="15"/>
  <c r="S119" i="15"/>
  <c r="S124" i="15"/>
  <c r="R268" i="15"/>
  <c r="S105" i="15"/>
  <c r="R86" i="15"/>
  <c r="S230" i="15"/>
  <c r="S223" i="15"/>
  <c r="R41" i="15"/>
  <c r="R22" i="15"/>
  <c r="S159" i="15"/>
  <c r="S152" i="15"/>
  <c r="S289" i="15"/>
  <c r="S282" i="15"/>
  <c r="S131" i="15"/>
  <c r="S275" i="15"/>
  <c r="S280" i="15"/>
  <c r="R261" i="15"/>
  <c r="R98" i="15"/>
  <c r="S242" i="15"/>
  <c r="R91" i="15"/>
  <c r="S235" i="15"/>
  <c r="R84" i="15"/>
  <c r="S228" i="15"/>
  <c r="R53" i="15"/>
  <c r="R34" i="15"/>
  <c r="R27" i="15"/>
  <c r="S171" i="15"/>
  <c r="R20" i="15"/>
  <c r="S164" i="15"/>
  <c r="S157" i="15"/>
  <c r="S301" i="15"/>
  <c r="R143" i="15"/>
  <c r="S287" i="15"/>
  <c r="S15" i="15"/>
  <c r="S88" i="15"/>
  <c r="R213" i="15"/>
  <c r="U43" i="15"/>
  <c r="Q43" i="15"/>
  <c r="R187" i="15"/>
  <c r="U36" i="15"/>
  <c r="T36" i="15" s="1"/>
  <c r="Q36" i="15"/>
  <c r="R149" i="15"/>
  <c r="R274" i="15"/>
  <c r="R123" i="15"/>
  <c r="R267" i="15"/>
  <c r="R260" i="15"/>
  <c r="R109" i="15"/>
  <c r="S246" i="15"/>
  <c r="U95" i="15"/>
  <c r="Q95" i="15"/>
  <c r="U28" i="15"/>
  <c r="Q28" i="15"/>
  <c r="R172" i="15"/>
  <c r="U13" i="15"/>
  <c r="Q13" i="15"/>
  <c r="R297" i="15"/>
  <c r="R134" i="15"/>
  <c r="R120" i="15"/>
  <c r="R233" i="15"/>
  <c r="U70" i="15"/>
  <c r="Q70" i="15"/>
  <c r="R214" i="15"/>
  <c r="U63" i="15"/>
  <c r="T63" i="15" s="1"/>
  <c r="Q63" i="15"/>
  <c r="Q56" i="15"/>
  <c r="U56" i="15"/>
  <c r="T56" i="15" s="1"/>
  <c r="R193" i="15"/>
  <c r="Q42" i="15"/>
  <c r="U42" i="15"/>
  <c r="Q186" i="15"/>
  <c r="U186" i="15"/>
  <c r="U35" i="15"/>
  <c r="T35" i="15" s="1"/>
  <c r="Q35" i="15"/>
  <c r="R179" i="15"/>
  <c r="R184" i="15"/>
  <c r="U21" i="15"/>
  <c r="Q21" i="15"/>
  <c r="R88" i="15"/>
  <c r="R232" i="15"/>
  <c r="U213" i="15"/>
  <c r="Q213" i="15"/>
  <c r="R50" i="15"/>
  <c r="U187" i="15"/>
  <c r="Q187" i="15"/>
  <c r="S180" i="15"/>
  <c r="U149" i="15"/>
  <c r="Q149" i="15"/>
  <c r="U274" i="15"/>
  <c r="Q274" i="15"/>
  <c r="U123" i="15"/>
  <c r="T123" i="15" s="1"/>
  <c r="Q123" i="15"/>
  <c r="U267" i="15"/>
  <c r="T267" i="15" s="1"/>
  <c r="Q267" i="15"/>
  <c r="Q260" i="15"/>
  <c r="U260" i="15"/>
  <c r="T260" i="15" s="1"/>
  <c r="Q109" i="15"/>
  <c r="U109" i="15"/>
  <c r="Q253" i="15"/>
  <c r="U253" i="15"/>
  <c r="Q102" i="15"/>
  <c r="U102" i="15"/>
  <c r="R246" i="15"/>
  <c r="AB236" i="1"/>
  <c r="U239" i="15"/>
  <c r="Q239" i="15"/>
  <c r="U50" i="15"/>
  <c r="T50" i="15" s="1"/>
  <c r="Q50" i="15"/>
  <c r="U130" i="15"/>
  <c r="Q130" i="15"/>
  <c r="U278" i="15"/>
  <c r="T278" i="15" s="1"/>
  <c r="Q278" i="15"/>
  <c r="U127" i="15"/>
  <c r="T127" i="15" s="1"/>
  <c r="Q127" i="15"/>
  <c r="U89" i="15"/>
  <c r="Q89" i="15"/>
  <c r="U207" i="15"/>
  <c r="Q207" i="15"/>
  <c r="Q49" i="15"/>
  <c r="U49" i="15"/>
  <c r="U219" i="15"/>
  <c r="T219" i="15" s="1"/>
  <c r="Q219" i="15"/>
  <c r="V219" i="15" s="1"/>
  <c r="Q54" i="15"/>
  <c r="U54" i="15"/>
  <c r="U16" i="15"/>
  <c r="Q16" i="15"/>
  <c r="U266" i="15"/>
  <c r="T266" i="15" s="1"/>
  <c r="Q266" i="15"/>
  <c r="U115" i="15"/>
  <c r="T115" i="15" s="1"/>
  <c r="Q115" i="15"/>
  <c r="U252" i="15"/>
  <c r="Q252" i="15"/>
  <c r="U77" i="15"/>
  <c r="T77" i="15" s="1"/>
  <c r="Q77" i="15"/>
  <c r="U202" i="15"/>
  <c r="T202" i="15" s="1"/>
  <c r="Q202" i="15"/>
  <c r="Q44" i="15"/>
  <c r="U44" i="15"/>
  <c r="T44" i="15" s="1"/>
  <c r="U167" i="15"/>
  <c r="Q167" i="15"/>
  <c r="U100" i="15"/>
  <c r="Q100" i="15"/>
  <c r="U225" i="15"/>
  <c r="Q225" i="15"/>
  <c r="U48" i="15"/>
  <c r="T48" i="15" s="1"/>
  <c r="Q48" i="15"/>
  <c r="Q272" i="15"/>
  <c r="U272" i="15"/>
  <c r="T272" i="15" s="1"/>
  <c r="Q265" i="15"/>
  <c r="U265" i="15"/>
  <c r="T265" i="15" s="1"/>
  <c r="U93" i="15"/>
  <c r="Q93" i="15"/>
  <c r="U67" i="15"/>
  <c r="Q67" i="15"/>
  <c r="U60" i="15"/>
  <c r="Q60" i="15"/>
  <c r="Q284" i="15"/>
  <c r="U284" i="15"/>
  <c r="T284" i="15" s="1"/>
  <c r="Q277" i="15"/>
  <c r="U277" i="15"/>
  <c r="Q126" i="15"/>
  <c r="U126" i="15"/>
  <c r="U268" i="15"/>
  <c r="T268" i="15" s="1"/>
  <c r="Q268" i="15"/>
  <c r="U86" i="15"/>
  <c r="T86" i="15" s="1"/>
  <c r="Q86" i="15"/>
  <c r="U304" i="15"/>
  <c r="Q304" i="15"/>
  <c r="U141" i="15"/>
  <c r="Q141" i="15"/>
  <c r="U122" i="15"/>
  <c r="T122" i="15" s="1"/>
  <c r="Q122" i="15"/>
  <c r="S266" i="15"/>
  <c r="U259" i="15"/>
  <c r="Q259" i="15"/>
  <c r="U108" i="15"/>
  <c r="Q108" i="15"/>
  <c r="U221" i="15"/>
  <c r="Q221" i="15"/>
  <c r="S58" i="15"/>
  <c r="U51" i="15"/>
  <c r="T51" i="15" s="1"/>
  <c r="Q51" i="15"/>
  <c r="U195" i="15"/>
  <c r="Q195" i="15"/>
  <c r="R188" i="15"/>
  <c r="Q181" i="15"/>
  <c r="U181" i="15"/>
  <c r="Q30" i="15"/>
  <c r="U30" i="15"/>
  <c r="R23" i="15"/>
  <c r="U160" i="15"/>
  <c r="Q160" i="15"/>
  <c r="U285" i="15"/>
  <c r="T285" i="15" s="1"/>
  <c r="Q285" i="15"/>
  <c r="U23" i="15"/>
  <c r="Q23" i="15"/>
  <c r="U192" i="15"/>
  <c r="T192" i="15" s="1"/>
  <c r="Q192" i="15"/>
  <c r="Q121" i="15"/>
  <c r="U121" i="15"/>
  <c r="Q258" i="15"/>
  <c r="U258" i="15"/>
  <c r="T258" i="15" s="1"/>
  <c r="U107" i="15"/>
  <c r="Q107" i="15"/>
  <c r="R146" i="15"/>
  <c r="U290" i="15"/>
  <c r="T290" i="15" s="1"/>
  <c r="Q290" i="15"/>
  <c r="V290" i="15" s="1"/>
  <c r="U139" i="15"/>
  <c r="Q139" i="15"/>
  <c r="R283" i="15"/>
  <c r="U132" i="15"/>
  <c r="Q132" i="15"/>
  <c r="R276" i="15"/>
  <c r="S245" i="15"/>
  <c r="U82" i="15"/>
  <c r="Q82" i="15"/>
  <c r="R226" i="15"/>
  <c r="R75" i="15"/>
  <c r="Q212" i="15"/>
  <c r="U212" i="15"/>
  <c r="T212" i="15" s="1"/>
  <c r="Q61" i="15"/>
  <c r="U61" i="15"/>
  <c r="T61" i="15" s="1"/>
  <c r="R205" i="15"/>
  <c r="R198" i="15"/>
  <c r="R191" i="15"/>
  <c r="U52" i="15"/>
  <c r="T52" i="15" s="1"/>
  <c r="Q52" i="15"/>
  <c r="R196" i="15"/>
  <c r="U33" i="15"/>
  <c r="Q33" i="15"/>
  <c r="R158" i="15"/>
  <c r="R151" i="15"/>
  <c r="U295" i="15"/>
  <c r="Q295" i="15"/>
  <c r="R144" i="15"/>
  <c r="R257" i="15"/>
  <c r="U87" i="15"/>
  <c r="Q87" i="15"/>
  <c r="U231" i="15"/>
  <c r="Q231" i="15"/>
  <c r="R80" i="15"/>
  <c r="Q73" i="15"/>
  <c r="U73" i="15"/>
  <c r="T73" i="15" s="1"/>
  <c r="R210" i="15"/>
  <c r="U59" i="15"/>
  <c r="Q59" i="15"/>
  <c r="R203" i="15"/>
  <c r="S208" i="15"/>
  <c r="U45" i="15"/>
  <c r="T45" i="15" s="1"/>
  <c r="Q45" i="15"/>
  <c r="S189" i="15"/>
  <c r="U19" i="15"/>
  <c r="Q19" i="15"/>
  <c r="R163" i="15"/>
  <c r="R156" i="15"/>
  <c r="U99" i="15"/>
  <c r="Q99" i="15"/>
  <c r="Q92" i="15"/>
  <c r="U92" i="15"/>
  <c r="T92" i="15" s="1"/>
  <c r="Q85" i="15"/>
  <c r="U85" i="15"/>
  <c r="T85" i="15" s="1"/>
  <c r="U71" i="15"/>
  <c r="Q71" i="15"/>
  <c r="U76" i="15"/>
  <c r="T76" i="15" s="1"/>
  <c r="Q76" i="15"/>
  <c r="U31" i="15"/>
  <c r="Q31" i="15"/>
  <c r="U24" i="15"/>
  <c r="Q24" i="15"/>
  <c r="V24" i="15" s="1"/>
  <c r="U137" i="15"/>
  <c r="T137" i="15" s="1"/>
  <c r="Q137" i="15"/>
  <c r="Q90" i="15"/>
  <c r="U90" i="15"/>
  <c r="U83" i="15"/>
  <c r="Q83" i="15"/>
  <c r="U172" i="15"/>
  <c r="Q172" i="15"/>
  <c r="U153" i="15"/>
  <c r="T153" i="15" s="1"/>
  <c r="Q153" i="15"/>
  <c r="V153" i="15" s="1"/>
  <c r="U297" i="15"/>
  <c r="T297" i="15" s="1"/>
  <c r="Q297" i="15"/>
  <c r="U134" i="15"/>
  <c r="T134" i="15" s="1"/>
  <c r="Q134" i="15"/>
  <c r="S127" i="15"/>
  <c r="R271" i="15"/>
  <c r="U120" i="15"/>
  <c r="T120" i="15" s="1"/>
  <c r="Q120" i="15"/>
  <c r="U233" i="15"/>
  <c r="Q233" i="15"/>
  <c r="U214" i="15"/>
  <c r="T214" i="15" s="1"/>
  <c r="Q214" i="15"/>
  <c r="V214" i="15" s="1"/>
  <c r="Q200" i="15"/>
  <c r="U200" i="15"/>
  <c r="T200" i="15" s="1"/>
  <c r="Q193" i="15"/>
  <c r="U193" i="15"/>
  <c r="T193" i="15" s="1"/>
  <c r="U179" i="15"/>
  <c r="Q179" i="15"/>
  <c r="U40" i="15"/>
  <c r="T40" i="15" s="1"/>
  <c r="Q40" i="15"/>
  <c r="U184" i="15"/>
  <c r="Q184" i="15"/>
  <c r="U146" i="15"/>
  <c r="T146" i="15" s="1"/>
  <c r="Q146" i="15"/>
  <c r="V146" i="15" s="1"/>
  <c r="S290" i="15"/>
  <c r="U283" i="15"/>
  <c r="T283" i="15" s="1"/>
  <c r="Q283" i="15"/>
  <c r="U276" i="15"/>
  <c r="Q276" i="15"/>
  <c r="U101" i="15"/>
  <c r="T101" i="15" s="1"/>
  <c r="Q101" i="15"/>
  <c r="R245" i="15"/>
  <c r="U226" i="15"/>
  <c r="Q226" i="15"/>
  <c r="U75" i="15"/>
  <c r="T75" i="15" s="1"/>
  <c r="Q75" i="15"/>
  <c r="Q205" i="15"/>
  <c r="U205" i="15"/>
  <c r="T205" i="15" s="1"/>
  <c r="Q198" i="15"/>
  <c r="U198" i="15"/>
  <c r="T198" i="15" s="1"/>
  <c r="U47" i="15"/>
  <c r="T47" i="15" s="1"/>
  <c r="Q47" i="15"/>
  <c r="U191" i="15"/>
  <c r="T191" i="15" s="1"/>
  <c r="Q191" i="15"/>
  <c r="U196" i="15"/>
  <c r="T196" i="15" s="1"/>
  <c r="Q196" i="15"/>
  <c r="U177" i="15"/>
  <c r="Q177" i="15"/>
  <c r="U158" i="15"/>
  <c r="Q158" i="15"/>
  <c r="U151" i="15"/>
  <c r="T151" i="15" s="1"/>
  <c r="Q151" i="15"/>
  <c r="U144" i="15"/>
  <c r="T144" i="15" s="1"/>
  <c r="Q144" i="15"/>
  <c r="U113" i="15"/>
  <c r="Q113" i="15"/>
  <c r="U257" i="15"/>
  <c r="T257" i="15" s="1"/>
  <c r="Q257" i="15"/>
  <c r="R94" i="15"/>
  <c r="U238" i="15"/>
  <c r="Q238" i="15"/>
  <c r="Q80" i="15"/>
  <c r="V80" i="15" s="1"/>
  <c r="U80" i="15"/>
  <c r="T80" i="15" s="1"/>
  <c r="Q217" i="15"/>
  <c r="U217" i="15"/>
  <c r="T217" i="15" s="1"/>
  <c r="R66" i="15"/>
  <c r="Q210" i="15"/>
  <c r="U210" i="15"/>
  <c r="U203" i="15"/>
  <c r="T203" i="15" s="1"/>
  <c r="Q203" i="15"/>
  <c r="U64" i="15"/>
  <c r="T64" i="15" s="1"/>
  <c r="Q64" i="15"/>
  <c r="R208" i="15"/>
  <c r="R189" i="15"/>
  <c r="U26" i="15"/>
  <c r="Q26" i="15"/>
  <c r="U163" i="15"/>
  <c r="Q163" i="15"/>
  <c r="V163" i="15" s="1"/>
  <c r="U156" i="15"/>
  <c r="Q156" i="15"/>
  <c r="U300" i="15"/>
  <c r="T300" i="15" s="1"/>
  <c r="Q300" i="15"/>
  <c r="U125" i="15"/>
  <c r="Q125" i="15"/>
  <c r="U269" i="15"/>
  <c r="Q269" i="15"/>
  <c r="U250" i="15"/>
  <c r="T250" i="15" s="1"/>
  <c r="Q250" i="15"/>
  <c r="U243" i="15"/>
  <c r="T243" i="15" s="1"/>
  <c r="Q243" i="15"/>
  <c r="S78" i="15"/>
  <c r="Q222" i="15"/>
  <c r="U222" i="15"/>
  <c r="U215" i="15"/>
  <c r="T215" i="15" s="1"/>
  <c r="Q215" i="15"/>
  <c r="S220" i="15"/>
  <c r="U57" i="15"/>
  <c r="T57" i="15" s="1"/>
  <c r="Q57" i="15"/>
  <c r="U201" i="15"/>
  <c r="T201" i="15" s="1"/>
  <c r="Q201" i="15"/>
  <c r="U281" i="15"/>
  <c r="T281" i="15" s="1"/>
  <c r="Q281" i="15"/>
  <c r="R118" i="15"/>
  <c r="U262" i="15"/>
  <c r="Q262" i="15"/>
  <c r="U111" i="15"/>
  <c r="T111" i="15" s="1"/>
  <c r="Q111" i="15"/>
  <c r="S255" i="15"/>
  <c r="Q104" i="15"/>
  <c r="U104" i="15"/>
  <c r="Q248" i="15"/>
  <c r="U248" i="15"/>
  <c r="S97" i="15"/>
  <c r="Q241" i="15"/>
  <c r="U241" i="15"/>
  <c r="U227" i="15"/>
  <c r="Q227" i="15"/>
  <c r="U88" i="15"/>
  <c r="Q88" i="15"/>
  <c r="U69" i="15"/>
  <c r="T69" i="15" s="1"/>
  <c r="Q69" i="15"/>
  <c r="S194" i="15"/>
  <c r="S43" i="15"/>
  <c r="S36" i="15"/>
  <c r="U293" i="15"/>
  <c r="T293" i="15" s="1"/>
  <c r="Q293" i="15"/>
  <c r="Q116" i="15"/>
  <c r="U116" i="15"/>
  <c r="T116" i="15" s="1"/>
  <c r="S253" i="15"/>
  <c r="S102" i="15"/>
  <c r="Q246" i="15"/>
  <c r="U246" i="15"/>
  <c r="S95" i="15"/>
  <c r="S28" i="15"/>
  <c r="S13" i="15"/>
  <c r="R127" i="15"/>
  <c r="U264" i="15"/>
  <c r="Q264" i="15"/>
  <c r="S70" i="15"/>
  <c r="S63" i="15"/>
  <c r="S56" i="15"/>
  <c r="S42" i="15"/>
  <c r="S186" i="15"/>
  <c r="S35" i="15"/>
  <c r="S21" i="15"/>
  <c r="U165" i="15"/>
  <c r="Q165" i="15"/>
  <c r="R290" i="15"/>
  <c r="S139" i="15"/>
  <c r="S132" i="15"/>
  <c r="S101" i="15"/>
  <c r="U245" i="15"/>
  <c r="Q245" i="15"/>
  <c r="S82" i="15"/>
  <c r="S219" i="15"/>
  <c r="Q68" i="15"/>
  <c r="U68" i="15"/>
  <c r="T68" i="15" s="1"/>
  <c r="S212" i="15"/>
  <c r="S61" i="15"/>
  <c r="S52" i="15"/>
  <c r="S33" i="15"/>
  <c r="S302" i="15"/>
  <c r="S295" i="15"/>
  <c r="R288" i="15"/>
  <c r="S87" i="15"/>
  <c r="S231" i="15"/>
  <c r="Q224" i="15"/>
  <c r="U224" i="15"/>
  <c r="S73" i="15"/>
  <c r="S59" i="15"/>
  <c r="S64" i="15"/>
  <c r="U208" i="15"/>
  <c r="T208" i="15" s="1"/>
  <c r="Q208" i="15"/>
  <c r="S45" i="15"/>
  <c r="U189" i="15"/>
  <c r="Q189" i="15"/>
  <c r="S19" i="15"/>
  <c r="U106" i="15"/>
  <c r="Q106" i="15"/>
  <c r="S99" i="15"/>
  <c r="S92" i="15"/>
  <c r="S236" i="15"/>
  <c r="S85" i="15"/>
  <c r="R78" i="15"/>
  <c r="S71" i="15"/>
  <c r="S76" i="15"/>
  <c r="R220" i="15"/>
  <c r="U38" i="15"/>
  <c r="Q38" i="15"/>
  <c r="U182" i="15"/>
  <c r="Q182" i="15"/>
  <c r="S31" i="15"/>
  <c r="U175" i="15"/>
  <c r="Q175" i="15"/>
  <c r="S24" i="15"/>
  <c r="S137" i="15"/>
  <c r="U118" i="15"/>
  <c r="T118" i="15" s="1"/>
  <c r="Q118" i="15"/>
  <c r="R255" i="15"/>
  <c r="R97" i="15"/>
  <c r="S90" i="15"/>
  <c r="Q234" i="15"/>
  <c r="U234" i="15"/>
  <c r="S83" i="15"/>
  <c r="U288" i="15"/>
  <c r="Q288" i="15"/>
  <c r="U94" i="15"/>
  <c r="Q94" i="15"/>
  <c r="Q66" i="15"/>
  <c r="U66" i="15"/>
  <c r="U170" i="15"/>
  <c r="Q170" i="15"/>
  <c r="Q236" i="15"/>
  <c r="U236" i="15"/>
  <c r="T236" i="15" s="1"/>
  <c r="Q229" i="15"/>
  <c r="U229" i="15"/>
  <c r="T229" i="15" s="1"/>
  <c r="U220" i="15"/>
  <c r="Q220" i="15"/>
  <c r="R182" i="15"/>
  <c r="U168" i="15"/>
  <c r="Q168" i="15"/>
  <c r="U255" i="15"/>
  <c r="T255" i="15" s="1"/>
  <c r="Q255" i="15"/>
  <c r="Q97" i="15"/>
  <c r="U97" i="15"/>
  <c r="U232" i="15"/>
  <c r="Q232" i="15"/>
  <c r="S69" i="15"/>
  <c r="U194" i="15"/>
  <c r="T194" i="15" s="1"/>
  <c r="Q194" i="15"/>
  <c r="U180" i="15"/>
  <c r="Q180" i="15"/>
  <c r="S293" i="15"/>
  <c r="S130" i="15"/>
  <c r="S116" i="15"/>
  <c r="R153" i="15"/>
  <c r="S278" i="15"/>
  <c r="U271" i="15"/>
  <c r="Q271" i="15"/>
  <c r="S264" i="15"/>
  <c r="S89" i="15"/>
  <c r="S207" i="15"/>
  <c r="S49" i="15"/>
  <c r="R186" i="15"/>
  <c r="R40" i="15"/>
  <c r="S165" i="15"/>
  <c r="R132" i="15"/>
  <c r="R101" i="15"/>
  <c r="S68" i="15"/>
  <c r="R212" i="15"/>
  <c r="S54" i="15"/>
  <c r="S47" i="15"/>
  <c r="U302" i="15"/>
  <c r="T302" i="15" s="1"/>
  <c r="Q302" i="15"/>
  <c r="V302" i="15" s="1"/>
  <c r="R113" i="15"/>
  <c r="S238" i="15"/>
  <c r="R231" i="15"/>
  <c r="R64" i="15"/>
  <c r="R26" i="15"/>
  <c r="S170" i="15"/>
  <c r="S106" i="15"/>
  <c r="S229" i="15"/>
  <c r="Q78" i="15"/>
  <c r="U78" i="15"/>
  <c r="R57" i="15"/>
  <c r="S38" i="15"/>
  <c r="S175" i="15"/>
  <c r="S168" i="15"/>
  <c r="R281" i="15"/>
  <c r="S104" i="15"/>
  <c r="R241" i="15"/>
  <c r="S234" i="15"/>
  <c r="U41" i="15"/>
  <c r="Q41" i="15"/>
  <c r="U22" i="15"/>
  <c r="Q22" i="15"/>
  <c r="Q138" i="15"/>
  <c r="U138" i="15"/>
  <c r="T138" i="15" s="1"/>
  <c r="U98" i="15"/>
  <c r="Q98" i="15"/>
  <c r="U91" i="15"/>
  <c r="T91" i="15" s="1"/>
  <c r="Q91" i="15"/>
  <c r="U84" i="15"/>
  <c r="Q84" i="15"/>
  <c r="U53" i="15"/>
  <c r="T53" i="15" s="1"/>
  <c r="Q53" i="15"/>
  <c r="U34" i="15"/>
  <c r="Q34" i="15"/>
  <c r="U27" i="15"/>
  <c r="Q27" i="15"/>
  <c r="Q20" i="15"/>
  <c r="U20" i="15"/>
  <c r="U65" i="15"/>
  <c r="Q65" i="15"/>
  <c r="U46" i="15"/>
  <c r="Q46" i="15"/>
  <c r="U39" i="15"/>
  <c r="T39" i="15" s="1"/>
  <c r="Q39" i="15"/>
  <c r="Q18" i="15"/>
  <c r="U18" i="15"/>
  <c r="Q162" i="15"/>
  <c r="U162" i="15"/>
  <c r="U244" i="15"/>
  <c r="Q244" i="15"/>
  <c r="U81" i="15"/>
  <c r="T81" i="15" s="1"/>
  <c r="Q81" i="15"/>
  <c r="U206" i="15"/>
  <c r="T206" i="15" s="1"/>
  <c r="Q206" i="15"/>
  <c r="S55" i="15"/>
  <c r="U17" i="15"/>
  <c r="Q17" i="15"/>
  <c r="U161" i="15"/>
  <c r="Q161" i="15"/>
  <c r="U305" i="15"/>
  <c r="T305" i="15" s="1"/>
  <c r="Q305" i="15"/>
  <c r="U142" i="15"/>
  <c r="T142" i="15" s="1"/>
  <c r="Q142" i="15"/>
  <c r="U286" i="15"/>
  <c r="T286" i="15" s="1"/>
  <c r="Q286" i="15"/>
  <c r="U135" i="15"/>
  <c r="T135" i="15" s="1"/>
  <c r="Q135" i="15"/>
  <c r="U279" i="15"/>
  <c r="Q279" i="15"/>
  <c r="R272" i="15"/>
  <c r="Q114" i="15"/>
  <c r="U114" i="15"/>
  <c r="S107" i="15"/>
  <c r="S251" i="15"/>
  <c r="U112" i="15"/>
  <c r="Q112" i="15"/>
  <c r="U256" i="15"/>
  <c r="T256" i="15" s="1"/>
  <c r="Q256" i="15"/>
  <c r="U237" i="15"/>
  <c r="Q237" i="15"/>
  <c r="S74" i="15"/>
  <c r="U218" i="15"/>
  <c r="T218" i="15" s="1"/>
  <c r="Q218" i="15"/>
  <c r="U211" i="15"/>
  <c r="T211" i="15" s="1"/>
  <c r="Q211" i="15"/>
  <c r="R204" i="15"/>
  <c r="R29" i="15"/>
  <c r="U173" i="15"/>
  <c r="Q173" i="15"/>
  <c r="U147" i="15"/>
  <c r="Q147" i="15"/>
  <c r="R291" i="15"/>
  <c r="R140" i="15"/>
  <c r="Q133" i="15"/>
  <c r="U133" i="15"/>
  <c r="T133" i="15" s="1"/>
  <c r="Q270" i="15"/>
  <c r="U270" i="15"/>
  <c r="U119" i="15"/>
  <c r="T119" i="15" s="1"/>
  <c r="Q119" i="15"/>
  <c r="U124" i="15"/>
  <c r="T124" i="15" s="1"/>
  <c r="Q124" i="15"/>
  <c r="U105" i="15"/>
  <c r="Q105" i="15"/>
  <c r="U230" i="15"/>
  <c r="T230" i="15" s="1"/>
  <c r="Q230" i="15"/>
  <c r="V230" i="15" s="1"/>
  <c r="S79" i="15"/>
  <c r="U223" i="15"/>
  <c r="Q223" i="15"/>
  <c r="S216" i="15"/>
  <c r="U159" i="15"/>
  <c r="Q159" i="15"/>
  <c r="Q152" i="15"/>
  <c r="U152" i="15"/>
  <c r="T152" i="15" s="1"/>
  <c r="Q289" i="15"/>
  <c r="U289" i="15"/>
  <c r="T289" i="15" s="1"/>
  <c r="S138" i="15"/>
  <c r="Q282" i="15"/>
  <c r="U282" i="15"/>
  <c r="T282" i="15" s="1"/>
  <c r="U131" i="15"/>
  <c r="Q131" i="15"/>
  <c r="U275" i="15"/>
  <c r="Q275" i="15"/>
  <c r="U280" i="15"/>
  <c r="Q280" i="15"/>
  <c r="R117" i="15"/>
  <c r="U242" i="15"/>
  <c r="Q242" i="15"/>
  <c r="U235" i="15"/>
  <c r="Q235" i="15"/>
  <c r="U228" i="15"/>
  <c r="Q228" i="15"/>
  <c r="S178" i="15"/>
  <c r="U171" i="15"/>
  <c r="Q171" i="15"/>
  <c r="Q164" i="15"/>
  <c r="U164" i="15"/>
  <c r="Q157" i="15"/>
  <c r="U157" i="15"/>
  <c r="Q301" i="15"/>
  <c r="U301" i="15"/>
  <c r="T301" i="15" s="1"/>
  <c r="U287" i="15"/>
  <c r="T287" i="15" s="1"/>
  <c r="Q287" i="15"/>
  <c r="U292" i="15"/>
  <c r="Q292" i="15"/>
  <c r="U129" i="15"/>
  <c r="T129" i="15" s="1"/>
  <c r="Q129" i="15"/>
  <c r="V129" i="15" s="1"/>
  <c r="U110" i="15"/>
  <c r="T110" i="15" s="1"/>
  <c r="Q110" i="15"/>
  <c r="U254" i="15"/>
  <c r="Q254" i="15"/>
  <c r="U247" i="15"/>
  <c r="Q247" i="15"/>
  <c r="U240" i="15"/>
  <c r="T240" i="15" s="1"/>
  <c r="Q240" i="15"/>
  <c r="U190" i="15"/>
  <c r="T190" i="15" s="1"/>
  <c r="Q190" i="15"/>
  <c r="V190" i="15" s="1"/>
  <c r="U183" i="15"/>
  <c r="Q183" i="15"/>
  <c r="Q32" i="15"/>
  <c r="U32" i="15"/>
  <c r="Q176" i="15"/>
  <c r="U176" i="15"/>
  <c r="Q169" i="15"/>
  <c r="U169" i="15"/>
  <c r="S155" i="15"/>
  <c r="U299" i="15"/>
  <c r="Q299" i="15"/>
  <c r="S16" i="15"/>
  <c r="R160" i="15"/>
  <c r="S285" i="15"/>
  <c r="R266" i="15"/>
  <c r="S115" i="15"/>
  <c r="S252" i="15"/>
  <c r="S77" i="15"/>
  <c r="R58" i="15"/>
  <c r="S202" i="15"/>
  <c r="S44" i="15"/>
  <c r="Q188" i="15"/>
  <c r="U188" i="15"/>
  <c r="S37" i="15"/>
  <c r="Q174" i="15"/>
  <c r="U174" i="15"/>
  <c r="S167" i="15"/>
  <c r="S100" i="15"/>
  <c r="S81" i="15"/>
  <c r="S225" i="15"/>
  <c r="U62" i="15"/>
  <c r="T62" i="15" s="1"/>
  <c r="Q62" i="15"/>
  <c r="R55" i="15"/>
  <c r="S199" i="15"/>
  <c r="S48" i="15"/>
  <c r="Q128" i="15"/>
  <c r="U128" i="15"/>
  <c r="T128" i="15" s="1"/>
  <c r="S265" i="15"/>
  <c r="R107" i="15"/>
  <c r="U251" i="15"/>
  <c r="Q251" i="15"/>
  <c r="S93" i="15"/>
  <c r="R74" i="15"/>
  <c r="S67" i="15"/>
  <c r="S60" i="15"/>
  <c r="U204" i="15"/>
  <c r="Q204" i="15"/>
  <c r="U29" i="15"/>
  <c r="Q29" i="15"/>
  <c r="U14" i="15"/>
  <c r="Q14" i="15"/>
  <c r="U154" i="15"/>
  <c r="T154" i="15" s="1"/>
  <c r="Q154" i="15"/>
  <c r="U291" i="15"/>
  <c r="T291" i="15" s="1"/>
  <c r="Q291" i="15"/>
  <c r="Q140" i="15"/>
  <c r="U140" i="15"/>
  <c r="S284" i="15"/>
  <c r="S277" i="15"/>
  <c r="S126" i="15"/>
  <c r="R263" i="15"/>
  <c r="S268" i="15"/>
  <c r="S86" i="15"/>
  <c r="U79" i="15"/>
  <c r="Q79" i="15"/>
  <c r="R216" i="15"/>
  <c r="S41" i="15"/>
  <c r="U185" i="15"/>
  <c r="Q185" i="15"/>
  <c r="S22" i="15"/>
  <c r="R166" i="15"/>
  <c r="U303" i="15"/>
  <c r="T303" i="15" s="1"/>
  <c r="Q303" i="15"/>
  <c r="Q145" i="15"/>
  <c r="U145" i="15"/>
  <c r="T145" i="15" s="1"/>
  <c r="R138" i="15"/>
  <c r="U136" i="15"/>
  <c r="T136" i="15" s="1"/>
  <c r="Q136" i="15"/>
  <c r="U117" i="15"/>
  <c r="T117" i="15" s="1"/>
  <c r="Q117" i="15"/>
  <c r="U261" i="15"/>
  <c r="Q261" i="15"/>
  <c r="S98" i="15"/>
  <c r="S91" i="15"/>
  <c r="S84" i="15"/>
  <c r="S53" i="15"/>
  <c r="R197" i="15"/>
  <c r="S34" i="15"/>
  <c r="S27" i="15"/>
  <c r="S20" i="15"/>
  <c r="Q294" i="15"/>
  <c r="U294" i="15"/>
  <c r="T294" i="15" s="1"/>
  <c r="S143" i="15"/>
  <c r="R148" i="15"/>
  <c r="U273" i="15"/>
  <c r="Q273" i="15"/>
  <c r="S65" i="15"/>
  <c r="S46" i="15"/>
  <c r="S39" i="15"/>
  <c r="R25" i="15"/>
  <c r="S18" i="15"/>
  <c r="R162" i="15"/>
  <c r="R155" i="15"/>
  <c r="U298" i="15"/>
  <c r="T298" i="15" s="1"/>
  <c r="Q298" i="15"/>
  <c r="U263" i="15"/>
  <c r="T263" i="15" s="1"/>
  <c r="Q263" i="15"/>
  <c r="U249" i="15"/>
  <c r="Q249" i="15"/>
  <c r="U72" i="15"/>
  <c r="Q72" i="15"/>
  <c r="U216" i="15"/>
  <c r="Q216" i="15"/>
  <c r="U166" i="15"/>
  <c r="Q166" i="15"/>
  <c r="Q296" i="15"/>
  <c r="U296" i="15"/>
  <c r="T296" i="15" s="1"/>
  <c r="U197" i="15"/>
  <c r="T197" i="15" s="1"/>
  <c r="Q197" i="15"/>
  <c r="R178" i="15"/>
  <c r="Q150" i="15"/>
  <c r="V150" i="15" s="1"/>
  <c r="U150" i="15"/>
  <c r="T150" i="15" s="1"/>
  <c r="U148" i="15"/>
  <c r="Q148" i="15"/>
  <c r="S129" i="15"/>
  <c r="S110" i="15"/>
  <c r="S254" i="15"/>
  <c r="S103" i="15"/>
  <c r="S247" i="15"/>
  <c r="U96" i="15"/>
  <c r="Q96" i="15"/>
  <c r="S240" i="15"/>
  <c r="R65" i="15"/>
  <c r="U209" i="15"/>
  <c r="T209" i="15" s="1"/>
  <c r="Q209" i="15"/>
  <c r="V209" i="15" s="1"/>
  <c r="R46" i="15"/>
  <c r="S190" i="15"/>
  <c r="R39" i="15"/>
  <c r="S183" i="15"/>
  <c r="S32" i="15"/>
  <c r="S176" i="15"/>
  <c r="Q25" i="15"/>
  <c r="U25" i="15"/>
  <c r="S169" i="15"/>
  <c r="R18" i="15"/>
  <c r="U155" i="15"/>
  <c r="Q155" i="15"/>
  <c r="S299" i="15"/>
  <c r="U58" i="15"/>
  <c r="Q58" i="15"/>
  <c r="R202" i="15"/>
  <c r="Q37" i="15"/>
  <c r="U37" i="15"/>
  <c r="T37" i="15" s="1"/>
  <c r="R30" i="15"/>
  <c r="S174" i="15"/>
  <c r="R167" i="15"/>
  <c r="R81" i="15"/>
  <c r="S62" i="15"/>
  <c r="U55" i="15"/>
  <c r="T55" i="15" s="1"/>
  <c r="Q55" i="15"/>
  <c r="U199" i="15"/>
  <c r="Q199" i="15"/>
  <c r="S192" i="15"/>
  <c r="R17" i="15"/>
  <c r="S128" i="15"/>
  <c r="S121" i="15"/>
  <c r="S258" i="15"/>
  <c r="AB71" i="1"/>
  <c r="U74" i="15"/>
  <c r="T74" i="15" s="1"/>
  <c r="Q74" i="15"/>
  <c r="S14" i="15"/>
  <c r="S154" i="15"/>
  <c r="S298" i="15"/>
  <c r="R126" i="15"/>
  <c r="S249" i="15"/>
  <c r="R79" i="15"/>
  <c r="S72" i="15"/>
  <c r="S185" i="15"/>
  <c r="S303" i="15"/>
  <c r="S296" i="15"/>
  <c r="S145" i="15"/>
  <c r="S136" i="15"/>
  <c r="U178" i="15"/>
  <c r="Q178" i="15"/>
  <c r="V178" i="15" s="1"/>
  <c r="S150" i="15"/>
  <c r="S294" i="15"/>
  <c r="U143" i="15"/>
  <c r="T143" i="15" s="1"/>
  <c r="Q143" i="15"/>
  <c r="S292" i="15"/>
  <c r="S273" i="15"/>
  <c r="U103" i="15"/>
  <c r="Q103" i="15"/>
  <c r="S96" i="15"/>
  <c r="S209" i="15"/>
  <c r="R32" i="15"/>
  <c r="R15" i="15"/>
  <c r="Q15" i="15"/>
  <c r="U15" i="15"/>
  <c r="S12" i="15"/>
  <c r="Q12" i="15"/>
  <c r="U12" i="15"/>
  <c r="R12" i="15"/>
  <c r="AH14" i="14"/>
  <c r="AH13" i="14"/>
  <c r="AJ37" i="14"/>
  <c r="AJ41" i="14"/>
  <c r="AJ45" i="14"/>
  <c r="AJ49" i="14"/>
  <c r="AJ53" i="14"/>
  <c r="AJ57" i="14"/>
  <c r="AJ65" i="14"/>
  <c r="AJ73" i="14"/>
  <c r="AJ77" i="14"/>
  <c r="AJ81" i="14"/>
  <c r="AJ109" i="14"/>
  <c r="AJ121" i="14"/>
  <c r="AJ125" i="14"/>
  <c r="AJ129" i="14"/>
  <c r="AJ161" i="14"/>
  <c r="AJ169" i="14"/>
  <c r="AJ181" i="14"/>
  <c r="AJ189" i="14"/>
  <c r="Y213" i="14"/>
  <c r="AJ213" i="14"/>
  <c r="AJ241" i="14"/>
  <c r="Y249" i="14"/>
  <c r="AJ249" i="14"/>
  <c r="AJ261" i="14"/>
  <c r="Y281" i="14"/>
  <c r="AJ289" i="14"/>
  <c r="AJ293" i="14"/>
  <c r="Y297" i="14"/>
  <c r="AJ301" i="14"/>
  <c r="AJ305" i="14"/>
  <c r="AJ44" i="14"/>
  <c r="AJ48" i="14"/>
  <c r="AJ52" i="14"/>
  <c r="AJ56" i="14"/>
  <c r="AJ64" i="14"/>
  <c r="AJ92" i="14"/>
  <c r="AJ212" i="14"/>
  <c r="AJ224" i="14"/>
  <c r="Y228" i="14"/>
  <c r="Y232" i="14"/>
  <c r="AJ256" i="14"/>
  <c r="Y280" i="14"/>
  <c r="AJ280" i="14"/>
  <c r="Y288" i="14"/>
  <c r="Y300" i="14"/>
  <c r="AJ300" i="14"/>
  <c r="Y43" i="14"/>
  <c r="AJ51" i="14"/>
  <c r="AJ63" i="14"/>
  <c r="AJ135" i="14"/>
  <c r="AJ139" i="14"/>
  <c r="AJ147" i="14"/>
  <c r="AJ243" i="14"/>
  <c r="AJ259" i="14"/>
  <c r="AJ279" i="14"/>
  <c r="AJ20" i="14"/>
  <c r="AJ40" i="14"/>
  <c r="Y34" i="14"/>
  <c r="AJ38" i="14"/>
  <c r="Y46" i="14"/>
  <c r="Y50" i="14"/>
  <c r="AJ54" i="14"/>
  <c r="AJ58" i="14"/>
  <c r="Y62" i="14"/>
  <c r="AJ70" i="14"/>
  <c r="AJ78" i="14"/>
  <c r="AJ82" i="14"/>
  <c r="Y98" i="14"/>
  <c r="AJ110" i="14"/>
  <c r="Y114" i="14"/>
  <c r="AJ130" i="14"/>
  <c r="AJ182" i="14"/>
  <c r="AJ198" i="14"/>
  <c r="AJ202" i="14"/>
  <c r="AJ210" i="14"/>
  <c r="AJ222" i="14"/>
  <c r="AJ238" i="14"/>
  <c r="AJ242" i="14"/>
  <c r="AJ258" i="14"/>
  <c r="AJ266" i="14"/>
  <c r="AJ274" i="14"/>
  <c r="AJ282" i="14"/>
  <c r="AJ290" i="14"/>
  <c r="AJ302" i="14"/>
  <c r="AJ306" i="14"/>
  <c r="Y149" i="14"/>
  <c r="Y268" i="14"/>
  <c r="Y138" i="14"/>
  <c r="Y86" i="14"/>
  <c r="Y189" i="14"/>
  <c r="Y190" i="14"/>
  <c r="Y229" i="14"/>
  <c r="Y26" i="14"/>
  <c r="Y31" i="14"/>
  <c r="Y38" i="14"/>
  <c r="Y58" i="14"/>
  <c r="Y107" i="14"/>
  <c r="Y182" i="14"/>
  <c r="Y225" i="14"/>
  <c r="Y79" i="14"/>
  <c r="Y129" i="14"/>
  <c r="Y130" i="14"/>
  <c r="Y161" i="14"/>
  <c r="Y75" i="14"/>
  <c r="Y125" i="14"/>
  <c r="Y165" i="14"/>
  <c r="Y209" i="14"/>
  <c r="Y210" i="14"/>
  <c r="Y289" i="14"/>
  <c r="Y71" i="14"/>
  <c r="Y82" i="14"/>
  <c r="Y118" i="14"/>
  <c r="Y134" i="14"/>
  <c r="Y141" i="14"/>
  <c r="Y170" i="14"/>
  <c r="Y178" i="14"/>
  <c r="Y205" i="14"/>
  <c r="Y221" i="14"/>
  <c r="Y236" i="14"/>
  <c r="Y261" i="14"/>
  <c r="Y272" i="14"/>
  <c r="Y276" i="14"/>
  <c r="Y39" i="14"/>
  <c r="Y202" i="14"/>
  <c r="Y35" i="14"/>
  <c r="Y91" i="14"/>
  <c r="Y102" i="14"/>
  <c r="Y201" i="14"/>
  <c r="Y293" i="14"/>
  <c r="Y305" i="14"/>
  <c r="Y19" i="14"/>
  <c r="Y95" i="14"/>
  <c r="Y111" i="14"/>
  <c r="Y216" i="14"/>
  <c r="Y296" i="14"/>
  <c r="Y14" i="14"/>
  <c r="Y83" i="14"/>
  <c r="Y240" i="14"/>
  <c r="Y244" i="14"/>
  <c r="Y253" i="14"/>
  <c r="Y301" i="14"/>
  <c r="Y122" i="14"/>
  <c r="Y173" i="14"/>
  <c r="Y256" i="14"/>
  <c r="Y22" i="14"/>
  <c r="Y42" i="14"/>
  <c r="Y55" i="14"/>
  <c r="Y59" i="14"/>
  <c r="Y67" i="14"/>
  <c r="Y217" i="14"/>
  <c r="Y78" i="14"/>
  <c r="Y87" i="14"/>
  <c r="Y94" i="14"/>
  <c r="Y110" i="14"/>
  <c r="Y212" i="14"/>
  <c r="Y248" i="14"/>
  <c r="Y277" i="14"/>
  <c r="Y15" i="14"/>
  <c r="Y18" i="14"/>
  <c r="Y27" i="14"/>
  <c r="Y30" i="14"/>
  <c r="Y54" i="14"/>
  <c r="Y63" i="14"/>
  <c r="Y66" i="14"/>
  <c r="Y162" i="14"/>
  <c r="Y169" i="14"/>
  <c r="Y245" i="14"/>
  <c r="Y47" i="14"/>
  <c r="Y74" i="14"/>
  <c r="Y90" i="14"/>
  <c r="Y103" i="14"/>
  <c r="Y119" i="14"/>
  <c r="Y193" i="14"/>
  <c r="Y23" i="14"/>
  <c r="Y51" i="14"/>
  <c r="Y70" i="14"/>
  <c r="Y99" i="14"/>
  <c r="Y115" i="14"/>
  <c r="Y121" i="14"/>
  <c r="Y137" i="14"/>
  <c r="Y150" i="14"/>
  <c r="Y185" i="14"/>
  <c r="Y166" i="14"/>
  <c r="Y241" i="14"/>
  <c r="Y252" i="14"/>
  <c r="Y260" i="14"/>
  <c r="Y264" i="14"/>
  <c r="Y273" i="14"/>
  <c r="Y106" i="14"/>
  <c r="Y133" i="14"/>
  <c r="Y145" i="14"/>
  <c r="Y146" i="14"/>
  <c r="Y154" i="14"/>
  <c r="Y158" i="14"/>
  <c r="Y174" i="14"/>
  <c r="Y198" i="14"/>
  <c r="Y285" i="14"/>
  <c r="Y126" i="14"/>
  <c r="Y142" i="14"/>
  <c r="Y153" i="14"/>
  <c r="Y157" i="14"/>
  <c r="Y177" i="14"/>
  <c r="Y181" i="14"/>
  <c r="Y186" i="14"/>
  <c r="Y194" i="14"/>
  <c r="Y197" i="14"/>
  <c r="Y206" i="14"/>
  <c r="Y220" i="14"/>
  <c r="Y224" i="14"/>
  <c r="Y233" i="14"/>
  <c r="Y237" i="14"/>
  <c r="Y257" i="14"/>
  <c r="Y269" i="14"/>
  <c r="Y284" i="14"/>
  <c r="Y292" i="14"/>
  <c r="Y304" i="14"/>
  <c r="Y265" i="14"/>
  <c r="Y148" i="14"/>
  <c r="Y239" i="14"/>
  <c r="Y93" i="14"/>
  <c r="Y97" i="14"/>
  <c r="Y101" i="14"/>
  <c r="Y105" i="14"/>
  <c r="Y109" i="14"/>
  <c r="Y113" i="14"/>
  <c r="Y117" i="14"/>
  <c r="Y127" i="14"/>
  <c r="Y136" i="14"/>
  <c r="Y143" i="14"/>
  <c r="Y159" i="14"/>
  <c r="Y175" i="14"/>
  <c r="Y214" i="14"/>
  <c r="Y246" i="14"/>
  <c r="Y278" i="14"/>
  <c r="Y112" i="14"/>
  <c r="Y120" i="14"/>
  <c r="Y123" i="14"/>
  <c r="Y132" i="14"/>
  <c r="Y139" i="14"/>
  <c r="Y155" i="14"/>
  <c r="Y13" i="14"/>
  <c r="Y17" i="14"/>
  <c r="Y21" i="14"/>
  <c r="Y25" i="14"/>
  <c r="Y29" i="14"/>
  <c r="Y33" i="14"/>
  <c r="Y37" i="14"/>
  <c r="Y41" i="14"/>
  <c r="Y45" i="14"/>
  <c r="Y49" i="14"/>
  <c r="Y53" i="14"/>
  <c r="Y57" i="14"/>
  <c r="Y61" i="14"/>
  <c r="Y65" i="14"/>
  <c r="Y69" i="14"/>
  <c r="Y73" i="14"/>
  <c r="Y77" i="14"/>
  <c r="Y81" i="14"/>
  <c r="Y85" i="14"/>
  <c r="Y89" i="14"/>
  <c r="Y124" i="14"/>
  <c r="Y131" i="14"/>
  <c r="Y140" i="14"/>
  <c r="Y147" i="14"/>
  <c r="Y163" i="14"/>
  <c r="Y179" i="14"/>
  <c r="Y223" i="14"/>
  <c r="Y255" i="14"/>
  <c r="Y96" i="14"/>
  <c r="Y100" i="14"/>
  <c r="Y104" i="14"/>
  <c r="Y108" i="14"/>
  <c r="Y116" i="14"/>
  <c r="Y171" i="14"/>
  <c r="Y16" i="14"/>
  <c r="Y20" i="14"/>
  <c r="Y24" i="14"/>
  <c r="Y28" i="14"/>
  <c r="Y32" i="14"/>
  <c r="Y36" i="14"/>
  <c r="Y40" i="14"/>
  <c r="Y44" i="14"/>
  <c r="Y48" i="14"/>
  <c r="Y52" i="14"/>
  <c r="Y56" i="14"/>
  <c r="Y60" i="14"/>
  <c r="Y64" i="14"/>
  <c r="Y68" i="14"/>
  <c r="Y72" i="14"/>
  <c r="Y76" i="14"/>
  <c r="Y80" i="14"/>
  <c r="Y84" i="14"/>
  <c r="Y88" i="14"/>
  <c r="Y92" i="14"/>
  <c r="Y128" i="14"/>
  <c r="Y135" i="14"/>
  <c r="Y144" i="14"/>
  <c r="Y151" i="14"/>
  <c r="Y167" i="14"/>
  <c r="Y183" i="14"/>
  <c r="Y187" i="14"/>
  <c r="Y191" i="14"/>
  <c r="Y195" i="14"/>
  <c r="Y199" i="14"/>
  <c r="Y203" i="14"/>
  <c r="Y207" i="14"/>
  <c r="Y211" i="14"/>
  <c r="Y230" i="14"/>
  <c r="Y262" i="14"/>
  <c r="Y271" i="14"/>
  <c r="Y152" i="14"/>
  <c r="Y156" i="14"/>
  <c r="Y160" i="14"/>
  <c r="Y164" i="14"/>
  <c r="Y168" i="14"/>
  <c r="Y172" i="14"/>
  <c r="Y176" i="14"/>
  <c r="Y180" i="14"/>
  <c r="Y184" i="14"/>
  <c r="Y188" i="14"/>
  <c r="Y192" i="14"/>
  <c r="Y196" i="14"/>
  <c r="Y200" i="14"/>
  <c r="Y204" i="14"/>
  <c r="Y208" i="14"/>
  <c r="Y218" i="14"/>
  <c r="Y227" i="14"/>
  <c r="Y234" i="14"/>
  <c r="Y243" i="14"/>
  <c r="Y250" i="14"/>
  <c r="Y259" i="14"/>
  <c r="Y266" i="14"/>
  <c r="Y275" i="14"/>
  <c r="Y282" i="14"/>
  <c r="Y215" i="14"/>
  <c r="Y222" i="14"/>
  <c r="Y231" i="14"/>
  <c r="Y238" i="14"/>
  <c r="Y247" i="14"/>
  <c r="Y254" i="14"/>
  <c r="Y263" i="14"/>
  <c r="Y270" i="14"/>
  <c r="Y279" i="14"/>
  <c r="Y287" i="14"/>
  <c r="Y291" i="14"/>
  <c r="Y295" i="14"/>
  <c r="Y299" i="14"/>
  <c r="Y303" i="14"/>
  <c r="Y219" i="14"/>
  <c r="Y226" i="14"/>
  <c r="Y235" i="14"/>
  <c r="Y242" i="14"/>
  <c r="Y251" i="14"/>
  <c r="Y258" i="14"/>
  <c r="Y267" i="14"/>
  <c r="Y274" i="14"/>
  <c r="Y283" i="14"/>
  <c r="Y286" i="14"/>
  <c r="Y290" i="14"/>
  <c r="Y294" i="14"/>
  <c r="Y298" i="14"/>
  <c r="Y302" i="14"/>
  <c r="Y306" i="14"/>
  <c r="J107" i="14" l="1"/>
  <c r="J43" i="14"/>
  <c r="J71" i="14"/>
  <c r="J63" i="14"/>
  <c r="J79" i="14"/>
  <c r="J47" i="14"/>
  <c r="J75" i="14"/>
  <c r="J96" i="14"/>
  <c r="J221" i="14"/>
  <c r="J51" i="14"/>
  <c r="J274" i="14"/>
  <c r="AB103" i="1"/>
  <c r="J140" i="14"/>
  <c r="J225" i="14"/>
  <c r="J31" i="14"/>
  <c r="J55" i="14"/>
  <c r="J205" i="14"/>
  <c r="AB11" i="1"/>
  <c r="J172" i="14"/>
  <c r="J39" i="14"/>
  <c r="J132" i="14"/>
  <c r="J128" i="14"/>
  <c r="J266" i="14"/>
  <c r="J209" i="14"/>
  <c r="J156" i="14"/>
  <c r="J276" i="14"/>
  <c r="J100" i="14"/>
  <c r="J197" i="14"/>
  <c r="J189" i="14"/>
  <c r="J229" i="14"/>
  <c r="J232" i="14"/>
  <c r="J256" i="14"/>
  <c r="J249" i="14"/>
  <c r="J177" i="14"/>
  <c r="J213" i="14"/>
  <c r="J273" i="14"/>
  <c r="J160" i="14"/>
  <c r="J233" i="14"/>
  <c r="J261" i="14"/>
  <c r="J245" i="14"/>
  <c r="J109" i="14"/>
  <c r="J241" i="14"/>
  <c r="J126" i="14"/>
  <c r="J41" i="14"/>
  <c r="J17" i="14"/>
  <c r="J76" i="14"/>
  <c r="J88" i="14"/>
  <c r="J176" i="14"/>
  <c r="J236" i="14"/>
  <c r="J260" i="14"/>
  <c r="J113" i="14"/>
  <c r="J292" i="14"/>
  <c r="J114" i="14"/>
  <c r="J13" i="14"/>
  <c r="J164" i="14"/>
  <c r="J297" i="14"/>
  <c r="J68" i="14"/>
  <c r="J80" i="14"/>
  <c r="J92" i="14"/>
  <c r="J24" i="14"/>
  <c r="J60" i="14"/>
  <c r="J108" i="14"/>
  <c r="J144" i="14"/>
  <c r="J240" i="14"/>
  <c r="J300" i="14"/>
  <c r="J18" i="14"/>
  <c r="J305" i="14"/>
  <c r="J52" i="14"/>
  <c r="J198" i="14"/>
  <c r="J30" i="14"/>
  <c r="J224" i="14"/>
  <c r="J129" i="14"/>
  <c r="J141" i="14"/>
  <c r="J165" i="14"/>
  <c r="J185" i="14"/>
  <c r="J29" i="14"/>
  <c r="J186" i="14"/>
  <c r="J53" i="14"/>
  <c r="J248" i="14"/>
  <c r="J272" i="14"/>
  <c r="J15" i="14"/>
  <c r="J27" i="14"/>
  <c r="J87" i="14"/>
  <c r="J123" i="14"/>
  <c r="J135" i="14"/>
  <c r="J147" i="14"/>
  <c r="J171" i="14"/>
  <c r="J231" i="14"/>
  <c r="J243" i="14"/>
  <c r="J267" i="14"/>
  <c r="J279" i="14"/>
  <c r="J16" i="14"/>
  <c r="J28" i="14"/>
  <c r="J40" i="14"/>
  <c r="J64" i="14"/>
  <c r="J208" i="14"/>
  <c r="J101" i="14"/>
  <c r="J281" i="14"/>
  <c r="J54" i="14"/>
  <c r="J45" i="14"/>
  <c r="J57" i="14"/>
  <c r="J69" i="14"/>
  <c r="J85" i="14"/>
  <c r="J210" i="14"/>
  <c r="J222" i="14"/>
  <c r="J234" i="14"/>
  <c r="J258" i="14"/>
  <c r="J270" i="14"/>
  <c r="J282" i="14"/>
  <c r="J294" i="14"/>
  <c r="J306" i="14"/>
  <c r="J91" i="14"/>
  <c r="J139" i="14"/>
  <c r="J235" i="14"/>
  <c r="J259" i="14"/>
  <c r="J283" i="14"/>
  <c r="J20" i="14"/>
  <c r="J32" i="14"/>
  <c r="J44" i="14"/>
  <c r="J56" i="14"/>
  <c r="J21" i="14"/>
  <c r="J93" i="14"/>
  <c r="J25" i="14"/>
  <c r="J22" i="14"/>
  <c r="J34" i="14"/>
  <c r="J46" i="14"/>
  <c r="J58" i="14"/>
  <c r="J70" i="14"/>
  <c r="J82" i="14"/>
  <c r="J94" i="14"/>
  <c r="J106" i="14"/>
  <c r="J118" i="14"/>
  <c r="J130" i="14"/>
  <c r="J142" i="14"/>
  <c r="J154" i="14"/>
  <c r="J178" i="14"/>
  <c r="J190" i="14"/>
  <c r="J202" i="14"/>
  <c r="J226" i="14"/>
  <c r="J238" i="14"/>
  <c r="J250" i="14"/>
  <c r="J286" i="14"/>
  <c r="J298" i="14"/>
  <c r="J23" i="14"/>
  <c r="J131" i="14"/>
  <c r="J215" i="14"/>
  <c r="J227" i="14"/>
  <c r="J263" i="14"/>
  <c r="J275" i="14"/>
  <c r="J253" i="14"/>
  <c r="J265" i="14"/>
  <c r="J289" i="14"/>
  <c r="J301" i="14"/>
  <c r="J14" i="14"/>
  <c r="V10" i="1" s="1"/>
  <c r="J26" i="14"/>
  <c r="J38" i="14"/>
  <c r="J50" i="14"/>
  <c r="J62" i="14"/>
  <c r="J86" i="14"/>
  <c r="J98" i="14"/>
  <c r="J110" i="14"/>
  <c r="J122" i="14"/>
  <c r="J134" i="14"/>
  <c r="J146" i="14"/>
  <c r="J158" i="14"/>
  <c r="J170" i="14"/>
  <c r="J182" i="14"/>
  <c r="J194" i="14"/>
  <c r="J206" i="14"/>
  <c r="J218" i="14"/>
  <c r="J242" i="14"/>
  <c r="J254" i="14"/>
  <c r="J290" i="14"/>
  <c r="J302" i="14"/>
  <c r="J220" i="14"/>
  <c r="J280" i="14"/>
  <c r="J78" i="14"/>
  <c r="J138" i="14"/>
  <c r="J116" i="14"/>
  <c r="J212" i="14"/>
  <c r="J228" i="14"/>
  <c r="J61" i="14"/>
  <c r="J104" i="14"/>
  <c r="J117" i="14"/>
  <c r="J84" i="14"/>
  <c r="J73" i="14"/>
  <c r="J133" i="14"/>
  <c r="J125" i="14"/>
  <c r="J161" i="14"/>
  <c r="J174" i="14"/>
  <c r="J153" i="14"/>
  <c r="J36" i="14"/>
  <c r="J48" i="14"/>
  <c r="J145" i="14"/>
  <c r="J77" i="14"/>
  <c r="J150" i="14"/>
  <c r="J188" i="14"/>
  <c r="J81" i="14"/>
  <c r="J49" i="14"/>
  <c r="J181" i="14"/>
  <c r="J124" i="14"/>
  <c r="J42" i="14"/>
  <c r="J72" i="14"/>
  <c r="J121" i="14"/>
  <c r="J268" i="14"/>
  <c r="J304" i="14"/>
  <c r="J137" i="14"/>
  <c r="J173" i="14"/>
  <c r="J33" i="14"/>
  <c r="J105" i="14"/>
  <c r="J288" i="14"/>
  <c r="J97" i="14"/>
  <c r="J157" i="14"/>
  <c r="J169" i="14"/>
  <c r="J65" i="14"/>
  <c r="J89" i="14"/>
  <c r="J149" i="14"/>
  <c r="J293" i="14"/>
  <c r="J37" i="14"/>
  <c r="AH35" i="14"/>
  <c r="AC34" i="11" s="1"/>
  <c r="L35" i="14"/>
  <c r="M35" i="14"/>
  <c r="N35" i="14"/>
  <c r="O35" i="14"/>
  <c r="P35" i="14"/>
  <c r="Q35" i="14"/>
  <c r="R35" i="14"/>
  <c r="S35" i="14"/>
  <c r="K35" i="14"/>
  <c r="K284" i="14"/>
  <c r="L284" i="14"/>
  <c r="M284" i="14"/>
  <c r="N284" i="14"/>
  <c r="O284" i="14"/>
  <c r="P284" i="14"/>
  <c r="AD284" i="14" s="1"/>
  <c r="Q284" i="14"/>
  <c r="S284" i="14"/>
  <c r="R284" i="14"/>
  <c r="K175" i="14"/>
  <c r="AC175" i="14" s="1"/>
  <c r="M175" i="14"/>
  <c r="N175" i="14"/>
  <c r="O175" i="14"/>
  <c r="L175" i="14"/>
  <c r="P175" i="14"/>
  <c r="Q175" i="14"/>
  <c r="R175" i="14"/>
  <c r="S175" i="14"/>
  <c r="S162" i="14"/>
  <c r="K162" i="14"/>
  <c r="AC162" i="14" s="1"/>
  <c r="L162" i="14"/>
  <c r="M162" i="14"/>
  <c r="N162" i="14"/>
  <c r="P162" i="14"/>
  <c r="R162" i="14"/>
  <c r="O162" i="14"/>
  <c r="Q162" i="14"/>
  <c r="AH159" i="14"/>
  <c r="AC158" i="11" s="1"/>
  <c r="K159" i="14"/>
  <c r="U159" i="14" s="1"/>
  <c r="M159" i="14"/>
  <c r="N159" i="14"/>
  <c r="O159" i="14"/>
  <c r="P159" i="14"/>
  <c r="AD159" i="14" s="1"/>
  <c r="Q159" i="14"/>
  <c r="S159" i="14"/>
  <c r="L159" i="14"/>
  <c r="R159" i="14"/>
  <c r="AJ74" i="14"/>
  <c r="K74" i="14"/>
  <c r="U74" i="14" s="1"/>
  <c r="L74" i="14"/>
  <c r="M74" i="14"/>
  <c r="N74" i="14"/>
  <c r="O74" i="14"/>
  <c r="P74" i="14"/>
  <c r="AD74" i="14" s="1"/>
  <c r="R74" i="14"/>
  <c r="S74" i="14"/>
  <c r="Q74" i="14"/>
  <c r="K200" i="14"/>
  <c r="AC200" i="14" s="1"/>
  <c r="L200" i="14"/>
  <c r="M200" i="14"/>
  <c r="N200" i="14"/>
  <c r="O200" i="14"/>
  <c r="P200" i="14"/>
  <c r="AD200" i="14" s="1"/>
  <c r="Q200" i="14"/>
  <c r="R200" i="14"/>
  <c r="S200" i="14"/>
  <c r="AH163" i="14"/>
  <c r="AC162" i="11" s="1"/>
  <c r="K163" i="14"/>
  <c r="M163" i="14"/>
  <c r="N163" i="14"/>
  <c r="O163" i="14"/>
  <c r="P163" i="14"/>
  <c r="AD163" i="14" s="1"/>
  <c r="Q163" i="14"/>
  <c r="S163" i="14"/>
  <c r="L163" i="14"/>
  <c r="R163" i="14"/>
  <c r="AJ102" i="14"/>
  <c r="K102" i="14"/>
  <c r="AC102" i="14" s="1"/>
  <c r="L102" i="14"/>
  <c r="M102" i="14"/>
  <c r="N102" i="14"/>
  <c r="O102" i="14"/>
  <c r="P102" i="14"/>
  <c r="AD102" i="14" s="1"/>
  <c r="Q102" i="14"/>
  <c r="R102" i="14"/>
  <c r="S102" i="14"/>
  <c r="AJ111" i="14"/>
  <c r="O111" i="14"/>
  <c r="K111" i="14"/>
  <c r="L111" i="14"/>
  <c r="M111" i="14"/>
  <c r="N111" i="14"/>
  <c r="P111" i="14"/>
  <c r="AD111" i="14" s="1"/>
  <c r="Q111" i="14"/>
  <c r="R111" i="14"/>
  <c r="S111" i="14"/>
  <c r="M152" i="14"/>
  <c r="N152" i="14"/>
  <c r="P152" i="14"/>
  <c r="AD152" i="14" s="1"/>
  <c r="Q152" i="14"/>
  <c r="R152" i="14"/>
  <c r="S152" i="14"/>
  <c r="L152" i="14"/>
  <c r="K152" i="14"/>
  <c r="O152" i="14"/>
  <c r="AH151" i="14"/>
  <c r="AC150" i="11" s="1"/>
  <c r="K151" i="14"/>
  <c r="AC151" i="14" s="1"/>
  <c r="M151" i="14"/>
  <c r="N151" i="14"/>
  <c r="O151" i="14"/>
  <c r="P151" i="14"/>
  <c r="AD151" i="14" s="1"/>
  <c r="Q151" i="14"/>
  <c r="S151" i="14"/>
  <c r="L151" i="14"/>
  <c r="R151" i="14"/>
  <c r="AH90" i="14"/>
  <c r="AC89" i="11" s="1"/>
  <c r="K90" i="14"/>
  <c r="AC90" i="14" s="1"/>
  <c r="L90" i="14"/>
  <c r="M90" i="14"/>
  <c r="N90" i="14"/>
  <c r="O90" i="14"/>
  <c r="P90" i="14"/>
  <c r="AD90" i="14" s="1"/>
  <c r="Q90" i="14"/>
  <c r="R90" i="14"/>
  <c r="S90" i="14"/>
  <c r="L244" i="14"/>
  <c r="M244" i="14"/>
  <c r="N244" i="14"/>
  <c r="O244" i="14"/>
  <c r="P244" i="14"/>
  <c r="AD244" i="14" s="1"/>
  <c r="R244" i="14"/>
  <c r="K244" i="14"/>
  <c r="Q244" i="14"/>
  <c r="S244" i="14"/>
  <c r="L99" i="14"/>
  <c r="N99" i="14"/>
  <c r="O99" i="14"/>
  <c r="P99" i="14"/>
  <c r="AD99" i="14" s="1"/>
  <c r="K99" i="14"/>
  <c r="M99" i="14"/>
  <c r="Q99" i="14"/>
  <c r="R99" i="14"/>
  <c r="S99" i="14"/>
  <c r="AH285" i="14"/>
  <c r="AC284" i="11" s="1"/>
  <c r="L285" i="14"/>
  <c r="K285" i="14"/>
  <c r="M285" i="14"/>
  <c r="N285" i="14"/>
  <c r="O285" i="14"/>
  <c r="P285" i="14"/>
  <c r="AD285" i="14" s="1"/>
  <c r="Q285" i="14"/>
  <c r="R285" i="14"/>
  <c r="S285" i="14"/>
  <c r="AH127" i="14"/>
  <c r="AC126" i="11" s="1"/>
  <c r="O127" i="14"/>
  <c r="K127" i="14"/>
  <c r="L127" i="14"/>
  <c r="M127" i="14"/>
  <c r="N127" i="14"/>
  <c r="P127" i="14"/>
  <c r="Q127" i="14"/>
  <c r="R127" i="14"/>
  <c r="S127" i="14"/>
  <c r="AJ66" i="14"/>
  <c r="K66" i="14"/>
  <c r="L66" i="14"/>
  <c r="M66" i="14"/>
  <c r="N66" i="14"/>
  <c r="O66" i="14"/>
  <c r="P66" i="14"/>
  <c r="AD66" i="14" s="1"/>
  <c r="Q66" i="14"/>
  <c r="S66" i="14"/>
  <c r="R66" i="14"/>
  <c r="AH196" i="14"/>
  <c r="AC195" i="11" s="1"/>
  <c r="Q196" i="14"/>
  <c r="K196" i="14"/>
  <c r="L196" i="14"/>
  <c r="M196" i="14"/>
  <c r="N196" i="14"/>
  <c r="O196" i="14"/>
  <c r="P196" i="14"/>
  <c r="R196" i="14"/>
  <c r="S196" i="14"/>
  <c r="L252" i="14"/>
  <c r="M252" i="14"/>
  <c r="N252" i="14"/>
  <c r="O252" i="14"/>
  <c r="P252" i="14"/>
  <c r="AD252" i="14" s="1"/>
  <c r="R252" i="14"/>
  <c r="K252" i="14"/>
  <c r="Q252" i="14"/>
  <c r="S252" i="14"/>
  <c r="AJ264" i="14"/>
  <c r="L264" i="14"/>
  <c r="M264" i="14"/>
  <c r="N264" i="14"/>
  <c r="K264" i="14"/>
  <c r="O264" i="14"/>
  <c r="P264" i="14"/>
  <c r="AD264" i="14" s="1"/>
  <c r="Q264" i="14"/>
  <c r="R264" i="14"/>
  <c r="S264" i="14"/>
  <c r="O262" i="14"/>
  <c r="P262" i="14"/>
  <c r="R262" i="14"/>
  <c r="S262" i="14"/>
  <c r="N262" i="14"/>
  <c r="K262" i="14"/>
  <c r="L262" i="14"/>
  <c r="M262" i="14"/>
  <c r="Q262" i="14"/>
  <c r="L237" i="14"/>
  <c r="M237" i="14"/>
  <c r="O237" i="14"/>
  <c r="P237" i="14"/>
  <c r="Q237" i="14"/>
  <c r="R237" i="14"/>
  <c r="S237" i="14"/>
  <c r="K237" i="14"/>
  <c r="N237" i="14"/>
  <c r="K216" i="14"/>
  <c r="L216" i="14"/>
  <c r="M216" i="14"/>
  <c r="N216" i="14"/>
  <c r="O216" i="14"/>
  <c r="P216" i="14"/>
  <c r="AD216" i="14" s="1"/>
  <c r="Q216" i="14"/>
  <c r="R216" i="14"/>
  <c r="S216" i="14"/>
  <c r="O115" i="14"/>
  <c r="L115" i="14"/>
  <c r="M115" i="14"/>
  <c r="N115" i="14"/>
  <c r="P115" i="14"/>
  <c r="Q115" i="14"/>
  <c r="R115" i="14"/>
  <c r="S115" i="14"/>
  <c r="K115" i="14"/>
  <c r="M184" i="14"/>
  <c r="N184" i="14"/>
  <c r="Q184" i="14"/>
  <c r="R184" i="14"/>
  <c r="K184" i="14"/>
  <c r="AC184" i="14" s="1"/>
  <c r="L184" i="14"/>
  <c r="O184" i="14"/>
  <c r="P184" i="14"/>
  <c r="AD184" i="14" s="1"/>
  <c r="S184" i="14"/>
  <c r="K204" i="14"/>
  <c r="L204" i="14"/>
  <c r="M204" i="14"/>
  <c r="N204" i="14"/>
  <c r="O204" i="14"/>
  <c r="P204" i="14"/>
  <c r="AD204" i="14" s="1"/>
  <c r="Q204" i="14"/>
  <c r="R204" i="14"/>
  <c r="S204" i="14"/>
  <c r="O214" i="14"/>
  <c r="P214" i="14"/>
  <c r="AD214" i="14" s="1"/>
  <c r="Q214" i="14"/>
  <c r="R214" i="14"/>
  <c r="S214" i="14"/>
  <c r="K214" i="14"/>
  <c r="L214" i="14"/>
  <c r="N214" i="14"/>
  <c r="M214" i="14"/>
  <c r="AH201" i="14"/>
  <c r="AC200" i="11" s="1"/>
  <c r="L201" i="14"/>
  <c r="M201" i="14"/>
  <c r="N201" i="14"/>
  <c r="O201" i="14"/>
  <c r="P201" i="14"/>
  <c r="AD201" i="14" s="1"/>
  <c r="Q201" i="14"/>
  <c r="R201" i="14"/>
  <c r="S201" i="14"/>
  <c r="K201" i="14"/>
  <c r="AH168" i="14"/>
  <c r="AC167" i="11" s="1"/>
  <c r="M168" i="14"/>
  <c r="N168" i="14"/>
  <c r="P168" i="14"/>
  <c r="AD168" i="14" s="1"/>
  <c r="Q168" i="14"/>
  <c r="R168" i="14"/>
  <c r="L168" i="14"/>
  <c r="K168" i="14"/>
  <c r="O168" i="14"/>
  <c r="S168" i="14"/>
  <c r="AH295" i="14"/>
  <c r="AC294" i="11" s="1"/>
  <c r="M295" i="14"/>
  <c r="N295" i="14"/>
  <c r="O295" i="14"/>
  <c r="P295" i="14"/>
  <c r="V295" i="14" s="1"/>
  <c r="Q295" i="14"/>
  <c r="R295" i="14"/>
  <c r="S295" i="14"/>
  <c r="L295" i="14"/>
  <c r="K295" i="14"/>
  <c r="N103" i="14"/>
  <c r="O103" i="14"/>
  <c r="P103" i="14"/>
  <c r="S103" i="14"/>
  <c r="K103" i="14"/>
  <c r="L103" i="14"/>
  <c r="M103" i="14"/>
  <c r="R103" i="14"/>
  <c r="Q103" i="14"/>
  <c r="M148" i="14"/>
  <c r="N148" i="14"/>
  <c r="P148" i="14"/>
  <c r="Q148" i="14"/>
  <c r="R148" i="14"/>
  <c r="S148" i="14"/>
  <c r="L148" i="14"/>
  <c r="K148" i="14"/>
  <c r="O148" i="14"/>
  <c r="M303" i="14"/>
  <c r="N303" i="14"/>
  <c r="O303" i="14"/>
  <c r="P303" i="14"/>
  <c r="AD303" i="14" s="1"/>
  <c r="Q303" i="14"/>
  <c r="R303" i="14"/>
  <c r="S303" i="14"/>
  <c r="L303" i="14"/>
  <c r="K303" i="14"/>
  <c r="AH239" i="14"/>
  <c r="AC238" i="11" s="1"/>
  <c r="R239" i="14"/>
  <c r="S239" i="14"/>
  <c r="K239" i="14"/>
  <c r="L239" i="14"/>
  <c r="M239" i="14"/>
  <c r="O239" i="14"/>
  <c r="Q239" i="14"/>
  <c r="N239" i="14"/>
  <c r="P239" i="14"/>
  <c r="AH166" i="14"/>
  <c r="AC165" i="11" s="1"/>
  <c r="S166" i="14"/>
  <c r="K166" i="14"/>
  <c r="U166" i="14" s="1"/>
  <c r="L166" i="14"/>
  <c r="M166" i="14"/>
  <c r="N166" i="14"/>
  <c r="R166" i="14"/>
  <c r="Q166" i="14"/>
  <c r="P166" i="14"/>
  <c r="AD166" i="14" s="1"/>
  <c r="O166" i="14"/>
  <c r="AJ180" i="14"/>
  <c r="M180" i="14"/>
  <c r="N180" i="14"/>
  <c r="P180" i="14"/>
  <c r="AD180" i="14" s="1"/>
  <c r="Q180" i="14"/>
  <c r="R180" i="14"/>
  <c r="K180" i="14"/>
  <c r="L180" i="14"/>
  <c r="O180" i="14"/>
  <c r="S180" i="14"/>
  <c r="AH120" i="14"/>
  <c r="AC119" i="11" s="1"/>
  <c r="R120" i="14"/>
  <c r="K120" i="14"/>
  <c r="AC120" i="14" s="1"/>
  <c r="L120" i="14"/>
  <c r="M120" i="14"/>
  <c r="N120" i="14"/>
  <c r="O120" i="14"/>
  <c r="P120" i="14"/>
  <c r="AD120" i="14" s="1"/>
  <c r="S120" i="14"/>
  <c r="Q120" i="14"/>
  <c r="R271" i="14"/>
  <c r="S271" i="14"/>
  <c r="K271" i="14"/>
  <c r="U271" i="14" s="1"/>
  <c r="Q271" i="14"/>
  <c r="P271" i="14"/>
  <c r="AD271" i="14" s="1"/>
  <c r="L271" i="14"/>
  <c r="M271" i="14"/>
  <c r="O271" i="14"/>
  <c r="N271" i="14"/>
  <c r="L67" i="14"/>
  <c r="M67" i="14"/>
  <c r="N67" i="14"/>
  <c r="O67" i="14"/>
  <c r="P67" i="14"/>
  <c r="Q67" i="14"/>
  <c r="R67" i="14"/>
  <c r="S67" i="14"/>
  <c r="K67" i="14"/>
  <c r="U67" i="14" s="1"/>
  <c r="L269" i="14"/>
  <c r="M269" i="14"/>
  <c r="O269" i="14"/>
  <c r="P269" i="14"/>
  <c r="AD269" i="14" s="1"/>
  <c r="Q269" i="14"/>
  <c r="K269" i="14"/>
  <c r="N269" i="14"/>
  <c r="R269" i="14"/>
  <c r="S269" i="14"/>
  <c r="M136" i="14"/>
  <c r="N136" i="14"/>
  <c r="O136" i="14"/>
  <c r="P136" i="14"/>
  <c r="Q136" i="14"/>
  <c r="R136" i="14"/>
  <c r="S136" i="14"/>
  <c r="L136" i="14"/>
  <c r="K136" i="14"/>
  <c r="AH291" i="14"/>
  <c r="AC290" i="11" s="1"/>
  <c r="R291" i="14"/>
  <c r="K291" i="14"/>
  <c r="L291" i="14"/>
  <c r="M291" i="14"/>
  <c r="N291" i="14"/>
  <c r="O291" i="14"/>
  <c r="P291" i="14"/>
  <c r="Q291" i="14"/>
  <c r="S291" i="14"/>
  <c r="R287" i="14"/>
  <c r="K287" i="14"/>
  <c r="U287" i="14" s="1"/>
  <c r="L287" i="14"/>
  <c r="M287" i="14"/>
  <c r="N287" i="14"/>
  <c r="O287" i="14"/>
  <c r="P287" i="14"/>
  <c r="S287" i="14"/>
  <c r="Q287" i="14"/>
  <c r="N191" i="14"/>
  <c r="K191" i="14"/>
  <c r="U191" i="14" s="1"/>
  <c r="L191" i="14"/>
  <c r="M191" i="14"/>
  <c r="O191" i="14"/>
  <c r="P191" i="14"/>
  <c r="Q191" i="14"/>
  <c r="R191" i="14"/>
  <c r="S191" i="14"/>
  <c r="R247" i="14"/>
  <c r="S247" i="14"/>
  <c r="K247" i="14"/>
  <c r="L247" i="14"/>
  <c r="M247" i="14"/>
  <c r="O247" i="14"/>
  <c r="Q247" i="14"/>
  <c r="N247" i="14"/>
  <c r="P247" i="14"/>
  <c r="AJ257" i="14"/>
  <c r="L257" i="14"/>
  <c r="M257" i="14"/>
  <c r="O257" i="14"/>
  <c r="P257" i="14"/>
  <c r="AD257" i="14" s="1"/>
  <c r="Q257" i="14"/>
  <c r="R257" i="14"/>
  <c r="S257" i="14"/>
  <c r="K257" i="14"/>
  <c r="AC257" i="14" s="1"/>
  <c r="N257" i="14"/>
  <c r="AH112" i="14"/>
  <c r="AC111" i="11" s="1"/>
  <c r="R112" i="14"/>
  <c r="M112" i="14"/>
  <c r="N112" i="14"/>
  <c r="O112" i="14"/>
  <c r="P112" i="14"/>
  <c r="Q112" i="14"/>
  <c r="S112" i="14"/>
  <c r="L112" i="14"/>
  <c r="K112" i="14"/>
  <c r="R255" i="14"/>
  <c r="S255" i="14"/>
  <c r="K255" i="14"/>
  <c r="AC255" i="14" s="1"/>
  <c r="L255" i="14"/>
  <c r="M255" i="14"/>
  <c r="O255" i="14"/>
  <c r="Q255" i="14"/>
  <c r="N255" i="14"/>
  <c r="P255" i="14"/>
  <c r="AD255" i="14" s="1"/>
  <c r="AJ251" i="14"/>
  <c r="R251" i="14"/>
  <c r="S251" i="14"/>
  <c r="K251" i="14"/>
  <c r="L251" i="14"/>
  <c r="M251" i="14"/>
  <c r="O251" i="14"/>
  <c r="Q251" i="14"/>
  <c r="P251" i="14"/>
  <c r="N251" i="14"/>
  <c r="AH143" i="14"/>
  <c r="AC142" i="11" s="1"/>
  <c r="K143" i="14"/>
  <c r="L143" i="14"/>
  <c r="M143" i="14"/>
  <c r="N143" i="14"/>
  <c r="O143" i="14"/>
  <c r="P143" i="14"/>
  <c r="AD143" i="14" s="1"/>
  <c r="Q143" i="14"/>
  <c r="R143" i="14"/>
  <c r="S143" i="14"/>
  <c r="AH203" i="14"/>
  <c r="AC202" i="11" s="1"/>
  <c r="R203" i="14"/>
  <c r="S203" i="14"/>
  <c r="K203" i="14"/>
  <c r="L203" i="14"/>
  <c r="M203" i="14"/>
  <c r="N203" i="14"/>
  <c r="O203" i="14"/>
  <c r="Q203" i="14"/>
  <c r="P203" i="14"/>
  <c r="AH223" i="14"/>
  <c r="AC222" i="11" s="1"/>
  <c r="R223" i="14"/>
  <c r="S223" i="14"/>
  <c r="K223" i="14"/>
  <c r="AC223" i="14" s="1"/>
  <c r="L223" i="14"/>
  <c r="M223" i="14"/>
  <c r="N223" i="14"/>
  <c r="O223" i="14"/>
  <c r="Q223" i="14"/>
  <c r="P223" i="14"/>
  <c r="AD223" i="14" s="1"/>
  <c r="M192" i="14"/>
  <c r="Q192" i="14"/>
  <c r="O192" i="14"/>
  <c r="P192" i="14"/>
  <c r="R192" i="14"/>
  <c r="S192" i="14"/>
  <c r="K192" i="14"/>
  <c r="N192" i="14"/>
  <c r="L192" i="14"/>
  <c r="K179" i="14"/>
  <c r="M179" i="14"/>
  <c r="N179" i="14"/>
  <c r="O179" i="14"/>
  <c r="Q179" i="14"/>
  <c r="R179" i="14"/>
  <c r="S179" i="14"/>
  <c r="P179" i="14"/>
  <c r="AD179" i="14" s="1"/>
  <c r="L179" i="14"/>
  <c r="AH219" i="14"/>
  <c r="AC218" i="11" s="1"/>
  <c r="R219" i="14"/>
  <c r="S219" i="14"/>
  <c r="K219" i="14"/>
  <c r="AC219" i="14" s="1"/>
  <c r="L219" i="14"/>
  <c r="M219" i="14"/>
  <c r="N219" i="14"/>
  <c r="O219" i="14"/>
  <c r="Q219" i="14"/>
  <c r="P219" i="14"/>
  <c r="AD219" i="14" s="1"/>
  <c r="K155" i="14"/>
  <c r="AC155" i="14" s="1"/>
  <c r="M155" i="14"/>
  <c r="N155" i="14"/>
  <c r="O155" i="14"/>
  <c r="P155" i="14"/>
  <c r="AD155" i="14" s="1"/>
  <c r="Q155" i="14"/>
  <c r="S155" i="14"/>
  <c r="L155" i="14"/>
  <c r="R155" i="14"/>
  <c r="AH277" i="14"/>
  <c r="AC276" i="11" s="1"/>
  <c r="L277" i="14"/>
  <c r="M277" i="14"/>
  <c r="O277" i="14"/>
  <c r="P277" i="14"/>
  <c r="Q277" i="14"/>
  <c r="K277" i="14"/>
  <c r="N277" i="14"/>
  <c r="R277" i="14"/>
  <c r="S277" i="14"/>
  <c r="AH167" i="14"/>
  <c r="AC166" i="11" s="1"/>
  <c r="K167" i="14"/>
  <c r="M167" i="14"/>
  <c r="N167" i="14"/>
  <c r="O167" i="14"/>
  <c r="P167" i="14"/>
  <c r="AD167" i="14" s="1"/>
  <c r="L167" i="14"/>
  <c r="Q167" i="14"/>
  <c r="R167" i="14"/>
  <c r="S167" i="14"/>
  <c r="AH59" i="14"/>
  <c r="AC58" i="11" s="1"/>
  <c r="L59" i="14"/>
  <c r="M59" i="14"/>
  <c r="N59" i="14"/>
  <c r="O59" i="14"/>
  <c r="P59" i="14"/>
  <c r="Q59" i="14"/>
  <c r="R59" i="14"/>
  <c r="S59" i="14"/>
  <c r="K59" i="14"/>
  <c r="AJ211" i="14"/>
  <c r="R211" i="14"/>
  <c r="S211" i="14"/>
  <c r="K211" i="14"/>
  <c r="U211" i="14" s="1"/>
  <c r="L211" i="14"/>
  <c r="M211" i="14"/>
  <c r="N211" i="14"/>
  <c r="O211" i="14"/>
  <c r="Q211" i="14"/>
  <c r="P211" i="14"/>
  <c r="AD211" i="14" s="1"/>
  <c r="AH299" i="14"/>
  <c r="AC298" i="11" s="1"/>
  <c r="M299" i="14"/>
  <c r="N299" i="14"/>
  <c r="O299" i="14"/>
  <c r="P299" i="14"/>
  <c r="AD299" i="14" s="1"/>
  <c r="Q299" i="14"/>
  <c r="R299" i="14"/>
  <c r="S299" i="14"/>
  <c r="L299" i="14"/>
  <c r="K299" i="14"/>
  <c r="AH207" i="14"/>
  <c r="AC206" i="11" s="1"/>
  <c r="R207" i="14"/>
  <c r="S207" i="14"/>
  <c r="K207" i="14"/>
  <c r="L207" i="14"/>
  <c r="M207" i="14"/>
  <c r="N207" i="14"/>
  <c r="O207" i="14"/>
  <c r="Q207" i="14"/>
  <c r="P207" i="14"/>
  <c r="AJ95" i="14"/>
  <c r="L95" i="14"/>
  <c r="N95" i="14"/>
  <c r="O95" i="14"/>
  <c r="P95" i="14"/>
  <c r="AD95" i="14" s="1"/>
  <c r="Q95" i="14"/>
  <c r="K95" i="14"/>
  <c r="M95" i="14"/>
  <c r="R95" i="14"/>
  <c r="S95" i="14"/>
  <c r="AH217" i="14"/>
  <c r="AC216" i="11" s="1"/>
  <c r="L217" i="14"/>
  <c r="M217" i="14"/>
  <c r="N217" i="14"/>
  <c r="O217" i="14"/>
  <c r="P217" i="14"/>
  <c r="Q217" i="14"/>
  <c r="R217" i="14"/>
  <c r="S217" i="14"/>
  <c r="K217" i="14"/>
  <c r="AH19" i="14"/>
  <c r="AC18" i="11" s="1"/>
  <c r="K19" i="14"/>
  <c r="AC19" i="14" s="1"/>
  <c r="L19" i="14"/>
  <c r="M19" i="14"/>
  <c r="N19" i="14"/>
  <c r="O19" i="14"/>
  <c r="P19" i="14"/>
  <c r="V19" i="14" s="1"/>
  <c r="Q19" i="14"/>
  <c r="R19" i="14"/>
  <c r="S19" i="14"/>
  <c r="AJ119" i="14"/>
  <c r="O119" i="14"/>
  <c r="P119" i="14"/>
  <c r="V119" i="14" s="1"/>
  <c r="Q119" i="14"/>
  <c r="R119" i="14"/>
  <c r="S119" i="14"/>
  <c r="K119" i="14"/>
  <c r="L119" i="14"/>
  <c r="N119" i="14"/>
  <c r="M119" i="14"/>
  <c r="AH199" i="14"/>
  <c r="AC198" i="11" s="1"/>
  <c r="R199" i="14"/>
  <c r="S199" i="14"/>
  <c r="K199" i="14"/>
  <c r="L199" i="14"/>
  <c r="M199" i="14"/>
  <c r="N199" i="14"/>
  <c r="O199" i="14"/>
  <c r="Q199" i="14"/>
  <c r="P199" i="14"/>
  <c r="AJ195" i="14"/>
  <c r="N195" i="14"/>
  <c r="Q195" i="14"/>
  <c r="R195" i="14"/>
  <c r="S195" i="14"/>
  <c r="K195" i="14"/>
  <c r="L195" i="14"/>
  <c r="M195" i="14"/>
  <c r="P195" i="14"/>
  <c r="O195" i="14"/>
  <c r="AJ278" i="14"/>
  <c r="O278" i="14"/>
  <c r="P278" i="14"/>
  <c r="AD278" i="14" s="1"/>
  <c r="S278" i="14"/>
  <c r="Q278" i="14"/>
  <c r="R278" i="14"/>
  <c r="K278" i="14"/>
  <c r="L278" i="14"/>
  <c r="N278" i="14"/>
  <c r="M278" i="14"/>
  <c r="P193" i="14"/>
  <c r="K193" i="14"/>
  <c r="L193" i="14"/>
  <c r="M193" i="14"/>
  <c r="N193" i="14"/>
  <c r="O193" i="14"/>
  <c r="Q193" i="14"/>
  <c r="S193" i="14"/>
  <c r="R193" i="14"/>
  <c r="AJ83" i="14"/>
  <c r="L83" i="14"/>
  <c r="M83" i="14"/>
  <c r="N83" i="14"/>
  <c r="O83" i="14"/>
  <c r="P83" i="14"/>
  <c r="Q83" i="14"/>
  <c r="R83" i="14"/>
  <c r="S83" i="14"/>
  <c r="K83" i="14"/>
  <c r="AC83" i="14" s="1"/>
  <c r="AH296" i="14"/>
  <c r="AC295" i="11" s="1"/>
  <c r="P296" i="14"/>
  <c r="Q296" i="14"/>
  <c r="R296" i="14"/>
  <c r="S296" i="14"/>
  <c r="K296" i="14"/>
  <c r="AC296" i="14" s="1"/>
  <c r="L296" i="14"/>
  <c r="M296" i="14"/>
  <c r="O296" i="14"/>
  <c r="N296" i="14"/>
  <c r="AJ187" i="14"/>
  <c r="K187" i="14"/>
  <c r="U187" i="14" s="1"/>
  <c r="N187" i="14"/>
  <c r="Q187" i="14"/>
  <c r="R187" i="14"/>
  <c r="S187" i="14"/>
  <c r="L187" i="14"/>
  <c r="M187" i="14"/>
  <c r="P187" i="14"/>
  <c r="O187" i="14"/>
  <c r="AH246" i="14"/>
  <c r="AC245" i="11" s="1"/>
  <c r="O246" i="14"/>
  <c r="P246" i="14"/>
  <c r="AD246" i="14" s="1"/>
  <c r="R246" i="14"/>
  <c r="S246" i="14"/>
  <c r="L246" i="14"/>
  <c r="N246" i="14"/>
  <c r="Q246" i="14"/>
  <c r="M246" i="14"/>
  <c r="K246" i="14"/>
  <c r="AH183" i="14"/>
  <c r="AC182" i="11" s="1"/>
  <c r="K183" i="14"/>
  <c r="N183" i="14"/>
  <c r="O183" i="14"/>
  <c r="R183" i="14"/>
  <c r="S183" i="14"/>
  <c r="L183" i="14"/>
  <c r="M183" i="14"/>
  <c r="Q183" i="14"/>
  <c r="P183" i="14"/>
  <c r="AD183" i="14" s="1"/>
  <c r="AH230" i="14"/>
  <c r="AC229" i="11" s="1"/>
  <c r="O230" i="14"/>
  <c r="P230" i="14"/>
  <c r="AD230" i="14" s="1"/>
  <c r="R230" i="14"/>
  <c r="S230" i="14"/>
  <c r="K230" i="14"/>
  <c r="U230" i="14" s="1"/>
  <c r="L230" i="14"/>
  <c r="N230" i="14"/>
  <c r="Q230" i="14"/>
  <c r="M230" i="14"/>
  <c r="AH237" i="14"/>
  <c r="AC236" i="11" s="1"/>
  <c r="AH111" i="14"/>
  <c r="AC110" i="11" s="1"/>
  <c r="AH214" i="14"/>
  <c r="AC213" i="11" s="1"/>
  <c r="AH252" i="14"/>
  <c r="AC251" i="11" s="1"/>
  <c r="AH262" i="14"/>
  <c r="AC261" i="11" s="1"/>
  <c r="AH193" i="14"/>
  <c r="AC192" i="11" s="1"/>
  <c r="AH175" i="14"/>
  <c r="AC174" i="11" s="1"/>
  <c r="AH271" i="14"/>
  <c r="AC270" i="11" s="1"/>
  <c r="AH192" i="14"/>
  <c r="AC191" i="11" s="1"/>
  <c r="AH200" i="14"/>
  <c r="AC199" i="11" s="1"/>
  <c r="AH195" i="14"/>
  <c r="AC194" i="11" s="1"/>
  <c r="AH115" i="14"/>
  <c r="AC114" i="11" s="1"/>
  <c r="AJ120" i="14"/>
  <c r="AH184" i="14"/>
  <c r="AC183" i="11" s="1"/>
  <c r="AH74" i="14"/>
  <c r="AC73" i="11" s="1"/>
  <c r="AJ159" i="14"/>
  <c r="AH255" i="14"/>
  <c r="AC254" i="11" s="1"/>
  <c r="AJ112" i="14"/>
  <c r="AH247" i="14"/>
  <c r="AC246" i="11" s="1"/>
  <c r="AJ295" i="14"/>
  <c r="AH216" i="14"/>
  <c r="AC215" i="11" s="1"/>
  <c r="AH83" i="14"/>
  <c r="AC82" i="11" s="1"/>
  <c r="AJ284" i="14"/>
  <c r="AJ162" i="14"/>
  <c r="AJ201" i="14"/>
  <c r="AJ152" i="14"/>
  <c r="AJ168" i="14"/>
  <c r="AJ244" i="14"/>
  <c r="AJ230" i="14"/>
  <c r="AJ217" i="14"/>
  <c r="AJ203" i="14"/>
  <c r="AJ148" i="14"/>
  <c r="AJ179" i="14"/>
  <c r="AJ303" i="14"/>
  <c r="AH204" i="14"/>
  <c r="AC203" i="11" s="1"/>
  <c r="AH103" i="14"/>
  <c r="AC102" i="11" s="1"/>
  <c r="AJ167" i="14"/>
  <c r="AJ127" i="14"/>
  <c r="AJ67" i="14"/>
  <c r="AJ269" i="14"/>
  <c r="AJ136" i="14"/>
  <c r="AJ287" i="14"/>
  <c r="AJ191" i="14"/>
  <c r="AH99" i="14"/>
  <c r="AC98" i="11" s="1"/>
  <c r="AJ223" i="14"/>
  <c r="AJ155" i="14"/>
  <c r="AJ19" i="14"/>
  <c r="AC275" i="13"/>
  <c r="P275" i="13"/>
  <c r="K275" i="13"/>
  <c r="N275" i="13"/>
  <c r="Y275" i="13" s="1"/>
  <c r="O275" i="13"/>
  <c r="L275" i="13"/>
  <c r="M275" i="13"/>
  <c r="AC13" i="13"/>
  <c r="K13" i="13"/>
  <c r="L13" i="13"/>
  <c r="M13" i="13"/>
  <c r="N13" i="13"/>
  <c r="Y13" i="13" s="1"/>
  <c r="P13" i="13"/>
  <c r="O13" i="13"/>
  <c r="AC244" i="13"/>
  <c r="L244" i="13"/>
  <c r="M244" i="13"/>
  <c r="K244" i="13"/>
  <c r="N244" i="13"/>
  <c r="Y244" i="13" s="1"/>
  <c r="O244" i="13"/>
  <c r="P244" i="13"/>
  <c r="AC180" i="13"/>
  <c r="M180" i="13"/>
  <c r="N180" i="13"/>
  <c r="Y180" i="13" s="1"/>
  <c r="P180" i="13"/>
  <c r="K180" i="13"/>
  <c r="L180" i="13"/>
  <c r="O180" i="13"/>
  <c r="AC116" i="13"/>
  <c r="M116" i="13"/>
  <c r="N116" i="13"/>
  <c r="Y116" i="13" s="1"/>
  <c r="P116" i="13"/>
  <c r="K116" i="13"/>
  <c r="L116" i="13"/>
  <c r="O116" i="13"/>
  <c r="AC52" i="13"/>
  <c r="L52" i="13"/>
  <c r="M52" i="13"/>
  <c r="N52" i="13"/>
  <c r="Y52" i="13" s="1"/>
  <c r="P52" i="13"/>
  <c r="K52" i="13"/>
  <c r="O52" i="13"/>
  <c r="AC150" i="13"/>
  <c r="M150" i="13"/>
  <c r="N150" i="13"/>
  <c r="Y150" i="13" s="1"/>
  <c r="P150" i="13"/>
  <c r="K150" i="13"/>
  <c r="L150" i="13"/>
  <c r="O150" i="13"/>
  <c r="AC261" i="13"/>
  <c r="P261" i="13"/>
  <c r="K261" i="13"/>
  <c r="L261" i="13"/>
  <c r="M261" i="13"/>
  <c r="N261" i="13"/>
  <c r="Y261" i="13" s="1"/>
  <c r="O261" i="13"/>
  <c r="AC85" i="13"/>
  <c r="K85" i="13"/>
  <c r="L85" i="13"/>
  <c r="N85" i="13"/>
  <c r="Y85" i="13" s="1"/>
  <c r="P85" i="13"/>
  <c r="M85" i="13"/>
  <c r="O85" i="13"/>
  <c r="AC271" i="13"/>
  <c r="P271" i="13"/>
  <c r="K271" i="13"/>
  <c r="N271" i="13"/>
  <c r="Y271" i="13" s="1"/>
  <c r="O271" i="13"/>
  <c r="L271" i="13"/>
  <c r="M271" i="13"/>
  <c r="AC223" i="13"/>
  <c r="P223" i="13"/>
  <c r="K223" i="13"/>
  <c r="L223" i="13"/>
  <c r="M223" i="13"/>
  <c r="N223" i="13"/>
  <c r="Y223" i="13" s="1"/>
  <c r="O223" i="13"/>
  <c r="AC175" i="13"/>
  <c r="K175" i="13"/>
  <c r="P175" i="13"/>
  <c r="L175" i="13"/>
  <c r="M175" i="13"/>
  <c r="N175" i="13"/>
  <c r="Y175" i="13" s="1"/>
  <c r="O175" i="13"/>
  <c r="AC127" i="13"/>
  <c r="K127" i="13"/>
  <c r="P127" i="13"/>
  <c r="L127" i="13"/>
  <c r="M127" i="13"/>
  <c r="O127" i="13"/>
  <c r="N127" i="13"/>
  <c r="Y127" i="13" s="1"/>
  <c r="AC79" i="13"/>
  <c r="K79" i="13"/>
  <c r="L79" i="13"/>
  <c r="N79" i="13"/>
  <c r="Y79" i="13" s="1"/>
  <c r="P79" i="13"/>
  <c r="M79" i="13"/>
  <c r="O79" i="13"/>
  <c r="AC31" i="13"/>
  <c r="K31" i="13"/>
  <c r="L31" i="13"/>
  <c r="N31" i="13"/>
  <c r="Y31" i="13" s="1"/>
  <c r="P31" i="13"/>
  <c r="O31" i="13"/>
  <c r="M31" i="13"/>
  <c r="AC86" i="13"/>
  <c r="M86" i="13"/>
  <c r="N86" i="13"/>
  <c r="Y86" i="13" s="1"/>
  <c r="P86" i="13"/>
  <c r="K86" i="13"/>
  <c r="O86" i="13"/>
  <c r="L86" i="13"/>
  <c r="AC14" i="13"/>
  <c r="L14" i="13"/>
  <c r="M14" i="13"/>
  <c r="N14" i="13"/>
  <c r="Y14" i="13" s="1"/>
  <c r="P14" i="13"/>
  <c r="K14" i="13"/>
  <c r="O14" i="13"/>
  <c r="AC114" i="13"/>
  <c r="M114" i="13"/>
  <c r="N114" i="13"/>
  <c r="Y114" i="13" s="1"/>
  <c r="P114" i="13"/>
  <c r="K114" i="13"/>
  <c r="L114" i="13"/>
  <c r="O114" i="13"/>
  <c r="AC133" i="13"/>
  <c r="K133" i="13"/>
  <c r="P133" i="13"/>
  <c r="L133" i="13"/>
  <c r="M133" i="13"/>
  <c r="N133" i="13"/>
  <c r="Y133" i="13" s="1"/>
  <c r="O133" i="13"/>
  <c r="AC179" i="13"/>
  <c r="P179" i="13"/>
  <c r="K179" i="13"/>
  <c r="O179" i="13"/>
  <c r="L179" i="13"/>
  <c r="M179" i="13"/>
  <c r="N179" i="13"/>
  <c r="Y179" i="13" s="1"/>
  <c r="AC176" i="13"/>
  <c r="M176" i="13"/>
  <c r="N176" i="13"/>
  <c r="Y176" i="13" s="1"/>
  <c r="P176" i="13"/>
  <c r="K176" i="13"/>
  <c r="O176" i="13"/>
  <c r="L176" i="13"/>
  <c r="AC236" i="13"/>
  <c r="L236" i="13"/>
  <c r="M236" i="13"/>
  <c r="K236" i="13"/>
  <c r="N236" i="13"/>
  <c r="Y236" i="13" s="1"/>
  <c r="O236" i="13"/>
  <c r="P236" i="13"/>
  <c r="AC172" i="13"/>
  <c r="M172" i="13"/>
  <c r="N172" i="13"/>
  <c r="Y172" i="13" s="1"/>
  <c r="P172" i="13"/>
  <c r="K172" i="13"/>
  <c r="O172" i="13"/>
  <c r="L172" i="13"/>
  <c r="AC108" i="13"/>
  <c r="M108" i="13"/>
  <c r="N108" i="13"/>
  <c r="Y108" i="13" s="1"/>
  <c r="P108" i="13"/>
  <c r="K108" i="13"/>
  <c r="L108" i="13"/>
  <c r="O108" i="13"/>
  <c r="AC44" i="13"/>
  <c r="L44" i="13"/>
  <c r="M44" i="13"/>
  <c r="N44" i="13"/>
  <c r="Y44" i="13" s="1"/>
  <c r="P44" i="13"/>
  <c r="K44" i="13"/>
  <c r="O44" i="13"/>
  <c r="AC290" i="13"/>
  <c r="M290" i="13"/>
  <c r="P290" i="13"/>
  <c r="K290" i="13"/>
  <c r="L290" i="13"/>
  <c r="N290" i="13"/>
  <c r="Y290" i="13" s="1"/>
  <c r="O290" i="13"/>
  <c r="AC90" i="13"/>
  <c r="M90" i="13"/>
  <c r="N90" i="13"/>
  <c r="Y90" i="13" s="1"/>
  <c r="P90" i="13"/>
  <c r="K90" i="13"/>
  <c r="L90" i="13"/>
  <c r="O90" i="13"/>
  <c r="AC221" i="13"/>
  <c r="P221" i="13"/>
  <c r="K221" i="13"/>
  <c r="L221" i="13"/>
  <c r="M221" i="13"/>
  <c r="N221" i="13"/>
  <c r="Y221" i="13" s="1"/>
  <c r="O221" i="13"/>
  <c r="AC69" i="13"/>
  <c r="K69" i="13"/>
  <c r="L69" i="13"/>
  <c r="N69" i="13"/>
  <c r="Y69" i="13" s="1"/>
  <c r="P69" i="13"/>
  <c r="O69" i="13"/>
  <c r="M69" i="13"/>
  <c r="AC263" i="13"/>
  <c r="P263" i="13"/>
  <c r="K263" i="13"/>
  <c r="N263" i="13"/>
  <c r="Y263" i="13" s="1"/>
  <c r="O263" i="13"/>
  <c r="L263" i="13"/>
  <c r="M263" i="13"/>
  <c r="AC215" i="13"/>
  <c r="P215" i="13"/>
  <c r="K215" i="13"/>
  <c r="L215" i="13"/>
  <c r="M215" i="13"/>
  <c r="N215" i="13"/>
  <c r="Y215" i="13" s="1"/>
  <c r="O215" i="13"/>
  <c r="AC167" i="13"/>
  <c r="K167" i="13"/>
  <c r="P167" i="13"/>
  <c r="L167" i="13"/>
  <c r="M167" i="13"/>
  <c r="N167" i="13"/>
  <c r="Y167" i="13" s="1"/>
  <c r="O167" i="13"/>
  <c r="AC119" i="13"/>
  <c r="K119" i="13"/>
  <c r="L119" i="13"/>
  <c r="N119" i="13"/>
  <c r="Y119" i="13" s="1"/>
  <c r="P119" i="13"/>
  <c r="M119" i="13"/>
  <c r="O119" i="13"/>
  <c r="AC71" i="13"/>
  <c r="K71" i="13"/>
  <c r="L71" i="13"/>
  <c r="N71" i="13"/>
  <c r="Y71" i="13" s="1"/>
  <c r="P71" i="13"/>
  <c r="O71" i="13"/>
  <c r="M71" i="13"/>
  <c r="AC23" i="13"/>
  <c r="K23" i="13"/>
  <c r="L23" i="13"/>
  <c r="N23" i="13"/>
  <c r="Y23" i="13" s="1"/>
  <c r="P23" i="13"/>
  <c r="O23" i="13"/>
  <c r="M23" i="13"/>
  <c r="AC58" i="13"/>
  <c r="L58" i="13"/>
  <c r="M58" i="13"/>
  <c r="N58" i="13"/>
  <c r="Y58" i="13" s="1"/>
  <c r="P58" i="13"/>
  <c r="K58" i="13"/>
  <c r="O58" i="13"/>
  <c r="AC65" i="13"/>
  <c r="K65" i="13"/>
  <c r="L65" i="13"/>
  <c r="N65" i="13"/>
  <c r="Y65" i="13" s="1"/>
  <c r="P65" i="13"/>
  <c r="O65" i="13"/>
  <c r="M65" i="13"/>
  <c r="AC227" i="13"/>
  <c r="P227" i="13"/>
  <c r="K227" i="13"/>
  <c r="L227" i="13"/>
  <c r="M227" i="13"/>
  <c r="N227" i="13"/>
  <c r="Y227" i="13" s="1"/>
  <c r="O227" i="13"/>
  <c r="AC298" i="13"/>
  <c r="L298" i="13"/>
  <c r="M298" i="13"/>
  <c r="N298" i="13"/>
  <c r="Y298" i="13" s="1"/>
  <c r="K298" i="13"/>
  <c r="O298" i="13"/>
  <c r="P298" i="13"/>
  <c r="AC300" i="13"/>
  <c r="L300" i="13"/>
  <c r="M300" i="13"/>
  <c r="N300" i="13"/>
  <c r="Y300" i="13" s="1"/>
  <c r="K300" i="13"/>
  <c r="O300" i="13"/>
  <c r="P300" i="13"/>
  <c r="AC224" i="13"/>
  <c r="L224" i="13"/>
  <c r="M224" i="13"/>
  <c r="O224" i="13"/>
  <c r="P224" i="13"/>
  <c r="K224" i="13"/>
  <c r="N224" i="13"/>
  <c r="Y224" i="13" s="1"/>
  <c r="AC160" i="13"/>
  <c r="M160" i="13"/>
  <c r="N160" i="13"/>
  <c r="Y160" i="13" s="1"/>
  <c r="P160" i="13"/>
  <c r="K160" i="13"/>
  <c r="O160" i="13"/>
  <c r="L160" i="13"/>
  <c r="AC96" i="13"/>
  <c r="M96" i="13"/>
  <c r="N96" i="13"/>
  <c r="Y96" i="13" s="1"/>
  <c r="P96" i="13"/>
  <c r="K96" i="13"/>
  <c r="L96" i="13"/>
  <c r="O96" i="13"/>
  <c r="AC40" i="13"/>
  <c r="L40" i="13"/>
  <c r="M40" i="13"/>
  <c r="N40" i="13"/>
  <c r="Y40" i="13" s="1"/>
  <c r="P40" i="13"/>
  <c r="K40" i="13"/>
  <c r="O40" i="13"/>
  <c r="AC278" i="13"/>
  <c r="M278" i="13"/>
  <c r="P278" i="13"/>
  <c r="K278" i="13"/>
  <c r="L278" i="13"/>
  <c r="N278" i="13"/>
  <c r="Y278" i="13" s="1"/>
  <c r="O278" i="13"/>
  <c r="AC82" i="13"/>
  <c r="M82" i="13"/>
  <c r="N82" i="13"/>
  <c r="Y82" i="13" s="1"/>
  <c r="P82" i="13"/>
  <c r="K82" i="13"/>
  <c r="L82" i="13"/>
  <c r="O82" i="13"/>
  <c r="AC213" i="13"/>
  <c r="P213" i="13"/>
  <c r="K213" i="13"/>
  <c r="L213" i="13"/>
  <c r="M213" i="13"/>
  <c r="N213" i="13"/>
  <c r="Y213" i="13" s="1"/>
  <c r="O213" i="13"/>
  <c r="AC61" i="13"/>
  <c r="K61" i="13"/>
  <c r="L61" i="13"/>
  <c r="N61" i="13"/>
  <c r="Y61" i="13" s="1"/>
  <c r="P61" i="13"/>
  <c r="M61" i="13"/>
  <c r="O61" i="13"/>
  <c r="AC259" i="13"/>
  <c r="P259" i="13"/>
  <c r="K259" i="13"/>
  <c r="L259" i="13"/>
  <c r="M259" i="13"/>
  <c r="N259" i="13"/>
  <c r="Y259" i="13" s="1"/>
  <c r="O259" i="13"/>
  <c r="AC211" i="13"/>
  <c r="P211" i="13"/>
  <c r="K211" i="13"/>
  <c r="L211" i="13"/>
  <c r="M211" i="13"/>
  <c r="N211" i="13"/>
  <c r="Y211" i="13" s="1"/>
  <c r="O211" i="13"/>
  <c r="AC163" i="13"/>
  <c r="K163" i="13"/>
  <c r="P163" i="13"/>
  <c r="L163" i="13"/>
  <c r="M163" i="13"/>
  <c r="O163" i="13"/>
  <c r="N163" i="13"/>
  <c r="Y163" i="13" s="1"/>
  <c r="AC115" i="13"/>
  <c r="K115" i="13"/>
  <c r="L115" i="13"/>
  <c r="N115" i="13"/>
  <c r="Y115" i="13" s="1"/>
  <c r="P115" i="13"/>
  <c r="M115" i="13"/>
  <c r="O115" i="13"/>
  <c r="AC67" i="13"/>
  <c r="K67" i="13"/>
  <c r="L67" i="13"/>
  <c r="N67" i="13"/>
  <c r="Y67" i="13" s="1"/>
  <c r="P67" i="13"/>
  <c r="M67" i="13"/>
  <c r="O67" i="13"/>
  <c r="AC19" i="13"/>
  <c r="K19" i="13"/>
  <c r="L19" i="13"/>
  <c r="N19" i="13"/>
  <c r="Y19" i="13" s="1"/>
  <c r="P19" i="13"/>
  <c r="M19" i="13"/>
  <c r="O19" i="13"/>
  <c r="AC54" i="13"/>
  <c r="L54" i="13"/>
  <c r="M54" i="13"/>
  <c r="N54" i="13"/>
  <c r="Y54" i="13" s="1"/>
  <c r="P54" i="13"/>
  <c r="K54" i="13"/>
  <c r="O54" i="13"/>
  <c r="AC301" i="13"/>
  <c r="K301" i="13"/>
  <c r="L301" i="13"/>
  <c r="M301" i="13"/>
  <c r="N301" i="13"/>
  <c r="Y301" i="13" s="1"/>
  <c r="O301" i="13"/>
  <c r="P301" i="13"/>
  <c r="AC57" i="13"/>
  <c r="K57" i="13"/>
  <c r="L57" i="13"/>
  <c r="N57" i="13"/>
  <c r="Y57" i="13" s="1"/>
  <c r="P57" i="13"/>
  <c r="M57" i="13"/>
  <c r="O57" i="13"/>
  <c r="AC288" i="13"/>
  <c r="M288" i="13"/>
  <c r="N288" i="13"/>
  <c r="Y288" i="13" s="1"/>
  <c r="O288" i="13"/>
  <c r="P288" i="13"/>
  <c r="K288" i="13"/>
  <c r="L288" i="13"/>
  <c r="AC220" i="13"/>
  <c r="L220" i="13"/>
  <c r="M220" i="13"/>
  <c r="K220" i="13"/>
  <c r="N220" i="13"/>
  <c r="Y220" i="13" s="1"/>
  <c r="O220" i="13"/>
  <c r="P220" i="13"/>
  <c r="AC156" i="13"/>
  <c r="M156" i="13"/>
  <c r="N156" i="13"/>
  <c r="Y156" i="13" s="1"/>
  <c r="P156" i="13"/>
  <c r="K156" i="13"/>
  <c r="O156" i="13"/>
  <c r="L156" i="13"/>
  <c r="AC92" i="13"/>
  <c r="M92" i="13"/>
  <c r="N92" i="13"/>
  <c r="Y92" i="13" s="1"/>
  <c r="P92" i="13"/>
  <c r="K92" i="13"/>
  <c r="L92" i="13"/>
  <c r="O92" i="13"/>
  <c r="AC36" i="13"/>
  <c r="L36" i="13"/>
  <c r="M36" i="13"/>
  <c r="N36" i="13"/>
  <c r="Y36" i="13" s="1"/>
  <c r="P36" i="13"/>
  <c r="K36" i="13"/>
  <c r="O36" i="13"/>
  <c r="AC262" i="13"/>
  <c r="L262" i="13"/>
  <c r="M262" i="13"/>
  <c r="O262" i="13"/>
  <c r="P262" i="13"/>
  <c r="K262" i="13"/>
  <c r="N262" i="13"/>
  <c r="Y262" i="13" s="1"/>
  <c r="AC74" i="13"/>
  <c r="M74" i="13"/>
  <c r="N74" i="13"/>
  <c r="Y74" i="13" s="1"/>
  <c r="P74" i="13"/>
  <c r="K74" i="13"/>
  <c r="L74" i="13"/>
  <c r="O74" i="13"/>
  <c r="AC205" i="13"/>
  <c r="P205" i="13"/>
  <c r="K205" i="13"/>
  <c r="L205" i="13"/>
  <c r="M205" i="13"/>
  <c r="N205" i="13"/>
  <c r="Y205" i="13" s="1"/>
  <c r="O205" i="13"/>
  <c r="AC53" i="13"/>
  <c r="K53" i="13"/>
  <c r="L53" i="13"/>
  <c r="N53" i="13"/>
  <c r="Y53" i="13" s="1"/>
  <c r="P53" i="13"/>
  <c r="M53" i="13"/>
  <c r="O53" i="13"/>
  <c r="AC303" i="13"/>
  <c r="K303" i="13"/>
  <c r="L303" i="13"/>
  <c r="M303" i="13"/>
  <c r="N303" i="13"/>
  <c r="Y303" i="13" s="1"/>
  <c r="O303" i="13"/>
  <c r="P303" i="13"/>
  <c r="AC255" i="13"/>
  <c r="P255" i="13"/>
  <c r="K255" i="13"/>
  <c r="L255" i="13"/>
  <c r="O255" i="13"/>
  <c r="M255" i="13"/>
  <c r="N255" i="13"/>
  <c r="Y255" i="13" s="1"/>
  <c r="AC207" i="13"/>
  <c r="P207" i="13"/>
  <c r="K207" i="13"/>
  <c r="L207" i="13"/>
  <c r="M207" i="13"/>
  <c r="N207" i="13"/>
  <c r="Y207" i="13" s="1"/>
  <c r="O207" i="13"/>
  <c r="AC159" i="13"/>
  <c r="K159" i="13"/>
  <c r="P159" i="13"/>
  <c r="L159" i="13"/>
  <c r="M159" i="13"/>
  <c r="O159" i="13"/>
  <c r="N159" i="13"/>
  <c r="Y159" i="13" s="1"/>
  <c r="AC111" i="13"/>
  <c r="K111" i="13"/>
  <c r="L111" i="13"/>
  <c r="N111" i="13"/>
  <c r="Y111" i="13" s="1"/>
  <c r="P111" i="13"/>
  <c r="O111" i="13"/>
  <c r="M111" i="13"/>
  <c r="AC63" i="13"/>
  <c r="K63" i="13"/>
  <c r="L63" i="13"/>
  <c r="N63" i="13"/>
  <c r="Y63" i="13" s="1"/>
  <c r="P63" i="13"/>
  <c r="O63" i="13"/>
  <c r="M63" i="13"/>
  <c r="AC15" i="13"/>
  <c r="K15" i="13"/>
  <c r="L15" i="13"/>
  <c r="N15" i="13"/>
  <c r="Y15" i="13" s="1"/>
  <c r="P15" i="13"/>
  <c r="O15" i="13"/>
  <c r="M15" i="13"/>
  <c r="AC294" i="13"/>
  <c r="P294" i="13"/>
  <c r="L294" i="13"/>
  <c r="M294" i="13"/>
  <c r="N294" i="13"/>
  <c r="Y294" i="13" s="1"/>
  <c r="K294" i="13"/>
  <c r="O294" i="13"/>
  <c r="AC26" i="13"/>
  <c r="L26" i="13"/>
  <c r="M26" i="13"/>
  <c r="N26" i="13"/>
  <c r="Y26" i="13" s="1"/>
  <c r="P26" i="13"/>
  <c r="K26" i="13"/>
  <c r="O26" i="13"/>
  <c r="AC293" i="13"/>
  <c r="K293" i="13"/>
  <c r="L293" i="13"/>
  <c r="M293" i="13"/>
  <c r="N293" i="13"/>
  <c r="Y293" i="13" s="1"/>
  <c r="O293" i="13"/>
  <c r="P293" i="13"/>
  <c r="AC49" i="13"/>
  <c r="K49" i="13"/>
  <c r="L49" i="13"/>
  <c r="N49" i="13"/>
  <c r="Y49" i="13" s="1"/>
  <c r="P49" i="13"/>
  <c r="M49" i="13"/>
  <c r="O49" i="13"/>
  <c r="AC56" i="13"/>
  <c r="L56" i="13"/>
  <c r="M56" i="13"/>
  <c r="N56" i="13"/>
  <c r="Y56" i="13" s="1"/>
  <c r="P56" i="13"/>
  <c r="K56" i="13"/>
  <c r="O56" i="13"/>
  <c r="AC83" i="13"/>
  <c r="K83" i="13"/>
  <c r="L83" i="13"/>
  <c r="N83" i="13"/>
  <c r="Y83" i="13" s="1"/>
  <c r="P83" i="13"/>
  <c r="O83" i="13"/>
  <c r="M83" i="13"/>
  <c r="AC173" i="13"/>
  <c r="K173" i="13"/>
  <c r="P173" i="13"/>
  <c r="L173" i="13"/>
  <c r="M173" i="13"/>
  <c r="N173" i="13"/>
  <c r="Y173" i="13" s="1"/>
  <c r="O173" i="13"/>
  <c r="AC171" i="13"/>
  <c r="K171" i="13"/>
  <c r="P171" i="13"/>
  <c r="L171" i="13"/>
  <c r="M171" i="13"/>
  <c r="O171" i="13"/>
  <c r="N171" i="13"/>
  <c r="Y171" i="13" s="1"/>
  <c r="AC280" i="13"/>
  <c r="M280" i="13"/>
  <c r="N280" i="13"/>
  <c r="Y280" i="13" s="1"/>
  <c r="O280" i="13"/>
  <c r="P280" i="13"/>
  <c r="K280" i="13"/>
  <c r="L280" i="13"/>
  <c r="AC216" i="13"/>
  <c r="L216" i="13"/>
  <c r="M216" i="13"/>
  <c r="O216" i="13"/>
  <c r="P216" i="13"/>
  <c r="K216" i="13"/>
  <c r="N216" i="13"/>
  <c r="Y216" i="13" s="1"/>
  <c r="AC152" i="13"/>
  <c r="M152" i="13"/>
  <c r="N152" i="13"/>
  <c r="Y152" i="13" s="1"/>
  <c r="P152" i="13"/>
  <c r="K152" i="13"/>
  <c r="O152" i="13"/>
  <c r="L152" i="13"/>
  <c r="AC88" i="13"/>
  <c r="M88" i="13"/>
  <c r="N88" i="13"/>
  <c r="Y88" i="13" s="1"/>
  <c r="P88" i="13"/>
  <c r="K88" i="13"/>
  <c r="L88" i="13"/>
  <c r="O88" i="13"/>
  <c r="AC32" i="13"/>
  <c r="L32" i="13"/>
  <c r="M32" i="13"/>
  <c r="N32" i="13"/>
  <c r="Y32" i="13" s="1"/>
  <c r="P32" i="13"/>
  <c r="K32" i="13"/>
  <c r="O32" i="13"/>
  <c r="AC230" i="13"/>
  <c r="L230" i="13"/>
  <c r="M230" i="13"/>
  <c r="P230" i="13"/>
  <c r="K230" i="13"/>
  <c r="N230" i="13"/>
  <c r="Y230" i="13" s="1"/>
  <c r="O230" i="13"/>
  <c r="AC42" i="13"/>
  <c r="L42" i="13"/>
  <c r="M42" i="13"/>
  <c r="N42" i="13"/>
  <c r="Y42" i="13" s="1"/>
  <c r="P42" i="13"/>
  <c r="K42" i="13"/>
  <c r="O42" i="13"/>
  <c r="AC165" i="13"/>
  <c r="K165" i="13"/>
  <c r="P165" i="13"/>
  <c r="L165" i="13"/>
  <c r="M165" i="13"/>
  <c r="N165" i="13"/>
  <c r="Y165" i="13" s="1"/>
  <c r="O165" i="13"/>
  <c r="AC41" i="13"/>
  <c r="K41" i="13"/>
  <c r="L41" i="13"/>
  <c r="N41" i="13"/>
  <c r="Y41" i="13" s="1"/>
  <c r="P41" i="13"/>
  <c r="M41" i="13"/>
  <c r="O41" i="13"/>
  <c r="AC299" i="13"/>
  <c r="K299" i="13"/>
  <c r="L299" i="13"/>
  <c r="M299" i="13"/>
  <c r="N299" i="13"/>
  <c r="Y299" i="13" s="1"/>
  <c r="O299" i="13"/>
  <c r="P299" i="13"/>
  <c r="AC251" i="13"/>
  <c r="P251" i="13"/>
  <c r="K251" i="13"/>
  <c r="L251" i="13"/>
  <c r="M251" i="13"/>
  <c r="N251" i="13"/>
  <c r="Y251" i="13" s="1"/>
  <c r="O251" i="13"/>
  <c r="AC203" i="13"/>
  <c r="P203" i="13"/>
  <c r="K203" i="13"/>
  <c r="L203" i="13"/>
  <c r="M203" i="13"/>
  <c r="N203" i="13"/>
  <c r="Y203" i="13" s="1"/>
  <c r="O203" i="13"/>
  <c r="AC155" i="13"/>
  <c r="K155" i="13"/>
  <c r="P155" i="13"/>
  <c r="L155" i="13"/>
  <c r="M155" i="13"/>
  <c r="N155" i="13"/>
  <c r="Y155" i="13" s="1"/>
  <c r="O155" i="13"/>
  <c r="AC107" i="13"/>
  <c r="K107" i="13"/>
  <c r="L107" i="13"/>
  <c r="N107" i="13"/>
  <c r="Y107" i="13" s="1"/>
  <c r="P107" i="13"/>
  <c r="O107" i="13"/>
  <c r="M107" i="13"/>
  <c r="AC59" i="13"/>
  <c r="K59" i="13"/>
  <c r="L59" i="13"/>
  <c r="N59" i="13"/>
  <c r="Y59" i="13" s="1"/>
  <c r="P59" i="13"/>
  <c r="M59" i="13"/>
  <c r="O59" i="13"/>
  <c r="AC246" i="13"/>
  <c r="L246" i="13"/>
  <c r="M246" i="13"/>
  <c r="O246" i="13"/>
  <c r="P246" i="13"/>
  <c r="K246" i="13"/>
  <c r="N246" i="13"/>
  <c r="Y246" i="13" s="1"/>
  <c r="AC22" i="13"/>
  <c r="L22" i="13"/>
  <c r="M22" i="13"/>
  <c r="N22" i="13"/>
  <c r="Y22" i="13" s="1"/>
  <c r="P22" i="13"/>
  <c r="K22" i="13"/>
  <c r="O22" i="13"/>
  <c r="AC269" i="13"/>
  <c r="P269" i="13"/>
  <c r="K269" i="13"/>
  <c r="L269" i="13"/>
  <c r="M269" i="13"/>
  <c r="N269" i="13"/>
  <c r="Y269" i="13" s="1"/>
  <c r="O269" i="13"/>
  <c r="AC37" i="13"/>
  <c r="K37" i="13"/>
  <c r="L37" i="13"/>
  <c r="N37" i="13"/>
  <c r="Y37" i="13" s="1"/>
  <c r="P37" i="13"/>
  <c r="M37" i="13"/>
  <c r="O37" i="13"/>
  <c r="AC184" i="13"/>
  <c r="L184" i="13"/>
  <c r="M184" i="13"/>
  <c r="K184" i="13"/>
  <c r="N184" i="13"/>
  <c r="Y184" i="13" s="1"/>
  <c r="O184" i="13"/>
  <c r="P184" i="13"/>
  <c r="AC93" i="13"/>
  <c r="K93" i="13"/>
  <c r="L93" i="13"/>
  <c r="N93" i="13"/>
  <c r="Y93" i="13" s="1"/>
  <c r="P93" i="13"/>
  <c r="O93" i="13"/>
  <c r="M93" i="13"/>
  <c r="AC112" i="13"/>
  <c r="M112" i="13"/>
  <c r="N112" i="13"/>
  <c r="Y112" i="13" s="1"/>
  <c r="P112" i="13"/>
  <c r="K112" i="13"/>
  <c r="L112" i="13"/>
  <c r="O112" i="13"/>
  <c r="AC98" i="13"/>
  <c r="M98" i="13"/>
  <c r="N98" i="13"/>
  <c r="Y98" i="13" s="1"/>
  <c r="P98" i="13"/>
  <c r="K98" i="13"/>
  <c r="L98" i="13"/>
  <c r="O98" i="13"/>
  <c r="AC219" i="13"/>
  <c r="P219" i="13"/>
  <c r="K219" i="13"/>
  <c r="L219" i="13"/>
  <c r="M219" i="13"/>
  <c r="N219" i="13"/>
  <c r="Y219" i="13" s="1"/>
  <c r="O219" i="13"/>
  <c r="AC75" i="13"/>
  <c r="K75" i="13"/>
  <c r="L75" i="13"/>
  <c r="N75" i="13"/>
  <c r="Y75" i="13" s="1"/>
  <c r="P75" i="13"/>
  <c r="O75" i="13"/>
  <c r="M75" i="13"/>
  <c r="AC27" i="13"/>
  <c r="K27" i="13"/>
  <c r="L27" i="13"/>
  <c r="N27" i="13"/>
  <c r="Y27" i="13" s="1"/>
  <c r="P27" i="13"/>
  <c r="M27" i="13"/>
  <c r="O27" i="13"/>
  <c r="AC102" i="13"/>
  <c r="M102" i="13"/>
  <c r="N102" i="13"/>
  <c r="Y102" i="13" s="1"/>
  <c r="P102" i="13"/>
  <c r="K102" i="13"/>
  <c r="L102" i="13"/>
  <c r="O102" i="13"/>
  <c r="AC125" i="13"/>
  <c r="K125" i="13"/>
  <c r="L125" i="13"/>
  <c r="N125" i="13"/>
  <c r="Y125" i="13" s="1"/>
  <c r="P125" i="13"/>
  <c r="M125" i="13"/>
  <c r="O125" i="13"/>
  <c r="AC46" i="13"/>
  <c r="L46" i="13"/>
  <c r="M46" i="13"/>
  <c r="N46" i="13"/>
  <c r="Y46" i="13" s="1"/>
  <c r="P46" i="13"/>
  <c r="K46" i="13"/>
  <c r="O46" i="13"/>
  <c r="AC276" i="13"/>
  <c r="M276" i="13"/>
  <c r="N276" i="13"/>
  <c r="Y276" i="13" s="1"/>
  <c r="O276" i="13"/>
  <c r="P276" i="13"/>
  <c r="K276" i="13"/>
  <c r="L276" i="13"/>
  <c r="AC212" i="13"/>
  <c r="L212" i="13"/>
  <c r="M212" i="13"/>
  <c r="K212" i="13"/>
  <c r="N212" i="13"/>
  <c r="Y212" i="13" s="1"/>
  <c r="O212" i="13"/>
  <c r="P212" i="13"/>
  <c r="AC148" i="13"/>
  <c r="M148" i="13"/>
  <c r="N148" i="13"/>
  <c r="Y148" i="13" s="1"/>
  <c r="P148" i="13"/>
  <c r="K148" i="13"/>
  <c r="O148" i="13"/>
  <c r="L148" i="13"/>
  <c r="AC84" i="13"/>
  <c r="M84" i="13"/>
  <c r="N84" i="13"/>
  <c r="Y84" i="13" s="1"/>
  <c r="P84" i="13"/>
  <c r="K84" i="13"/>
  <c r="L84" i="13"/>
  <c r="O84" i="13"/>
  <c r="AC28" i="13"/>
  <c r="L28" i="13"/>
  <c r="M28" i="13"/>
  <c r="N28" i="13"/>
  <c r="Y28" i="13" s="1"/>
  <c r="P28" i="13"/>
  <c r="K28" i="13"/>
  <c r="O28" i="13"/>
  <c r="AC202" i="13"/>
  <c r="L202" i="13"/>
  <c r="M202" i="13"/>
  <c r="N202" i="13"/>
  <c r="Y202" i="13" s="1"/>
  <c r="O202" i="13"/>
  <c r="P202" i="13"/>
  <c r="K202" i="13"/>
  <c r="AC38" i="13"/>
  <c r="L38" i="13"/>
  <c r="M38" i="13"/>
  <c r="N38" i="13"/>
  <c r="Y38" i="13" s="1"/>
  <c r="P38" i="13"/>
  <c r="K38" i="13"/>
  <c r="O38" i="13"/>
  <c r="AC157" i="13"/>
  <c r="K157" i="13"/>
  <c r="P157" i="13"/>
  <c r="L157" i="13"/>
  <c r="M157" i="13"/>
  <c r="N157" i="13"/>
  <c r="Y157" i="13" s="1"/>
  <c r="O157" i="13"/>
  <c r="AC33" i="13"/>
  <c r="K33" i="13"/>
  <c r="L33" i="13"/>
  <c r="N33" i="13"/>
  <c r="Y33" i="13" s="1"/>
  <c r="P33" i="13"/>
  <c r="M33" i="13"/>
  <c r="O33" i="13"/>
  <c r="AC295" i="13"/>
  <c r="K295" i="13"/>
  <c r="L295" i="13"/>
  <c r="M295" i="13"/>
  <c r="N295" i="13"/>
  <c r="Y295" i="13" s="1"/>
  <c r="O295" i="13"/>
  <c r="P295" i="13"/>
  <c r="AC247" i="13"/>
  <c r="P247" i="13"/>
  <c r="K247" i="13"/>
  <c r="L247" i="13"/>
  <c r="M247" i="13"/>
  <c r="N247" i="13"/>
  <c r="Y247" i="13" s="1"/>
  <c r="O247" i="13"/>
  <c r="AC199" i="13"/>
  <c r="P199" i="13"/>
  <c r="K199" i="13"/>
  <c r="L199" i="13"/>
  <c r="M199" i="13"/>
  <c r="N199" i="13"/>
  <c r="Y199" i="13" s="1"/>
  <c r="O199" i="13"/>
  <c r="AC151" i="13"/>
  <c r="K151" i="13"/>
  <c r="P151" i="13"/>
  <c r="L151" i="13"/>
  <c r="M151" i="13"/>
  <c r="O151" i="13"/>
  <c r="N151" i="13"/>
  <c r="Y151" i="13" s="1"/>
  <c r="AC103" i="13"/>
  <c r="K103" i="13"/>
  <c r="L103" i="13"/>
  <c r="N103" i="13"/>
  <c r="Y103" i="13" s="1"/>
  <c r="P103" i="13"/>
  <c r="M103" i="13"/>
  <c r="O103" i="13"/>
  <c r="AC55" i="13"/>
  <c r="K55" i="13"/>
  <c r="L55" i="13"/>
  <c r="N55" i="13"/>
  <c r="Y55" i="13" s="1"/>
  <c r="P55" i="13"/>
  <c r="O55" i="13"/>
  <c r="M55" i="13"/>
  <c r="AC218" i="13"/>
  <c r="L218" i="13"/>
  <c r="M218" i="13"/>
  <c r="K218" i="13"/>
  <c r="N218" i="13"/>
  <c r="Y218" i="13" s="1"/>
  <c r="O218" i="13"/>
  <c r="P218" i="13"/>
  <c r="AC305" i="13"/>
  <c r="K305" i="13"/>
  <c r="L305" i="13"/>
  <c r="M305" i="13"/>
  <c r="N305" i="13"/>
  <c r="Y305" i="13" s="1"/>
  <c r="O305" i="13"/>
  <c r="P305" i="13"/>
  <c r="AC245" i="13"/>
  <c r="P245" i="13"/>
  <c r="K245" i="13"/>
  <c r="L245" i="13"/>
  <c r="N245" i="13"/>
  <c r="Y245" i="13" s="1"/>
  <c r="O245" i="13"/>
  <c r="M245" i="13"/>
  <c r="AC29" i="13"/>
  <c r="K29" i="13"/>
  <c r="L29" i="13"/>
  <c r="N29" i="13"/>
  <c r="Y29" i="13" s="1"/>
  <c r="P29" i="13"/>
  <c r="M29" i="13"/>
  <c r="O29" i="13"/>
  <c r="AC248" i="13"/>
  <c r="L248" i="13"/>
  <c r="M248" i="13"/>
  <c r="K248" i="13"/>
  <c r="P248" i="13"/>
  <c r="N248" i="13"/>
  <c r="Y248" i="13" s="1"/>
  <c r="O248" i="13"/>
  <c r="AC277" i="13"/>
  <c r="P277" i="13"/>
  <c r="K277" i="13"/>
  <c r="L277" i="13"/>
  <c r="M277" i="13"/>
  <c r="N277" i="13"/>
  <c r="Y277" i="13" s="1"/>
  <c r="O277" i="13"/>
  <c r="AC131" i="13"/>
  <c r="K131" i="13"/>
  <c r="P131" i="13"/>
  <c r="L131" i="13"/>
  <c r="M131" i="13"/>
  <c r="N131" i="13"/>
  <c r="Y131" i="13" s="1"/>
  <c r="O131" i="13"/>
  <c r="AC214" i="13"/>
  <c r="L214" i="13"/>
  <c r="M214" i="13"/>
  <c r="K214" i="13"/>
  <c r="P214" i="13"/>
  <c r="N214" i="13"/>
  <c r="Y214" i="13" s="1"/>
  <c r="O214" i="13"/>
  <c r="AC240" i="13"/>
  <c r="L240" i="13"/>
  <c r="M240" i="13"/>
  <c r="K240" i="13"/>
  <c r="N240" i="13"/>
  <c r="Y240" i="13" s="1"/>
  <c r="O240" i="13"/>
  <c r="P240" i="13"/>
  <c r="AC302" i="13"/>
  <c r="L302" i="13"/>
  <c r="M302" i="13"/>
  <c r="N302" i="13"/>
  <c r="Y302" i="13" s="1"/>
  <c r="K302" i="13"/>
  <c r="O302" i="13"/>
  <c r="P302" i="13"/>
  <c r="AC272" i="13"/>
  <c r="M272" i="13"/>
  <c r="K272" i="13"/>
  <c r="L272" i="13"/>
  <c r="N272" i="13"/>
  <c r="Y272" i="13" s="1"/>
  <c r="O272" i="13"/>
  <c r="P272" i="13"/>
  <c r="AC208" i="13"/>
  <c r="L208" i="13"/>
  <c r="M208" i="13"/>
  <c r="K208" i="13"/>
  <c r="N208" i="13"/>
  <c r="Y208" i="13" s="1"/>
  <c r="O208" i="13"/>
  <c r="P208" i="13"/>
  <c r="AC144" i="13"/>
  <c r="M144" i="13"/>
  <c r="N144" i="13"/>
  <c r="Y144" i="13" s="1"/>
  <c r="P144" i="13"/>
  <c r="K144" i="13"/>
  <c r="O144" i="13"/>
  <c r="L144" i="13"/>
  <c r="AC80" i="13"/>
  <c r="M80" i="13"/>
  <c r="N80" i="13"/>
  <c r="Y80" i="13" s="1"/>
  <c r="P80" i="13"/>
  <c r="K80" i="13"/>
  <c r="L80" i="13"/>
  <c r="O80" i="13"/>
  <c r="AC24" i="13"/>
  <c r="L24" i="13"/>
  <c r="M24" i="13"/>
  <c r="N24" i="13"/>
  <c r="Y24" i="13" s="1"/>
  <c r="P24" i="13"/>
  <c r="K24" i="13"/>
  <c r="O24" i="13"/>
  <c r="AC194" i="13"/>
  <c r="L194" i="13"/>
  <c r="M194" i="13"/>
  <c r="K194" i="13"/>
  <c r="N194" i="13"/>
  <c r="Y194" i="13" s="1"/>
  <c r="O194" i="13"/>
  <c r="P194" i="13"/>
  <c r="AC149" i="13"/>
  <c r="K149" i="13"/>
  <c r="P149" i="13"/>
  <c r="L149" i="13"/>
  <c r="M149" i="13"/>
  <c r="N149" i="13"/>
  <c r="Y149" i="13" s="1"/>
  <c r="O149" i="13"/>
  <c r="AC21" i="13"/>
  <c r="K21" i="13"/>
  <c r="L21" i="13"/>
  <c r="N21" i="13"/>
  <c r="Y21" i="13" s="1"/>
  <c r="P21" i="13"/>
  <c r="M21" i="13"/>
  <c r="O21" i="13"/>
  <c r="AC291" i="13"/>
  <c r="K291" i="13"/>
  <c r="L291" i="13"/>
  <c r="M291" i="13"/>
  <c r="N291" i="13"/>
  <c r="Y291" i="13" s="1"/>
  <c r="O291" i="13"/>
  <c r="P291" i="13"/>
  <c r="AC243" i="13"/>
  <c r="P243" i="13"/>
  <c r="K243" i="13"/>
  <c r="L243" i="13"/>
  <c r="M243" i="13"/>
  <c r="N243" i="13"/>
  <c r="Y243" i="13" s="1"/>
  <c r="O243" i="13"/>
  <c r="AC195" i="13"/>
  <c r="P195" i="13"/>
  <c r="K195" i="13"/>
  <c r="L195" i="13"/>
  <c r="M195" i="13"/>
  <c r="N195" i="13"/>
  <c r="Y195" i="13" s="1"/>
  <c r="O195" i="13"/>
  <c r="AC147" i="13"/>
  <c r="K147" i="13"/>
  <c r="P147" i="13"/>
  <c r="L147" i="13"/>
  <c r="M147" i="13"/>
  <c r="O147" i="13"/>
  <c r="N147" i="13"/>
  <c r="Y147" i="13" s="1"/>
  <c r="AC99" i="13"/>
  <c r="K99" i="13"/>
  <c r="L99" i="13"/>
  <c r="N99" i="13"/>
  <c r="Y99" i="13" s="1"/>
  <c r="P99" i="13"/>
  <c r="O99" i="13"/>
  <c r="M99" i="13"/>
  <c r="AC51" i="13"/>
  <c r="K51" i="13"/>
  <c r="L51" i="13"/>
  <c r="N51" i="13"/>
  <c r="Y51" i="13" s="1"/>
  <c r="P51" i="13"/>
  <c r="M51" i="13"/>
  <c r="O51" i="13"/>
  <c r="AC198" i="13"/>
  <c r="L198" i="13"/>
  <c r="M198" i="13"/>
  <c r="K198" i="13"/>
  <c r="N198" i="13"/>
  <c r="Y198" i="13" s="1"/>
  <c r="O198" i="13"/>
  <c r="P198" i="13"/>
  <c r="AC181" i="13"/>
  <c r="P181" i="13"/>
  <c r="M181" i="13"/>
  <c r="O181" i="13"/>
  <c r="K181" i="13"/>
  <c r="L181" i="13"/>
  <c r="N181" i="13"/>
  <c r="Y181" i="13" s="1"/>
  <c r="AC237" i="13"/>
  <c r="P237" i="13"/>
  <c r="K237" i="13"/>
  <c r="L237" i="13"/>
  <c r="M237" i="13"/>
  <c r="N237" i="13"/>
  <c r="Y237" i="13" s="1"/>
  <c r="O237" i="13"/>
  <c r="AC17" i="13"/>
  <c r="K17" i="13"/>
  <c r="L17" i="13"/>
  <c r="N17" i="13"/>
  <c r="Y17" i="13" s="1"/>
  <c r="P17" i="13"/>
  <c r="M17" i="13"/>
  <c r="O17" i="13"/>
  <c r="AC204" i="13"/>
  <c r="L204" i="13"/>
  <c r="M204" i="13"/>
  <c r="K204" i="13"/>
  <c r="N204" i="13"/>
  <c r="Y204" i="13" s="1"/>
  <c r="O204" i="13"/>
  <c r="P204" i="13"/>
  <c r="AC140" i="13"/>
  <c r="M140" i="13"/>
  <c r="N140" i="13"/>
  <c r="Y140" i="13" s="1"/>
  <c r="P140" i="13"/>
  <c r="K140" i="13"/>
  <c r="O140" i="13"/>
  <c r="L140" i="13"/>
  <c r="AC76" i="13"/>
  <c r="M76" i="13"/>
  <c r="N76" i="13"/>
  <c r="Y76" i="13" s="1"/>
  <c r="P76" i="13"/>
  <c r="K76" i="13"/>
  <c r="L76" i="13"/>
  <c r="O76" i="13"/>
  <c r="AC20" i="13"/>
  <c r="L20" i="13"/>
  <c r="M20" i="13"/>
  <c r="N20" i="13"/>
  <c r="Y20" i="13" s="1"/>
  <c r="P20" i="13"/>
  <c r="K20" i="13"/>
  <c r="O20" i="13"/>
  <c r="AC182" i="13"/>
  <c r="N182" i="13"/>
  <c r="Y182" i="13" s="1"/>
  <c r="K182" i="13"/>
  <c r="L182" i="13"/>
  <c r="P182" i="13"/>
  <c r="M182" i="13"/>
  <c r="O182" i="13"/>
  <c r="AC141" i="13"/>
  <c r="K141" i="13"/>
  <c r="P141" i="13"/>
  <c r="L141" i="13"/>
  <c r="M141" i="13"/>
  <c r="N141" i="13"/>
  <c r="Y141" i="13" s="1"/>
  <c r="O141" i="13"/>
  <c r="AC62" i="13"/>
  <c r="L62" i="13"/>
  <c r="M62" i="13"/>
  <c r="N62" i="13"/>
  <c r="Y62" i="13" s="1"/>
  <c r="P62" i="13"/>
  <c r="K62" i="13"/>
  <c r="O62" i="13"/>
  <c r="AC287" i="13"/>
  <c r="P287" i="13"/>
  <c r="K287" i="13"/>
  <c r="N287" i="13"/>
  <c r="Y287" i="13" s="1"/>
  <c r="O287" i="13"/>
  <c r="L287" i="13"/>
  <c r="M287" i="13"/>
  <c r="AC239" i="13"/>
  <c r="P239" i="13"/>
  <c r="K239" i="13"/>
  <c r="L239" i="13"/>
  <c r="O239" i="13"/>
  <c r="M239" i="13"/>
  <c r="N239" i="13"/>
  <c r="Y239" i="13" s="1"/>
  <c r="AC191" i="13"/>
  <c r="P191" i="13"/>
  <c r="K191" i="13"/>
  <c r="L191" i="13"/>
  <c r="M191" i="13"/>
  <c r="N191" i="13"/>
  <c r="Y191" i="13" s="1"/>
  <c r="O191" i="13"/>
  <c r="AC143" i="13"/>
  <c r="K143" i="13"/>
  <c r="P143" i="13"/>
  <c r="L143" i="13"/>
  <c r="M143" i="13"/>
  <c r="N143" i="13"/>
  <c r="Y143" i="13" s="1"/>
  <c r="O143" i="13"/>
  <c r="AC95" i="13"/>
  <c r="K95" i="13"/>
  <c r="L95" i="13"/>
  <c r="N95" i="13"/>
  <c r="Y95" i="13" s="1"/>
  <c r="P95" i="13"/>
  <c r="O95" i="13"/>
  <c r="M95" i="13"/>
  <c r="AC47" i="13"/>
  <c r="K47" i="13"/>
  <c r="L47" i="13"/>
  <c r="N47" i="13"/>
  <c r="Y47" i="13" s="1"/>
  <c r="P47" i="13"/>
  <c r="O47" i="13"/>
  <c r="M47" i="13"/>
  <c r="AC170" i="13"/>
  <c r="M170" i="13"/>
  <c r="N170" i="13"/>
  <c r="Y170" i="13" s="1"/>
  <c r="P170" i="13"/>
  <c r="K170" i="13"/>
  <c r="L170" i="13"/>
  <c r="O170" i="13"/>
  <c r="AC101" i="13"/>
  <c r="K101" i="13"/>
  <c r="L101" i="13"/>
  <c r="N101" i="13"/>
  <c r="Y101" i="13" s="1"/>
  <c r="P101" i="13"/>
  <c r="O101" i="13"/>
  <c r="M101" i="13"/>
  <c r="AC229" i="13"/>
  <c r="P229" i="13"/>
  <c r="K229" i="13"/>
  <c r="L229" i="13"/>
  <c r="M229" i="13"/>
  <c r="N229" i="13"/>
  <c r="Y229" i="13" s="1"/>
  <c r="O229" i="13"/>
  <c r="AC30" i="13"/>
  <c r="L30" i="13"/>
  <c r="M30" i="13"/>
  <c r="N30" i="13"/>
  <c r="Y30" i="13" s="1"/>
  <c r="P30" i="13"/>
  <c r="K30" i="13"/>
  <c r="O30" i="13"/>
  <c r="AC154" i="13"/>
  <c r="M154" i="13"/>
  <c r="N154" i="13"/>
  <c r="Y154" i="13" s="1"/>
  <c r="P154" i="13"/>
  <c r="K154" i="13"/>
  <c r="L154" i="13"/>
  <c r="O154" i="13"/>
  <c r="AC35" i="13"/>
  <c r="K35" i="13"/>
  <c r="L35" i="13"/>
  <c r="N35" i="13"/>
  <c r="Y35" i="13" s="1"/>
  <c r="P35" i="13"/>
  <c r="M35" i="13"/>
  <c r="O35" i="13"/>
  <c r="AC48" i="13"/>
  <c r="L48" i="13"/>
  <c r="M48" i="13"/>
  <c r="N48" i="13"/>
  <c r="Y48" i="13" s="1"/>
  <c r="P48" i="13"/>
  <c r="K48" i="13"/>
  <c r="O48" i="13"/>
  <c r="AC253" i="13"/>
  <c r="P253" i="13"/>
  <c r="K253" i="13"/>
  <c r="L253" i="13"/>
  <c r="N253" i="13"/>
  <c r="Y253" i="13" s="1"/>
  <c r="O253" i="13"/>
  <c r="M253" i="13"/>
  <c r="AC267" i="13"/>
  <c r="P267" i="13"/>
  <c r="K267" i="13"/>
  <c r="L267" i="13"/>
  <c r="M267" i="13"/>
  <c r="N267" i="13"/>
  <c r="Y267" i="13" s="1"/>
  <c r="O267" i="13"/>
  <c r="AC70" i="13"/>
  <c r="M70" i="13"/>
  <c r="N70" i="13"/>
  <c r="Y70" i="13" s="1"/>
  <c r="P70" i="13"/>
  <c r="K70" i="13"/>
  <c r="L70" i="13"/>
  <c r="O70" i="13"/>
  <c r="AC256" i="13"/>
  <c r="L256" i="13"/>
  <c r="M256" i="13"/>
  <c r="P256" i="13"/>
  <c r="K256" i="13"/>
  <c r="N256" i="13"/>
  <c r="Y256" i="13" s="1"/>
  <c r="O256" i="13"/>
  <c r="AC192" i="13"/>
  <c r="L192" i="13"/>
  <c r="M192" i="13"/>
  <c r="O192" i="13"/>
  <c r="P192" i="13"/>
  <c r="K192" i="13"/>
  <c r="N192" i="13"/>
  <c r="Y192" i="13" s="1"/>
  <c r="AC128" i="13"/>
  <c r="M128" i="13"/>
  <c r="N128" i="13"/>
  <c r="Y128" i="13" s="1"/>
  <c r="P128" i="13"/>
  <c r="K128" i="13"/>
  <c r="O128" i="13"/>
  <c r="L128" i="13"/>
  <c r="AC64" i="13"/>
  <c r="M64" i="13"/>
  <c r="N64" i="13"/>
  <c r="Y64" i="13" s="1"/>
  <c r="P64" i="13"/>
  <c r="K64" i="13"/>
  <c r="L64" i="13"/>
  <c r="O64" i="13"/>
  <c r="AC16" i="13"/>
  <c r="L16" i="13"/>
  <c r="M16" i="13"/>
  <c r="N16" i="13"/>
  <c r="Y16" i="13" s="1"/>
  <c r="P16" i="13"/>
  <c r="K16" i="13"/>
  <c r="O16" i="13"/>
  <c r="AC178" i="13"/>
  <c r="M178" i="13"/>
  <c r="N178" i="13"/>
  <c r="Y178" i="13" s="1"/>
  <c r="P178" i="13"/>
  <c r="K178" i="13"/>
  <c r="O178" i="13"/>
  <c r="L178" i="13"/>
  <c r="AC117" i="13"/>
  <c r="K117" i="13"/>
  <c r="L117" i="13"/>
  <c r="N117" i="13"/>
  <c r="Y117" i="13" s="1"/>
  <c r="P117" i="13"/>
  <c r="O117" i="13"/>
  <c r="M117" i="13"/>
  <c r="AC126" i="13"/>
  <c r="M126" i="13"/>
  <c r="N126" i="13"/>
  <c r="Y126" i="13" s="1"/>
  <c r="P126" i="13"/>
  <c r="K126" i="13"/>
  <c r="L126" i="13"/>
  <c r="O126" i="13"/>
  <c r="AC283" i="13"/>
  <c r="P283" i="13"/>
  <c r="N283" i="13"/>
  <c r="Y283" i="13" s="1"/>
  <c r="O283" i="13"/>
  <c r="K283" i="13"/>
  <c r="L283" i="13"/>
  <c r="M283" i="13"/>
  <c r="AC235" i="13"/>
  <c r="P235" i="13"/>
  <c r="K235" i="13"/>
  <c r="L235" i="13"/>
  <c r="M235" i="13"/>
  <c r="N235" i="13"/>
  <c r="Y235" i="13" s="1"/>
  <c r="O235" i="13"/>
  <c r="AC187" i="13"/>
  <c r="P187" i="13"/>
  <c r="K187" i="13"/>
  <c r="L187" i="13"/>
  <c r="M187" i="13"/>
  <c r="N187" i="13"/>
  <c r="Y187" i="13" s="1"/>
  <c r="O187" i="13"/>
  <c r="AC139" i="13"/>
  <c r="K139" i="13"/>
  <c r="P139" i="13"/>
  <c r="L139" i="13"/>
  <c r="M139" i="13"/>
  <c r="O139" i="13"/>
  <c r="N139" i="13"/>
  <c r="Y139" i="13" s="1"/>
  <c r="AC91" i="13"/>
  <c r="K91" i="13"/>
  <c r="L91" i="13"/>
  <c r="N91" i="13"/>
  <c r="Y91" i="13" s="1"/>
  <c r="P91" i="13"/>
  <c r="M91" i="13"/>
  <c r="O91" i="13"/>
  <c r="AC43" i="13"/>
  <c r="K43" i="13"/>
  <c r="L43" i="13"/>
  <c r="N43" i="13"/>
  <c r="Y43" i="13" s="1"/>
  <c r="P43" i="13"/>
  <c r="M43" i="13"/>
  <c r="O43" i="13"/>
  <c r="AC134" i="13"/>
  <c r="M134" i="13"/>
  <c r="N134" i="13"/>
  <c r="Y134" i="13" s="1"/>
  <c r="P134" i="13"/>
  <c r="K134" i="13"/>
  <c r="L134" i="13"/>
  <c r="O134" i="13"/>
  <c r="AC45" i="13"/>
  <c r="K45" i="13"/>
  <c r="L45" i="13"/>
  <c r="N45" i="13"/>
  <c r="Y45" i="13" s="1"/>
  <c r="P45" i="13"/>
  <c r="M45" i="13"/>
  <c r="O45" i="13"/>
  <c r="AC197" i="13"/>
  <c r="P197" i="13"/>
  <c r="K197" i="13"/>
  <c r="L197" i="13"/>
  <c r="M197" i="13"/>
  <c r="N197" i="13"/>
  <c r="Y197" i="13" s="1"/>
  <c r="O197" i="13"/>
  <c r="AC94" i="13"/>
  <c r="M94" i="13"/>
  <c r="N94" i="13"/>
  <c r="Y94" i="13" s="1"/>
  <c r="P94" i="13"/>
  <c r="K94" i="13"/>
  <c r="L94" i="13"/>
  <c r="O94" i="13"/>
  <c r="AC120" i="13"/>
  <c r="M120" i="13"/>
  <c r="N120" i="13"/>
  <c r="Y120" i="13" s="1"/>
  <c r="P120" i="13"/>
  <c r="K120" i="13"/>
  <c r="L120" i="13"/>
  <c r="O120" i="13"/>
  <c r="AC254" i="13"/>
  <c r="L254" i="13"/>
  <c r="M254" i="13"/>
  <c r="K254" i="13"/>
  <c r="N254" i="13"/>
  <c r="Y254" i="13" s="1"/>
  <c r="O254" i="13"/>
  <c r="P254" i="13"/>
  <c r="AC118" i="13"/>
  <c r="M118" i="13"/>
  <c r="N118" i="13"/>
  <c r="Y118" i="13" s="1"/>
  <c r="P118" i="13"/>
  <c r="K118" i="13"/>
  <c r="L118" i="13"/>
  <c r="O118" i="13"/>
  <c r="AC77" i="13"/>
  <c r="K77" i="13"/>
  <c r="L77" i="13"/>
  <c r="N77" i="13"/>
  <c r="Y77" i="13" s="1"/>
  <c r="P77" i="13"/>
  <c r="O77" i="13"/>
  <c r="M77" i="13"/>
  <c r="AC123" i="13"/>
  <c r="K123" i="13"/>
  <c r="L123" i="13"/>
  <c r="N123" i="13"/>
  <c r="Y123" i="13" s="1"/>
  <c r="P123" i="13"/>
  <c r="O123" i="13"/>
  <c r="M123" i="13"/>
  <c r="AC268" i="13"/>
  <c r="M268" i="13"/>
  <c r="P268" i="13"/>
  <c r="K268" i="13"/>
  <c r="L268" i="13"/>
  <c r="N268" i="13"/>
  <c r="Y268" i="13" s="1"/>
  <c r="O268" i="13"/>
  <c r="AC252" i="13"/>
  <c r="L252" i="13"/>
  <c r="M252" i="13"/>
  <c r="N252" i="13"/>
  <c r="Y252" i="13" s="1"/>
  <c r="O252" i="13"/>
  <c r="P252" i="13"/>
  <c r="K252" i="13"/>
  <c r="AC188" i="13"/>
  <c r="L188" i="13"/>
  <c r="M188" i="13"/>
  <c r="K188" i="13"/>
  <c r="N188" i="13"/>
  <c r="Y188" i="13" s="1"/>
  <c r="O188" i="13"/>
  <c r="P188" i="13"/>
  <c r="AC124" i="13"/>
  <c r="M124" i="13"/>
  <c r="N124" i="13"/>
  <c r="Y124" i="13" s="1"/>
  <c r="P124" i="13"/>
  <c r="K124" i="13"/>
  <c r="L124" i="13"/>
  <c r="O124" i="13"/>
  <c r="AC60" i="13"/>
  <c r="L60" i="13"/>
  <c r="M60" i="13"/>
  <c r="N60" i="13"/>
  <c r="Y60" i="13" s="1"/>
  <c r="P60" i="13"/>
  <c r="K60" i="13"/>
  <c r="O60" i="13"/>
  <c r="AC166" i="13"/>
  <c r="M166" i="13"/>
  <c r="N166" i="13"/>
  <c r="Y166" i="13" s="1"/>
  <c r="P166" i="13"/>
  <c r="K166" i="13"/>
  <c r="L166" i="13"/>
  <c r="O166" i="13"/>
  <c r="AC285" i="13"/>
  <c r="P285" i="13"/>
  <c r="L285" i="13"/>
  <c r="M285" i="13"/>
  <c r="N285" i="13"/>
  <c r="Y285" i="13" s="1"/>
  <c r="K285" i="13"/>
  <c r="O285" i="13"/>
  <c r="AC109" i="13"/>
  <c r="K109" i="13"/>
  <c r="L109" i="13"/>
  <c r="N109" i="13"/>
  <c r="Y109" i="13" s="1"/>
  <c r="P109" i="13"/>
  <c r="M109" i="13"/>
  <c r="O109" i="13"/>
  <c r="AC190" i="13"/>
  <c r="L190" i="13"/>
  <c r="M190" i="13"/>
  <c r="K190" i="13"/>
  <c r="P190" i="13"/>
  <c r="N190" i="13"/>
  <c r="Y190" i="13" s="1"/>
  <c r="O190" i="13"/>
  <c r="AC279" i="13"/>
  <c r="P279" i="13"/>
  <c r="K279" i="13"/>
  <c r="L279" i="13"/>
  <c r="M279" i="13"/>
  <c r="N279" i="13"/>
  <c r="Y279" i="13" s="1"/>
  <c r="O279" i="13"/>
  <c r="AC231" i="13"/>
  <c r="P231" i="13"/>
  <c r="K231" i="13"/>
  <c r="L231" i="13"/>
  <c r="M231" i="13"/>
  <c r="N231" i="13"/>
  <c r="Y231" i="13" s="1"/>
  <c r="O231" i="13"/>
  <c r="AC183" i="13"/>
  <c r="P183" i="13"/>
  <c r="K183" i="13"/>
  <c r="L183" i="13"/>
  <c r="M183" i="13"/>
  <c r="N183" i="13"/>
  <c r="Y183" i="13" s="1"/>
  <c r="O183" i="13"/>
  <c r="AC135" i="13"/>
  <c r="K135" i="13"/>
  <c r="P135" i="13"/>
  <c r="L135" i="13"/>
  <c r="M135" i="13"/>
  <c r="O135" i="13"/>
  <c r="N135" i="13"/>
  <c r="Y135" i="13" s="1"/>
  <c r="AC87" i="13"/>
  <c r="K87" i="13"/>
  <c r="L87" i="13"/>
  <c r="N87" i="13"/>
  <c r="Y87" i="13" s="1"/>
  <c r="P87" i="13"/>
  <c r="O87" i="13"/>
  <c r="M87" i="13"/>
  <c r="AC39" i="13"/>
  <c r="K39" i="13"/>
  <c r="L39" i="13"/>
  <c r="N39" i="13"/>
  <c r="Y39" i="13" s="1"/>
  <c r="P39" i="13"/>
  <c r="O39" i="13"/>
  <c r="M39" i="13"/>
  <c r="AC122" i="13"/>
  <c r="M122" i="13"/>
  <c r="N122" i="13"/>
  <c r="Y122" i="13" s="1"/>
  <c r="P122" i="13"/>
  <c r="K122" i="13"/>
  <c r="O122" i="13"/>
  <c r="L122" i="13"/>
  <c r="AC25" i="13"/>
  <c r="K25" i="13"/>
  <c r="L25" i="13"/>
  <c r="N25" i="13"/>
  <c r="Y25" i="13" s="1"/>
  <c r="P25" i="13"/>
  <c r="M25" i="13"/>
  <c r="O25" i="13"/>
  <c r="AC250" i="13"/>
  <c r="L250" i="13"/>
  <c r="M250" i="13"/>
  <c r="K250" i="13"/>
  <c r="N250" i="13"/>
  <c r="Y250" i="13" s="1"/>
  <c r="O250" i="13"/>
  <c r="P250" i="13"/>
  <c r="AC189" i="13"/>
  <c r="P189" i="13"/>
  <c r="K189" i="13"/>
  <c r="L189" i="13"/>
  <c r="M189" i="13"/>
  <c r="N189" i="13"/>
  <c r="Y189" i="13" s="1"/>
  <c r="O189" i="13"/>
  <c r="X289" i="13"/>
  <c r="J289" i="13"/>
  <c r="P286" i="1" s="1"/>
  <c r="X265" i="13"/>
  <c r="J265" i="13"/>
  <c r="P262" i="1" s="1"/>
  <c r="X241" i="13"/>
  <c r="J241" i="13"/>
  <c r="P238" i="1" s="1"/>
  <c r="X185" i="13"/>
  <c r="J185" i="13"/>
  <c r="P182" i="1" s="1"/>
  <c r="X153" i="13"/>
  <c r="J153" i="13"/>
  <c r="P150" i="1" s="1"/>
  <c r="X113" i="13"/>
  <c r="W113" i="13" s="1"/>
  <c r="J113" i="13"/>
  <c r="P110" i="1" s="1"/>
  <c r="X81" i="13"/>
  <c r="J81" i="13"/>
  <c r="P78" i="1" s="1"/>
  <c r="X281" i="13"/>
  <c r="J281" i="13"/>
  <c r="P278" i="1" s="1"/>
  <c r="X217" i="13"/>
  <c r="W217" i="13" s="1"/>
  <c r="J217" i="13"/>
  <c r="P214" i="1" s="1"/>
  <c r="X137" i="13"/>
  <c r="J137" i="13"/>
  <c r="P134" i="1" s="1"/>
  <c r="X89" i="13"/>
  <c r="W89" i="13" s="1"/>
  <c r="J89" i="13"/>
  <c r="P86" i="1" s="1"/>
  <c r="X249" i="13"/>
  <c r="J249" i="13"/>
  <c r="P246" i="1" s="1"/>
  <c r="X193" i="13"/>
  <c r="J193" i="13"/>
  <c r="P190" i="1" s="1"/>
  <c r="X161" i="13"/>
  <c r="J161" i="13"/>
  <c r="P158" i="1" s="1"/>
  <c r="X105" i="13"/>
  <c r="J105" i="13"/>
  <c r="P102" i="1" s="1"/>
  <c r="X274" i="13"/>
  <c r="J274" i="13"/>
  <c r="P271" i="1" s="1"/>
  <c r="X242" i="13"/>
  <c r="J242" i="13"/>
  <c r="P239" i="1" s="1"/>
  <c r="X186" i="13"/>
  <c r="J186" i="13"/>
  <c r="P183" i="1" s="1"/>
  <c r="X162" i="13"/>
  <c r="J162" i="13"/>
  <c r="P159" i="1" s="1"/>
  <c r="X142" i="13"/>
  <c r="J142" i="13"/>
  <c r="P139" i="1" s="1"/>
  <c r="X130" i="13"/>
  <c r="J130" i="13"/>
  <c r="P127" i="1" s="1"/>
  <c r="X50" i="13"/>
  <c r="W50" i="13" s="1"/>
  <c r="J50" i="13"/>
  <c r="P47" i="1" s="1"/>
  <c r="X18" i="13"/>
  <c r="J18" i="13"/>
  <c r="P15" i="1" s="1"/>
  <c r="X260" i="13"/>
  <c r="J260" i="13"/>
  <c r="P257" i="1" s="1"/>
  <c r="X136" i="13"/>
  <c r="J136" i="13"/>
  <c r="P133" i="1" s="1"/>
  <c r="X72" i="13"/>
  <c r="J72" i="13"/>
  <c r="P69" i="1" s="1"/>
  <c r="X282" i="13"/>
  <c r="J282" i="13"/>
  <c r="P279" i="1" s="1"/>
  <c r="X258" i="13"/>
  <c r="J258" i="13"/>
  <c r="P255" i="1" s="1"/>
  <c r="X226" i="13"/>
  <c r="J226" i="13"/>
  <c r="P223" i="1" s="1"/>
  <c r="X206" i="13"/>
  <c r="J206" i="13"/>
  <c r="P203" i="1" s="1"/>
  <c r="X284" i="13"/>
  <c r="W284" i="13" s="1"/>
  <c r="J284" i="13"/>
  <c r="P281" i="1" s="1"/>
  <c r="J164" i="13"/>
  <c r="P161" i="1" s="1"/>
  <c r="J100" i="13"/>
  <c r="P97" i="1" s="1"/>
  <c r="X264" i="13"/>
  <c r="J264" i="13"/>
  <c r="P261" i="1" s="1"/>
  <c r="X196" i="13"/>
  <c r="J196" i="13"/>
  <c r="P193" i="1" s="1"/>
  <c r="J78" i="13"/>
  <c r="P75" i="1" s="1"/>
  <c r="X273" i="13"/>
  <c r="W273" i="13" s="1"/>
  <c r="J273" i="13"/>
  <c r="P270" i="1" s="1"/>
  <c r="X257" i="13"/>
  <c r="J257" i="13"/>
  <c r="P254" i="1" s="1"/>
  <c r="X225" i="13"/>
  <c r="J225" i="13"/>
  <c r="P222" i="1" s="1"/>
  <c r="X169" i="13"/>
  <c r="W169" i="13" s="1"/>
  <c r="J169" i="13"/>
  <c r="P166" i="1" s="1"/>
  <c r="X129" i="13"/>
  <c r="J129" i="13"/>
  <c r="P126" i="1" s="1"/>
  <c r="X97" i="13"/>
  <c r="W97" i="13" s="1"/>
  <c r="J97" i="13"/>
  <c r="P94" i="1" s="1"/>
  <c r="J297" i="13"/>
  <c r="P294" i="1" s="1"/>
  <c r="J233" i="13"/>
  <c r="P230" i="1" s="1"/>
  <c r="X201" i="13"/>
  <c r="J201" i="13"/>
  <c r="P198" i="1" s="1"/>
  <c r="X121" i="13"/>
  <c r="W121" i="13" s="1"/>
  <c r="J121" i="13"/>
  <c r="P118" i="1" s="1"/>
  <c r="X73" i="13"/>
  <c r="W73" i="13" s="1"/>
  <c r="J73" i="13"/>
  <c r="P70" i="1" s="1"/>
  <c r="X12" i="13"/>
  <c r="J12" i="13"/>
  <c r="P9" i="1" s="1"/>
  <c r="X209" i="13"/>
  <c r="W209" i="13" s="1"/>
  <c r="J209" i="13"/>
  <c r="P206" i="1" s="1"/>
  <c r="X177" i="13"/>
  <c r="J177" i="13"/>
  <c r="P174" i="1" s="1"/>
  <c r="X145" i="13"/>
  <c r="W145" i="13" s="1"/>
  <c r="J145" i="13"/>
  <c r="P142" i="1" s="1"/>
  <c r="J266" i="13"/>
  <c r="P263" i="1" s="1"/>
  <c r="X234" i="13"/>
  <c r="W234" i="13" s="1"/>
  <c r="J234" i="13"/>
  <c r="P231" i="1" s="1"/>
  <c r="X174" i="13"/>
  <c r="W174" i="13" s="1"/>
  <c r="J174" i="13"/>
  <c r="P171" i="1" s="1"/>
  <c r="J146" i="13"/>
  <c r="P143" i="1" s="1"/>
  <c r="J138" i="13"/>
  <c r="P135" i="1" s="1"/>
  <c r="J110" i="13"/>
  <c r="P107" i="1" s="1"/>
  <c r="X66" i="13"/>
  <c r="W66" i="13" s="1"/>
  <c r="J66" i="13"/>
  <c r="P63" i="1" s="1"/>
  <c r="X34" i="13"/>
  <c r="W34" i="13" s="1"/>
  <c r="J34" i="13"/>
  <c r="P31" i="1" s="1"/>
  <c r="X286" i="13"/>
  <c r="W286" i="13" s="1"/>
  <c r="J286" i="13"/>
  <c r="P283" i="1" s="1"/>
  <c r="J304" i="13"/>
  <c r="P301" i="1" s="1"/>
  <c r="J228" i="13"/>
  <c r="P225" i="1" s="1"/>
  <c r="J104" i="13"/>
  <c r="P101" i="1" s="1"/>
  <c r="X270" i="13"/>
  <c r="W270" i="13" s="1"/>
  <c r="J270" i="13"/>
  <c r="P267" i="1" s="1"/>
  <c r="X238" i="13"/>
  <c r="W238" i="13" s="1"/>
  <c r="J238" i="13"/>
  <c r="P235" i="1" s="1"/>
  <c r="X210" i="13"/>
  <c r="W210" i="13" s="1"/>
  <c r="J210" i="13"/>
  <c r="P207" i="1" s="1"/>
  <c r="J106" i="13"/>
  <c r="P103" i="1" s="1"/>
  <c r="X296" i="13"/>
  <c r="W296" i="13" s="1"/>
  <c r="J296" i="13"/>
  <c r="P293" i="1" s="1"/>
  <c r="X200" i="13"/>
  <c r="J200" i="13"/>
  <c r="P197" i="1" s="1"/>
  <c r="X132" i="13"/>
  <c r="J132" i="13"/>
  <c r="P129" i="1" s="1"/>
  <c r="X68" i="13"/>
  <c r="J68" i="13"/>
  <c r="P65" i="1" s="1"/>
  <c r="J292" i="13"/>
  <c r="P289" i="1" s="1"/>
  <c r="X232" i="13"/>
  <c r="W232" i="13" s="1"/>
  <c r="J232" i="13"/>
  <c r="P229" i="1" s="1"/>
  <c r="X168" i="13"/>
  <c r="W168" i="13" s="1"/>
  <c r="J168" i="13"/>
  <c r="P165" i="1" s="1"/>
  <c r="J222" i="13"/>
  <c r="P219" i="1" s="1"/>
  <c r="X158" i="13"/>
  <c r="W158" i="13" s="1"/>
  <c r="J158" i="13"/>
  <c r="P155" i="1" s="1"/>
  <c r="U230" i="11"/>
  <c r="J230" i="11"/>
  <c r="U99" i="11"/>
  <c r="J99" i="11"/>
  <c r="U289" i="11"/>
  <c r="J289" i="11"/>
  <c r="U124" i="11"/>
  <c r="J124" i="11"/>
  <c r="U262" i="11"/>
  <c r="J262" i="11"/>
  <c r="U67" i="11"/>
  <c r="J67" i="11"/>
  <c r="U108" i="11"/>
  <c r="J108" i="11"/>
  <c r="U86" i="11"/>
  <c r="J86" i="11"/>
  <c r="U275" i="11"/>
  <c r="J275" i="11"/>
  <c r="U291" i="11"/>
  <c r="J291" i="11"/>
  <c r="U140" i="11"/>
  <c r="J140" i="11"/>
  <c r="U156" i="11"/>
  <c r="J156" i="11"/>
  <c r="U172" i="11"/>
  <c r="J172" i="11"/>
  <c r="U188" i="11"/>
  <c r="J188" i="11"/>
  <c r="U204" i="11"/>
  <c r="J204" i="11"/>
  <c r="U220" i="11"/>
  <c r="J220" i="11"/>
  <c r="U236" i="11"/>
  <c r="J236" i="11"/>
  <c r="U252" i="11"/>
  <c r="J252" i="11"/>
  <c r="U17" i="11"/>
  <c r="J17" i="11"/>
  <c r="U33" i="11"/>
  <c r="J33" i="11"/>
  <c r="U49" i="11"/>
  <c r="J49" i="11"/>
  <c r="U65" i="11"/>
  <c r="J65" i="11"/>
  <c r="U81" i="11"/>
  <c r="J81" i="11"/>
  <c r="U97" i="11"/>
  <c r="J97" i="11"/>
  <c r="U113" i="11"/>
  <c r="J113" i="11"/>
  <c r="U129" i="11"/>
  <c r="J129" i="11"/>
  <c r="U276" i="11"/>
  <c r="J276" i="11"/>
  <c r="U292" i="11"/>
  <c r="J292" i="11"/>
  <c r="U246" i="11"/>
  <c r="J246" i="11"/>
  <c r="U225" i="11"/>
  <c r="J225" i="11"/>
  <c r="U60" i="11"/>
  <c r="J60" i="11"/>
  <c r="U54" i="11"/>
  <c r="J54" i="11"/>
  <c r="U134" i="11"/>
  <c r="J134" i="11"/>
  <c r="U259" i="11"/>
  <c r="J259" i="11"/>
  <c r="U23" i="11"/>
  <c r="J23" i="11"/>
  <c r="U39" i="11"/>
  <c r="J39" i="11"/>
  <c r="U55" i="11"/>
  <c r="J55" i="11"/>
  <c r="U71" i="11"/>
  <c r="J71" i="11"/>
  <c r="U87" i="11"/>
  <c r="J87" i="11"/>
  <c r="U103" i="11"/>
  <c r="J103" i="11"/>
  <c r="U119" i="11"/>
  <c r="J119" i="11"/>
  <c r="U135" i="11"/>
  <c r="J135" i="11"/>
  <c r="U149" i="11"/>
  <c r="J149" i="11"/>
  <c r="U165" i="11"/>
  <c r="J165" i="11"/>
  <c r="U181" i="11"/>
  <c r="J181" i="11"/>
  <c r="U197" i="11"/>
  <c r="J197" i="11"/>
  <c r="U213" i="11"/>
  <c r="J213" i="11"/>
  <c r="U229" i="11"/>
  <c r="J229" i="11"/>
  <c r="U245" i="11"/>
  <c r="J245" i="11"/>
  <c r="U261" i="11"/>
  <c r="J261" i="11"/>
  <c r="U277" i="11"/>
  <c r="J277" i="11"/>
  <c r="U293" i="11"/>
  <c r="J293" i="11"/>
  <c r="U166" i="11"/>
  <c r="J166" i="11"/>
  <c r="U51" i="11"/>
  <c r="J51" i="11"/>
  <c r="U209" i="11"/>
  <c r="J209" i="11"/>
  <c r="U243" i="11"/>
  <c r="J243" i="11"/>
  <c r="U154" i="11"/>
  <c r="J154" i="11"/>
  <c r="U170" i="11"/>
  <c r="J170" i="11"/>
  <c r="U186" i="11"/>
  <c r="J186" i="11"/>
  <c r="U202" i="11"/>
  <c r="J202" i="11"/>
  <c r="U218" i="11"/>
  <c r="J218" i="11"/>
  <c r="U234" i="11"/>
  <c r="J234" i="11"/>
  <c r="U250" i="11"/>
  <c r="J250" i="11"/>
  <c r="U266" i="11"/>
  <c r="J266" i="11"/>
  <c r="U282" i="11"/>
  <c r="J282" i="11"/>
  <c r="U298" i="11"/>
  <c r="J298" i="11"/>
  <c r="U16" i="11"/>
  <c r="J16" i="11"/>
  <c r="U32" i="11"/>
  <c r="J32" i="11"/>
  <c r="U48" i="11"/>
  <c r="J48" i="11"/>
  <c r="U64" i="11"/>
  <c r="J64" i="11"/>
  <c r="U80" i="11"/>
  <c r="J80" i="11"/>
  <c r="U96" i="11"/>
  <c r="J96" i="11"/>
  <c r="U112" i="11"/>
  <c r="J112" i="11"/>
  <c r="U128" i="11"/>
  <c r="J128" i="11"/>
  <c r="U294" i="11"/>
  <c r="J294" i="11"/>
  <c r="U70" i="11"/>
  <c r="J70" i="11"/>
  <c r="U211" i="11"/>
  <c r="J211" i="11"/>
  <c r="U26" i="11"/>
  <c r="J26" i="11"/>
  <c r="U42" i="11"/>
  <c r="J42" i="11"/>
  <c r="U58" i="11"/>
  <c r="J58" i="11"/>
  <c r="U74" i="11"/>
  <c r="J74" i="11"/>
  <c r="U90" i="11"/>
  <c r="J90" i="11"/>
  <c r="U106" i="11"/>
  <c r="J106" i="11"/>
  <c r="U122" i="11"/>
  <c r="J122" i="11"/>
  <c r="U138" i="11"/>
  <c r="J138" i="11"/>
  <c r="U151" i="11"/>
  <c r="J151" i="11"/>
  <c r="U167" i="11"/>
  <c r="J167" i="11"/>
  <c r="U183" i="11"/>
  <c r="J183" i="11"/>
  <c r="U199" i="11"/>
  <c r="J199" i="11"/>
  <c r="U215" i="11"/>
  <c r="J215" i="11"/>
  <c r="U231" i="11"/>
  <c r="J231" i="11"/>
  <c r="U247" i="11"/>
  <c r="J247" i="11"/>
  <c r="U263" i="11"/>
  <c r="J263" i="11"/>
  <c r="U279" i="11"/>
  <c r="J279" i="11"/>
  <c r="U295" i="11"/>
  <c r="J295" i="11"/>
  <c r="U144" i="11"/>
  <c r="J144" i="11"/>
  <c r="U160" i="11"/>
  <c r="J160" i="11"/>
  <c r="U176" i="11"/>
  <c r="J176" i="11"/>
  <c r="U192" i="11"/>
  <c r="J192" i="11"/>
  <c r="U208" i="11"/>
  <c r="J208" i="11"/>
  <c r="U224" i="11"/>
  <c r="J224" i="11"/>
  <c r="U240" i="11"/>
  <c r="J240" i="11"/>
  <c r="U256" i="11"/>
  <c r="J256" i="11"/>
  <c r="U21" i="11"/>
  <c r="J21" i="11"/>
  <c r="U37" i="11"/>
  <c r="J37" i="11"/>
  <c r="U53" i="11"/>
  <c r="J53" i="11"/>
  <c r="U69" i="11"/>
  <c r="J69" i="11"/>
  <c r="U85" i="11"/>
  <c r="J85" i="11"/>
  <c r="U101" i="11"/>
  <c r="J101" i="11"/>
  <c r="U117" i="11"/>
  <c r="J117" i="11"/>
  <c r="U133" i="11"/>
  <c r="J133" i="11"/>
  <c r="U264" i="11"/>
  <c r="J264" i="11"/>
  <c r="U280" i="11"/>
  <c r="J280" i="11"/>
  <c r="U296" i="11"/>
  <c r="J296" i="11"/>
  <c r="U150" i="11"/>
  <c r="J150" i="11"/>
  <c r="U19" i="11"/>
  <c r="J19" i="11"/>
  <c r="U161" i="11"/>
  <c r="J161" i="11"/>
  <c r="U257" i="11"/>
  <c r="J257" i="11"/>
  <c r="U38" i="11"/>
  <c r="J38" i="11"/>
  <c r="U227" i="11"/>
  <c r="J227" i="11"/>
  <c r="U142" i="11"/>
  <c r="J142" i="11"/>
  <c r="U158" i="11"/>
  <c r="J158" i="11"/>
  <c r="U174" i="11"/>
  <c r="J174" i="11"/>
  <c r="U190" i="11"/>
  <c r="J190" i="11"/>
  <c r="U206" i="11"/>
  <c r="J206" i="11"/>
  <c r="U222" i="11"/>
  <c r="J222" i="11"/>
  <c r="U238" i="11"/>
  <c r="J238" i="11"/>
  <c r="U254" i="11"/>
  <c r="J254" i="11"/>
  <c r="U270" i="11"/>
  <c r="J270" i="11"/>
  <c r="U286" i="11"/>
  <c r="J286" i="11"/>
  <c r="U302" i="11"/>
  <c r="J302" i="11"/>
  <c r="U27" i="11"/>
  <c r="J27" i="11"/>
  <c r="U43" i="11"/>
  <c r="J43" i="11"/>
  <c r="U59" i="11"/>
  <c r="J59" i="11"/>
  <c r="U75" i="11"/>
  <c r="J75" i="11"/>
  <c r="U91" i="11"/>
  <c r="J91" i="11"/>
  <c r="U107" i="11"/>
  <c r="J107" i="11"/>
  <c r="U123" i="11"/>
  <c r="J123" i="11"/>
  <c r="U139" i="11"/>
  <c r="J139" i="11"/>
  <c r="U153" i="11"/>
  <c r="J153" i="11"/>
  <c r="U169" i="11"/>
  <c r="J169" i="11"/>
  <c r="U185" i="11"/>
  <c r="J185" i="11"/>
  <c r="U201" i="11"/>
  <c r="J201" i="11"/>
  <c r="U217" i="11"/>
  <c r="J217" i="11"/>
  <c r="U233" i="11"/>
  <c r="J233" i="11"/>
  <c r="U249" i="11"/>
  <c r="J249" i="11"/>
  <c r="U265" i="11"/>
  <c r="J265" i="11"/>
  <c r="U281" i="11"/>
  <c r="J281" i="11"/>
  <c r="U297" i="11"/>
  <c r="J297" i="11"/>
  <c r="U214" i="11"/>
  <c r="J214" i="11"/>
  <c r="U35" i="11"/>
  <c r="J35" i="11"/>
  <c r="U177" i="11"/>
  <c r="J177" i="11"/>
  <c r="U305" i="11"/>
  <c r="J305" i="11"/>
  <c r="U28" i="11"/>
  <c r="J28" i="11"/>
  <c r="U22" i="11"/>
  <c r="J22" i="11"/>
  <c r="U179" i="11"/>
  <c r="J179" i="11"/>
  <c r="U20" i="11"/>
  <c r="J20" i="11"/>
  <c r="U36" i="11"/>
  <c r="J36" i="11"/>
  <c r="U52" i="11"/>
  <c r="J52" i="11"/>
  <c r="U68" i="11"/>
  <c r="J68" i="11"/>
  <c r="U84" i="11"/>
  <c r="J84" i="11"/>
  <c r="U100" i="11"/>
  <c r="J100" i="11"/>
  <c r="U116" i="11"/>
  <c r="J116" i="11"/>
  <c r="U132" i="11"/>
  <c r="J132" i="11"/>
  <c r="U182" i="11"/>
  <c r="J182" i="11"/>
  <c r="U241" i="11"/>
  <c r="J241" i="11"/>
  <c r="U76" i="11"/>
  <c r="J76" i="11"/>
  <c r="U102" i="11"/>
  <c r="J102" i="11"/>
  <c r="U195" i="11"/>
  <c r="J195" i="11"/>
  <c r="U14" i="11"/>
  <c r="J14" i="11"/>
  <c r="U30" i="11"/>
  <c r="J30" i="11"/>
  <c r="U46" i="11"/>
  <c r="J46" i="11"/>
  <c r="U62" i="11"/>
  <c r="J62" i="11"/>
  <c r="U78" i="11"/>
  <c r="J78" i="11"/>
  <c r="U94" i="11"/>
  <c r="J94" i="11"/>
  <c r="U110" i="11"/>
  <c r="J110" i="11"/>
  <c r="U126" i="11"/>
  <c r="J126" i="11"/>
  <c r="U155" i="11"/>
  <c r="J155" i="11"/>
  <c r="U171" i="11"/>
  <c r="J171" i="11"/>
  <c r="U187" i="11"/>
  <c r="J187" i="11"/>
  <c r="U203" i="11"/>
  <c r="J203" i="11"/>
  <c r="U219" i="11"/>
  <c r="J219" i="11"/>
  <c r="U235" i="11"/>
  <c r="J235" i="11"/>
  <c r="U251" i="11"/>
  <c r="J251" i="11"/>
  <c r="U267" i="11"/>
  <c r="J267" i="11"/>
  <c r="U283" i="11"/>
  <c r="J283" i="11"/>
  <c r="U299" i="11"/>
  <c r="J299" i="11"/>
  <c r="U148" i="11"/>
  <c r="J148" i="11"/>
  <c r="U164" i="11"/>
  <c r="J164" i="11"/>
  <c r="U180" i="11"/>
  <c r="J180" i="11"/>
  <c r="U196" i="11"/>
  <c r="J196" i="11"/>
  <c r="U212" i="11"/>
  <c r="J212" i="11"/>
  <c r="U228" i="11"/>
  <c r="J228" i="11"/>
  <c r="U244" i="11"/>
  <c r="J244" i="11"/>
  <c r="U260" i="11"/>
  <c r="J260" i="11"/>
  <c r="U25" i="11"/>
  <c r="J25" i="11"/>
  <c r="U41" i="11"/>
  <c r="J41" i="11"/>
  <c r="U57" i="11"/>
  <c r="J57" i="11"/>
  <c r="U73" i="11"/>
  <c r="J73" i="11"/>
  <c r="U89" i="11"/>
  <c r="J89" i="11"/>
  <c r="U105" i="11"/>
  <c r="J105" i="11"/>
  <c r="U121" i="11"/>
  <c r="J121" i="11"/>
  <c r="U137" i="11"/>
  <c r="J137" i="11"/>
  <c r="U268" i="11"/>
  <c r="J268" i="11"/>
  <c r="U284" i="11"/>
  <c r="J284" i="11"/>
  <c r="U300" i="11"/>
  <c r="J300" i="11"/>
  <c r="U147" i="11"/>
  <c r="J147" i="11"/>
  <c r="U15" i="11"/>
  <c r="J15" i="11"/>
  <c r="U31" i="11"/>
  <c r="J31" i="11"/>
  <c r="U47" i="11"/>
  <c r="J47" i="11"/>
  <c r="U63" i="11"/>
  <c r="J63" i="11"/>
  <c r="U79" i="11"/>
  <c r="J79" i="11"/>
  <c r="U95" i="11"/>
  <c r="J95" i="11"/>
  <c r="U111" i="11"/>
  <c r="J111" i="11"/>
  <c r="U127" i="11"/>
  <c r="J127" i="11"/>
  <c r="U141" i="11"/>
  <c r="J141" i="11"/>
  <c r="U157" i="11"/>
  <c r="J157" i="11"/>
  <c r="U173" i="11"/>
  <c r="J173" i="11"/>
  <c r="U189" i="11"/>
  <c r="J189" i="11"/>
  <c r="U205" i="11"/>
  <c r="J205" i="11"/>
  <c r="U221" i="11"/>
  <c r="J221" i="11"/>
  <c r="U237" i="11"/>
  <c r="J237" i="11"/>
  <c r="U253" i="11"/>
  <c r="J253" i="11"/>
  <c r="U269" i="11"/>
  <c r="J269" i="11"/>
  <c r="U285" i="11"/>
  <c r="J285" i="11"/>
  <c r="U301" i="11"/>
  <c r="J301" i="11"/>
  <c r="U278" i="11"/>
  <c r="J278" i="11"/>
  <c r="U83" i="11"/>
  <c r="J83" i="11"/>
  <c r="U131" i="11"/>
  <c r="J131" i="11"/>
  <c r="U145" i="11"/>
  <c r="J145" i="11"/>
  <c r="U273" i="11"/>
  <c r="J273" i="11"/>
  <c r="U92" i="11"/>
  <c r="J92" i="11"/>
  <c r="U118" i="11"/>
  <c r="J118" i="11"/>
  <c r="U146" i="11"/>
  <c r="J146" i="11"/>
  <c r="U162" i="11"/>
  <c r="J162" i="11"/>
  <c r="U178" i="11"/>
  <c r="J178" i="11"/>
  <c r="U194" i="11"/>
  <c r="J194" i="11"/>
  <c r="U210" i="11"/>
  <c r="J210" i="11"/>
  <c r="U226" i="11"/>
  <c r="J226" i="11"/>
  <c r="U242" i="11"/>
  <c r="J242" i="11"/>
  <c r="U258" i="11"/>
  <c r="J258" i="11"/>
  <c r="U274" i="11"/>
  <c r="J274" i="11"/>
  <c r="U290" i="11"/>
  <c r="J290" i="11"/>
  <c r="U24" i="11"/>
  <c r="J24" i="11"/>
  <c r="U40" i="11"/>
  <c r="J40" i="11"/>
  <c r="U56" i="11"/>
  <c r="J56" i="11"/>
  <c r="U72" i="11"/>
  <c r="J72" i="11"/>
  <c r="U88" i="11"/>
  <c r="J88" i="11"/>
  <c r="U104" i="11"/>
  <c r="J104" i="11"/>
  <c r="U120" i="11"/>
  <c r="J120" i="11"/>
  <c r="U136" i="11"/>
  <c r="J136" i="11"/>
  <c r="U198" i="11"/>
  <c r="J198" i="11"/>
  <c r="U115" i="11"/>
  <c r="J115" i="11"/>
  <c r="U193" i="11"/>
  <c r="J193" i="11"/>
  <c r="U44" i="11"/>
  <c r="J44" i="11"/>
  <c r="U163" i="11"/>
  <c r="J163" i="11"/>
  <c r="U18" i="11"/>
  <c r="J18" i="11"/>
  <c r="U34" i="11"/>
  <c r="J34" i="11"/>
  <c r="U50" i="11"/>
  <c r="J50" i="11"/>
  <c r="U66" i="11"/>
  <c r="J66" i="11"/>
  <c r="U82" i="11"/>
  <c r="J82" i="11"/>
  <c r="U98" i="11"/>
  <c r="J98" i="11"/>
  <c r="U114" i="11"/>
  <c r="J114" i="11"/>
  <c r="U130" i="11"/>
  <c r="J130" i="11"/>
  <c r="U143" i="11"/>
  <c r="J143" i="11"/>
  <c r="U159" i="11"/>
  <c r="J159" i="11"/>
  <c r="U175" i="11"/>
  <c r="J175" i="11"/>
  <c r="U191" i="11"/>
  <c r="J191" i="11"/>
  <c r="U207" i="11"/>
  <c r="J207" i="11"/>
  <c r="U223" i="11"/>
  <c r="J223" i="11"/>
  <c r="U239" i="11"/>
  <c r="J239" i="11"/>
  <c r="U255" i="11"/>
  <c r="J255" i="11"/>
  <c r="U271" i="11"/>
  <c r="J271" i="11"/>
  <c r="U287" i="11"/>
  <c r="J287" i="11"/>
  <c r="U303" i="11"/>
  <c r="J303" i="11"/>
  <c r="U152" i="11"/>
  <c r="J152" i="11"/>
  <c r="U168" i="11"/>
  <c r="J168" i="11"/>
  <c r="U184" i="11"/>
  <c r="J184" i="11"/>
  <c r="U200" i="11"/>
  <c r="J200" i="11"/>
  <c r="U216" i="11"/>
  <c r="J216" i="11"/>
  <c r="U232" i="11"/>
  <c r="J232" i="11"/>
  <c r="U248" i="11"/>
  <c r="J248" i="11"/>
  <c r="U13" i="11"/>
  <c r="J13" i="11"/>
  <c r="U29" i="11"/>
  <c r="J29" i="11"/>
  <c r="U45" i="11"/>
  <c r="J45" i="11"/>
  <c r="U61" i="11"/>
  <c r="J61" i="11"/>
  <c r="U77" i="11"/>
  <c r="J77" i="11"/>
  <c r="U93" i="11"/>
  <c r="J93" i="11"/>
  <c r="U109" i="11"/>
  <c r="J109" i="11"/>
  <c r="U125" i="11"/>
  <c r="J125" i="11"/>
  <c r="U272" i="11"/>
  <c r="J272" i="11"/>
  <c r="U288" i="11"/>
  <c r="J288" i="11"/>
  <c r="U304" i="11"/>
  <c r="J304" i="11"/>
  <c r="AC13" i="14"/>
  <c r="J12" i="11"/>
  <c r="AJ14" i="14"/>
  <c r="AC13" i="11"/>
  <c r="AJ13" i="14"/>
  <c r="AC12" i="11"/>
  <c r="U12" i="11"/>
  <c r="Q73" i="13"/>
  <c r="Q257" i="13"/>
  <c r="Q225" i="13"/>
  <c r="V14" i="14"/>
  <c r="Y257" i="13"/>
  <c r="Y225" i="13"/>
  <c r="Z129" i="13"/>
  <c r="Q297" i="13"/>
  <c r="Z233" i="13"/>
  <c r="Q145" i="13"/>
  <c r="Z138" i="13"/>
  <c r="Q304" i="13"/>
  <c r="Z228" i="13"/>
  <c r="Z106" i="13"/>
  <c r="Z100" i="13"/>
  <c r="Z73" i="13"/>
  <c r="X233" i="13"/>
  <c r="W233" i="13" s="1"/>
  <c r="Q209" i="13"/>
  <c r="Z209" i="13"/>
  <c r="Q273" i="13"/>
  <c r="Z201" i="13"/>
  <c r="Q233" i="13"/>
  <c r="Z177" i="13"/>
  <c r="X297" i="13"/>
  <c r="W297" i="13" s="1"/>
  <c r="V85" i="15"/>
  <c r="V57" i="15"/>
  <c r="V120" i="15"/>
  <c r="V92" i="15"/>
  <c r="V296" i="15"/>
  <c r="V294" i="15"/>
  <c r="V145" i="15"/>
  <c r="V138" i="15"/>
  <c r="Q142" i="13"/>
  <c r="Z72" i="13"/>
  <c r="Z206" i="13"/>
  <c r="V255" i="15"/>
  <c r="V208" i="15"/>
  <c r="V177" i="15"/>
  <c r="V47" i="15"/>
  <c r="V77" i="15"/>
  <c r="V136" i="15"/>
  <c r="V185" i="15"/>
  <c r="V291" i="15"/>
  <c r="V110" i="15"/>
  <c r="V305" i="15"/>
  <c r="V165" i="15"/>
  <c r="V215" i="15"/>
  <c r="V51" i="15"/>
  <c r="V52" i="15"/>
  <c r="V122" i="15"/>
  <c r="V268" i="15"/>
  <c r="V202" i="15"/>
  <c r="V266" i="15"/>
  <c r="V115" i="15"/>
  <c r="V127" i="15"/>
  <c r="V123" i="15"/>
  <c r="V86" i="15"/>
  <c r="V48" i="15"/>
  <c r="V69" i="15"/>
  <c r="V203" i="15"/>
  <c r="V196" i="15"/>
  <c r="V278" i="15"/>
  <c r="V50" i="15"/>
  <c r="V63" i="15"/>
  <c r="V154" i="15"/>
  <c r="V240" i="15"/>
  <c r="V135" i="15"/>
  <c r="V161" i="15"/>
  <c r="V201" i="15"/>
  <c r="V283" i="15"/>
  <c r="V192" i="15"/>
  <c r="V14" i="15"/>
  <c r="V124" i="15"/>
  <c r="V119" i="15"/>
  <c r="V286" i="15"/>
  <c r="V17" i="15"/>
  <c r="V229" i="15"/>
  <c r="V200" i="15"/>
  <c r="V258" i="15"/>
  <c r="V55" i="15"/>
  <c r="V166" i="15"/>
  <c r="V164" i="15"/>
  <c r="V206" i="15"/>
  <c r="V116" i="15"/>
  <c r="V250" i="15"/>
  <c r="V64" i="15"/>
  <c r="V205" i="15"/>
  <c r="V76" i="15"/>
  <c r="V33" i="15"/>
  <c r="V61" i="15"/>
  <c r="V263" i="15"/>
  <c r="V301" i="15"/>
  <c r="V211" i="15"/>
  <c r="V81" i="15"/>
  <c r="V39" i="15"/>
  <c r="V53" i="15"/>
  <c r="V194" i="15"/>
  <c r="V257" i="15"/>
  <c r="V36" i="15"/>
  <c r="V180" i="15"/>
  <c r="V151" i="15"/>
  <c r="V44" i="15"/>
  <c r="V260" i="15"/>
  <c r="V62" i="15"/>
  <c r="V287" i="15"/>
  <c r="V133" i="15"/>
  <c r="V256" i="15"/>
  <c r="V236" i="15"/>
  <c r="V68" i="15"/>
  <c r="V134" i="15"/>
  <c r="V37" i="15"/>
  <c r="V152" i="15"/>
  <c r="V137" i="15"/>
  <c r="V212" i="15"/>
  <c r="V74" i="15"/>
  <c r="V176" i="15"/>
  <c r="V293" i="15"/>
  <c r="V111" i="15"/>
  <c r="V217" i="15"/>
  <c r="V191" i="15"/>
  <c r="V75" i="15"/>
  <c r="V297" i="15"/>
  <c r="V267" i="15"/>
  <c r="V187" i="15"/>
  <c r="V197" i="15"/>
  <c r="V298" i="15"/>
  <c r="V128" i="15"/>
  <c r="V218" i="15"/>
  <c r="V182" i="15"/>
  <c r="V40" i="15"/>
  <c r="V73" i="15"/>
  <c r="V285" i="15"/>
  <c r="V181" i="15"/>
  <c r="V284" i="15"/>
  <c r="V265" i="15"/>
  <c r="V56" i="15"/>
  <c r="V282" i="15"/>
  <c r="V193" i="15"/>
  <c r="Z273" i="13"/>
  <c r="Z257" i="13"/>
  <c r="V143" i="15"/>
  <c r="V303" i="15"/>
  <c r="V91" i="15"/>
  <c r="V118" i="15"/>
  <c r="V243" i="15"/>
  <c r="V300" i="15"/>
  <c r="V144" i="15"/>
  <c r="V198" i="15"/>
  <c r="V45" i="15"/>
  <c r="V160" i="15"/>
  <c r="V272" i="15"/>
  <c r="V35" i="15"/>
  <c r="V117" i="15"/>
  <c r="V183" i="15"/>
  <c r="V289" i="15"/>
  <c r="V142" i="15"/>
  <c r="V281" i="15"/>
  <c r="V101" i="15"/>
  <c r="V186" i="15"/>
  <c r="Z266" i="13"/>
  <c r="Q234" i="13"/>
  <c r="Z164" i="13"/>
  <c r="Q158" i="13"/>
  <c r="Q34" i="13"/>
  <c r="Q168" i="13"/>
  <c r="Z145" i="13"/>
  <c r="Q286" i="13"/>
  <c r="Z297" i="13"/>
  <c r="Z225" i="13"/>
  <c r="Q270" i="13"/>
  <c r="Q232" i="13"/>
  <c r="Z169" i="13"/>
  <c r="Q169" i="13"/>
  <c r="Q129" i="13"/>
  <c r="Y129" i="13"/>
  <c r="Z97" i="13"/>
  <c r="Q97" i="13"/>
  <c r="Q201" i="13"/>
  <c r="Y201" i="13"/>
  <c r="Z121" i="13"/>
  <c r="Q121" i="13"/>
  <c r="Q177" i="13"/>
  <c r="Y177" i="13"/>
  <c r="Y292" i="13"/>
  <c r="Z292" i="13"/>
  <c r="Q266" i="13"/>
  <c r="Z146" i="13"/>
  <c r="Q138" i="13"/>
  <c r="Z110" i="13"/>
  <c r="Z66" i="13"/>
  <c r="Z286" i="13"/>
  <c r="Z304" i="13"/>
  <c r="Q228" i="13"/>
  <c r="Z104" i="13"/>
  <c r="Q106" i="13"/>
  <c r="Q164" i="13"/>
  <c r="Q100" i="13"/>
  <c r="Q292" i="13"/>
  <c r="Z222" i="13"/>
  <c r="X304" i="13"/>
  <c r="W304" i="13" s="1"/>
  <c r="Z270" i="13"/>
  <c r="Q238" i="13"/>
  <c r="Q222" i="13"/>
  <c r="Q174" i="13"/>
  <c r="Z158" i="13"/>
  <c r="Q110" i="13"/>
  <c r="Z234" i="13"/>
  <c r="Q210" i="13"/>
  <c r="Q146" i="13"/>
  <c r="X110" i="13"/>
  <c r="W110" i="13" s="1"/>
  <c r="Z168" i="13"/>
  <c r="Q104" i="13"/>
  <c r="Z232" i="13"/>
  <c r="Z34" i="13"/>
  <c r="Q284" i="13"/>
  <c r="Z284" i="13"/>
  <c r="X222" i="13"/>
  <c r="W222" i="13" s="1"/>
  <c r="X292" i="13"/>
  <c r="X104" i="13"/>
  <c r="W104" i="13" s="1"/>
  <c r="X266" i="13"/>
  <c r="W266" i="13" s="1"/>
  <c r="Z238" i="13"/>
  <c r="Z174" i="13"/>
  <c r="X146" i="13"/>
  <c r="W146" i="13" s="1"/>
  <c r="Z210" i="13"/>
  <c r="Q66" i="13"/>
  <c r="X228" i="13"/>
  <c r="W228" i="13" s="1"/>
  <c r="X164" i="13"/>
  <c r="W164" i="13" s="1"/>
  <c r="X100" i="13"/>
  <c r="W100" i="13" s="1"/>
  <c r="X138" i="13"/>
  <c r="W138" i="13" s="1"/>
  <c r="X106" i="13"/>
  <c r="W106" i="13" s="1"/>
  <c r="Z132" i="13"/>
  <c r="Q68" i="13"/>
  <c r="Q193" i="13"/>
  <c r="Z161" i="13"/>
  <c r="Z105" i="13"/>
  <c r="Y206" i="13"/>
  <c r="Z162" i="13"/>
  <c r="Y162" i="13"/>
  <c r="Z130" i="13"/>
  <c r="Y130" i="13"/>
  <c r="X78" i="13"/>
  <c r="W78" i="13" s="1"/>
  <c r="Z78" i="13"/>
  <c r="Q78" i="13"/>
  <c r="Q18" i="13"/>
  <c r="Y18" i="13"/>
  <c r="Z289" i="13"/>
  <c r="Q289" i="13"/>
  <c r="Y289" i="13"/>
  <c r="Q265" i="13"/>
  <c r="Y265" i="13"/>
  <c r="Q153" i="13"/>
  <c r="Y153" i="13"/>
  <c r="Q136" i="13"/>
  <c r="Y136" i="13"/>
  <c r="Q72" i="13"/>
  <c r="Y72" i="13"/>
  <c r="Y282" i="13"/>
  <c r="Z282" i="13"/>
  <c r="Z281" i="13"/>
  <c r="Q281" i="13"/>
  <c r="Y281" i="13"/>
  <c r="Z137" i="13"/>
  <c r="Q137" i="13"/>
  <c r="Y137" i="13"/>
  <c r="Z296" i="13"/>
  <c r="Q296" i="13"/>
  <c r="Y200" i="13"/>
  <c r="Z200" i="13"/>
  <c r="Q12" i="13"/>
  <c r="Z12" i="13"/>
  <c r="Y12" i="13"/>
  <c r="Q161" i="13"/>
  <c r="Y161" i="13"/>
  <c r="Q196" i="13"/>
  <c r="Y196" i="13"/>
  <c r="Z153" i="13"/>
  <c r="Z265" i="13"/>
  <c r="Q130" i="13"/>
  <c r="Q200" i="13"/>
  <c r="Z274" i="13"/>
  <c r="Q274" i="13"/>
  <c r="Y274" i="13"/>
  <c r="Z242" i="13"/>
  <c r="Q242" i="13"/>
  <c r="Y242" i="13"/>
  <c r="Q186" i="13"/>
  <c r="Y186" i="13"/>
  <c r="Y142" i="13"/>
  <c r="Z142" i="13"/>
  <c r="Z50" i="13"/>
  <c r="Q50" i="13"/>
  <c r="Z241" i="13"/>
  <c r="Q241" i="13"/>
  <c r="Z185" i="13"/>
  <c r="Q185" i="13"/>
  <c r="Y185" i="13"/>
  <c r="Y260" i="13"/>
  <c r="Z260" i="13"/>
  <c r="Y241" i="13"/>
  <c r="Q282" i="13"/>
  <c r="Z186" i="13"/>
  <c r="Z196" i="13"/>
  <c r="Q260" i="13"/>
  <c r="Z136" i="13"/>
  <c r="Z18" i="13"/>
  <c r="Z113" i="13"/>
  <c r="Q113" i="13"/>
  <c r="Y81" i="13"/>
  <c r="Z81" i="13"/>
  <c r="Z258" i="13"/>
  <c r="Q258" i="13"/>
  <c r="Y258" i="13"/>
  <c r="Z226" i="13"/>
  <c r="Q226" i="13"/>
  <c r="Y226" i="13"/>
  <c r="Z217" i="13"/>
  <c r="Q217" i="13"/>
  <c r="Z89" i="13"/>
  <c r="Q89" i="13"/>
  <c r="Q132" i="13"/>
  <c r="Y132" i="13"/>
  <c r="Y68" i="13"/>
  <c r="Z68" i="13"/>
  <c r="Z249" i="13"/>
  <c r="Q249" i="13"/>
  <c r="Y249" i="13"/>
  <c r="Y193" i="13"/>
  <c r="Z193" i="13"/>
  <c r="Q105" i="13"/>
  <c r="Y105" i="13"/>
  <c r="Y264" i="13"/>
  <c r="Z264" i="13"/>
  <c r="Q264" i="13"/>
  <c r="Q206" i="13"/>
  <c r="Q162" i="13"/>
  <c r="Q81" i="13"/>
  <c r="Z14" i="14"/>
  <c r="AE14" i="14"/>
  <c r="AH306" i="14"/>
  <c r="AC305" i="11" s="1"/>
  <c r="AD306" i="14"/>
  <c r="AH298" i="14"/>
  <c r="AD298" i="14"/>
  <c r="AH290" i="14"/>
  <c r="AC289" i="11" s="1"/>
  <c r="AD290" i="14"/>
  <c r="AH282" i="14"/>
  <c r="AC281" i="11" s="1"/>
  <c r="AD282" i="14"/>
  <c r="AH270" i="14"/>
  <c r="AD270" i="14"/>
  <c r="AH258" i="14"/>
  <c r="AC257" i="11" s="1"/>
  <c r="AD258" i="14"/>
  <c r="AH250" i="14"/>
  <c r="AD250" i="14"/>
  <c r="AH238" i="14"/>
  <c r="AC237" i="11" s="1"/>
  <c r="AD238" i="14"/>
  <c r="AH226" i="14"/>
  <c r="AD226" i="14"/>
  <c r="AH218" i="14"/>
  <c r="AD218" i="14"/>
  <c r="AH206" i="14"/>
  <c r="AD206" i="14"/>
  <c r="AH198" i="14"/>
  <c r="AC197" i="11" s="1"/>
  <c r="AD198" i="14"/>
  <c r="AH190" i="14"/>
  <c r="AD190" i="14"/>
  <c r="AH182" i="14"/>
  <c r="AC181" i="11" s="1"/>
  <c r="AD182" i="14"/>
  <c r="AH174" i="14"/>
  <c r="AD174" i="14"/>
  <c r="AH158" i="14"/>
  <c r="AD158" i="14"/>
  <c r="AH150" i="14"/>
  <c r="AD150" i="14"/>
  <c r="AH142" i="14"/>
  <c r="AD142" i="14"/>
  <c r="AH134" i="14"/>
  <c r="AD134" i="14"/>
  <c r="AH126" i="14"/>
  <c r="AD126" i="14"/>
  <c r="AH118" i="14"/>
  <c r="AD118" i="14"/>
  <c r="AH110" i="14"/>
  <c r="AC109" i="11" s="1"/>
  <c r="AD110" i="14"/>
  <c r="AH98" i="14"/>
  <c r="AH86" i="14"/>
  <c r="AD86" i="14"/>
  <c r="AH78" i="14"/>
  <c r="AC77" i="11" s="1"/>
  <c r="AD78" i="14"/>
  <c r="AH62" i="14"/>
  <c r="AH54" i="14"/>
  <c r="AC53" i="11" s="1"/>
  <c r="AD54" i="14"/>
  <c r="AH46" i="14"/>
  <c r="AH38" i="14"/>
  <c r="AC37" i="11" s="1"/>
  <c r="AD38" i="14"/>
  <c r="AH30" i="14"/>
  <c r="AD30" i="14"/>
  <c r="AH22" i="14"/>
  <c r="AD22" i="14"/>
  <c r="AH40" i="14"/>
  <c r="AC39" i="11" s="1"/>
  <c r="AD40" i="14"/>
  <c r="AH24" i="14"/>
  <c r="AD24" i="14"/>
  <c r="AH16" i="14"/>
  <c r="AD16" i="14"/>
  <c r="AH279" i="14"/>
  <c r="AC278" i="11" s="1"/>
  <c r="AD279" i="14"/>
  <c r="AH267" i="14"/>
  <c r="AD267" i="14"/>
  <c r="AH259" i="14"/>
  <c r="AC258" i="11" s="1"/>
  <c r="AD259" i="14"/>
  <c r="AH235" i="14"/>
  <c r="AD235" i="14"/>
  <c r="AH227" i="14"/>
  <c r="AD227" i="14"/>
  <c r="AH171" i="14"/>
  <c r="AD171" i="14"/>
  <c r="AH139" i="14"/>
  <c r="AC138" i="11" s="1"/>
  <c r="AD139" i="14"/>
  <c r="AH131" i="14"/>
  <c r="AD131" i="14"/>
  <c r="AH107" i="14"/>
  <c r="AD107" i="14"/>
  <c r="AH87" i="14"/>
  <c r="AH75" i="14"/>
  <c r="AH63" i="14"/>
  <c r="AC62" i="11" s="1"/>
  <c r="AD63" i="14"/>
  <c r="AH51" i="14"/>
  <c r="AC50" i="11" s="1"/>
  <c r="AD51" i="14"/>
  <c r="AH43" i="14"/>
  <c r="AH31" i="14"/>
  <c r="AD31" i="14"/>
  <c r="AH23" i="14"/>
  <c r="AD23" i="14"/>
  <c r="AH36" i="14"/>
  <c r="AD36" i="14"/>
  <c r="AH304" i="14"/>
  <c r="AD304" i="14"/>
  <c r="AH292" i="14"/>
  <c r="AD292" i="14"/>
  <c r="AH280" i="14"/>
  <c r="AC279" i="11" s="1"/>
  <c r="AH272" i="14"/>
  <c r="AD272" i="14"/>
  <c r="AH260" i="14"/>
  <c r="AD260" i="14"/>
  <c r="AH248" i="14"/>
  <c r="AD248" i="14"/>
  <c r="AH236" i="14"/>
  <c r="AH228" i="14"/>
  <c r="AH220" i="14"/>
  <c r="AD220" i="14"/>
  <c r="AH208" i="14"/>
  <c r="AD208" i="14"/>
  <c r="AH176" i="14"/>
  <c r="AD176" i="14"/>
  <c r="AH164" i="14"/>
  <c r="AD164" i="14"/>
  <c r="AH156" i="14"/>
  <c r="AD156" i="14"/>
  <c r="AH140" i="14"/>
  <c r="AD140" i="14"/>
  <c r="AH128" i="14"/>
  <c r="AD128" i="14"/>
  <c r="AH116" i="14"/>
  <c r="AD116" i="14"/>
  <c r="AH104" i="14"/>
  <c r="AD104" i="14"/>
  <c r="AH96" i="14"/>
  <c r="AD96" i="14"/>
  <c r="AH88" i="14"/>
  <c r="AD88" i="14"/>
  <c r="AH80" i="14"/>
  <c r="AD80" i="14"/>
  <c r="AH72" i="14"/>
  <c r="AD72" i="14"/>
  <c r="AH64" i="14"/>
  <c r="AC63" i="11" s="1"/>
  <c r="AD64" i="14"/>
  <c r="AH56" i="14"/>
  <c r="AC55" i="11" s="1"/>
  <c r="AD56" i="14"/>
  <c r="AH48" i="14"/>
  <c r="AC47" i="11" s="1"/>
  <c r="AD48" i="14"/>
  <c r="AH305" i="14"/>
  <c r="AC304" i="11" s="1"/>
  <c r="AD305" i="14"/>
  <c r="AH297" i="14"/>
  <c r="AH289" i="14"/>
  <c r="AC288" i="11" s="1"/>
  <c r="AD289" i="14"/>
  <c r="AH273" i="14"/>
  <c r="AD273" i="14"/>
  <c r="AH261" i="14"/>
  <c r="AC260" i="11" s="1"/>
  <c r="AD261" i="14"/>
  <c r="AH249" i="14"/>
  <c r="AC248" i="11" s="1"/>
  <c r="AD249" i="14"/>
  <c r="AH241" i="14"/>
  <c r="AC240" i="11" s="1"/>
  <c r="AD241" i="14"/>
  <c r="AH229" i="14"/>
  <c r="AD229" i="14"/>
  <c r="AH221" i="14"/>
  <c r="AD221" i="14"/>
  <c r="AH209" i="14"/>
  <c r="AD209" i="14"/>
  <c r="AH197" i="14"/>
  <c r="AD197" i="14"/>
  <c r="AH185" i="14"/>
  <c r="AD185" i="14"/>
  <c r="AH177" i="14"/>
  <c r="AD177" i="14"/>
  <c r="AH169" i="14"/>
  <c r="AC168" i="11" s="1"/>
  <c r="AD169" i="14"/>
  <c r="AH161" i="14"/>
  <c r="AC160" i="11" s="1"/>
  <c r="AD161" i="14"/>
  <c r="AH153" i="14"/>
  <c r="AD153" i="14"/>
  <c r="AH145" i="14"/>
  <c r="AD145" i="14"/>
  <c r="AH137" i="14"/>
  <c r="AD137" i="14"/>
  <c r="AH129" i="14"/>
  <c r="AC128" i="11" s="1"/>
  <c r="AD129" i="14"/>
  <c r="AH121" i="14"/>
  <c r="AC120" i="11" s="1"/>
  <c r="AD121" i="14"/>
  <c r="AH113" i="14"/>
  <c r="AD113" i="14"/>
  <c r="AH105" i="14"/>
  <c r="AD105" i="14"/>
  <c r="AH97" i="14"/>
  <c r="AD97" i="14"/>
  <c r="AH89" i="14"/>
  <c r="AD89" i="14"/>
  <c r="AH81" i="14"/>
  <c r="AC80" i="11" s="1"/>
  <c r="AD81" i="14"/>
  <c r="AH73" i="14"/>
  <c r="AC72" i="11" s="1"/>
  <c r="AD73" i="14"/>
  <c r="AH65" i="14"/>
  <c r="AC64" i="11" s="1"/>
  <c r="AD65" i="14"/>
  <c r="AH57" i="14"/>
  <c r="AC56" i="11" s="1"/>
  <c r="AD57" i="14"/>
  <c r="AH49" i="14"/>
  <c r="AC48" i="11" s="1"/>
  <c r="AD49" i="14"/>
  <c r="AH41" i="14"/>
  <c r="AC40" i="11" s="1"/>
  <c r="AD41" i="14"/>
  <c r="AH33" i="14"/>
  <c r="AD33" i="14"/>
  <c r="AH25" i="14"/>
  <c r="AD25" i="14"/>
  <c r="AH17" i="14"/>
  <c r="AD17" i="14"/>
  <c r="Z13" i="14"/>
  <c r="AH28" i="14"/>
  <c r="AD28" i="14"/>
  <c r="AC14" i="14"/>
  <c r="AH302" i="14"/>
  <c r="AC301" i="11" s="1"/>
  <c r="AD302" i="14"/>
  <c r="AH294" i="14"/>
  <c r="AD294" i="14"/>
  <c r="AH286" i="14"/>
  <c r="AD286" i="14"/>
  <c r="AH274" i="14"/>
  <c r="AC273" i="11" s="1"/>
  <c r="AD274" i="14"/>
  <c r="AH266" i="14"/>
  <c r="AC265" i="11" s="1"/>
  <c r="AD266" i="14"/>
  <c r="AH254" i="14"/>
  <c r="AD254" i="14"/>
  <c r="AH242" i="14"/>
  <c r="AC241" i="11" s="1"/>
  <c r="AD242" i="14"/>
  <c r="AH234" i="14"/>
  <c r="AD234" i="14"/>
  <c r="AH222" i="14"/>
  <c r="AC221" i="11" s="1"/>
  <c r="AD222" i="14"/>
  <c r="AH210" i="14"/>
  <c r="AC209" i="11" s="1"/>
  <c r="AD210" i="14"/>
  <c r="AH202" i="14"/>
  <c r="AC201" i="11" s="1"/>
  <c r="AD202" i="14"/>
  <c r="AH194" i="14"/>
  <c r="AD194" i="14"/>
  <c r="AH186" i="14"/>
  <c r="AD186" i="14"/>
  <c r="AH178" i="14"/>
  <c r="AD178" i="14"/>
  <c r="AH170" i="14"/>
  <c r="AD170" i="14"/>
  <c r="AH154" i="14"/>
  <c r="AD154" i="14"/>
  <c r="AH146" i="14"/>
  <c r="AD146" i="14"/>
  <c r="AH138" i="14"/>
  <c r="AD138" i="14"/>
  <c r="AH130" i="14"/>
  <c r="AC129" i="11" s="1"/>
  <c r="AD130" i="14"/>
  <c r="AH122" i="14"/>
  <c r="AH114" i="14"/>
  <c r="AH106" i="14"/>
  <c r="AD106" i="14"/>
  <c r="AH94" i="14"/>
  <c r="AD94" i="14"/>
  <c r="AH82" i="14"/>
  <c r="AC81" i="11" s="1"/>
  <c r="AD82" i="14"/>
  <c r="AH70" i="14"/>
  <c r="AC69" i="11" s="1"/>
  <c r="AD70" i="14"/>
  <c r="AH58" i="14"/>
  <c r="AC57" i="11" s="1"/>
  <c r="AD58" i="14"/>
  <c r="AH50" i="14"/>
  <c r="AH42" i="14"/>
  <c r="AD42" i="14"/>
  <c r="AH34" i="14"/>
  <c r="AH26" i="14"/>
  <c r="AD26" i="14"/>
  <c r="AH18" i="14"/>
  <c r="AD18" i="14"/>
  <c r="AH32" i="14"/>
  <c r="AD32" i="14"/>
  <c r="AH20" i="14"/>
  <c r="AC19" i="11" s="1"/>
  <c r="AD20" i="14"/>
  <c r="AH283" i="14"/>
  <c r="AD283" i="14"/>
  <c r="AH275" i="14"/>
  <c r="AD275" i="14"/>
  <c r="AH263" i="14"/>
  <c r="AD263" i="14"/>
  <c r="AH243" i="14"/>
  <c r="AC242" i="11" s="1"/>
  <c r="AD243" i="14"/>
  <c r="AH231" i="14"/>
  <c r="AD231" i="14"/>
  <c r="AH215" i="14"/>
  <c r="AD215" i="14"/>
  <c r="AH147" i="14"/>
  <c r="AC146" i="11" s="1"/>
  <c r="AD147" i="14"/>
  <c r="AH135" i="14"/>
  <c r="AC134" i="11" s="1"/>
  <c r="AD135" i="14"/>
  <c r="AH123" i="14"/>
  <c r="AD123" i="14"/>
  <c r="AH91" i="14"/>
  <c r="AH79" i="14"/>
  <c r="AD79" i="14"/>
  <c r="AH71" i="14"/>
  <c r="AH55" i="14"/>
  <c r="AD55" i="14"/>
  <c r="AH47" i="14"/>
  <c r="AD47" i="14"/>
  <c r="AD39" i="14"/>
  <c r="AH39" i="14"/>
  <c r="AH27" i="14"/>
  <c r="AD27" i="14"/>
  <c r="AH15" i="14"/>
  <c r="AD15" i="14"/>
  <c r="AH300" i="14"/>
  <c r="AC299" i="11" s="1"/>
  <c r="AH288" i="14"/>
  <c r="AD288" i="14"/>
  <c r="AH276" i="14"/>
  <c r="AD276" i="14"/>
  <c r="AH268" i="14"/>
  <c r="AD268" i="14"/>
  <c r="AH256" i="14"/>
  <c r="AC255" i="11" s="1"/>
  <c r="AD256" i="14"/>
  <c r="AH240" i="14"/>
  <c r="AD240" i="14"/>
  <c r="AH232" i="14"/>
  <c r="AD232" i="14"/>
  <c r="AH224" i="14"/>
  <c r="AC223" i="11" s="1"/>
  <c r="AD224" i="14"/>
  <c r="AH212" i="14"/>
  <c r="AC211" i="11" s="1"/>
  <c r="AD212" i="14"/>
  <c r="AH188" i="14"/>
  <c r="AD188" i="14"/>
  <c r="AH172" i="14"/>
  <c r="AD172" i="14"/>
  <c r="AH160" i="14"/>
  <c r="AD160" i="14"/>
  <c r="AH144" i="14"/>
  <c r="AD144" i="14"/>
  <c r="AH132" i="14"/>
  <c r="AD132" i="14"/>
  <c r="AH124" i="14"/>
  <c r="AD124" i="14"/>
  <c r="AH108" i="14"/>
  <c r="AD108" i="14"/>
  <c r="AH100" i="14"/>
  <c r="AD100" i="14"/>
  <c r="AH92" i="14"/>
  <c r="AC91" i="11" s="1"/>
  <c r="AD92" i="14"/>
  <c r="AH84" i="14"/>
  <c r="AD84" i="14"/>
  <c r="AH76" i="14"/>
  <c r="AD76" i="14"/>
  <c r="AH68" i="14"/>
  <c r="AD68" i="14"/>
  <c r="AH60" i="14"/>
  <c r="AD60" i="14"/>
  <c r="AH52" i="14"/>
  <c r="AC51" i="11" s="1"/>
  <c r="AD52" i="14"/>
  <c r="AH44" i="14"/>
  <c r="AC43" i="11" s="1"/>
  <c r="AD44" i="14"/>
  <c r="AH301" i="14"/>
  <c r="AC300" i="11" s="1"/>
  <c r="AH293" i="14"/>
  <c r="AC292" i="11" s="1"/>
  <c r="AH281" i="14"/>
  <c r="AH265" i="14"/>
  <c r="AD265" i="14"/>
  <c r="AH253" i="14"/>
  <c r="AD253" i="14"/>
  <c r="AH245" i="14"/>
  <c r="AD245" i="14"/>
  <c r="AH233" i="14"/>
  <c r="AD233" i="14"/>
  <c r="AH225" i="14"/>
  <c r="AD225" i="14"/>
  <c r="AH213" i="14"/>
  <c r="AC212" i="11" s="1"/>
  <c r="AH205" i="14"/>
  <c r="AD205" i="14"/>
  <c r="AH189" i="14"/>
  <c r="AC188" i="11" s="1"/>
  <c r="AD189" i="14"/>
  <c r="AH181" i="14"/>
  <c r="AC180" i="11" s="1"/>
  <c r="AD181" i="14"/>
  <c r="AH173" i="14"/>
  <c r="AD173" i="14"/>
  <c r="AH165" i="14"/>
  <c r="AD165" i="14"/>
  <c r="AH157" i="14"/>
  <c r="AD157" i="14"/>
  <c r="AH149" i="14"/>
  <c r="AH141" i="14"/>
  <c r="AD141" i="14"/>
  <c r="AH133" i="14"/>
  <c r="AD133" i="14"/>
  <c r="AH125" i="14"/>
  <c r="AC124" i="11" s="1"/>
  <c r="AD125" i="14"/>
  <c r="AH117" i="14"/>
  <c r="AD117" i="14"/>
  <c r="AH109" i="14"/>
  <c r="AC108" i="11" s="1"/>
  <c r="AD109" i="14"/>
  <c r="AH101" i="14"/>
  <c r="AD101" i="14"/>
  <c r="AH93" i="14"/>
  <c r="AD93" i="14"/>
  <c r="AH85" i="14"/>
  <c r="AD85" i="14"/>
  <c r="AH77" i="14"/>
  <c r="AC76" i="11" s="1"/>
  <c r="AD77" i="14"/>
  <c r="AH69" i="14"/>
  <c r="AD69" i="14"/>
  <c r="AH61" i="14"/>
  <c r="AD61" i="14"/>
  <c r="AH53" i="14"/>
  <c r="AC52" i="11" s="1"/>
  <c r="AD53" i="14"/>
  <c r="AH45" i="14"/>
  <c r="AC44" i="11" s="1"/>
  <c r="AD45" i="14"/>
  <c r="AH37" i="14"/>
  <c r="AC36" i="11" s="1"/>
  <c r="AD37" i="14"/>
  <c r="AH29" i="14"/>
  <c r="AD29" i="14"/>
  <c r="AH21" i="14"/>
  <c r="AD21" i="14"/>
  <c r="U14" i="14"/>
  <c r="V13" i="14"/>
  <c r="U13" i="14"/>
  <c r="AJ196" i="14" l="1"/>
  <c r="AJ285" i="14"/>
  <c r="AJ239" i="14"/>
  <c r="AJ35" i="14"/>
  <c r="AJ216" i="14"/>
  <c r="AJ151" i="14"/>
  <c r="AJ90" i="14"/>
  <c r="AJ296" i="14"/>
  <c r="AJ246" i="14"/>
  <c r="AJ163" i="14"/>
  <c r="AJ299" i="14"/>
  <c r="AJ59" i="14"/>
  <c r="AJ277" i="14"/>
  <c r="AJ207" i="14"/>
  <c r="AJ199" i="14"/>
  <c r="AJ143" i="14"/>
  <c r="AJ291" i="14"/>
  <c r="AJ166" i="14"/>
  <c r="AJ183" i="14"/>
  <c r="AJ219" i="14"/>
  <c r="AC20" i="11"/>
  <c r="AJ21" i="14"/>
  <c r="AC60" i="11"/>
  <c r="AJ61" i="14"/>
  <c r="AC68" i="11"/>
  <c r="AJ69" i="14"/>
  <c r="AC84" i="11"/>
  <c r="AJ85" i="14"/>
  <c r="AC92" i="11"/>
  <c r="AJ93" i="14"/>
  <c r="AC132" i="11"/>
  <c r="AJ133" i="14"/>
  <c r="AC224" i="11"/>
  <c r="AJ225" i="14"/>
  <c r="AC232" i="11"/>
  <c r="AJ233" i="14"/>
  <c r="AC244" i="11"/>
  <c r="AJ245" i="14"/>
  <c r="AC264" i="11"/>
  <c r="AJ265" i="14"/>
  <c r="AC46" i="11"/>
  <c r="AJ47" i="14"/>
  <c r="AC122" i="11"/>
  <c r="AJ123" i="14"/>
  <c r="AC214" i="11"/>
  <c r="AJ215" i="14"/>
  <c r="AC274" i="11"/>
  <c r="AJ275" i="14"/>
  <c r="AC31" i="11"/>
  <c r="AJ32" i="14"/>
  <c r="AC17" i="11"/>
  <c r="AJ18" i="14"/>
  <c r="AC49" i="11"/>
  <c r="AJ50" i="14"/>
  <c r="AC105" i="11"/>
  <c r="AJ106" i="14"/>
  <c r="AC121" i="11"/>
  <c r="AJ122" i="14"/>
  <c r="AC137" i="11"/>
  <c r="AJ138" i="14"/>
  <c r="AC145" i="11"/>
  <c r="AJ146" i="14"/>
  <c r="AC169" i="11"/>
  <c r="AJ170" i="14"/>
  <c r="AC177" i="11"/>
  <c r="AJ178" i="14"/>
  <c r="AC193" i="11"/>
  <c r="AJ194" i="14"/>
  <c r="AC233" i="11"/>
  <c r="AJ234" i="14"/>
  <c r="AC253" i="11"/>
  <c r="AJ254" i="14"/>
  <c r="AC285" i="11"/>
  <c r="AJ286" i="14"/>
  <c r="AC24" i="11"/>
  <c r="AJ25" i="14"/>
  <c r="AC88" i="11"/>
  <c r="AJ89" i="14"/>
  <c r="AC104" i="11"/>
  <c r="AJ105" i="14"/>
  <c r="AC112" i="11"/>
  <c r="AJ113" i="14"/>
  <c r="AC144" i="11"/>
  <c r="AJ145" i="14"/>
  <c r="AC152" i="11"/>
  <c r="AJ153" i="14"/>
  <c r="AC176" i="11"/>
  <c r="AJ177" i="14"/>
  <c r="AC196" i="11"/>
  <c r="AJ197" i="14"/>
  <c r="AC220" i="11"/>
  <c r="AJ221" i="14"/>
  <c r="AC272" i="11"/>
  <c r="AJ273" i="14"/>
  <c r="AC227" i="11"/>
  <c r="AJ228" i="14"/>
  <c r="AC291" i="11"/>
  <c r="AJ292" i="14"/>
  <c r="AC35" i="11"/>
  <c r="AJ36" i="14"/>
  <c r="AC22" i="11"/>
  <c r="AJ23" i="14"/>
  <c r="AC30" i="11"/>
  <c r="AJ31" i="14"/>
  <c r="AC74" i="11"/>
  <c r="AJ75" i="14"/>
  <c r="AC45" i="11"/>
  <c r="AJ46" i="14"/>
  <c r="AC97" i="11"/>
  <c r="AJ98" i="14"/>
  <c r="AC125" i="11"/>
  <c r="AJ126" i="14"/>
  <c r="AC133" i="11"/>
  <c r="AJ134" i="14"/>
  <c r="AC141" i="11"/>
  <c r="AJ142" i="14"/>
  <c r="AC157" i="11"/>
  <c r="AJ158" i="14"/>
  <c r="AC205" i="11"/>
  <c r="AJ206" i="14"/>
  <c r="AC225" i="11"/>
  <c r="AJ226" i="14"/>
  <c r="AC148" i="11"/>
  <c r="AJ149" i="14"/>
  <c r="AC156" i="11"/>
  <c r="AJ157" i="14"/>
  <c r="AC164" i="11"/>
  <c r="AJ165" i="14"/>
  <c r="AC172" i="11"/>
  <c r="AJ173" i="14"/>
  <c r="AC204" i="11"/>
  <c r="AJ205" i="14"/>
  <c r="AC280" i="11"/>
  <c r="AJ281" i="14"/>
  <c r="AC59" i="11"/>
  <c r="AJ60" i="14"/>
  <c r="AC67" i="11"/>
  <c r="AJ68" i="14"/>
  <c r="AC75" i="11"/>
  <c r="AJ76" i="14"/>
  <c r="AC83" i="11"/>
  <c r="AJ84" i="14"/>
  <c r="AC99" i="11"/>
  <c r="AJ100" i="14"/>
  <c r="AC107" i="11"/>
  <c r="AJ108" i="14"/>
  <c r="AC123" i="11"/>
  <c r="AJ124" i="14"/>
  <c r="AC131" i="11"/>
  <c r="AJ132" i="14"/>
  <c r="AC143" i="11"/>
  <c r="AJ144" i="14"/>
  <c r="AC159" i="11"/>
  <c r="AJ160" i="14"/>
  <c r="AC171" i="11"/>
  <c r="AJ172" i="14"/>
  <c r="AC187" i="11"/>
  <c r="AJ188" i="14"/>
  <c r="AC231" i="11"/>
  <c r="AJ232" i="14"/>
  <c r="AC239" i="11"/>
  <c r="AJ240" i="14"/>
  <c r="AC267" i="11"/>
  <c r="AJ268" i="14"/>
  <c r="AC275" i="11"/>
  <c r="AJ276" i="14"/>
  <c r="AC287" i="11"/>
  <c r="AJ288" i="14"/>
  <c r="AC38" i="11"/>
  <c r="AJ39" i="14"/>
  <c r="AC70" i="11"/>
  <c r="AJ71" i="14"/>
  <c r="AC78" i="11"/>
  <c r="AJ79" i="14"/>
  <c r="AC33" i="11"/>
  <c r="AJ34" i="14"/>
  <c r="AC41" i="11"/>
  <c r="AJ42" i="14"/>
  <c r="AC113" i="11"/>
  <c r="AJ114" i="14"/>
  <c r="AC27" i="11"/>
  <c r="AJ28" i="14"/>
  <c r="AC28" i="11"/>
  <c r="AJ29" i="14"/>
  <c r="AC100" i="11"/>
  <c r="AJ101" i="14"/>
  <c r="AC116" i="11"/>
  <c r="AJ117" i="14"/>
  <c r="AC140" i="11"/>
  <c r="AJ141" i="14"/>
  <c r="AC252" i="11"/>
  <c r="AJ253" i="14"/>
  <c r="AC26" i="11"/>
  <c r="AJ27" i="14"/>
  <c r="AC54" i="11"/>
  <c r="AJ55" i="14"/>
  <c r="AC90" i="11"/>
  <c r="AJ91" i="14"/>
  <c r="AC230" i="11"/>
  <c r="AJ231" i="14"/>
  <c r="AC262" i="11"/>
  <c r="AJ263" i="14"/>
  <c r="AC282" i="11"/>
  <c r="AJ283" i="14"/>
  <c r="AC25" i="11"/>
  <c r="AJ26" i="14"/>
  <c r="AC93" i="11"/>
  <c r="AJ94" i="14"/>
  <c r="AC153" i="11"/>
  <c r="AJ154" i="14"/>
  <c r="AC185" i="11"/>
  <c r="AJ186" i="14"/>
  <c r="AC293" i="11"/>
  <c r="AJ294" i="14"/>
  <c r="AC32" i="11"/>
  <c r="AJ33" i="14"/>
  <c r="AC96" i="11"/>
  <c r="AJ97" i="14"/>
  <c r="AC136" i="11"/>
  <c r="AJ137" i="14"/>
  <c r="AC184" i="11"/>
  <c r="AJ185" i="14"/>
  <c r="AC208" i="11"/>
  <c r="AJ209" i="14"/>
  <c r="AC228" i="11"/>
  <c r="AJ229" i="14"/>
  <c r="AC303" i="11"/>
  <c r="AJ304" i="14"/>
  <c r="AC117" i="11"/>
  <c r="AJ118" i="14"/>
  <c r="AC149" i="11"/>
  <c r="AJ150" i="14"/>
  <c r="AC173" i="11"/>
  <c r="AJ174" i="14"/>
  <c r="AC189" i="11"/>
  <c r="AJ190" i="14"/>
  <c r="AC217" i="11"/>
  <c r="AJ218" i="14"/>
  <c r="AC296" i="11"/>
  <c r="AJ297" i="14"/>
  <c r="AC71" i="11"/>
  <c r="AJ72" i="14"/>
  <c r="AC79" i="11"/>
  <c r="AJ80" i="14"/>
  <c r="AC87" i="11"/>
  <c r="AJ88" i="14"/>
  <c r="AC95" i="11"/>
  <c r="AJ96" i="14"/>
  <c r="AC103" i="11"/>
  <c r="AJ104" i="14"/>
  <c r="AC115" i="11"/>
  <c r="AJ116" i="14"/>
  <c r="AC127" i="11"/>
  <c r="AJ128" i="14"/>
  <c r="AC139" i="11"/>
  <c r="AJ140" i="14"/>
  <c r="AC155" i="11"/>
  <c r="AJ156" i="14"/>
  <c r="AC163" i="11"/>
  <c r="AJ164" i="14"/>
  <c r="AC175" i="11"/>
  <c r="AJ176" i="14"/>
  <c r="AC207" i="11"/>
  <c r="AJ208" i="14"/>
  <c r="AC219" i="11"/>
  <c r="AJ220" i="14"/>
  <c r="AC235" i="11"/>
  <c r="AJ236" i="14"/>
  <c r="AC247" i="11"/>
  <c r="AJ248" i="14"/>
  <c r="AC259" i="11"/>
  <c r="AJ260" i="14"/>
  <c r="AC271" i="11"/>
  <c r="AJ272" i="14"/>
  <c r="AC86" i="11"/>
  <c r="AJ87" i="14"/>
  <c r="AC106" i="11"/>
  <c r="AJ107" i="14"/>
  <c r="AC130" i="11"/>
  <c r="AJ131" i="14"/>
  <c r="AC170" i="11"/>
  <c r="AJ171" i="14"/>
  <c r="AC226" i="11"/>
  <c r="AJ227" i="14"/>
  <c r="AC234" i="11"/>
  <c r="AJ235" i="14"/>
  <c r="AC266" i="11"/>
  <c r="AJ267" i="14"/>
  <c r="AC23" i="11"/>
  <c r="AJ24" i="14"/>
  <c r="AC21" i="11"/>
  <c r="AJ22" i="14"/>
  <c r="AC29" i="11"/>
  <c r="AJ30" i="14"/>
  <c r="AC61" i="11"/>
  <c r="AJ62" i="14"/>
  <c r="AC85" i="11"/>
  <c r="AJ86" i="14"/>
  <c r="AJ204" i="14"/>
  <c r="AJ103" i="14"/>
  <c r="AJ271" i="14"/>
  <c r="AJ184" i="14"/>
  <c r="AJ115" i="14"/>
  <c r="AJ175" i="14"/>
  <c r="AC249" i="11"/>
  <c r="AJ250" i="14"/>
  <c r="AC269" i="11"/>
  <c r="AJ270" i="14"/>
  <c r="AC297" i="11"/>
  <c r="AJ298" i="14"/>
  <c r="AJ193" i="14"/>
  <c r="AJ192" i="14"/>
  <c r="AJ255" i="14"/>
  <c r="AJ247" i="14"/>
  <c r="AJ214" i="14"/>
  <c r="AJ237" i="14"/>
  <c r="AJ262" i="14"/>
  <c r="AJ252" i="14"/>
  <c r="AJ99" i="14"/>
  <c r="AJ200" i="14"/>
  <c r="J299" i="14"/>
  <c r="V295" i="1" s="1"/>
  <c r="AD187" i="14"/>
  <c r="AC127" i="14"/>
  <c r="AD127" i="14"/>
  <c r="AD196" i="14"/>
  <c r="AD262" i="14"/>
  <c r="J152" i="14"/>
  <c r="V148" i="1" s="1"/>
  <c r="J244" i="14"/>
  <c r="V35" i="14"/>
  <c r="AD35" i="14"/>
  <c r="V162" i="14"/>
  <c r="AD162" i="14"/>
  <c r="V237" i="14"/>
  <c r="AD237" i="14"/>
  <c r="V115" i="14"/>
  <c r="AD115" i="14"/>
  <c r="J115" i="14"/>
  <c r="U115" i="14"/>
  <c r="V148" i="14"/>
  <c r="AD148" i="14"/>
  <c r="V67" i="14"/>
  <c r="AD67" i="14"/>
  <c r="V287" i="14"/>
  <c r="AD287" i="14"/>
  <c r="V191" i="14"/>
  <c r="AD191" i="14"/>
  <c r="V247" i="14"/>
  <c r="AD247" i="14"/>
  <c r="V83" i="14"/>
  <c r="AD83" i="14"/>
  <c r="V296" i="14"/>
  <c r="AD296" i="14"/>
  <c r="V112" i="14"/>
  <c r="AD112" i="14"/>
  <c r="V251" i="14"/>
  <c r="AD251" i="14"/>
  <c r="Z284" i="14"/>
  <c r="J295" i="14"/>
  <c r="V291" i="1" s="1"/>
  <c r="AC295" i="14"/>
  <c r="V192" i="14"/>
  <c r="AD192" i="14"/>
  <c r="J127" i="14"/>
  <c r="V123" i="1" s="1"/>
  <c r="J247" i="14"/>
  <c r="V243" i="1" s="1"/>
  <c r="J155" i="14"/>
  <c r="V151" i="1" s="1"/>
  <c r="J284" i="14"/>
  <c r="V280" i="1" s="1"/>
  <c r="J200" i="14"/>
  <c r="V196" i="1" s="1"/>
  <c r="J179" i="14"/>
  <c r="V175" i="1" s="1"/>
  <c r="J196" i="14"/>
  <c r="V192" i="1" s="1"/>
  <c r="J252" i="14"/>
  <c r="J216" i="14"/>
  <c r="V212" i="1" s="1"/>
  <c r="J184" i="14"/>
  <c r="J214" i="14"/>
  <c r="V210" i="1" s="1"/>
  <c r="J148" i="14"/>
  <c r="J120" i="14"/>
  <c r="V116" i="1" s="1"/>
  <c r="J271" i="14"/>
  <c r="V267" i="1" s="1"/>
  <c r="J269" i="14"/>
  <c r="V265" i="1" s="1"/>
  <c r="J291" i="14"/>
  <c r="V287" i="1" s="1"/>
  <c r="J287" i="14"/>
  <c r="J191" i="14"/>
  <c r="J211" i="14"/>
  <c r="V207" i="1" s="1"/>
  <c r="J207" i="14"/>
  <c r="V203" i="1" s="1"/>
  <c r="J95" i="14"/>
  <c r="V91" i="1" s="1"/>
  <c r="J19" i="14"/>
  <c r="V15" i="1" s="1"/>
  <c r="J199" i="14"/>
  <c r="J296" i="14"/>
  <c r="V292" i="1" s="1"/>
  <c r="J183" i="14"/>
  <c r="V179" i="1" s="1"/>
  <c r="J74" i="14"/>
  <c r="J102" i="14"/>
  <c r="V98" i="1" s="1"/>
  <c r="J66" i="14"/>
  <c r="V62" i="1" s="1"/>
  <c r="J192" i="14"/>
  <c r="V188" i="1" s="1"/>
  <c r="J255" i="14"/>
  <c r="V251" i="1" s="1"/>
  <c r="J175" i="14"/>
  <c r="V171" i="1" s="1"/>
  <c r="J162" i="14"/>
  <c r="V158" i="1" s="1"/>
  <c r="J203" i="14"/>
  <c r="J251" i="14"/>
  <c r="V247" i="1" s="1"/>
  <c r="J111" i="14"/>
  <c r="V107" i="1" s="1"/>
  <c r="J151" i="14"/>
  <c r="V147" i="1" s="1"/>
  <c r="AD175" i="14"/>
  <c r="V175" i="14"/>
  <c r="AD239" i="14"/>
  <c r="V239" i="14"/>
  <c r="AD136" i="14"/>
  <c r="V136" i="14"/>
  <c r="J136" i="14"/>
  <c r="V132" i="1" s="1"/>
  <c r="U136" i="14"/>
  <c r="Z291" i="14"/>
  <c r="U291" i="14"/>
  <c r="AD291" i="14"/>
  <c r="V291" i="14"/>
  <c r="U35" i="14"/>
  <c r="J35" i="14"/>
  <c r="V31" i="1" s="1"/>
  <c r="AC159" i="14"/>
  <c r="J159" i="14"/>
  <c r="V155" i="1" s="1"/>
  <c r="AC163" i="14"/>
  <c r="J163" i="14"/>
  <c r="V159" i="1" s="1"/>
  <c r="U90" i="14"/>
  <c r="J90" i="14"/>
  <c r="V86" i="1" s="1"/>
  <c r="U99" i="14"/>
  <c r="J99" i="14"/>
  <c r="V95" i="1" s="1"/>
  <c r="AC285" i="14"/>
  <c r="J285" i="14"/>
  <c r="V281" i="1" s="1"/>
  <c r="U264" i="14"/>
  <c r="J264" i="14"/>
  <c r="V260" i="1" s="1"/>
  <c r="AC262" i="14"/>
  <c r="J262" i="14"/>
  <c r="V258" i="1" s="1"/>
  <c r="AC237" i="14"/>
  <c r="J237" i="14"/>
  <c r="V233" i="1" s="1"/>
  <c r="AC204" i="14"/>
  <c r="J204" i="14"/>
  <c r="V200" i="1" s="1"/>
  <c r="AC201" i="14"/>
  <c r="J201" i="14"/>
  <c r="V197" i="1" s="1"/>
  <c r="AC168" i="14"/>
  <c r="J168" i="14"/>
  <c r="V164" i="1" s="1"/>
  <c r="U103" i="14"/>
  <c r="J103" i="14"/>
  <c r="U303" i="14"/>
  <c r="J303" i="14"/>
  <c r="V299" i="1" s="1"/>
  <c r="U239" i="14"/>
  <c r="J239" i="14"/>
  <c r="V235" i="1" s="1"/>
  <c r="AC166" i="14"/>
  <c r="J166" i="14"/>
  <c r="V162" i="1" s="1"/>
  <c r="AC180" i="14"/>
  <c r="J180" i="14"/>
  <c r="Z67" i="14"/>
  <c r="J67" i="14"/>
  <c r="V63" i="1" s="1"/>
  <c r="U257" i="14"/>
  <c r="J257" i="14"/>
  <c r="V253" i="1" s="1"/>
  <c r="U112" i="14"/>
  <c r="J112" i="14"/>
  <c r="V108" i="1" s="1"/>
  <c r="AC143" i="14"/>
  <c r="J143" i="14"/>
  <c r="V139" i="1" s="1"/>
  <c r="U223" i="14"/>
  <c r="J223" i="14"/>
  <c r="V219" i="1" s="1"/>
  <c r="U219" i="14"/>
  <c r="J219" i="14"/>
  <c r="V215" i="1" s="1"/>
  <c r="AC277" i="14"/>
  <c r="J277" i="14"/>
  <c r="V273" i="1" s="1"/>
  <c r="U167" i="14"/>
  <c r="J167" i="14"/>
  <c r="V163" i="1" s="1"/>
  <c r="AC59" i="14"/>
  <c r="J59" i="14"/>
  <c r="V55" i="1" s="1"/>
  <c r="U217" i="14"/>
  <c r="J217" i="14"/>
  <c r="AC119" i="14"/>
  <c r="J119" i="14"/>
  <c r="V115" i="1" s="1"/>
  <c r="AC195" i="14"/>
  <c r="J195" i="14"/>
  <c r="V191" i="1" s="1"/>
  <c r="AC278" i="14"/>
  <c r="J278" i="14"/>
  <c r="V274" i="1" s="1"/>
  <c r="AC193" i="14"/>
  <c r="J193" i="14"/>
  <c r="V189" i="1" s="1"/>
  <c r="U83" i="14"/>
  <c r="J83" i="14"/>
  <c r="AC187" i="14"/>
  <c r="J187" i="14"/>
  <c r="V183" i="1" s="1"/>
  <c r="AC246" i="14"/>
  <c r="J246" i="14"/>
  <c r="V242" i="1" s="1"/>
  <c r="AC230" i="14"/>
  <c r="J230" i="14"/>
  <c r="V226" i="1" s="1"/>
  <c r="V203" i="14"/>
  <c r="AD203" i="14"/>
  <c r="V59" i="14"/>
  <c r="AD59" i="14"/>
  <c r="AC251" i="14"/>
  <c r="U251" i="14"/>
  <c r="V217" i="14"/>
  <c r="AD217" i="14"/>
  <c r="AE152" i="14"/>
  <c r="AP70" i="1"/>
  <c r="U284" i="14"/>
  <c r="AC284" i="14"/>
  <c r="U152" i="14"/>
  <c r="AC152" i="14"/>
  <c r="AC244" i="14"/>
  <c r="U244" i="14"/>
  <c r="AC66" i="14"/>
  <c r="AE66" i="14"/>
  <c r="U66" i="14"/>
  <c r="Z66" i="14"/>
  <c r="U196" i="14"/>
  <c r="AC196" i="14"/>
  <c r="AC252" i="14"/>
  <c r="U252" i="14"/>
  <c r="AC214" i="14"/>
  <c r="U214" i="14"/>
  <c r="V103" i="14"/>
  <c r="AD103" i="14"/>
  <c r="AC148" i="14"/>
  <c r="AE148" i="14"/>
  <c r="Z148" i="14"/>
  <c r="U148" i="14"/>
  <c r="AC67" i="14"/>
  <c r="AE67" i="14"/>
  <c r="Z136" i="14"/>
  <c r="AC136" i="14"/>
  <c r="AE136" i="14"/>
  <c r="AE291" i="14"/>
  <c r="AC291" i="14"/>
  <c r="AC287" i="14"/>
  <c r="AE287" i="14"/>
  <c r="Z287" i="14"/>
  <c r="AC191" i="14"/>
  <c r="Z191" i="14"/>
  <c r="AE191" i="14"/>
  <c r="AC112" i="14"/>
  <c r="AE112" i="14"/>
  <c r="Z112" i="14"/>
  <c r="U179" i="14"/>
  <c r="AC179" i="14"/>
  <c r="V277" i="14"/>
  <c r="AD277" i="14"/>
  <c r="U299" i="14"/>
  <c r="AC299" i="14"/>
  <c r="U207" i="14"/>
  <c r="AE207" i="14"/>
  <c r="V207" i="14"/>
  <c r="AD207" i="14"/>
  <c r="U199" i="14"/>
  <c r="AE199" i="14"/>
  <c r="AC199" i="14"/>
  <c r="Z199" i="14"/>
  <c r="AD199" i="14"/>
  <c r="V199" i="14"/>
  <c r="AD195" i="14"/>
  <c r="V195" i="14"/>
  <c r="V193" i="14"/>
  <c r="AD193" i="14"/>
  <c r="V66" i="14"/>
  <c r="Z152" i="14"/>
  <c r="AE296" i="14"/>
  <c r="AD119" i="14"/>
  <c r="AC99" i="14"/>
  <c r="U262" i="14"/>
  <c r="Z195" i="14"/>
  <c r="AC35" i="14"/>
  <c r="AC217" i="14"/>
  <c r="U204" i="14"/>
  <c r="V152" i="14"/>
  <c r="AC303" i="14"/>
  <c r="U237" i="14"/>
  <c r="U163" i="14"/>
  <c r="V255" i="14"/>
  <c r="AE247" i="14"/>
  <c r="AE251" i="14"/>
  <c r="U278" i="14"/>
  <c r="V95" i="14"/>
  <c r="V211" i="14"/>
  <c r="V151" i="14"/>
  <c r="Z251" i="14"/>
  <c r="AC271" i="14"/>
  <c r="Z237" i="14"/>
  <c r="U155" i="14"/>
  <c r="AE204" i="14"/>
  <c r="AE237" i="14"/>
  <c r="AE83" i="14"/>
  <c r="AE217" i="14"/>
  <c r="Z35" i="14"/>
  <c r="Z217" i="14"/>
  <c r="Z83" i="14"/>
  <c r="AE35" i="14"/>
  <c r="Z204" i="14"/>
  <c r="V204" i="14"/>
  <c r="AE99" i="14"/>
  <c r="V127" i="14"/>
  <c r="Z207" i="14"/>
  <c r="W161" i="13"/>
  <c r="W281" i="13"/>
  <c r="Z203" i="14"/>
  <c r="AE115" i="14"/>
  <c r="AD295" i="14"/>
  <c r="Z244" i="14"/>
  <c r="V111" i="14"/>
  <c r="Z247" i="14"/>
  <c r="U193" i="14"/>
  <c r="AE187" i="14"/>
  <c r="AC207" i="14"/>
  <c r="Z119" i="14"/>
  <c r="Z296" i="14"/>
  <c r="AC74" i="14"/>
  <c r="AE284" i="14"/>
  <c r="V284" i="14"/>
  <c r="U119" i="14"/>
  <c r="U285" i="14"/>
  <c r="Z74" i="14"/>
  <c r="AE119" i="14"/>
  <c r="V184" i="14"/>
  <c r="U296" i="14"/>
  <c r="AE163" i="14"/>
  <c r="Z193" i="14"/>
  <c r="AE159" i="14"/>
  <c r="V187" i="14"/>
  <c r="V163" i="14"/>
  <c r="AC247" i="14"/>
  <c r="U180" i="14"/>
  <c r="Z180" i="14"/>
  <c r="AE278" i="14"/>
  <c r="V278" i="14"/>
  <c r="AE193" i="14"/>
  <c r="Z159" i="14"/>
  <c r="Z163" i="14"/>
  <c r="U247" i="14"/>
  <c r="Z187" i="14"/>
  <c r="Z166" i="14"/>
  <c r="V179" i="14"/>
  <c r="U168" i="14"/>
  <c r="Z278" i="14"/>
  <c r="AE166" i="14"/>
  <c r="V159" i="14"/>
  <c r="Z255" i="14"/>
  <c r="AC264" i="14"/>
  <c r="Z59" i="14"/>
  <c r="AE59" i="14"/>
  <c r="Z192" i="14"/>
  <c r="AE95" i="14"/>
  <c r="V99" i="14"/>
  <c r="Z99" i="14"/>
  <c r="V102" i="14"/>
  <c r="U120" i="14"/>
  <c r="V252" i="14"/>
  <c r="Z196" i="14"/>
  <c r="AE192" i="14"/>
  <c r="U255" i="14"/>
  <c r="V166" i="14"/>
  <c r="U192" i="14"/>
  <c r="AE196" i="14"/>
  <c r="AE252" i="14"/>
  <c r="V180" i="14"/>
  <c r="AE257" i="14"/>
  <c r="V257" i="14"/>
  <c r="AE103" i="14"/>
  <c r="V196" i="14"/>
  <c r="Z103" i="14"/>
  <c r="Z257" i="14"/>
  <c r="Z179" i="14"/>
  <c r="AE180" i="14"/>
  <c r="AC103" i="14"/>
  <c r="Z252" i="14"/>
  <c r="AE179" i="14"/>
  <c r="AC192" i="14"/>
  <c r="AE255" i="14"/>
  <c r="AE239" i="14"/>
  <c r="U277" i="14"/>
  <c r="V219" i="14"/>
  <c r="AE277" i="14"/>
  <c r="U95" i="14"/>
  <c r="V223" i="14"/>
  <c r="U59" i="14"/>
  <c r="Z219" i="14"/>
  <c r="Z269" i="14"/>
  <c r="AE183" i="14"/>
  <c r="V144" i="1"/>
  <c r="Z239" i="14"/>
  <c r="Z277" i="14"/>
  <c r="AC95" i="14"/>
  <c r="AE219" i="14"/>
  <c r="AC239" i="14"/>
  <c r="AE127" i="14"/>
  <c r="AE223" i="14"/>
  <c r="V246" i="14"/>
  <c r="V183" i="14"/>
  <c r="Z95" i="14"/>
  <c r="Z223" i="14"/>
  <c r="W132" i="13"/>
  <c r="V285" i="14"/>
  <c r="AC269" i="14"/>
  <c r="AE244" i="14"/>
  <c r="Z271" i="14"/>
  <c r="Z285" i="14"/>
  <c r="AC167" i="14"/>
  <c r="U201" i="14"/>
  <c r="AC211" i="14"/>
  <c r="AE285" i="14"/>
  <c r="V216" i="14"/>
  <c r="U183" i="14"/>
  <c r="U269" i="14"/>
  <c r="Z111" i="14"/>
  <c r="Z216" i="14"/>
  <c r="AC115" i="14"/>
  <c r="Z211" i="14"/>
  <c r="AE168" i="14"/>
  <c r="V271" i="14"/>
  <c r="V244" i="14"/>
  <c r="Z115" i="14"/>
  <c r="AC183" i="14"/>
  <c r="V200" i="14"/>
  <c r="AE211" i="14"/>
  <c r="V168" i="14"/>
  <c r="V143" i="14"/>
  <c r="AE271" i="14"/>
  <c r="Z183" i="14"/>
  <c r="Z168" i="14"/>
  <c r="W81" i="13"/>
  <c r="W289" i="13"/>
  <c r="Z143" i="14"/>
  <c r="AE269" i="14"/>
  <c r="AE155" i="14"/>
  <c r="Z155" i="14"/>
  <c r="Z127" i="14"/>
  <c r="AE143" i="14"/>
  <c r="U216" i="14"/>
  <c r="AE162" i="14"/>
  <c r="AE216" i="14"/>
  <c r="V299" i="14"/>
  <c r="U162" i="14"/>
  <c r="AE111" i="14"/>
  <c r="U127" i="14"/>
  <c r="V201" i="14"/>
  <c r="U200" i="14"/>
  <c r="AC216" i="14"/>
  <c r="AE299" i="14"/>
  <c r="AE200" i="14"/>
  <c r="U143" i="14"/>
  <c r="Z299" i="14"/>
  <c r="Z200" i="14"/>
  <c r="Z162" i="14"/>
  <c r="AE264" i="14"/>
  <c r="AE201" i="14"/>
  <c r="Z264" i="14"/>
  <c r="V264" i="14"/>
  <c r="Z201" i="14"/>
  <c r="AC111" i="14"/>
  <c r="V155" i="14"/>
  <c r="U111" i="14"/>
  <c r="V269" i="14"/>
  <c r="U184" i="14"/>
  <c r="V74" i="14"/>
  <c r="Z230" i="14"/>
  <c r="Z246" i="14"/>
  <c r="Z102" i="14"/>
  <c r="V230" i="14"/>
  <c r="V90" i="14"/>
  <c r="AE262" i="14"/>
  <c r="V167" i="14"/>
  <c r="U246" i="14"/>
  <c r="AE102" i="14"/>
  <c r="Z214" i="14"/>
  <c r="AE74" i="14"/>
  <c r="Z151" i="14"/>
  <c r="Z184" i="14"/>
  <c r="AE203" i="14"/>
  <c r="V262" i="14"/>
  <c r="V214" i="14"/>
  <c r="Z262" i="14"/>
  <c r="Z167" i="14"/>
  <c r="AE230" i="14"/>
  <c r="AC203" i="14"/>
  <c r="V180" i="1"/>
  <c r="U295" i="14"/>
  <c r="AE184" i="14"/>
  <c r="Z120" i="14"/>
  <c r="AE120" i="14"/>
  <c r="AE175" i="14"/>
  <c r="AE246" i="14"/>
  <c r="U102" i="14"/>
  <c r="U203" i="14"/>
  <c r="AE214" i="14"/>
  <c r="AE151" i="14"/>
  <c r="V303" i="14"/>
  <c r="Z295" i="14"/>
  <c r="AE167" i="14"/>
  <c r="AE90" i="14"/>
  <c r="U195" i="14"/>
  <c r="U151" i="14"/>
  <c r="AE295" i="14"/>
  <c r="Z303" i="14"/>
  <c r="V120" i="14"/>
  <c r="U175" i="14"/>
  <c r="Z175" i="14"/>
  <c r="Z90" i="14"/>
  <c r="AE195" i="14"/>
  <c r="AE303" i="14"/>
  <c r="W260" i="13"/>
  <c r="U19" i="14"/>
  <c r="AE19" i="14"/>
  <c r="W137" i="13"/>
  <c r="W225" i="13"/>
  <c r="Z19" i="14"/>
  <c r="AD19" i="14"/>
  <c r="W258" i="13"/>
  <c r="W257" i="13"/>
  <c r="W153" i="13"/>
  <c r="W249" i="13"/>
  <c r="W186" i="13"/>
  <c r="W200" i="13"/>
  <c r="W185" i="13"/>
  <c r="W241" i="13"/>
  <c r="W274" i="13"/>
  <c r="W68" i="13"/>
  <c r="W201" i="13"/>
  <c r="W282" i="13"/>
  <c r="W242" i="13"/>
  <c r="W18" i="13"/>
  <c r="W129" i="13"/>
  <c r="W72" i="13"/>
  <c r="W142" i="13"/>
  <c r="W177" i="13"/>
  <c r="W136" i="13"/>
  <c r="W206" i="13"/>
  <c r="W196" i="13"/>
  <c r="W193" i="13"/>
  <c r="W130" i="13"/>
  <c r="J21" i="13"/>
  <c r="P18" i="1" s="1"/>
  <c r="J214" i="13"/>
  <c r="P211" i="1" s="1"/>
  <c r="J14" i="13"/>
  <c r="P11" i="1" s="1"/>
  <c r="J22" i="13"/>
  <c r="P19" i="1" s="1"/>
  <c r="V245" i="1"/>
  <c r="V276" i="1"/>
  <c r="V106" i="1"/>
  <c r="V101" i="1"/>
  <c r="J93" i="13"/>
  <c r="P90" i="1" s="1"/>
  <c r="J33" i="13"/>
  <c r="P30" i="1" s="1"/>
  <c r="J69" i="13"/>
  <c r="P66" i="1" s="1"/>
  <c r="J109" i="13"/>
  <c r="P106" i="1" s="1"/>
  <c r="J157" i="13"/>
  <c r="P154" i="1" s="1"/>
  <c r="J221" i="13"/>
  <c r="P218" i="1" s="1"/>
  <c r="J285" i="13"/>
  <c r="P282" i="1" s="1"/>
  <c r="J166" i="13"/>
  <c r="P163" i="1" s="1"/>
  <c r="W226" i="13"/>
  <c r="W264" i="13"/>
  <c r="J49" i="13"/>
  <c r="P46" i="1" s="1"/>
  <c r="J133" i="13"/>
  <c r="P130" i="1" s="1"/>
  <c r="J229" i="13"/>
  <c r="P226" i="1" s="1"/>
  <c r="J293" i="13"/>
  <c r="P290" i="1" s="1"/>
  <c r="J25" i="13"/>
  <c r="P22" i="1" s="1"/>
  <c r="J305" i="13"/>
  <c r="P302" i="1" s="1"/>
  <c r="J19" i="13"/>
  <c r="P16" i="1" s="1"/>
  <c r="J35" i="13"/>
  <c r="P32" i="1" s="1"/>
  <c r="J51" i="13"/>
  <c r="P48" i="1" s="1"/>
  <c r="J67" i="13"/>
  <c r="P64" i="1" s="1"/>
  <c r="J83" i="13"/>
  <c r="P80" i="1" s="1"/>
  <c r="J99" i="13"/>
  <c r="P96" i="1" s="1"/>
  <c r="J115" i="13"/>
  <c r="P112" i="1" s="1"/>
  <c r="J131" i="13"/>
  <c r="P128" i="1" s="1"/>
  <c r="J147" i="13"/>
  <c r="P144" i="1" s="1"/>
  <c r="J163" i="13"/>
  <c r="P160" i="1" s="1"/>
  <c r="J179" i="13"/>
  <c r="P176" i="1" s="1"/>
  <c r="J195" i="13"/>
  <c r="P192" i="1" s="1"/>
  <c r="J211" i="13"/>
  <c r="P208" i="1" s="1"/>
  <c r="J227" i="13"/>
  <c r="P224" i="1" s="1"/>
  <c r="J243" i="13"/>
  <c r="P240" i="1" s="1"/>
  <c r="J259" i="13"/>
  <c r="P256" i="1" s="1"/>
  <c r="J275" i="13"/>
  <c r="P272" i="1" s="1"/>
  <c r="J291" i="13"/>
  <c r="P288" i="1" s="1"/>
  <c r="W12" i="13"/>
  <c r="J82" i="13"/>
  <c r="P79" i="1" s="1"/>
  <c r="AP79" i="1" s="1"/>
  <c r="J116" i="13"/>
  <c r="P113" i="1" s="1"/>
  <c r="W162" i="13"/>
  <c r="J37" i="13"/>
  <c r="P34" i="1" s="1"/>
  <c r="J125" i="13"/>
  <c r="P122" i="1" s="1"/>
  <c r="J197" i="13"/>
  <c r="P194" i="1" s="1"/>
  <c r="J269" i="13"/>
  <c r="P266" i="1" s="1"/>
  <c r="U172" i="14"/>
  <c r="V168" i="1"/>
  <c r="U145" i="14"/>
  <c r="V141" i="1"/>
  <c r="U16" i="14"/>
  <c r="V12" i="1"/>
  <c r="U54" i="14"/>
  <c r="V50" i="1"/>
  <c r="U158" i="14"/>
  <c r="V154" i="1"/>
  <c r="U218" i="14"/>
  <c r="V214" i="1"/>
  <c r="U270" i="14"/>
  <c r="V266" i="1"/>
  <c r="U104" i="14"/>
  <c r="V100" i="1"/>
  <c r="U235" i="14"/>
  <c r="V231" i="1"/>
  <c r="V145" i="1"/>
  <c r="U82" i="14"/>
  <c r="V78" i="1"/>
  <c r="U186" i="14"/>
  <c r="V182" i="1"/>
  <c r="U43" i="14"/>
  <c r="V39" i="1"/>
  <c r="U156" i="14"/>
  <c r="V152" i="1"/>
  <c r="V232" i="1"/>
  <c r="U107" i="14"/>
  <c r="V103" i="1"/>
  <c r="V236" i="1"/>
  <c r="V38" i="1"/>
  <c r="V46" i="1"/>
  <c r="U25" i="14"/>
  <c r="V21" i="1"/>
  <c r="U65" i="14"/>
  <c r="V61" i="1"/>
  <c r="U137" i="14"/>
  <c r="V133" i="1"/>
  <c r="U185" i="14"/>
  <c r="V181" i="1"/>
  <c r="U241" i="14"/>
  <c r="V237" i="1"/>
  <c r="U305" i="14"/>
  <c r="V301" i="1"/>
  <c r="U96" i="14"/>
  <c r="V92" i="1"/>
  <c r="U272" i="14"/>
  <c r="V268" i="1"/>
  <c r="U31" i="14"/>
  <c r="V27" i="1"/>
  <c r="V83" i="1"/>
  <c r="U227" i="14"/>
  <c r="V223" i="1"/>
  <c r="U279" i="14"/>
  <c r="V275" i="1"/>
  <c r="U22" i="14"/>
  <c r="V18" i="1"/>
  <c r="V146" i="1"/>
  <c r="U206" i="14"/>
  <c r="V202" i="1"/>
  <c r="U258" i="14"/>
  <c r="V254" i="1"/>
  <c r="U306" i="14"/>
  <c r="V302" i="1"/>
  <c r="U33" i="14"/>
  <c r="V29" i="1"/>
  <c r="U61" i="14"/>
  <c r="V57" i="1"/>
  <c r="V272" i="1"/>
  <c r="V43" i="1"/>
  <c r="V282" i="1"/>
  <c r="U57" i="14"/>
  <c r="V53" i="1"/>
  <c r="U140" i="14"/>
  <c r="V136" i="1"/>
  <c r="V284" i="1"/>
  <c r="U32" i="14"/>
  <c r="V28" i="1"/>
  <c r="U122" i="14"/>
  <c r="V118" i="1"/>
  <c r="V174" i="1"/>
  <c r="V230" i="1"/>
  <c r="U17" i="14"/>
  <c r="V13" i="1"/>
  <c r="V125" i="1"/>
  <c r="U177" i="14"/>
  <c r="V173" i="1"/>
  <c r="U297" i="14"/>
  <c r="V293" i="1"/>
  <c r="U48" i="14"/>
  <c r="V44" i="1"/>
  <c r="U88" i="14"/>
  <c r="V84" i="1"/>
  <c r="U128" i="14"/>
  <c r="V124" i="1"/>
  <c r="V224" i="1"/>
  <c r="U260" i="14"/>
  <c r="V256" i="1"/>
  <c r="U36" i="14"/>
  <c r="V32" i="1"/>
  <c r="U23" i="14"/>
  <c r="V19" i="1"/>
  <c r="U75" i="14"/>
  <c r="V71" i="1"/>
  <c r="U171" i="14"/>
  <c r="V167" i="1"/>
  <c r="V94" i="1"/>
  <c r="U142" i="14"/>
  <c r="V138" i="1"/>
  <c r="U198" i="14"/>
  <c r="V194" i="1"/>
  <c r="U250" i="14"/>
  <c r="V246" i="1"/>
  <c r="AP246" i="1" s="1"/>
  <c r="U298" i="14"/>
  <c r="V294" i="1"/>
  <c r="U56" i="14"/>
  <c r="V52" i="1"/>
  <c r="U160" i="14"/>
  <c r="V156" i="1"/>
  <c r="U130" i="14"/>
  <c r="V126" i="1"/>
  <c r="U70" i="14"/>
  <c r="V66" i="1"/>
  <c r="U91" i="14"/>
  <c r="V87" i="1"/>
  <c r="U231" i="14"/>
  <c r="V227" i="1"/>
  <c r="U20" i="14"/>
  <c r="V16" i="1"/>
  <c r="U34" i="14"/>
  <c r="V30" i="1"/>
  <c r="U58" i="14"/>
  <c r="V54" i="1"/>
  <c r="V110" i="1"/>
  <c r="U170" i="14"/>
  <c r="V166" i="1"/>
  <c r="U222" i="14"/>
  <c r="V218" i="1"/>
  <c r="U274" i="14"/>
  <c r="V270" i="1"/>
  <c r="V216" i="1"/>
  <c r="U69" i="14"/>
  <c r="V65" i="1"/>
  <c r="U141" i="14"/>
  <c r="V137" i="1"/>
  <c r="V48" i="1"/>
  <c r="U92" i="14"/>
  <c r="V88" i="1"/>
  <c r="U232" i="14"/>
  <c r="V228" i="1"/>
  <c r="U268" i="14"/>
  <c r="V264" i="1"/>
  <c r="V35" i="1"/>
  <c r="V22" i="1"/>
  <c r="U97" i="14"/>
  <c r="V93" i="1"/>
  <c r="U121" i="14"/>
  <c r="V117" i="1"/>
  <c r="U169" i="14"/>
  <c r="V165" i="1"/>
  <c r="U229" i="14"/>
  <c r="V225" i="1"/>
  <c r="U289" i="14"/>
  <c r="V285" i="1"/>
  <c r="U80" i="14"/>
  <c r="V76" i="1"/>
  <c r="U208" i="14"/>
  <c r="V204" i="1"/>
  <c r="U248" i="14"/>
  <c r="V244" i="1"/>
  <c r="U63" i="14"/>
  <c r="V59" i="1"/>
  <c r="U139" i="14"/>
  <c r="V135" i="1"/>
  <c r="U267" i="14"/>
  <c r="V263" i="1"/>
  <c r="V42" i="1"/>
  <c r="V82" i="1"/>
  <c r="U134" i="14"/>
  <c r="V130" i="1"/>
  <c r="U190" i="14"/>
  <c r="V186" i="1"/>
  <c r="U144" i="14"/>
  <c r="V140" i="1"/>
  <c r="U133" i="14"/>
  <c r="V129" i="1"/>
  <c r="U181" i="14"/>
  <c r="V177" i="1"/>
  <c r="U301" i="14"/>
  <c r="V297" i="1"/>
  <c r="U224" i="14"/>
  <c r="V220" i="1"/>
  <c r="U53" i="14"/>
  <c r="V49" i="1"/>
  <c r="U93" i="14"/>
  <c r="V89" i="1"/>
  <c r="U101" i="14"/>
  <c r="V97" i="1"/>
  <c r="U125" i="14"/>
  <c r="V121" i="1"/>
  <c r="U173" i="14"/>
  <c r="V169" i="1"/>
  <c r="U233" i="14"/>
  <c r="V229" i="1"/>
  <c r="U293" i="14"/>
  <c r="V289" i="1"/>
  <c r="U44" i="14"/>
  <c r="V40" i="1"/>
  <c r="V80" i="1"/>
  <c r="V128" i="1"/>
  <c r="U256" i="14"/>
  <c r="V252" i="1"/>
  <c r="V75" i="1"/>
  <c r="V211" i="1"/>
  <c r="V279" i="1"/>
  <c r="V150" i="1"/>
  <c r="V206" i="1"/>
  <c r="U266" i="14"/>
  <c r="V262" i="1"/>
  <c r="U49" i="14"/>
  <c r="V45" i="1"/>
  <c r="U89" i="14"/>
  <c r="V85" i="1"/>
  <c r="U259" i="14"/>
  <c r="V255" i="1"/>
  <c r="U243" i="14"/>
  <c r="V239" i="1"/>
  <c r="U37" i="14"/>
  <c r="V33" i="1"/>
  <c r="V249" i="1"/>
  <c r="U108" i="14"/>
  <c r="V104" i="1"/>
  <c r="U124" i="14"/>
  <c r="V120" i="1"/>
  <c r="U27" i="14"/>
  <c r="V23" i="1"/>
  <c r="U275" i="14"/>
  <c r="V271" i="1"/>
  <c r="U113" i="14"/>
  <c r="V109" i="1"/>
  <c r="U161" i="14"/>
  <c r="V157" i="1"/>
  <c r="U221" i="14"/>
  <c r="V217" i="1"/>
  <c r="U273" i="14"/>
  <c r="V269" i="1"/>
  <c r="U72" i="14"/>
  <c r="V68" i="1"/>
  <c r="U116" i="14"/>
  <c r="V112" i="1"/>
  <c r="U176" i="14"/>
  <c r="V172" i="1"/>
  <c r="U304" i="14"/>
  <c r="V300" i="1"/>
  <c r="U51" i="14"/>
  <c r="V47" i="1"/>
  <c r="U131" i="14"/>
  <c r="V127" i="1"/>
  <c r="U40" i="14"/>
  <c r="V36" i="1"/>
  <c r="U78" i="14"/>
  <c r="V74" i="1"/>
  <c r="U126" i="14"/>
  <c r="V122" i="1"/>
  <c r="U182" i="14"/>
  <c r="V178" i="1"/>
  <c r="U238" i="14"/>
  <c r="V234" i="1"/>
  <c r="U290" i="14"/>
  <c r="V286" i="1"/>
  <c r="U164" i="14"/>
  <c r="V160" i="1"/>
  <c r="U100" i="14"/>
  <c r="V96" i="1"/>
  <c r="V113" i="1"/>
  <c r="V161" i="1"/>
  <c r="V221" i="1"/>
  <c r="V277" i="1"/>
  <c r="U76" i="14"/>
  <c r="V72" i="1"/>
  <c r="U212" i="14"/>
  <c r="V208" i="1"/>
  <c r="U15" i="14"/>
  <c r="V11" i="1"/>
  <c r="U71" i="14"/>
  <c r="V67" i="1"/>
  <c r="U147" i="14"/>
  <c r="V143" i="1"/>
  <c r="U263" i="14"/>
  <c r="V259" i="1"/>
  <c r="U18" i="14"/>
  <c r="V14" i="1"/>
  <c r="U106" i="14"/>
  <c r="V102" i="1"/>
  <c r="U146" i="14"/>
  <c r="V142" i="1"/>
  <c r="U202" i="14"/>
  <c r="V198" i="1"/>
  <c r="U254" i="14"/>
  <c r="V250" i="1"/>
  <c r="V201" i="1"/>
  <c r="U123" i="14"/>
  <c r="V119" i="1"/>
  <c r="U294" i="14"/>
  <c r="V290" i="1"/>
  <c r="U29" i="14"/>
  <c r="V25" i="1"/>
  <c r="U189" i="14"/>
  <c r="V185" i="1"/>
  <c r="U21" i="14"/>
  <c r="V17" i="1"/>
  <c r="V105" i="1"/>
  <c r="U188" i="14"/>
  <c r="V184" i="1"/>
  <c r="U41" i="14"/>
  <c r="V37" i="1"/>
  <c r="U81" i="14"/>
  <c r="V77" i="1"/>
  <c r="U153" i="14"/>
  <c r="V149" i="1"/>
  <c r="U209" i="14"/>
  <c r="V205" i="1"/>
  <c r="U261" i="14"/>
  <c r="V257" i="1"/>
  <c r="U64" i="14"/>
  <c r="V60" i="1"/>
  <c r="U292" i="14"/>
  <c r="V288" i="1"/>
  <c r="U24" i="14"/>
  <c r="V20" i="1"/>
  <c r="U30" i="14"/>
  <c r="V26" i="1"/>
  <c r="U38" i="14"/>
  <c r="V34" i="1"/>
  <c r="V58" i="1"/>
  <c r="U118" i="14"/>
  <c r="V114" i="1"/>
  <c r="U174" i="14"/>
  <c r="V170" i="1"/>
  <c r="U226" i="14"/>
  <c r="V222" i="1"/>
  <c r="U282" i="14"/>
  <c r="V278" i="1"/>
  <c r="U28" i="14"/>
  <c r="V24" i="1"/>
  <c r="U197" i="14"/>
  <c r="V193" i="1"/>
  <c r="U60" i="14"/>
  <c r="V56" i="1"/>
  <c r="V241" i="1"/>
  <c r="U45" i="14"/>
  <c r="V41" i="1"/>
  <c r="U77" i="14"/>
  <c r="V73" i="1"/>
  <c r="U85" i="14"/>
  <c r="V81" i="1"/>
  <c r="U157" i="14"/>
  <c r="V153" i="1"/>
  <c r="V209" i="1"/>
  <c r="U265" i="14"/>
  <c r="V261" i="1"/>
  <c r="U68" i="14"/>
  <c r="V64" i="1"/>
  <c r="V296" i="1"/>
  <c r="U55" i="14"/>
  <c r="V51" i="1"/>
  <c r="V131" i="1"/>
  <c r="U94" i="14"/>
  <c r="V90" i="1"/>
  <c r="U138" i="14"/>
  <c r="V134" i="1"/>
  <c r="V190" i="1"/>
  <c r="V238" i="1"/>
  <c r="U302" i="14"/>
  <c r="V298" i="1"/>
  <c r="V69" i="1"/>
  <c r="J30" i="13"/>
  <c r="P27" i="1" s="1"/>
  <c r="J102" i="13"/>
  <c r="P99" i="1" s="1"/>
  <c r="J54" i="13"/>
  <c r="P51" i="1" s="1"/>
  <c r="J118" i="13"/>
  <c r="P115" i="1" s="1"/>
  <c r="AP115" i="1" s="1"/>
  <c r="J198" i="13"/>
  <c r="P195" i="1" s="1"/>
  <c r="J46" i="13"/>
  <c r="P43" i="1" s="1"/>
  <c r="J45" i="13"/>
  <c r="P42" i="1" s="1"/>
  <c r="J15" i="13"/>
  <c r="P12" i="1" s="1"/>
  <c r="J31" i="13"/>
  <c r="P28" i="1" s="1"/>
  <c r="J47" i="13"/>
  <c r="P44" i="1" s="1"/>
  <c r="J63" i="13"/>
  <c r="P60" i="1" s="1"/>
  <c r="J95" i="13"/>
  <c r="P92" i="1" s="1"/>
  <c r="J111" i="13"/>
  <c r="P108" i="1" s="1"/>
  <c r="J127" i="13"/>
  <c r="P124" i="1" s="1"/>
  <c r="J143" i="13"/>
  <c r="P140" i="1" s="1"/>
  <c r="J159" i="13"/>
  <c r="P156" i="1" s="1"/>
  <c r="J175" i="13"/>
  <c r="P172" i="1" s="1"/>
  <c r="J191" i="13"/>
  <c r="P188" i="1" s="1"/>
  <c r="J207" i="13"/>
  <c r="P204" i="1" s="1"/>
  <c r="J223" i="13"/>
  <c r="P220" i="1" s="1"/>
  <c r="J239" i="13"/>
  <c r="P236" i="1" s="1"/>
  <c r="J255" i="13"/>
  <c r="P252" i="1" s="1"/>
  <c r="J271" i="13"/>
  <c r="P268" i="1" s="1"/>
  <c r="J287" i="13"/>
  <c r="P284" i="1" s="1"/>
  <c r="J303" i="13"/>
  <c r="P300" i="1" s="1"/>
  <c r="J154" i="13"/>
  <c r="P151" i="1" s="1"/>
  <c r="AP151" i="1" s="1"/>
  <c r="J92" i="13"/>
  <c r="P89" i="1" s="1"/>
  <c r="J220" i="13"/>
  <c r="P217" i="1" s="1"/>
  <c r="J77" i="13"/>
  <c r="P74" i="1" s="1"/>
  <c r="J194" i="13"/>
  <c r="P191" i="1" s="1"/>
  <c r="J20" i="13"/>
  <c r="P17" i="1" s="1"/>
  <c r="J140" i="13"/>
  <c r="P137" i="1" s="1"/>
  <c r="J244" i="13"/>
  <c r="P241" i="1" s="1"/>
  <c r="J61" i="13"/>
  <c r="P58" i="1" s="1"/>
  <c r="J62" i="13"/>
  <c r="P59" i="1" s="1"/>
  <c r="J74" i="13"/>
  <c r="P71" i="1" s="1"/>
  <c r="J150" i="13"/>
  <c r="P147" i="1" s="1"/>
  <c r="J182" i="13"/>
  <c r="P179" i="1" s="1"/>
  <c r="J262" i="13"/>
  <c r="P259" i="1" s="1"/>
  <c r="J16" i="13"/>
  <c r="P13" i="1" s="1"/>
  <c r="J32" i="13"/>
  <c r="P29" i="1" s="1"/>
  <c r="J48" i="13"/>
  <c r="P45" i="1" s="1"/>
  <c r="J64" i="13"/>
  <c r="P61" i="1" s="1"/>
  <c r="J88" i="13"/>
  <c r="P85" i="1" s="1"/>
  <c r="J112" i="13"/>
  <c r="P109" i="1" s="1"/>
  <c r="J128" i="13"/>
  <c r="P125" i="1" s="1"/>
  <c r="J152" i="13"/>
  <c r="P149" i="1" s="1"/>
  <c r="J176" i="13"/>
  <c r="P173" i="1" s="1"/>
  <c r="J192" i="13"/>
  <c r="P189" i="1" s="1"/>
  <c r="J216" i="13"/>
  <c r="P213" i="1" s="1"/>
  <c r="J240" i="13"/>
  <c r="P237" i="1" s="1"/>
  <c r="J256" i="13"/>
  <c r="P253" i="1" s="1"/>
  <c r="J280" i="13"/>
  <c r="P277" i="1" s="1"/>
  <c r="J250" i="13"/>
  <c r="P247" i="1" s="1"/>
  <c r="J58" i="13"/>
  <c r="P55" i="1" s="1"/>
  <c r="J122" i="13"/>
  <c r="P119" i="1" s="1"/>
  <c r="J218" i="13"/>
  <c r="P215" i="1" s="1"/>
  <c r="J254" i="13"/>
  <c r="P251" i="1" s="1"/>
  <c r="W105" i="13"/>
  <c r="J98" i="13"/>
  <c r="P95" i="1" s="1"/>
  <c r="J230" i="13"/>
  <c r="P227" i="1" s="1"/>
  <c r="J44" i="13"/>
  <c r="P41" i="1" s="1"/>
  <c r="J84" i="13"/>
  <c r="P81" i="1" s="1"/>
  <c r="J124" i="13"/>
  <c r="P121" i="1" s="1"/>
  <c r="J172" i="13"/>
  <c r="P169" i="1" s="1"/>
  <c r="J212" i="13"/>
  <c r="P209" i="1" s="1"/>
  <c r="J252" i="13"/>
  <c r="P249" i="1" s="1"/>
  <c r="J278" i="13"/>
  <c r="P275" i="1" s="1"/>
  <c r="J36" i="13"/>
  <c r="P33" i="1" s="1"/>
  <c r="J204" i="13"/>
  <c r="P201" i="1" s="1"/>
  <c r="J70" i="13"/>
  <c r="P67" i="1" s="1"/>
  <c r="J134" i="13"/>
  <c r="P131" i="1" s="1"/>
  <c r="J246" i="13"/>
  <c r="P243" i="1" s="1"/>
  <c r="J126" i="13"/>
  <c r="P123" i="1" s="1"/>
  <c r="J53" i="13"/>
  <c r="P50" i="1" s="1"/>
  <c r="J85" i="13"/>
  <c r="P82" i="1" s="1"/>
  <c r="J141" i="13"/>
  <c r="P138" i="1" s="1"/>
  <c r="J205" i="13"/>
  <c r="P202" i="1" s="1"/>
  <c r="J261" i="13"/>
  <c r="P258" i="1" s="1"/>
  <c r="J17" i="13"/>
  <c r="P14" i="1" s="1"/>
  <c r="J57" i="13"/>
  <c r="P54" i="1" s="1"/>
  <c r="J173" i="13"/>
  <c r="P170" i="1" s="1"/>
  <c r="J237" i="13"/>
  <c r="P234" i="1" s="1"/>
  <c r="J301" i="13"/>
  <c r="P298" i="1" s="1"/>
  <c r="J13" i="13"/>
  <c r="P10" i="1" s="1"/>
  <c r="J181" i="13"/>
  <c r="P178" i="1" s="1"/>
  <c r="J23" i="13"/>
  <c r="P20" i="1" s="1"/>
  <c r="J39" i="13"/>
  <c r="P36" i="1" s="1"/>
  <c r="J55" i="13"/>
  <c r="P52" i="1" s="1"/>
  <c r="J71" i="13"/>
  <c r="P68" i="1" s="1"/>
  <c r="J87" i="13"/>
  <c r="P84" i="1" s="1"/>
  <c r="J103" i="13"/>
  <c r="P100" i="1" s="1"/>
  <c r="J119" i="13"/>
  <c r="P116" i="1" s="1"/>
  <c r="J135" i="13"/>
  <c r="P132" i="1" s="1"/>
  <c r="J151" i="13"/>
  <c r="P148" i="1" s="1"/>
  <c r="J167" i="13"/>
  <c r="P164" i="1" s="1"/>
  <c r="J183" i="13"/>
  <c r="P180" i="1" s="1"/>
  <c r="J199" i="13"/>
  <c r="P196" i="1" s="1"/>
  <c r="J215" i="13"/>
  <c r="P212" i="1" s="1"/>
  <c r="J231" i="13"/>
  <c r="P228" i="1" s="1"/>
  <c r="J247" i="13"/>
  <c r="P244" i="1" s="1"/>
  <c r="J263" i="13"/>
  <c r="P260" i="1" s="1"/>
  <c r="J279" i="13"/>
  <c r="P276" i="1" s="1"/>
  <c r="J295" i="13"/>
  <c r="P292" i="1" s="1"/>
  <c r="J94" i="13"/>
  <c r="P91" i="1" s="1"/>
  <c r="J190" i="13"/>
  <c r="P187" i="1" s="1"/>
  <c r="J302" i="13"/>
  <c r="P299" i="1" s="1"/>
  <c r="J52" i="13"/>
  <c r="P49" i="1" s="1"/>
  <c r="J156" i="13"/>
  <c r="P153" i="1" s="1"/>
  <c r="J268" i="13"/>
  <c r="P265" i="1" s="1"/>
  <c r="J41" i="13"/>
  <c r="P38" i="1" s="1"/>
  <c r="J117" i="13"/>
  <c r="P114" i="1" s="1"/>
  <c r="J253" i="13"/>
  <c r="P250" i="1" s="1"/>
  <c r="J76" i="13"/>
  <c r="P73" i="1" s="1"/>
  <c r="J180" i="13"/>
  <c r="P177" i="1" s="1"/>
  <c r="J277" i="13"/>
  <c r="P274" i="1" s="1"/>
  <c r="J165" i="13"/>
  <c r="P162" i="1" s="1"/>
  <c r="J29" i="13"/>
  <c r="P26" i="1" s="1"/>
  <c r="J65" i="13"/>
  <c r="P62" i="1" s="1"/>
  <c r="J189" i="13"/>
  <c r="P186" i="1" s="1"/>
  <c r="J245" i="13"/>
  <c r="P242" i="1" s="1"/>
  <c r="J101" i="13"/>
  <c r="P98" i="1" s="1"/>
  <c r="AP98" i="1" s="1"/>
  <c r="J27" i="13"/>
  <c r="P24" i="1" s="1"/>
  <c r="J43" i="13"/>
  <c r="P40" i="1" s="1"/>
  <c r="J59" i="13"/>
  <c r="P56" i="1" s="1"/>
  <c r="J75" i="13"/>
  <c r="P72" i="1" s="1"/>
  <c r="J91" i="13"/>
  <c r="P88" i="1" s="1"/>
  <c r="J107" i="13"/>
  <c r="P104" i="1" s="1"/>
  <c r="J123" i="13"/>
  <c r="P120" i="1" s="1"/>
  <c r="J139" i="13"/>
  <c r="P136" i="1" s="1"/>
  <c r="J155" i="13"/>
  <c r="P152" i="1" s="1"/>
  <c r="J171" i="13"/>
  <c r="P168" i="1" s="1"/>
  <c r="J187" i="13"/>
  <c r="P184" i="1" s="1"/>
  <c r="J203" i="13"/>
  <c r="P200" i="1" s="1"/>
  <c r="J219" i="13"/>
  <c r="P216" i="1" s="1"/>
  <c r="J235" i="13"/>
  <c r="P232" i="1" s="1"/>
  <c r="J251" i="13"/>
  <c r="P248" i="1" s="1"/>
  <c r="J267" i="13"/>
  <c r="P264" i="1" s="1"/>
  <c r="J283" i="13"/>
  <c r="P280" i="1" s="1"/>
  <c r="AP280" i="1" s="1"/>
  <c r="J299" i="13"/>
  <c r="P296" i="1" s="1"/>
  <c r="J213" i="13"/>
  <c r="P210" i="1" s="1"/>
  <c r="J149" i="13"/>
  <c r="P146" i="1" s="1"/>
  <c r="J79" i="13"/>
  <c r="P76" i="1" s="1"/>
  <c r="J38" i="13"/>
  <c r="P35" i="1" s="1"/>
  <c r="J90" i="13"/>
  <c r="P87" i="1" s="1"/>
  <c r="J202" i="13"/>
  <c r="P199" i="1" s="1"/>
  <c r="J290" i="13"/>
  <c r="P287" i="1" s="1"/>
  <c r="J24" i="13"/>
  <c r="P21" i="1" s="1"/>
  <c r="J40" i="13"/>
  <c r="P37" i="1" s="1"/>
  <c r="J56" i="13"/>
  <c r="P53" i="1" s="1"/>
  <c r="J96" i="13"/>
  <c r="P93" i="1" s="1"/>
  <c r="J120" i="13"/>
  <c r="P117" i="1" s="1"/>
  <c r="J144" i="13"/>
  <c r="P141" i="1" s="1"/>
  <c r="J160" i="13"/>
  <c r="P157" i="1" s="1"/>
  <c r="J184" i="13"/>
  <c r="P181" i="1" s="1"/>
  <c r="J208" i="13"/>
  <c r="P205" i="1" s="1"/>
  <c r="J224" i="13"/>
  <c r="P221" i="1" s="1"/>
  <c r="J248" i="13"/>
  <c r="P245" i="1" s="1"/>
  <c r="J272" i="13"/>
  <c r="P269" i="1" s="1"/>
  <c r="J300" i="13"/>
  <c r="P297" i="1" s="1"/>
  <c r="J114" i="13"/>
  <c r="P111" i="1" s="1"/>
  <c r="J26" i="13"/>
  <c r="P23" i="1" s="1"/>
  <c r="J86" i="13"/>
  <c r="P83" i="1" s="1"/>
  <c r="J170" i="13"/>
  <c r="P167" i="1" s="1"/>
  <c r="J294" i="13"/>
  <c r="P291" i="1" s="1"/>
  <c r="J42" i="13"/>
  <c r="P39" i="1" s="1"/>
  <c r="J178" i="13"/>
  <c r="P175" i="1" s="1"/>
  <c r="J298" i="13"/>
  <c r="P295" i="1" s="1"/>
  <c r="J28" i="13"/>
  <c r="P25" i="1" s="1"/>
  <c r="J60" i="13"/>
  <c r="P57" i="1" s="1"/>
  <c r="J108" i="13"/>
  <c r="P105" i="1" s="1"/>
  <c r="J148" i="13"/>
  <c r="P145" i="1" s="1"/>
  <c r="J188" i="13"/>
  <c r="P185" i="1" s="1"/>
  <c r="J236" i="13"/>
  <c r="P233" i="1" s="1"/>
  <c r="J276" i="13"/>
  <c r="P273" i="1" s="1"/>
  <c r="W265" i="13"/>
  <c r="J288" i="13"/>
  <c r="P285" i="1" s="1"/>
  <c r="J80" i="13"/>
  <c r="P77" i="1" s="1"/>
  <c r="AC42" i="11"/>
  <c r="AJ43" i="14"/>
  <c r="AJ15" i="14"/>
  <c r="AC14" i="11"/>
  <c r="AJ17" i="14"/>
  <c r="AC16" i="11"/>
  <c r="AJ16" i="14"/>
  <c r="AC15" i="11"/>
  <c r="V132" i="14"/>
  <c r="V226" i="14"/>
  <c r="V33" i="14"/>
  <c r="V283" i="14"/>
  <c r="V100" i="14"/>
  <c r="V294" i="14"/>
  <c r="V108" i="14"/>
  <c r="V82" i="14"/>
  <c r="V123" i="14"/>
  <c r="V60" i="14"/>
  <c r="V28" i="14"/>
  <c r="V32" i="14"/>
  <c r="V198" i="14"/>
  <c r="V142" i="14"/>
  <c r="V121" i="14"/>
  <c r="V289" i="14"/>
  <c r="V139" i="14"/>
  <c r="V72" i="14"/>
  <c r="V304" i="14"/>
  <c r="V63" i="14"/>
  <c r="V229" i="14"/>
  <c r="V250" i="14"/>
  <c r="V169" i="14"/>
  <c r="V146" i="14"/>
  <c r="V106" i="14"/>
  <c r="V147" i="14"/>
  <c r="V96" i="14"/>
  <c r="V145" i="14"/>
  <c r="V24" i="14"/>
  <c r="V235" i="14"/>
  <c r="V282" i="14"/>
  <c r="V174" i="14"/>
  <c r="V49" i="14"/>
  <c r="V21" i="14"/>
  <c r="V16" i="14"/>
  <c r="V31" i="14"/>
  <c r="V128" i="14"/>
  <c r="V105" i="14"/>
  <c r="V126" i="14"/>
  <c r="V227" i="14"/>
  <c r="V222" i="14"/>
  <c r="V158" i="14"/>
  <c r="V110" i="14"/>
  <c r="V88" i="14"/>
  <c r="V92" i="14"/>
  <c r="V274" i="14"/>
  <c r="V218" i="14"/>
  <c r="V260" i="14"/>
  <c r="V25" i="14"/>
  <c r="V20" i="14"/>
  <c r="V170" i="14"/>
  <c r="V292" i="14"/>
  <c r="V131" i="14"/>
  <c r="V273" i="14"/>
  <c r="V161" i="14"/>
  <c r="V86" i="14"/>
  <c r="V64" i="14"/>
  <c r="V113" i="14"/>
  <c r="V134" i="14"/>
  <c r="V51" i="14"/>
  <c r="V41" i="14"/>
  <c r="V290" i="14"/>
  <c r="V78" i="14"/>
  <c r="V56" i="14"/>
  <c r="V104" i="14"/>
  <c r="V238" i="14"/>
  <c r="V209" i="14"/>
  <c r="V261" i="14"/>
  <c r="V40" i="14"/>
  <c r="V109" i="14"/>
  <c r="V177" i="14"/>
  <c r="V138" i="14"/>
  <c r="V17" i="14"/>
  <c r="V150" i="14"/>
  <c r="V23" i="14"/>
  <c r="V248" i="14"/>
  <c r="V36" i="14"/>
  <c r="V171" i="14"/>
  <c r="V302" i="14"/>
  <c r="V258" i="14"/>
  <c r="V129" i="14"/>
  <c r="V80" i="14"/>
  <c r="V52" i="14"/>
  <c r="V220" i="14"/>
  <c r="V156" i="14"/>
  <c r="V279" i="14"/>
  <c r="V259" i="14"/>
  <c r="V73" i="14"/>
  <c r="V215" i="14"/>
  <c r="V93" i="14"/>
  <c r="V176" i="14"/>
  <c r="V135" i="14"/>
  <c r="V68" i="14"/>
  <c r="V22" i="14"/>
  <c r="V42" i="14"/>
  <c r="V37" i="14"/>
  <c r="V286" i="14"/>
  <c r="V188" i="14"/>
  <c r="V263" i="14"/>
  <c r="V306" i="14"/>
  <c r="V84" i="14"/>
  <c r="V160" i="14"/>
  <c r="V38" i="14"/>
  <c r="V245" i="14"/>
  <c r="W292" i="13"/>
  <c r="V173" i="14"/>
  <c r="V45" i="14"/>
  <c r="V165" i="14"/>
  <c r="V70" i="14"/>
  <c r="V133" i="14"/>
  <c r="V270" i="14"/>
  <c r="V116" i="14"/>
  <c r="V298" i="14"/>
  <c r="V44" i="14"/>
  <c r="V266" i="14"/>
  <c r="V29" i="14"/>
  <c r="AE13" i="14"/>
  <c r="V9" i="1"/>
  <c r="V89" i="14"/>
  <c r="V233" i="14"/>
  <c r="V157" i="14"/>
  <c r="V76" i="14"/>
  <c r="V265" i="14"/>
  <c r="V57" i="14"/>
  <c r="Q301" i="13"/>
  <c r="X301" i="13"/>
  <c r="W301" i="13" s="1"/>
  <c r="Z301" i="13"/>
  <c r="Z143" i="13"/>
  <c r="X143" i="13"/>
  <c r="W143" i="13" s="1"/>
  <c r="Q143" i="13"/>
  <c r="Z213" i="13"/>
  <c r="X213" i="13"/>
  <c r="W213" i="13" s="1"/>
  <c r="Q213" i="13"/>
  <c r="Q288" i="13"/>
  <c r="Z288" i="13"/>
  <c r="X288" i="13"/>
  <c r="W288" i="13" s="1"/>
  <c r="Q49" i="13"/>
  <c r="Z49" i="13"/>
  <c r="X49" i="13"/>
  <c r="W49" i="13" s="1"/>
  <c r="Z133" i="13"/>
  <c r="Q133" i="13"/>
  <c r="X133" i="13"/>
  <c r="W133" i="13" s="1"/>
  <c r="Z229" i="13"/>
  <c r="Q229" i="13"/>
  <c r="X229" i="13"/>
  <c r="W229" i="13" s="1"/>
  <c r="Z293" i="13"/>
  <c r="X293" i="13"/>
  <c r="W293" i="13" s="1"/>
  <c r="Q293" i="13"/>
  <c r="Z214" i="13"/>
  <c r="Q214" i="13"/>
  <c r="X214" i="13"/>
  <c r="W214" i="13" s="1"/>
  <c r="Q14" i="13"/>
  <c r="Z14" i="13"/>
  <c r="X14" i="13"/>
  <c r="W14" i="13" s="1"/>
  <c r="Z25" i="13"/>
  <c r="Q25" i="13"/>
  <c r="X25" i="13"/>
  <c r="W25" i="13" s="1"/>
  <c r="Z305" i="13"/>
  <c r="Q305" i="13"/>
  <c r="X305" i="13"/>
  <c r="W305" i="13" s="1"/>
  <c r="Z22" i="13"/>
  <c r="Q22" i="13"/>
  <c r="X22" i="13"/>
  <c r="W22" i="13" s="1"/>
  <c r="X70" i="13"/>
  <c r="W70" i="13" s="1"/>
  <c r="Z70" i="13"/>
  <c r="Q70" i="13"/>
  <c r="Q134" i="13"/>
  <c r="X134" i="13"/>
  <c r="W134" i="13" s="1"/>
  <c r="Z134" i="13"/>
  <c r="Q246" i="13"/>
  <c r="X246" i="13"/>
  <c r="W246" i="13" s="1"/>
  <c r="Z246" i="13"/>
  <c r="Q27" i="13"/>
  <c r="X27" i="13"/>
  <c r="W27" i="13" s="1"/>
  <c r="Z27" i="13"/>
  <c r="Q43" i="13"/>
  <c r="X43" i="13"/>
  <c r="W43" i="13" s="1"/>
  <c r="Z43" i="13"/>
  <c r="Q59" i="13"/>
  <c r="Z59" i="13"/>
  <c r="X59" i="13"/>
  <c r="W59" i="13" s="1"/>
  <c r="X75" i="13"/>
  <c r="W75" i="13" s="1"/>
  <c r="Z75" i="13"/>
  <c r="Q75" i="13"/>
  <c r="Z91" i="13"/>
  <c r="Q91" i="13"/>
  <c r="X91" i="13"/>
  <c r="W91" i="13" s="1"/>
  <c r="X107" i="13"/>
  <c r="W107" i="13" s="1"/>
  <c r="Z107" i="13"/>
  <c r="Q107" i="13"/>
  <c r="Z123" i="13"/>
  <c r="Q123" i="13"/>
  <c r="X123" i="13"/>
  <c r="W123" i="13" s="1"/>
  <c r="X139" i="13"/>
  <c r="W139" i="13" s="1"/>
  <c r="Z139" i="13"/>
  <c r="Q139" i="13"/>
  <c r="Q155" i="13"/>
  <c r="Z155" i="13"/>
  <c r="X155" i="13"/>
  <c r="W155" i="13" s="1"/>
  <c r="Q171" i="13"/>
  <c r="Z171" i="13"/>
  <c r="X171" i="13"/>
  <c r="W171" i="13" s="1"/>
  <c r="Q187" i="13"/>
  <c r="Z187" i="13"/>
  <c r="X187" i="13"/>
  <c r="W187" i="13" s="1"/>
  <c r="X203" i="13"/>
  <c r="W203" i="13" s="1"/>
  <c r="Q203" i="13"/>
  <c r="Z203" i="13"/>
  <c r="Q219" i="13"/>
  <c r="Z219" i="13"/>
  <c r="X219" i="13"/>
  <c r="W219" i="13" s="1"/>
  <c r="Q235" i="13"/>
  <c r="Z235" i="13"/>
  <c r="X235" i="13"/>
  <c r="W235" i="13" s="1"/>
  <c r="Z251" i="13"/>
  <c r="X251" i="13"/>
  <c r="W251" i="13" s="1"/>
  <c r="Q251" i="13"/>
  <c r="Q267" i="13"/>
  <c r="Z267" i="13"/>
  <c r="X267" i="13"/>
  <c r="W267" i="13" s="1"/>
  <c r="Z283" i="13"/>
  <c r="Q283" i="13"/>
  <c r="X283" i="13"/>
  <c r="W283" i="13" s="1"/>
  <c r="Q299" i="13"/>
  <c r="X299" i="13"/>
  <c r="W299" i="13" s="1"/>
  <c r="Z299" i="13"/>
  <c r="X126" i="13"/>
  <c r="W126" i="13" s="1"/>
  <c r="Z126" i="13"/>
  <c r="Q126" i="13"/>
  <c r="X62" i="13"/>
  <c r="W62" i="13" s="1"/>
  <c r="Q62" i="13"/>
  <c r="Z62" i="13"/>
  <c r="X33" i="13"/>
  <c r="W33" i="13" s="1"/>
  <c r="Q33" i="13"/>
  <c r="Z33" i="13"/>
  <c r="X69" i="13"/>
  <c r="W69" i="13" s="1"/>
  <c r="Z69" i="13"/>
  <c r="Q69" i="13"/>
  <c r="X109" i="13"/>
  <c r="W109" i="13" s="1"/>
  <c r="Z109" i="13"/>
  <c r="Q109" i="13"/>
  <c r="X157" i="13"/>
  <c r="W157" i="13" s="1"/>
  <c r="Z157" i="13"/>
  <c r="Q157" i="13"/>
  <c r="X221" i="13"/>
  <c r="W221" i="13" s="1"/>
  <c r="Z221" i="13"/>
  <c r="Q221" i="13"/>
  <c r="X285" i="13"/>
  <c r="W285" i="13" s="1"/>
  <c r="Z285" i="13"/>
  <c r="Q285" i="13"/>
  <c r="X74" i="13"/>
  <c r="W74" i="13" s="1"/>
  <c r="Z74" i="13"/>
  <c r="Q74" i="13"/>
  <c r="X150" i="13"/>
  <c r="W150" i="13" s="1"/>
  <c r="Z150" i="13"/>
  <c r="Q150" i="13"/>
  <c r="X166" i="13"/>
  <c r="W166" i="13" s="1"/>
  <c r="Q166" i="13"/>
  <c r="Z166" i="13"/>
  <c r="X182" i="13"/>
  <c r="W182" i="13" s="1"/>
  <c r="Z182" i="13"/>
  <c r="Q182" i="13"/>
  <c r="X262" i="13"/>
  <c r="W262" i="13" s="1"/>
  <c r="Z262" i="13"/>
  <c r="Q262" i="13"/>
  <c r="X16" i="13"/>
  <c r="W16" i="13" s="1"/>
  <c r="Q16" i="13"/>
  <c r="Z16" i="13"/>
  <c r="X32" i="13"/>
  <c r="W32" i="13" s="1"/>
  <c r="Q32" i="13"/>
  <c r="Z32" i="13"/>
  <c r="Z48" i="13"/>
  <c r="X48" i="13"/>
  <c r="W48" i="13" s="1"/>
  <c r="Q48" i="13"/>
  <c r="X64" i="13"/>
  <c r="W64" i="13" s="1"/>
  <c r="Q64" i="13"/>
  <c r="Z64" i="13"/>
  <c r="X88" i="13"/>
  <c r="W88" i="13" s="1"/>
  <c r="Q88" i="13"/>
  <c r="Z88" i="13"/>
  <c r="Z112" i="13"/>
  <c r="Q112" i="13"/>
  <c r="X112" i="13"/>
  <c r="W112" i="13" s="1"/>
  <c r="Q128" i="13"/>
  <c r="Z128" i="13"/>
  <c r="X128" i="13"/>
  <c r="W128" i="13" s="1"/>
  <c r="X152" i="13"/>
  <c r="W152" i="13" s="1"/>
  <c r="Q152" i="13"/>
  <c r="Z152" i="13"/>
  <c r="Z176" i="13"/>
  <c r="Q176" i="13"/>
  <c r="X176" i="13"/>
  <c r="W176" i="13" s="1"/>
  <c r="Z192" i="13"/>
  <c r="Q192" i="13"/>
  <c r="X192" i="13"/>
  <c r="W192" i="13" s="1"/>
  <c r="Z216" i="13"/>
  <c r="X216" i="13"/>
  <c r="W216" i="13" s="1"/>
  <c r="Q216" i="13"/>
  <c r="Z240" i="13"/>
  <c r="Q240" i="13"/>
  <c r="X240" i="13"/>
  <c r="W240" i="13" s="1"/>
  <c r="Q256" i="13"/>
  <c r="Z256" i="13"/>
  <c r="X256" i="13"/>
  <c r="W256" i="13" s="1"/>
  <c r="Q280" i="13"/>
  <c r="X280" i="13"/>
  <c r="W280" i="13" s="1"/>
  <c r="Z280" i="13"/>
  <c r="Z79" i="13"/>
  <c r="X79" i="13"/>
  <c r="W79" i="13" s="1"/>
  <c r="Q79" i="13"/>
  <c r="Z302" i="13"/>
  <c r="X302" i="13"/>
  <c r="W302" i="13" s="1"/>
  <c r="Q302" i="13"/>
  <c r="X77" i="13"/>
  <c r="W77" i="13" s="1"/>
  <c r="Z77" i="13"/>
  <c r="Q77" i="13"/>
  <c r="Z42" i="13"/>
  <c r="X42" i="13"/>
  <c r="W42" i="13" s="1"/>
  <c r="Q42" i="13"/>
  <c r="Z178" i="13"/>
  <c r="Q178" i="13"/>
  <c r="X178" i="13"/>
  <c r="W178" i="13" s="1"/>
  <c r="Z298" i="13"/>
  <c r="X298" i="13"/>
  <c r="W298" i="13" s="1"/>
  <c r="Q298" i="13"/>
  <c r="Z44" i="13"/>
  <c r="X44" i="13"/>
  <c r="W44" i="13" s="1"/>
  <c r="Q44" i="13"/>
  <c r="X84" i="13"/>
  <c r="W84" i="13" s="1"/>
  <c r="Z84" i="13"/>
  <c r="Q84" i="13"/>
  <c r="Q124" i="13"/>
  <c r="Z124" i="13"/>
  <c r="X124" i="13"/>
  <c r="W124" i="13" s="1"/>
  <c r="Z172" i="13"/>
  <c r="Q172" i="13"/>
  <c r="X172" i="13"/>
  <c r="W172" i="13" s="1"/>
  <c r="Q212" i="13"/>
  <c r="X212" i="13"/>
  <c r="W212" i="13" s="1"/>
  <c r="Z212" i="13"/>
  <c r="Q252" i="13"/>
  <c r="Z252" i="13"/>
  <c r="X252" i="13"/>
  <c r="W252" i="13" s="1"/>
  <c r="X21" i="13"/>
  <c r="W21" i="13" s="1"/>
  <c r="Z21" i="13"/>
  <c r="Q21" i="13"/>
  <c r="Z194" i="13"/>
  <c r="X194" i="13"/>
  <c r="W194" i="13" s="1"/>
  <c r="Q194" i="13"/>
  <c r="Q20" i="13"/>
  <c r="X20" i="13"/>
  <c r="W20" i="13" s="1"/>
  <c r="Z20" i="13"/>
  <c r="Q140" i="13"/>
  <c r="Z140" i="13"/>
  <c r="X140" i="13"/>
  <c r="W140" i="13" s="1"/>
  <c r="Z244" i="13"/>
  <c r="X244" i="13"/>
  <c r="W244" i="13" s="1"/>
  <c r="Q244" i="13"/>
  <c r="Q17" i="13"/>
  <c r="Z17" i="13"/>
  <c r="X17" i="13"/>
  <c r="W17" i="13" s="1"/>
  <c r="Q57" i="13"/>
  <c r="X57" i="13"/>
  <c r="W57" i="13" s="1"/>
  <c r="Z57" i="13"/>
  <c r="X173" i="13"/>
  <c r="W173" i="13" s="1"/>
  <c r="Z173" i="13"/>
  <c r="Q173" i="13"/>
  <c r="X237" i="13"/>
  <c r="W237" i="13" s="1"/>
  <c r="Z237" i="13"/>
  <c r="Q237" i="13"/>
  <c r="Z26" i="13"/>
  <c r="Q26" i="13"/>
  <c r="X26" i="13"/>
  <c r="W26" i="13" s="1"/>
  <c r="X86" i="13"/>
  <c r="W86" i="13" s="1"/>
  <c r="Z86" i="13"/>
  <c r="Q86" i="13"/>
  <c r="Q170" i="13"/>
  <c r="X170" i="13"/>
  <c r="W170" i="13" s="1"/>
  <c r="Z170" i="13"/>
  <c r="Z15" i="13"/>
  <c r="X15" i="13"/>
  <c r="W15" i="13" s="1"/>
  <c r="Q15" i="13"/>
  <c r="Z31" i="13"/>
  <c r="Q31" i="13"/>
  <c r="X31" i="13"/>
  <c r="W31" i="13" s="1"/>
  <c r="Q239" i="13"/>
  <c r="Z239" i="13"/>
  <c r="X239" i="13"/>
  <c r="W239" i="13" s="1"/>
  <c r="X255" i="13"/>
  <c r="W255" i="13" s="1"/>
  <c r="Z255" i="13"/>
  <c r="Q255" i="13"/>
  <c r="Z271" i="13"/>
  <c r="Q271" i="13"/>
  <c r="X271" i="13"/>
  <c r="W271" i="13" s="1"/>
  <c r="X287" i="13"/>
  <c r="W287" i="13" s="1"/>
  <c r="Z287" i="13"/>
  <c r="Q287" i="13"/>
  <c r="X303" i="13"/>
  <c r="W303" i="13" s="1"/>
  <c r="Z303" i="13"/>
  <c r="Q303" i="13"/>
  <c r="Z165" i="13"/>
  <c r="Q165" i="13"/>
  <c r="X165" i="13"/>
  <c r="W165" i="13" s="1"/>
  <c r="Q61" i="13"/>
  <c r="X61" i="13"/>
  <c r="W61" i="13" s="1"/>
  <c r="Z61" i="13"/>
  <c r="Q82" i="13"/>
  <c r="X82" i="13"/>
  <c r="W82" i="13" s="1"/>
  <c r="Z82" i="13"/>
  <c r="Z116" i="13"/>
  <c r="X116" i="13"/>
  <c r="W116" i="13" s="1"/>
  <c r="Q116" i="13"/>
  <c r="Z37" i="13"/>
  <c r="X37" i="13"/>
  <c r="W37" i="13" s="1"/>
  <c r="Q37" i="13"/>
  <c r="X125" i="13"/>
  <c r="W125" i="13" s="1"/>
  <c r="Z125" i="13"/>
  <c r="Q125" i="13"/>
  <c r="X197" i="13"/>
  <c r="W197" i="13" s="1"/>
  <c r="Z197" i="13"/>
  <c r="Q197" i="13"/>
  <c r="X269" i="13"/>
  <c r="W269" i="13" s="1"/>
  <c r="Z269" i="13"/>
  <c r="Q269" i="13"/>
  <c r="Z114" i="13"/>
  <c r="X114" i="13"/>
  <c r="W114" i="13" s="1"/>
  <c r="Q114" i="13"/>
  <c r="X13" i="13"/>
  <c r="W13" i="13" s="1"/>
  <c r="Z13" i="13"/>
  <c r="Q13" i="13"/>
  <c r="Q181" i="13"/>
  <c r="X181" i="13"/>
  <c r="W181" i="13" s="1"/>
  <c r="Z181" i="13"/>
  <c r="Q58" i="13"/>
  <c r="Z58" i="13"/>
  <c r="X58" i="13"/>
  <c r="W58" i="13" s="1"/>
  <c r="X122" i="13"/>
  <c r="W122" i="13" s="1"/>
  <c r="Z122" i="13"/>
  <c r="Q122" i="13"/>
  <c r="Z218" i="13"/>
  <c r="X218" i="13"/>
  <c r="W218" i="13" s="1"/>
  <c r="Q218" i="13"/>
  <c r="Z23" i="13"/>
  <c r="X23" i="13"/>
  <c r="W23" i="13" s="1"/>
  <c r="Q23" i="13"/>
  <c r="Z39" i="13"/>
  <c r="Q39" i="13"/>
  <c r="X39" i="13"/>
  <c r="W39" i="13" s="1"/>
  <c r="Z55" i="13"/>
  <c r="X55" i="13"/>
  <c r="W55" i="13" s="1"/>
  <c r="Q55" i="13"/>
  <c r="Q71" i="13"/>
  <c r="X71" i="13"/>
  <c r="W71" i="13" s="1"/>
  <c r="Z71" i="13"/>
  <c r="X87" i="13"/>
  <c r="W87" i="13" s="1"/>
  <c r="Z87" i="13"/>
  <c r="Q87" i="13"/>
  <c r="X103" i="13"/>
  <c r="W103" i="13" s="1"/>
  <c r="Z103" i="13"/>
  <c r="Q103" i="13"/>
  <c r="Z119" i="13"/>
  <c r="X119" i="13"/>
  <c r="W119" i="13" s="1"/>
  <c r="Q119" i="13"/>
  <c r="Q135" i="13"/>
  <c r="X135" i="13"/>
  <c r="W135" i="13" s="1"/>
  <c r="Z135" i="13"/>
  <c r="Z151" i="13"/>
  <c r="X151" i="13"/>
  <c r="W151" i="13" s="1"/>
  <c r="Q151" i="13"/>
  <c r="X167" i="13"/>
  <c r="W167" i="13" s="1"/>
  <c r="Z167" i="13"/>
  <c r="Q167" i="13"/>
  <c r="X183" i="13"/>
  <c r="W183" i="13" s="1"/>
  <c r="Q183" i="13"/>
  <c r="Z183" i="13"/>
  <c r="Z199" i="13"/>
  <c r="X199" i="13"/>
  <c r="W199" i="13" s="1"/>
  <c r="Q199" i="13"/>
  <c r="Z215" i="13"/>
  <c r="Q215" i="13"/>
  <c r="X215" i="13"/>
  <c r="W215" i="13" s="1"/>
  <c r="Q231" i="13"/>
  <c r="X231" i="13"/>
  <c r="W231" i="13" s="1"/>
  <c r="Z231" i="13"/>
  <c r="X247" i="13"/>
  <c r="W247" i="13" s="1"/>
  <c r="Z247" i="13"/>
  <c r="Q247" i="13"/>
  <c r="X263" i="13"/>
  <c r="W263" i="13" s="1"/>
  <c r="Z263" i="13"/>
  <c r="Q263" i="13"/>
  <c r="X279" i="13"/>
  <c r="W279" i="13" s="1"/>
  <c r="Z279" i="13"/>
  <c r="Q279" i="13"/>
  <c r="Z295" i="13"/>
  <c r="X295" i="13"/>
  <c r="W295" i="13" s="1"/>
  <c r="Q295" i="13"/>
  <c r="X254" i="13"/>
  <c r="W254" i="13" s="1"/>
  <c r="Z254" i="13"/>
  <c r="Q254" i="13"/>
  <c r="Z93" i="13"/>
  <c r="Q93" i="13"/>
  <c r="X93" i="13"/>
  <c r="W93" i="13" s="1"/>
  <c r="X154" i="13"/>
  <c r="W154" i="13" s="1"/>
  <c r="Z154" i="13"/>
  <c r="Q154" i="13"/>
  <c r="Q92" i="13"/>
  <c r="Z92" i="13"/>
  <c r="X92" i="13"/>
  <c r="W92" i="13" s="1"/>
  <c r="Q220" i="13"/>
  <c r="Z220" i="13"/>
  <c r="X220" i="13"/>
  <c r="W220" i="13" s="1"/>
  <c r="Q277" i="13"/>
  <c r="X277" i="13"/>
  <c r="W277" i="13" s="1"/>
  <c r="Z277" i="13"/>
  <c r="X278" i="13"/>
  <c r="W278" i="13" s="1"/>
  <c r="Z278" i="13"/>
  <c r="Q278" i="13"/>
  <c r="Q36" i="13"/>
  <c r="Z36" i="13"/>
  <c r="X36" i="13"/>
  <c r="W36" i="13" s="1"/>
  <c r="Q204" i="13"/>
  <c r="X204" i="13"/>
  <c r="W204" i="13" s="1"/>
  <c r="Z204" i="13"/>
  <c r="Z80" i="13"/>
  <c r="Q80" i="13"/>
  <c r="X80" i="13"/>
  <c r="W80" i="13" s="1"/>
  <c r="Q250" i="13"/>
  <c r="X250" i="13"/>
  <c r="W250" i="13" s="1"/>
  <c r="Z250" i="13"/>
  <c r="Q45" i="13"/>
  <c r="X45" i="13"/>
  <c r="W45" i="13" s="1"/>
  <c r="Z45" i="13"/>
  <c r="X294" i="13"/>
  <c r="W294" i="13" s="1"/>
  <c r="Z294" i="13"/>
  <c r="Q294" i="13"/>
  <c r="X47" i="13"/>
  <c r="W47" i="13" s="1"/>
  <c r="Z47" i="13"/>
  <c r="Q47" i="13"/>
  <c r="Z63" i="13"/>
  <c r="Q63" i="13"/>
  <c r="X63" i="13"/>
  <c r="W63" i="13" s="1"/>
  <c r="X95" i="13"/>
  <c r="W95" i="13" s="1"/>
  <c r="Q95" i="13"/>
  <c r="Z95" i="13"/>
  <c r="Z111" i="13"/>
  <c r="Q111" i="13"/>
  <c r="X111" i="13"/>
  <c r="W111" i="13" s="1"/>
  <c r="X127" i="13"/>
  <c r="W127" i="13" s="1"/>
  <c r="Q127" i="13"/>
  <c r="Z127" i="13"/>
  <c r="Z159" i="13"/>
  <c r="X159" i="13"/>
  <c r="W159" i="13" s="1"/>
  <c r="Q159" i="13"/>
  <c r="X175" i="13"/>
  <c r="W175" i="13" s="1"/>
  <c r="Z175" i="13"/>
  <c r="Q175" i="13"/>
  <c r="Q191" i="13"/>
  <c r="X191" i="13"/>
  <c r="W191" i="13" s="1"/>
  <c r="Z191" i="13"/>
  <c r="X207" i="13"/>
  <c r="W207" i="13" s="1"/>
  <c r="Z207" i="13"/>
  <c r="Q207" i="13"/>
  <c r="X223" i="13"/>
  <c r="W223" i="13" s="1"/>
  <c r="Q223" i="13"/>
  <c r="Z223" i="13"/>
  <c r="Z52" i="13"/>
  <c r="X52" i="13"/>
  <c r="W52" i="13" s="1"/>
  <c r="Q52" i="13"/>
  <c r="Q156" i="13"/>
  <c r="Z156" i="13"/>
  <c r="X156" i="13"/>
  <c r="W156" i="13" s="1"/>
  <c r="Z268" i="13"/>
  <c r="Q268" i="13"/>
  <c r="X268" i="13"/>
  <c r="W268" i="13" s="1"/>
  <c r="Q30" i="13"/>
  <c r="Z30" i="13"/>
  <c r="X30" i="13"/>
  <c r="W30" i="13" s="1"/>
  <c r="Z29" i="13"/>
  <c r="Q29" i="13"/>
  <c r="X29" i="13"/>
  <c r="W29" i="13" s="1"/>
  <c r="Z65" i="13"/>
  <c r="Q65" i="13"/>
  <c r="X65" i="13"/>
  <c r="W65" i="13" s="1"/>
  <c r="Z189" i="13"/>
  <c r="Q189" i="13"/>
  <c r="X189" i="13"/>
  <c r="W189" i="13" s="1"/>
  <c r="Z245" i="13"/>
  <c r="Q245" i="13"/>
  <c r="X245" i="13"/>
  <c r="W245" i="13" s="1"/>
  <c r="X102" i="13"/>
  <c r="W102" i="13" s="1"/>
  <c r="Z102" i="13"/>
  <c r="Q102" i="13"/>
  <c r="Z101" i="13"/>
  <c r="X101" i="13"/>
  <c r="W101" i="13" s="1"/>
  <c r="Q101" i="13"/>
  <c r="X54" i="13"/>
  <c r="W54" i="13" s="1"/>
  <c r="Q54" i="13"/>
  <c r="Z54" i="13"/>
  <c r="Z118" i="13"/>
  <c r="Q118" i="13"/>
  <c r="X118" i="13"/>
  <c r="W118" i="13" s="1"/>
  <c r="Z198" i="13"/>
  <c r="Q198" i="13"/>
  <c r="X198" i="13"/>
  <c r="W198" i="13" s="1"/>
  <c r="X19" i="13"/>
  <c r="W19" i="13" s="1"/>
  <c r="Q19" i="13"/>
  <c r="Z19" i="13"/>
  <c r="X35" i="13"/>
  <c r="W35" i="13" s="1"/>
  <c r="Q35" i="13"/>
  <c r="Z35" i="13"/>
  <c r="X51" i="13"/>
  <c r="W51" i="13" s="1"/>
  <c r="Q51" i="13"/>
  <c r="Z51" i="13"/>
  <c r="Z67" i="13"/>
  <c r="Q67" i="13"/>
  <c r="X67" i="13"/>
  <c r="W67" i="13" s="1"/>
  <c r="Z83" i="13"/>
  <c r="Q83" i="13"/>
  <c r="X83" i="13"/>
  <c r="W83" i="13" s="1"/>
  <c r="Z99" i="13"/>
  <c r="Q99" i="13"/>
  <c r="X99" i="13"/>
  <c r="W99" i="13" s="1"/>
  <c r="Q115" i="13"/>
  <c r="X115" i="13"/>
  <c r="W115" i="13" s="1"/>
  <c r="Z115" i="13"/>
  <c r="Q131" i="13"/>
  <c r="Z131" i="13"/>
  <c r="X131" i="13"/>
  <c r="W131" i="13" s="1"/>
  <c r="Q147" i="13"/>
  <c r="Z147" i="13"/>
  <c r="X147" i="13"/>
  <c r="W147" i="13" s="1"/>
  <c r="Z163" i="13"/>
  <c r="Q163" i="13"/>
  <c r="X163" i="13"/>
  <c r="W163" i="13" s="1"/>
  <c r="Q179" i="13"/>
  <c r="Z179" i="13"/>
  <c r="X179" i="13"/>
  <c r="W179" i="13" s="1"/>
  <c r="Q195" i="13"/>
  <c r="Z195" i="13"/>
  <c r="X195" i="13"/>
  <c r="W195" i="13" s="1"/>
  <c r="Z211" i="13"/>
  <c r="Q211" i="13"/>
  <c r="X211" i="13"/>
  <c r="W211" i="13" s="1"/>
  <c r="Z227" i="13"/>
  <c r="X227" i="13"/>
  <c r="W227" i="13" s="1"/>
  <c r="Q227" i="13"/>
  <c r="Z243" i="13"/>
  <c r="Q243" i="13"/>
  <c r="X243" i="13"/>
  <c r="W243" i="13" s="1"/>
  <c r="Z259" i="13"/>
  <c r="Q259" i="13"/>
  <c r="X259" i="13"/>
  <c r="W259" i="13" s="1"/>
  <c r="Z275" i="13"/>
  <c r="Q275" i="13"/>
  <c r="X275" i="13"/>
  <c r="W275" i="13" s="1"/>
  <c r="Q291" i="13"/>
  <c r="X291" i="13"/>
  <c r="W291" i="13" s="1"/>
  <c r="Z291" i="13"/>
  <c r="Z46" i="13"/>
  <c r="Q46" i="13"/>
  <c r="X46" i="13"/>
  <c r="W46" i="13" s="1"/>
  <c r="Z53" i="13"/>
  <c r="Q53" i="13"/>
  <c r="X53" i="13"/>
  <c r="W53" i="13" s="1"/>
  <c r="X85" i="13"/>
  <c r="W85" i="13" s="1"/>
  <c r="Q85" i="13"/>
  <c r="Z85" i="13"/>
  <c r="X141" i="13"/>
  <c r="W141" i="13" s="1"/>
  <c r="Q141" i="13"/>
  <c r="Z141" i="13"/>
  <c r="X205" i="13"/>
  <c r="W205" i="13" s="1"/>
  <c r="Q205" i="13"/>
  <c r="Z205" i="13"/>
  <c r="X261" i="13"/>
  <c r="W261" i="13" s="1"/>
  <c r="Q261" i="13"/>
  <c r="Z261" i="13"/>
  <c r="Q38" i="13"/>
  <c r="Z38" i="13"/>
  <c r="X38" i="13"/>
  <c r="W38" i="13" s="1"/>
  <c r="X90" i="13"/>
  <c r="W90" i="13" s="1"/>
  <c r="Z90" i="13"/>
  <c r="Q90" i="13"/>
  <c r="X202" i="13"/>
  <c r="W202" i="13" s="1"/>
  <c r="Q202" i="13"/>
  <c r="Z202" i="13"/>
  <c r="X290" i="13"/>
  <c r="W290" i="13" s="1"/>
  <c r="Q290" i="13"/>
  <c r="Z290" i="13"/>
  <c r="Q24" i="13"/>
  <c r="Z24" i="13"/>
  <c r="X24" i="13"/>
  <c r="W24" i="13" s="1"/>
  <c r="Z40" i="13"/>
  <c r="Q40" i="13"/>
  <c r="X40" i="13"/>
  <c r="W40" i="13" s="1"/>
  <c r="Z56" i="13"/>
  <c r="X56" i="13"/>
  <c r="W56" i="13" s="1"/>
  <c r="Q56" i="13"/>
  <c r="Q96" i="13"/>
  <c r="Z96" i="13"/>
  <c r="X96" i="13"/>
  <c r="W96" i="13" s="1"/>
  <c r="Z120" i="13"/>
  <c r="X120" i="13"/>
  <c r="W120" i="13" s="1"/>
  <c r="Q120" i="13"/>
  <c r="Q144" i="13"/>
  <c r="X144" i="13"/>
  <c r="W144" i="13" s="1"/>
  <c r="Z144" i="13"/>
  <c r="Q160" i="13"/>
  <c r="Z160" i="13"/>
  <c r="X160" i="13"/>
  <c r="W160" i="13" s="1"/>
  <c r="Q184" i="13"/>
  <c r="Z184" i="13"/>
  <c r="X184" i="13"/>
  <c r="W184" i="13" s="1"/>
  <c r="Z208" i="13"/>
  <c r="Q208" i="13"/>
  <c r="X208" i="13"/>
  <c r="W208" i="13" s="1"/>
  <c r="Z224" i="13"/>
  <c r="Q224" i="13"/>
  <c r="X224" i="13"/>
  <c r="W224" i="13" s="1"/>
  <c r="X248" i="13"/>
  <c r="W248" i="13" s="1"/>
  <c r="Q248" i="13"/>
  <c r="Z248" i="13"/>
  <c r="Z272" i="13"/>
  <c r="Q272" i="13"/>
  <c r="X272" i="13"/>
  <c r="W272" i="13" s="1"/>
  <c r="Z300" i="13"/>
  <c r="Q300" i="13"/>
  <c r="X300" i="13"/>
  <c r="W300" i="13" s="1"/>
  <c r="X94" i="13"/>
  <c r="W94" i="13" s="1"/>
  <c r="Q94" i="13"/>
  <c r="Z94" i="13"/>
  <c r="Z190" i="13"/>
  <c r="Q190" i="13"/>
  <c r="X190" i="13"/>
  <c r="W190" i="13" s="1"/>
  <c r="Z41" i="13"/>
  <c r="Q41" i="13"/>
  <c r="X41" i="13"/>
  <c r="W41" i="13" s="1"/>
  <c r="Z117" i="13"/>
  <c r="X117" i="13"/>
  <c r="W117" i="13" s="1"/>
  <c r="Q117" i="13"/>
  <c r="Z253" i="13"/>
  <c r="X253" i="13"/>
  <c r="W253" i="13" s="1"/>
  <c r="Q253" i="13"/>
  <c r="Q98" i="13"/>
  <c r="X98" i="13"/>
  <c r="W98" i="13" s="1"/>
  <c r="Z98" i="13"/>
  <c r="Q230" i="13"/>
  <c r="X230" i="13"/>
  <c r="W230" i="13" s="1"/>
  <c r="Z230" i="13"/>
  <c r="X28" i="13"/>
  <c r="W28" i="13" s="1"/>
  <c r="Q28" i="13"/>
  <c r="Z28" i="13"/>
  <c r="X60" i="13"/>
  <c r="W60" i="13" s="1"/>
  <c r="Z60" i="13"/>
  <c r="Q60" i="13"/>
  <c r="Z108" i="13"/>
  <c r="Q108" i="13"/>
  <c r="X108" i="13"/>
  <c r="W108" i="13" s="1"/>
  <c r="X148" i="13"/>
  <c r="W148" i="13" s="1"/>
  <c r="Q148" i="13"/>
  <c r="Z148" i="13"/>
  <c r="Q188" i="13"/>
  <c r="Z188" i="13"/>
  <c r="X188" i="13"/>
  <c r="W188" i="13" s="1"/>
  <c r="Q236" i="13"/>
  <c r="Z236" i="13"/>
  <c r="X236" i="13"/>
  <c r="W236" i="13" s="1"/>
  <c r="X276" i="13"/>
  <c r="W276" i="13" s="1"/>
  <c r="Z276" i="13"/>
  <c r="Q276" i="13"/>
  <c r="Z149" i="13"/>
  <c r="X149" i="13"/>
  <c r="W149" i="13" s="1"/>
  <c r="Q149" i="13"/>
  <c r="Q76" i="13"/>
  <c r="Z76" i="13"/>
  <c r="X76" i="13"/>
  <c r="W76" i="13" s="1"/>
  <c r="Z180" i="13"/>
  <c r="X180" i="13"/>
  <c r="W180" i="13" s="1"/>
  <c r="Q180" i="13"/>
  <c r="V58" i="14"/>
  <c r="V125" i="14"/>
  <c r="V205" i="14"/>
  <c r="V272" i="14"/>
  <c r="V221" i="14"/>
  <c r="V130" i="14"/>
  <c r="V276" i="14"/>
  <c r="V182" i="14"/>
  <c r="V241" i="14"/>
  <c r="V224" i="14"/>
  <c r="V77" i="14"/>
  <c r="V26" i="14"/>
  <c r="Z80" i="14"/>
  <c r="AE80" i="14"/>
  <c r="AC80" i="14"/>
  <c r="Z96" i="14"/>
  <c r="AE96" i="14"/>
  <c r="AC96" i="14"/>
  <c r="Z208" i="14"/>
  <c r="AE208" i="14"/>
  <c r="AC208" i="14"/>
  <c r="Z248" i="14"/>
  <c r="AE248" i="14"/>
  <c r="AC248" i="14"/>
  <c r="Z272" i="14"/>
  <c r="AE272" i="14"/>
  <c r="AC272" i="14"/>
  <c r="Z292" i="14"/>
  <c r="AC292" i="14"/>
  <c r="AE292" i="14"/>
  <c r="Z36" i="14"/>
  <c r="AE36" i="14"/>
  <c r="AC36" i="14"/>
  <c r="Z23" i="14"/>
  <c r="AC23" i="14"/>
  <c r="AE23" i="14"/>
  <c r="Z51" i="14"/>
  <c r="AE51" i="14"/>
  <c r="AC51" i="14"/>
  <c r="AD75" i="14"/>
  <c r="V75" i="14"/>
  <c r="Z75" i="14"/>
  <c r="AE75" i="14"/>
  <c r="AC75" i="14"/>
  <c r="Z131" i="14"/>
  <c r="AC131" i="14"/>
  <c r="AE131" i="14"/>
  <c r="Z171" i="14"/>
  <c r="AC171" i="14"/>
  <c r="AE171" i="14"/>
  <c r="Z235" i="14"/>
  <c r="AC235" i="14"/>
  <c r="AE235" i="14"/>
  <c r="Z24" i="14"/>
  <c r="AC24" i="14"/>
  <c r="AE24" i="14"/>
  <c r="Z22" i="14"/>
  <c r="AE22" i="14"/>
  <c r="AC22" i="14"/>
  <c r="Z30" i="14"/>
  <c r="AC30" i="14"/>
  <c r="AE30" i="14"/>
  <c r="Z38" i="14"/>
  <c r="AE38" i="14"/>
  <c r="AC38" i="14"/>
  <c r="Z46" i="14"/>
  <c r="U46" i="14"/>
  <c r="AC46" i="14"/>
  <c r="AE46" i="14"/>
  <c r="AD62" i="14"/>
  <c r="V62" i="14"/>
  <c r="Z62" i="14"/>
  <c r="AC62" i="14"/>
  <c r="U62" i="14"/>
  <c r="AE62" i="14"/>
  <c r="Z86" i="14"/>
  <c r="AE86" i="14"/>
  <c r="U86" i="14"/>
  <c r="AC86" i="14"/>
  <c r="Z118" i="14"/>
  <c r="AC118" i="14"/>
  <c r="AE118" i="14"/>
  <c r="Z134" i="14"/>
  <c r="AC134" i="14"/>
  <c r="AE134" i="14"/>
  <c r="Z150" i="14"/>
  <c r="AC150" i="14"/>
  <c r="AE150" i="14"/>
  <c r="Z174" i="14"/>
  <c r="AC174" i="14"/>
  <c r="AE174" i="14"/>
  <c r="Z190" i="14"/>
  <c r="AC190" i="14"/>
  <c r="AE190" i="14"/>
  <c r="Z206" i="14"/>
  <c r="AC206" i="14"/>
  <c r="AE206" i="14"/>
  <c r="Z226" i="14"/>
  <c r="AE226" i="14"/>
  <c r="AC226" i="14"/>
  <c r="Z258" i="14"/>
  <c r="AC258" i="14"/>
  <c r="AE258" i="14"/>
  <c r="Z282" i="14"/>
  <c r="AC282" i="14"/>
  <c r="AE282" i="14"/>
  <c r="Z306" i="14"/>
  <c r="AE306" i="14"/>
  <c r="AC306" i="14"/>
  <c r="V15" i="14"/>
  <c r="V153" i="14"/>
  <c r="V94" i="14"/>
  <c r="V137" i="14"/>
  <c r="V154" i="14"/>
  <c r="Z188" i="14"/>
  <c r="AC188" i="14"/>
  <c r="AE188" i="14"/>
  <c r="Z39" i="14"/>
  <c r="AC39" i="14"/>
  <c r="AE39" i="14"/>
  <c r="Z26" i="14"/>
  <c r="AC26" i="14"/>
  <c r="AE26" i="14"/>
  <c r="Z42" i="14"/>
  <c r="AC42" i="14"/>
  <c r="AE42" i="14"/>
  <c r="Z73" i="14"/>
  <c r="AC73" i="14"/>
  <c r="AE73" i="14"/>
  <c r="Z236" i="14"/>
  <c r="U236" i="14"/>
  <c r="AC236" i="14"/>
  <c r="AE236" i="14"/>
  <c r="AD46" i="14"/>
  <c r="V46" i="14"/>
  <c r="V97" i="14"/>
  <c r="V144" i="14"/>
  <c r="V53" i="14"/>
  <c r="V124" i="14"/>
  <c r="V231" i="14"/>
  <c r="V208" i="14"/>
  <c r="Z124" i="14"/>
  <c r="AC124" i="14"/>
  <c r="AE124" i="14"/>
  <c r="Z172" i="14"/>
  <c r="AE172" i="14"/>
  <c r="AC172" i="14"/>
  <c r="Z27" i="14"/>
  <c r="AC27" i="14"/>
  <c r="AE27" i="14"/>
  <c r="Z243" i="14"/>
  <c r="AE243" i="14"/>
  <c r="AC243" i="14"/>
  <c r="Z275" i="14"/>
  <c r="AE275" i="14"/>
  <c r="AC275" i="14"/>
  <c r="V225" i="14"/>
  <c r="V178" i="14"/>
  <c r="V30" i="14"/>
  <c r="V268" i="14"/>
  <c r="V210" i="14"/>
  <c r="AD297" i="14"/>
  <c r="V297" i="14"/>
  <c r="Z140" i="14"/>
  <c r="AC140" i="14"/>
  <c r="AE140" i="14"/>
  <c r="AD236" i="14"/>
  <c r="V236" i="14"/>
  <c r="AD43" i="14"/>
  <c r="V43" i="14"/>
  <c r="Z43" i="14"/>
  <c r="AE43" i="14"/>
  <c r="AC43" i="14"/>
  <c r="Z107" i="14"/>
  <c r="AE107" i="14"/>
  <c r="AC107" i="14"/>
  <c r="V240" i="14"/>
  <c r="V54" i="14"/>
  <c r="U150" i="14"/>
  <c r="V288" i="14"/>
  <c r="V190" i="14"/>
  <c r="V185" i="14"/>
  <c r="V186" i="14"/>
  <c r="Z109" i="14"/>
  <c r="AC109" i="14"/>
  <c r="AE109" i="14"/>
  <c r="V301" i="14"/>
  <c r="AD301" i="14"/>
  <c r="Z240" i="14"/>
  <c r="AE240" i="14"/>
  <c r="AC240" i="14"/>
  <c r="AD34" i="14"/>
  <c r="V34" i="14"/>
  <c r="Z50" i="14"/>
  <c r="AE50" i="14"/>
  <c r="AC50" i="14"/>
  <c r="V18" i="14"/>
  <c r="Z49" i="14"/>
  <c r="AE49" i="14"/>
  <c r="AC49" i="14"/>
  <c r="Z57" i="14"/>
  <c r="AC57" i="14"/>
  <c r="AE57" i="14"/>
  <c r="Z89" i="14"/>
  <c r="AC89" i="14"/>
  <c r="AE89" i="14"/>
  <c r="Z105" i="14"/>
  <c r="AC105" i="14"/>
  <c r="AE105" i="14"/>
  <c r="Z156" i="14"/>
  <c r="AC156" i="14"/>
  <c r="AE156" i="14"/>
  <c r="Z220" i="14"/>
  <c r="AE220" i="14"/>
  <c r="AC220" i="14"/>
  <c r="AD228" i="14"/>
  <c r="V228" i="14"/>
  <c r="Z259" i="14"/>
  <c r="AC259" i="14"/>
  <c r="AE259" i="14"/>
  <c r="V172" i="14"/>
  <c r="V69" i="14"/>
  <c r="V275" i="14"/>
  <c r="V39" i="14"/>
  <c r="Z21" i="14"/>
  <c r="AC21" i="14"/>
  <c r="AE21" i="14"/>
  <c r="Z37" i="14"/>
  <c r="AC37" i="14"/>
  <c r="AE37" i="14"/>
  <c r="Z117" i="14"/>
  <c r="AE117" i="14"/>
  <c r="AC117" i="14"/>
  <c r="Z133" i="14"/>
  <c r="AE133" i="14"/>
  <c r="AC133" i="14"/>
  <c r="AD149" i="14"/>
  <c r="V149" i="14"/>
  <c r="Z149" i="14"/>
  <c r="U149" i="14"/>
  <c r="AE149" i="14"/>
  <c r="AC149" i="14"/>
  <c r="Z165" i="14"/>
  <c r="AC165" i="14"/>
  <c r="AE165" i="14"/>
  <c r="Z181" i="14"/>
  <c r="AE181" i="14"/>
  <c r="AC181" i="14"/>
  <c r="Z205" i="14"/>
  <c r="AC205" i="14"/>
  <c r="AE205" i="14"/>
  <c r="Z225" i="14"/>
  <c r="AC225" i="14"/>
  <c r="AE225" i="14"/>
  <c r="Z253" i="14"/>
  <c r="AE253" i="14"/>
  <c r="AC253" i="14"/>
  <c r="V281" i="14"/>
  <c r="AD281" i="14"/>
  <c r="Z281" i="14"/>
  <c r="U281" i="14"/>
  <c r="AE281" i="14"/>
  <c r="AC281" i="14"/>
  <c r="Z301" i="14"/>
  <c r="AE301" i="14"/>
  <c r="AC301" i="14"/>
  <c r="Z44" i="14"/>
  <c r="AE44" i="14"/>
  <c r="AC44" i="14"/>
  <c r="Z52" i="14"/>
  <c r="AC52" i="14"/>
  <c r="AE52" i="14"/>
  <c r="Z68" i="14"/>
  <c r="AE68" i="14"/>
  <c r="AC68" i="14"/>
  <c r="Z84" i="14"/>
  <c r="AE84" i="14"/>
  <c r="AC84" i="14"/>
  <c r="Z100" i="14"/>
  <c r="AE100" i="14"/>
  <c r="AC100" i="14"/>
  <c r="Z132" i="14"/>
  <c r="AE132" i="14"/>
  <c r="AC132" i="14"/>
  <c r="Z144" i="14"/>
  <c r="AE144" i="14"/>
  <c r="AC144" i="14"/>
  <c r="Z256" i="14"/>
  <c r="AC256" i="14"/>
  <c r="AE256" i="14"/>
  <c r="Z276" i="14"/>
  <c r="AE276" i="14"/>
  <c r="AC276" i="14"/>
  <c r="AD300" i="14"/>
  <c r="V300" i="14"/>
  <c r="Z300" i="14"/>
  <c r="U300" i="14"/>
  <c r="AC300" i="14"/>
  <c r="AE300" i="14"/>
  <c r="Z47" i="14"/>
  <c r="AC47" i="14"/>
  <c r="AE47" i="14"/>
  <c r="Z55" i="14"/>
  <c r="AC55" i="14"/>
  <c r="AE55" i="14"/>
  <c r="Z79" i="14"/>
  <c r="AE79" i="14"/>
  <c r="AC79" i="14"/>
  <c r="Z135" i="14"/>
  <c r="AE135" i="14"/>
  <c r="AC135" i="14"/>
  <c r="Z215" i="14"/>
  <c r="AC215" i="14"/>
  <c r="AE215" i="14"/>
  <c r="Z283" i="14"/>
  <c r="AC283" i="14"/>
  <c r="AE283" i="14"/>
  <c r="Z32" i="14"/>
  <c r="AE32" i="14"/>
  <c r="AC32" i="14"/>
  <c r="AD50" i="14"/>
  <c r="V50" i="14"/>
  <c r="Z70" i="14"/>
  <c r="AE70" i="14"/>
  <c r="AC70" i="14"/>
  <c r="Z94" i="14"/>
  <c r="AE94" i="14"/>
  <c r="AC94" i="14"/>
  <c r="V122" i="14"/>
  <c r="AD122" i="14"/>
  <c r="Z122" i="14"/>
  <c r="AC122" i="14"/>
  <c r="AE122" i="14"/>
  <c r="Z138" i="14"/>
  <c r="AE138" i="14"/>
  <c r="AC138" i="14"/>
  <c r="Z154" i="14"/>
  <c r="AE154" i="14"/>
  <c r="AC154" i="14"/>
  <c r="Z178" i="14"/>
  <c r="AE178" i="14"/>
  <c r="U178" i="14"/>
  <c r="AC178" i="14"/>
  <c r="Z194" i="14"/>
  <c r="AE194" i="14"/>
  <c r="AC194" i="14"/>
  <c r="Z210" i="14"/>
  <c r="AE210" i="14"/>
  <c r="AC210" i="14"/>
  <c r="Z234" i="14"/>
  <c r="AC234" i="14"/>
  <c r="AE234" i="14"/>
  <c r="Z242" i="14"/>
  <c r="AE242" i="14"/>
  <c r="AC242" i="14"/>
  <c r="Z266" i="14"/>
  <c r="AE266" i="14"/>
  <c r="AC266" i="14"/>
  <c r="Z286" i="14"/>
  <c r="AC286" i="14"/>
  <c r="AE286" i="14"/>
  <c r="Z302" i="14"/>
  <c r="AE302" i="14"/>
  <c r="AC302" i="14"/>
  <c r="V212" i="14"/>
  <c r="Z28" i="14"/>
  <c r="AC28" i="14"/>
  <c r="AE28" i="14"/>
  <c r="V79" i="14"/>
  <c r="U165" i="14"/>
  <c r="U39" i="14"/>
  <c r="Z17" i="14"/>
  <c r="AC17" i="14"/>
  <c r="AE17" i="14"/>
  <c r="Z33" i="14"/>
  <c r="AE33" i="14"/>
  <c r="AC33" i="14"/>
  <c r="Z113" i="14"/>
  <c r="AE113" i="14"/>
  <c r="AC113" i="14"/>
  <c r="Z129" i="14"/>
  <c r="AE129" i="14"/>
  <c r="AC129" i="14"/>
  <c r="Z145" i="14"/>
  <c r="AC145" i="14"/>
  <c r="AE145" i="14"/>
  <c r="Z161" i="14"/>
  <c r="AE161" i="14"/>
  <c r="AC161" i="14"/>
  <c r="Z177" i="14"/>
  <c r="AE177" i="14"/>
  <c r="AC177" i="14"/>
  <c r="Z197" i="14"/>
  <c r="AE197" i="14"/>
  <c r="AC197" i="14"/>
  <c r="Z221" i="14"/>
  <c r="AC221" i="14"/>
  <c r="AE221" i="14"/>
  <c r="Z249" i="14"/>
  <c r="AC249" i="14"/>
  <c r="AE249" i="14"/>
  <c r="U249" i="14"/>
  <c r="Z273" i="14"/>
  <c r="AC273" i="14"/>
  <c r="AE273" i="14"/>
  <c r="Z297" i="14"/>
  <c r="AE297" i="14"/>
  <c r="AC297" i="14"/>
  <c r="Z64" i="14"/>
  <c r="AC64" i="14"/>
  <c r="AE64" i="14"/>
  <c r="U105" i="14"/>
  <c r="U73" i="14"/>
  <c r="V48" i="14"/>
  <c r="U215" i="14"/>
  <c r="V242" i="14"/>
  <c r="U109" i="14"/>
  <c r="V234" i="14"/>
  <c r="V254" i="14"/>
  <c r="U132" i="14"/>
  <c r="U283" i="14"/>
  <c r="U117" i="14"/>
  <c r="U220" i="14"/>
  <c r="U194" i="14"/>
  <c r="V253" i="14"/>
  <c r="V55" i="14"/>
  <c r="U205" i="14"/>
  <c r="V305" i="14"/>
  <c r="U79" i="14"/>
  <c r="AD293" i="14"/>
  <c r="V293" i="14"/>
  <c r="V164" i="14"/>
  <c r="V243" i="14"/>
  <c r="U242" i="14"/>
  <c r="V267" i="14"/>
  <c r="V140" i="14"/>
  <c r="U234" i="14"/>
  <c r="U135" i="14"/>
  <c r="V61" i="14"/>
  <c r="V85" i="14"/>
  <c r="U52" i="14"/>
  <c r="U84" i="14"/>
  <c r="V101" i="14"/>
  <c r="V81" i="14"/>
  <c r="U286" i="14"/>
  <c r="V117" i="14"/>
  <c r="V65" i="14"/>
  <c r="U154" i="14"/>
  <c r="V47" i="14"/>
  <c r="V197" i="14"/>
  <c r="U42" i="14"/>
  <c r="U240" i="14"/>
  <c r="U210" i="14"/>
  <c r="U276" i="14"/>
  <c r="V107" i="14"/>
  <c r="V181" i="14"/>
  <c r="U225" i="14"/>
  <c r="U26" i="14"/>
  <c r="Z29" i="14"/>
  <c r="AE29" i="14"/>
  <c r="AC29" i="14"/>
  <c r="Z45" i="14"/>
  <c r="AC45" i="14"/>
  <c r="AE45" i="14"/>
  <c r="Z53" i="14"/>
  <c r="AE53" i="14"/>
  <c r="AC53" i="14"/>
  <c r="Z61" i="14"/>
  <c r="AC61" i="14"/>
  <c r="AE61" i="14"/>
  <c r="Z69" i="14"/>
  <c r="AC69" i="14"/>
  <c r="AE69" i="14"/>
  <c r="Z77" i="14"/>
  <c r="AC77" i="14"/>
  <c r="AE77" i="14"/>
  <c r="Z85" i="14"/>
  <c r="AC85" i="14"/>
  <c r="AE85" i="14"/>
  <c r="Z93" i="14"/>
  <c r="AC93" i="14"/>
  <c r="AE93" i="14"/>
  <c r="Z101" i="14"/>
  <c r="AE101" i="14"/>
  <c r="AC101" i="14"/>
  <c r="Z125" i="14"/>
  <c r="AE125" i="14"/>
  <c r="AC125" i="14"/>
  <c r="Z141" i="14"/>
  <c r="AE141" i="14"/>
  <c r="AC141" i="14"/>
  <c r="Z157" i="14"/>
  <c r="AE157" i="14"/>
  <c r="AC157" i="14"/>
  <c r="Z173" i="14"/>
  <c r="AE173" i="14"/>
  <c r="AC173" i="14"/>
  <c r="Z189" i="14"/>
  <c r="AC189" i="14"/>
  <c r="AE189" i="14"/>
  <c r="V213" i="14"/>
  <c r="AD213" i="14"/>
  <c r="Z213" i="14"/>
  <c r="AE213" i="14"/>
  <c r="U213" i="14"/>
  <c r="AC213" i="14"/>
  <c r="Z233" i="14"/>
  <c r="AE233" i="14"/>
  <c r="AC233" i="14"/>
  <c r="Z245" i="14"/>
  <c r="AC245" i="14"/>
  <c r="AE245" i="14"/>
  <c r="Z265" i="14"/>
  <c r="AE265" i="14"/>
  <c r="AC265" i="14"/>
  <c r="Z293" i="14"/>
  <c r="AE293" i="14"/>
  <c r="AC293" i="14"/>
  <c r="Z60" i="14"/>
  <c r="AE60" i="14"/>
  <c r="AC60" i="14"/>
  <c r="Z76" i="14"/>
  <c r="AC76" i="14"/>
  <c r="AE76" i="14"/>
  <c r="Z92" i="14"/>
  <c r="AE92" i="14"/>
  <c r="AC92" i="14"/>
  <c r="Z108" i="14"/>
  <c r="AC108" i="14"/>
  <c r="AE108" i="14"/>
  <c r="Z160" i="14"/>
  <c r="AE160" i="14"/>
  <c r="AC160" i="14"/>
  <c r="Z212" i="14"/>
  <c r="AC212" i="14"/>
  <c r="AE212" i="14"/>
  <c r="Z224" i="14"/>
  <c r="AC224" i="14"/>
  <c r="AE224" i="14"/>
  <c r="Z232" i="14"/>
  <c r="AC232" i="14"/>
  <c r="AE232" i="14"/>
  <c r="Z268" i="14"/>
  <c r="AC268" i="14"/>
  <c r="AE268" i="14"/>
  <c r="Z288" i="14"/>
  <c r="AE288" i="14"/>
  <c r="U288" i="14"/>
  <c r="AC288" i="14"/>
  <c r="Z15" i="14"/>
  <c r="AC15" i="14"/>
  <c r="AE15" i="14"/>
  <c r="V71" i="14"/>
  <c r="AD71" i="14"/>
  <c r="Z71" i="14"/>
  <c r="AE71" i="14"/>
  <c r="AC71" i="14"/>
  <c r="AD91" i="14"/>
  <c r="V91" i="14"/>
  <c r="Z91" i="14"/>
  <c r="AE91" i="14"/>
  <c r="AC91" i="14"/>
  <c r="Z123" i="14"/>
  <c r="AE123" i="14"/>
  <c r="AC123" i="14"/>
  <c r="Z147" i="14"/>
  <c r="AC147" i="14"/>
  <c r="AE147" i="14"/>
  <c r="Z231" i="14"/>
  <c r="AE231" i="14"/>
  <c r="AC231" i="14"/>
  <c r="Z263" i="14"/>
  <c r="AC263" i="14"/>
  <c r="AE263" i="14"/>
  <c r="Z20" i="14"/>
  <c r="AE20" i="14"/>
  <c r="AC20" i="14"/>
  <c r="Z18" i="14"/>
  <c r="AC18" i="14"/>
  <c r="AE18" i="14"/>
  <c r="Z34" i="14"/>
  <c r="AE34" i="14"/>
  <c r="AC34" i="14"/>
  <c r="Z58" i="14"/>
  <c r="AC58" i="14"/>
  <c r="AE58" i="14"/>
  <c r="Z82" i="14"/>
  <c r="AC82" i="14"/>
  <c r="AE82" i="14"/>
  <c r="Z106" i="14"/>
  <c r="AE106" i="14"/>
  <c r="AC106" i="14"/>
  <c r="V114" i="14"/>
  <c r="AD114" i="14"/>
  <c r="Z114" i="14"/>
  <c r="AC114" i="14"/>
  <c r="AE114" i="14"/>
  <c r="Z130" i="14"/>
  <c r="AC130" i="14"/>
  <c r="AE130" i="14"/>
  <c r="Z146" i="14"/>
  <c r="AE146" i="14"/>
  <c r="AC146" i="14"/>
  <c r="Z170" i="14"/>
  <c r="AC170" i="14"/>
  <c r="AE170" i="14"/>
  <c r="Z186" i="14"/>
  <c r="AC186" i="14"/>
  <c r="AE186" i="14"/>
  <c r="Z202" i="14"/>
  <c r="AC202" i="14"/>
  <c r="AE202" i="14"/>
  <c r="Z222" i="14"/>
  <c r="AE222" i="14"/>
  <c r="AC222" i="14"/>
  <c r="Z254" i="14"/>
  <c r="AC254" i="14"/>
  <c r="AE254" i="14"/>
  <c r="Z274" i="14"/>
  <c r="AC274" i="14"/>
  <c r="AE274" i="14"/>
  <c r="Z294" i="14"/>
  <c r="AC294" i="14"/>
  <c r="AE294" i="14"/>
  <c r="V256" i="14"/>
  <c r="U129" i="14"/>
  <c r="V249" i="14"/>
  <c r="V141" i="14"/>
  <c r="V202" i="14"/>
  <c r="U47" i="14"/>
  <c r="V194" i="14"/>
  <c r="V232" i="14"/>
  <c r="U114" i="14"/>
  <c r="Z25" i="14"/>
  <c r="AC25" i="14"/>
  <c r="AE25" i="14"/>
  <c r="Z41" i="14"/>
  <c r="AC41" i="14"/>
  <c r="AE41" i="14"/>
  <c r="Z65" i="14"/>
  <c r="AE65" i="14"/>
  <c r="AC65" i="14"/>
  <c r="Z81" i="14"/>
  <c r="AE81" i="14"/>
  <c r="AC81" i="14"/>
  <c r="Z97" i="14"/>
  <c r="AE97" i="14"/>
  <c r="AC97" i="14"/>
  <c r="Z121" i="14"/>
  <c r="AE121" i="14"/>
  <c r="AC121" i="14"/>
  <c r="Z137" i="14"/>
  <c r="AE137" i="14"/>
  <c r="AC137" i="14"/>
  <c r="Z153" i="14"/>
  <c r="AC153" i="14"/>
  <c r="AE153" i="14"/>
  <c r="Z169" i="14"/>
  <c r="AC169" i="14"/>
  <c r="AE169" i="14"/>
  <c r="Z185" i="14"/>
  <c r="AC185" i="14"/>
  <c r="AE185" i="14"/>
  <c r="Z209" i="14"/>
  <c r="AE209" i="14"/>
  <c r="AC209" i="14"/>
  <c r="Z229" i="14"/>
  <c r="AE229" i="14"/>
  <c r="AC229" i="14"/>
  <c r="Z241" i="14"/>
  <c r="AC241" i="14"/>
  <c r="AE241" i="14"/>
  <c r="Z261" i="14"/>
  <c r="AC261" i="14"/>
  <c r="AE261" i="14"/>
  <c r="Z289" i="14"/>
  <c r="AC289" i="14"/>
  <c r="AE289" i="14"/>
  <c r="Z305" i="14"/>
  <c r="AE305" i="14"/>
  <c r="AC305" i="14"/>
  <c r="Z48" i="14"/>
  <c r="AC48" i="14"/>
  <c r="AE48" i="14"/>
  <c r="Z56" i="14"/>
  <c r="AC56" i="14"/>
  <c r="AE56" i="14"/>
  <c r="Z72" i="14"/>
  <c r="AE72" i="14"/>
  <c r="AC72" i="14"/>
  <c r="Z88" i="14"/>
  <c r="AC88" i="14"/>
  <c r="AE88" i="14"/>
  <c r="Z104" i="14"/>
  <c r="AC104" i="14"/>
  <c r="AE104" i="14"/>
  <c r="Z116" i="14"/>
  <c r="AC116" i="14"/>
  <c r="AE116" i="14"/>
  <c r="Z128" i="14"/>
  <c r="AC128" i="14"/>
  <c r="AE128" i="14"/>
  <c r="Z164" i="14"/>
  <c r="AC164" i="14"/>
  <c r="AE164" i="14"/>
  <c r="Z176" i="14"/>
  <c r="AE176" i="14"/>
  <c r="AC176" i="14"/>
  <c r="Z228" i="14"/>
  <c r="AE228" i="14"/>
  <c r="U228" i="14"/>
  <c r="AC228" i="14"/>
  <c r="Z260" i="14"/>
  <c r="AE260" i="14"/>
  <c r="AC260" i="14"/>
  <c r="V280" i="14"/>
  <c r="AD280" i="14"/>
  <c r="Z280" i="14"/>
  <c r="U280" i="14"/>
  <c r="AC280" i="14"/>
  <c r="AE280" i="14"/>
  <c r="Z304" i="14"/>
  <c r="AE304" i="14"/>
  <c r="AC304" i="14"/>
  <c r="Z31" i="14"/>
  <c r="AE31" i="14"/>
  <c r="AC31" i="14"/>
  <c r="Z63" i="14"/>
  <c r="AC63" i="14"/>
  <c r="AE63" i="14"/>
  <c r="V87" i="14"/>
  <c r="AD87" i="14"/>
  <c r="Z87" i="14"/>
  <c r="AE87" i="14"/>
  <c r="AC87" i="14"/>
  <c r="U87" i="14"/>
  <c r="Z139" i="14"/>
  <c r="AC139" i="14"/>
  <c r="AE139" i="14"/>
  <c r="Z227" i="14"/>
  <c r="AC227" i="14"/>
  <c r="AE227" i="14"/>
  <c r="Z267" i="14"/>
  <c r="AC267" i="14"/>
  <c r="AE267" i="14"/>
  <c r="Z279" i="14"/>
  <c r="AE279" i="14"/>
  <c r="AC279" i="14"/>
  <c r="Z16" i="14"/>
  <c r="AE16" i="14"/>
  <c r="AC16" i="14"/>
  <c r="Z40" i="14"/>
  <c r="AE40" i="14"/>
  <c r="AC40" i="14"/>
  <c r="Z54" i="14"/>
  <c r="AC54" i="14"/>
  <c r="AE54" i="14"/>
  <c r="Z78" i="14"/>
  <c r="AC78" i="14"/>
  <c r="AE78" i="14"/>
  <c r="V98" i="14"/>
  <c r="AD98" i="14"/>
  <c r="Z98" i="14"/>
  <c r="AC98" i="14"/>
  <c r="AE98" i="14"/>
  <c r="U98" i="14"/>
  <c r="Z110" i="14"/>
  <c r="AC110" i="14"/>
  <c r="AE110" i="14"/>
  <c r="U110" i="14"/>
  <c r="Z126" i="14"/>
  <c r="AC126" i="14"/>
  <c r="AE126" i="14"/>
  <c r="Z142" i="14"/>
  <c r="AC142" i="14"/>
  <c r="AE142" i="14"/>
  <c r="Z158" i="14"/>
  <c r="AC158" i="14"/>
  <c r="AE158" i="14"/>
  <c r="Z182" i="14"/>
  <c r="AC182" i="14"/>
  <c r="AE182" i="14"/>
  <c r="Z198" i="14"/>
  <c r="AE198" i="14"/>
  <c r="AC198" i="14"/>
  <c r="Z218" i="14"/>
  <c r="AC218" i="14"/>
  <c r="AE218" i="14"/>
  <c r="Z238" i="14"/>
  <c r="AC238" i="14"/>
  <c r="AE238" i="14"/>
  <c r="Z250" i="14"/>
  <c r="AE250" i="14"/>
  <c r="AC250" i="14"/>
  <c r="Z270" i="14"/>
  <c r="AE270" i="14"/>
  <c r="AC270" i="14"/>
  <c r="Z290" i="14"/>
  <c r="AE290" i="14"/>
  <c r="AC290" i="14"/>
  <c r="Z298" i="14"/>
  <c r="AC298" i="14"/>
  <c r="AE298" i="14"/>
  <c r="V189" i="14"/>
  <c r="V118" i="14"/>
  <c r="U253" i="14"/>
  <c r="U245" i="14"/>
  <c r="V206" i="14"/>
  <c r="U50" i="14"/>
  <c r="V27" i="14"/>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C13" i="11"/>
  <c r="D13" i="11"/>
  <c r="E13" i="11"/>
  <c r="F13" i="11"/>
  <c r="G13" i="11"/>
  <c r="H13" i="11"/>
  <c r="C14" i="11"/>
  <c r="D14" i="11"/>
  <c r="E14" i="11"/>
  <c r="F14" i="11"/>
  <c r="G14" i="11"/>
  <c r="H14" i="11"/>
  <c r="C15" i="11"/>
  <c r="D15" i="11"/>
  <c r="E15" i="11"/>
  <c r="F15" i="11"/>
  <c r="G15" i="11"/>
  <c r="H15" i="11"/>
  <c r="C16" i="11"/>
  <c r="D16" i="11"/>
  <c r="E16" i="11"/>
  <c r="F16" i="11"/>
  <c r="G16" i="11"/>
  <c r="H16" i="11"/>
  <c r="C17" i="11"/>
  <c r="D17" i="11"/>
  <c r="E17" i="11"/>
  <c r="F17" i="11"/>
  <c r="G17" i="11"/>
  <c r="H17" i="11"/>
  <c r="C18" i="11"/>
  <c r="D18" i="11"/>
  <c r="E18" i="11"/>
  <c r="F18" i="11"/>
  <c r="G18" i="11"/>
  <c r="H18" i="11"/>
  <c r="C19" i="11"/>
  <c r="D19" i="11"/>
  <c r="E19" i="11"/>
  <c r="F19" i="11"/>
  <c r="G19" i="11"/>
  <c r="H19" i="11"/>
  <c r="C20" i="11"/>
  <c r="D20" i="11"/>
  <c r="E20" i="11"/>
  <c r="F20" i="11"/>
  <c r="G20" i="11"/>
  <c r="H20" i="11"/>
  <c r="C21" i="11"/>
  <c r="D21" i="11"/>
  <c r="E21" i="11"/>
  <c r="F21" i="11"/>
  <c r="G21" i="11"/>
  <c r="H21" i="11"/>
  <c r="C22" i="11"/>
  <c r="D22" i="11"/>
  <c r="E22" i="11"/>
  <c r="F22" i="11"/>
  <c r="G22" i="11"/>
  <c r="H22" i="11"/>
  <c r="C23" i="11"/>
  <c r="D23" i="11"/>
  <c r="E23" i="11"/>
  <c r="F23" i="11"/>
  <c r="G23" i="11"/>
  <c r="H23" i="11"/>
  <c r="C24" i="11"/>
  <c r="D24" i="11"/>
  <c r="E24" i="11"/>
  <c r="F24" i="11"/>
  <c r="G24" i="11"/>
  <c r="H24" i="11"/>
  <c r="C25" i="11"/>
  <c r="D25" i="11"/>
  <c r="E25" i="11"/>
  <c r="F25" i="11"/>
  <c r="G25" i="11"/>
  <c r="H25" i="11"/>
  <c r="C26" i="11"/>
  <c r="D26" i="11"/>
  <c r="E26" i="11"/>
  <c r="F26" i="11"/>
  <c r="G26" i="11"/>
  <c r="H26" i="11"/>
  <c r="C27" i="11"/>
  <c r="D27" i="11"/>
  <c r="E27" i="11"/>
  <c r="F27" i="11"/>
  <c r="G27" i="11"/>
  <c r="H27" i="11"/>
  <c r="C28" i="11"/>
  <c r="D28" i="11"/>
  <c r="E28" i="11"/>
  <c r="F28" i="11"/>
  <c r="G28" i="11"/>
  <c r="H28" i="11"/>
  <c r="C29" i="11"/>
  <c r="D29" i="11"/>
  <c r="E29" i="11"/>
  <c r="F29" i="11"/>
  <c r="G29" i="11"/>
  <c r="H29" i="11"/>
  <c r="C30" i="11"/>
  <c r="D30" i="11"/>
  <c r="E30" i="11"/>
  <c r="F30" i="11"/>
  <c r="G30" i="11"/>
  <c r="H30" i="11"/>
  <c r="C31" i="11"/>
  <c r="D31" i="11"/>
  <c r="E31" i="11"/>
  <c r="F31" i="11"/>
  <c r="G31" i="11"/>
  <c r="H31" i="11"/>
  <c r="C32" i="11"/>
  <c r="D32" i="11"/>
  <c r="E32" i="11"/>
  <c r="F32" i="11"/>
  <c r="G32" i="11"/>
  <c r="H32" i="11"/>
  <c r="C33" i="11"/>
  <c r="D33" i="11"/>
  <c r="E33" i="11"/>
  <c r="F33" i="11"/>
  <c r="G33" i="11"/>
  <c r="H33" i="11"/>
  <c r="C34" i="11"/>
  <c r="D34" i="11"/>
  <c r="E34" i="11"/>
  <c r="F34" i="11"/>
  <c r="G34" i="11"/>
  <c r="H34" i="11"/>
  <c r="C35" i="11"/>
  <c r="D35" i="11"/>
  <c r="E35" i="11"/>
  <c r="F35" i="11"/>
  <c r="G35" i="11"/>
  <c r="H35" i="11"/>
  <c r="C36" i="11"/>
  <c r="D36" i="11"/>
  <c r="E36" i="11"/>
  <c r="F36" i="11"/>
  <c r="G36" i="11"/>
  <c r="H36" i="11"/>
  <c r="C37" i="11"/>
  <c r="D37" i="11"/>
  <c r="E37" i="11"/>
  <c r="F37" i="11"/>
  <c r="G37" i="11"/>
  <c r="H37" i="11"/>
  <c r="C38" i="11"/>
  <c r="D38" i="11"/>
  <c r="E38" i="11"/>
  <c r="F38" i="11"/>
  <c r="G38" i="11"/>
  <c r="H38" i="11"/>
  <c r="C39" i="11"/>
  <c r="D39" i="11"/>
  <c r="E39" i="11"/>
  <c r="F39" i="11"/>
  <c r="G39" i="11"/>
  <c r="H39" i="11"/>
  <c r="C40" i="11"/>
  <c r="D40" i="11"/>
  <c r="E40" i="11"/>
  <c r="F40" i="11"/>
  <c r="G40" i="11"/>
  <c r="H40" i="11"/>
  <c r="C41" i="11"/>
  <c r="D41" i="11"/>
  <c r="E41" i="11"/>
  <c r="F41" i="11"/>
  <c r="G41" i="11"/>
  <c r="H41" i="11"/>
  <c r="C42" i="11"/>
  <c r="D42" i="11"/>
  <c r="E42" i="11"/>
  <c r="F42" i="11"/>
  <c r="G42" i="11"/>
  <c r="H42" i="11"/>
  <c r="C43" i="11"/>
  <c r="D43" i="11"/>
  <c r="E43" i="11"/>
  <c r="F43" i="11"/>
  <c r="G43" i="11"/>
  <c r="H43" i="11"/>
  <c r="C44" i="11"/>
  <c r="D44" i="11"/>
  <c r="E44" i="11"/>
  <c r="F44" i="11"/>
  <c r="G44" i="11"/>
  <c r="H44" i="11"/>
  <c r="C45" i="11"/>
  <c r="D45" i="11"/>
  <c r="E45" i="11"/>
  <c r="F45" i="11"/>
  <c r="G45" i="11"/>
  <c r="H45" i="11"/>
  <c r="C46" i="11"/>
  <c r="D46" i="11"/>
  <c r="E46" i="11"/>
  <c r="F46" i="11"/>
  <c r="G46" i="11"/>
  <c r="H46" i="11"/>
  <c r="C47" i="11"/>
  <c r="D47" i="11"/>
  <c r="E47" i="11"/>
  <c r="F47" i="11"/>
  <c r="G47" i="11"/>
  <c r="H47" i="11"/>
  <c r="C48" i="11"/>
  <c r="D48" i="11"/>
  <c r="E48" i="11"/>
  <c r="F48" i="11"/>
  <c r="G48" i="11"/>
  <c r="H48" i="11"/>
  <c r="C49" i="11"/>
  <c r="D49" i="11"/>
  <c r="E49" i="11"/>
  <c r="F49" i="11"/>
  <c r="G49" i="11"/>
  <c r="H49" i="11"/>
  <c r="C50" i="11"/>
  <c r="D50" i="11"/>
  <c r="E50" i="11"/>
  <c r="F50" i="11"/>
  <c r="G50" i="11"/>
  <c r="H50" i="11"/>
  <c r="C51" i="11"/>
  <c r="D51" i="11"/>
  <c r="E51" i="11"/>
  <c r="F51" i="11"/>
  <c r="G51" i="11"/>
  <c r="H51" i="11"/>
  <c r="C52" i="11"/>
  <c r="D52" i="11"/>
  <c r="E52" i="11"/>
  <c r="F52" i="11"/>
  <c r="G52" i="11"/>
  <c r="H52" i="11"/>
  <c r="C53" i="11"/>
  <c r="D53" i="11"/>
  <c r="E53" i="11"/>
  <c r="F53" i="11"/>
  <c r="G53" i="11"/>
  <c r="H53" i="11"/>
  <c r="C54" i="11"/>
  <c r="D54" i="11"/>
  <c r="E54" i="11"/>
  <c r="F54" i="11"/>
  <c r="G54" i="11"/>
  <c r="H54" i="11"/>
  <c r="C55" i="11"/>
  <c r="D55" i="11"/>
  <c r="E55" i="11"/>
  <c r="F55" i="11"/>
  <c r="G55" i="11"/>
  <c r="H55" i="11"/>
  <c r="C56" i="11"/>
  <c r="D56" i="11"/>
  <c r="E56" i="11"/>
  <c r="F56" i="11"/>
  <c r="G56" i="11"/>
  <c r="H56" i="11"/>
  <c r="C57" i="11"/>
  <c r="D57" i="11"/>
  <c r="E57" i="11"/>
  <c r="F57" i="11"/>
  <c r="G57" i="11"/>
  <c r="H57" i="11"/>
  <c r="C58" i="11"/>
  <c r="D58" i="11"/>
  <c r="E58" i="11"/>
  <c r="F58" i="11"/>
  <c r="G58" i="11"/>
  <c r="H58" i="11"/>
  <c r="C59" i="11"/>
  <c r="D59" i="11"/>
  <c r="E59" i="11"/>
  <c r="F59" i="11"/>
  <c r="G59" i="11"/>
  <c r="H59" i="11"/>
  <c r="C60" i="11"/>
  <c r="D60" i="11"/>
  <c r="E60" i="11"/>
  <c r="F60" i="11"/>
  <c r="G60" i="11"/>
  <c r="H60" i="11"/>
  <c r="C61" i="11"/>
  <c r="D61" i="11"/>
  <c r="E61" i="11"/>
  <c r="F61" i="11"/>
  <c r="G61" i="11"/>
  <c r="H61" i="11"/>
  <c r="C62" i="11"/>
  <c r="D62" i="11"/>
  <c r="E62" i="11"/>
  <c r="F62" i="11"/>
  <c r="G62" i="11"/>
  <c r="H62" i="11"/>
  <c r="C63" i="11"/>
  <c r="D63" i="11"/>
  <c r="E63" i="11"/>
  <c r="F63" i="11"/>
  <c r="G63" i="11"/>
  <c r="H63" i="11"/>
  <c r="C64" i="11"/>
  <c r="D64" i="11"/>
  <c r="E64" i="11"/>
  <c r="F64" i="11"/>
  <c r="G64" i="11"/>
  <c r="H64" i="11"/>
  <c r="C65" i="11"/>
  <c r="D65" i="11"/>
  <c r="E65" i="11"/>
  <c r="F65" i="11"/>
  <c r="G65" i="11"/>
  <c r="H65" i="11"/>
  <c r="C66" i="11"/>
  <c r="D66" i="11"/>
  <c r="E66" i="11"/>
  <c r="F66" i="11"/>
  <c r="G66" i="11"/>
  <c r="H66" i="11"/>
  <c r="C67" i="11"/>
  <c r="D67" i="11"/>
  <c r="E67" i="11"/>
  <c r="F67" i="11"/>
  <c r="G67" i="11"/>
  <c r="H67" i="11"/>
  <c r="C68" i="11"/>
  <c r="D68" i="11"/>
  <c r="E68" i="11"/>
  <c r="F68" i="11"/>
  <c r="G68" i="11"/>
  <c r="H68" i="11"/>
  <c r="C69" i="11"/>
  <c r="D69" i="11"/>
  <c r="E69" i="11"/>
  <c r="F69" i="11"/>
  <c r="G69" i="11"/>
  <c r="H69" i="11"/>
  <c r="C70" i="11"/>
  <c r="D70" i="11"/>
  <c r="E70" i="11"/>
  <c r="F70" i="11"/>
  <c r="G70" i="11"/>
  <c r="H70" i="11"/>
  <c r="C71" i="11"/>
  <c r="D71" i="11"/>
  <c r="E71" i="11"/>
  <c r="F71" i="11"/>
  <c r="G71" i="11"/>
  <c r="H71" i="11"/>
  <c r="C72" i="11"/>
  <c r="D72" i="11"/>
  <c r="E72" i="11"/>
  <c r="F72" i="11"/>
  <c r="G72" i="11"/>
  <c r="H72" i="11"/>
  <c r="C73" i="11"/>
  <c r="D73" i="11"/>
  <c r="E73" i="11"/>
  <c r="F73" i="11"/>
  <c r="G73" i="11"/>
  <c r="H73" i="11"/>
  <c r="C74" i="11"/>
  <c r="D74" i="11"/>
  <c r="E74" i="11"/>
  <c r="F74" i="11"/>
  <c r="G74" i="11"/>
  <c r="H74" i="11"/>
  <c r="C75" i="11"/>
  <c r="D75" i="11"/>
  <c r="E75" i="11"/>
  <c r="F75" i="11"/>
  <c r="G75" i="11"/>
  <c r="H75" i="11"/>
  <c r="C76" i="11"/>
  <c r="D76" i="11"/>
  <c r="E76" i="11"/>
  <c r="F76" i="11"/>
  <c r="G76" i="11"/>
  <c r="H76" i="11"/>
  <c r="C77" i="11"/>
  <c r="D77" i="11"/>
  <c r="E77" i="11"/>
  <c r="F77" i="11"/>
  <c r="G77" i="11"/>
  <c r="H77" i="11"/>
  <c r="C78" i="11"/>
  <c r="D78" i="11"/>
  <c r="E78" i="11"/>
  <c r="F78" i="11"/>
  <c r="G78" i="11"/>
  <c r="H78" i="11"/>
  <c r="C79" i="11"/>
  <c r="D79" i="11"/>
  <c r="E79" i="11"/>
  <c r="F79" i="11"/>
  <c r="G79" i="11"/>
  <c r="H79" i="11"/>
  <c r="C80" i="11"/>
  <c r="D80" i="11"/>
  <c r="E80" i="11"/>
  <c r="F80" i="11"/>
  <c r="G80" i="11"/>
  <c r="H80" i="11"/>
  <c r="C81" i="11"/>
  <c r="D81" i="11"/>
  <c r="E81" i="11"/>
  <c r="F81" i="11"/>
  <c r="G81" i="11"/>
  <c r="H81" i="11"/>
  <c r="C82" i="11"/>
  <c r="D82" i="11"/>
  <c r="E82" i="11"/>
  <c r="F82" i="11"/>
  <c r="G82" i="11"/>
  <c r="H82" i="11"/>
  <c r="C83" i="11"/>
  <c r="D83" i="11"/>
  <c r="E83" i="11"/>
  <c r="F83" i="11"/>
  <c r="G83" i="11"/>
  <c r="H83" i="11"/>
  <c r="C84" i="11"/>
  <c r="D84" i="11"/>
  <c r="E84" i="11"/>
  <c r="F84" i="11"/>
  <c r="G84" i="11"/>
  <c r="H84" i="11"/>
  <c r="C85" i="11"/>
  <c r="D85" i="11"/>
  <c r="E85" i="11"/>
  <c r="F85" i="11"/>
  <c r="G85" i="11"/>
  <c r="H85" i="11"/>
  <c r="C86" i="11"/>
  <c r="D86" i="11"/>
  <c r="E86" i="11"/>
  <c r="F86" i="11"/>
  <c r="G86" i="11"/>
  <c r="H86" i="11"/>
  <c r="C87" i="11"/>
  <c r="D87" i="11"/>
  <c r="E87" i="11"/>
  <c r="F87" i="11"/>
  <c r="G87" i="11"/>
  <c r="H87" i="11"/>
  <c r="C88" i="11"/>
  <c r="D88" i="11"/>
  <c r="E88" i="11"/>
  <c r="F88" i="11"/>
  <c r="G88" i="11"/>
  <c r="H88" i="11"/>
  <c r="C89" i="11"/>
  <c r="D89" i="11"/>
  <c r="E89" i="11"/>
  <c r="F89" i="11"/>
  <c r="G89" i="11"/>
  <c r="H89" i="11"/>
  <c r="C90" i="11"/>
  <c r="D90" i="11"/>
  <c r="E90" i="11"/>
  <c r="F90" i="11"/>
  <c r="G90" i="11"/>
  <c r="H90" i="11"/>
  <c r="C91" i="11"/>
  <c r="D91" i="11"/>
  <c r="E91" i="11"/>
  <c r="F91" i="11"/>
  <c r="G91" i="11"/>
  <c r="H91" i="11"/>
  <c r="C92" i="11"/>
  <c r="D92" i="11"/>
  <c r="E92" i="11"/>
  <c r="F92" i="11"/>
  <c r="G92" i="11"/>
  <c r="H92" i="11"/>
  <c r="C93" i="11"/>
  <c r="D93" i="11"/>
  <c r="E93" i="11"/>
  <c r="F93" i="11"/>
  <c r="G93" i="11"/>
  <c r="H93" i="11"/>
  <c r="C94" i="11"/>
  <c r="D94" i="11"/>
  <c r="E94" i="11"/>
  <c r="F94" i="11"/>
  <c r="G94" i="11"/>
  <c r="H94" i="11"/>
  <c r="C95" i="11"/>
  <c r="D95" i="11"/>
  <c r="E95" i="11"/>
  <c r="F95" i="11"/>
  <c r="G95" i="11"/>
  <c r="H95" i="11"/>
  <c r="C96" i="11"/>
  <c r="D96" i="11"/>
  <c r="E96" i="11"/>
  <c r="F96" i="11"/>
  <c r="G96" i="11"/>
  <c r="H96" i="11"/>
  <c r="C97" i="11"/>
  <c r="D97" i="11"/>
  <c r="E97" i="11"/>
  <c r="F97" i="11"/>
  <c r="G97" i="11"/>
  <c r="H97" i="11"/>
  <c r="C98" i="11"/>
  <c r="D98" i="11"/>
  <c r="E98" i="11"/>
  <c r="F98" i="11"/>
  <c r="G98" i="11"/>
  <c r="H98" i="11"/>
  <c r="C99" i="11"/>
  <c r="D99" i="11"/>
  <c r="E99" i="11"/>
  <c r="F99" i="11"/>
  <c r="G99" i="11"/>
  <c r="H99" i="11"/>
  <c r="C100" i="11"/>
  <c r="D100" i="11"/>
  <c r="E100" i="11"/>
  <c r="F100" i="11"/>
  <c r="G100" i="11"/>
  <c r="H100" i="11"/>
  <c r="C101" i="11"/>
  <c r="D101" i="11"/>
  <c r="E101" i="11"/>
  <c r="F101" i="11"/>
  <c r="G101" i="11"/>
  <c r="H101" i="11"/>
  <c r="C102" i="11"/>
  <c r="D102" i="11"/>
  <c r="E102" i="11"/>
  <c r="F102" i="11"/>
  <c r="G102" i="11"/>
  <c r="H102" i="11"/>
  <c r="C103" i="11"/>
  <c r="D103" i="11"/>
  <c r="E103" i="11"/>
  <c r="F103" i="11"/>
  <c r="G103" i="11"/>
  <c r="H103" i="11"/>
  <c r="C104" i="11"/>
  <c r="D104" i="11"/>
  <c r="E104" i="11"/>
  <c r="F104" i="11"/>
  <c r="G104" i="11"/>
  <c r="H104" i="11"/>
  <c r="C105" i="11"/>
  <c r="D105" i="11"/>
  <c r="E105" i="11"/>
  <c r="F105" i="11"/>
  <c r="G105" i="11"/>
  <c r="H105" i="11"/>
  <c r="C106" i="11"/>
  <c r="D106" i="11"/>
  <c r="E106" i="11"/>
  <c r="F106" i="11"/>
  <c r="G106" i="11"/>
  <c r="H106" i="11"/>
  <c r="C107" i="11"/>
  <c r="D107" i="11"/>
  <c r="E107" i="11"/>
  <c r="F107" i="11"/>
  <c r="G107" i="11"/>
  <c r="H107" i="11"/>
  <c r="C108" i="11"/>
  <c r="D108" i="11"/>
  <c r="E108" i="11"/>
  <c r="F108" i="11"/>
  <c r="G108" i="11"/>
  <c r="H108" i="11"/>
  <c r="C109" i="11"/>
  <c r="D109" i="11"/>
  <c r="E109" i="11"/>
  <c r="F109" i="11"/>
  <c r="G109" i="11"/>
  <c r="H109" i="11"/>
  <c r="C110" i="11"/>
  <c r="D110" i="11"/>
  <c r="E110" i="11"/>
  <c r="F110" i="11"/>
  <c r="G110" i="11"/>
  <c r="H110" i="11"/>
  <c r="C111" i="11"/>
  <c r="D111" i="11"/>
  <c r="E111" i="11"/>
  <c r="F111" i="11"/>
  <c r="G111" i="11"/>
  <c r="H111" i="11"/>
  <c r="C112" i="11"/>
  <c r="D112" i="11"/>
  <c r="E112" i="11"/>
  <c r="F112" i="11"/>
  <c r="G112" i="11"/>
  <c r="H112" i="11"/>
  <c r="C113" i="11"/>
  <c r="D113" i="11"/>
  <c r="E113" i="11"/>
  <c r="F113" i="11"/>
  <c r="G113" i="11"/>
  <c r="H113" i="11"/>
  <c r="C114" i="11"/>
  <c r="D114" i="11"/>
  <c r="E114" i="11"/>
  <c r="F114" i="11"/>
  <c r="G114" i="11"/>
  <c r="H114" i="11"/>
  <c r="C115" i="11"/>
  <c r="D115" i="11"/>
  <c r="E115" i="11"/>
  <c r="F115" i="11"/>
  <c r="G115" i="11"/>
  <c r="H115" i="11"/>
  <c r="C116" i="11"/>
  <c r="D116" i="11"/>
  <c r="E116" i="11"/>
  <c r="F116" i="11"/>
  <c r="G116" i="11"/>
  <c r="H116" i="11"/>
  <c r="C117" i="11"/>
  <c r="D117" i="11"/>
  <c r="E117" i="11"/>
  <c r="F117" i="11"/>
  <c r="G117" i="11"/>
  <c r="H117" i="11"/>
  <c r="C118" i="11"/>
  <c r="D118" i="11"/>
  <c r="E118" i="11"/>
  <c r="F118" i="11"/>
  <c r="G118" i="11"/>
  <c r="H118" i="11"/>
  <c r="C119" i="11"/>
  <c r="D119" i="11"/>
  <c r="E119" i="11"/>
  <c r="F119" i="11"/>
  <c r="G119" i="11"/>
  <c r="H119" i="11"/>
  <c r="C120" i="11"/>
  <c r="D120" i="11"/>
  <c r="E120" i="11"/>
  <c r="F120" i="11"/>
  <c r="G120" i="11"/>
  <c r="H120" i="11"/>
  <c r="C121" i="11"/>
  <c r="D121" i="11"/>
  <c r="E121" i="11"/>
  <c r="F121" i="11"/>
  <c r="G121" i="11"/>
  <c r="H121" i="11"/>
  <c r="C122" i="11"/>
  <c r="D122" i="11"/>
  <c r="E122" i="11"/>
  <c r="F122" i="11"/>
  <c r="G122" i="11"/>
  <c r="H122" i="11"/>
  <c r="C123" i="11"/>
  <c r="D123" i="11"/>
  <c r="E123" i="11"/>
  <c r="F123" i="11"/>
  <c r="G123" i="11"/>
  <c r="H123" i="11"/>
  <c r="C124" i="11"/>
  <c r="D124" i="11"/>
  <c r="E124" i="11"/>
  <c r="F124" i="11"/>
  <c r="G124" i="11"/>
  <c r="H124" i="11"/>
  <c r="C125" i="11"/>
  <c r="D125" i="11"/>
  <c r="E125" i="11"/>
  <c r="F125" i="11"/>
  <c r="G125" i="11"/>
  <c r="H125" i="11"/>
  <c r="C126" i="11"/>
  <c r="D126" i="11"/>
  <c r="E126" i="11"/>
  <c r="F126" i="11"/>
  <c r="G126" i="11"/>
  <c r="H126" i="11"/>
  <c r="C127" i="11"/>
  <c r="D127" i="11"/>
  <c r="E127" i="11"/>
  <c r="F127" i="11"/>
  <c r="G127" i="11"/>
  <c r="H127" i="11"/>
  <c r="C128" i="11"/>
  <c r="D128" i="11"/>
  <c r="E128" i="11"/>
  <c r="F128" i="11"/>
  <c r="G128" i="11"/>
  <c r="H128" i="11"/>
  <c r="C129" i="11"/>
  <c r="D129" i="11"/>
  <c r="E129" i="11"/>
  <c r="F129" i="11"/>
  <c r="G129" i="11"/>
  <c r="H129" i="11"/>
  <c r="C130" i="11"/>
  <c r="D130" i="11"/>
  <c r="E130" i="11"/>
  <c r="F130" i="11"/>
  <c r="G130" i="11"/>
  <c r="H130" i="11"/>
  <c r="C131" i="11"/>
  <c r="D131" i="11"/>
  <c r="E131" i="11"/>
  <c r="F131" i="11"/>
  <c r="G131" i="11"/>
  <c r="H131" i="11"/>
  <c r="C132" i="11"/>
  <c r="D132" i="11"/>
  <c r="E132" i="11"/>
  <c r="F132" i="11"/>
  <c r="G132" i="11"/>
  <c r="H132" i="11"/>
  <c r="C133" i="11"/>
  <c r="D133" i="11"/>
  <c r="E133" i="11"/>
  <c r="F133" i="11"/>
  <c r="G133" i="11"/>
  <c r="H133" i="11"/>
  <c r="C134" i="11"/>
  <c r="D134" i="11"/>
  <c r="E134" i="11"/>
  <c r="F134" i="11"/>
  <c r="G134" i="11"/>
  <c r="H134" i="11"/>
  <c r="C135" i="11"/>
  <c r="D135" i="11"/>
  <c r="E135" i="11"/>
  <c r="F135" i="11"/>
  <c r="G135" i="11"/>
  <c r="H135" i="11"/>
  <c r="C136" i="11"/>
  <c r="D136" i="11"/>
  <c r="E136" i="11"/>
  <c r="F136" i="11"/>
  <c r="G136" i="11"/>
  <c r="H136" i="11"/>
  <c r="C137" i="11"/>
  <c r="D137" i="11"/>
  <c r="E137" i="11"/>
  <c r="F137" i="11"/>
  <c r="G137" i="11"/>
  <c r="H137" i="11"/>
  <c r="C138" i="11"/>
  <c r="D138" i="11"/>
  <c r="E138" i="11"/>
  <c r="F138" i="11"/>
  <c r="G138" i="11"/>
  <c r="H138" i="11"/>
  <c r="C139" i="11"/>
  <c r="D139" i="11"/>
  <c r="E139" i="11"/>
  <c r="F139" i="11"/>
  <c r="G139" i="11"/>
  <c r="H139" i="11"/>
  <c r="C140" i="11"/>
  <c r="D140" i="11"/>
  <c r="E140" i="11"/>
  <c r="F140" i="11"/>
  <c r="G140" i="11"/>
  <c r="H140" i="11"/>
  <c r="C141" i="11"/>
  <c r="D141" i="11"/>
  <c r="E141" i="11"/>
  <c r="F141" i="11"/>
  <c r="G141" i="11"/>
  <c r="H141" i="11"/>
  <c r="C142" i="11"/>
  <c r="D142" i="11"/>
  <c r="E142" i="11"/>
  <c r="F142" i="11"/>
  <c r="G142" i="11"/>
  <c r="H142" i="11"/>
  <c r="C143" i="11"/>
  <c r="D143" i="11"/>
  <c r="E143" i="11"/>
  <c r="F143" i="11"/>
  <c r="G143" i="11"/>
  <c r="H143" i="11"/>
  <c r="C144" i="11"/>
  <c r="D144" i="11"/>
  <c r="E144" i="11"/>
  <c r="F144" i="11"/>
  <c r="G144" i="11"/>
  <c r="H144" i="11"/>
  <c r="C145" i="11"/>
  <c r="D145" i="11"/>
  <c r="E145" i="11"/>
  <c r="F145" i="11"/>
  <c r="G145" i="11"/>
  <c r="H145" i="11"/>
  <c r="C146" i="11"/>
  <c r="D146" i="11"/>
  <c r="E146" i="11"/>
  <c r="F146" i="11"/>
  <c r="G146" i="11"/>
  <c r="H146" i="11"/>
  <c r="C147" i="11"/>
  <c r="D147" i="11"/>
  <c r="E147" i="11"/>
  <c r="F147" i="11"/>
  <c r="G147" i="11"/>
  <c r="H147" i="11"/>
  <c r="C148" i="11"/>
  <c r="D148" i="11"/>
  <c r="E148" i="11"/>
  <c r="F148" i="11"/>
  <c r="G148" i="11"/>
  <c r="H148" i="11"/>
  <c r="C149" i="11"/>
  <c r="D149" i="11"/>
  <c r="E149" i="11"/>
  <c r="F149" i="11"/>
  <c r="G149" i="11"/>
  <c r="H149" i="11"/>
  <c r="C150" i="11"/>
  <c r="D150" i="11"/>
  <c r="E150" i="11"/>
  <c r="F150" i="11"/>
  <c r="G150" i="11"/>
  <c r="H150" i="11"/>
  <c r="C151" i="11"/>
  <c r="D151" i="11"/>
  <c r="E151" i="11"/>
  <c r="F151" i="11"/>
  <c r="G151" i="11"/>
  <c r="H151" i="11"/>
  <c r="C152" i="11"/>
  <c r="D152" i="11"/>
  <c r="E152" i="11"/>
  <c r="F152" i="11"/>
  <c r="G152" i="11"/>
  <c r="H152" i="11"/>
  <c r="C153" i="11"/>
  <c r="D153" i="11"/>
  <c r="E153" i="11"/>
  <c r="F153" i="11"/>
  <c r="G153" i="11"/>
  <c r="H153" i="11"/>
  <c r="C154" i="11"/>
  <c r="D154" i="11"/>
  <c r="E154" i="11"/>
  <c r="F154" i="11"/>
  <c r="G154" i="11"/>
  <c r="H154" i="11"/>
  <c r="C155" i="11"/>
  <c r="D155" i="11"/>
  <c r="E155" i="11"/>
  <c r="F155" i="11"/>
  <c r="G155" i="11"/>
  <c r="H155" i="11"/>
  <c r="C156" i="11"/>
  <c r="D156" i="11"/>
  <c r="E156" i="11"/>
  <c r="F156" i="11"/>
  <c r="G156" i="11"/>
  <c r="H156" i="11"/>
  <c r="C157" i="11"/>
  <c r="D157" i="11"/>
  <c r="E157" i="11"/>
  <c r="F157" i="11"/>
  <c r="G157" i="11"/>
  <c r="H157" i="11"/>
  <c r="C158" i="11"/>
  <c r="D158" i="11"/>
  <c r="E158" i="11"/>
  <c r="F158" i="11"/>
  <c r="G158" i="11"/>
  <c r="H158" i="11"/>
  <c r="C159" i="11"/>
  <c r="D159" i="11"/>
  <c r="E159" i="11"/>
  <c r="F159" i="11"/>
  <c r="G159" i="11"/>
  <c r="H159" i="11"/>
  <c r="C160" i="11"/>
  <c r="D160" i="11"/>
  <c r="E160" i="11"/>
  <c r="F160" i="11"/>
  <c r="G160" i="11"/>
  <c r="H160" i="11"/>
  <c r="C161" i="11"/>
  <c r="D161" i="11"/>
  <c r="E161" i="11"/>
  <c r="F161" i="11"/>
  <c r="G161" i="11"/>
  <c r="H161" i="11"/>
  <c r="C162" i="11"/>
  <c r="D162" i="11"/>
  <c r="E162" i="11"/>
  <c r="F162" i="11"/>
  <c r="G162" i="11"/>
  <c r="H162" i="11"/>
  <c r="C163" i="11"/>
  <c r="D163" i="11"/>
  <c r="E163" i="11"/>
  <c r="F163" i="11"/>
  <c r="G163" i="11"/>
  <c r="H163" i="11"/>
  <c r="C164" i="11"/>
  <c r="D164" i="11"/>
  <c r="E164" i="11"/>
  <c r="F164" i="11"/>
  <c r="G164" i="11"/>
  <c r="H164" i="11"/>
  <c r="C165" i="11"/>
  <c r="D165" i="11"/>
  <c r="E165" i="11"/>
  <c r="F165" i="11"/>
  <c r="G165" i="11"/>
  <c r="H165" i="11"/>
  <c r="C166" i="11"/>
  <c r="D166" i="11"/>
  <c r="E166" i="11"/>
  <c r="F166" i="11"/>
  <c r="G166" i="11"/>
  <c r="H166" i="11"/>
  <c r="C167" i="11"/>
  <c r="D167" i="11"/>
  <c r="E167" i="11"/>
  <c r="F167" i="11"/>
  <c r="G167" i="11"/>
  <c r="H167" i="11"/>
  <c r="C168" i="11"/>
  <c r="D168" i="11"/>
  <c r="E168" i="11"/>
  <c r="F168" i="11"/>
  <c r="G168" i="11"/>
  <c r="H168" i="11"/>
  <c r="C169" i="11"/>
  <c r="D169" i="11"/>
  <c r="E169" i="11"/>
  <c r="F169" i="11"/>
  <c r="G169" i="11"/>
  <c r="H169" i="11"/>
  <c r="C170" i="11"/>
  <c r="D170" i="11"/>
  <c r="E170" i="11"/>
  <c r="F170" i="11"/>
  <c r="G170" i="11"/>
  <c r="H170" i="11"/>
  <c r="C171" i="11"/>
  <c r="D171" i="11"/>
  <c r="E171" i="11"/>
  <c r="F171" i="11"/>
  <c r="G171" i="11"/>
  <c r="H171" i="11"/>
  <c r="C172" i="11"/>
  <c r="D172" i="11"/>
  <c r="E172" i="11"/>
  <c r="F172" i="11"/>
  <c r="G172" i="11"/>
  <c r="H172" i="11"/>
  <c r="C173" i="11"/>
  <c r="D173" i="11"/>
  <c r="E173" i="11"/>
  <c r="F173" i="11"/>
  <c r="G173" i="11"/>
  <c r="H173" i="11"/>
  <c r="C174" i="11"/>
  <c r="D174" i="11"/>
  <c r="E174" i="11"/>
  <c r="F174" i="11"/>
  <c r="G174" i="11"/>
  <c r="H174" i="11"/>
  <c r="C175" i="11"/>
  <c r="D175" i="11"/>
  <c r="E175" i="11"/>
  <c r="F175" i="11"/>
  <c r="G175" i="11"/>
  <c r="H175" i="11"/>
  <c r="C176" i="11"/>
  <c r="D176" i="11"/>
  <c r="E176" i="11"/>
  <c r="F176" i="11"/>
  <c r="G176" i="11"/>
  <c r="H176" i="11"/>
  <c r="C177" i="11"/>
  <c r="D177" i="11"/>
  <c r="E177" i="11"/>
  <c r="F177" i="11"/>
  <c r="G177" i="11"/>
  <c r="H177" i="11"/>
  <c r="C178" i="11"/>
  <c r="D178" i="11"/>
  <c r="E178" i="11"/>
  <c r="F178" i="11"/>
  <c r="G178" i="11"/>
  <c r="H178" i="11"/>
  <c r="C179" i="11"/>
  <c r="D179" i="11"/>
  <c r="E179" i="11"/>
  <c r="F179" i="11"/>
  <c r="G179" i="11"/>
  <c r="H179" i="11"/>
  <c r="C180" i="11"/>
  <c r="D180" i="11"/>
  <c r="E180" i="11"/>
  <c r="F180" i="11"/>
  <c r="G180" i="11"/>
  <c r="H180" i="11"/>
  <c r="C181" i="11"/>
  <c r="D181" i="11"/>
  <c r="E181" i="11"/>
  <c r="F181" i="11"/>
  <c r="G181" i="11"/>
  <c r="H181" i="11"/>
  <c r="C182" i="11"/>
  <c r="D182" i="11"/>
  <c r="E182" i="11"/>
  <c r="F182" i="11"/>
  <c r="G182" i="11"/>
  <c r="H182" i="11"/>
  <c r="C183" i="11"/>
  <c r="D183" i="11"/>
  <c r="E183" i="11"/>
  <c r="F183" i="11"/>
  <c r="G183" i="11"/>
  <c r="H183" i="11"/>
  <c r="C184" i="11"/>
  <c r="D184" i="11"/>
  <c r="E184" i="11"/>
  <c r="F184" i="11"/>
  <c r="G184" i="11"/>
  <c r="H184" i="11"/>
  <c r="C185" i="11"/>
  <c r="D185" i="11"/>
  <c r="E185" i="11"/>
  <c r="F185" i="11"/>
  <c r="G185" i="11"/>
  <c r="H185" i="11"/>
  <c r="C186" i="11"/>
  <c r="D186" i="11"/>
  <c r="E186" i="11"/>
  <c r="F186" i="11"/>
  <c r="G186" i="11"/>
  <c r="H186" i="11"/>
  <c r="C187" i="11"/>
  <c r="D187" i="11"/>
  <c r="E187" i="11"/>
  <c r="F187" i="11"/>
  <c r="G187" i="11"/>
  <c r="H187" i="11"/>
  <c r="C188" i="11"/>
  <c r="D188" i="11"/>
  <c r="E188" i="11"/>
  <c r="F188" i="11"/>
  <c r="G188" i="11"/>
  <c r="H188" i="11"/>
  <c r="C189" i="11"/>
  <c r="D189" i="11"/>
  <c r="E189" i="11"/>
  <c r="F189" i="11"/>
  <c r="G189" i="11"/>
  <c r="H189" i="11"/>
  <c r="C190" i="11"/>
  <c r="D190" i="11"/>
  <c r="E190" i="11"/>
  <c r="F190" i="11"/>
  <c r="G190" i="11"/>
  <c r="H190" i="11"/>
  <c r="C191" i="11"/>
  <c r="D191" i="11"/>
  <c r="E191" i="11"/>
  <c r="F191" i="11"/>
  <c r="G191" i="11"/>
  <c r="H191" i="11"/>
  <c r="C192" i="11"/>
  <c r="D192" i="11"/>
  <c r="E192" i="11"/>
  <c r="F192" i="11"/>
  <c r="G192" i="11"/>
  <c r="H192" i="11"/>
  <c r="C193" i="11"/>
  <c r="D193" i="11"/>
  <c r="E193" i="11"/>
  <c r="F193" i="11"/>
  <c r="G193" i="11"/>
  <c r="H193" i="11"/>
  <c r="C194" i="11"/>
  <c r="D194" i="11"/>
  <c r="E194" i="11"/>
  <c r="F194" i="11"/>
  <c r="G194" i="11"/>
  <c r="H194" i="11"/>
  <c r="C195" i="11"/>
  <c r="D195" i="11"/>
  <c r="E195" i="11"/>
  <c r="F195" i="11"/>
  <c r="G195" i="11"/>
  <c r="H195" i="11"/>
  <c r="C196" i="11"/>
  <c r="D196" i="11"/>
  <c r="E196" i="11"/>
  <c r="F196" i="11"/>
  <c r="G196" i="11"/>
  <c r="H196" i="11"/>
  <c r="C197" i="11"/>
  <c r="D197" i="11"/>
  <c r="E197" i="11"/>
  <c r="F197" i="11"/>
  <c r="G197" i="11"/>
  <c r="H197" i="11"/>
  <c r="C198" i="11"/>
  <c r="D198" i="11"/>
  <c r="E198" i="11"/>
  <c r="F198" i="11"/>
  <c r="G198" i="11"/>
  <c r="H198" i="11"/>
  <c r="C199" i="11"/>
  <c r="D199" i="11"/>
  <c r="E199" i="11"/>
  <c r="F199" i="11"/>
  <c r="G199" i="11"/>
  <c r="H199" i="11"/>
  <c r="C200" i="11"/>
  <c r="D200" i="11"/>
  <c r="E200" i="11"/>
  <c r="F200" i="11"/>
  <c r="G200" i="11"/>
  <c r="H200" i="11"/>
  <c r="C201" i="11"/>
  <c r="D201" i="11"/>
  <c r="E201" i="11"/>
  <c r="F201" i="11"/>
  <c r="G201" i="11"/>
  <c r="H201" i="11"/>
  <c r="C202" i="11"/>
  <c r="D202" i="11"/>
  <c r="E202" i="11"/>
  <c r="F202" i="11"/>
  <c r="G202" i="11"/>
  <c r="H202" i="11"/>
  <c r="C203" i="11"/>
  <c r="D203" i="11"/>
  <c r="E203" i="11"/>
  <c r="F203" i="11"/>
  <c r="G203" i="11"/>
  <c r="H203" i="11"/>
  <c r="C204" i="11"/>
  <c r="D204" i="11"/>
  <c r="E204" i="11"/>
  <c r="F204" i="11"/>
  <c r="G204" i="11"/>
  <c r="H204" i="11"/>
  <c r="C205" i="11"/>
  <c r="D205" i="11"/>
  <c r="E205" i="11"/>
  <c r="F205" i="11"/>
  <c r="G205" i="11"/>
  <c r="H205" i="11"/>
  <c r="C206" i="11"/>
  <c r="D206" i="11"/>
  <c r="E206" i="11"/>
  <c r="F206" i="11"/>
  <c r="G206" i="11"/>
  <c r="H206" i="11"/>
  <c r="C207" i="11"/>
  <c r="D207" i="11"/>
  <c r="E207" i="11"/>
  <c r="F207" i="11"/>
  <c r="G207" i="11"/>
  <c r="H207" i="11"/>
  <c r="C208" i="11"/>
  <c r="D208" i="11"/>
  <c r="E208" i="11"/>
  <c r="F208" i="11"/>
  <c r="G208" i="11"/>
  <c r="H208" i="11"/>
  <c r="C209" i="11"/>
  <c r="D209" i="11"/>
  <c r="E209" i="11"/>
  <c r="F209" i="11"/>
  <c r="G209" i="11"/>
  <c r="H209" i="11"/>
  <c r="C210" i="11"/>
  <c r="D210" i="11"/>
  <c r="E210" i="11"/>
  <c r="F210" i="11"/>
  <c r="G210" i="11"/>
  <c r="H210" i="11"/>
  <c r="C211" i="11"/>
  <c r="D211" i="11"/>
  <c r="E211" i="11"/>
  <c r="F211" i="11"/>
  <c r="G211" i="11"/>
  <c r="H211" i="11"/>
  <c r="C212" i="11"/>
  <c r="D212" i="11"/>
  <c r="E212" i="11"/>
  <c r="F212" i="11"/>
  <c r="G212" i="11"/>
  <c r="H212" i="11"/>
  <c r="C213" i="11"/>
  <c r="D213" i="11"/>
  <c r="E213" i="11"/>
  <c r="F213" i="11"/>
  <c r="G213" i="11"/>
  <c r="H213" i="11"/>
  <c r="C214" i="11"/>
  <c r="D214" i="11"/>
  <c r="E214" i="11"/>
  <c r="F214" i="11"/>
  <c r="G214" i="11"/>
  <c r="H214" i="11"/>
  <c r="C215" i="11"/>
  <c r="D215" i="11"/>
  <c r="E215" i="11"/>
  <c r="F215" i="11"/>
  <c r="G215" i="11"/>
  <c r="H215" i="11"/>
  <c r="C216" i="11"/>
  <c r="D216" i="11"/>
  <c r="E216" i="11"/>
  <c r="F216" i="11"/>
  <c r="G216" i="11"/>
  <c r="H216" i="11"/>
  <c r="C217" i="11"/>
  <c r="D217" i="11"/>
  <c r="E217" i="11"/>
  <c r="F217" i="11"/>
  <c r="G217" i="11"/>
  <c r="H217" i="11"/>
  <c r="C218" i="11"/>
  <c r="D218" i="11"/>
  <c r="E218" i="11"/>
  <c r="F218" i="11"/>
  <c r="G218" i="11"/>
  <c r="H218" i="11"/>
  <c r="C219" i="11"/>
  <c r="D219" i="11"/>
  <c r="E219" i="11"/>
  <c r="F219" i="11"/>
  <c r="G219" i="11"/>
  <c r="H219" i="11"/>
  <c r="C220" i="11"/>
  <c r="D220" i="11"/>
  <c r="E220" i="11"/>
  <c r="F220" i="11"/>
  <c r="G220" i="11"/>
  <c r="H220" i="11"/>
  <c r="C221" i="11"/>
  <c r="D221" i="11"/>
  <c r="E221" i="11"/>
  <c r="F221" i="11"/>
  <c r="G221" i="11"/>
  <c r="H221" i="11"/>
  <c r="C222" i="11"/>
  <c r="D222" i="11"/>
  <c r="E222" i="11"/>
  <c r="F222" i="11"/>
  <c r="G222" i="11"/>
  <c r="H222" i="11"/>
  <c r="C223" i="11"/>
  <c r="D223" i="11"/>
  <c r="E223" i="11"/>
  <c r="F223" i="11"/>
  <c r="G223" i="11"/>
  <c r="H223" i="11"/>
  <c r="C224" i="11"/>
  <c r="D224" i="11"/>
  <c r="E224" i="11"/>
  <c r="F224" i="11"/>
  <c r="G224" i="11"/>
  <c r="H224" i="11"/>
  <c r="C225" i="11"/>
  <c r="D225" i="11"/>
  <c r="E225" i="11"/>
  <c r="F225" i="11"/>
  <c r="G225" i="11"/>
  <c r="H225" i="11"/>
  <c r="C226" i="11"/>
  <c r="D226" i="11"/>
  <c r="E226" i="11"/>
  <c r="F226" i="11"/>
  <c r="G226" i="11"/>
  <c r="H226" i="11"/>
  <c r="C227" i="11"/>
  <c r="D227" i="11"/>
  <c r="E227" i="11"/>
  <c r="F227" i="11"/>
  <c r="G227" i="11"/>
  <c r="H227" i="11"/>
  <c r="C228" i="11"/>
  <c r="D228" i="11"/>
  <c r="E228" i="11"/>
  <c r="F228" i="11"/>
  <c r="G228" i="11"/>
  <c r="H228" i="11"/>
  <c r="C229" i="11"/>
  <c r="D229" i="11"/>
  <c r="E229" i="11"/>
  <c r="F229" i="11"/>
  <c r="G229" i="11"/>
  <c r="H229" i="11"/>
  <c r="C230" i="11"/>
  <c r="D230" i="11"/>
  <c r="E230" i="11"/>
  <c r="F230" i="11"/>
  <c r="G230" i="11"/>
  <c r="H230" i="11"/>
  <c r="C231" i="11"/>
  <c r="D231" i="11"/>
  <c r="E231" i="11"/>
  <c r="F231" i="11"/>
  <c r="G231" i="11"/>
  <c r="H231" i="11"/>
  <c r="C232" i="11"/>
  <c r="D232" i="11"/>
  <c r="E232" i="11"/>
  <c r="F232" i="11"/>
  <c r="G232" i="11"/>
  <c r="H232" i="11"/>
  <c r="C233" i="11"/>
  <c r="D233" i="11"/>
  <c r="E233" i="11"/>
  <c r="F233" i="11"/>
  <c r="G233" i="11"/>
  <c r="H233" i="11"/>
  <c r="C234" i="11"/>
  <c r="D234" i="11"/>
  <c r="E234" i="11"/>
  <c r="F234" i="11"/>
  <c r="G234" i="11"/>
  <c r="H234" i="11"/>
  <c r="C235" i="11"/>
  <c r="D235" i="11"/>
  <c r="E235" i="11"/>
  <c r="F235" i="11"/>
  <c r="G235" i="11"/>
  <c r="H235" i="11"/>
  <c r="C236" i="11"/>
  <c r="D236" i="11"/>
  <c r="E236" i="11"/>
  <c r="F236" i="11"/>
  <c r="G236" i="11"/>
  <c r="H236" i="11"/>
  <c r="C237" i="11"/>
  <c r="D237" i="11"/>
  <c r="E237" i="11"/>
  <c r="F237" i="11"/>
  <c r="G237" i="11"/>
  <c r="H237" i="11"/>
  <c r="C238" i="11"/>
  <c r="D238" i="11"/>
  <c r="E238" i="11"/>
  <c r="F238" i="11"/>
  <c r="G238" i="11"/>
  <c r="H238" i="11"/>
  <c r="C239" i="11"/>
  <c r="D239" i="11"/>
  <c r="E239" i="11"/>
  <c r="F239" i="11"/>
  <c r="G239" i="11"/>
  <c r="H239" i="11"/>
  <c r="C240" i="11"/>
  <c r="D240" i="11"/>
  <c r="E240" i="11"/>
  <c r="F240" i="11"/>
  <c r="G240" i="11"/>
  <c r="H240" i="11"/>
  <c r="C241" i="11"/>
  <c r="D241" i="11"/>
  <c r="E241" i="11"/>
  <c r="F241" i="11"/>
  <c r="G241" i="11"/>
  <c r="H241" i="11"/>
  <c r="C242" i="11"/>
  <c r="D242" i="11"/>
  <c r="E242" i="11"/>
  <c r="F242" i="11"/>
  <c r="G242" i="11"/>
  <c r="H242" i="11"/>
  <c r="C243" i="11"/>
  <c r="D243" i="11"/>
  <c r="E243" i="11"/>
  <c r="F243" i="11"/>
  <c r="G243" i="11"/>
  <c r="H243" i="11"/>
  <c r="C244" i="11"/>
  <c r="D244" i="11"/>
  <c r="E244" i="11"/>
  <c r="F244" i="11"/>
  <c r="G244" i="11"/>
  <c r="H244" i="11"/>
  <c r="C245" i="11"/>
  <c r="D245" i="11"/>
  <c r="E245" i="11"/>
  <c r="F245" i="11"/>
  <c r="G245" i="11"/>
  <c r="H245" i="11"/>
  <c r="C246" i="11"/>
  <c r="D246" i="11"/>
  <c r="E246" i="11"/>
  <c r="F246" i="11"/>
  <c r="G246" i="11"/>
  <c r="H246" i="11"/>
  <c r="C247" i="11"/>
  <c r="D247" i="11"/>
  <c r="E247" i="11"/>
  <c r="F247" i="11"/>
  <c r="G247" i="11"/>
  <c r="H247" i="11"/>
  <c r="C248" i="11"/>
  <c r="D248" i="11"/>
  <c r="E248" i="11"/>
  <c r="F248" i="11"/>
  <c r="G248" i="11"/>
  <c r="H248" i="11"/>
  <c r="C249" i="11"/>
  <c r="D249" i="11"/>
  <c r="E249" i="11"/>
  <c r="F249" i="11"/>
  <c r="G249" i="11"/>
  <c r="H249" i="11"/>
  <c r="C250" i="11"/>
  <c r="D250" i="11"/>
  <c r="E250" i="11"/>
  <c r="F250" i="11"/>
  <c r="G250" i="11"/>
  <c r="H250" i="11"/>
  <c r="C251" i="11"/>
  <c r="D251" i="11"/>
  <c r="E251" i="11"/>
  <c r="F251" i="11"/>
  <c r="G251" i="11"/>
  <c r="H251" i="11"/>
  <c r="C252" i="11"/>
  <c r="D252" i="11"/>
  <c r="E252" i="11"/>
  <c r="F252" i="11"/>
  <c r="G252" i="11"/>
  <c r="H252" i="11"/>
  <c r="C253" i="11"/>
  <c r="D253" i="11"/>
  <c r="E253" i="11"/>
  <c r="F253" i="11"/>
  <c r="G253" i="11"/>
  <c r="H253" i="11"/>
  <c r="C254" i="11"/>
  <c r="D254" i="11"/>
  <c r="E254" i="11"/>
  <c r="F254" i="11"/>
  <c r="G254" i="11"/>
  <c r="H254" i="11"/>
  <c r="C255" i="11"/>
  <c r="D255" i="11"/>
  <c r="E255" i="11"/>
  <c r="F255" i="11"/>
  <c r="G255" i="11"/>
  <c r="H255" i="11"/>
  <c r="C256" i="11"/>
  <c r="D256" i="11"/>
  <c r="E256" i="11"/>
  <c r="F256" i="11"/>
  <c r="G256" i="11"/>
  <c r="H256" i="11"/>
  <c r="C257" i="11"/>
  <c r="D257" i="11"/>
  <c r="E257" i="11"/>
  <c r="F257" i="11"/>
  <c r="G257" i="11"/>
  <c r="H257" i="11"/>
  <c r="C258" i="11"/>
  <c r="D258" i="11"/>
  <c r="E258" i="11"/>
  <c r="F258" i="11"/>
  <c r="G258" i="11"/>
  <c r="H258" i="11"/>
  <c r="C259" i="11"/>
  <c r="D259" i="11"/>
  <c r="E259" i="11"/>
  <c r="F259" i="11"/>
  <c r="G259" i="11"/>
  <c r="H259" i="11"/>
  <c r="C260" i="11"/>
  <c r="D260" i="11"/>
  <c r="E260" i="11"/>
  <c r="F260" i="11"/>
  <c r="G260" i="11"/>
  <c r="H260" i="11"/>
  <c r="C261" i="11"/>
  <c r="D261" i="11"/>
  <c r="E261" i="11"/>
  <c r="F261" i="11"/>
  <c r="G261" i="11"/>
  <c r="H261" i="11"/>
  <c r="C262" i="11"/>
  <c r="D262" i="11"/>
  <c r="E262" i="11"/>
  <c r="F262" i="11"/>
  <c r="G262" i="11"/>
  <c r="H262" i="11"/>
  <c r="C263" i="11"/>
  <c r="D263" i="11"/>
  <c r="E263" i="11"/>
  <c r="F263" i="11"/>
  <c r="G263" i="11"/>
  <c r="H263" i="11"/>
  <c r="C264" i="11"/>
  <c r="D264" i="11"/>
  <c r="E264" i="11"/>
  <c r="F264" i="11"/>
  <c r="G264" i="11"/>
  <c r="H264" i="11"/>
  <c r="C265" i="11"/>
  <c r="D265" i="11"/>
  <c r="E265" i="11"/>
  <c r="F265" i="11"/>
  <c r="G265" i="11"/>
  <c r="H265" i="11"/>
  <c r="C266" i="11"/>
  <c r="D266" i="11"/>
  <c r="E266" i="11"/>
  <c r="F266" i="11"/>
  <c r="G266" i="11"/>
  <c r="H266" i="11"/>
  <c r="C267" i="11"/>
  <c r="D267" i="11"/>
  <c r="E267" i="11"/>
  <c r="F267" i="11"/>
  <c r="G267" i="11"/>
  <c r="H267" i="11"/>
  <c r="C268" i="11"/>
  <c r="D268" i="11"/>
  <c r="E268" i="11"/>
  <c r="F268" i="11"/>
  <c r="G268" i="11"/>
  <c r="H268" i="11"/>
  <c r="C269" i="11"/>
  <c r="D269" i="11"/>
  <c r="E269" i="11"/>
  <c r="F269" i="11"/>
  <c r="G269" i="11"/>
  <c r="H269" i="11"/>
  <c r="C270" i="11"/>
  <c r="D270" i="11"/>
  <c r="E270" i="11"/>
  <c r="F270" i="11"/>
  <c r="G270" i="11"/>
  <c r="H270" i="11"/>
  <c r="C271" i="11"/>
  <c r="D271" i="11"/>
  <c r="E271" i="11"/>
  <c r="F271" i="11"/>
  <c r="G271" i="11"/>
  <c r="H271" i="11"/>
  <c r="C272" i="11"/>
  <c r="D272" i="11"/>
  <c r="E272" i="11"/>
  <c r="F272" i="11"/>
  <c r="G272" i="11"/>
  <c r="H272" i="11"/>
  <c r="C273" i="11"/>
  <c r="D273" i="11"/>
  <c r="E273" i="11"/>
  <c r="F273" i="11"/>
  <c r="G273" i="11"/>
  <c r="H273" i="11"/>
  <c r="C274" i="11"/>
  <c r="D274" i="11"/>
  <c r="E274" i="11"/>
  <c r="F274" i="11"/>
  <c r="G274" i="11"/>
  <c r="H274" i="11"/>
  <c r="C275" i="11"/>
  <c r="D275" i="11"/>
  <c r="E275" i="11"/>
  <c r="F275" i="11"/>
  <c r="G275" i="11"/>
  <c r="H275" i="11"/>
  <c r="C276" i="11"/>
  <c r="D276" i="11"/>
  <c r="E276" i="11"/>
  <c r="F276" i="11"/>
  <c r="G276" i="11"/>
  <c r="H276" i="11"/>
  <c r="C277" i="11"/>
  <c r="D277" i="11"/>
  <c r="E277" i="11"/>
  <c r="F277" i="11"/>
  <c r="G277" i="11"/>
  <c r="H277" i="11"/>
  <c r="C278" i="11"/>
  <c r="D278" i="11"/>
  <c r="E278" i="11"/>
  <c r="F278" i="11"/>
  <c r="G278" i="11"/>
  <c r="H278" i="11"/>
  <c r="C279" i="11"/>
  <c r="D279" i="11"/>
  <c r="E279" i="11"/>
  <c r="F279" i="11"/>
  <c r="G279" i="11"/>
  <c r="H279" i="11"/>
  <c r="C280" i="11"/>
  <c r="D280" i="11"/>
  <c r="E280" i="11"/>
  <c r="F280" i="11"/>
  <c r="G280" i="11"/>
  <c r="H280" i="11"/>
  <c r="C281" i="11"/>
  <c r="D281" i="11"/>
  <c r="E281" i="11"/>
  <c r="F281" i="11"/>
  <c r="G281" i="11"/>
  <c r="H281" i="11"/>
  <c r="C282" i="11"/>
  <c r="D282" i="11"/>
  <c r="E282" i="11"/>
  <c r="F282" i="11"/>
  <c r="G282" i="11"/>
  <c r="H282" i="11"/>
  <c r="C283" i="11"/>
  <c r="D283" i="11"/>
  <c r="E283" i="11"/>
  <c r="F283" i="11"/>
  <c r="G283" i="11"/>
  <c r="H283" i="11"/>
  <c r="C284" i="11"/>
  <c r="D284" i="11"/>
  <c r="E284" i="11"/>
  <c r="F284" i="11"/>
  <c r="G284" i="11"/>
  <c r="H284" i="11"/>
  <c r="C285" i="11"/>
  <c r="D285" i="11"/>
  <c r="E285" i="11"/>
  <c r="F285" i="11"/>
  <c r="G285" i="11"/>
  <c r="H285" i="11"/>
  <c r="C286" i="11"/>
  <c r="D286" i="11"/>
  <c r="E286" i="11"/>
  <c r="F286" i="11"/>
  <c r="G286" i="11"/>
  <c r="H286" i="11"/>
  <c r="C287" i="11"/>
  <c r="D287" i="11"/>
  <c r="E287" i="11"/>
  <c r="F287" i="11"/>
  <c r="G287" i="11"/>
  <c r="H287" i="11"/>
  <c r="C288" i="11"/>
  <c r="D288" i="11"/>
  <c r="E288" i="11"/>
  <c r="F288" i="11"/>
  <c r="G288" i="11"/>
  <c r="H288" i="11"/>
  <c r="C289" i="11"/>
  <c r="D289" i="11"/>
  <c r="E289" i="11"/>
  <c r="F289" i="11"/>
  <c r="G289" i="11"/>
  <c r="H289" i="11"/>
  <c r="C290" i="11"/>
  <c r="D290" i="11"/>
  <c r="E290" i="11"/>
  <c r="F290" i="11"/>
  <c r="G290" i="11"/>
  <c r="H290" i="11"/>
  <c r="C291" i="11"/>
  <c r="D291" i="11"/>
  <c r="E291" i="11"/>
  <c r="F291" i="11"/>
  <c r="G291" i="11"/>
  <c r="H291" i="11"/>
  <c r="C292" i="11"/>
  <c r="D292" i="11"/>
  <c r="E292" i="11"/>
  <c r="F292" i="11"/>
  <c r="G292" i="11"/>
  <c r="H292" i="11"/>
  <c r="C293" i="11"/>
  <c r="D293" i="11"/>
  <c r="E293" i="11"/>
  <c r="F293" i="11"/>
  <c r="G293" i="11"/>
  <c r="H293" i="11"/>
  <c r="C294" i="11"/>
  <c r="D294" i="11"/>
  <c r="E294" i="11"/>
  <c r="F294" i="11"/>
  <c r="G294" i="11"/>
  <c r="H294" i="11"/>
  <c r="C295" i="11"/>
  <c r="D295" i="11"/>
  <c r="E295" i="11"/>
  <c r="F295" i="11"/>
  <c r="G295" i="11"/>
  <c r="H295" i="11"/>
  <c r="C296" i="11"/>
  <c r="D296" i="11"/>
  <c r="E296" i="11"/>
  <c r="F296" i="11"/>
  <c r="G296" i="11"/>
  <c r="H296" i="11"/>
  <c r="C297" i="11"/>
  <c r="D297" i="11"/>
  <c r="E297" i="11"/>
  <c r="F297" i="11"/>
  <c r="G297" i="11"/>
  <c r="H297" i="11"/>
  <c r="C298" i="11"/>
  <c r="D298" i="11"/>
  <c r="E298" i="11"/>
  <c r="F298" i="11"/>
  <c r="G298" i="11"/>
  <c r="H298" i="11"/>
  <c r="C299" i="11"/>
  <c r="D299" i="11"/>
  <c r="E299" i="11"/>
  <c r="F299" i="11"/>
  <c r="G299" i="11"/>
  <c r="H299" i="11"/>
  <c r="C300" i="11"/>
  <c r="D300" i="11"/>
  <c r="E300" i="11"/>
  <c r="F300" i="11"/>
  <c r="G300" i="11"/>
  <c r="H300" i="11"/>
  <c r="C301" i="11"/>
  <c r="D301" i="11"/>
  <c r="E301" i="11"/>
  <c r="F301" i="11"/>
  <c r="G301" i="11"/>
  <c r="H301" i="11"/>
  <c r="C302" i="11"/>
  <c r="D302" i="11"/>
  <c r="E302" i="11"/>
  <c r="F302" i="11"/>
  <c r="G302" i="11"/>
  <c r="H302" i="11"/>
  <c r="C303" i="11"/>
  <c r="D303" i="11"/>
  <c r="E303" i="11"/>
  <c r="F303" i="11"/>
  <c r="G303" i="11"/>
  <c r="H303" i="11"/>
  <c r="C304" i="11"/>
  <c r="D304" i="11"/>
  <c r="E304" i="11"/>
  <c r="F304" i="11"/>
  <c r="G304" i="11"/>
  <c r="H304" i="11"/>
  <c r="C305" i="11"/>
  <c r="D305" i="11"/>
  <c r="E305" i="11"/>
  <c r="F305" i="11"/>
  <c r="G305" i="11"/>
  <c r="H305" i="11"/>
  <c r="C12" i="11"/>
  <c r="D12" i="11"/>
  <c r="E11" i="11"/>
  <c r="F11" i="11"/>
  <c r="G11" i="11"/>
  <c r="H11" i="11"/>
  <c r="F12" i="11"/>
  <c r="G12" i="11"/>
  <c r="H12" i="11"/>
  <c r="E12" i="11"/>
  <c r="A769" i="7"/>
  <c r="A674" i="7"/>
  <c r="A675" i="7"/>
  <c r="A676" i="7"/>
  <c r="A677" i="7"/>
  <c r="A678" i="7"/>
  <c r="A679" i="7"/>
  <c r="A680" i="7"/>
  <c r="A681" i="7"/>
  <c r="A682" i="7"/>
  <c r="A683" i="7"/>
  <c r="A684" i="7"/>
  <c r="A685" i="7"/>
  <c r="A686" i="7"/>
  <c r="A687" i="7"/>
  <c r="A688" i="7"/>
  <c r="A689" i="7"/>
  <c r="A690" i="7"/>
  <c r="A691" i="7"/>
  <c r="A692" i="7"/>
  <c r="A693" i="7"/>
  <c r="A694" i="7"/>
  <c r="A695" i="7"/>
  <c r="A696" i="7"/>
  <c r="A697" i="7"/>
  <c r="A698" i="7"/>
  <c r="A699" i="7"/>
  <c r="A700" i="7"/>
  <c r="A701" i="7"/>
  <c r="A702" i="7"/>
  <c r="A703" i="7"/>
  <c r="A704" i="7"/>
  <c r="A705" i="7"/>
  <c r="A706" i="7"/>
  <c r="A707" i="7"/>
  <c r="A708" i="7"/>
  <c r="A709" i="7"/>
  <c r="A710" i="7"/>
  <c r="A711" i="7"/>
  <c r="A712" i="7"/>
  <c r="A713" i="7"/>
  <c r="A714" i="7"/>
  <c r="A715" i="7"/>
  <c r="A716" i="7"/>
  <c r="A717" i="7"/>
  <c r="A718" i="7"/>
  <c r="A719" i="7"/>
  <c r="A720" i="7"/>
  <c r="A721" i="7"/>
  <c r="A722" i="7"/>
  <c r="A723" i="7"/>
  <c r="A724" i="7"/>
  <c r="A725" i="7"/>
  <c r="A726" i="7"/>
  <c r="A727" i="7"/>
  <c r="A728" i="7"/>
  <c r="A729" i="7"/>
  <c r="A730" i="7"/>
  <c r="A731" i="7"/>
  <c r="A732" i="7"/>
  <c r="A733" i="7"/>
  <c r="A734" i="7"/>
  <c r="A735" i="7"/>
  <c r="A736" i="7"/>
  <c r="A737" i="7"/>
  <c r="A738" i="7"/>
  <c r="A739" i="7"/>
  <c r="A740" i="7"/>
  <c r="A741" i="7"/>
  <c r="A742" i="7"/>
  <c r="A743" i="7"/>
  <c r="A744" i="7"/>
  <c r="A745" i="7"/>
  <c r="A746" i="7"/>
  <c r="A747" i="7"/>
  <c r="A748" i="7"/>
  <c r="A749" i="7"/>
  <c r="A750" i="7"/>
  <c r="A751" i="7"/>
  <c r="A752" i="7"/>
  <c r="A753" i="7"/>
  <c r="A754" i="7"/>
  <c r="A755" i="7"/>
  <c r="A756" i="7"/>
  <c r="A757" i="7"/>
  <c r="A758" i="7"/>
  <c r="A759" i="7"/>
  <c r="A760" i="7"/>
  <c r="A761" i="7"/>
  <c r="A762" i="7"/>
  <c r="A763" i="7"/>
  <c r="A764" i="7"/>
  <c r="A765" i="7"/>
  <c r="A766" i="7"/>
  <c r="A767" i="7"/>
  <c r="A768" i="7"/>
  <c r="A770" i="7"/>
  <c r="A771" i="7"/>
  <c r="A772" i="7"/>
  <c r="A773" i="7"/>
  <c r="A774" i="7"/>
  <c r="A775" i="7"/>
  <c r="A776" i="7"/>
  <c r="A777" i="7"/>
  <c r="AP279" i="1" l="1"/>
  <c r="V248" i="1"/>
  <c r="V99" i="1"/>
  <c r="V79" i="1"/>
  <c r="V213" i="1"/>
  <c r="V176" i="1"/>
  <c r="AP114" i="1"/>
  <c r="V111" i="1"/>
  <c r="V240" i="1"/>
  <c r="V187" i="1"/>
  <c r="V283" i="1"/>
  <c r="V195" i="1"/>
  <c r="V199" i="1"/>
  <c r="V70" i="1"/>
  <c r="AP287" i="1"/>
  <c r="AP111" i="1"/>
  <c r="AP112" i="1"/>
  <c r="AP285" i="1"/>
  <c r="AP298" i="1"/>
  <c r="AP113" i="1"/>
  <c r="C764" i="7"/>
  <c r="C728" i="7"/>
  <c r="C776" i="7"/>
  <c r="C718" i="7"/>
  <c r="C763" i="7"/>
  <c r="C679" i="7"/>
  <c r="AP39" i="1"/>
  <c r="C698" i="7"/>
  <c r="AP40" i="1"/>
  <c r="AP245" i="1"/>
  <c r="C768" i="7"/>
  <c r="C732" i="7"/>
  <c r="C680" i="7"/>
  <c r="C682" i="7"/>
  <c r="C758" i="7"/>
  <c r="C754" i="7"/>
  <c r="C722" i="7"/>
  <c r="C702" i="7"/>
  <c r="C678" i="7"/>
  <c r="C674" i="7"/>
  <c r="C749" i="7"/>
  <c r="C721" i="7"/>
  <c r="C757" i="7"/>
  <c r="C752" i="7"/>
  <c r="C740" i="7"/>
  <c r="C688" i="7"/>
  <c r="C723" i="7"/>
  <c r="C707" i="7"/>
  <c r="C683" i="7"/>
  <c r="C751" i="7"/>
  <c r="C743" i="7"/>
  <c r="C739" i="7"/>
  <c r="C727" i="7"/>
  <c r="C703" i="7"/>
  <c r="C699" i="7"/>
  <c r="C695" i="7"/>
  <c r="C675" i="7"/>
  <c r="C759" i="7"/>
  <c r="J261" i="1"/>
  <c r="W29" i="11"/>
  <c r="W38" i="11"/>
  <c r="W37" i="11"/>
  <c r="J34" i="1"/>
  <c r="AP34" i="1" s="1"/>
  <c r="W63" i="11"/>
  <c r="W211" i="11"/>
  <c r="W264" i="11"/>
  <c r="W257" i="11"/>
  <c r="W229" i="11"/>
  <c r="W268" i="11"/>
  <c r="W155" i="11"/>
  <c r="C700" i="7"/>
  <c r="C676" i="7"/>
  <c r="C684" i="7"/>
  <c r="C720" i="7"/>
  <c r="C696" i="7"/>
  <c r="C712" i="7"/>
  <c r="C708" i="7"/>
  <c r="C704" i="7"/>
  <c r="C686" i="7"/>
  <c r="C772" i="7"/>
  <c r="C736" i="7"/>
  <c r="C760" i="7"/>
  <c r="C744" i="7"/>
  <c r="C774" i="7"/>
  <c r="C742" i="7"/>
  <c r="C710" i="7"/>
  <c r="C694" i="7"/>
  <c r="C730" i="7"/>
  <c r="C714" i="7"/>
  <c r="C753" i="7"/>
  <c r="C681" i="7"/>
  <c r="C677" i="7"/>
  <c r="C693" i="7"/>
  <c r="C745" i="7"/>
  <c r="C729" i="7"/>
  <c r="C697" i="7"/>
  <c r="C746" i="7"/>
  <c r="C706" i="7"/>
  <c r="C773" i="7"/>
  <c r="C737" i="7"/>
  <c r="C713" i="7"/>
  <c r="C709" i="7"/>
  <c r="C705" i="7"/>
  <c r="C685" i="7"/>
  <c r="C733" i="7"/>
  <c r="C701" i="7"/>
  <c r="C765" i="7"/>
  <c r="C711" i="7"/>
  <c r="C719" i="7"/>
  <c r="C771" i="7"/>
  <c r="C687" i="7"/>
  <c r="AP261" i="1" l="1"/>
  <c r="T264" i="15"/>
  <c r="V264" i="15" s="1"/>
  <c r="T238" i="11"/>
  <c r="AJ39" i="17"/>
  <c r="X37" i="16"/>
  <c r="U37" i="16" s="1"/>
  <c r="AJ266" i="17"/>
  <c r="X264" i="16"/>
  <c r="U264" i="16" s="1"/>
  <c r="J9" i="1"/>
  <c r="AP9" i="1" s="1"/>
  <c r="W115" i="11"/>
  <c r="T211" i="11"/>
  <c r="T281" i="11"/>
  <c r="W78" i="11"/>
  <c r="J242" i="1"/>
  <c r="W221" i="11"/>
  <c r="W161" i="11"/>
  <c r="J54" i="1"/>
  <c r="AP54" i="1" s="1"/>
  <c r="J27" i="1"/>
  <c r="W272" i="11"/>
  <c r="T190" i="11"/>
  <c r="W267" i="11"/>
  <c r="W31" i="11"/>
  <c r="W186" i="11"/>
  <c r="W21" i="11"/>
  <c r="W22" i="11"/>
  <c r="W288" i="11"/>
  <c r="J285" i="1"/>
  <c r="T288" i="15" s="1"/>
  <c r="V288" i="15" s="1"/>
  <c r="W62" i="11"/>
  <c r="J59" i="1"/>
  <c r="AP59" i="1" s="1"/>
  <c r="T62" i="11"/>
  <c r="W53" i="11"/>
  <c r="J50" i="1"/>
  <c r="AP50" i="1" s="1"/>
  <c r="T259" i="11"/>
  <c r="J256" i="1"/>
  <c r="W44" i="11"/>
  <c r="J41" i="1"/>
  <c r="AP41" i="1" s="1"/>
  <c r="W65" i="11"/>
  <c r="J52" i="1"/>
  <c r="AP52" i="1" s="1"/>
  <c r="T55" i="11"/>
  <c r="T53" i="11"/>
  <c r="W107" i="11"/>
  <c r="T109" i="11"/>
  <c r="W69" i="11"/>
  <c r="W222" i="11"/>
  <c r="J42" i="1"/>
  <c r="AP42" i="1" s="1"/>
  <c r="W171" i="11"/>
  <c r="T165" i="11"/>
  <c r="J253" i="1"/>
  <c r="AP253" i="1" s="1"/>
  <c r="W149" i="11"/>
  <c r="W121" i="11"/>
  <c r="J56" i="1"/>
  <c r="J51" i="1"/>
  <c r="J19" i="1"/>
  <c r="W13" i="11"/>
  <c r="J295" i="1"/>
  <c r="AP295" i="1" s="1"/>
  <c r="T298" i="11"/>
  <c r="T187" i="11"/>
  <c r="W187" i="11"/>
  <c r="J302" i="1"/>
  <c r="AP302" i="1" s="1"/>
  <c r="W305" i="11"/>
  <c r="T305" i="11"/>
  <c r="T264" i="11"/>
  <c r="J30" i="1"/>
  <c r="T29" i="11"/>
  <c r="J26" i="1"/>
  <c r="J21" i="1"/>
  <c r="W213" i="11"/>
  <c r="W33" i="11"/>
  <c r="T21" i="11"/>
  <c r="T131" i="11"/>
  <c r="W54" i="11"/>
  <c r="W55" i="11"/>
  <c r="W297" i="11"/>
  <c r="W179" i="11"/>
  <c r="W299" i="11"/>
  <c r="T139" i="11"/>
  <c r="W139" i="11"/>
  <c r="T197" i="11"/>
  <c r="W164" i="11"/>
  <c r="W296" i="11"/>
  <c r="T296" i="11"/>
  <c r="J293" i="1"/>
  <c r="AP293" i="1" s="1"/>
  <c r="T54" i="11"/>
  <c r="T272" i="11"/>
  <c r="J22" i="1"/>
  <c r="J269" i="1"/>
  <c r="AP269" i="1" s="1"/>
  <c r="J18" i="1"/>
  <c r="W298" i="11"/>
  <c r="J278" i="1"/>
  <c r="AP278" i="1" s="1"/>
  <c r="W281" i="11"/>
  <c r="T37" i="11"/>
  <c r="T251" i="11"/>
  <c r="T171" i="11"/>
  <c r="W256" i="11"/>
  <c r="T256" i="11"/>
  <c r="T297" i="11"/>
  <c r="T179" i="11"/>
  <c r="T133" i="11"/>
  <c r="T13" i="11"/>
  <c r="T138" i="11"/>
  <c r="T107" i="11"/>
  <c r="T267" i="11"/>
  <c r="T257" i="11"/>
  <c r="W197" i="11"/>
  <c r="W167" i="11"/>
  <c r="W133" i="11"/>
  <c r="W109" i="11"/>
  <c r="J162" i="1"/>
  <c r="W46" i="11"/>
  <c r="T219" i="11"/>
  <c r="W191" i="11"/>
  <c r="J14" i="1"/>
  <c r="W14" i="11"/>
  <c r="J130" i="1"/>
  <c r="AP130" i="1" s="1"/>
  <c r="W274" i="11"/>
  <c r="J112" i="1"/>
  <c r="J28" i="1"/>
  <c r="W131" i="11"/>
  <c r="W101" i="11"/>
  <c r="J264" i="1"/>
  <c r="AP264" i="1" s="1"/>
  <c r="J194" i="1"/>
  <c r="AP194" i="1" s="1"/>
  <c r="W176" i="11"/>
  <c r="W152" i="11"/>
  <c r="T44" i="11"/>
  <c r="T31" i="11"/>
  <c r="W166" i="11"/>
  <c r="W260" i="11"/>
  <c r="J35" i="1"/>
  <c r="J171" i="1"/>
  <c r="T189" i="11"/>
  <c r="J60" i="1"/>
  <c r="AP60" i="1" s="1"/>
  <c r="W259" i="11"/>
  <c r="T195" i="11"/>
  <c r="W163" i="11"/>
  <c r="T288" i="11"/>
  <c r="W219" i="11"/>
  <c r="W85" i="11"/>
  <c r="W57" i="11"/>
  <c r="T115" i="11"/>
  <c r="J11" i="1"/>
  <c r="J88" i="1"/>
  <c r="AP88" i="1" s="1"/>
  <c r="J10" i="1"/>
  <c r="T155" i="11"/>
  <c r="T291" i="11"/>
  <c r="J288" i="1"/>
  <c r="AP288" i="1" s="1"/>
  <c r="W110" i="11"/>
  <c r="J211" i="1"/>
  <c r="AP211" i="1" s="1"/>
  <c r="W77" i="11"/>
  <c r="T173" i="11"/>
  <c r="T125" i="11"/>
  <c r="W125" i="11"/>
  <c r="W237" i="11"/>
  <c r="J46" i="1"/>
  <c r="W49" i="11"/>
  <c r="W23" i="11"/>
  <c r="J240" i="1"/>
  <c r="AP240" i="1" s="1"/>
  <c r="W243" i="11"/>
  <c r="J72" i="1"/>
  <c r="AP72" i="1" s="1"/>
  <c r="W75" i="11"/>
  <c r="T227" i="11"/>
  <c r="W227" i="11"/>
  <c r="T203" i="11"/>
  <c r="W203" i="11"/>
  <c r="T141" i="11"/>
  <c r="W141" i="11"/>
  <c r="T147" i="11"/>
  <c r="W147" i="11"/>
  <c r="T101" i="11"/>
  <c r="J98" i="1"/>
  <c r="T30" i="11"/>
  <c r="W30" i="11"/>
  <c r="T48" i="11"/>
  <c r="J272" i="1"/>
  <c r="W275" i="11"/>
  <c r="T275" i="11"/>
  <c r="T245" i="11"/>
  <c r="W245" i="11"/>
  <c r="W47" i="11"/>
  <c r="J44" i="1"/>
  <c r="AP44" i="1" s="1"/>
  <c r="J296" i="1"/>
  <c r="W291" i="11"/>
  <c r="T181" i="11"/>
  <c r="J178" i="1"/>
  <c r="W181" i="11"/>
  <c r="W195" i="11"/>
  <c r="T163" i="11"/>
  <c r="J193" i="1"/>
  <c r="AP193" i="1" s="1"/>
  <c r="W156" i="11"/>
  <c r="J20" i="1"/>
  <c r="W165" i="11"/>
  <c r="W93" i="11"/>
  <c r="W150" i="11"/>
  <c r="W126" i="11"/>
  <c r="J223" i="1"/>
  <c r="W138" i="11"/>
  <c r="W244" i="11"/>
  <c r="J144" i="1"/>
  <c r="T222" i="11"/>
  <c r="W112" i="11"/>
  <c r="J45" i="1"/>
  <c r="AP45" i="1" s="1"/>
  <c r="W91" i="11"/>
  <c r="T248" i="11"/>
  <c r="J237" i="1"/>
  <c r="AP237" i="1" s="1"/>
  <c r="T208" i="11"/>
  <c r="J197" i="1"/>
  <c r="AP197" i="1" s="1"/>
  <c r="W144" i="11"/>
  <c r="J138" i="1"/>
  <c r="W134" i="11"/>
  <c r="J125" i="1"/>
  <c r="AP125" i="1" s="1"/>
  <c r="J122" i="1"/>
  <c r="J13" i="1"/>
  <c r="T74" i="11"/>
  <c r="J32" i="1"/>
  <c r="AP32" i="1" s="1"/>
  <c r="T244" i="11"/>
  <c r="W230" i="11"/>
  <c r="T243" i="11"/>
  <c r="W27" i="11"/>
  <c r="W39" i="11"/>
  <c r="J71" i="1"/>
  <c r="AP71" i="1" s="1"/>
  <c r="J120" i="1"/>
  <c r="AP120" i="1" s="1"/>
  <c r="J104" i="1"/>
  <c r="J176" i="1"/>
  <c r="J106" i="1"/>
  <c r="J37" i="1"/>
  <c r="AP37" i="1" s="1"/>
  <c r="W25" i="11"/>
  <c r="T144" i="11"/>
  <c r="T91" i="11"/>
  <c r="J24" i="1"/>
  <c r="W250" i="11"/>
  <c r="W66" i="11"/>
  <c r="J36" i="1"/>
  <c r="AP36" i="1" s="1"/>
  <c r="J216" i="1"/>
  <c r="AP216" i="1" s="1"/>
  <c r="J200" i="1"/>
  <c r="AP200" i="1" s="1"/>
  <c r="T46" i="11"/>
  <c r="J12" i="1"/>
  <c r="W209" i="11"/>
  <c r="W103" i="11"/>
  <c r="W174" i="11"/>
  <c r="J157" i="1"/>
  <c r="T45" i="11"/>
  <c r="T250" i="11"/>
  <c r="T75" i="11"/>
  <c r="W113" i="11"/>
  <c r="W45" i="11"/>
  <c r="J270" i="1"/>
  <c r="J184" i="1"/>
  <c r="J263" i="1"/>
  <c r="AP263" i="1" s="1"/>
  <c r="J136" i="1"/>
  <c r="T242" i="11"/>
  <c r="W242" i="11"/>
  <c r="T235" i="11"/>
  <c r="J232" i="1"/>
  <c r="W235" i="11"/>
  <c r="T205" i="11"/>
  <c r="W205" i="11"/>
  <c r="J202" i="1"/>
  <c r="AP202" i="1" s="1"/>
  <c r="T117" i="11"/>
  <c r="J114" i="1"/>
  <c r="W117" i="11"/>
  <c r="W304" i="11"/>
  <c r="T304" i="11"/>
  <c r="T266" i="11"/>
  <c r="W189" i="11"/>
  <c r="W173" i="11"/>
  <c r="J301" i="1"/>
  <c r="T15" i="11"/>
  <c r="W142" i="11"/>
  <c r="T142" i="11"/>
  <c r="W159" i="11"/>
  <c r="T300" i="11"/>
  <c r="W300" i="11"/>
  <c r="W36" i="11"/>
  <c r="T36" i="11"/>
  <c r="J33" i="1"/>
  <c r="AP33" i="1" s="1"/>
  <c r="T289" i="11"/>
  <c r="W289" i="11"/>
  <c r="J38" i="1"/>
  <c r="T41" i="11"/>
  <c r="W41" i="11"/>
  <c r="T122" i="11"/>
  <c r="W122" i="11"/>
  <c r="T265" i="11"/>
  <c r="J262" i="1"/>
  <c r="AP262" i="1" s="1"/>
  <c r="W265" i="11"/>
  <c r="T157" i="11"/>
  <c r="J154" i="1"/>
  <c r="T273" i="11"/>
  <c r="W157" i="11"/>
  <c r="J186" i="1"/>
  <c r="J170" i="1"/>
  <c r="T166" i="11"/>
  <c r="W273" i="11"/>
  <c r="J195" i="1"/>
  <c r="AP195" i="1" s="1"/>
  <c r="W198" i="11"/>
  <c r="T123" i="11"/>
  <c r="W123" i="11"/>
  <c r="T61" i="11"/>
  <c r="W61" i="11"/>
  <c r="J58" i="1"/>
  <c r="AP58" i="1" s="1"/>
  <c r="T102" i="11"/>
  <c r="W17" i="11"/>
  <c r="W114" i="11"/>
  <c r="J235" i="1"/>
  <c r="W238" i="11"/>
  <c r="W43" i="11"/>
  <c r="T43" i="11"/>
  <c r="W15" i="11"/>
  <c r="T280" i="11"/>
  <c r="J277" i="1"/>
  <c r="W280" i="11"/>
  <c r="J248" i="1"/>
  <c r="W251" i="11"/>
  <c r="J96" i="1"/>
  <c r="W99" i="11"/>
  <c r="T99" i="11"/>
  <c r="J80" i="1"/>
  <c r="W83" i="11"/>
  <c r="T83" i="11"/>
  <c r="J64" i="1"/>
  <c r="T67" i="11"/>
  <c r="W67" i="11"/>
  <c r="T149" i="11"/>
  <c r="J146" i="1"/>
  <c r="W184" i="11"/>
  <c r="J165" i="1"/>
  <c r="T86" i="11"/>
  <c r="J53" i="1"/>
  <c r="AP53" i="1" s="1"/>
  <c r="J29" i="1"/>
  <c r="W97" i="11"/>
  <c r="T148" i="11"/>
  <c r="J107" i="1"/>
  <c r="AP107" i="1" s="1"/>
  <c r="T59" i="11"/>
  <c r="J48" i="1"/>
  <c r="AP48" i="1" s="1"/>
  <c r="J155" i="1"/>
  <c r="J115" i="1"/>
  <c r="J83" i="1"/>
  <c r="AP83" i="1" s="1"/>
  <c r="J215" i="1"/>
  <c r="AP215" i="1" s="1"/>
  <c r="W90" i="11"/>
  <c r="J192" i="1"/>
  <c r="J294" i="1"/>
  <c r="AP294" i="1" s="1"/>
  <c r="J224" i="1"/>
  <c r="J160" i="1"/>
  <c r="T236" i="11"/>
  <c r="J67" i="1"/>
  <c r="J43" i="1"/>
  <c r="J16" i="1"/>
  <c r="J280" i="1"/>
  <c r="W283" i="11"/>
  <c r="W266" i="11"/>
  <c r="W12" i="11"/>
  <c r="J152" i="1"/>
  <c r="T283" i="11"/>
  <c r="J189" i="1"/>
  <c r="AP189" i="1" s="1"/>
  <c r="T158" i="11"/>
  <c r="J133" i="1"/>
  <c r="AP133" i="1" s="1"/>
  <c r="T134" i="11"/>
  <c r="T70" i="11"/>
  <c r="J243" i="1"/>
  <c r="W182" i="11"/>
  <c r="J139" i="1"/>
  <c r="AP139" i="1" s="1"/>
  <c r="J99" i="1"/>
  <c r="T260" i="11"/>
  <c r="W168" i="11"/>
  <c r="J75" i="1"/>
  <c r="J145" i="1"/>
  <c r="W146" i="11"/>
  <c r="T114" i="11"/>
  <c r="J79" i="1"/>
  <c r="T82" i="15" s="1"/>
  <c r="V82" i="15" s="1"/>
  <c r="W76" i="11"/>
  <c r="J254" i="1"/>
  <c r="AP254" i="1" s="1"/>
  <c r="W28" i="11"/>
  <c r="J25" i="1"/>
  <c r="T28" i="11"/>
  <c r="J286" i="1"/>
  <c r="AP286" i="1" s="1"/>
  <c r="J208" i="1"/>
  <c r="AP208" i="1" s="1"/>
  <c r="J168" i="1"/>
  <c r="J271" i="1"/>
  <c r="J128" i="1"/>
  <c r="J230" i="1"/>
  <c r="T233" i="11"/>
  <c r="J166" i="1"/>
  <c r="T169" i="11"/>
  <c r="J255" i="1"/>
  <c r="AP255" i="1" s="1"/>
  <c r="W258" i="11"/>
  <c r="W192" i="11"/>
  <c r="T160" i="11"/>
  <c r="J124" i="1"/>
  <c r="AP124" i="1" s="1"/>
  <c r="T127" i="11"/>
  <c r="J108" i="1"/>
  <c r="AP108" i="1" s="1"/>
  <c r="T111" i="11"/>
  <c r="J84" i="1"/>
  <c r="T87" i="11"/>
  <c r="T63" i="11"/>
  <c r="T39" i="11"/>
  <c r="J246" i="1"/>
  <c r="T249" i="15" s="1"/>
  <c r="V249" i="15" s="1"/>
  <c r="T249" i="11"/>
  <c r="J214" i="1"/>
  <c r="AP214" i="1" s="1"/>
  <c r="T217" i="11"/>
  <c r="J190" i="1"/>
  <c r="AP190" i="1" s="1"/>
  <c r="T193" i="11"/>
  <c r="J134" i="1"/>
  <c r="AP134" i="1" s="1"/>
  <c r="T137" i="11"/>
  <c r="J70" i="1"/>
  <c r="T73" i="11"/>
  <c r="J226" i="1"/>
  <c r="AP226" i="1" s="1"/>
  <c r="T229" i="11"/>
  <c r="W94" i="11"/>
  <c r="T22" i="11"/>
  <c r="T14" i="11"/>
  <c r="J279" i="1"/>
  <c r="W282" i="11"/>
  <c r="W194" i="11"/>
  <c r="J102" i="1"/>
  <c r="T105" i="11"/>
  <c r="W82" i="11"/>
  <c r="J220" i="1"/>
  <c r="T223" i="11"/>
  <c r="T168" i="11"/>
  <c r="J148" i="1"/>
  <c r="AP148" i="1" s="1"/>
  <c r="T151" i="11"/>
  <c r="J132" i="1"/>
  <c r="AP132" i="1" s="1"/>
  <c r="T135" i="11"/>
  <c r="W128" i="11"/>
  <c r="W51" i="11"/>
  <c r="J289" i="1"/>
  <c r="J238" i="1"/>
  <c r="T241" i="11"/>
  <c r="J142" i="1"/>
  <c r="AP142" i="1" s="1"/>
  <c r="T145" i="11"/>
  <c r="J78" i="1"/>
  <c r="AP78" i="1" s="1"/>
  <c r="T81" i="11"/>
  <c r="T17" i="11"/>
  <c r="J281" i="1"/>
  <c r="AP281" i="1" s="1"/>
  <c r="W148" i="11"/>
  <c r="J233" i="1"/>
  <c r="AP233" i="1" s="1"/>
  <c r="W249" i="11"/>
  <c r="W241" i="11"/>
  <c r="W233" i="11"/>
  <c r="W225" i="11"/>
  <c r="W217" i="11"/>
  <c r="W201" i="11"/>
  <c r="W193" i="11"/>
  <c r="W185" i="11"/>
  <c r="W177" i="11"/>
  <c r="W169" i="11"/>
  <c r="W153" i="11"/>
  <c r="W145" i="11"/>
  <c r="W137" i="11"/>
  <c r="W129" i="11"/>
  <c r="W105" i="11"/>
  <c r="W89" i="11"/>
  <c r="W81" i="11"/>
  <c r="W73" i="11"/>
  <c r="J245" i="1"/>
  <c r="T248" i="15" s="1"/>
  <c r="V248" i="15" s="1"/>
  <c r="T246" i="11"/>
  <c r="W214" i="11"/>
  <c r="J205" i="1"/>
  <c r="AP205" i="1" s="1"/>
  <c r="T206" i="11"/>
  <c r="J173" i="1"/>
  <c r="T174" i="11"/>
  <c r="J141" i="1"/>
  <c r="AP141" i="1" s="1"/>
  <c r="W118" i="11"/>
  <c r="J109" i="1"/>
  <c r="T94" i="11"/>
  <c r="J82" i="1"/>
  <c r="AP82" i="1" s="1"/>
  <c r="T85" i="11"/>
  <c r="T78" i="11"/>
  <c r="J66" i="1"/>
  <c r="AP66" i="1" s="1"/>
  <c r="W56" i="11"/>
  <c r="W48" i="11"/>
  <c r="W40" i="11"/>
  <c r="W32" i="11"/>
  <c r="W24" i="11"/>
  <c r="W16" i="11"/>
  <c r="T284" i="11"/>
  <c r="W218" i="11"/>
  <c r="J206" i="1"/>
  <c r="AP206" i="1" s="1"/>
  <c r="T209" i="11"/>
  <c r="J198" i="1"/>
  <c r="AP198" i="1" s="1"/>
  <c r="T201" i="11"/>
  <c r="T194" i="11"/>
  <c r="J174" i="1"/>
  <c r="T177" i="11"/>
  <c r="J126" i="1"/>
  <c r="AP126" i="1" s="1"/>
  <c r="T129" i="11"/>
  <c r="T82" i="11"/>
  <c r="T49" i="11"/>
  <c r="J227" i="1"/>
  <c r="AP227" i="1" s="1"/>
  <c r="T196" i="11"/>
  <c r="J163" i="1"/>
  <c r="T156" i="11"/>
  <c r="T292" i="11"/>
  <c r="J287" i="1"/>
  <c r="W290" i="11"/>
  <c r="J244" i="1"/>
  <c r="T247" i="11"/>
  <c r="T240" i="11"/>
  <c r="J204" i="1"/>
  <c r="T207" i="11"/>
  <c r="W200" i="11"/>
  <c r="T176" i="11"/>
  <c r="J156" i="1"/>
  <c r="T159" i="11"/>
  <c r="W136" i="11"/>
  <c r="T128" i="11"/>
  <c r="J116" i="1"/>
  <c r="AP116" i="1" s="1"/>
  <c r="T119" i="11"/>
  <c r="T112" i="11"/>
  <c r="J92" i="1"/>
  <c r="T95" i="11"/>
  <c r="J76" i="1"/>
  <c r="T79" i="11"/>
  <c r="W59" i="11"/>
  <c r="T56" i="11"/>
  <c r="T47" i="11"/>
  <c r="W35" i="11"/>
  <c r="T32" i="11"/>
  <c r="T24" i="11"/>
  <c r="T16" i="11"/>
  <c r="J222" i="1"/>
  <c r="T225" i="11"/>
  <c r="J182" i="1"/>
  <c r="T185" i="11"/>
  <c r="J118" i="1"/>
  <c r="J86" i="1"/>
  <c r="T89" i="11"/>
  <c r="T57" i="11"/>
  <c r="T25" i="11"/>
  <c r="J219" i="1"/>
  <c r="W196" i="11"/>
  <c r="J131" i="1"/>
  <c r="AP131" i="1" s="1"/>
  <c r="J183" i="1"/>
  <c r="J161" i="1"/>
  <c r="J135" i="1"/>
  <c r="AP135" i="1" s="1"/>
  <c r="T20" i="11"/>
  <c r="W20" i="11"/>
  <c r="J17" i="1"/>
  <c r="J247" i="1"/>
  <c r="AP247" i="1" s="1"/>
  <c r="J63" i="1"/>
  <c r="J57" i="1"/>
  <c r="W60" i="11"/>
  <c r="T60" i="11"/>
  <c r="J241" i="1"/>
  <c r="J90" i="1"/>
  <c r="T93" i="11"/>
  <c r="J74" i="1"/>
  <c r="AP74" i="1" s="1"/>
  <c r="J158" i="1"/>
  <c r="T161" i="11"/>
  <c r="J94" i="1"/>
  <c r="T97" i="11"/>
  <c r="J187" i="1"/>
  <c r="AP187" i="1" s="1"/>
  <c r="T35" i="11"/>
  <c r="J236" i="1"/>
  <c r="T239" i="11"/>
  <c r="J172" i="1"/>
  <c r="T175" i="11"/>
  <c r="T120" i="11"/>
  <c r="J68" i="1"/>
  <c r="T71" i="11"/>
  <c r="T51" i="11"/>
  <c r="T19" i="11"/>
  <c r="W246" i="11"/>
  <c r="J210" i="1"/>
  <c r="T213" i="11"/>
  <c r="W206" i="11"/>
  <c r="T198" i="11"/>
  <c r="T126" i="11"/>
  <c r="W240" i="11"/>
  <c r="J196" i="1"/>
  <c r="T199" i="11"/>
  <c r="T192" i="11"/>
  <c r="J180" i="1"/>
  <c r="T183" i="11"/>
  <c r="W19" i="11"/>
  <c r="J257" i="1"/>
  <c r="AP257" i="1" s="1"/>
  <c r="W226" i="11"/>
  <c r="J110" i="1"/>
  <c r="T113" i="11"/>
  <c r="T27" i="11"/>
  <c r="J153" i="1"/>
  <c r="J119" i="1"/>
  <c r="AP119" i="1" s="1"/>
  <c r="J111" i="1"/>
  <c r="T114" i="15" s="1"/>
  <c r="V114" i="15" s="1"/>
  <c r="J239" i="1"/>
  <c r="J87" i="1"/>
  <c r="T290" i="11"/>
  <c r="T282" i="11"/>
  <c r="T274" i="11"/>
  <c r="T258" i="11"/>
  <c r="W247" i="11"/>
  <c r="W239" i="11"/>
  <c r="W231" i="11"/>
  <c r="W223" i="11"/>
  <c r="W215" i="11"/>
  <c r="W207" i="11"/>
  <c r="W199" i="11"/>
  <c r="W183" i="11"/>
  <c r="W175" i="11"/>
  <c r="W151" i="11"/>
  <c r="W143" i="11"/>
  <c r="W135" i="11"/>
  <c r="W127" i="11"/>
  <c r="W119" i="11"/>
  <c r="W111" i="11"/>
  <c r="W95" i="11"/>
  <c r="W87" i="11"/>
  <c r="W79" i="11"/>
  <c r="W71" i="11"/>
  <c r="T268" i="11"/>
  <c r="J234" i="1"/>
  <c r="T237" i="11"/>
  <c r="T230" i="11"/>
  <c r="J218" i="1"/>
  <c r="T221" i="11"/>
  <c r="T214" i="11"/>
  <c r="W190" i="11"/>
  <c r="J181" i="1"/>
  <c r="T182" i="11"/>
  <c r="W158" i="11"/>
  <c r="J149" i="1"/>
  <c r="AP149" i="1" s="1"/>
  <c r="T150" i="11"/>
  <c r="J117" i="1"/>
  <c r="AP117" i="1" s="1"/>
  <c r="T118" i="11"/>
  <c r="W102" i="11"/>
  <c r="W86" i="11"/>
  <c r="W70" i="11"/>
  <c r="W284" i="11"/>
  <c r="T226" i="11"/>
  <c r="T218" i="11"/>
  <c r="T186" i="11"/>
  <c r="J150" i="1"/>
  <c r="AP150" i="1" s="1"/>
  <c r="T153" i="11"/>
  <c r="T146" i="11"/>
  <c r="T90" i="11"/>
  <c r="T66" i="11"/>
  <c r="W236" i="11"/>
  <c r="J203" i="1"/>
  <c r="AP203" i="1" s="1"/>
  <c r="J179" i="1"/>
  <c r="T76" i="11"/>
  <c r="W292" i="11"/>
  <c r="W248" i="11"/>
  <c r="J228" i="1"/>
  <c r="T231" i="11"/>
  <c r="J212" i="1"/>
  <c r="AP212" i="1" s="1"/>
  <c r="T215" i="11"/>
  <c r="W208" i="11"/>
  <c r="T200" i="11"/>
  <c r="J188" i="1"/>
  <c r="AP188" i="1" s="1"/>
  <c r="T191" i="11"/>
  <c r="T184" i="11"/>
  <c r="J164" i="1"/>
  <c r="T167" i="11"/>
  <c r="W160" i="11"/>
  <c r="T152" i="11"/>
  <c r="J140" i="1"/>
  <c r="AP140" i="1" s="1"/>
  <c r="T143" i="11"/>
  <c r="T136" i="11"/>
  <c r="W120" i="11"/>
  <c r="J100" i="1"/>
  <c r="T103" i="11"/>
  <c r="T23" i="11"/>
  <c r="W74" i="11"/>
  <c r="J62" i="1"/>
  <c r="T65" i="11"/>
  <c r="J40" i="1"/>
  <c r="T43" i="15" s="1"/>
  <c r="V43" i="15" s="1"/>
  <c r="J147" i="1"/>
  <c r="AP147" i="1" s="1"/>
  <c r="J123" i="1"/>
  <c r="J91" i="1"/>
  <c r="J191" i="1"/>
  <c r="AP191" i="1" s="1"/>
  <c r="J143" i="1"/>
  <c r="AP143" i="1" s="1"/>
  <c r="J265" i="1"/>
  <c r="AP265" i="1" s="1"/>
  <c r="J73" i="1"/>
  <c r="AP73" i="1" s="1"/>
  <c r="T40" i="11"/>
  <c r="J297" i="1"/>
  <c r="AP297" i="1" s="1"/>
  <c r="W52" i="11"/>
  <c r="T52" i="11"/>
  <c r="J49" i="1"/>
  <c r="AP49" i="1" s="1"/>
  <c r="AP91" i="1" l="1"/>
  <c r="T94" i="15"/>
  <c r="V94" i="15" s="1"/>
  <c r="AP228" i="1"/>
  <c r="T231" i="15"/>
  <c r="V231" i="15" s="1"/>
  <c r="AP239" i="1"/>
  <c r="T242" i="15"/>
  <c r="V242" i="15" s="1"/>
  <c r="AP110" i="1"/>
  <c r="T113" i="15"/>
  <c r="V113" i="15" s="1"/>
  <c r="AP196" i="1"/>
  <c r="T199" i="15"/>
  <c r="V199" i="15" s="1"/>
  <c r="AP210" i="1"/>
  <c r="T213" i="15"/>
  <c r="V213" i="15" s="1"/>
  <c r="AP172" i="1"/>
  <c r="T175" i="15"/>
  <c r="V175" i="15" s="1"/>
  <c r="AP236" i="1"/>
  <c r="T239" i="15"/>
  <c r="V239" i="15" s="1"/>
  <c r="AP94" i="1"/>
  <c r="T97" i="15"/>
  <c r="V97" i="15" s="1"/>
  <c r="AP158" i="1"/>
  <c r="T161" i="15"/>
  <c r="AP241" i="1"/>
  <c r="T244" i="15"/>
  <c r="V244" i="15" s="1"/>
  <c r="AP63" i="1"/>
  <c r="T66" i="15"/>
  <c r="V66" i="15" s="1"/>
  <c r="AP17" i="1"/>
  <c r="T20" i="15"/>
  <c r="V20" i="15" s="1"/>
  <c r="AP161" i="1"/>
  <c r="T164" i="15"/>
  <c r="AP219" i="1"/>
  <c r="T222" i="15"/>
  <c r="V222" i="15" s="1"/>
  <c r="AP86" i="1"/>
  <c r="T89" i="15"/>
  <c r="V89" i="15" s="1"/>
  <c r="AP76" i="1"/>
  <c r="T79" i="15"/>
  <c r="V79" i="15" s="1"/>
  <c r="AP92" i="1"/>
  <c r="T95" i="15"/>
  <c r="V95" i="15" s="1"/>
  <c r="AP244" i="1"/>
  <c r="T247" i="15"/>
  <c r="V247" i="15" s="1"/>
  <c r="AP109" i="1"/>
  <c r="T112" i="15"/>
  <c r="V112" i="15" s="1"/>
  <c r="AP173" i="1"/>
  <c r="T176" i="15"/>
  <c r="AP289" i="1"/>
  <c r="T292" i="15"/>
  <c r="V292" i="15" s="1"/>
  <c r="AP102" i="1"/>
  <c r="T105" i="15"/>
  <c r="V105" i="15" s="1"/>
  <c r="AP84" i="1"/>
  <c r="T87" i="15"/>
  <c r="V87" i="15" s="1"/>
  <c r="AP166" i="1"/>
  <c r="T169" i="15"/>
  <c r="V169" i="15" s="1"/>
  <c r="AP230" i="1"/>
  <c r="T233" i="15"/>
  <c r="V233" i="15" s="1"/>
  <c r="AP271" i="1"/>
  <c r="T274" i="15"/>
  <c r="V274" i="15" s="1"/>
  <c r="AP145" i="1"/>
  <c r="T148" i="15"/>
  <c r="V148" i="15" s="1"/>
  <c r="AP99" i="1"/>
  <c r="T102" i="15"/>
  <c r="V102" i="15" s="1"/>
  <c r="AP152" i="1"/>
  <c r="T155" i="15"/>
  <c r="V155" i="15" s="1"/>
  <c r="AP43" i="1"/>
  <c r="T46" i="15"/>
  <c r="V46" i="15" s="1"/>
  <c r="AP224" i="1"/>
  <c r="T227" i="15"/>
  <c r="V227" i="15" s="1"/>
  <c r="AP192" i="1"/>
  <c r="T195" i="15"/>
  <c r="V195" i="15" s="1"/>
  <c r="AP165" i="1"/>
  <c r="T168" i="15"/>
  <c r="V168" i="15" s="1"/>
  <c r="AP146" i="1"/>
  <c r="T149" i="15"/>
  <c r="V149" i="15" s="1"/>
  <c r="AP64" i="1"/>
  <c r="T67" i="15"/>
  <c r="V67" i="15" s="1"/>
  <c r="AP96" i="1"/>
  <c r="T99" i="15"/>
  <c r="V99" i="15" s="1"/>
  <c r="AP248" i="1"/>
  <c r="T251" i="15"/>
  <c r="V251" i="15" s="1"/>
  <c r="AP277" i="1"/>
  <c r="T280" i="15"/>
  <c r="V280" i="15" s="1"/>
  <c r="AP235" i="1"/>
  <c r="T238" i="15"/>
  <c r="V238" i="15" s="1"/>
  <c r="AP186" i="1"/>
  <c r="T189" i="15"/>
  <c r="V189" i="15" s="1"/>
  <c r="AP38" i="1"/>
  <c r="T41" i="15"/>
  <c r="V41" i="15" s="1"/>
  <c r="AP301" i="1"/>
  <c r="T304" i="15"/>
  <c r="V304" i="15" s="1"/>
  <c r="AP270" i="1"/>
  <c r="T273" i="15"/>
  <c r="V273" i="15" s="1"/>
  <c r="AP157" i="1"/>
  <c r="T160" i="15"/>
  <c r="AP106" i="1"/>
  <c r="T109" i="15"/>
  <c r="V109" i="15" s="1"/>
  <c r="AP104" i="1"/>
  <c r="T107" i="15"/>
  <c r="V107" i="15" s="1"/>
  <c r="AP138" i="1"/>
  <c r="T141" i="15"/>
  <c r="V141" i="15" s="1"/>
  <c r="AP144" i="1"/>
  <c r="T147" i="15"/>
  <c r="V147" i="15" s="1"/>
  <c r="AP20" i="1"/>
  <c r="T23" i="15"/>
  <c r="V23" i="15" s="1"/>
  <c r="AP178" i="1"/>
  <c r="T181" i="15"/>
  <c r="AP272" i="1"/>
  <c r="T275" i="15"/>
  <c r="V275" i="15" s="1"/>
  <c r="AP46" i="1"/>
  <c r="T49" i="15"/>
  <c r="V49" i="15" s="1"/>
  <c r="AP171" i="1"/>
  <c r="T174" i="15"/>
  <c r="V174" i="15" s="1"/>
  <c r="AP28" i="1"/>
  <c r="T31" i="15"/>
  <c r="V31" i="15" s="1"/>
  <c r="AP18" i="1"/>
  <c r="T21" i="15"/>
  <c r="V21" i="15" s="1"/>
  <c r="AP22" i="1"/>
  <c r="T25" i="15"/>
  <c r="V25" i="15" s="1"/>
  <c r="AP26" i="1"/>
  <c r="T29" i="15"/>
  <c r="V29" i="15" s="1"/>
  <c r="AP30" i="1"/>
  <c r="T33" i="15"/>
  <c r="AP19" i="1"/>
  <c r="T22" i="15"/>
  <c r="V22" i="15" s="1"/>
  <c r="AP56" i="1"/>
  <c r="T59" i="15"/>
  <c r="V59" i="15" s="1"/>
  <c r="AP179" i="1"/>
  <c r="T182" i="15"/>
  <c r="AP234" i="1"/>
  <c r="T237" i="15"/>
  <c r="V237" i="15" s="1"/>
  <c r="AP123" i="1"/>
  <c r="T126" i="15"/>
  <c r="V126" i="15" s="1"/>
  <c r="AP62" i="1"/>
  <c r="T65" i="15"/>
  <c r="V65" i="15" s="1"/>
  <c r="AP100" i="1"/>
  <c r="T103" i="15"/>
  <c r="V103" i="15" s="1"/>
  <c r="AP164" i="1"/>
  <c r="T167" i="15"/>
  <c r="V167" i="15" s="1"/>
  <c r="AP181" i="1"/>
  <c r="T184" i="15"/>
  <c r="V184" i="15" s="1"/>
  <c r="AP218" i="1"/>
  <c r="T221" i="15"/>
  <c r="V221" i="15" s="1"/>
  <c r="AP87" i="1"/>
  <c r="T90" i="15"/>
  <c r="V90" i="15" s="1"/>
  <c r="AP153" i="1"/>
  <c r="T156" i="15"/>
  <c r="V156" i="15" s="1"/>
  <c r="AP180" i="1"/>
  <c r="T183" i="15"/>
  <c r="AP68" i="1"/>
  <c r="T71" i="15"/>
  <c r="V71" i="15" s="1"/>
  <c r="AP90" i="1"/>
  <c r="T93" i="15"/>
  <c r="V93" i="15" s="1"/>
  <c r="AP57" i="1"/>
  <c r="T60" i="15"/>
  <c r="V60" i="15" s="1"/>
  <c r="AP183" i="1"/>
  <c r="T186" i="15"/>
  <c r="AP118" i="1"/>
  <c r="T121" i="15"/>
  <c r="V121" i="15" s="1"/>
  <c r="AP182" i="1"/>
  <c r="T185" i="15"/>
  <c r="AP222" i="1"/>
  <c r="T225" i="15"/>
  <c r="V225" i="15" s="1"/>
  <c r="AP156" i="1"/>
  <c r="T159" i="15"/>
  <c r="V159" i="15" s="1"/>
  <c r="AP204" i="1"/>
  <c r="T207" i="15"/>
  <c r="V207" i="15" s="1"/>
  <c r="AP163" i="1"/>
  <c r="T166" i="15"/>
  <c r="AP174" i="1"/>
  <c r="T177" i="15"/>
  <c r="AP238" i="1"/>
  <c r="T241" i="15"/>
  <c r="V241" i="15" s="1"/>
  <c r="AP220" i="1"/>
  <c r="T223" i="15"/>
  <c r="V223" i="15" s="1"/>
  <c r="AP128" i="1"/>
  <c r="T131" i="15"/>
  <c r="V131" i="15" s="1"/>
  <c r="AP168" i="1"/>
  <c r="T171" i="15"/>
  <c r="V171" i="15" s="1"/>
  <c r="AP25" i="1"/>
  <c r="T28" i="15"/>
  <c r="V28" i="15" s="1"/>
  <c r="AP75" i="1"/>
  <c r="T78" i="15"/>
  <c r="V78" i="15" s="1"/>
  <c r="AP243" i="1"/>
  <c r="T246" i="15"/>
  <c r="V246" i="15" s="1"/>
  <c r="AP16" i="1"/>
  <c r="T19" i="15"/>
  <c r="V19" i="15" s="1"/>
  <c r="AP67" i="1"/>
  <c r="T70" i="15"/>
  <c r="V70" i="15" s="1"/>
  <c r="AP160" i="1"/>
  <c r="T163" i="15"/>
  <c r="AP155" i="1"/>
  <c r="T158" i="15"/>
  <c r="V158" i="15" s="1"/>
  <c r="AP29" i="1"/>
  <c r="T32" i="15"/>
  <c r="V32" i="15" s="1"/>
  <c r="AP80" i="1"/>
  <c r="T83" i="15"/>
  <c r="V83" i="15" s="1"/>
  <c r="AP170" i="1"/>
  <c r="T173" i="15"/>
  <c r="V173" i="15" s="1"/>
  <c r="AP154" i="1"/>
  <c r="T157" i="15"/>
  <c r="V157" i="15" s="1"/>
  <c r="AP232" i="1"/>
  <c r="T235" i="15"/>
  <c r="V235" i="15" s="1"/>
  <c r="AP136" i="1"/>
  <c r="T139" i="15"/>
  <c r="V139" i="15" s="1"/>
  <c r="AP184" i="1"/>
  <c r="T187" i="15"/>
  <c r="AP24" i="1"/>
  <c r="T27" i="15"/>
  <c r="V27" i="15" s="1"/>
  <c r="AP176" i="1"/>
  <c r="T179" i="15"/>
  <c r="V179" i="15" s="1"/>
  <c r="AP122" i="1"/>
  <c r="T125" i="15"/>
  <c r="V125" i="15" s="1"/>
  <c r="AP223" i="1"/>
  <c r="T226" i="15"/>
  <c r="V226" i="15" s="1"/>
  <c r="AP296" i="1"/>
  <c r="T299" i="15"/>
  <c r="V299" i="15" s="1"/>
  <c r="AP11" i="1"/>
  <c r="T14" i="15"/>
  <c r="AP35" i="1"/>
  <c r="T38" i="15"/>
  <c r="V38" i="15" s="1"/>
  <c r="AP14" i="1"/>
  <c r="T17" i="15"/>
  <c r="AP162" i="1"/>
  <c r="T165" i="15"/>
  <c r="AP21" i="1"/>
  <c r="T24" i="15"/>
  <c r="AP51" i="1"/>
  <c r="T54" i="15"/>
  <c r="V54" i="15" s="1"/>
  <c r="AP256" i="1"/>
  <c r="T259" i="15"/>
  <c r="V259" i="15" s="1"/>
  <c r="AP27" i="1"/>
  <c r="T30" i="15"/>
  <c r="V30" i="15" s="1"/>
  <c r="AP242" i="1"/>
  <c r="T245" i="15"/>
  <c r="V245" i="15" s="1"/>
  <c r="T299" i="11"/>
  <c r="T164" i="11"/>
  <c r="AP13" i="1"/>
  <c r="T16" i="15"/>
  <c r="V16" i="15" s="1"/>
  <c r="AP10" i="1"/>
  <c r="T13" i="15"/>
  <c r="V13" i="15" s="1"/>
  <c r="T12" i="11"/>
  <c r="T38" i="11"/>
  <c r="AJ302" i="17"/>
  <c r="X300" i="16"/>
  <c r="U300" i="16" s="1"/>
  <c r="AJ270" i="17"/>
  <c r="X268" i="16"/>
  <c r="U268" i="16" s="1"/>
  <c r="AJ128" i="17"/>
  <c r="X126" i="16"/>
  <c r="U126" i="16" s="1"/>
  <c r="AJ122" i="17"/>
  <c r="X120" i="16"/>
  <c r="U120" i="16" s="1"/>
  <c r="AJ239" i="17"/>
  <c r="X237" i="16"/>
  <c r="U237" i="16" s="1"/>
  <c r="AJ244" i="17"/>
  <c r="X242" i="16"/>
  <c r="U242" i="16" s="1"/>
  <c r="AJ158" i="17"/>
  <c r="X156" i="16"/>
  <c r="U156" i="16" s="1"/>
  <c r="AJ262" i="17"/>
  <c r="X260" i="16"/>
  <c r="U260" i="16" s="1"/>
  <c r="AJ185" i="17"/>
  <c r="X183" i="16"/>
  <c r="U183" i="16" s="1"/>
  <c r="AJ163" i="17"/>
  <c r="X161" i="16"/>
  <c r="U161" i="16" s="1"/>
  <c r="AJ246" i="17"/>
  <c r="X244" i="16"/>
  <c r="U244" i="16" s="1"/>
  <c r="AJ252" i="17"/>
  <c r="X250" i="16"/>
  <c r="U250" i="16" s="1"/>
  <c r="AJ140" i="17"/>
  <c r="X138" i="16"/>
  <c r="U138" i="16" s="1"/>
  <c r="AJ123" i="17"/>
  <c r="X121" i="16"/>
  <c r="U121" i="16" s="1"/>
  <c r="AJ227" i="17"/>
  <c r="X225" i="16"/>
  <c r="U225" i="16" s="1"/>
  <c r="AJ97" i="17"/>
  <c r="X95" i="16"/>
  <c r="U95" i="16" s="1"/>
  <c r="AJ121" i="17"/>
  <c r="X119" i="16"/>
  <c r="U119" i="16" s="1"/>
  <c r="AJ161" i="17"/>
  <c r="X159" i="16"/>
  <c r="U159" i="16" s="1"/>
  <c r="AJ249" i="17"/>
  <c r="X247" i="16"/>
  <c r="U247" i="16" s="1"/>
  <c r="AJ179" i="17"/>
  <c r="X177" i="16"/>
  <c r="U177" i="16" s="1"/>
  <c r="AJ87" i="17"/>
  <c r="X85" i="16"/>
  <c r="U85" i="16" s="1"/>
  <c r="AJ250" i="17"/>
  <c r="X248" i="16"/>
  <c r="U248" i="16" s="1"/>
  <c r="AJ286" i="17"/>
  <c r="X284" i="16"/>
  <c r="U284" i="16" s="1"/>
  <c r="AJ243" i="17"/>
  <c r="X241" i="16"/>
  <c r="U241" i="16" s="1"/>
  <c r="AJ113" i="17"/>
  <c r="X111" i="16"/>
  <c r="U111" i="16" s="1"/>
  <c r="AJ235" i="17"/>
  <c r="X233" i="16"/>
  <c r="U233" i="16" s="1"/>
  <c r="AJ213" i="17"/>
  <c r="X211" i="16"/>
  <c r="U211" i="16" s="1"/>
  <c r="AJ248" i="17"/>
  <c r="X246" i="16"/>
  <c r="U246" i="16" s="1"/>
  <c r="AJ138" i="17"/>
  <c r="X136" i="16"/>
  <c r="U136" i="16" s="1"/>
  <c r="AJ157" i="17"/>
  <c r="X155" i="16"/>
  <c r="U155" i="16" s="1"/>
  <c r="AJ48" i="17"/>
  <c r="X46" i="16"/>
  <c r="U46" i="16" s="1"/>
  <c r="AJ165" i="17"/>
  <c r="X163" i="16"/>
  <c r="U163" i="16" s="1"/>
  <c r="C766" i="7"/>
  <c r="AJ88" i="17"/>
  <c r="X86" i="16"/>
  <c r="U86" i="16" s="1"/>
  <c r="AJ151" i="17"/>
  <c r="X149" i="16"/>
  <c r="U149" i="16" s="1"/>
  <c r="AJ85" i="17"/>
  <c r="X83" i="16"/>
  <c r="U83" i="16" s="1"/>
  <c r="AJ175" i="17"/>
  <c r="X173" i="16"/>
  <c r="U173" i="16" s="1"/>
  <c r="AJ43" i="17"/>
  <c r="X41" i="16"/>
  <c r="U41" i="16" s="1"/>
  <c r="AJ268" i="17"/>
  <c r="X266" i="16"/>
  <c r="U266" i="16" s="1"/>
  <c r="AJ162" i="17"/>
  <c r="X160" i="16"/>
  <c r="U160" i="16" s="1"/>
  <c r="AJ205" i="17"/>
  <c r="X203" i="16"/>
  <c r="U203" i="16" s="1"/>
  <c r="AJ111" i="17"/>
  <c r="X109" i="16"/>
  <c r="U109" i="16" s="1"/>
  <c r="AJ125" i="17"/>
  <c r="X123" i="16"/>
  <c r="U123" i="16" s="1"/>
  <c r="AJ50" i="17"/>
  <c r="X48" i="16"/>
  <c r="U48" i="16" s="1"/>
  <c r="AJ183" i="17"/>
  <c r="X181" i="16"/>
  <c r="U181" i="16" s="1"/>
  <c r="AJ103" i="17"/>
  <c r="X101" i="16"/>
  <c r="U101" i="16" s="1"/>
  <c r="AJ77" i="17"/>
  <c r="X75" i="16"/>
  <c r="U75" i="16" s="1"/>
  <c r="AJ51" i="17"/>
  <c r="X49" i="16"/>
  <c r="U49" i="16" s="1"/>
  <c r="AJ293" i="17"/>
  <c r="X291" i="16"/>
  <c r="U291" i="16" s="1"/>
  <c r="AJ65" i="17"/>
  <c r="X63" i="16"/>
  <c r="U63" i="16" s="1"/>
  <c r="AJ117" i="17"/>
  <c r="X115" i="16"/>
  <c r="U115" i="16" s="1"/>
  <c r="AJ167" i="17"/>
  <c r="X165" i="16"/>
  <c r="U165" i="16" s="1"/>
  <c r="AJ274" i="17"/>
  <c r="X272" i="16"/>
  <c r="U272" i="16" s="1"/>
  <c r="AJ61" i="17"/>
  <c r="X59" i="16"/>
  <c r="U59" i="16" s="1"/>
  <c r="AJ57" i="17"/>
  <c r="X55" i="16"/>
  <c r="U55" i="16" s="1"/>
  <c r="AJ46" i="17"/>
  <c r="X44" i="16"/>
  <c r="U44" i="16" s="1"/>
  <c r="AJ290" i="17"/>
  <c r="X288" i="16"/>
  <c r="U288" i="16" s="1"/>
  <c r="AJ54" i="17"/>
  <c r="X52" i="16"/>
  <c r="U52" i="16" s="1"/>
  <c r="AJ148" i="17"/>
  <c r="X146" i="16"/>
  <c r="U146" i="16" s="1"/>
  <c r="AJ152" i="17"/>
  <c r="X150" i="16"/>
  <c r="U150" i="16" s="1"/>
  <c r="AJ45" i="17"/>
  <c r="X43" i="16"/>
  <c r="U43" i="16" s="1"/>
  <c r="AJ105" i="17"/>
  <c r="X103" i="16"/>
  <c r="U103" i="16" s="1"/>
  <c r="AJ193" i="17"/>
  <c r="X191" i="16"/>
  <c r="U191" i="16" s="1"/>
  <c r="AJ217" i="17"/>
  <c r="X215" i="16"/>
  <c r="U215" i="16" s="1"/>
  <c r="AJ186" i="17"/>
  <c r="X184" i="16"/>
  <c r="U184" i="16" s="1"/>
  <c r="AJ223" i="17"/>
  <c r="X221" i="16"/>
  <c r="U221" i="16" s="1"/>
  <c r="AJ241" i="17"/>
  <c r="X239" i="16"/>
  <c r="U239" i="16" s="1"/>
  <c r="AJ99" i="17"/>
  <c r="X97" i="16"/>
  <c r="U97" i="16" s="1"/>
  <c r="AJ79" i="17"/>
  <c r="X77" i="16"/>
  <c r="U77" i="16" s="1"/>
  <c r="AJ62" i="17"/>
  <c r="X60" i="16"/>
  <c r="U60" i="16" s="1"/>
  <c r="AJ22" i="17"/>
  <c r="X20" i="16"/>
  <c r="U20" i="16" s="1"/>
  <c r="AJ166" i="17"/>
  <c r="X164" i="16"/>
  <c r="U164" i="16" s="1"/>
  <c r="AJ224" i="17"/>
  <c r="X222" i="16"/>
  <c r="U222" i="16" s="1"/>
  <c r="AJ209" i="17"/>
  <c r="X207" i="16"/>
  <c r="U207" i="16" s="1"/>
  <c r="AJ232" i="17"/>
  <c r="X230" i="16"/>
  <c r="U230" i="16" s="1"/>
  <c r="AJ211" i="17"/>
  <c r="X209" i="16"/>
  <c r="U209" i="16" s="1"/>
  <c r="AJ71" i="17"/>
  <c r="X69" i="16"/>
  <c r="U69" i="16" s="1"/>
  <c r="AJ146" i="17"/>
  <c r="X144" i="16"/>
  <c r="U144" i="16" s="1"/>
  <c r="AJ210" i="17"/>
  <c r="X208" i="16"/>
  <c r="U208" i="16" s="1"/>
  <c r="C741" i="7"/>
  <c r="AJ147" i="17"/>
  <c r="X145" i="16"/>
  <c r="U145" i="16" s="1"/>
  <c r="AJ294" i="17"/>
  <c r="X292" i="16"/>
  <c r="U292" i="16" s="1"/>
  <c r="AJ137" i="17"/>
  <c r="X135" i="16"/>
  <c r="U135" i="16" s="1"/>
  <c r="AJ231" i="17"/>
  <c r="X229" i="16"/>
  <c r="U229" i="16" s="1"/>
  <c r="AJ139" i="17"/>
  <c r="X137" i="16"/>
  <c r="U137" i="16" s="1"/>
  <c r="AJ219" i="17"/>
  <c r="X217" i="16"/>
  <c r="U217" i="16" s="1"/>
  <c r="AJ291" i="17"/>
  <c r="X289" i="16"/>
  <c r="U289" i="16" s="1"/>
  <c r="AJ259" i="17"/>
  <c r="X257" i="16"/>
  <c r="U257" i="16" s="1"/>
  <c r="AJ150" i="17"/>
  <c r="X148" i="16"/>
  <c r="U148" i="16" s="1"/>
  <c r="AJ104" i="17"/>
  <c r="X102" i="16"/>
  <c r="U102" i="16" s="1"/>
  <c r="AJ285" i="17"/>
  <c r="X283" i="16"/>
  <c r="U283" i="16" s="1"/>
  <c r="AJ229" i="17"/>
  <c r="X227" i="16"/>
  <c r="U227" i="16" s="1"/>
  <c r="AJ120" i="17"/>
  <c r="X118" i="16"/>
  <c r="U118" i="16" s="1"/>
  <c r="AJ170" i="17"/>
  <c r="X168" i="16"/>
  <c r="U168" i="16" s="1"/>
  <c r="AJ69" i="17"/>
  <c r="X67" i="16"/>
  <c r="U67" i="16" s="1"/>
  <c r="AJ253" i="17"/>
  <c r="X251" i="16"/>
  <c r="U251" i="16" s="1"/>
  <c r="AJ240" i="17"/>
  <c r="X238" i="16"/>
  <c r="U238" i="16" s="1"/>
  <c r="AJ200" i="17"/>
  <c r="X198" i="16"/>
  <c r="U198" i="16" s="1"/>
  <c r="AJ191" i="17"/>
  <c r="X189" i="16"/>
  <c r="U189" i="16" s="1"/>
  <c r="AJ119" i="17"/>
  <c r="X117" i="16"/>
  <c r="U117" i="16" s="1"/>
  <c r="AJ221" i="17"/>
  <c r="X219" i="16"/>
  <c r="U219" i="16" s="1"/>
  <c r="AJ41" i="17"/>
  <c r="X39" i="16"/>
  <c r="U39" i="16" s="1"/>
  <c r="AJ29" i="17"/>
  <c r="X27" i="16"/>
  <c r="U27" i="16" s="1"/>
  <c r="AJ76" i="17"/>
  <c r="X74" i="16"/>
  <c r="U74" i="16" s="1"/>
  <c r="AJ18" i="17"/>
  <c r="X16" i="16"/>
  <c r="U16" i="16" s="1"/>
  <c r="AJ143" i="17"/>
  <c r="X141" i="16"/>
  <c r="U141" i="16" s="1"/>
  <c r="AJ242" i="17"/>
  <c r="X240" i="16"/>
  <c r="U240" i="16" s="1"/>
  <c r="AJ149" i="17"/>
  <c r="X147" i="16"/>
  <c r="U147" i="16" s="1"/>
  <c r="AJ198" i="17"/>
  <c r="X196" i="16"/>
  <c r="U196" i="16" s="1"/>
  <c r="AJ49" i="17"/>
  <c r="X47" i="16"/>
  <c r="U47" i="16" s="1"/>
  <c r="AJ216" i="17"/>
  <c r="X214" i="16"/>
  <c r="U214" i="16" s="1"/>
  <c r="AJ176" i="17"/>
  <c r="X174" i="16"/>
  <c r="U174" i="16" s="1"/>
  <c r="AJ283" i="17"/>
  <c r="X281" i="16"/>
  <c r="U281" i="16" s="1"/>
  <c r="AJ300" i="17"/>
  <c r="X298" i="16"/>
  <c r="U298" i="16" s="1"/>
  <c r="AJ47" i="17"/>
  <c r="X45" i="16"/>
  <c r="U45" i="16" s="1"/>
  <c r="AJ196" i="17"/>
  <c r="X194" i="16"/>
  <c r="U194" i="16" s="1"/>
  <c r="AJ145" i="17"/>
  <c r="X143" i="16"/>
  <c r="U143" i="16" s="1"/>
  <c r="AJ169" i="17"/>
  <c r="X167" i="16"/>
  <c r="U167" i="16" s="1"/>
  <c r="AJ184" i="17"/>
  <c r="X182" i="16"/>
  <c r="U182" i="16" s="1"/>
  <c r="AJ155" i="17"/>
  <c r="X153" i="16"/>
  <c r="U153" i="16" s="1"/>
  <c r="AJ154" i="17"/>
  <c r="X152" i="16"/>
  <c r="U152" i="16" s="1"/>
  <c r="AJ92" i="17"/>
  <c r="X90" i="16"/>
  <c r="U90" i="16" s="1"/>
  <c r="AJ116" i="17"/>
  <c r="X114" i="16"/>
  <c r="U114" i="16" s="1"/>
  <c r="AJ115" i="17"/>
  <c r="X113" i="16"/>
  <c r="U113" i="16" s="1"/>
  <c r="AJ215" i="17"/>
  <c r="X213" i="16"/>
  <c r="U213" i="16" s="1"/>
  <c r="AJ192" i="17"/>
  <c r="X190" i="16"/>
  <c r="U190" i="16" s="1"/>
  <c r="AJ188" i="17"/>
  <c r="X186" i="16"/>
  <c r="U186" i="16" s="1"/>
  <c r="AJ91" i="17"/>
  <c r="X89" i="16"/>
  <c r="U89" i="16" s="1"/>
  <c r="AJ187" i="17"/>
  <c r="X185" i="16"/>
  <c r="U185" i="16" s="1"/>
  <c r="AJ81" i="17"/>
  <c r="X79" i="16"/>
  <c r="U79" i="16" s="1"/>
  <c r="AJ131" i="17"/>
  <c r="X129" i="16"/>
  <c r="U129" i="16" s="1"/>
  <c r="C735" i="7"/>
  <c r="C731" i="7"/>
  <c r="AJ238" i="17"/>
  <c r="X236" i="16"/>
  <c r="U236" i="16" s="1"/>
  <c r="AJ83" i="17"/>
  <c r="X81" i="16"/>
  <c r="U81" i="16" s="1"/>
  <c r="C717" i="7"/>
  <c r="AJ75" i="17"/>
  <c r="X73" i="16"/>
  <c r="U73" i="16" s="1"/>
  <c r="AJ89" i="17"/>
  <c r="X87" i="16"/>
  <c r="U87" i="16" s="1"/>
  <c r="AJ129" i="17"/>
  <c r="X127" i="16"/>
  <c r="U127" i="16" s="1"/>
  <c r="AJ260" i="17"/>
  <c r="X258" i="16"/>
  <c r="U258" i="16" s="1"/>
  <c r="AJ171" i="17"/>
  <c r="X169" i="16"/>
  <c r="U169" i="16" s="1"/>
  <c r="AJ276" i="17"/>
  <c r="X274" i="16"/>
  <c r="U274" i="16" s="1"/>
  <c r="AJ84" i="17"/>
  <c r="X82" i="16"/>
  <c r="U82" i="16" s="1"/>
  <c r="AJ80" i="17"/>
  <c r="X78" i="16"/>
  <c r="U78" i="16" s="1"/>
  <c r="AJ144" i="17"/>
  <c r="X142" i="16"/>
  <c r="U142" i="16" s="1"/>
  <c r="AJ194" i="17"/>
  <c r="X192" i="16"/>
  <c r="U192" i="16" s="1"/>
  <c r="AJ72" i="17"/>
  <c r="X70" i="16"/>
  <c r="U70" i="16" s="1"/>
  <c r="AJ299" i="17"/>
  <c r="X297" i="16"/>
  <c r="U297" i="16" s="1"/>
  <c r="AJ160" i="17"/>
  <c r="X158" i="16"/>
  <c r="U158" i="16" s="1"/>
  <c r="AJ112" i="17"/>
  <c r="X110" i="16"/>
  <c r="U110" i="16" s="1"/>
  <c r="AJ34" i="17"/>
  <c r="X32" i="16"/>
  <c r="U32" i="16" s="1"/>
  <c r="AJ267" i="17"/>
  <c r="X265" i="16"/>
  <c r="U265" i="16" s="1"/>
  <c r="AJ306" i="17"/>
  <c r="X304" i="16"/>
  <c r="U304" i="16" s="1"/>
  <c r="AJ189" i="17"/>
  <c r="X187" i="16"/>
  <c r="U187" i="16" s="1"/>
  <c r="AJ17" i="17"/>
  <c r="X15" i="16"/>
  <c r="U15" i="16" s="1"/>
  <c r="T15" i="15"/>
  <c r="V15" i="15" s="1"/>
  <c r="AJ42" i="17"/>
  <c r="X40" i="16"/>
  <c r="U40" i="16" s="1"/>
  <c r="AJ181" i="17"/>
  <c r="X179" i="16"/>
  <c r="U179" i="16" s="1"/>
  <c r="AJ127" i="17"/>
  <c r="X125" i="16"/>
  <c r="U125" i="16" s="1"/>
  <c r="AJ245" i="17"/>
  <c r="X243" i="16"/>
  <c r="U243" i="16" s="1"/>
  <c r="AJ15" i="17"/>
  <c r="X13" i="16"/>
  <c r="U13" i="16" s="1"/>
  <c r="AJ199" i="17"/>
  <c r="X197" i="16"/>
  <c r="U197" i="16" s="1"/>
  <c r="AJ33" i="17"/>
  <c r="X31" i="16"/>
  <c r="U31" i="16" s="1"/>
  <c r="AJ135" i="17"/>
  <c r="X133" i="16"/>
  <c r="U133" i="16" s="1"/>
  <c r="AJ27" i="17"/>
  <c r="X25" i="16"/>
  <c r="U25" i="16" s="1"/>
  <c r="AJ298" i="17"/>
  <c r="X296" i="16"/>
  <c r="U296" i="16" s="1"/>
  <c r="AJ26" i="17"/>
  <c r="X24" i="16"/>
  <c r="U24" i="16" s="1"/>
  <c r="AJ35" i="17"/>
  <c r="X33" i="16"/>
  <c r="U33" i="16" s="1"/>
  <c r="AJ307" i="17"/>
  <c r="X305" i="16"/>
  <c r="U305" i="16" s="1"/>
  <c r="AJ24" i="17"/>
  <c r="X22" i="16"/>
  <c r="U22" i="16" s="1"/>
  <c r="AJ261" i="17"/>
  <c r="X259" i="16"/>
  <c r="U259" i="16" s="1"/>
  <c r="AJ64" i="17"/>
  <c r="X62" i="16"/>
  <c r="U62" i="16" s="1"/>
  <c r="AJ32" i="17"/>
  <c r="X30" i="16"/>
  <c r="U30" i="16" s="1"/>
  <c r="AJ247" i="17"/>
  <c r="X245" i="16"/>
  <c r="U245" i="16" s="1"/>
  <c r="AJ78" i="17"/>
  <c r="X76" i="16"/>
  <c r="U76" i="16" s="1"/>
  <c r="AJ96" i="17"/>
  <c r="X94" i="16"/>
  <c r="U94" i="16" s="1"/>
  <c r="AJ67" i="17"/>
  <c r="X65" i="16"/>
  <c r="U65" i="16" s="1"/>
  <c r="AJ233" i="17"/>
  <c r="X231" i="16"/>
  <c r="U231" i="16" s="1"/>
  <c r="AJ208" i="17"/>
  <c r="X206" i="16"/>
  <c r="U206" i="16" s="1"/>
  <c r="AJ124" i="17"/>
  <c r="X122" i="16"/>
  <c r="U122" i="16" s="1"/>
  <c r="AJ201" i="17"/>
  <c r="X199" i="16"/>
  <c r="U199" i="16" s="1"/>
  <c r="AJ73" i="17"/>
  <c r="X71" i="16"/>
  <c r="U71" i="16" s="1"/>
  <c r="AJ177" i="17"/>
  <c r="X175" i="16"/>
  <c r="U175" i="16" s="1"/>
  <c r="AJ95" i="17"/>
  <c r="X93" i="16"/>
  <c r="U93" i="16" s="1"/>
  <c r="AJ68" i="17"/>
  <c r="X66" i="16"/>
  <c r="U66" i="16" s="1"/>
  <c r="AJ136" i="17"/>
  <c r="X134" i="16"/>
  <c r="U134" i="16" s="1"/>
  <c r="AJ292" i="17"/>
  <c r="X290" i="16"/>
  <c r="U290" i="16" s="1"/>
  <c r="AJ168" i="17"/>
  <c r="X166" i="16"/>
  <c r="U166" i="16" s="1"/>
  <c r="AJ203" i="17"/>
  <c r="X201" i="16"/>
  <c r="U201" i="16" s="1"/>
  <c r="AJ114" i="17"/>
  <c r="X112" i="16"/>
  <c r="U112" i="16" s="1"/>
  <c r="AJ178" i="17"/>
  <c r="X176" i="16"/>
  <c r="U176" i="16" s="1"/>
  <c r="AJ153" i="17"/>
  <c r="X151" i="16"/>
  <c r="U151" i="16" s="1"/>
  <c r="AJ225" i="17"/>
  <c r="X223" i="16"/>
  <c r="U223" i="16" s="1"/>
  <c r="AJ107" i="17"/>
  <c r="X105" i="16"/>
  <c r="U105" i="16" s="1"/>
  <c r="AJ284" i="17"/>
  <c r="X282" i="16"/>
  <c r="U282" i="16" s="1"/>
  <c r="AJ195" i="17"/>
  <c r="X193" i="16"/>
  <c r="U193" i="16" s="1"/>
  <c r="AJ251" i="17"/>
  <c r="X249" i="16"/>
  <c r="U249" i="16" s="1"/>
  <c r="C715" i="7"/>
  <c r="AJ133" i="17"/>
  <c r="X131" i="16"/>
  <c r="U131" i="16" s="1"/>
  <c r="AJ173" i="17"/>
  <c r="X171" i="16"/>
  <c r="U171" i="16" s="1"/>
  <c r="AJ30" i="17"/>
  <c r="X28" i="16"/>
  <c r="U28" i="16" s="1"/>
  <c r="AJ21" i="17"/>
  <c r="X19" i="16"/>
  <c r="U19" i="16" s="1"/>
  <c r="AJ197" i="17"/>
  <c r="X195" i="16"/>
  <c r="U195" i="16" s="1"/>
  <c r="AJ220" i="17"/>
  <c r="X218" i="16"/>
  <c r="U218" i="16" s="1"/>
  <c r="AJ53" i="17"/>
  <c r="X51" i="16"/>
  <c r="U51" i="16" s="1"/>
  <c r="AJ58" i="17"/>
  <c r="X56" i="16"/>
  <c r="U56" i="16" s="1"/>
  <c r="AJ101" i="17"/>
  <c r="X99" i="16"/>
  <c r="U99" i="16" s="1"/>
  <c r="AJ282" i="17"/>
  <c r="X280" i="16"/>
  <c r="U280" i="16" s="1"/>
  <c r="AJ63" i="17"/>
  <c r="X61" i="16"/>
  <c r="U61" i="16" s="1"/>
  <c r="AJ159" i="17"/>
  <c r="X157" i="16"/>
  <c r="U157" i="16" s="1"/>
  <c r="AJ38" i="17"/>
  <c r="X36" i="16"/>
  <c r="U36" i="16" s="1"/>
  <c r="AJ207" i="17"/>
  <c r="X205" i="16"/>
  <c r="U205" i="16" s="1"/>
  <c r="AJ237" i="17"/>
  <c r="X235" i="16"/>
  <c r="U235" i="16" s="1"/>
  <c r="AJ141" i="17"/>
  <c r="X139" i="16"/>
  <c r="U139" i="16" s="1"/>
  <c r="AJ275" i="17"/>
  <c r="X273" i="16"/>
  <c r="U273" i="16" s="1"/>
  <c r="AJ109" i="17"/>
  <c r="X107" i="16"/>
  <c r="U107" i="16" s="1"/>
  <c r="AJ37" i="17"/>
  <c r="X35" i="16"/>
  <c r="U35" i="16" s="1"/>
  <c r="AJ130" i="17"/>
  <c r="X128" i="16"/>
  <c r="U128" i="16" s="1"/>
  <c r="AJ202" i="17"/>
  <c r="X200" i="16"/>
  <c r="U200" i="16" s="1"/>
  <c r="AJ228" i="17"/>
  <c r="X226" i="16"/>
  <c r="U226" i="16" s="1"/>
  <c r="AJ25" i="17"/>
  <c r="X23" i="16"/>
  <c r="U23" i="16" s="1"/>
  <c r="AJ301" i="17"/>
  <c r="X299" i="16"/>
  <c r="U299" i="16" s="1"/>
  <c r="C756" i="7"/>
  <c r="AJ277" i="17"/>
  <c r="X275" i="16"/>
  <c r="U275" i="16" s="1"/>
  <c r="AJ93" i="17"/>
  <c r="X91" i="16"/>
  <c r="U91" i="16" s="1"/>
  <c r="AJ16" i="17"/>
  <c r="X14" i="16"/>
  <c r="U14" i="16" s="1"/>
  <c r="AJ40" i="17"/>
  <c r="X38" i="16"/>
  <c r="U38" i="16" s="1"/>
  <c r="AJ269" i="17"/>
  <c r="X267" i="16"/>
  <c r="U267" i="16" s="1"/>
  <c r="AJ19" i="17"/>
  <c r="X17" i="16"/>
  <c r="U17" i="16" s="1"/>
  <c r="AJ23" i="17"/>
  <c r="X21" i="16"/>
  <c r="U21" i="16" s="1"/>
  <c r="AJ31" i="17"/>
  <c r="X29" i="16"/>
  <c r="U29" i="16" s="1"/>
  <c r="AJ56" i="17"/>
  <c r="X54" i="16"/>
  <c r="U54" i="16" s="1"/>
  <c r="AJ258" i="17"/>
  <c r="X256" i="16"/>
  <c r="U256" i="16" s="1"/>
  <c r="AJ55" i="17"/>
  <c r="X53" i="16"/>
  <c r="U53" i="16" s="1"/>
  <c r="AJ59" i="17"/>
  <c r="X57" i="16"/>
  <c r="U57" i="16" s="1"/>
  <c r="AJ14" i="17"/>
  <c r="X12" i="16"/>
  <c r="U12" i="16" s="1"/>
  <c r="T12" i="15"/>
  <c r="V12" i="15" s="1"/>
  <c r="C748" i="7"/>
  <c r="C725" i="7"/>
  <c r="C691" i="7"/>
  <c r="W13" i="14"/>
  <c r="C689" i="7"/>
  <c r="T77" i="11"/>
  <c r="T69" i="11"/>
  <c r="T110" i="11"/>
  <c r="T121" i="11"/>
  <c r="T33" i="11"/>
  <c r="J169" i="1"/>
  <c r="T172" i="11"/>
  <c r="W172" i="11"/>
  <c r="J177" i="1"/>
  <c r="T180" i="11"/>
  <c r="W180" i="11"/>
  <c r="J250" i="1"/>
  <c r="W253" i="11"/>
  <c r="T253" i="11"/>
  <c r="J103" i="1"/>
  <c r="W106" i="11"/>
  <c r="T106" i="11"/>
  <c r="J185" i="1"/>
  <c r="T188" i="11"/>
  <c r="W188" i="11"/>
  <c r="T294" i="11"/>
  <c r="J291" i="1"/>
  <c r="AP291" i="1" s="1"/>
  <c r="W294" i="11"/>
  <c r="J77" i="1"/>
  <c r="AP77" i="1" s="1"/>
  <c r="W80" i="11"/>
  <c r="T80" i="11"/>
  <c r="J65" i="1"/>
  <c r="AP65" i="1" s="1"/>
  <c r="T68" i="11"/>
  <c r="W68" i="11"/>
  <c r="J95" i="1"/>
  <c r="T98" i="11"/>
  <c r="W98" i="11"/>
  <c r="J284" i="1"/>
  <c r="AP284" i="1" s="1"/>
  <c r="W287" i="11"/>
  <c r="T287" i="11"/>
  <c r="J55" i="1"/>
  <c r="T58" i="11"/>
  <c r="W58" i="11"/>
  <c r="J213" i="1"/>
  <c r="T216" i="11"/>
  <c r="W216" i="11"/>
  <c r="J231" i="1"/>
  <c r="T234" i="11"/>
  <c r="W234" i="11"/>
  <c r="J300" i="1"/>
  <c r="AP300" i="1" s="1"/>
  <c r="T303" i="11"/>
  <c r="W303" i="11"/>
  <c r="J251" i="1"/>
  <c r="W254" i="11"/>
  <c r="T254" i="11"/>
  <c r="J282" i="1"/>
  <c r="AP282" i="1" s="1"/>
  <c r="T285" i="11"/>
  <c r="W285" i="11"/>
  <c r="J217" i="1"/>
  <c r="T220" i="11"/>
  <c r="W220" i="11"/>
  <c r="J69" i="1"/>
  <c r="W72" i="11"/>
  <c r="T72" i="11"/>
  <c r="J101" i="1"/>
  <c r="T104" i="11"/>
  <c r="W104" i="11"/>
  <c r="J276" i="1"/>
  <c r="T279" i="11"/>
  <c r="W279" i="11"/>
  <c r="J81" i="1"/>
  <c r="T84" i="11"/>
  <c r="W84" i="11"/>
  <c r="T262" i="11"/>
  <c r="J259" i="1"/>
  <c r="W262" i="11"/>
  <c r="J47" i="1"/>
  <c r="AP47" i="1" s="1"/>
  <c r="W50" i="11"/>
  <c r="T50" i="11"/>
  <c r="J175" i="1"/>
  <c r="T178" i="11"/>
  <c r="W178" i="11"/>
  <c r="J23" i="1"/>
  <c r="W26" i="11"/>
  <c r="T26" i="11"/>
  <c r="J207" i="1"/>
  <c r="T210" i="11"/>
  <c r="W210" i="11"/>
  <c r="J252" i="1"/>
  <c r="AP252" i="1" s="1"/>
  <c r="W255" i="11"/>
  <c r="T255" i="11"/>
  <c r="J258" i="1"/>
  <c r="T261" i="11"/>
  <c r="W261" i="11"/>
  <c r="J61" i="1"/>
  <c r="AP61" i="1" s="1"/>
  <c r="W64" i="11"/>
  <c r="T64" i="11"/>
  <c r="J93" i="1"/>
  <c r="W96" i="11"/>
  <c r="T96" i="11"/>
  <c r="J129" i="1"/>
  <c r="T132" i="11"/>
  <c r="W132" i="11"/>
  <c r="J151" i="1"/>
  <c r="T154" i="11"/>
  <c r="W154" i="11"/>
  <c r="J249" i="1"/>
  <c r="W252" i="11"/>
  <c r="T252" i="11"/>
  <c r="J127" i="1"/>
  <c r="T130" i="11"/>
  <c r="W130" i="11"/>
  <c r="J274" i="1"/>
  <c r="W277" i="11"/>
  <c r="T277" i="11"/>
  <c r="J290" i="1"/>
  <c r="AP290" i="1" s="1"/>
  <c r="T293" i="11"/>
  <c r="W293" i="11"/>
  <c r="J85" i="1"/>
  <c r="W88" i="11"/>
  <c r="T88" i="11"/>
  <c r="J199" i="1"/>
  <c r="AP199" i="1" s="1"/>
  <c r="T202" i="11"/>
  <c r="W202" i="11"/>
  <c r="J299" i="1"/>
  <c r="AP299" i="1" s="1"/>
  <c r="T302" i="11"/>
  <c r="W302" i="11"/>
  <c r="J39" i="1"/>
  <c r="T42" i="15" s="1"/>
  <c r="V42" i="15" s="1"/>
  <c r="W42" i="11"/>
  <c r="T42" i="11"/>
  <c r="J167" i="1"/>
  <c r="T170" i="11"/>
  <c r="W170" i="11"/>
  <c r="J267" i="1"/>
  <c r="T270" i="11"/>
  <c r="W270" i="11"/>
  <c r="J97" i="1"/>
  <c r="T100" i="11"/>
  <c r="W100" i="11"/>
  <c r="J221" i="1"/>
  <c r="T224" i="11"/>
  <c r="W224" i="11"/>
  <c r="J298" i="1"/>
  <c r="T301" i="11"/>
  <c r="W301" i="11"/>
  <c r="J137" i="1"/>
  <c r="T140" i="11"/>
  <c r="W140" i="11"/>
  <c r="J209" i="1"/>
  <c r="AP209" i="1" s="1"/>
  <c r="T212" i="11"/>
  <c r="W212" i="11"/>
  <c r="J292" i="1"/>
  <c r="W295" i="11"/>
  <c r="T295" i="11"/>
  <c r="J229" i="1"/>
  <c r="W232" i="11"/>
  <c r="T232" i="11"/>
  <c r="J89" i="1"/>
  <c r="AP89" i="1" s="1"/>
  <c r="W92" i="11"/>
  <c r="T92" i="11"/>
  <c r="J201" i="1"/>
  <c r="W204" i="11"/>
  <c r="T204" i="11"/>
  <c r="J159" i="1"/>
  <c r="W162" i="11"/>
  <c r="T162" i="11"/>
  <c r="J15" i="1"/>
  <c r="W18" i="11"/>
  <c r="T18" i="11"/>
  <c r="J275" i="1"/>
  <c r="AP275" i="1" s="1"/>
  <c r="T278" i="11"/>
  <c r="W278" i="11"/>
  <c r="J273" i="1"/>
  <c r="W276" i="11"/>
  <c r="T276" i="11"/>
  <c r="J283" i="1"/>
  <c r="AP283" i="1" s="1"/>
  <c r="W286" i="11"/>
  <c r="T286" i="11"/>
  <c r="J113" i="1"/>
  <c r="W116" i="11"/>
  <c r="T116" i="11"/>
  <c r="J31" i="1"/>
  <c r="T34" i="11"/>
  <c r="W34" i="11"/>
  <c r="J225" i="1"/>
  <c r="W228" i="11"/>
  <c r="T228" i="11"/>
  <c r="J266" i="1"/>
  <c r="T269" i="11"/>
  <c r="W269" i="11"/>
  <c r="J121" i="1"/>
  <c r="AP121" i="1" s="1"/>
  <c r="W124" i="11"/>
  <c r="T124" i="11"/>
  <c r="J260" i="1"/>
  <c r="AP260" i="1" s="1"/>
  <c r="W263" i="11"/>
  <c r="T263" i="11"/>
  <c r="J268" i="1"/>
  <c r="T271" i="11"/>
  <c r="W271" i="11"/>
  <c r="J105" i="1"/>
  <c r="W108" i="11"/>
  <c r="T108" i="11"/>
  <c r="AP268" i="1" l="1"/>
  <c r="T271" i="15"/>
  <c r="V271" i="15" s="1"/>
  <c r="AP225" i="1"/>
  <c r="T228" i="15"/>
  <c r="V228" i="15" s="1"/>
  <c r="AP273" i="1"/>
  <c r="T276" i="15"/>
  <c r="V276" i="15" s="1"/>
  <c r="AP15" i="1"/>
  <c r="T18" i="15"/>
  <c r="V18" i="15" s="1"/>
  <c r="AP201" i="1"/>
  <c r="T204" i="15"/>
  <c r="V204" i="15" s="1"/>
  <c r="AP229" i="1"/>
  <c r="T232" i="15"/>
  <c r="V232" i="15" s="1"/>
  <c r="AP97" i="1"/>
  <c r="T100" i="15"/>
  <c r="V100" i="15" s="1"/>
  <c r="AP167" i="1"/>
  <c r="T170" i="15"/>
  <c r="V170" i="15" s="1"/>
  <c r="AP85" i="1"/>
  <c r="T88" i="15"/>
  <c r="V88" i="15" s="1"/>
  <c r="AP274" i="1"/>
  <c r="T277" i="15"/>
  <c r="V277" i="15" s="1"/>
  <c r="AP249" i="1"/>
  <c r="T252" i="15"/>
  <c r="V252" i="15" s="1"/>
  <c r="AP129" i="1"/>
  <c r="T132" i="15"/>
  <c r="V132" i="15" s="1"/>
  <c r="AP23" i="1"/>
  <c r="T26" i="15"/>
  <c r="V26" i="15" s="1"/>
  <c r="AP259" i="1"/>
  <c r="T262" i="15"/>
  <c r="V262" i="15" s="1"/>
  <c r="AP81" i="1"/>
  <c r="T84" i="15"/>
  <c r="V84" i="15" s="1"/>
  <c r="AP101" i="1"/>
  <c r="T104" i="15"/>
  <c r="V104" i="15" s="1"/>
  <c r="AP217" i="1"/>
  <c r="T220" i="15"/>
  <c r="V220" i="15" s="1"/>
  <c r="AP251" i="1"/>
  <c r="T254" i="15"/>
  <c r="V254" i="15" s="1"/>
  <c r="AP231" i="1"/>
  <c r="T234" i="15"/>
  <c r="V234" i="15" s="1"/>
  <c r="AP55" i="1"/>
  <c r="T58" i="15"/>
  <c r="V58" i="15" s="1"/>
  <c r="AP95" i="1"/>
  <c r="T98" i="15"/>
  <c r="V98" i="15" s="1"/>
  <c r="AP185" i="1"/>
  <c r="T188" i="15"/>
  <c r="V188" i="15" s="1"/>
  <c r="AP250" i="1"/>
  <c r="T253" i="15"/>
  <c r="V253" i="15" s="1"/>
  <c r="AP169" i="1"/>
  <c r="T172" i="15"/>
  <c r="V172" i="15" s="1"/>
  <c r="AP105" i="1"/>
  <c r="T108" i="15"/>
  <c r="V108" i="15" s="1"/>
  <c r="AP266" i="1"/>
  <c r="T269" i="15"/>
  <c r="V269" i="15" s="1"/>
  <c r="AP31" i="1"/>
  <c r="T34" i="15"/>
  <c r="V34" i="15" s="1"/>
  <c r="AP159" i="1"/>
  <c r="T162" i="15"/>
  <c r="V162" i="15" s="1"/>
  <c r="AP292" i="1"/>
  <c r="T295" i="15"/>
  <c r="V295" i="15" s="1"/>
  <c r="AP137" i="1"/>
  <c r="T140" i="15"/>
  <c r="V140" i="15" s="1"/>
  <c r="AP221" i="1"/>
  <c r="T224" i="15"/>
  <c r="V224" i="15" s="1"/>
  <c r="AP267" i="1"/>
  <c r="T270" i="15"/>
  <c r="V270" i="15" s="1"/>
  <c r="AP127" i="1"/>
  <c r="T130" i="15"/>
  <c r="V130" i="15" s="1"/>
  <c r="AP93" i="1"/>
  <c r="T96" i="15"/>
  <c r="V96" i="15" s="1"/>
  <c r="AP258" i="1"/>
  <c r="T261" i="15"/>
  <c r="V261" i="15" s="1"/>
  <c r="AP207" i="1"/>
  <c r="T210" i="15"/>
  <c r="V210" i="15" s="1"/>
  <c r="AP175" i="1"/>
  <c r="T178" i="15"/>
  <c r="AP276" i="1"/>
  <c r="T279" i="15"/>
  <c r="V279" i="15" s="1"/>
  <c r="AP69" i="1"/>
  <c r="T72" i="15"/>
  <c r="V72" i="15" s="1"/>
  <c r="AP213" i="1"/>
  <c r="T216" i="15"/>
  <c r="V216" i="15" s="1"/>
  <c r="AP103" i="1"/>
  <c r="T106" i="15"/>
  <c r="V106" i="15" s="1"/>
  <c r="AP177" i="1"/>
  <c r="T180" i="15"/>
  <c r="C726" i="7"/>
  <c r="AJ126" i="17"/>
  <c r="X124" i="16"/>
  <c r="U124" i="16" s="1"/>
  <c r="AJ36" i="17"/>
  <c r="X34" i="16"/>
  <c r="U34" i="16" s="1"/>
  <c r="C770" i="7"/>
  <c r="AJ297" i="17"/>
  <c r="X295" i="16"/>
  <c r="U295" i="16" s="1"/>
  <c r="AJ142" i="17"/>
  <c r="X140" i="16"/>
  <c r="U140" i="16" s="1"/>
  <c r="AJ304" i="17"/>
  <c r="X302" i="16"/>
  <c r="U302" i="16" s="1"/>
  <c r="AJ257" i="17"/>
  <c r="X255" i="16"/>
  <c r="U255" i="16" s="1"/>
  <c r="AJ28" i="17"/>
  <c r="X26" i="16"/>
  <c r="U26" i="16" s="1"/>
  <c r="AJ52" i="17"/>
  <c r="X50" i="16"/>
  <c r="U50" i="16" s="1"/>
  <c r="AJ222" i="17"/>
  <c r="X220" i="16"/>
  <c r="U220" i="16" s="1"/>
  <c r="C761" i="7"/>
  <c r="AJ305" i="17"/>
  <c r="X303" i="16"/>
  <c r="U303" i="16" s="1"/>
  <c r="AJ218" i="17"/>
  <c r="X216" i="16"/>
  <c r="U216" i="16" s="1"/>
  <c r="AJ182" i="17"/>
  <c r="X180" i="16"/>
  <c r="U180" i="16" s="1"/>
  <c r="AJ110" i="17"/>
  <c r="X108" i="16"/>
  <c r="U108" i="16" s="1"/>
  <c r="AJ288" i="17"/>
  <c r="X286" i="16"/>
  <c r="U286" i="16" s="1"/>
  <c r="C747" i="7"/>
  <c r="AJ280" i="17"/>
  <c r="X278" i="16"/>
  <c r="U278" i="16" s="1"/>
  <c r="AJ20" i="17"/>
  <c r="X18" i="16"/>
  <c r="U18" i="16" s="1"/>
  <c r="AJ164" i="17"/>
  <c r="X162" i="16"/>
  <c r="U162" i="16" s="1"/>
  <c r="AJ234" i="17"/>
  <c r="X232" i="16"/>
  <c r="U232" i="16" s="1"/>
  <c r="AJ214" i="17"/>
  <c r="X212" i="16"/>
  <c r="U212" i="16" s="1"/>
  <c r="AJ102" i="17"/>
  <c r="X100" i="16"/>
  <c r="U100" i="16" s="1"/>
  <c r="AJ172" i="17"/>
  <c r="X170" i="16"/>
  <c r="U170" i="16" s="1"/>
  <c r="C769" i="7"/>
  <c r="AJ279" i="17"/>
  <c r="X277" i="16"/>
  <c r="U277" i="16" s="1"/>
  <c r="AJ132" i="17"/>
  <c r="X130" i="16"/>
  <c r="U130" i="16" s="1"/>
  <c r="AJ254" i="17"/>
  <c r="X252" i="16"/>
  <c r="U252" i="16" s="1"/>
  <c r="AJ134" i="17"/>
  <c r="X132" i="16"/>
  <c r="U132" i="16" s="1"/>
  <c r="AJ212" i="17"/>
  <c r="X210" i="16"/>
  <c r="U210" i="16" s="1"/>
  <c r="AJ74" i="17"/>
  <c r="X72" i="16"/>
  <c r="U72" i="16" s="1"/>
  <c r="AJ256" i="17"/>
  <c r="X254" i="16"/>
  <c r="U254" i="16" s="1"/>
  <c r="C755" i="7"/>
  <c r="AJ100" i="17"/>
  <c r="X98" i="16"/>
  <c r="U98" i="16" s="1"/>
  <c r="AJ82" i="17"/>
  <c r="X80" i="16"/>
  <c r="U80" i="16" s="1"/>
  <c r="AJ296" i="17"/>
  <c r="X294" i="16"/>
  <c r="U294" i="16" s="1"/>
  <c r="AJ174" i="17"/>
  <c r="X172" i="16"/>
  <c r="U172" i="16" s="1"/>
  <c r="C692" i="7"/>
  <c r="AJ265" i="17"/>
  <c r="X263" i="16"/>
  <c r="U263" i="16" s="1"/>
  <c r="AJ230" i="17"/>
  <c r="X228" i="16"/>
  <c r="U228" i="16" s="1"/>
  <c r="AJ94" i="17"/>
  <c r="X92" i="16"/>
  <c r="U92" i="16" s="1"/>
  <c r="AJ226" i="17"/>
  <c r="X224" i="16"/>
  <c r="U224" i="16" s="1"/>
  <c r="AJ272" i="17"/>
  <c r="X270" i="16"/>
  <c r="U270" i="16" s="1"/>
  <c r="AJ295" i="17"/>
  <c r="X293" i="16"/>
  <c r="U293" i="16" s="1"/>
  <c r="C734" i="7"/>
  <c r="AJ66" i="17"/>
  <c r="X64" i="16"/>
  <c r="U64" i="16" s="1"/>
  <c r="C762" i="7"/>
  <c r="AJ264" i="17"/>
  <c r="X262" i="16"/>
  <c r="U262" i="16" s="1"/>
  <c r="AJ86" i="17"/>
  <c r="X84" i="16"/>
  <c r="U84" i="16" s="1"/>
  <c r="AJ106" i="17"/>
  <c r="X104" i="16"/>
  <c r="U104" i="16" s="1"/>
  <c r="C690" i="7"/>
  <c r="AJ289" i="17"/>
  <c r="X287" i="16"/>
  <c r="U287" i="16" s="1"/>
  <c r="AJ108" i="17"/>
  <c r="X106" i="16"/>
  <c r="U106" i="16" s="1"/>
  <c r="AJ255" i="17"/>
  <c r="X253" i="16"/>
  <c r="U253" i="16" s="1"/>
  <c r="AJ273" i="17"/>
  <c r="X271" i="16"/>
  <c r="U271" i="16" s="1"/>
  <c r="AJ271" i="17"/>
  <c r="X269" i="16"/>
  <c r="U269" i="16" s="1"/>
  <c r="AJ118" i="17"/>
  <c r="X116" i="16"/>
  <c r="U116" i="16" s="1"/>
  <c r="AJ278" i="17"/>
  <c r="X276" i="16"/>
  <c r="U276" i="16" s="1"/>
  <c r="AJ206" i="17"/>
  <c r="X204" i="16"/>
  <c r="U204" i="16" s="1"/>
  <c r="C716" i="7"/>
  <c r="C767" i="7"/>
  <c r="AJ303" i="17"/>
  <c r="X301" i="16"/>
  <c r="U301" i="16" s="1"/>
  <c r="AJ44" i="17"/>
  <c r="X42" i="16"/>
  <c r="U42" i="16" s="1"/>
  <c r="AJ204" i="17"/>
  <c r="X202" i="16"/>
  <c r="U202" i="16" s="1"/>
  <c r="AJ90" i="17"/>
  <c r="X88" i="16"/>
  <c r="U88" i="16" s="1"/>
  <c r="AJ156" i="17"/>
  <c r="X154" i="16"/>
  <c r="U154" i="16" s="1"/>
  <c r="C775" i="7"/>
  <c r="AJ98" i="17"/>
  <c r="X96" i="16"/>
  <c r="U96" i="16" s="1"/>
  <c r="AJ263" i="17"/>
  <c r="X261" i="16"/>
  <c r="U261" i="16" s="1"/>
  <c r="C724" i="7"/>
  <c r="AJ180" i="17"/>
  <c r="X178" i="16"/>
  <c r="U178" i="16" s="1"/>
  <c r="C738" i="7"/>
  <c r="AJ281" i="17"/>
  <c r="X279" i="16"/>
  <c r="U279" i="16" s="1"/>
  <c r="AJ287" i="17"/>
  <c r="X285" i="16"/>
  <c r="U285" i="16" s="1"/>
  <c r="AJ236" i="17"/>
  <c r="X234" i="16"/>
  <c r="U234" i="16" s="1"/>
  <c r="AJ60" i="17"/>
  <c r="X58" i="16"/>
  <c r="U58" i="16" s="1"/>
  <c r="AJ70" i="17"/>
  <c r="X68" i="16"/>
  <c r="U68" i="16" s="1"/>
  <c r="AJ190" i="17"/>
  <c r="X188" i="16"/>
  <c r="U188" i="16" s="1"/>
  <c r="C750" i="7"/>
  <c r="C777" i="7"/>
  <c r="A563" i="7"/>
  <c r="A564" i="7"/>
  <c r="A565" i="7"/>
  <c r="A566" i="7"/>
  <c r="A567" i="7"/>
  <c r="A568" i="7"/>
  <c r="A569" i="7"/>
  <c r="A570" i="7"/>
  <c r="A571" i="7"/>
  <c r="A572" i="7"/>
  <c r="A573" i="7"/>
  <c r="A574" i="7"/>
  <c r="A575" i="7"/>
  <c r="A576" i="7"/>
  <c r="A577" i="7"/>
  <c r="A578" i="7"/>
  <c r="A579" i="7"/>
  <c r="A580" i="7"/>
  <c r="A581" i="7"/>
  <c r="A582" i="7"/>
  <c r="A583" i="7"/>
  <c r="A584" i="7"/>
  <c r="A585" i="7"/>
  <c r="A586" i="7"/>
  <c r="A587" i="7"/>
  <c r="A588" i="7"/>
  <c r="A589" i="7"/>
  <c r="A590" i="7"/>
  <c r="A591" i="7"/>
  <c r="A592" i="7"/>
  <c r="A593" i="7"/>
  <c r="A594" i="7"/>
  <c r="A595" i="7"/>
  <c r="A596" i="7"/>
  <c r="A597" i="7"/>
  <c r="A598" i="7"/>
  <c r="A599" i="7"/>
  <c r="A600" i="7"/>
  <c r="A601" i="7"/>
  <c r="A602" i="7"/>
  <c r="A603" i="7"/>
  <c r="A604" i="7"/>
  <c r="A605" i="7"/>
  <c r="A606" i="7"/>
  <c r="A607" i="7"/>
  <c r="A608" i="7"/>
  <c r="A609" i="7"/>
  <c r="A610" i="7"/>
  <c r="A611" i="7"/>
  <c r="A612" i="7"/>
  <c r="A613" i="7"/>
  <c r="A614" i="7"/>
  <c r="A615" i="7"/>
  <c r="A616" i="7"/>
  <c r="A617" i="7"/>
  <c r="A618" i="7"/>
  <c r="A619" i="7"/>
  <c r="A620" i="7"/>
  <c r="A621" i="7"/>
  <c r="A622" i="7"/>
  <c r="A623" i="7"/>
  <c r="A624" i="7"/>
  <c r="A625" i="7"/>
  <c r="A626" i="7"/>
  <c r="A627" i="7"/>
  <c r="A628" i="7"/>
  <c r="A629" i="7"/>
  <c r="A630" i="7"/>
  <c r="A631" i="7"/>
  <c r="A632" i="7"/>
  <c r="A633" i="7"/>
  <c r="A634" i="7"/>
  <c r="A635" i="7"/>
  <c r="A636" i="7"/>
  <c r="A637" i="7"/>
  <c r="A638" i="7"/>
  <c r="A639" i="7"/>
  <c r="A640" i="7"/>
  <c r="A641" i="7"/>
  <c r="A642" i="7"/>
  <c r="A643" i="7"/>
  <c r="A644" i="7"/>
  <c r="A645" i="7"/>
  <c r="A646" i="7"/>
  <c r="A647" i="7"/>
  <c r="A648" i="7"/>
  <c r="A649" i="7"/>
  <c r="A650" i="7"/>
  <c r="A651" i="7"/>
  <c r="A652" i="7"/>
  <c r="A653" i="7"/>
  <c r="A654" i="7"/>
  <c r="A655" i="7"/>
  <c r="A656" i="7"/>
  <c r="A657" i="7"/>
  <c r="A658" i="7"/>
  <c r="A659" i="7"/>
  <c r="A660" i="7"/>
  <c r="A661" i="7"/>
  <c r="A662" i="7"/>
  <c r="A663" i="7"/>
  <c r="A664" i="7"/>
  <c r="A665" i="7"/>
  <c r="A666" i="7"/>
  <c r="A667" i="7"/>
  <c r="A668" i="7"/>
  <c r="A669" i="7"/>
  <c r="A670" i="7"/>
  <c r="A671" i="7"/>
  <c r="A672" i="7"/>
  <c r="A673" i="7"/>
  <c r="C642" i="7" l="1"/>
  <c r="C622" i="7"/>
  <c r="C582" i="7"/>
  <c r="C634" i="7"/>
  <c r="C566" i="7"/>
  <c r="C629" i="7"/>
  <c r="C648" i="7"/>
  <c r="C644" i="7"/>
  <c r="C604" i="7"/>
  <c r="C600" i="7"/>
  <c r="C584" i="7"/>
  <c r="C580" i="7"/>
  <c r="C572" i="7"/>
  <c r="C664" i="7"/>
  <c r="C660" i="7"/>
  <c r="C636" i="7"/>
  <c r="C612" i="7"/>
  <c r="C588" i="7"/>
  <c r="C568" i="7"/>
  <c r="C564" i="7"/>
  <c r="C673" i="7"/>
  <c r="C649" i="7"/>
  <c r="C645" i="7"/>
  <c r="C625" i="7"/>
  <c r="C601" i="7"/>
  <c r="C581" i="7"/>
  <c r="C661" i="7"/>
  <c r="C637" i="7"/>
  <c r="C633" i="7"/>
  <c r="C589" i="7"/>
  <c r="C565" i="7"/>
  <c r="C659" i="7"/>
  <c r="C616" i="7"/>
  <c r="C656" i="7"/>
  <c r="C651" i="7"/>
  <c r="C667" i="7"/>
  <c r="C639" i="7"/>
  <c r="C647" i="7"/>
  <c r="C615" i="7"/>
  <c r="C627" i="7"/>
  <c r="C665" i="7"/>
  <c r="C590" i="7"/>
  <c r="C658" i="7"/>
  <c r="C608" i="7"/>
  <c r="C652" i="7"/>
  <c r="C607" i="7"/>
  <c r="C579" i="7"/>
  <c r="C631" i="7"/>
  <c r="C596" i="7"/>
  <c r="C576" i="7"/>
  <c r="C671" i="7"/>
  <c r="C619" i="7"/>
  <c r="C611" i="7"/>
  <c r="C587" i="7"/>
  <c r="C575" i="7"/>
  <c r="C571" i="7"/>
  <c r="C643" i="7"/>
  <c r="C583" i="7"/>
  <c r="C567" i="7"/>
  <c r="C650" i="7"/>
  <c r="C668" i="7"/>
  <c r="C640" i="7"/>
  <c r="C592" i="7"/>
  <c r="C663" i="7"/>
  <c r="C595" i="7"/>
  <c r="C672" i="7"/>
  <c r="C632" i="7"/>
  <c r="C655" i="7"/>
  <c r="C638" i="7"/>
  <c r="C630" i="7"/>
  <c r="C628" i="7"/>
  <c r="C605" i="7"/>
  <c r="C603" i="7"/>
  <c r="C599" i="7"/>
  <c r="C624" i="7"/>
  <c r="C620" i="7"/>
  <c r="C666" i="7"/>
  <c r="C602" i="7"/>
  <c r="C623" i="7"/>
  <c r="C591" i="7"/>
  <c r="C593" i="7"/>
  <c r="C654" i="7"/>
  <c r="C609" i="7"/>
  <c r="C606" i="7"/>
  <c r="C578" i="7"/>
  <c r="C635" i="7"/>
  <c r="C563" i="7"/>
  <c r="C594" i="7"/>
  <c r="C670" i="7"/>
  <c r="C646" i="7"/>
  <c r="C641" i="7"/>
  <c r="C577" i="7"/>
  <c r="C613" i="7"/>
  <c r="C626" i="7"/>
  <c r="C617" i="7"/>
  <c r="C614" i="7"/>
  <c r="C573" i="7"/>
  <c r="C662" i="7"/>
  <c r="C653" i="7"/>
  <c r="C657" i="7"/>
  <c r="C598" i="7"/>
  <c r="C585" i="7"/>
  <c r="C574" i="7"/>
  <c r="C569" i="7"/>
  <c r="C669" i="7"/>
  <c r="C621" i="7"/>
  <c r="C618" i="7"/>
  <c r="C610" i="7"/>
  <c r="C597" i="7"/>
  <c r="C586" i="7"/>
  <c r="C570" i="7"/>
  <c r="A496" i="7" l="1"/>
  <c r="A497" i="7"/>
  <c r="A498" i="7"/>
  <c r="A499" i="7"/>
  <c r="A500" i="7"/>
  <c r="A501" i="7"/>
  <c r="A502" i="7"/>
  <c r="A503" i="7"/>
  <c r="A504" i="7"/>
  <c r="A505" i="7"/>
  <c r="A506" i="7"/>
  <c r="A507" i="7"/>
  <c r="A508" i="7"/>
  <c r="A509" i="7"/>
  <c r="A510" i="7"/>
  <c r="A511" i="7"/>
  <c r="A512" i="7"/>
  <c r="A513" i="7"/>
  <c r="A514" i="7"/>
  <c r="A515" i="7"/>
  <c r="A516" i="7"/>
  <c r="A517" i="7"/>
  <c r="A518" i="7"/>
  <c r="A519" i="7"/>
  <c r="A520" i="7"/>
  <c r="A521" i="7"/>
  <c r="A522" i="7"/>
  <c r="A523" i="7"/>
  <c r="A524" i="7"/>
  <c r="A525" i="7"/>
  <c r="A526" i="7"/>
  <c r="A527" i="7"/>
  <c r="A528" i="7"/>
  <c r="A529" i="7"/>
  <c r="A530" i="7"/>
  <c r="A531" i="7"/>
  <c r="A532" i="7"/>
  <c r="A533" i="7"/>
  <c r="A534" i="7"/>
  <c r="A535" i="7"/>
  <c r="A536" i="7"/>
  <c r="A537" i="7"/>
  <c r="A538" i="7"/>
  <c r="A539" i="7"/>
  <c r="A540" i="7"/>
  <c r="A541" i="7"/>
  <c r="A542" i="7"/>
  <c r="A543" i="7"/>
  <c r="A544" i="7"/>
  <c r="A545" i="7"/>
  <c r="A546" i="7"/>
  <c r="A547" i="7"/>
  <c r="A548" i="7"/>
  <c r="A549" i="7"/>
  <c r="A550" i="7"/>
  <c r="A551" i="7"/>
  <c r="A552" i="7"/>
  <c r="A553" i="7"/>
  <c r="A554" i="7"/>
  <c r="A555" i="7"/>
  <c r="A556" i="7"/>
  <c r="A557" i="7"/>
  <c r="A558" i="7"/>
  <c r="A559" i="7"/>
  <c r="A560" i="7"/>
  <c r="A561" i="7"/>
  <c r="A562" i="7"/>
  <c r="C523" i="7"/>
  <c r="C524" i="7"/>
  <c r="C525" i="7"/>
  <c r="C526" i="7"/>
  <c r="C527" i="7"/>
  <c r="C528" i="7"/>
  <c r="C529" i="7"/>
  <c r="C530" i="7"/>
  <c r="C531" i="7"/>
  <c r="C532" i="7"/>
  <c r="C533" i="7"/>
  <c r="C534" i="7"/>
  <c r="C535" i="7"/>
  <c r="C536" i="7"/>
  <c r="C537" i="7"/>
  <c r="C538" i="7"/>
  <c r="C539" i="7"/>
  <c r="C540" i="7"/>
  <c r="C541" i="7"/>
  <c r="C542" i="7"/>
  <c r="C543" i="7"/>
  <c r="C544" i="7"/>
  <c r="C545" i="7"/>
  <c r="C546" i="7"/>
  <c r="C547" i="7"/>
  <c r="C548" i="7"/>
  <c r="C549" i="7"/>
  <c r="C550" i="7"/>
  <c r="C551" i="7"/>
  <c r="C552" i="7"/>
  <c r="C553" i="7"/>
  <c r="C554" i="7"/>
  <c r="C555" i="7"/>
  <c r="C556" i="7"/>
  <c r="C557" i="7"/>
  <c r="C558" i="7"/>
  <c r="C559" i="7"/>
  <c r="C560" i="7"/>
  <c r="C561" i="7"/>
  <c r="C562" i="7"/>
  <c r="A7" i="7"/>
  <c r="A8" i="7"/>
  <c r="A9" i="7"/>
  <c r="AO10" i="1"/>
  <c r="AO11"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O256" i="1"/>
  <c r="AO257" i="1"/>
  <c r="AO258" i="1"/>
  <c r="AO259" i="1"/>
  <c r="AO260" i="1"/>
  <c r="AO261" i="1"/>
  <c r="AO262" i="1"/>
  <c r="AO263" i="1"/>
  <c r="AO264" i="1"/>
  <c r="AO265" i="1"/>
  <c r="AO266" i="1"/>
  <c r="AO267" i="1"/>
  <c r="AO268" i="1"/>
  <c r="AO269" i="1"/>
  <c r="AO270" i="1"/>
  <c r="AO271" i="1"/>
  <c r="AO272" i="1"/>
  <c r="AO273" i="1"/>
  <c r="AO274" i="1"/>
  <c r="AO275" i="1"/>
  <c r="AO276" i="1"/>
  <c r="AO277" i="1"/>
  <c r="AO278" i="1"/>
  <c r="AO279" i="1"/>
  <c r="AO280" i="1"/>
  <c r="AO281" i="1"/>
  <c r="AO282" i="1"/>
  <c r="AO283" i="1"/>
  <c r="AO284" i="1"/>
  <c r="AO285" i="1"/>
  <c r="AO286" i="1"/>
  <c r="AO287" i="1"/>
  <c r="AO288" i="1"/>
  <c r="AO289" i="1"/>
  <c r="AO290" i="1"/>
  <c r="AO291" i="1"/>
  <c r="AO292" i="1"/>
  <c r="AO293" i="1"/>
  <c r="AO294" i="1"/>
  <c r="AO295" i="1"/>
  <c r="AO296" i="1"/>
  <c r="AO297" i="1"/>
  <c r="AO298" i="1"/>
  <c r="AO299" i="1"/>
  <c r="AO300" i="1"/>
  <c r="AO301" i="1"/>
  <c r="AO302" i="1"/>
  <c r="C503" i="7" l="1"/>
  <c r="C507" i="7"/>
  <c r="C505" i="7"/>
  <c r="C512" i="7"/>
  <c r="W303" i="14"/>
  <c r="X303" i="14" s="1"/>
  <c r="W299" i="14"/>
  <c r="X299" i="14" s="1"/>
  <c r="W291" i="14"/>
  <c r="X291" i="14" s="1"/>
  <c r="W287" i="14"/>
  <c r="X287" i="14" s="1"/>
  <c r="W283" i="14"/>
  <c r="X283" i="14" s="1"/>
  <c r="W279" i="14"/>
  <c r="X279" i="14" s="1"/>
  <c r="W306" i="14"/>
  <c r="X306" i="14" s="1"/>
  <c r="W302" i="14"/>
  <c r="X302" i="14" s="1"/>
  <c r="W298" i="14"/>
  <c r="X298" i="14" s="1"/>
  <c r="W294" i="14"/>
  <c r="X294" i="14" s="1"/>
  <c r="W290" i="14"/>
  <c r="X290" i="14" s="1"/>
  <c r="W286" i="14"/>
  <c r="X286" i="14" s="1"/>
  <c r="W282" i="14"/>
  <c r="X282" i="14" s="1"/>
  <c r="W278" i="14"/>
  <c r="X278" i="14" s="1"/>
  <c r="W295" i="14"/>
  <c r="X295" i="14" s="1"/>
  <c r="W305" i="14"/>
  <c r="X305" i="14" s="1"/>
  <c r="W301" i="14"/>
  <c r="X301" i="14" s="1"/>
  <c r="W297" i="14"/>
  <c r="X297" i="14" s="1"/>
  <c r="W293" i="14"/>
  <c r="X293" i="14" s="1"/>
  <c r="W289" i="14"/>
  <c r="X289" i="14" s="1"/>
  <c r="W285" i="14"/>
  <c r="X285" i="14" s="1"/>
  <c r="W281" i="14"/>
  <c r="X281" i="14" s="1"/>
  <c r="W277" i="14"/>
  <c r="X277" i="14" s="1"/>
  <c r="W304" i="14"/>
  <c r="X304" i="14" s="1"/>
  <c r="W300" i="14"/>
  <c r="X300" i="14" s="1"/>
  <c r="W296" i="14"/>
  <c r="X296" i="14" s="1"/>
  <c r="W292" i="14"/>
  <c r="X292" i="14" s="1"/>
  <c r="W288" i="14"/>
  <c r="X288" i="14" s="1"/>
  <c r="W284" i="14"/>
  <c r="X284" i="14" s="1"/>
  <c r="W280" i="14"/>
  <c r="X280" i="14" s="1"/>
  <c r="C504" i="7"/>
  <c r="C518" i="7"/>
  <c r="C510" i="7"/>
  <c r="C506" i="7"/>
  <c r="C521" i="7"/>
  <c r="C517" i="7"/>
  <c r="C501" i="7"/>
  <c r="C520" i="7"/>
  <c r="C515" i="7"/>
  <c r="C511" i="7"/>
  <c r="C509" i="7"/>
  <c r="C516" i="7"/>
  <c r="C508" i="7"/>
  <c r="C500" i="7"/>
  <c r="C496" i="7"/>
  <c r="C519" i="7"/>
  <c r="C522" i="7"/>
  <c r="C514" i="7"/>
  <c r="C502" i="7"/>
  <c r="C498" i="7"/>
  <c r="C513" i="7"/>
  <c r="C497" i="7"/>
  <c r="C499" i="7"/>
  <c r="W15" i="14" l="1"/>
  <c r="X15" i="14" s="1"/>
  <c r="W14" i="14"/>
  <c r="X14" i="14" s="1"/>
  <c r="C495" i="7"/>
  <c r="C479" i="7"/>
  <c r="C478" i="7"/>
  <c r="C472" i="7"/>
  <c r="C470" i="7"/>
  <c r="C464" i="7"/>
  <c r="C461" i="7"/>
  <c r="C460" i="7"/>
  <c r="C453" i="7"/>
  <c r="C445" i="7"/>
  <c r="C441" i="7"/>
  <c r="C431" i="7"/>
  <c r="C423" i="7"/>
  <c r="C418" i="7"/>
  <c r="C417" i="7"/>
  <c r="C416" i="7"/>
  <c r="C409" i="7"/>
  <c r="C408" i="7"/>
  <c r="C405" i="7"/>
  <c r="C404" i="7"/>
  <c r="C403" i="7"/>
  <c r="C391" i="7"/>
  <c r="C390" i="7"/>
  <c r="C388" i="7"/>
  <c r="C378" i="7"/>
  <c r="C377" i="7"/>
  <c r="C376" i="7"/>
  <c r="C353" i="7"/>
  <c r="C352" i="7"/>
  <c r="C351" i="7"/>
  <c r="C350" i="7"/>
  <c r="C346" i="7"/>
  <c r="C345" i="7"/>
  <c r="C344" i="7"/>
  <c r="C321" i="7"/>
  <c r="C308" i="7"/>
  <c r="C302" i="7"/>
  <c r="C301" i="7"/>
  <c r="C300" i="7"/>
  <c r="C298" i="7"/>
  <c r="C292" i="7"/>
  <c r="C282" i="7"/>
  <c r="C275" i="7"/>
  <c r="C274" i="7"/>
  <c r="C227" i="7"/>
  <c r="C218" i="7"/>
  <c r="C175" i="7"/>
  <c r="A495" i="7"/>
  <c r="A494" i="7"/>
  <c r="A493" i="7"/>
  <c r="A492" i="7"/>
  <c r="A491" i="7"/>
  <c r="A490" i="7"/>
  <c r="A489" i="7"/>
  <c r="A488" i="7"/>
  <c r="A487" i="7"/>
  <c r="A486" i="7"/>
  <c r="A485" i="7"/>
  <c r="A484" i="7"/>
  <c r="A483" i="7"/>
  <c r="A482" i="7"/>
  <c r="A481" i="7"/>
  <c r="A480" i="7"/>
  <c r="A479" i="7"/>
  <c r="A478" i="7"/>
  <c r="A477" i="7"/>
  <c r="A476" i="7"/>
  <c r="A475" i="7"/>
  <c r="A474" i="7"/>
  <c r="A473" i="7"/>
  <c r="A472" i="7"/>
  <c r="A471" i="7"/>
  <c r="A470" i="7"/>
  <c r="A469" i="7"/>
  <c r="A468" i="7"/>
  <c r="A467" i="7"/>
  <c r="A466" i="7"/>
  <c r="A465" i="7"/>
  <c r="A464" i="7"/>
  <c r="A463" i="7"/>
  <c r="A462" i="7"/>
  <c r="A461" i="7"/>
  <c r="A460" i="7"/>
  <c r="A459" i="7"/>
  <c r="A458" i="7"/>
  <c r="A457" i="7"/>
  <c r="A456" i="7"/>
  <c r="A455" i="7"/>
  <c r="A454" i="7"/>
  <c r="A453" i="7"/>
  <c r="A452" i="7"/>
  <c r="A451" i="7"/>
  <c r="A450" i="7"/>
  <c r="A449" i="7"/>
  <c r="A448" i="7"/>
  <c r="A447" i="7"/>
  <c r="A446" i="7"/>
  <c r="A445" i="7"/>
  <c r="A444" i="7"/>
  <c r="A443" i="7"/>
  <c r="A442" i="7"/>
  <c r="A441" i="7"/>
  <c r="A440" i="7"/>
  <c r="A439" i="7"/>
  <c r="A438" i="7"/>
  <c r="A437" i="7"/>
  <c r="A436" i="7"/>
  <c r="A435" i="7"/>
  <c r="A434" i="7"/>
  <c r="A433" i="7"/>
  <c r="A432" i="7"/>
  <c r="A431" i="7"/>
  <c r="A430" i="7"/>
  <c r="A429" i="7"/>
  <c r="A428" i="7"/>
  <c r="A427" i="7"/>
  <c r="A426" i="7"/>
  <c r="A425" i="7"/>
  <c r="A424" i="7"/>
  <c r="A423" i="7"/>
  <c r="A422" i="7"/>
  <c r="A421" i="7"/>
  <c r="A420" i="7"/>
  <c r="A419" i="7"/>
  <c r="A418" i="7"/>
  <c r="A417" i="7"/>
  <c r="A416" i="7"/>
  <c r="A415" i="7"/>
  <c r="A414" i="7"/>
  <c r="A413" i="7"/>
  <c r="A412" i="7"/>
  <c r="A411" i="7"/>
  <c r="A410" i="7"/>
  <c r="A409" i="7"/>
  <c r="A408" i="7"/>
  <c r="A407" i="7"/>
  <c r="A406" i="7"/>
  <c r="A405" i="7"/>
  <c r="A404" i="7"/>
  <c r="A403" i="7"/>
  <c r="A402" i="7"/>
  <c r="A401" i="7"/>
  <c r="A400" i="7"/>
  <c r="A399" i="7"/>
  <c r="A398" i="7"/>
  <c r="A397" i="7"/>
  <c r="A396" i="7"/>
  <c r="A395" i="7"/>
  <c r="A394" i="7"/>
  <c r="A393" i="7"/>
  <c r="A392" i="7"/>
  <c r="A391" i="7"/>
  <c r="A390" i="7"/>
  <c r="A389" i="7"/>
  <c r="A388" i="7"/>
  <c r="A387" i="7"/>
  <c r="A386" i="7"/>
  <c r="A385" i="7"/>
  <c r="A384" i="7"/>
  <c r="A383" i="7"/>
  <c r="A382" i="7"/>
  <c r="A381" i="7"/>
  <c r="A380" i="7"/>
  <c r="A379" i="7"/>
  <c r="A378" i="7"/>
  <c r="A377" i="7"/>
  <c r="A376" i="7"/>
  <c r="A375" i="7"/>
  <c r="A374" i="7"/>
  <c r="A373" i="7"/>
  <c r="A372" i="7"/>
  <c r="A371" i="7"/>
  <c r="A370" i="7"/>
  <c r="A369" i="7"/>
  <c r="A368" i="7"/>
  <c r="A367" i="7"/>
  <c r="A366" i="7"/>
  <c r="A365" i="7"/>
  <c r="A364" i="7"/>
  <c r="A363" i="7"/>
  <c r="A362" i="7"/>
  <c r="A361" i="7"/>
  <c r="A360" i="7"/>
  <c r="A359" i="7"/>
  <c r="A358" i="7"/>
  <c r="A357" i="7"/>
  <c r="A356" i="7"/>
  <c r="A355" i="7"/>
  <c r="A354" i="7"/>
  <c r="A353" i="7"/>
  <c r="A352" i="7"/>
  <c r="A351" i="7"/>
  <c r="A350" i="7"/>
  <c r="A349" i="7"/>
  <c r="A348" i="7"/>
  <c r="A347" i="7"/>
  <c r="A346" i="7"/>
  <c r="A345" i="7"/>
  <c r="A344" i="7"/>
  <c r="A343" i="7"/>
  <c r="A342" i="7"/>
  <c r="A341" i="7"/>
  <c r="A340" i="7"/>
  <c r="A339" i="7"/>
  <c r="A338" i="7"/>
  <c r="A337" i="7"/>
  <c r="A336" i="7"/>
  <c r="A335" i="7"/>
  <c r="A334" i="7"/>
  <c r="A333" i="7"/>
  <c r="A332" i="7"/>
  <c r="A331" i="7"/>
  <c r="A330" i="7"/>
  <c r="A329" i="7"/>
  <c r="A328" i="7"/>
  <c r="A327" i="7"/>
  <c r="A326" i="7"/>
  <c r="A325" i="7"/>
  <c r="A324" i="7"/>
  <c r="A323" i="7"/>
  <c r="A322" i="7"/>
  <c r="A321" i="7"/>
  <c r="A320" i="7"/>
  <c r="A319" i="7"/>
  <c r="A318" i="7"/>
  <c r="A317" i="7"/>
  <c r="A316" i="7"/>
  <c r="A315" i="7"/>
  <c r="A314" i="7"/>
  <c r="A313" i="7"/>
  <c r="A312" i="7"/>
  <c r="A311" i="7"/>
  <c r="A310" i="7"/>
  <c r="A309" i="7"/>
  <c r="A308" i="7"/>
  <c r="A307" i="7"/>
  <c r="A306" i="7"/>
  <c r="A305" i="7"/>
  <c r="A304" i="7"/>
  <c r="A303" i="7"/>
  <c r="A302" i="7"/>
  <c r="A301" i="7"/>
  <c r="A300" i="7"/>
  <c r="A299" i="7"/>
  <c r="A298" i="7"/>
  <c r="A297" i="7"/>
  <c r="A296" i="7"/>
  <c r="A295" i="7"/>
  <c r="A294" i="7"/>
  <c r="A293" i="7"/>
  <c r="A292" i="7"/>
  <c r="A291" i="7"/>
  <c r="A290" i="7"/>
  <c r="A289" i="7"/>
  <c r="A288" i="7"/>
  <c r="A287" i="7"/>
  <c r="A286" i="7"/>
  <c r="A285" i="7"/>
  <c r="A284" i="7"/>
  <c r="A283" i="7"/>
  <c r="A282" i="7"/>
  <c r="A281" i="7"/>
  <c r="A280" i="7"/>
  <c r="A279" i="7"/>
  <c r="A278" i="7"/>
  <c r="A277" i="7"/>
  <c r="A276" i="7"/>
  <c r="A275" i="7"/>
  <c r="A274" i="7"/>
  <c r="A273" i="7"/>
  <c r="A272" i="7"/>
  <c r="A271" i="7"/>
  <c r="A270" i="7"/>
  <c r="A269" i="7"/>
  <c r="A268" i="7"/>
  <c r="A267" i="7"/>
  <c r="A266" i="7"/>
  <c r="A265" i="7"/>
  <c r="A264" i="7"/>
  <c r="A263" i="7"/>
  <c r="A262" i="7"/>
  <c r="A261" i="7"/>
  <c r="A260" i="7"/>
  <c r="A259" i="7"/>
  <c r="A258" i="7"/>
  <c r="A257" i="7"/>
  <c r="A256" i="7"/>
  <c r="A255" i="7"/>
  <c r="A254" i="7"/>
  <c r="A253" i="7"/>
  <c r="A252" i="7"/>
  <c r="A251" i="7"/>
  <c r="A250" i="7"/>
  <c r="A249" i="7"/>
  <c r="A248" i="7"/>
  <c r="A247" i="7"/>
  <c r="A246" i="7"/>
  <c r="A245" i="7"/>
  <c r="A244" i="7"/>
  <c r="A243" i="7"/>
  <c r="A242" i="7"/>
  <c r="A241" i="7"/>
  <c r="A240" i="7"/>
  <c r="A239" i="7"/>
  <c r="A238" i="7"/>
  <c r="A237" i="7"/>
  <c r="A236" i="7"/>
  <c r="A235" i="7"/>
  <c r="A234" i="7"/>
  <c r="A233" i="7"/>
  <c r="A232" i="7"/>
  <c r="A231" i="7"/>
  <c r="A230" i="7"/>
  <c r="A229" i="7"/>
  <c r="A228" i="7"/>
  <c r="A227" i="7"/>
  <c r="A226" i="7"/>
  <c r="A225" i="7"/>
  <c r="A224" i="7"/>
  <c r="A223" i="7"/>
  <c r="A222" i="7"/>
  <c r="A221" i="7"/>
  <c r="A220" i="7"/>
  <c r="A219" i="7"/>
  <c r="A218" i="7"/>
  <c r="A217" i="7"/>
  <c r="A216" i="7"/>
  <c r="A215" i="7"/>
  <c r="A214" i="7"/>
  <c r="A213" i="7"/>
  <c r="A212" i="7"/>
  <c r="A211" i="7"/>
  <c r="A210" i="7"/>
  <c r="A209" i="7"/>
  <c r="A208" i="7"/>
  <c r="A207" i="7"/>
  <c r="A206" i="7"/>
  <c r="A205" i="7"/>
  <c r="A204" i="7"/>
  <c r="A203" i="7"/>
  <c r="A202" i="7"/>
  <c r="A201" i="7"/>
  <c r="A200" i="7"/>
  <c r="A199" i="7"/>
  <c r="A198" i="7"/>
  <c r="A197" i="7"/>
  <c r="A196" i="7"/>
  <c r="A195" i="7"/>
  <c r="A194" i="7"/>
  <c r="A193" i="7"/>
  <c r="A192" i="7"/>
  <c r="A191" i="7"/>
  <c r="A190" i="7"/>
  <c r="A189" i="7"/>
  <c r="A188" i="7"/>
  <c r="A187" i="7"/>
  <c r="A186" i="7"/>
  <c r="A185" i="7"/>
  <c r="A184" i="7"/>
  <c r="A183" i="7"/>
  <c r="A182" i="7"/>
  <c r="A181" i="7"/>
  <c r="A180" i="7"/>
  <c r="A179" i="7"/>
  <c r="A178" i="7"/>
  <c r="A177" i="7"/>
  <c r="A176" i="7"/>
  <c r="A175" i="7"/>
  <c r="A174" i="7"/>
  <c r="A173" i="7"/>
  <c r="A172" i="7"/>
  <c r="A171" i="7"/>
  <c r="A170" i="7"/>
  <c r="A169" i="7"/>
  <c r="A168" i="7"/>
  <c r="A167" i="7"/>
  <c r="A166" i="7"/>
  <c r="A165" i="7"/>
  <c r="A164" i="7"/>
  <c r="A163" i="7"/>
  <c r="A162" i="7"/>
  <c r="A161" i="7"/>
  <c r="A160" i="7"/>
  <c r="A159" i="7"/>
  <c r="A158" i="7"/>
  <c r="A157" i="7"/>
  <c r="A156" i="7"/>
  <c r="A155" i="7"/>
  <c r="A154" i="7"/>
  <c r="A153" i="7"/>
  <c r="A152" i="7"/>
  <c r="A151" i="7"/>
  <c r="A150" i="7"/>
  <c r="A149" i="7"/>
  <c r="A148" i="7"/>
  <c r="A147" i="7"/>
  <c r="A146" i="7"/>
  <c r="A145" i="7"/>
  <c r="A144" i="7"/>
  <c r="A143" i="7"/>
  <c r="A142" i="7"/>
  <c r="A141" i="7"/>
  <c r="A140" i="7"/>
  <c r="A139" i="7"/>
  <c r="A138" i="7"/>
  <c r="A137" i="7"/>
  <c r="A136" i="7"/>
  <c r="A135" i="7"/>
  <c r="A134" i="7"/>
  <c r="A133" i="7"/>
  <c r="A132" i="7"/>
  <c r="A131" i="7"/>
  <c r="A130" i="7"/>
  <c r="A129" i="7"/>
  <c r="A128" i="7"/>
  <c r="A127" i="7"/>
  <c r="A126" i="7"/>
  <c r="A125" i="7"/>
  <c r="A124" i="7"/>
  <c r="A123" i="7"/>
  <c r="A122" i="7"/>
  <c r="A121" i="7"/>
  <c r="A120" i="7"/>
  <c r="A119" i="7"/>
  <c r="A118" i="7"/>
  <c r="A117" i="7"/>
  <c r="A116" i="7"/>
  <c r="A115" i="7"/>
  <c r="A114" i="7"/>
  <c r="A113" i="7"/>
  <c r="A112" i="7"/>
  <c r="A111" i="7"/>
  <c r="A110" i="7"/>
  <c r="A109" i="7"/>
  <c r="A108" i="7"/>
  <c r="A107" i="7"/>
  <c r="A106" i="7"/>
  <c r="A105" i="7"/>
  <c r="A104" i="7"/>
  <c r="A103" i="7"/>
  <c r="A102" i="7"/>
  <c r="A101" i="7"/>
  <c r="A100" i="7"/>
  <c r="A99" i="7"/>
  <c r="A98" i="7"/>
  <c r="A97" i="7"/>
  <c r="A96" i="7"/>
  <c r="A95" i="7"/>
  <c r="A94" i="7"/>
  <c r="A93" i="7"/>
  <c r="A92" i="7"/>
  <c r="A91" i="7"/>
  <c r="A90" i="7"/>
  <c r="A89" i="7"/>
  <c r="A88" i="7"/>
  <c r="A87" i="7"/>
  <c r="A86" i="7"/>
  <c r="A85" i="7"/>
  <c r="A84" i="7"/>
  <c r="A83" i="7"/>
  <c r="A82" i="7"/>
  <c r="A81" i="7"/>
  <c r="A80" i="7"/>
  <c r="A79" i="7"/>
  <c r="A78" i="7"/>
  <c r="A77" i="7"/>
  <c r="A76" i="7"/>
  <c r="A75" i="7"/>
  <c r="A74" i="7"/>
  <c r="A73" i="7"/>
  <c r="A72" i="7"/>
  <c r="A71" i="7"/>
  <c r="A70" i="7"/>
  <c r="A69" i="7"/>
  <c r="A68" i="7"/>
  <c r="A67" i="7"/>
  <c r="A66" i="7"/>
  <c r="A65" i="7"/>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15" i="7"/>
  <c r="A14" i="7"/>
  <c r="A13" i="7"/>
  <c r="A12" i="7"/>
  <c r="A11" i="7"/>
  <c r="A10" i="7"/>
  <c r="W22" i="14" l="1"/>
  <c r="X22" i="14" s="1"/>
  <c r="W26" i="14"/>
  <c r="X26" i="14" s="1"/>
  <c r="W38" i="14"/>
  <c r="X38" i="14" s="1"/>
  <c r="W54" i="14"/>
  <c r="X54" i="14" s="1"/>
  <c r="W70" i="14"/>
  <c r="X70" i="14" s="1"/>
  <c r="W82" i="14"/>
  <c r="X82" i="14" s="1"/>
  <c r="W98" i="14"/>
  <c r="X98" i="14" s="1"/>
  <c r="W110" i="14"/>
  <c r="X110" i="14" s="1"/>
  <c r="W126" i="14"/>
  <c r="X126" i="14" s="1"/>
  <c r="W138" i="14"/>
  <c r="X138" i="14" s="1"/>
  <c r="W154" i="14"/>
  <c r="X154" i="14" s="1"/>
  <c r="W166" i="14"/>
  <c r="X166" i="14" s="1"/>
  <c r="W178" i="14"/>
  <c r="X178" i="14" s="1"/>
  <c r="W190" i="14"/>
  <c r="X190" i="14" s="1"/>
  <c r="W206" i="14"/>
  <c r="X206" i="14" s="1"/>
  <c r="W226" i="14"/>
  <c r="X226" i="14" s="1"/>
  <c r="W266" i="14"/>
  <c r="X266" i="14" s="1"/>
  <c r="W27" i="14"/>
  <c r="X27" i="14" s="1"/>
  <c r="W167" i="14"/>
  <c r="X167" i="14" s="1"/>
  <c r="W18" i="14"/>
  <c r="X18" i="14" s="1"/>
  <c r="W30" i="14"/>
  <c r="X30" i="14" s="1"/>
  <c r="W42" i="14"/>
  <c r="X42" i="14" s="1"/>
  <c r="W50" i="14"/>
  <c r="X50" i="14" s="1"/>
  <c r="W62" i="14"/>
  <c r="X62" i="14" s="1"/>
  <c r="W78" i="14"/>
  <c r="X78" i="14" s="1"/>
  <c r="W86" i="14"/>
  <c r="X86" i="14" s="1"/>
  <c r="W94" i="14"/>
  <c r="X94" i="14" s="1"/>
  <c r="W106" i="14"/>
  <c r="X106" i="14" s="1"/>
  <c r="W118" i="14"/>
  <c r="X118" i="14" s="1"/>
  <c r="W130" i="14"/>
  <c r="X130" i="14" s="1"/>
  <c r="W142" i="14"/>
  <c r="X142" i="14" s="1"/>
  <c r="W150" i="14"/>
  <c r="X150" i="14" s="1"/>
  <c r="W162" i="14"/>
  <c r="X162" i="14" s="1"/>
  <c r="W174" i="14"/>
  <c r="X174" i="14" s="1"/>
  <c r="W186" i="14"/>
  <c r="X186" i="14" s="1"/>
  <c r="W198" i="14"/>
  <c r="X198" i="14" s="1"/>
  <c r="W214" i="14"/>
  <c r="X214" i="14" s="1"/>
  <c r="W222" i="14"/>
  <c r="X222" i="14" s="1"/>
  <c r="W234" i="14"/>
  <c r="X234" i="14" s="1"/>
  <c r="W242" i="14"/>
  <c r="X242" i="14" s="1"/>
  <c r="W250" i="14"/>
  <c r="X250" i="14" s="1"/>
  <c r="W258" i="14"/>
  <c r="X258" i="14" s="1"/>
  <c r="W270" i="14"/>
  <c r="X270" i="14" s="1"/>
  <c r="W23" i="14"/>
  <c r="X23" i="14" s="1"/>
  <c r="W35" i="14"/>
  <c r="X35" i="14" s="1"/>
  <c r="W43" i="14"/>
  <c r="X43" i="14" s="1"/>
  <c r="W51" i="14"/>
  <c r="X51" i="14" s="1"/>
  <c r="W59" i="14"/>
  <c r="X59" i="14" s="1"/>
  <c r="W67" i="14"/>
  <c r="X67" i="14" s="1"/>
  <c r="W75" i="14"/>
  <c r="X75" i="14" s="1"/>
  <c r="W83" i="14"/>
  <c r="X83" i="14" s="1"/>
  <c r="W95" i="14"/>
  <c r="X95" i="14" s="1"/>
  <c r="W103" i="14"/>
  <c r="X103" i="14" s="1"/>
  <c r="W111" i="14"/>
  <c r="X111" i="14" s="1"/>
  <c r="W119" i="14"/>
  <c r="X119" i="14" s="1"/>
  <c r="W127" i="14"/>
  <c r="X127" i="14" s="1"/>
  <c r="W131" i="14"/>
  <c r="X131" i="14" s="1"/>
  <c r="W139" i="14"/>
  <c r="X139" i="14" s="1"/>
  <c r="W143" i="14"/>
  <c r="X143" i="14" s="1"/>
  <c r="W155" i="14"/>
  <c r="X155" i="14" s="1"/>
  <c r="W159" i="14"/>
  <c r="X159" i="14" s="1"/>
  <c r="W171" i="14"/>
  <c r="X171" i="14" s="1"/>
  <c r="W183" i="14"/>
  <c r="X183" i="14" s="1"/>
  <c r="W191" i="14"/>
  <c r="X191" i="14" s="1"/>
  <c r="W199" i="14"/>
  <c r="X199" i="14" s="1"/>
  <c r="W207" i="14"/>
  <c r="X207" i="14" s="1"/>
  <c r="W215" i="14"/>
  <c r="X215" i="14" s="1"/>
  <c r="W223" i="14"/>
  <c r="X223" i="14" s="1"/>
  <c r="W231" i="14"/>
  <c r="X231" i="14" s="1"/>
  <c r="W239" i="14"/>
  <c r="X239" i="14" s="1"/>
  <c r="W243" i="14"/>
  <c r="X243" i="14" s="1"/>
  <c r="W251" i="14"/>
  <c r="X251" i="14" s="1"/>
  <c r="W259" i="14"/>
  <c r="X259" i="14" s="1"/>
  <c r="W267" i="14"/>
  <c r="X267" i="14" s="1"/>
  <c r="W271" i="14"/>
  <c r="X271" i="14" s="1"/>
  <c r="W16" i="14"/>
  <c r="X16" i="14" s="1"/>
  <c r="W20" i="14"/>
  <c r="X20" i="14" s="1"/>
  <c r="W24" i="14"/>
  <c r="X24" i="14" s="1"/>
  <c r="W28" i="14"/>
  <c r="X28" i="14" s="1"/>
  <c r="W32" i="14"/>
  <c r="X32" i="14" s="1"/>
  <c r="W36" i="14"/>
  <c r="X36" i="14" s="1"/>
  <c r="W40" i="14"/>
  <c r="X40" i="14" s="1"/>
  <c r="W44" i="14"/>
  <c r="X44" i="14" s="1"/>
  <c r="W48" i="14"/>
  <c r="X48" i="14" s="1"/>
  <c r="W52" i="14"/>
  <c r="X52" i="14" s="1"/>
  <c r="W56" i="14"/>
  <c r="X56" i="14" s="1"/>
  <c r="W60" i="14"/>
  <c r="X60" i="14" s="1"/>
  <c r="W64" i="14"/>
  <c r="X64" i="14" s="1"/>
  <c r="W68" i="14"/>
  <c r="X68" i="14" s="1"/>
  <c r="W72" i="14"/>
  <c r="X72" i="14" s="1"/>
  <c r="W76" i="14"/>
  <c r="X76" i="14" s="1"/>
  <c r="W80" i="14"/>
  <c r="X80" i="14" s="1"/>
  <c r="W84" i="14"/>
  <c r="X84" i="14" s="1"/>
  <c r="W88" i="14"/>
  <c r="X88" i="14" s="1"/>
  <c r="W92" i="14"/>
  <c r="X92" i="14" s="1"/>
  <c r="W96" i="14"/>
  <c r="X96" i="14" s="1"/>
  <c r="W100" i="14"/>
  <c r="X100" i="14" s="1"/>
  <c r="W104" i="14"/>
  <c r="X104" i="14" s="1"/>
  <c r="W108" i="14"/>
  <c r="X108" i="14" s="1"/>
  <c r="W112" i="14"/>
  <c r="X112" i="14" s="1"/>
  <c r="W116" i="14"/>
  <c r="X116" i="14" s="1"/>
  <c r="W120" i="14"/>
  <c r="X120" i="14" s="1"/>
  <c r="W124" i="14"/>
  <c r="X124" i="14" s="1"/>
  <c r="W128" i="14"/>
  <c r="X128" i="14" s="1"/>
  <c r="W132" i="14"/>
  <c r="X132" i="14" s="1"/>
  <c r="W136" i="14"/>
  <c r="X136" i="14" s="1"/>
  <c r="W140" i="14"/>
  <c r="X140" i="14" s="1"/>
  <c r="W144" i="14"/>
  <c r="X144" i="14" s="1"/>
  <c r="W148" i="14"/>
  <c r="X148" i="14" s="1"/>
  <c r="W152" i="14"/>
  <c r="X152" i="14" s="1"/>
  <c r="W156" i="14"/>
  <c r="X156" i="14" s="1"/>
  <c r="W160" i="14"/>
  <c r="X160" i="14" s="1"/>
  <c r="W164" i="14"/>
  <c r="X164" i="14" s="1"/>
  <c r="W168" i="14"/>
  <c r="X168" i="14" s="1"/>
  <c r="W172" i="14"/>
  <c r="X172" i="14" s="1"/>
  <c r="W176" i="14"/>
  <c r="X176" i="14" s="1"/>
  <c r="W180" i="14"/>
  <c r="X180" i="14" s="1"/>
  <c r="W184" i="14"/>
  <c r="X184" i="14" s="1"/>
  <c r="W188" i="14"/>
  <c r="X188" i="14" s="1"/>
  <c r="W192" i="14"/>
  <c r="X192" i="14" s="1"/>
  <c r="W196" i="14"/>
  <c r="X196" i="14" s="1"/>
  <c r="W200" i="14"/>
  <c r="X200" i="14" s="1"/>
  <c r="W204" i="14"/>
  <c r="X204" i="14" s="1"/>
  <c r="W208" i="14"/>
  <c r="X208" i="14" s="1"/>
  <c r="W212" i="14"/>
  <c r="X212" i="14" s="1"/>
  <c r="W216" i="14"/>
  <c r="X216" i="14" s="1"/>
  <c r="W220" i="14"/>
  <c r="X220" i="14" s="1"/>
  <c r="W224" i="14"/>
  <c r="X224" i="14" s="1"/>
  <c r="W228" i="14"/>
  <c r="X228" i="14" s="1"/>
  <c r="W232" i="14"/>
  <c r="X232" i="14" s="1"/>
  <c r="W236" i="14"/>
  <c r="X236" i="14" s="1"/>
  <c r="W240" i="14"/>
  <c r="X240" i="14" s="1"/>
  <c r="W244" i="14"/>
  <c r="X244" i="14" s="1"/>
  <c r="W248" i="14"/>
  <c r="X248" i="14" s="1"/>
  <c r="W252" i="14"/>
  <c r="X252" i="14" s="1"/>
  <c r="W256" i="14"/>
  <c r="X256" i="14" s="1"/>
  <c r="W260" i="14"/>
  <c r="X260" i="14" s="1"/>
  <c r="W264" i="14"/>
  <c r="X264" i="14" s="1"/>
  <c r="W268" i="14"/>
  <c r="X268" i="14" s="1"/>
  <c r="W272" i="14"/>
  <c r="X272" i="14" s="1"/>
  <c r="W276" i="14"/>
  <c r="X276" i="14" s="1"/>
  <c r="W34" i="14"/>
  <c r="X34" i="14" s="1"/>
  <c r="W46" i="14"/>
  <c r="X46" i="14" s="1"/>
  <c r="W58" i="14"/>
  <c r="X58" i="14" s="1"/>
  <c r="W66" i="14"/>
  <c r="X66" i="14" s="1"/>
  <c r="W74" i="14"/>
  <c r="X74" i="14" s="1"/>
  <c r="W90" i="14"/>
  <c r="X90" i="14" s="1"/>
  <c r="W102" i="14"/>
  <c r="X102" i="14" s="1"/>
  <c r="W114" i="14"/>
  <c r="X114" i="14" s="1"/>
  <c r="W122" i="14"/>
  <c r="X122" i="14" s="1"/>
  <c r="W134" i="14"/>
  <c r="X134" i="14" s="1"/>
  <c r="W146" i="14"/>
  <c r="X146" i="14" s="1"/>
  <c r="W158" i="14"/>
  <c r="X158" i="14" s="1"/>
  <c r="W170" i="14"/>
  <c r="X170" i="14" s="1"/>
  <c r="W182" i="14"/>
  <c r="X182" i="14" s="1"/>
  <c r="W194" i="14"/>
  <c r="X194" i="14" s="1"/>
  <c r="W202" i="14"/>
  <c r="X202" i="14" s="1"/>
  <c r="W210" i="14"/>
  <c r="X210" i="14" s="1"/>
  <c r="W218" i="14"/>
  <c r="X218" i="14" s="1"/>
  <c r="W230" i="14"/>
  <c r="X230" i="14" s="1"/>
  <c r="W238" i="14"/>
  <c r="X238" i="14" s="1"/>
  <c r="W246" i="14"/>
  <c r="X246" i="14" s="1"/>
  <c r="W254" i="14"/>
  <c r="X254" i="14" s="1"/>
  <c r="W262" i="14"/>
  <c r="X262" i="14" s="1"/>
  <c r="W274" i="14"/>
  <c r="X274" i="14" s="1"/>
  <c r="W19" i="14"/>
  <c r="X19" i="14" s="1"/>
  <c r="W31" i="14"/>
  <c r="X31" i="14" s="1"/>
  <c r="W39" i="14"/>
  <c r="X39" i="14" s="1"/>
  <c r="W47" i="14"/>
  <c r="X47" i="14" s="1"/>
  <c r="W55" i="14"/>
  <c r="X55" i="14" s="1"/>
  <c r="W63" i="14"/>
  <c r="X63" i="14" s="1"/>
  <c r="W71" i="14"/>
  <c r="X71" i="14" s="1"/>
  <c r="W79" i="14"/>
  <c r="X79" i="14" s="1"/>
  <c r="W87" i="14"/>
  <c r="X87" i="14" s="1"/>
  <c r="W91" i="14"/>
  <c r="X91" i="14" s="1"/>
  <c r="W99" i="14"/>
  <c r="X99" i="14" s="1"/>
  <c r="W107" i="14"/>
  <c r="X107" i="14" s="1"/>
  <c r="W115" i="14"/>
  <c r="X115" i="14" s="1"/>
  <c r="W123" i="14"/>
  <c r="X123" i="14" s="1"/>
  <c r="W135" i="14"/>
  <c r="X135" i="14" s="1"/>
  <c r="W147" i="14"/>
  <c r="X147" i="14" s="1"/>
  <c r="W151" i="14"/>
  <c r="X151" i="14" s="1"/>
  <c r="W163" i="14"/>
  <c r="X163" i="14" s="1"/>
  <c r="W175" i="14"/>
  <c r="X175" i="14" s="1"/>
  <c r="W179" i="14"/>
  <c r="X179" i="14" s="1"/>
  <c r="W187" i="14"/>
  <c r="X187" i="14" s="1"/>
  <c r="W195" i="14"/>
  <c r="X195" i="14" s="1"/>
  <c r="W203" i="14"/>
  <c r="X203" i="14" s="1"/>
  <c r="W211" i="14"/>
  <c r="X211" i="14" s="1"/>
  <c r="W219" i="14"/>
  <c r="X219" i="14" s="1"/>
  <c r="W227" i="14"/>
  <c r="X227" i="14" s="1"/>
  <c r="W235" i="14"/>
  <c r="X235" i="14" s="1"/>
  <c r="W247" i="14"/>
  <c r="X247" i="14" s="1"/>
  <c r="W255" i="14"/>
  <c r="X255" i="14" s="1"/>
  <c r="W263" i="14"/>
  <c r="X263" i="14" s="1"/>
  <c r="W275" i="14"/>
  <c r="X275" i="14" s="1"/>
  <c r="W17" i="14"/>
  <c r="X17" i="14" s="1"/>
  <c r="W21" i="14"/>
  <c r="X21" i="14" s="1"/>
  <c r="W25" i="14"/>
  <c r="X25" i="14" s="1"/>
  <c r="W29" i="14"/>
  <c r="X29" i="14" s="1"/>
  <c r="W33" i="14"/>
  <c r="X33" i="14" s="1"/>
  <c r="W37" i="14"/>
  <c r="X37" i="14" s="1"/>
  <c r="W41" i="14"/>
  <c r="X41" i="14" s="1"/>
  <c r="W45" i="14"/>
  <c r="X45" i="14" s="1"/>
  <c r="W49" i="14"/>
  <c r="X49" i="14" s="1"/>
  <c r="W53" i="14"/>
  <c r="X53" i="14" s="1"/>
  <c r="W57" i="14"/>
  <c r="X57" i="14" s="1"/>
  <c r="W61" i="14"/>
  <c r="X61" i="14" s="1"/>
  <c r="W65" i="14"/>
  <c r="X65" i="14" s="1"/>
  <c r="W69" i="14"/>
  <c r="X69" i="14" s="1"/>
  <c r="W73" i="14"/>
  <c r="X73" i="14" s="1"/>
  <c r="W77" i="14"/>
  <c r="X77" i="14" s="1"/>
  <c r="W81" i="14"/>
  <c r="X81" i="14" s="1"/>
  <c r="W85" i="14"/>
  <c r="X85" i="14" s="1"/>
  <c r="W89" i="14"/>
  <c r="X89" i="14" s="1"/>
  <c r="W93" i="14"/>
  <c r="X93" i="14" s="1"/>
  <c r="W97" i="14"/>
  <c r="X97" i="14" s="1"/>
  <c r="W101" i="14"/>
  <c r="X101" i="14" s="1"/>
  <c r="W105" i="14"/>
  <c r="X105" i="14" s="1"/>
  <c r="W109" i="14"/>
  <c r="X109" i="14" s="1"/>
  <c r="W113" i="14"/>
  <c r="X113" i="14" s="1"/>
  <c r="W117" i="14"/>
  <c r="X117" i="14" s="1"/>
  <c r="W121" i="14"/>
  <c r="X121" i="14" s="1"/>
  <c r="W125" i="14"/>
  <c r="X125" i="14" s="1"/>
  <c r="W129" i="14"/>
  <c r="X129" i="14" s="1"/>
  <c r="W133" i="14"/>
  <c r="X133" i="14" s="1"/>
  <c r="W137" i="14"/>
  <c r="X137" i="14" s="1"/>
  <c r="W141" i="14"/>
  <c r="X141" i="14" s="1"/>
  <c r="W145" i="14"/>
  <c r="X145" i="14" s="1"/>
  <c r="W149" i="14"/>
  <c r="X149" i="14" s="1"/>
  <c r="W153" i="14"/>
  <c r="X153" i="14" s="1"/>
  <c r="W157" i="14"/>
  <c r="X157" i="14" s="1"/>
  <c r="W161" i="14"/>
  <c r="X161" i="14" s="1"/>
  <c r="W165" i="14"/>
  <c r="X165" i="14" s="1"/>
  <c r="W169" i="14"/>
  <c r="X169" i="14" s="1"/>
  <c r="W173" i="14"/>
  <c r="X173" i="14" s="1"/>
  <c r="W177" i="14"/>
  <c r="X177" i="14" s="1"/>
  <c r="W181" i="14"/>
  <c r="X181" i="14" s="1"/>
  <c r="W185" i="14"/>
  <c r="X185" i="14" s="1"/>
  <c r="W189" i="14"/>
  <c r="X189" i="14" s="1"/>
  <c r="W193" i="14"/>
  <c r="X193" i="14" s="1"/>
  <c r="W197" i="14"/>
  <c r="X197" i="14" s="1"/>
  <c r="W201" i="14"/>
  <c r="X201" i="14" s="1"/>
  <c r="W205" i="14"/>
  <c r="X205" i="14" s="1"/>
  <c r="W209" i="14"/>
  <c r="X209" i="14" s="1"/>
  <c r="W213" i="14"/>
  <c r="X213" i="14" s="1"/>
  <c r="W217" i="14"/>
  <c r="X217" i="14" s="1"/>
  <c r="W221" i="14"/>
  <c r="X221" i="14" s="1"/>
  <c r="W225" i="14"/>
  <c r="X225" i="14" s="1"/>
  <c r="W229" i="14"/>
  <c r="X229" i="14" s="1"/>
  <c r="W233" i="14"/>
  <c r="X233" i="14" s="1"/>
  <c r="W237" i="14"/>
  <c r="X237" i="14" s="1"/>
  <c r="W241" i="14"/>
  <c r="X241" i="14" s="1"/>
  <c r="W245" i="14"/>
  <c r="X245" i="14" s="1"/>
  <c r="W249" i="14"/>
  <c r="X249" i="14" s="1"/>
  <c r="W253" i="14"/>
  <c r="X253" i="14" s="1"/>
  <c r="W257" i="14"/>
  <c r="X257" i="14" s="1"/>
  <c r="W261" i="14"/>
  <c r="X261" i="14" s="1"/>
  <c r="W265" i="14"/>
  <c r="X265" i="14" s="1"/>
  <c r="W269" i="14"/>
  <c r="X269" i="14" s="1"/>
  <c r="W273" i="14"/>
  <c r="X273" i="14" s="1"/>
  <c r="C140" i="7"/>
  <c r="C226" i="7"/>
  <c r="C55" i="7"/>
  <c r="C192" i="7"/>
  <c r="C216" i="7"/>
  <c r="C67" i="7"/>
  <c r="C217" i="7"/>
  <c r="C246" i="7"/>
  <c r="C144" i="7"/>
  <c r="C228" i="7"/>
  <c r="C45" i="7"/>
  <c r="C229" i="7"/>
  <c r="C66" i="7"/>
  <c r="C79" i="7"/>
  <c r="C16" i="7"/>
  <c r="C220" i="7"/>
  <c r="C15" i="7"/>
  <c r="C203" i="7"/>
  <c r="C215" i="7"/>
  <c r="C251" i="7"/>
  <c r="C299" i="7"/>
  <c r="C307" i="7"/>
  <c r="C347" i="7"/>
  <c r="C359" i="7"/>
  <c r="C375" i="7"/>
  <c r="C399" i="7"/>
  <c r="C407" i="7"/>
  <c r="C415" i="7"/>
  <c r="C419" i="7"/>
  <c r="C427" i="7"/>
  <c r="C447" i="7"/>
  <c r="C459" i="7"/>
  <c r="C64" i="7"/>
  <c r="C236" i="7"/>
  <c r="C252" i="7"/>
  <c r="C272" i="7"/>
  <c r="C340" i="7"/>
  <c r="C356" i="7"/>
  <c r="C360" i="7"/>
  <c r="C392" i="7"/>
  <c r="C440" i="7"/>
  <c r="C448" i="7"/>
  <c r="C456" i="7"/>
  <c r="C488" i="7"/>
  <c r="C65" i="7"/>
  <c r="C213" i="7"/>
  <c r="C225" i="7"/>
  <c r="C237" i="7"/>
  <c r="C305" i="7"/>
  <c r="C309" i="7"/>
  <c r="C361" i="7"/>
  <c r="C393" i="7"/>
  <c r="C397" i="7"/>
  <c r="C433" i="7"/>
  <c r="C489" i="7"/>
  <c r="C98" i="7"/>
  <c r="C146" i="7"/>
  <c r="C154" i="7"/>
  <c r="C310" i="7"/>
  <c r="C322" i="7"/>
  <c r="C362" i="7"/>
  <c r="C374" i="7"/>
  <c r="C394" i="7"/>
  <c r="C398" i="7"/>
  <c r="C410" i="7"/>
  <c r="C414" i="7"/>
  <c r="C199" i="7"/>
  <c r="C271" i="7"/>
  <c r="C387" i="7"/>
  <c r="C411" i="7"/>
  <c r="C451" i="7"/>
  <c r="C32" i="7"/>
  <c r="C56" i="7"/>
  <c r="C88" i="7"/>
  <c r="C164" i="7"/>
  <c r="C168" i="7"/>
  <c r="C200" i="7"/>
  <c r="C244" i="7"/>
  <c r="C276" i="7"/>
  <c r="C316" i="7"/>
  <c r="C320" i="7"/>
  <c r="C384" i="7"/>
  <c r="C111" i="7"/>
  <c r="C363" i="7"/>
  <c r="C383" i="7"/>
  <c r="C33" i="7"/>
  <c r="C73" i="7"/>
  <c r="C89" i="7"/>
  <c r="C165" i="7"/>
  <c r="C177" i="7"/>
  <c r="C185" i="7"/>
  <c r="C205" i="7"/>
  <c r="C245" i="7"/>
  <c r="C269" i="7"/>
  <c r="C273" i="7"/>
  <c r="C293" i="7"/>
  <c r="C317" i="7"/>
  <c r="C333" i="7"/>
  <c r="C449" i="7"/>
  <c r="C473" i="7"/>
  <c r="C179" i="7"/>
  <c r="C219" i="7"/>
  <c r="C243" i="7"/>
  <c r="C319" i="7"/>
  <c r="C371" i="7"/>
  <c r="C34" i="7"/>
  <c r="C90" i="7"/>
  <c r="C162" i="7"/>
  <c r="C174" i="7"/>
  <c r="C178" i="7"/>
  <c r="C186" i="7"/>
  <c r="C198" i="7"/>
  <c r="C206" i="7"/>
  <c r="C230" i="7"/>
  <c r="C270" i="7"/>
  <c r="C318" i="7"/>
  <c r="C474" i="7"/>
  <c r="C481" i="7"/>
  <c r="C485" i="7"/>
  <c r="C9" i="7"/>
  <c r="C249" i="7"/>
  <c r="C257" i="7"/>
  <c r="C261" i="7"/>
  <c r="C277" i="7"/>
  <c r="C285" i="7"/>
  <c r="C289" i="7"/>
  <c r="C313" i="7"/>
  <c r="C341" i="7"/>
  <c r="C365" i="7"/>
  <c r="C369" i="7"/>
  <c r="C381" i="7"/>
  <c r="C413" i="7"/>
  <c r="C425" i="7"/>
  <c r="C17" i="7"/>
  <c r="C37" i="7"/>
  <c r="C57" i="7"/>
  <c r="C61" i="7"/>
  <c r="C97" i="7"/>
  <c r="C105" i="7"/>
  <c r="C117" i="7"/>
  <c r="C133" i="7"/>
  <c r="C141" i="7"/>
  <c r="C173" i="7"/>
  <c r="C181" i="7"/>
  <c r="C193" i="7"/>
  <c r="C197" i="7"/>
  <c r="C221" i="7"/>
  <c r="C19" i="7"/>
  <c r="C43" i="7"/>
  <c r="C59" i="7"/>
  <c r="C63" i="7"/>
  <c r="C87" i="7"/>
  <c r="C91" i="7"/>
  <c r="C95" i="7"/>
  <c r="C99" i="7"/>
  <c r="C103" i="7"/>
  <c r="C123" i="7"/>
  <c r="C127" i="7"/>
  <c r="C151" i="7"/>
  <c r="C163" i="7"/>
  <c r="C191" i="7"/>
  <c r="C195" i="7"/>
  <c r="C211" i="7"/>
  <c r="C223" i="7"/>
  <c r="C235" i="7"/>
  <c r="C247" i="7"/>
  <c r="C263" i="7"/>
  <c r="C279" i="7"/>
  <c r="C283" i="7"/>
  <c r="C287" i="7"/>
  <c r="C291" i="7"/>
  <c r="C303" i="7"/>
  <c r="C323" i="7"/>
  <c r="C335" i="7"/>
  <c r="C339" i="7"/>
  <c r="C343" i="7"/>
  <c r="C355" i="7"/>
  <c r="C367" i="7"/>
  <c r="C379" i="7"/>
  <c r="C395" i="7"/>
  <c r="C435" i="7"/>
  <c r="C471" i="7"/>
  <c r="C483" i="7"/>
  <c r="C487" i="7"/>
  <c r="C491" i="7"/>
  <c r="C26" i="7"/>
  <c r="C38" i="7"/>
  <c r="C54" i="7"/>
  <c r="C58" i="7"/>
  <c r="C62" i="7"/>
  <c r="C78" i="7"/>
  <c r="C86" i="7"/>
  <c r="C118" i="7"/>
  <c r="C134" i="7"/>
  <c r="C150" i="7"/>
  <c r="C182" i="7"/>
  <c r="C194" i="7"/>
  <c r="C202" i="7"/>
  <c r="C214" i="7"/>
  <c r="C222" i="7"/>
  <c r="C234" i="7"/>
  <c r="C250" i="7"/>
  <c r="C262" i="7"/>
  <c r="C278" i="7"/>
  <c r="C290" i="7"/>
  <c r="C306" i="7"/>
  <c r="C334" i="7"/>
  <c r="C338" i="7"/>
  <c r="C342" i="7"/>
  <c r="C354" i="7"/>
  <c r="C366" i="7"/>
  <c r="C370" i="7"/>
  <c r="C382" i="7"/>
  <c r="C406" i="7"/>
  <c r="C426" i="7"/>
  <c r="C450" i="7"/>
  <c r="C454" i="7"/>
  <c r="C466" i="7"/>
  <c r="C482" i="7"/>
  <c r="C486" i="7"/>
  <c r="C490" i="7"/>
  <c r="C69" i="7"/>
  <c r="C81" i="7"/>
  <c r="C101" i="7"/>
  <c r="C113" i="7"/>
  <c r="C125" i="7"/>
  <c r="C137" i="7"/>
  <c r="C153" i="7"/>
  <c r="C189" i="7"/>
  <c r="C201" i="7"/>
  <c r="C241" i="7"/>
  <c r="C253" i="7"/>
  <c r="C265" i="7"/>
  <c r="C281" i="7"/>
  <c r="C325" i="7"/>
  <c r="C357" i="7"/>
  <c r="C389" i="7"/>
  <c r="C401" i="7"/>
  <c r="C437" i="7"/>
  <c r="C30" i="7"/>
  <c r="C42" i="7"/>
  <c r="C70" i="7"/>
  <c r="C82" i="7"/>
  <c r="C94" i="7"/>
  <c r="C114" i="7"/>
  <c r="C126" i="7"/>
  <c r="C138" i="7"/>
  <c r="C158" i="7"/>
  <c r="C210" i="7"/>
  <c r="C330" i="7"/>
  <c r="C442" i="7"/>
  <c r="C25" i="7"/>
  <c r="C49" i="7"/>
  <c r="C77" i="7"/>
  <c r="C109" i="7"/>
  <c r="C121" i="7"/>
  <c r="C149" i="7"/>
  <c r="C161" i="7"/>
  <c r="C209" i="7"/>
  <c r="C337" i="7"/>
  <c r="C349" i="7"/>
  <c r="C429" i="7"/>
  <c r="C457" i="7"/>
  <c r="C465" i="7"/>
  <c r="C477" i="7"/>
  <c r="C18" i="7"/>
  <c r="C74" i="7"/>
  <c r="C106" i="7"/>
  <c r="C130" i="7"/>
  <c r="C142" i="7"/>
  <c r="C170" i="7"/>
  <c r="C190" i="7"/>
  <c r="C242" i="7"/>
  <c r="C254" i="7"/>
  <c r="C294" i="7"/>
  <c r="C358" i="7"/>
  <c r="C430" i="7"/>
  <c r="C434" i="7"/>
  <c r="C458" i="7"/>
  <c r="C494" i="7"/>
  <c r="C11" i="7"/>
  <c r="C23" i="7"/>
  <c r="C27" i="7"/>
  <c r="C31" i="7"/>
  <c r="C35" i="7"/>
  <c r="C39" i="7"/>
  <c r="C47" i="7"/>
  <c r="C51" i="7"/>
  <c r="C71" i="7"/>
  <c r="C75" i="7"/>
  <c r="C83" i="7"/>
  <c r="C107" i="7"/>
  <c r="C115" i="7"/>
  <c r="C119" i="7"/>
  <c r="C131" i="7"/>
  <c r="C135" i="7"/>
  <c r="C139" i="7"/>
  <c r="C143" i="7"/>
  <c r="C147" i="7"/>
  <c r="C155" i="7"/>
  <c r="C159" i="7"/>
  <c r="C167" i="7"/>
  <c r="C171" i="7"/>
  <c r="C183" i="7"/>
  <c r="C187" i="7"/>
  <c r="C207" i="7"/>
  <c r="C231" i="7"/>
  <c r="C239" i="7"/>
  <c r="C255" i="7"/>
  <c r="C259" i="7"/>
  <c r="C267" i="7"/>
  <c r="C295" i="7"/>
  <c r="C311" i="7"/>
  <c r="C315" i="7"/>
  <c r="C327" i="7"/>
  <c r="C331" i="7"/>
  <c r="C439" i="7"/>
  <c r="C443" i="7"/>
  <c r="C455" i="7"/>
  <c r="C463" i="7"/>
  <c r="C467" i="7"/>
  <c r="C475" i="7"/>
  <c r="C13" i="7"/>
  <c r="C21" i="7"/>
  <c r="C29" i="7"/>
  <c r="C41" i="7"/>
  <c r="C53" i="7"/>
  <c r="C85" i="7"/>
  <c r="C93" i="7"/>
  <c r="C129" i="7"/>
  <c r="C145" i="7"/>
  <c r="C157" i="7"/>
  <c r="C169" i="7"/>
  <c r="C233" i="7"/>
  <c r="C297" i="7"/>
  <c r="C329" i="7"/>
  <c r="C373" i="7"/>
  <c r="C385" i="7"/>
  <c r="C421" i="7"/>
  <c r="C469" i="7"/>
  <c r="C493" i="7"/>
  <c r="C14" i="7"/>
  <c r="C22" i="7"/>
  <c r="C46" i="7"/>
  <c r="C50" i="7"/>
  <c r="C102" i="7"/>
  <c r="C110" i="7"/>
  <c r="C122" i="7"/>
  <c r="C166" i="7"/>
  <c r="C238" i="7"/>
  <c r="C258" i="7"/>
  <c r="C266" i="7"/>
  <c r="C286" i="7"/>
  <c r="C314" i="7"/>
  <c r="C326" i="7"/>
  <c r="C386" i="7"/>
  <c r="C402" i="7"/>
  <c r="C438" i="7"/>
  <c r="C446" i="7"/>
  <c r="C462" i="7"/>
  <c r="C8" i="7"/>
  <c r="C20" i="7"/>
  <c r="C44" i="7"/>
  <c r="C60" i="7"/>
  <c r="C72" i="7"/>
  <c r="C80" i="7"/>
  <c r="C96" i="7"/>
  <c r="C104" i="7"/>
  <c r="C116" i="7"/>
  <c r="C128" i="7"/>
  <c r="C152" i="7"/>
  <c r="C172" i="7"/>
  <c r="C176" i="7"/>
  <c r="C180" i="7"/>
  <c r="C196" i="7"/>
  <c r="C208" i="7"/>
  <c r="C212" i="7"/>
  <c r="C224" i="7"/>
  <c r="C248" i="7"/>
  <c r="C260" i="7"/>
  <c r="C284" i="7"/>
  <c r="C288" i="7"/>
  <c r="C304" i="7"/>
  <c r="C324" i="7"/>
  <c r="C328" i="7"/>
  <c r="C336" i="7"/>
  <c r="C368" i="7"/>
  <c r="C380" i="7"/>
  <c r="C396" i="7"/>
  <c r="C412" i="7"/>
  <c r="C424" i="7"/>
  <c r="C428" i="7"/>
  <c r="C432" i="7"/>
  <c r="C436" i="7"/>
  <c r="C480" i="7"/>
  <c r="C484" i="7"/>
  <c r="C492" i="7"/>
  <c r="C12" i="7"/>
  <c r="C24" i="7"/>
  <c r="C28" i="7"/>
  <c r="C36" i="7"/>
  <c r="C40" i="7"/>
  <c r="C48" i="7"/>
  <c r="C52" i="7"/>
  <c r="C68" i="7"/>
  <c r="C76" i="7"/>
  <c r="C84" i="7"/>
  <c r="C92" i="7"/>
  <c r="C100" i="7"/>
  <c r="C108" i="7"/>
  <c r="C112" i="7"/>
  <c r="C120" i="7"/>
  <c r="C124" i="7"/>
  <c r="C132" i="7"/>
  <c r="C136" i="7"/>
  <c r="C148" i="7"/>
  <c r="C156" i="7"/>
  <c r="C160" i="7"/>
  <c r="C184" i="7"/>
  <c r="C188" i="7"/>
  <c r="C204" i="7"/>
  <c r="C232" i="7"/>
  <c r="C240" i="7"/>
  <c r="C256" i="7"/>
  <c r="C264" i="7"/>
  <c r="C268" i="7"/>
  <c r="C280" i="7"/>
  <c r="C296" i="7"/>
  <c r="C312" i="7"/>
  <c r="C332" i="7"/>
  <c r="C348" i="7"/>
  <c r="C364" i="7"/>
  <c r="C372" i="7"/>
  <c r="C400" i="7"/>
  <c r="C420" i="7"/>
  <c r="C444" i="7"/>
  <c r="C452" i="7"/>
  <c r="C468" i="7"/>
  <c r="C476" i="7"/>
  <c r="A44" i="8"/>
  <c r="B44" i="8"/>
  <c r="A45" i="8"/>
  <c r="B45" i="8"/>
  <c r="A46" i="8"/>
  <c r="B46" i="8"/>
  <c r="A47" i="8"/>
  <c r="B47" i="8"/>
  <c r="A48" i="8"/>
  <c r="B48" i="8"/>
  <c r="A49" i="8"/>
  <c r="B49" i="8"/>
  <c r="A50" i="8"/>
  <c r="B50" i="8"/>
  <c r="A51" i="8"/>
  <c r="B51" i="8"/>
  <c r="A52" i="8"/>
  <c r="B52" i="8"/>
  <c r="A53" i="8"/>
  <c r="B53" i="8"/>
  <c r="A54" i="8"/>
  <c r="B54" i="8"/>
  <c r="A55" i="8"/>
  <c r="B55" i="8"/>
  <c r="A56" i="8"/>
  <c r="B56" i="8"/>
  <c r="A57" i="8"/>
  <c r="B57" i="8"/>
  <c r="A58" i="8"/>
  <c r="B58" i="8"/>
  <c r="A59" i="8"/>
  <c r="B59" i="8"/>
  <c r="A60" i="8"/>
  <c r="B60" i="8"/>
  <c r="A61" i="8"/>
  <c r="B61" i="8"/>
  <c r="A62" i="8"/>
  <c r="B62" i="8"/>
  <c r="A63" i="8"/>
  <c r="B63" i="8"/>
  <c r="A64" i="8"/>
  <c r="B64" i="8"/>
  <c r="A65" i="8"/>
  <c r="B65" i="8"/>
  <c r="A66" i="8"/>
  <c r="B66" i="8"/>
  <c r="A67" i="8"/>
  <c r="B67" i="8"/>
  <c r="A68" i="8"/>
  <c r="B68" i="8"/>
  <c r="A69" i="8"/>
  <c r="B69" i="8"/>
  <c r="A70" i="8"/>
  <c r="B70" i="8"/>
  <c r="A71" i="8"/>
  <c r="B71" i="8"/>
  <c r="A72" i="8"/>
  <c r="B72" i="8"/>
  <c r="A73" i="8"/>
  <c r="B73" i="8"/>
  <c r="A74" i="8"/>
  <c r="B74" i="8"/>
  <c r="A75" i="8"/>
  <c r="B75" i="8"/>
  <c r="A76" i="8"/>
  <c r="B76" i="8"/>
  <c r="A77" i="8"/>
  <c r="B77" i="8"/>
  <c r="A78" i="8"/>
  <c r="B78" i="8"/>
  <c r="A79" i="8"/>
  <c r="B79" i="8"/>
  <c r="A80" i="8"/>
  <c r="B80" i="8"/>
  <c r="A81" i="8"/>
  <c r="B81" i="8"/>
  <c r="A82" i="8"/>
  <c r="B82" i="8"/>
  <c r="A83" i="8"/>
  <c r="B83" i="8"/>
  <c r="A84" i="8"/>
  <c r="B84" i="8"/>
  <c r="A85" i="8"/>
  <c r="B85" i="8"/>
  <c r="A86" i="8"/>
  <c r="B86" i="8"/>
  <c r="A87" i="8"/>
  <c r="B87" i="8"/>
  <c r="A88" i="8"/>
  <c r="B88" i="8"/>
  <c r="A89" i="8"/>
  <c r="B89" i="8"/>
  <c r="A90" i="8"/>
  <c r="B90" i="8"/>
  <c r="A91" i="8"/>
  <c r="B91" i="8"/>
  <c r="A92" i="8"/>
  <c r="B92" i="8"/>
  <c r="A93" i="8"/>
  <c r="B93" i="8"/>
  <c r="A94" i="8"/>
  <c r="B94" i="8"/>
  <c r="A95" i="8"/>
  <c r="B95" i="8"/>
  <c r="A96" i="8"/>
  <c r="B96" i="8"/>
  <c r="A97" i="8"/>
  <c r="B97" i="8"/>
  <c r="A98" i="8"/>
  <c r="B98" i="8"/>
  <c r="A99" i="8"/>
  <c r="B99" i="8"/>
  <c r="A100" i="8"/>
  <c r="B100" i="8"/>
  <c r="A101" i="8"/>
  <c r="B101" i="8"/>
  <c r="A102" i="8"/>
  <c r="B102" i="8"/>
  <c r="A103" i="8"/>
  <c r="B103" i="8"/>
  <c r="A104" i="8"/>
  <c r="B104" i="8"/>
  <c r="A105" i="8"/>
  <c r="B105" i="8"/>
  <c r="A106" i="8"/>
  <c r="B106" i="8"/>
  <c r="A107" i="8"/>
  <c r="B107" i="8"/>
  <c r="A108" i="8"/>
  <c r="B108" i="8"/>
  <c r="A109" i="8"/>
  <c r="B109" i="8"/>
  <c r="A110" i="8"/>
  <c r="B110" i="8"/>
  <c r="A111" i="8"/>
  <c r="B111" i="8"/>
  <c r="A112" i="8"/>
  <c r="B112" i="8"/>
  <c r="A113" i="8"/>
  <c r="B113" i="8"/>
  <c r="A114" i="8"/>
  <c r="B114" i="8"/>
  <c r="A115" i="8"/>
  <c r="B115" i="8"/>
  <c r="A116" i="8"/>
  <c r="B116" i="8"/>
  <c r="A117" i="8"/>
  <c r="B117" i="8"/>
  <c r="A118" i="8"/>
  <c r="B118" i="8"/>
  <c r="A119" i="8"/>
  <c r="B119" i="8"/>
  <c r="A120" i="8"/>
  <c r="B120" i="8"/>
  <c r="A121" i="8"/>
  <c r="B121" i="8"/>
  <c r="A122" i="8"/>
  <c r="B122" i="8"/>
  <c r="A123" i="8"/>
  <c r="B123" i="8"/>
  <c r="A124" i="8"/>
  <c r="B124" i="8"/>
  <c r="A125" i="8"/>
  <c r="B125" i="8"/>
  <c r="A126" i="8"/>
  <c r="B126" i="8"/>
  <c r="A127" i="8"/>
  <c r="B127" i="8"/>
  <c r="A128" i="8"/>
  <c r="B128" i="8"/>
  <c r="A129" i="8"/>
  <c r="B129" i="8"/>
  <c r="A130" i="8"/>
  <c r="B130" i="8"/>
  <c r="A131" i="8"/>
  <c r="B131" i="8"/>
  <c r="A132" i="8"/>
  <c r="B132" i="8"/>
  <c r="A133" i="8"/>
  <c r="B133" i="8"/>
  <c r="A134" i="8"/>
  <c r="B134" i="8"/>
  <c r="A135" i="8"/>
  <c r="B135" i="8"/>
  <c r="A136" i="8"/>
  <c r="B136" i="8"/>
  <c r="A137" i="8"/>
  <c r="B137" i="8"/>
  <c r="A138" i="8"/>
  <c r="B138" i="8"/>
  <c r="A139" i="8"/>
  <c r="B139" i="8"/>
  <c r="A140" i="8"/>
  <c r="B140" i="8"/>
  <c r="A141" i="8"/>
  <c r="B141" i="8"/>
  <c r="A142" i="8"/>
  <c r="B142" i="8"/>
  <c r="A143" i="8"/>
  <c r="B143" i="8"/>
  <c r="A144" i="8"/>
  <c r="B144" i="8"/>
  <c r="A145" i="8"/>
  <c r="B145" i="8"/>
  <c r="A146" i="8"/>
  <c r="B146" i="8"/>
  <c r="A147" i="8"/>
  <c r="B147" i="8"/>
  <c r="A148" i="8"/>
  <c r="B148" i="8"/>
  <c r="A149" i="8"/>
  <c r="B149" i="8"/>
  <c r="A150" i="8"/>
  <c r="B150" i="8"/>
  <c r="A151" i="8"/>
  <c r="B151" i="8"/>
  <c r="A152" i="8"/>
  <c r="B152" i="8"/>
  <c r="A153" i="8"/>
  <c r="B153" i="8"/>
  <c r="A154" i="8"/>
  <c r="B154" i="8"/>
  <c r="A155" i="8"/>
  <c r="B155" i="8"/>
  <c r="A156" i="8"/>
  <c r="B156" i="8"/>
  <c r="A157" i="8"/>
  <c r="B157" i="8"/>
  <c r="A158" i="8"/>
  <c r="B158" i="8"/>
  <c r="A159" i="8"/>
  <c r="B159" i="8"/>
  <c r="A160" i="8"/>
  <c r="B160" i="8"/>
  <c r="A161" i="8"/>
  <c r="B161" i="8"/>
  <c r="A162" i="8"/>
  <c r="B162" i="8"/>
  <c r="A163" i="8"/>
  <c r="B163" i="8"/>
  <c r="A164" i="8"/>
  <c r="B164" i="8"/>
  <c r="A165" i="8"/>
  <c r="B165" i="8"/>
  <c r="A166" i="8"/>
  <c r="B166" i="8"/>
  <c r="A167" i="8"/>
  <c r="B167" i="8"/>
  <c r="A168" i="8"/>
  <c r="B168" i="8"/>
  <c r="A169" i="8"/>
  <c r="B169" i="8"/>
  <c r="A170" i="8"/>
  <c r="B170" i="8"/>
  <c r="A171" i="8"/>
  <c r="B171" i="8"/>
  <c r="A172" i="8"/>
  <c r="B172" i="8"/>
  <c r="A173" i="8"/>
  <c r="B173" i="8"/>
  <c r="A174" i="8"/>
  <c r="B174" i="8"/>
  <c r="A175" i="8"/>
  <c r="B175" i="8"/>
  <c r="A176" i="8"/>
  <c r="B176" i="8"/>
  <c r="A177" i="8"/>
  <c r="B177" i="8"/>
  <c r="A178" i="8"/>
  <c r="B178" i="8"/>
  <c r="A179" i="8"/>
  <c r="B179" i="8"/>
  <c r="A180" i="8"/>
  <c r="B180" i="8"/>
  <c r="A181" i="8"/>
  <c r="B181" i="8"/>
  <c r="A182" i="8"/>
  <c r="B182" i="8"/>
  <c r="A183" i="8"/>
  <c r="B183" i="8"/>
  <c r="A184" i="8"/>
  <c r="B184" i="8"/>
  <c r="A185" i="8"/>
  <c r="B185" i="8"/>
  <c r="A186" i="8"/>
  <c r="B186" i="8"/>
  <c r="A187" i="8"/>
  <c r="B187" i="8"/>
  <c r="A188" i="8"/>
  <c r="B188" i="8"/>
  <c r="A189" i="8"/>
  <c r="B189" i="8"/>
  <c r="A190" i="8"/>
  <c r="B190" i="8"/>
  <c r="A191" i="8"/>
  <c r="B191" i="8"/>
  <c r="A192" i="8"/>
  <c r="B192" i="8"/>
  <c r="A193" i="8"/>
  <c r="B193" i="8"/>
  <c r="A194" i="8"/>
  <c r="B194" i="8"/>
  <c r="A195" i="8"/>
  <c r="B195" i="8"/>
  <c r="A196" i="8"/>
  <c r="B196" i="8"/>
  <c r="A197" i="8"/>
  <c r="B197" i="8"/>
  <c r="A198" i="8"/>
  <c r="B198" i="8"/>
  <c r="A199" i="8"/>
  <c r="B199" i="8"/>
  <c r="A200" i="8"/>
  <c r="B200" i="8"/>
  <c r="A201" i="8"/>
  <c r="B201" i="8"/>
  <c r="A202" i="8"/>
  <c r="B202" i="8"/>
  <c r="A203" i="8"/>
  <c r="B203" i="8"/>
  <c r="A204" i="8"/>
  <c r="B204" i="8"/>
  <c r="A205" i="8"/>
  <c r="B205" i="8"/>
  <c r="A206" i="8"/>
  <c r="B206" i="8"/>
  <c r="A207" i="8"/>
  <c r="B207" i="8"/>
  <c r="A208" i="8"/>
  <c r="B208" i="8"/>
  <c r="A209" i="8"/>
  <c r="B209" i="8"/>
  <c r="A210" i="8"/>
  <c r="B210" i="8"/>
  <c r="A211" i="8"/>
  <c r="B211" i="8"/>
  <c r="A212" i="8"/>
  <c r="B212" i="8"/>
  <c r="A213" i="8"/>
  <c r="B213" i="8"/>
  <c r="A214" i="8"/>
  <c r="B214" i="8"/>
  <c r="A215" i="8"/>
  <c r="B215" i="8"/>
  <c r="A216" i="8"/>
  <c r="B216" i="8"/>
  <c r="A217" i="8"/>
  <c r="B217" i="8"/>
  <c r="A218" i="8"/>
  <c r="B218" i="8"/>
  <c r="A219" i="8"/>
  <c r="B219" i="8"/>
  <c r="A220" i="8"/>
  <c r="B220" i="8"/>
  <c r="A221" i="8"/>
  <c r="B221" i="8"/>
  <c r="A222" i="8"/>
  <c r="B222" i="8"/>
  <c r="A223" i="8"/>
  <c r="B223" i="8"/>
  <c r="A224" i="8"/>
  <c r="B224" i="8"/>
  <c r="A225" i="8"/>
  <c r="B225" i="8"/>
  <c r="A226" i="8"/>
  <c r="B226" i="8"/>
  <c r="A227" i="8"/>
  <c r="B227" i="8"/>
  <c r="A228" i="8"/>
  <c r="B228" i="8"/>
  <c r="A229" i="8"/>
  <c r="B229" i="8"/>
  <c r="A230" i="8"/>
  <c r="B230" i="8"/>
  <c r="A231" i="8"/>
  <c r="B231" i="8"/>
  <c r="A232" i="8"/>
  <c r="B232" i="8"/>
  <c r="A233" i="8"/>
  <c r="B233" i="8"/>
  <c r="A234" i="8"/>
  <c r="B234" i="8"/>
  <c r="A235" i="8"/>
  <c r="B235" i="8"/>
  <c r="A236" i="8"/>
  <c r="B236" i="8"/>
  <c r="A237" i="8"/>
  <c r="B237" i="8"/>
  <c r="A238" i="8"/>
  <c r="B238" i="8"/>
  <c r="A239" i="8"/>
  <c r="B239" i="8"/>
  <c r="A240" i="8"/>
  <c r="B240" i="8"/>
  <c r="A241" i="8"/>
  <c r="B241" i="8"/>
  <c r="A242" i="8"/>
  <c r="B242" i="8"/>
  <c r="A243" i="8"/>
  <c r="B243" i="8"/>
  <c r="A244" i="8"/>
  <c r="B244" i="8"/>
  <c r="A245" i="8"/>
  <c r="B245" i="8"/>
  <c r="A246" i="8"/>
  <c r="B246" i="8"/>
  <c r="A247" i="8"/>
  <c r="B247" i="8"/>
  <c r="A248" i="8"/>
  <c r="B248" i="8"/>
  <c r="A249" i="8"/>
  <c r="B249" i="8"/>
  <c r="A250" i="8"/>
  <c r="B250" i="8"/>
  <c r="A251" i="8"/>
  <c r="B251" i="8"/>
  <c r="A252" i="8"/>
  <c r="B252" i="8"/>
  <c r="A253" i="8"/>
  <c r="B253" i="8"/>
  <c r="A254" i="8"/>
  <c r="B254" i="8"/>
  <c r="A255" i="8"/>
  <c r="B255" i="8"/>
  <c r="A256" i="8"/>
  <c r="B256" i="8"/>
  <c r="A257" i="8"/>
  <c r="B257" i="8"/>
  <c r="A258" i="8"/>
  <c r="B258" i="8"/>
  <c r="A259" i="8"/>
  <c r="B259" i="8"/>
  <c r="A260" i="8"/>
  <c r="B260" i="8"/>
  <c r="A261" i="8"/>
  <c r="B261" i="8"/>
  <c r="A262" i="8"/>
  <c r="B262" i="8"/>
  <c r="A263" i="8"/>
  <c r="B263" i="8"/>
  <c r="A264" i="8"/>
  <c r="B264" i="8"/>
  <c r="A265" i="8"/>
  <c r="B265" i="8"/>
  <c r="A266" i="8"/>
  <c r="B266" i="8"/>
  <c r="A267" i="8"/>
  <c r="B267" i="8"/>
  <c r="A268" i="8"/>
  <c r="B268" i="8"/>
  <c r="A269" i="8"/>
  <c r="B269" i="8"/>
  <c r="A270" i="8"/>
  <c r="B270" i="8"/>
  <c r="A271" i="8"/>
  <c r="B271" i="8"/>
  <c r="A272" i="8"/>
  <c r="B272" i="8"/>
  <c r="A273" i="8"/>
  <c r="B273" i="8"/>
  <c r="A274" i="8"/>
  <c r="B274" i="8"/>
  <c r="A275" i="8"/>
  <c r="B275" i="8"/>
  <c r="A276" i="8"/>
  <c r="B276" i="8"/>
  <c r="A277" i="8"/>
  <c r="B277" i="8"/>
  <c r="A278" i="8"/>
  <c r="B278" i="8"/>
  <c r="A279" i="8"/>
  <c r="B279" i="8"/>
  <c r="A280" i="8"/>
  <c r="B280" i="8"/>
  <c r="A281" i="8"/>
  <c r="B281" i="8"/>
  <c r="A282" i="8"/>
  <c r="B282" i="8"/>
  <c r="A283" i="8"/>
  <c r="B283" i="8"/>
  <c r="A284" i="8"/>
  <c r="B284" i="8"/>
  <c r="A285" i="8"/>
  <c r="B285" i="8"/>
  <c r="A286" i="8"/>
  <c r="B286" i="8"/>
  <c r="A287" i="8"/>
  <c r="B287" i="8"/>
  <c r="A288" i="8"/>
  <c r="B288" i="8"/>
  <c r="A289" i="8"/>
  <c r="B289" i="8"/>
  <c r="A290" i="8"/>
  <c r="B290" i="8"/>
  <c r="A291" i="8"/>
  <c r="B291" i="8"/>
  <c r="A292" i="8"/>
  <c r="B292" i="8"/>
  <c r="A293" i="8"/>
  <c r="B293" i="8"/>
  <c r="A294" i="8"/>
  <c r="B294" i="8"/>
  <c r="A295" i="8"/>
  <c r="B295" i="8"/>
  <c r="A296" i="8"/>
  <c r="B296" i="8"/>
  <c r="A297" i="8"/>
  <c r="B297" i="8"/>
  <c r="A298" i="8"/>
  <c r="B298" i="8"/>
  <c r="A299" i="8"/>
  <c r="B299" i="8"/>
  <c r="A300" i="8"/>
  <c r="B300" i="8"/>
  <c r="A301" i="8"/>
  <c r="B301" i="8"/>
  <c r="A302" i="8"/>
  <c r="B302" i="8"/>
  <c r="A303" i="8"/>
  <c r="B303" i="8"/>
  <c r="A304" i="8"/>
  <c r="B304" i="8"/>
  <c r="A305" i="8"/>
  <c r="B305" i="8"/>
  <c r="A306" i="8"/>
  <c r="B306" i="8"/>
  <c r="A307" i="8"/>
  <c r="B307" i="8"/>
  <c r="A308" i="8"/>
  <c r="B308" i="8"/>
  <c r="A309" i="8"/>
  <c r="B309" i="8"/>
  <c r="A310" i="8"/>
  <c r="B310" i="8"/>
  <c r="A311" i="8"/>
  <c r="B311" i="8"/>
  <c r="A312" i="8"/>
  <c r="B312" i="8"/>
  <c r="A313" i="8"/>
  <c r="B313" i="8"/>
  <c r="A314" i="8"/>
  <c r="B314" i="8"/>
  <c r="A315" i="8"/>
  <c r="B315" i="8"/>
  <c r="A316" i="8"/>
  <c r="B316" i="8"/>
  <c r="A317" i="8"/>
  <c r="B317" i="8"/>
  <c r="A318" i="8"/>
  <c r="B318" i="8"/>
  <c r="A319" i="8"/>
  <c r="B319" i="8"/>
  <c r="A320" i="8"/>
  <c r="B320" i="8"/>
  <c r="A321" i="8"/>
  <c r="B321" i="8"/>
  <c r="A322" i="8"/>
  <c r="B322" i="8"/>
  <c r="A323" i="8"/>
  <c r="B323" i="8"/>
  <c r="A324" i="8"/>
  <c r="B324" i="8"/>
  <c r="A325" i="8"/>
  <c r="B325" i="8"/>
  <c r="A326" i="8"/>
  <c r="B326" i="8"/>
  <c r="A327" i="8"/>
  <c r="B327" i="8"/>
  <c r="A328" i="8"/>
  <c r="B328" i="8"/>
  <c r="A329" i="8"/>
  <c r="B329" i="8"/>
  <c r="A330" i="8"/>
  <c r="B330" i="8"/>
  <c r="A331" i="8"/>
  <c r="B331" i="8"/>
  <c r="A332" i="8"/>
  <c r="B332" i="8"/>
  <c r="A333" i="8"/>
  <c r="B333" i="8"/>
  <c r="A334" i="8"/>
  <c r="B334" i="8"/>
  <c r="A335" i="8"/>
  <c r="B335" i="8"/>
  <c r="A336" i="8"/>
  <c r="B336" i="8"/>
  <c r="A337" i="8"/>
  <c r="B337" i="8"/>
  <c r="A338" i="8"/>
  <c r="B338" i="8"/>
  <c r="A339" i="8"/>
  <c r="B339" i="8"/>
  <c r="A340" i="8"/>
  <c r="B340" i="8"/>
  <c r="A341" i="8"/>
  <c r="B341" i="8"/>
  <c r="A342" i="8"/>
  <c r="B342" i="8"/>
  <c r="A343" i="8"/>
  <c r="B343" i="8"/>
  <c r="A344" i="8"/>
  <c r="B344" i="8"/>
  <c r="A345" i="8"/>
  <c r="B345" i="8"/>
  <c r="A346" i="8"/>
  <c r="B346" i="8"/>
  <c r="A347" i="8"/>
  <c r="B347" i="8"/>
  <c r="A348" i="8"/>
  <c r="B348" i="8"/>
  <c r="A349" i="8"/>
  <c r="B349" i="8"/>
  <c r="A350" i="8"/>
  <c r="B350" i="8"/>
  <c r="A351" i="8"/>
  <c r="B351" i="8"/>
  <c r="A352" i="8"/>
  <c r="B352" i="8"/>
  <c r="A353" i="8"/>
  <c r="B353" i="8"/>
  <c r="A354" i="8"/>
  <c r="B354" i="8"/>
  <c r="A355" i="8"/>
  <c r="B355" i="8"/>
  <c r="A356" i="8"/>
  <c r="B356" i="8"/>
  <c r="A357" i="8"/>
  <c r="B357" i="8"/>
  <c r="A358" i="8"/>
  <c r="B358" i="8"/>
  <c r="A359" i="8"/>
  <c r="B359" i="8"/>
  <c r="A360" i="8"/>
  <c r="B360" i="8"/>
  <c r="A361" i="8"/>
  <c r="B361" i="8"/>
  <c r="A362" i="8"/>
  <c r="B362" i="8"/>
  <c r="A363" i="8"/>
  <c r="B363" i="8"/>
  <c r="A364" i="8"/>
  <c r="B364" i="8"/>
  <c r="A365" i="8"/>
  <c r="B365" i="8"/>
  <c r="A366" i="8"/>
  <c r="B366" i="8"/>
  <c r="A367" i="8"/>
  <c r="B367" i="8"/>
  <c r="A368" i="8"/>
  <c r="B368" i="8"/>
  <c r="A369" i="8"/>
  <c r="B369" i="8"/>
  <c r="A370" i="8"/>
  <c r="B370" i="8"/>
  <c r="A371" i="8"/>
  <c r="B371" i="8"/>
  <c r="A372" i="8"/>
  <c r="B372" i="8"/>
  <c r="A373" i="8"/>
  <c r="B373" i="8"/>
  <c r="A374" i="8"/>
  <c r="B374" i="8"/>
  <c r="A375" i="8"/>
  <c r="B375" i="8"/>
  <c r="A376" i="8"/>
  <c r="B376" i="8"/>
  <c r="A377" i="8"/>
  <c r="B377" i="8"/>
  <c r="A378" i="8"/>
  <c r="B378" i="8"/>
  <c r="A379" i="8"/>
  <c r="B379" i="8"/>
  <c r="A380" i="8"/>
  <c r="B380" i="8"/>
  <c r="A381" i="8"/>
  <c r="B381" i="8"/>
  <c r="A382" i="8"/>
  <c r="B382" i="8"/>
  <c r="A383" i="8"/>
  <c r="B383" i="8"/>
  <c r="A384" i="8"/>
  <c r="B384" i="8"/>
  <c r="A385" i="8"/>
  <c r="B385" i="8"/>
  <c r="A386" i="8"/>
  <c r="B386" i="8"/>
  <c r="A387" i="8"/>
  <c r="B387" i="8"/>
  <c r="A388" i="8"/>
  <c r="B388" i="8"/>
  <c r="A389" i="8"/>
  <c r="B389" i="8"/>
  <c r="A390" i="8"/>
  <c r="B390" i="8"/>
  <c r="A391" i="8"/>
  <c r="B391" i="8"/>
  <c r="A392" i="8"/>
  <c r="B392" i="8"/>
  <c r="A393" i="8"/>
  <c r="B393" i="8"/>
  <c r="A394" i="8"/>
  <c r="B394" i="8"/>
  <c r="A395" i="8"/>
  <c r="B395" i="8"/>
  <c r="A396" i="8"/>
  <c r="B396" i="8"/>
  <c r="A397" i="8"/>
  <c r="B397" i="8"/>
  <c r="A398" i="8"/>
  <c r="B398" i="8"/>
  <c r="A399" i="8"/>
  <c r="B399" i="8"/>
  <c r="A400" i="8"/>
  <c r="B400" i="8"/>
  <c r="A401" i="8"/>
  <c r="B401" i="8"/>
  <c r="A402" i="8"/>
  <c r="B402" i="8"/>
  <c r="A403" i="8"/>
  <c r="B403" i="8"/>
  <c r="A404" i="8"/>
  <c r="B404" i="8"/>
  <c r="A405" i="8"/>
  <c r="B405" i="8"/>
  <c r="A406" i="8"/>
  <c r="B406" i="8"/>
  <c r="A407" i="8"/>
  <c r="B407" i="8"/>
  <c r="A408" i="8"/>
  <c r="B408" i="8"/>
  <c r="A409" i="8"/>
  <c r="B409" i="8"/>
  <c r="A410" i="8"/>
  <c r="B410" i="8"/>
  <c r="A411" i="8"/>
  <c r="B411" i="8"/>
  <c r="A412" i="8"/>
  <c r="B412" i="8"/>
  <c r="A413" i="8"/>
  <c r="B413" i="8"/>
  <c r="A414" i="8"/>
  <c r="B414" i="8"/>
  <c r="A415" i="8"/>
  <c r="B415" i="8"/>
  <c r="A416" i="8"/>
  <c r="B416" i="8"/>
  <c r="A417" i="8"/>
  <c r="B417" i="8"/>
  <c r="A418" i="8"/>
  <c r="B418" i="8"/>
  <c r="A419" i="8"/>
  <c r="B419" i="8"/>
  <c r="A420" i="8"/>
  <c r="B420" i="8"/>
  <c r="A421" i="8"/>
  <c r="B421" i="8"/>
  <c r="A422" i="8"/>
  <c r="B422" i="8"/>
  <c r="A423" i="8"/>
  <c r="B423" i="8"/>
  <c r="A424" i="8"/>
  <c r="B424" i="8"/>
  <c r="A425" i="8"/>
  <c r="B425" i="8"/>
  <c r="A426" i="8"/>
  <c r="B426" i="8"/>
  <c r="A427" i="8"/>
  <c r="B427" i="8"/>
  <c r="A428" i="8"/>
  <c r="B428" i="8"/>
  <c r="A429" i="8"/>
  <c r="B429" i="8"/>
  <c r="A430" i="8"/>
  <c r="B430" i="8"/>
  <c r="A431" i="8"/>
  <c r="B431" i="8"/>
  <c r="A432" i="8"/>
  <c r="B432" i="8"/>
  <c r="A433" i="8"/>
  <c r="B433" i="8"/>
  <c r="A434" i="8"/>
  <c r="B434" i="8"/>
  <c r="A435" i="8"/>
  <c r="B435" i="8"/>
  <c r="A436" i="8"/>
  <c r="B436" i="8"/>
  <c r="A437" i="8"/>
  <c r="B437" i="8"/>
  <c r="A438" i="8"/>
  <c r="B438" i="8"/>
  <c r="A439" i="8"/>
  <c r="B439" i="8"/>
  <c r="A440" i="8"/>
  <c r="B440" i="8"/>
  <c r="A441" i="8"/>
  <c r="B441" i="8"/>
  <c r="A442" i="8"/>
  <c r="B442" i="8"/>
  <c r="A443" i="8"/>
  <c r="B443" i="8"/>
  <c r="A444" i="8"/>
  <c r="B444" i="8"/>
  <c r="A445" i="8"/>
  <c r="B445" i="8"/>
  <c r="A446" i="8"/>
  <c r="B446" i="8"/>
  <c r="A447" i="8"/>
  <c r="B447" i="8"/>
  <c r="A448" i="8"/>
  <c r="B448" i="8"/>
  <c r="A449" i="8"/>
  <c r="B449" i="8"/>
  <c r="A450" i="8"/>
  <c r="B450" i="8"/>
  <c r="A451" i="8"/>
  <c r="B451" i="8"/>
  <c r="A452" i="8"/>
  <c r="B452" i="8"/>
  <c r="A453" i="8"/>
  <c r="B453" i="8"/>
  <c r="A454" i="8"/>
  <c r="B454" i="8"/>
  <c r="A455" i="8"/>
  <c r="B455" i="8"/>
  <c r="A456" i="8"/>
  <c r="B456" i="8"/>
  <c r="A457" i="8"/>
  <c r="B457" i="8"/>
  <c r="A458" i="8"/>
  <c r="B458" i="8"/>
  <c r="A459" i="8"/>
  <c r="B459" i="8"/>
  <c r="A460" i="8"/>
  <c r="B460" i="8"/>
  <c r="A461" i="8"/>
  <c r="B461" i="8"/>
  <c r="A462" i="8"/>
  <c r="B462" i="8"/>
  <c r="A463" i="8"/>
  <c r="B463" i="8"/>
  <c r="A464" i="8"/>
  <c r="B464" i="8"/>
  <c r="A465" i="8"/>
  <c r="B465" i="8"/>
  <c r="A466" i="8"/>
  <c r="B466" i="8"/>
  <c r="A467" i="8"/>
  <c r="B467" i="8"/>
  <c r="A468" i="8"/>
  <c r="B468" i="8"/>
  <c r="A469" i="8"/>
  <c r="B469" i="8"/>
  <c r="A470" i="8"/>
  <c r="B470" i="8"/>
  <c r="A471" i="8"/>
  <c r="B471" i="8"/>
  <c r="A472" i="8"/>
  <c r="B472" i="8"/>
  <c r="A473" i="8"/>
  <c r="B473" i="8"/>
  <c r="A474" i="8"/>
  <c r="B474" i="8"/>
  <c r="A475" i="8"/>
  <c r="B475" i="8"/>
  <c r="A476" i="8"/>
  <c r="B476" i="8"/>
  <c r="A477" i="8"/>
  <c r="B477" i="8"/>
  <c r="A478" i="8"/>
  <c r="B478" i="8"/>
  <c r="A479" i="8"/>
  <c r="B479" i="8"/>
  <c r="A480" i="8"/>
  <c r="B480" i="8"/>
  <c r="A481" i="8"/>
  <c r="B481" i="8"/>
  <c r="A482" i="8"/>
  <c r="B482" i="8"/>
  <c r="A483" i="8"/>
  <c r="B483" i="8"/>
  <c r="A484" i="8"/>
  <c r="B484" i="8"/>
  <c r="A485" i="8"/>
  <c r="B485" i="8"/>
  <c r="A486" i="8"/>
  <c r="B486" i="8"/>
  <c r="A487" i="8"/>
  <c r="B487" i="8"/>
  <c r="A488" i="8"/>
  <c r="B488" i="8"/>
  <c r="A489" i="8"/>
  <c r="B489" i="8"/>
  <c r="A490" i="8"/>
  <c r="B490" i="8"/>
  <c r="A491" i="8"/>
  <c r="B491" i="8"/>
  <c r="A492" i="8"/>
  <c r="B492" i="8"/>
  <c r="A493" i="8"/>
  <c r="B493" i="8"/>
  <c r="A494" i="8"/>
  <c r="B494" i="8"/>
  <c r="A495" i="8"/>
  <c r="B495" i="8"/>
  <c r="A496" i="8"/>
  <c r="B496" i="8"/>
  <c r="A497" i="8"/>
  <c r="B497" i="8"/>
  <c r="A498" i="8"/>
  <c r="B498" i="8"/>
  <c r="A499" i="8"/>
  <c r="B499" i="8"/>
  <c r="A500" i="8"/>
  <c r="B500" i="8"/>
  <c r="A501" i="8"/>
  <c r="B501" i="8"/>
  <c r="A502" i="8"/>
  <c r="B502" i="8"/>
  <c r="A503" i="8"/>
  <c r="B503" i="8"/>
  <c r="A504" i="8"/>
  <c r="B504" i="8"/>
  <c r="A505" i="8"/>
  <c r="B505" i="8"/>
  <c r="A506" i="8"/>
  <c r="B506" i="8"/>
  <c r="A507" i="8"/>
  <c r="B507" i="8"/>
  <c r="A508" i="8"/>
  <c r="B508" i="8"/>
  <c r="A509" i="8"/>
  <c r="B509" i="8"/>
  <c r="A510" i="8"/>
  <c r="B510" i="8"/>
  <c r="A511" i="8"/>
  <c r="B511" i="8"/>
  <c r="A512" i="8"/>
  <c r="B512" i="8"/>
  <c r="A513" i="8"/>
  <c r="B513" i="8"/>
  <c r="A514" i="8"/>
  <c r="B514" i="8"/>
  <c r="A515" i="8"/>
  <c r="B515" i="8"/>
  <c r="A516" i="8"/>
  <c r="B516" i="8"/>
  <c r="A517" i="8"/>
  <c r="B517" i="8"/>
  <c r="A518" i="8"/>
  <c r="B518" i="8"/>
  <c r="A519" i="8"/>
  <c r="B519" i="8"/>
  <c r="A520" i="8"/>
  <c r="B520" i="8"/>
  <c r="A521" i="8"/>
  <c r="B521" i="8"/>
  <c r="A522" i="8"/>
  <c r="B522" i="8"/>
  <c r="A523" i="8"/>
  <c r="B523" i="8"/>
  <c r="A524" i="8"/>
  <c r="B524" i="8"/>
  <c r="A525" i="8"/>
  <c r="B525" i="8"/>
  <c r="A526" i="8"/>
  <c r="B526" i="8"/>
  <c r="A527" i="8"/>
  <c r="B527" i="8"/>
  <c r="A528" i="8"/>
  <c r="B528" i="8"/>
  <c r="A529" i="8"/>
  <c r="B529" i="8"/>
  <c r="A530" i="8"/>
  <c r="B530" i="8"/>
  <c r="A531" i="8"/>
  <c r="B531" i="8"/>
  <c r="A532" i="8"/>
  <c r="B532" i="8"/>
  <c r="A533" i="8"/>
  <c r="B533" i="8"/>
  <c r="A534" i="8"/>
  <c r="B534" i="8"/>
  <c r="A535" i="8"/>
  <c r="B535" i="8"/>
  <c r="A536" i="8"/>
  <c r="B536" i="8"/>
  <c r="A537" i="8"/>
  <c r="B537" i="8"/>
  <c r="A538" i="8"/>
  <c r="B538" i="8"/>
  <c r="A539" i="8"/>
  <c r="B539" i="8"/>
  <c r="A540" i="8"/>
  <c r="B540" i="8"/>
  <c r="A541" i="8"/>
  <c r="B541" i="8"/>
  <c r="A542" i="8"/>
  <c r="B542" i="8"/>
  <c r="A543" i="8"/>
  <c r="B543" i="8"/>
  <c r="A544" i="8"/>
  <c r="B544" i="8"/>
  <c r="A545" i="8"/>
  <c r="B545" i="8"/>
  <c r="A546" i="8"/>
  <c r="B546" i="8"/>
  <c r="A547" i="8"/>
  <c r="B547" i="8"/>
  <c r="A548" i="8"/>
  <c r="B548" i="8"/>
  <c r="A549" i="8"/>
  <c r="B549" i="8"/>
  <c r="A550" i="8"/>
  <c r="B550" i="8"/>
  <c r="A551" i="8"/>
  <c r="B551" i="8"/>
  <c r="A552" i="8"/>
  <c r="B552" i="8"/>
  <c r="A553" i="8"/>
  <c r="B553" i="8"/>
  <c r="A554" i="8"/>
  <c r="B554" i="8"/>
  <c r="A555" i="8"/>
  <c r="B555" i="8"/>
  <c r="A556" i="8"/>
  <c r="B556" i="8"/>
  <c r="B4" i="8" l="1"/>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O9" i="1" l="1"/>
  <c r="X13" i="14" l="1"/>
  <c r="F5" i="7" l="1"/>
  <c r="B5" i="7"/>
  <c r="B2" i="8" l="1"/>
  <c r="B3" i="8"/>
  <c r="A2" i="8"/>
  <c r="A3" i="8"/>
  <c r="B1" i="8"/>
  <c r="A1" i="8"/>
  <c r="C7" i="7" l="1"/>
  <c r="AH14" i="17"/>
  <c r="AI14" i="17"/>
  <c r="AM14" i="17"/>
  <c r="AH39" i="17"/>
  <c r="AH71" i="17"/>
  <c r="AH103" i="17"/>
  <c r="AH135" i="17"/>
  <c r="AH167" i="17"/>
  <c r="AH199" i="17"/>
  <c r="AH294" i="17"/>
  <c r="AI60" i="17"/>
  <c r="AI127" i="17"/>
  <c r="AI163" i="17"/>
  <c r="AI209" i="17"/>
  <c r="AI297" i="17"/>
  <c r="AH94" i="17"/>
  <c r="AH102" i="17"/>
  <c r="AH110" i="17"/>
  <c r="AH118" i="17"/>
  <c r="AH126" i="17"/>
  <c r="AH182" i="17"/>
  <c r="AH190" i="17"/>
  <c r="AI93" i="17"/>
  <c r="AI252" i="17"/>
  <c r="AM62" i="17"/>
  <c r="AM158" i="17"/>
  <c r="AI215" i="17"/>
  <c r="AI246" i="17"/>
  <c r="AI280" i="17"/>
  <c r="AH58" i="17"/>
  <c r="AH66" i="17"/>
  <c r="AH146" i="17"/>
  <c r="AH154" i="17"/>
  <c r="AH162" i="17"/>
  <c r="AH170" i="17"/>
  <c r="AH178" i="17"/>
  <c r="AH186" i="17"/>
  <c r="AI77" i="17"/>
  <c r="AI169" i="17"/>
  <c r="AH131" i="17"/>
  <c r="AH99" i="17"/>
  <c r="AH67" i="17"/>
  <c r="AH278" i="17"/>
  <c r="AH47" i="17"/>
  <c r="AH111" i="17"/>
  <c r="AH175" i="17"/>
  <c r="AH51" i="17"/>
  <c r="AH115" i="17"/>
  <c r="AH179" i="17"/>
  <c r="AM135" i="17"/>
  <c r="AI50" i="17"/>
  <c r="AI83" i="17"/>
  <c r="AI116" i="17"/>
  <c r="AI152" i="17"/>
  <c r="AI186" i="17"/>
  <c r="AI242" i="17"/>
  <c r="AI285" i="17"/>
  <c r="AH22" i="17"/>
  <c r="AM94" i="17"/>
  <c r="AM126" i="17"/>
  <c r="AH134" i="17"/>
  <c r="AH142" i="17"/>
  <c r="AM190" i="17"/>
  <c r="AM39" i="17"/>
  <c r="AM167" i="17"/>
  <c r="AM70" i="17"/>
  <c r="AM102" i="17"/>
  <c r="AM166" i="17"/>
  <c r="AH55" i="17"/>
  <c r="AH87" i="17"/>
  <c r="AH119" i="17"/>
  <c r="AH151" i="17"/>
  <c r="AH183" i="17"/>
  <c r="AH234" i="17"/>
  <c r="AI66" i="17"/>
  <c r="AI88" i="17"/>
  <c r="AI110" i="17"/>
  <c r="AI144" i="17"/>
  <c r="AI192" i="17"/>
  <c r="AI237" i="17"/>
  <c r="AI270" i="17"/>
  <c r="AH26" i="17"/>
  <c r="AH34" i="17"/>
  <c r="AH42" i="17"/>
  <c r="AH50" i="17"/>
  <c r="AH130" i="17"/>
  <c r="AH138" i="17"/>
  <c r="AH35" i="17"/>
  <c r="AM35" i="17"/>
  <c r="AM131" i="17"/>
  <c r="AM278" i="17"/>
  <c r="AM47" i="17"/>
  <c r="AM179" i="17"/>
  <c r="AH63" i="17"/>
  <c r="AH127" i="17"/>
  <c r="AH191" i="17"/>
  <c r="AH262" i="17"/>
  <c r="AH27" i="17"/>
  <c r="AH59" i="17"/>
  <c r="AH91" i="17"/>
  <c r="AH123" i="17"/>
  <c r="AH155" i="17"/>
  <c r="AH187" i="17"/>
  <c r="AM99" i="17"/>
  <c r="AM111" i="17"/>
  <c r="AM51" i="17"/>
  <c r="AM210" i="17"/>
  <c r="AH163" i="17"/>
  <c r="AH226" i="17"/>
  <c r="AH195" i="17"/>
  <c r="AH15" i="17"/>
  <c r="AH79" i="17"/>
  <c r="AH143" i="17"/>
  <c r="AH250" i="17"/>
  <c r="AH19" i="17"/>
  <c r="AH83" i="17"/>
  <c r="AH147" i="17"/>
  <c r="AH258" i="17"/>
  <c r="AH31" i="17"/>
  <c r="AH95" i="17"/>
  <c r="AH159" i="17"/>
  <c r="AH218" i="17"/>
  <c r="AH43" i="17"/>
  <c r="AH75" i="17"/>
  <c r="AH107" i="17"/>
  <c r="AH139" i="17"/>
  <c r="AH171" i="17"/>
  <c r="AH203" i="17"/>
  <c r="AH242" i="17"/>
  <c r="AH23" i="17"/>
  <c r="AI40" i="17"/>
  <c r="AI138" i="17"/>
  <c r="AI176" i="17"/>
  <c r="AI231" i="17"/>
  <c r="AI275" i="17"/>
  <c r="AH30" i="17"/>
  <c r="AH38" i="17"/>
  <c r="AM134" i="17"/>
  <c r="AM71" i="17"/>
  <c r="AM199" i="17"/>
  <c r="AI29" i="17"/>
  <c r="AI197" i="17"/>
  <c r="AM46" i="17"/>
  <c r="AM78" i="17"/>
  <c r="AM110" i="17"/>
  <c r="AM142" i="17"/>
  <c r="AM174" i="17"/>
  <c r="AM87" i="17"/>
  <c r="AM119" i="17"/>
  <c r="AM234" i="17"/>
  <c r="AI24" i="17"/>
  <c r="AI44" i="17"/>
  <c r="AI98" i="17"/>
  <c r="AI203" i="17"/>
  <c r="AI302" i="17"/>
  <c r="AH18" i="17"/>
  <c r="AH106" i="17"/>
  <c r="AH114" i="17"/>
  <c r="AH122" i="17"/>
  <c r="AM151" i="17"/>
  <c r="AI157" i="17"/>
  <c r="AM127" i="17"/>
  <c r="AM191" i="17"/>
  <c r="AM262" i="17"/>
  <c r="AM27" i="17"/>
  <c r="AM59" i="17"/>
  <c r="AM91" i="17"/>
  <c r="AM155" i="17"/>
  <c r="AM187" i="17"/>
  <c r="AH210" i="17"/>
  <c r="AM67" i="17"/>
  <c r="AM175" i="17"/>
  <c r="AM115" i="17"/>
  <c r="AM63" i="17"/>
  <c r="AM123" i="17"/>
  <c r="AM163" i="17"/>
  <c r="AM195" i="17"/>
  <c r="AM15" i="17"/>
  <c r="AM143" i="17"/>
  <c r="AM250" i="17"/>
  <c r="AM83" i="17"/>
  <c r="AM147" i="17"/>
  <c r="AM258" i="17"/>
  <c r="AM31" i="17"/>
  <c r="AM95" i="17"/>
  <c r="AM159" i="17"/>
  <c r="AM43" i="17"/>
  <c r="AM107" i="17"/>
  <c r="AM139" i="17"/>
  <c r="AM171" i="17"/>
  <c r="AM242" i="17"/>
  <c r="AM226" i="17"/>
  <c r="AM79" i="17"/>
  <c r="AM19" i="17"/>
  <c r="AM218" i="17"/>
  <c r="AM75" i="17"/>
  <c r="AM203" i="17"/>
  <c r="AM23" i="17"/>
  <c r="AI18" i="17"/>
  <c r="AI71" i="17"/>
  <c r="AI103" i="17"/>
  <c r="AI221" i="17"/>
  <c r="AI264" i="17"/>
  <c r="AM30" i="17"/>
  <c r="AM38" i="17"/>
  <c r="AH46" i="17"/>
  <c r="AH54" i="17"/>
  <c r="AH62" i="17"/>
  <c r="AH70" i="17"/>
  <c r="AH78" i="17"/>
  <c r="AH86" i="17"/>
  <c r="AH150" i="17"/>
  <c r="AH158" i="17"/>
  <c r="AH166" i="17"/>
  <c r="AH174" i="17"/>
  <c r="AM103" i="17"/>
  <c r="AM294" i="17"/>
  <c r="AM22" i="17"/>
  <c r="AM54" i="17"/>
  <c r="AM86" i="17"/>
  <c r="AM118" i="17"/>
  <c r="AM150" i="17"/>
  <c r="AM182" i="17"/>
  <c r="AI35" i="17"/>
  <c r="AI55" i="17"/>
  <c r="AI122" i="17"/>
  <c r="AI132" i="17"/>
  <c r="AI180" i="17"/>
  <c r="AI226" i="17"/>
  <c r="AI258" i="17"/>
  <c r="AI291" i="17"/>
  <c r="AH74" i="17"/>
  <c r="AH82" i="17"/>
  <c r="AH90" i="17"/>
  <c r="AH98" i="17"/>
  <c r="AM55" i="17"/>
  <c r="AM183" i="17"/>
  <c r="AM18" i="17"/>
  <c r="AM50" i="17"/>
  <c r="AM82" i="17"/>
  <c r="AM114" i="17"/>
  <c r="AM146" i="17"/>
  <c r="AM178" i="17"/>
  <c r="AH253" i="17"/>
  <c r="AH290" i="17"/>
  <c r="AH45" i="17"/>
  <c r="AH53" i="17"/>
  <c r="AH149" i="17"/>
  <c r="AH157" i="17"/>
  <c r="AM69" i="17"/>
  <c r="AM165" i="17"/>
  <c r="AH137" i="17"/>
  <c r="AH145" i="17"/>
  <c r="AH153" i="17"/>
  <c r="AH161" i="17"/>
  <c r="AH169" i="17"/>
  <c r="AM194" i="17"/>
  <c r="AM245" i="17"/>
  <c r="AM177" i="17"/>
  <c r="AM214" i="17"/>
  <c r="AH188" i="17"/>
  <c r="AH196" i="17"/>
  <c r="AI42" i="17"/>
  <c r="AI166" i="17"/>
  <c r="AI267" i="17"/>
  <c r="AH60" i="17"/>
  <c r="AH124" i="17"/>
  <c r="AH305" i="17"/>
  <c r="AM20" i="17"/>
  <c r="AH144" i="17"/>
  <c r="AH176" i="17"/>
  <c r="AH266" i="17"/>
  <c r="AH298" i="17"/>
  <c r="AH261" i="17"/>
  <c r="AH277" i="17"/>
  <c r="AH293" i="17"/>
  <c r="AH256" i="17"/>
  <c r="AH264" i="17"/>
  <c r="AM26" i="17"/>
  <c r="AM58" i="17"/>
  <c r="AM90" i="17"/>
  <c r="AM122" i="17"/>
  <c r="AM154" i="17"/>
  <c r="AM186" i="17"/>
  <c r="AH237" i="17"/>
  <c r="AH37" i="17"/>
  <c r="AH101" i="17"/>
  <c r="AH109" i="17"/>
  <c r="AH117" i="17"/>
  <c r="AH125" i="17"/>
  <c r="AH133" i="17"/>
  <c r="AH141" i="17"/>
  <c r="AH205" i="17"/>
  <c r="AH222" i="17"/>
  <c r="AH238" i="17"/>
  <c r="AH254" i="17"/>
  <c r="AH286" i="17"/>
  <c r="AM45" i="17"/>
  <c r="AM77" i="17"/>
  <c r="AM173" i="17"/>
  <c r="AH121" i="17"/>
  <c r="AH129" i="17"/>
  <c r="AM145" i="17"/>
  <c r="AH302" i="17"/>
  <c r="AM202" i="17"/>
  <c r="AM274" i="17"/>
  <c r="AM153" i="17"/>
  <c r="AM185" i="17"/>
  <c r="AM230" i="17"/>
  <c r="AI16" i="17"/>
  <c r="AI47" i="17"/>
  <c r="AI80" i="17"/>
  <c r="AI100" i="17"/>
  <c r="AI124" i="17"/>
  <c r="AI147" i="17"/>
  <c r="AI172" i="17"/>
  <c r="AI195" i="17"/>
  <c r="AI239" i="17"/>
  <c r="AI272" i="17"/>
  <c r="AM64" i="17"/>
  <c r="AM128" i="17"/>
  <c r="AH180" i="17"/>
  <c r="AM196" i="17"/>
  <c r="AI234" i="17"/>
  <c r="AI278" i="17"/>
  <c r="AH52" i="17"/>
  <c r="AH108" i="17"/>
  <c r="AH116" i="17"/>
  <c r="AM204" i="17"/>
  <c r="AH265" i="17"/>
  <c r="AH273" i="17"/>
  <c r="AH281" i="17"/>
  <c r="AH289" i="17"/>
  <c r="AH297" i="17"/>
  <c r="AI21" i="17"/>
  <c r="AI52" i="17"/>
  <c r="AI75" i="17"/>
  <c r="AI96" i="17"/>
  <c r="AI129" i="17"/>
  <c r="AI155" i="17"/>
  <c r="AI189" i="17"/>
  <c r="AI212" i="17"/>
  <c r="AI244" i="17"/>
  <c r="AI288" i="17"/>
  <c r="AM28" i="17"/>
  <c r="AM60" i="17"/>
  <c r="AM124" i="17"/>
  <c r="AM144" i="17"/>
  <c r="AH168" i="17"/>
  <c r="AM176" i="17"/>
  <c r="AH217" i="17"/>
  <c r="AH233" i="17"/>
  <c r="AH249" i="17"/>
  <c r="AM298" i="17"/>
  <c r="AM305" i="17"/>
  <c r="AI58" i="17"/>
  <c r="AI218" i="17"/>
  <c r="AI261" i="17"/>
  <c r="AI294" i="17"/>
  <c r="AH16" i="17"/>
  <c r="AH32" i="17"/>
  <c r="AH48" i="17"/>
  <c r="AH64" i="17"/>
  <c r="AH80" i="17"/>
  <c r="AH96" i="17"/>
  <c r="AH112" i="17"/>
  <c r="AH128" i="17"/>
  <c r="AM152" i="17"/>
  <c r="AM184" i="17"/>
  <c r="AM269" i="17"/>
  <c r="AH232" i="17"/>
  <c r="AH240" i="17"/>
  <c r="AH248" i="17"/>
  <c r="AM34" i="17"/>
  <c r="AM66" i="17"/>
  <c r="AM98" i="17"/>
  <c r="AM130" i="17"/>
  <c r="AM162" i="17"/>
  <c r="AH198" i="17"/>
  <c r="AH206" i="17"/>
  <c r="AH221" i="17"/>
  <c r="AM237" i="17"/>
  <c r="AH29" i="17"/>
  <c r="AM37" i="17"/>
  <c r="AH85" i="17"/>
  <c r="AH93" i="17"/>
  <c r="AM101" i="17"/>
  <c r="AM109" i="17"/>
  <c r="AM133" i="17"/>
  <c r="AM141" i="17"/>
  <c r="AH197" i="17"/>
  <c r="AM205" i="17"/>
  <c r="AM254" i="17"/>
  <c r="AM286" i="17"/>
  <c r="AM253" i="17"/>
  <c r="AM21" i="17"/>
  <c r="AM53" i="17"/>
  <c r="AM117" i="17"/>
  <c r="AM149" i="17"/>
  <c r="AM181" i="17"/>
  <c r="AM222" i="17"/>
  <c r="AH17" i="17"/>
  <c r="AH25" i="17"/>
  <c r="AH33" i="17"/>
  <c r="AH41" i="17"/>
  <c r="AH49" i="17"/>
  <c r="AH57" i="17"/>
  <c r="AH65" i="17"/>
  <c r="AH73" i="17"/>
  <c r="AH81" i="17"/>
  <c r="AH89" i="17"/>
  <c r="AH97" i="17"/>
  <c r="AH105" i="17"/>
  <c r="AH113" i="17"/>
  <c r="AM121" i="17"/>
  <c r="AH270" i="17"/>
  <c r="AM302" i="17"/>
  <c r="AM213" i="17"/>
  <c r="AM306" i="17"/>
  <c r="AM129" i="17"/>
  <c r="AM161" i="17"/>
  <c r="AM193" i="17"/>
  <c r="AM246" i="17"/>
  <c r="AH156" i="17"/>
  <c r="AH164" i="17"/>
  <c r="AH172" i="17"/>
  <c r="AH225" i="17"/>
  <c r="AH241" i="17"/>
  <c r="AH257" i="17"/>
  <c r="AH282" i="17"/>
  <c r="AM285" i="17"/>
  <c r="AI106" i="17"/>
  <c r="AH36" i="17"/>
  <c r="AH44" i="17"/>
  <c r="AM52" i="17"/>
  <c r="AH76" i="17"/>
  <c r="AH84" i="17"/>
  <c r="AH92" i="17"/>
  <c r="AH100" i="17"/>
  <c r="AM116" i="17"/>
  <c r="AH140" i="17"/>
  <c r="AM148" i="17"/>
  <c r="AM180" i="17"/>
  <c r="AM209" i="17"/>
  <c r="AM265" i="17"/>
  <c r="AM273" i="17"/>
  <c r="AM297" i="17"/>
  <c r="AM68" i="17"/>
  <c r="AM132" i="17"/>
  <c r="AH160" i="17"/>
  <c r="AH200" i="17"/>
  <c r="AM217" i="17"/>
  <c r="AM233" i="17"/>
  <c r="AM281" i="17"/>
  <c r="AM24" i="17"/>
  <c r="AM40" i="17"/>
  <c r="AM56" i="17"/>
  <c r="AM72" i="17"/>
  <c r="AM88" i="17"/>
  <c r="AM104" i="17"/>
  <c r="AM120" i="17"/>
  <c r="AM136" i="17"/>
  <c r="AM192" i="17"/>
  <c r="AM249" i="17"/>
  <c r="AH269" i="17"/>
  <c r="AH285" i="17"/>
  <c r="AH301" i="17"/>
  <c r="AH220" i="17"/>
  <c r="AH224" i="17"/>
  <c r="AH296" i="17"/>
  <c r="AH304" i="17"/>
  <c r="AM42" i="17"/>
  <c r="AM74" i="17"/>
  <c r="AM106" i="17"/>
  <c r="AM138" i="17"/>
  <c r="AM170" i="17"/>
  <c r="AM198" i="17"/>
  <c r="AM221" i="17"/>
  <c r="AH21" i="17"/>
  <c r="AH61" i="17"/>
  <c r="AH69" i="17"/>
  <c r="AH77" i="17"/>
  <c r="AM85" i="17"/>
  <c r="AH165" i="17"/>
  <c r="AH173" i="17"/>
  <c r="AH181" i="17"/>
  <c r="AH189" i="17"/>
  <c r="AM197" i="17"/>
  <c r="AM206" i="17"/>
  <c r="AM290" i="17"/>
  <c r="AM29" i="17"/>
  <c r="AM61" i="17"/>
  <c r="AM93" i="17"/>
  <c r="AM125" i="17"/>
  <c r="AM157" i="17"/>
  <c r="AM189" i="17"/>
  <c r="AM238" i="17"/>
  <c r="AH194" i="17"/>
  <c r="AH202" i="17"/>
  <c r="AH213" i="17"/>
  <c r="AH229" i="17"/>
  <c r="AH245" i="17"/>
  <c r="AH274" i="17"/>
  <c r="AH306" i="17"/>
  <c r="AM17" i="17"/>
  <c r="AM25" i="17"/>
  <c r="AM33" i="17"/>
  <c r="AM49" i="17"/>
  <c r="AM57" i="17"/>
  <c r="AM65" i="17"/>
  <c r="AM81" i="17"/>
  <c r="AM89" i="17"/>
  <c r="AM97" i="17"/>
  <c r="AM113" i="17"/>
  <c r="AH177" i="17"/>
  <c r="AH185" i="17"/>
  <c r="AH193" i="17"/>
  <c r="AH201" i="17"/>
  <c r="AH214" i="17"/>
  <c r="AH230" i="17"/>
  <c r="AH246" i="17"/>
  <c r="AM229" i="17"/>
  <c r="AM41" i="17"/>
  <c r="AM73" i="17"/>
  <c r="AM105" i="17"/>
  <c r="AM137" i="17"/>
  <c r="AM169" i="17"/>
  <c r="AM201" i="17"/>
  <c r="AM270" i="17"/>
  <c r="AI37" i="17"/>
  <c r="AI68" i="17"/>
  <c r="AI91" i="17"/>
  <c r="AI113" i="17"/>
  <c r="AI135" i="17"/>
  <c r="AI160" i="17"/>
  <c r="AI183" i="17"/>
  <c r="AI228" i="17"/>
  <c r="AM16" i="17"/>
  <c r="AM32" i="17"/>
  <c r="AM48" i="17"/>
  <c r="AM80" i="17"/>
  <c r="AM96" i="17"/>
  <c r="AM112" i="17"/>
  <c r="AH148" i="17"/>
  <c r="AM164" i="17"/>
  <c r="AM172" i="17"/>
  <c r="AH204" i="17"/>
  <c r="AH209" i="17"/>
  <c r="AM241" i="17"/>
  <c r="AM257" i="17"/>
  <c r="AM282" i="17"/>
  <c r="AM301" i="17"/>
  <c r="AH20" i="17"/>
  <c r="AH28" i="17"/>
  <c r="AM36" i="17"/>
  <c r="AH68" i="17"/>
  <c r="AM84" i="17"/>
  <c r="AM92" i="17"/>
  <c r="AM100" i="17"/>
  <c r="AH132" i="17"/>
  <c r="AM156" i="17"/>
  <c r="AM188" i="17"/>
  <c r="AM225" i="17"/>
  <c r="AI32" i="17"/>
  <c r="AI63" i="17"/>
  <c r="AI87" i="17"/>
  <c r="AI119" i="17"/>
  <c r="AI141" i="17"/>
  <c r="AI179" i="17"/>
  <c r="AI200" i="17"/>
  <c r="AI223" i="17"/>
  <c r="AI255" i="17"/>
  <c r="AI300" i="17"/>
  <c r="AM44" i="17"/>
  <c r="AM76" i="17"/>
  <c r="AM108" i="17"/>
  <c r="AM140" i="17"/>
  <c r="AH152" i="17"/>
  <c r="AM160" i="17"/>
  <c r="AH184" i="17"/>
  <c r="AH192" i="17"/>
  <c r="AM289" i="17"/>
  <c r="AI26" i="17"/>
  <c r="AI206" i="17"/>
  <c r="AI249" i="17"/>
  <c r="AI282" i="17"/>
  <c r="AI305" i="17"/>
  <c r="AH24" i="17"/>
  <c r="AH40" i="17"/>
  <c r="AH56" i="17"/>
  <c r="AH72" i="17"/>
  <c r="AH88" i="17"/>
  <c r="AH104" i="17"/>
  <c r="AH120" i="17"/>
  <c r="AH136" i="17"/>
  <c r="AM168" i="17"/>
  <c r="AM200" i="17"/>
  <c r="AM266" i="17"/>
  <c r="AM261" i="17"/>
  <c r="AM277" i="17"/>
  <c r="AM293" i="17"/>
  <c r="AH212" i="17"/>
  <c r="AH276" i="17"/>
  <c r="AH284" i="17"/>
  <c r="AH288" i="17"/>
  <c r="AM220" i="17"/>
  <c r="AM248" i="17"/>
  <c r="AM284" i="17"/>
  <c r="AM267" i="17"/>
  <c r="AH252" i="17"/>
  <c r="AH211" i="17"/>
  <c r="AH219" i="17"/>
  <c r="AH247" i="17"/>
  <c r="AH255" i="17"/>
  <c r="AM260" i="17"/>
  <c r="AI22" i="17"/>
  <c r="AI46" i="17"/>
  <c r="AI72" i="17"/>
  <c r="AI97" i="17"/>
  <c r="AI265" i="17"/>
  <c r="AI289" i="17"/>
  <c r="AI120" i="17"/>
  <c r="AI142" i="17"/>
  <c r="AI164" i="17"/>
  <c r="AI190" i="17"/>
  <c r="AI214" i="17"/>
  <c r="AI236" i="17"/>
  <c r="AI301" i="17"/>
  <c r="AM303" i="17"/>
  <c r="AI28" i="17"/>
  <c r="AI53" i="17"/>
  <c r="AI78" i="17"/>
  <c r="AI104" i="17"/>
  <c r="AI271" i="17"/>
  <c r="AI295" i="17"/>
  <c r="AH307" i="17"/>
  <c r="AI114" i="17"/>
  <c r="AI137" i="17"/>
  <c r="AI158" i="17"/>
  <c r="AI184" i="17"/>
  <c r="AI208" i="17"/>
  <c r="AI230" i="17"/>
  <c r="AI306" i="17"/>
  <c r="AM227" i="17"/>
  <c r="AH283" i="17"/>
  <c r="AM224" i="17"/>
  <c r="AM256" i="17"/>
  <c r="AM288" i="17"/>
  <c r="AM243" i="17"/>
  <c r="AH236" i="17"/>
  <c r="AH244" i="17"/>
  <c r="AH292" i="17"/>
  <c r="AH300" i="17"/>
  <c r="AM219" i="17"/>
  <c r="AH239" i="17"/>
  <c r="AM247" i="17"/>
  <c r="AM268" i="17"/>
  <c r="AM263" i="17"/>
  <c r="AM295" i="17"/>
  <c r="AH227" i="17"/>
  <c r="AM211" i="17"/>
  <c r="AM287" i="17"/>
  <c r="AH207" i="17"/>
  <c r="AH215" i="17"/>
  <c r="AH275" i="17"/>
  <c r="AM232" i="17"/>
  <c r="AM264" i="17"/>
  <c r="AM296" i="17"/>
  <c r="AH231" i="17"/>
  <c r="AM251" i="17"/>
  <c r="AM283" i="17"/>
  <c r="AH216" i="17"/>
  <c r="AH228" i="17"/>
  <c r="AM236" i="17"/>
  <c r="AH280" i="17"/>
  <c r="AM292" i="17"/>
  <c r="AM300" i="17"/>
  <c r="AH279" i="17"/>
  <c r="AM291" i="17"/>
  <c r="AM208" i="17"/>
  <c r="AM244" i="17"/>
  <c r="AM272" i="17"/>
  <c r="AI33" i="17"/>
  <c r="AI59" i="17"/>
  <c r="AI84" i="17"/>
  <c r="AI253" i="17"/>
  <c r="AI277" i="17"/>
  <c r="AH295" i="17"/>
  <c r="AI109" i="17"/>
  <c r="AI131" i="17"/>
  <c r="AI153" i="17"/>
  <c r="AI177" i="17"/>
  <c r="AI202" i="17"/>
  <c r="AI224" i="17"/>
  <c r="AI248" i="17"/>
  <c r="AM255" i="17"/>
  <c r="AI15" i="17"/>
  <c r="AI39" i="17"/>
  <c r="AI65" i="17"/>
  <c r="AI90" i="17"/>
  <c r="AI259" i="17"/>
  <c r="AI284" i="17"/>
  <c r="AM235" i="17"/>
  <c r="AH287" i="17"/>
  <c r="AI126" i="17"/>
  <c r="AI148" i="17"/>
  <c r="AI170" i="17"/>
  <c r="AI196" i="17"/>
  <c r="AI219" i="17"/>
  <c r="AI241" i="17"/>
  <c r="AM207" i="17"/>
  <c r="AM215" i="17"/>
  <c r="AH243" i="17"/>
  <c r="AH251" i="17"/>
  <c r="AH259" i="17"/>
  <c r="AH267" i="17"/>
  <c r="AM275" i="17"/>
  <c r="AM212" i="17"/>
  <c r="AM240" i="17"/>
  <c r="AM276" i="17"/>
  <c r="AM304" i="17"/>
  <c r="AH223" i="17"/>
  <c r="AM231" i="17"/>
  <c r="AM259" i="17"/>
  <c r="AH291" i="17"/>
  <c r="AH208" i="17"/>
  <c r="AM228" i="17"/>
  <c r="AH260" i="17"/>
  <c r="AH268" i="17"/>
  <c r="AH272" i="17"/>
  <c r="AM223" i="17"/>
  <c r="AH263" i="17"/>
  <c r="AH271" i="17"/>
  <c r="AM279" i="17"/>
  <c r="AM299" i="17"/>
  <c r="AM216" i="17"/>
  <c r="AM252" i="17"/>
  <c r="AM280" i="17"/>
  <c r="AH299" i="17"/>
  <c r="AM239" i="17"/>
  <c r="AH303" i="17"/>
  <c r="AM271" i="17"/>
  <c r="AH235" i="17"/>
  <c r="AM307" i="17"/>
  <c r="AI62" i="17"/>
  <c r="AI94" i="17"/>
  <c r="AI134" i="17"/>
  <c r="AI193" i="17"/>
  <c r="AI256" i="17"/>
  <c r="AI281" i="17"/>
  <c r="AI303" i="17"/>
  <c r="AI25" i="17"/>
  <c r="AI69" i="17"/>
  <c r="AI112" i="17"/>
  <c r="AI182" i="17"/>
  <c r="AI222" i="17"/>
  <c r="AI49" i="17"/>
  <c r="AI81" i="17"/>
  <c r="AI123" i="17"/>
  <c r="AI161" i="17"/>
  <c r="AI245" i="17"/>
  <c r="AI268" i="17"/>
  <c r="AI292" i="17"/>
  <c r="AI36" i="17"/>
  <c r="AI101" i="17"/>
  <c r="AI150" i="17"/>
  <c r="AI211" i="17"/>
  <c r="AI233" i="17"/>
  <c r="AI30" i="17"/>
  <c r="AI74" i="17"/>
  <c r="AI145" i="17"/>
  <c r="AI173" i="17"/>
  <c r="AI205" i="17"/>
  <c r="AI227" i="17"/>
  <c r="AI56" i="17"/>
  <c r="AI117" i="17"/>
  <c r="AI139" i="17"/>
  <c r="AI199" i="17"/>
  <c r="AI262" i="17"/>
  <c r="AI286" i="17"/>
  <c r="AI20" i="17"/>
  <c r="AI43" i="17"/>
  <c r="AI107" i="17"/>
  <c r="AI156" i="17"/>
  <c r="AI187" i="17"/>
  <c r="AI216" i="17"/>
  <c r="AI238" i="17"/>
  <c r="AI86" i="17"/>
  <c r="AI128" i="17"/>
  <c r="AI167" i="17"/>
  <c r="AI250" i="17"/>
  <c r="AI274" i="17"/>
  <c r="AI298" i="17"/>
  <c r="AI51" i="17"/>
  <c r="AI102" i="17"/>
  <c r="AI154" i="17"/>
  <c r="AI204" i="17"/>
  <c r="AI260" i="17"/>
  <c r="AI19" i="17"/>
  <c r="AI73" i="17"/>
  <c r="AI125" i="17"/>
  <c r="AI175" i="17"/>
  <c r="AI229" i="17"/>
  <c r="AI283" i="17"/>
  <c r="AI23" i="17"/>
  <c r="AI76" i="17"/>
  <c r="AI130" i="17"/>
  <c r="AI178" i="17"/>
  <c r="AI232" i="17"/>
  <c r="AI287" i="17"/>
  <c r="AI48" i="17"/>
  <c r="AI99" i="17"/>
  <c r="AI151" i="17"/>
  <c r="AI201" i="17"/>
  <c r="AI257" i="17"/>
  <c r="AQ17" i="17"/>
  <c r="AP12" i="1" s="1"/>
  <c r="C10" i="7" s="1"/>
  <c r="AI17" i="17"/>
  <c r="AI70" i="17"/>
  <c r="AI121" i="17"/>
  <c r="AI174" i="17"/>
  <c r="AI225" i="17"/>
  <c r="AI279" i="17"/>
  <c r="AI45" i="17"/>
  <c r="AI95" i="17"/>
  <c r="AI149" i="17"/>
  <c r="AI198" i="17"/>
  <c r="AI254" i="17"/>
  <c r="AI307" i="17"/>
  <c r="AI41" i="17"/>
  <c r="AI31" i="17"/>
  <c r="AI82" i="17"/>
  <c r="AI136" i="17"/>
  <c r="AI185" i="17"/>
  <c r="AI240" i="17"/>
  <c r="AI293" i="17"/>
  <c r="AI54" i="17"/>
  <c r="AI105" i="17"/>
  <c r="AI159" i="17"/>
  <c r="AI207" i="17"/>
  <c r="AI263" i="17"/>
  <c r="AI67" i="17"/>
  <c r="AI118" i="17"/>
  <c r="AI171" i="17"/>
  <c r="AI220" i="17"/>
  <c r="AI276" i="17"/>
  <c r="AI64" i="17"/>
  <c r="AI115" i="17"/>
  <c r="AI168" i="17"/>
  <c r="AI217" i="17"/>
  <c r="AI273" i="17"/>
  <c r="AI61" i="17"/>
  <c r="AI111" i="17"/>
  <c r="AI165" i="17"/>
  <c r="AI213" i="17"/>
  <c r="AI269" i="17"/>
  <c r="AI57" i="17"/>
  <c r="AI108" i="17"/>
  <c r="AI162" i="17"/>
  <c r="AI210" i="17"/>
  <c r="AI266" i="17"/>
  <c r="AI27" i="17"/>
  <c r="AI79" i="17"/>
  <c r="AI133" i="17"/>
  <c r="AI181" i="17"/>
  <c r="AI235" i="17"/>
  <c r="AI290" i="17"/>
  <c r="AI92" i="17"/>
  <c r="AI146" i="17"/>
  <c r="AI194" i="17"/>
  <c r="AI251" i="17"/>
  <c r="AI304" i="17"/>
  <c r="AI38" i="17"/>
  <c r="AI89" i="17"/>
  <c r="AI143" i="17"/>
  <c r="AI191" i="17"/>
  <c r="AI247" i="17"/>
  <c r="AI299" i="17"/>
  <c r="AI34" i="17"/>
  <c r="AI85" i="17"/>
  <c r="AI140" i="17"/>
  <c r="AI188" i="17"/>
  <c r="AI243" i="17"/>
  <c r="AI296" i="17"/>
  <c r="AK217" i="17" l="1"/>
  <c r="AK297" i="17"/>
  <c r="AK209" i="17"/>
  <c r="AK163" i="17"/>
  <c r="AK38" i="17"/>
  <c r="AK88" i="17"/>
  <c r="AK26" i="17"/>
  <c r="AK127" i="17"/>
  <c r="AK244" i="17"/>
  <c r="AK291" i="17"/>
  <c r="AK274" i="17"/>
  <c r="AK273" i="17"/>
  <c r="AK223" i="17"/>
  <c r="AK157" i="17"/>
  <c r="AK296" i="17"/>
  <c r="AK189" i="17"/>
  <c r="AK221" i="17"/>
  <c r="AK267" i="17"/>
  <c r="AK275" i="17"/>
  <c r="AK29" i="17"/>
  <c r="AK181" i="17"/>
  <c r="AK231" i="17"/>
  <c r="AK215" i="17"/>
  <c r="AK270" i="17"/>
  <c r="AK140" i="17"/>
  <c r="AK174" i="17"/>
  <c r="AK246" i="17"/>
  <c r="AK168" i="17"/>
  <c r="AK276" i="17"/>
  <c r="AK204" i="17"/>
  <c r="AK30" i="17"/>
  <c r="AK176" i="17"/>
  <c r="AK60" i="17"/>
  <c r="AK158" i="17"/>
  <c r="AK288" i="17"/>
  <c r="AK243" i="17"/>
  <c r="AK16" i="17"/>
  <c r="AK50" i="17"/>
  <c r="AK264" i="17"/>
  <c r="AK100" i="17"/>
  <c r="AK80" i="17"/>
  <c r="AK200" i="17"/>
  <c r="AK37" i="17"/>
  <c r="AK283" i="17"/>
  <c r="AK292" i="17"/>
  <c r="AK52" i="17"/>
  <c r="AK169" i="17"/>
  <c r="AK239" i="17"/>
  <c r="AK242" i="17"/>
  <c r="AK40" i="17"/>
  <c r="AK132" i="17"/>
  <c r="AK302" i="17"/>
  <c r="AK144" i="17"/>
  <c r="AK249" i="17"/>
  <c r="AK192" i="17"/>
  <c r="AK304" i="17"/>
  <c r="AK24" i="17"/>
  <c r="AK185" i="17"/>
  <c r="AK268" i="17"/>
  <c r="AK197" i="17"/>
  <c r="AK83" i="17"/>
  <c r="AK44" i="17"/>
  <c r="AK255" i="17"/>
  <c r="AK14" i="17"/>
  <c r="AK148" i="17"/>
  <c r="AK143" i="17"/>
  <c r="AK70" i="17"/>
  <c r="AK28" i="17"/>
  <c r="AK301" i="17"/>
  <c r="AK21" i="17"/>
  <c r="AK172" i="17"/>
  <c r="AK42" i="17"/>
  <c r="AK98" i="17"/>
  <c r="AK165" i="17"/>
  <c r="AK45" i="17"/>
  <c r="AK219" i="17"/>
  <c r="AK300" i="17"/>
  <c r="AK152" i="17"/>
  <c r="AK237" i="17"/>
  <c r="AK252" i="17"/>
  <c r="AK93" i="17"/>
  <c r="AK77" i="17"/>
  <c r="AK259" i="17"/>
  <c r="AK271" i="17"/>
  <c r="AK272" i="17"/>
  <c r="AK230" i="17"/>
  <c r="AK18" i="17"/>
  <c r="AK208" i="17"/>
  <c r="AK295" i="17"/>
  <c r="AK228" i="17"/>
  <c r="AK236" i="17"/>
  <c r="AK96" i="17"/>
  <c r="AK116" i="17"/>
  <c r="AK180" i="17"/>
  <c r="AK173" i="17"/>
  <c r="AK280" i="17"/>
  <c r="AK212" i="17"/>
  <c r="AK68" i="17"/>
  <c r="AK285" i="17"/>
  <c r="AK279" i="17"/>
  <c r="AK15" i="17"/>
  <c r="AK303" i="17"/>
  <c r="AK263" i="17"/>
  <c r="AK258" i="17"/>
  <c r="AK35" i="17"/>
  <c r="AK234" i="17"/>
  <c r="AK186" i="17"/>
  <c r="AK207" i="17"/>
  <c r="AK72" i="17"/>
  <c r="AK122" i="17"/>
  <c r="AK147" i="17"/>
  <c r="AK195" i="17"/>
  <c r="AK138" i="17"/>
  <c r="AK55" i="17"/>
  <c r="AK47" i="17"/>
  <c r="AK110" i="17"/>
  <c r="AK294" i="17"/>
  <c r="AK103" i="17"/>
  <c r="AK227" i="17"/>
  <c r="AK120" i="17"/>
  <c r="AK129" i="17"/>
  <c r="AK261" i="17"/>
  <c r="AK124" i="17"/>
  <c r="AK166" i="17"/>
  <c r="AK155" i="17"/>
  <c r="AK278" i="17"/>
  <c r="AK66" i="17"/>
  <c r="AK71" i="17"/>
  <c r="AK287" i="17"/>
  <c r="AK216" i="17"/>
  <c r="AK104" i="17"/>
  <c r="AK214" i="17"/>
  <c r="AK106" i="17"/>
  <c r="AK203" i="17"/>
  <c r="AK75" i="17"/>
  <c r="AK218" i="17"/>
  <c r="AK226" i="17"/>
  <c r="AK58" i="17"/>
  <c r="AK299" i="17"/>
  <c r="AK260" i="17"/>
  <c r="AK251" i="17"/>
  <c r="AK235" i="17"/>
  <c r="AK184" i="17"/>
  <c r="AK201" i="17"/>
  <c r="AK306" i="17"/>
  <c r="AK307" i="17"/>
  <c r="AK247" i="17"/>
  <c r="AK136" i="17"/>
  <c r="AK193" i="17"/>
  <c r="AK56" i="17"/>
  <c r="AK20" i="17"/>
  <c r="AK245" i="17"/>
  <c r="AK211" i="17"/>
  <c r="AK284" i="17"/>
  <c r="AK177" i="17"/>
  <c r="AK213" i="17"/>
  <c r="AK76" i="17"/>
  <c r="AK36" i="17"/>
  <c r="AK225" i="17"/>
  <c r="AK105" i="17"/>
  <c r="AK73" i="17"/>
  <c r="AK41" i="17"/>
  <c r="AK232" i="17"/>
  <c r="AK112" i="17"/>
  <c r="AK48" i="17"/>
  <c r="AK108" i="17"/>
  <c r="AK254" i="17"/>
  <c r="AK141" i="17"/>
  <c r="AK109" i="17"/>
  <c r="AK256" i="17"/>
  <c r="AK293" i="17"/>
  <c r="AK305" i="17"/>
  <c r="AK145" i="17"/>
  <c r="AK149" i="17"/>
  <c r="AK90" i="17"/>
  <c r="AK150" i="17"/>
  <c r="AK62" i="17"/>
  <c r="AK210" i="17"/>
  <c r="AK171" i="17"/>
  <c r="AK43" i="17"/>
  <c r="AK159" i="17"/>
  <c r="AK91" i="17"/>
  <c r="AK262" i="17"/>
  <c r="AK87" i="17"/>
  <c r="AK142" i="17"/>
  <c r="AK22" i="17"/>
  <c r="AK51" i="17"/>
  <c r="AK111" i="17"/>
  <c r="AK99" i="17"/>
  <c r="AK154" i="17"/>
  <c r="AK118" i="17"/>
  <c r="AK135" i="17"/>
  <c r="AK202" i="17"/>
  <c r="AK69" i="17"/>
  <c r="AK282" i="17"/>
  <c r="AK97" i="17"/>
  <c r="AK65" i="17"/>
  <c r="AK33" i="17"/>
  <c r="AK206" i="17"/>
  <c r="AK32" i="17"/>
  <c r="AK265" i="17"/>
  <c r="AK238" i="17"/>
  <c r="AK133" i="17"/>
  <c r="AK101" i="17"/>
  <c r="AK277" i="17"/>
  <c r="AK137" i="17"/>
  <c r="AK82" i="17"/>
  <c r="AK86" i="17"/>
  <c r="AK54" i="17"/>
  <c r="AK139" i="17"/>
  <c r="AK95" i="17"/>
  <c r="AK250" i="17"/>
  <c r="AK187" i="17"/>
  <c r="AK59" i="17"/>
  <c r="AK191" i="17"/>
  <c r="AK34" i="17"/>
  <c r="AK183" i="17"/>
  <c r="AK134" i="17"/>
  <c r="AK131" i="17"/>
  <c r="AK178" i="17"/>
  <c r="AK146" i="17"/>
  <c r="AK190" i="17"/>
  <c r="AK194" i="17"/>
  <c r="AK224" i="17"/>
  <c r="AK269" i="17"/>
  <c r="AK92" i="17"/>
  <c r="AK257" i="17"/>
  <c r="AK164" i="17"/>
  <c r="AK89" i="17"/>
  <c r="AK57" i="17"/>
  <c r="AK25" i="17"/>
  <c r="AK198" i="17"/>
  <c r="AK248" i="17"/>
  <c r="AK289" i="17"/>
  <c r="AK222" i="17"/>
  <c r="AK125" i="17"/>
  <c r="AK298" i="17"/>
  <c r="AK196" i="17"/>
  <c r="AK161" i="17"/>
  <c r="AK53" i="17"/>
  <c r="AK290" i="17"/>
  <c r="AK74" i="17"/>
  <c r="AK78" i="17"/>
  <c r="AK46" i="17"/>
  <c r="AK114" i="17"/>
  <c r="AK107" i="17"/>
  <c r="AK31" i="17"/>
  <c r="AK27" i="17"/>
  <c r="AK130" i="17"/>
  <c r="AK151" i="17"/>
  <c r="AK179" i="17"/>
  <c r="AK170" i="17"/>
  <c r="AK182" i="17"/>
  <c r="AK102" i="17"/>
  <c r="AK199" i="17"/>
  <c r="AK229" i="17"/>
  <c r="AK61" i="17"/>
  <c r="AK220" i="17"/>
  <c r="AK160" i="17"/>
  <c r="AK84" i="17"/>
  <c r="AK241" i="17"/>
  <c r="AK156" i="17"/>
  <c r="AK113" i="17"/>
  <c r="AK81" i="17"/>
  <c r="AK49" i="17"/>
  <c r="AK17" i="17"/>
  <c r="AK85" i="17"/>
  <c r="AK240" i="17"/>
  <c r="AK128" i="17"/>
  <c r="AK64" i="17"/>
  <c r="AK233" i="17"/>
  <c r="AK281" i="17"/>
  <c r="AK121" i="17"/>
  <c r="AK286" i="17"/>
  <c r="AK205" i="17"/>
  <c r="AK117" i="17"/>
  <c r="AK266" i="17"/>
  <c r="AK188" i="17"/>
  <c r="AK153" i="17"/>
  <c r="AK253" i="17"/>
  <c r="AK23" i="17"/>
  <c r="AK19" i="17"/>
  <c r="AK79" i="17"/>
  <c r="AK123" i="17"/>
  <c r="AK63" i="17"/>
  <c r="AK119" i="17"/>
  <c r="AK115" i="17"/>
  <c r="AK175" i="17"/>
  <c r="AK67" i="17"/>
  <c r="AK162" i="17"/>
  <c r="AK126" i="17"/>
  <c r="AK94" i="17"/>
  <c r="AK167" i="17"/>
  <c r="AK39" i="17"/>
  <c r="C42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Dace Ozola</author>
  </authors>
  <commentList>
    <comment ref="A6" authorId="0" shapeId="0" xr:uid="{00000000-0006-0000-0000-000001000000}">
      <text>
        <r>
          <rPr>
            <sz val="9"/>
            <color indexed="81"/>
            <rFont val="Tahoma"/>
            <family val="2"/>
            <charset val="186"/>
          </rPr>
          <t>Ja nav izveidojies izvēlēto daļu saraksts, tad uzklikšķini uz filtra pogas un apstiprini ar "labi"</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10" authorId="0" shapeId="0" xr:uid="{9C625326-3358-4877-B64C-F6C97A5F1259}">
      <text>
        <r>
          <rPr>
            <sz val="9"/>
            <color indexed="81"/>
            <rFont val="Tahoma"/>
            <family val="2"/>
          </rPr>
          <t xml:space="preserve">Ja nav izveidojies izvēlēto daļu saraksts, tad uzklikšķini uz filtra pogas un apstiprini ar "labi" vai "ok".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10" authorId="0" shapeId="0" xr:uid="{5E1BF51A-9278-4BB2-83EC-C19EF02BBC04}">
      <text>
        <r>
          <rPr>
            <sz val="9"/>
            <color indexed="81"/>
            <rFont val="Tahoma"/>
            <family val="2"/>
          </rPr>
          <t>Ja nav izveidojies izvēlēto daļu saraksts, tad uzklikšķini uz filtra pogas un apstiprini ar "labi" vai "ok".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10" authorId="0" shapeId="0" xr:uid="{9B25415C-3BE4-4515-BC7B-F34FE45B2BED}">
      <text>
        <r>
          <rPr>
            <sz val="9"/>
            <color indexed="81"/>
            <rFont val="Tahoma"/>
            <family val="2"/>
          </rPr>
          <t xml:space="preserve">Ja nav izveidojies izvēlēto daļu saraksts, tad uzklikšķini uz filtra pogas un apstiprini ar "labi" vai "ok".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10" authorId="0" shapeId="0" xr:uid="{F709EBA1-8DA0-4898-80BA-161350881518}">
      <text>
        <r>
          <rPr>
            <sz val="9"/>
            <color indexed="81"/>
            <rFont val="Tahoma"/>
            <family val="2"/>
          </rPr>
          <t xml:space="preserve">Ja nav izveidojies izvēlēto daļu saraksts, tad uzklikšķini uz filtra pogas un apstiprini ar "labi" vai "ok".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10" authorId="0" shapeId="0" xr:uid="{3569C4D7-F057-442B-B9B6-BEF77357C751}">
      <text>
        <r>
          <rPr>
            <sz val="9"/>
            <color indexed="81"/>
            <rFont val="Tahoma"/>
            <family val="2"/>
          </rPr>
          <t xml:space="preserve">Ja nav izveidojies izvēlēto daļu saraksts, tad uzklikšķini uz filtra pogas un apstiprini ar "labi" vai "ok".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Nauris Strautnieks</author>
  </authors>
  <commentList>
    <comment ref="A9" authorId="0" shapeId="0" xr:uid="{F6581836-3243-40C1-A69B-4BCB1A3F4A4C}">
      <text>
        <r>
          <rPr>
            <sz val="9"/>
            <color indexed="81"/>
            <rFont val="Tahoma"/>
            <family val="2"/>
          </rPr>
          <t xml:space="preserve">Ja nav izveidojies izvēlēto daļu saraksts, tad uzklikšķini uz filtra pogas un apstiprini ar "labi" vai "ok".
</t>
        </r>
      </text>
    </comment>
  </commentList>
</comments>
</file>

<file path=xl/sharedStrings.xml><?xml version="1.0" encoding="utf-8"?>
<sst xmlns="http://schemas.openxmlformats.org/spreadsheetml/2006/main" count="875" uniqueCount="236">
  <si>
    <t>Iepirkuma daļas Nr.</t>
  </si>
  <si>
    <t>Reģions</t>
  </si>
  <si>
    <t>Madonas</t>
  </si>
  <si>
    <t>Stādīšana, ha</t>
  </si>
  <si>
    <t>Agrotehniskā kopšana, ha</t>
  </si>
  <si>
    <t>Jaunaudžu kopšana</t>
  </si>
  <si>
    <t>Aizsardzība, ha</t>
  </si>
  <si>
    <t>Nolikuma 5.pielikums</t>
  </si>
  <si>
    <t>FINANŠU PIEDĀVĀJUMA KOPSAVILKUMS</t>
  </si>
  <si>
    <t>FINANŠU PIEDĀVĀJUMA PUBLISKOJAMĀ DAĻA</t>
  </si>
  <si>
    <t>Jaunaudžu kopšana, ha</t>
  </si>
  <si>
    <t>rinda nav derīga</t>
  </si>
  <si>
    <t>nav aizpildīta cena 1</t>
  </si>
  <si>
    <t>nav aizpildīta cena 2</t>
  </si>
  <si>
    <t>Iepirkuma daļas, uz kurām pretendēju (atzīmēt ar x)</t>
  </si>
  <si>
    <t>Iecirknis</t>
  </si>
  <si>
    <t>Kopējā piedāvājuma cena, EUR bez PVN</t>
  </si>
  <si>
    <t>reģistrācijas numurs / personas kods</t>
  </si>
  <si>
    <t>Iepirkumu daļas Nr.</t>
  </si>
  <si>
    <t>Iepirkuma daļas uz kurām pretendēju (atzīmētas ar x)</t>
  </si>
  <si>
    <t>Iepirkuma daļas uz kurām  pretendēju (atzīmētas ar x)</t>
  </si>
  <si>
    <t>Papildināšana, ha</t>
  </si>
  <si>
    <t>Vidējā aritmētiskā cena EUR/ha bez PVN</t>
  </si>
  <si>
    <t>Stumbru aizsardzība, ha</t>
  </si>
  <si>
    <t>Mētru</t>
  </si>
  <si>
    <t>Jaunjelgavas</t>
  </si>
  <si>
    <t>Seces</t>
  </si>
  <si>
    <t>Nīcgales</t>
  </si>
  <si>
    <t>Sventes</t>
  </si>
  <si>
    <t>2. pret 1. vairāk par 35%</t>
  </si>
  <si>
    <t>4. pret 3. vairāk par 35%</t>
  </si>
  <si>
    <t>3. pret 2. vairāk par 35%</t>
  </si>
  <si>
    <t>visas cenas aizpilditas</t>
  </si>
  <si>
    <t>rinda is valid</t>
  </si>
  <si>
    <t>rindu jāaizpilda</t>
  </si>
  <si>
    <t>not valid rinda</t>
  </si>
  <si>
    <t>vidēja cena valid</t>
  </si>
  <si>
    <t>rindu jaaizpilda</t>
  </si>
  <si>
    <t>rinda valid</t>
  </si>
  <si>
    <t>1 Cena valid</t>
  </si>
  <si>
    <t>2 Cena valid</t>
  </si>
  <si>
    <t>Īles</t>
  </si>
  <si>
    <t>Lejasciema</t>
  </si>
  <si>
    <t>Mālupes</t>
  </si>
  <si>
    <t>Strenču</t>
  </si>
  <si>
    <t>Sikšņu</t>
  </si>
  <si>
    <t>Pededzes</t>
  </si>
  <si>
    <t>Ērģemes</t>
  </si>
  <si>
    <t>Viesītes</t>
  </si>
  <si>
    <t>Ābeļu</t>
  </si>
  <si>
    <t>Preiļu</t>
  </si>
  <si>
    <t>Alsungas</t>
  </si>
  <si>
    <t>Rendas</t>
  </si>
  <si>
    <t>Akmensraga</t>
  </si>
  <si>
    <t>Remtes</t>
  </si>
  <si>
    <t>Grobiņas</t>
  </si>
  <si>
    <t>Krīvukalna</t>
  </si>
  <si>
    <t>Pampāļu</t>
  </si>
  <si>
    <t>Zvārdes</t>
  </si>
  <si>
    <t>Nīcas</t>
  </si>
  <si>
    <t>Limbažu</t>
  </si>
  <si>
    <t>Valmieras</t>
  </si>
  <si>
    <t>Ropažu</t>
  </si>
  <si>
    <t>Vēru</t>
  </si>
  <si>
    <t>Piebalgas</t>
  </si>
  <si>
    <t>Ogres</t>
  </si>
  <si>
    <t>Skaistkalnes</t>
  </si>
  <si>
    <t>Vecumnieku</t>
  </si>
  <si>
    <t>Ērberģes</t>
  </si>
  <si>
    <t>Grīņu</t>
  </si>
  <si>
    <t>Zilokalnu</t>
  </si>
  <si>
    <t>Rindas</t>
  </si>
  <si>
    <t>Raķupes</t>
  </si>
  <si>
    <t>Vanemas</t>
  </si>
  <si>
    <t>Lubānas</t>
  </si>
  <si>
    <t>Žīguru</t>
  </si>
  <si>
    <t>Rēzeknes</t>
  </si>
  <si>
    <t>Kārsavas</t>
  </si>
  <si>
    <t>Ludzas</t>
  </si>
  <si>
    <t>Balvu</t>
  </si>
  <si>
    <t>Vidējā aritmētiskā cena &gt; 100% no stādīšanas</t>
  </si>
  <si>
    <t>Iepirkuma daļā vidējai aritmētiskai cenai (EUR/ha) ir jābūt vismaz 74% apmērā no vidējās aritmētiskās Stādīšanas cenas (EUR/ha).</t>
  </si>
  <si>
    <t>Iepirkuma daļā vidējai aritmētiskai cenai (EUR/ha) ir jābūt vismaz 35% apmērā no vidējās aritmētiskās Stādīšanas cenas (EUR/ha).</t>
  </si>
  <si>
    <t>0,35 no stadīšanas</t>
  </si>
  <si>
    <t>Misas</t>
  </si>
  <si>
    <t>Engures</t>
  </si>
  <si>
    <t>Kandavas</t>
  </si>
  <si>
    <t>Dobeles</t>
  </si>
  <si>
    <t>Tērvetes</t>
  </si>
  <si>
    <t>Līvbērzes</t>
  </si>
  <si>
    <t>Klīves</t>
  </si>
  <si>
    <t>2024.g.</t>
  </si>
  <si>
    <t>Melnupes</t>
  </si>
  <si>
    <t>Apriķu</t>
  </si>
  <si>
    <t>Aknīstes</t>
  </si>
  <si>
    <t>Krāslavas</t>
  </si>
  <si>
    <t>Priede</t>
  </si>
  <si>
    <t>Egle, lapu koki</t>
  </si>
  <si>
    <t>Jāaizpilda koeficients</t>
  </si>
  <si>
    <t>Katram darbam, cena pēc cenošanas grupas tiek aprēķināta pēc formulas = LVM cena * ‘Piedāvājuma cenas koeficients’ * LVM noteiktais darba koeficients</t>
  </si>
  <si>
    <t xml:space="preserve">Piedāvājuma cenas koeficients' nosaka pretendents. LVM cena un LVM noteiktais darba koeficients ir iepriekš nodefinētas vērtības. </t>
  </si>
  <si>
    <t>Stādīšana</t>
  </si>
  <si>
    <t>LVM cena</t>
  </si>
  <si>
    <r>
      <t xml:space="preserve">Cena (EUR/ha bez PVN) stādot </t>
    </r>
    <r>
      <rPr>
        <b/>
        <sz val="11"/>
        <color theme="1"/>
        <rFont val="Calibri"/>
        <family val="2"/>
        <charset val="186"/>
        <scheme val="minor"/>
      </rPr>
      <t>ietvarstādu</t>
    </r>
    <r>
      <rPr>
        <sz val="11"/>
        <color theme="1"/>
        <rFont val="Calibri"/>
        <family val="2"/>
        <charset val="186"/>
        <scheme val="minor"/>
      </rPr>
      <t xml:space="preserve"> un ņemot vērā stāda sugu:</t>
    </r>
  </si>
  <si>
    <r>
      <t xml:space="preserve">Cena (EUR/ha bez PVN) stādot </t>
    </r>
    <r>
      <rPr>
        <b/>
        <sz val="11"/>
        <color theme="1"/>
        <rFont val="Calibri"/>
        <family val="2"/>
        <charset val="186"/>
        <scheme val="minor"/>
      </rPr>
      <t>kailsakni</t>
    </r>
    <r>
      <rPr>
        <sz val="11"/>
        <color theme="1"/>
        <rFont val="Calibri"/>
        <family val="2"/>
        <charset val="186"/>
        <scheme val="minor"/>
      </rPr>
      <t xml:space="preserve">, visas sugas </t>
    </r>
  </si>
  <si>
    <t>Vidējā aritmēriskā cena, EUR/ha bez PVN</t>
  </si>
  <si>
    <t>LVM noteiktais darba koeficients</t>
  </si>
  <si>
    <t>Papildināšana</t>
  </si>
  <si>
    <r>
      <t xml:space="preserve">Cena (EUR/ha bez PVN) papildinot ar </t>
    </r>
    <r>
      <rPr>
        <b/>
        <sz val="11"/>
        <color theme="1"/>
        <rFont val="Calibri"/>
        <family val="2"/>
        <charset val="186"/>
        <scheme val="minor"/>
      </rPr>
      <t>ietvarstādu</t>
    </r>
    <r>
      <rPr>
        <sz val="11"/>
        <color theme="1"/>
        <rFont val="Calibri"/>
        <family val="2"/>
        <charset val="186"/>
        <scheme val="minor"/>
      </rPr>
      <t>, ņemot vērā papildināmo koku skaitu ha</t>
    </r>
  </si>
  <si>
    <r>
      <t xml:space="preserve">Cena (EUR/ha bez PVN)apildinot ar </t>
    </r>
    <r>
      <rPr>
        <b/>
        <sz val="11"/>
        <color theme="1"/>
        <rFont val="Calibri"/>
        <family val="2"/>
        <charset val="186"/>
        <scheme val="minor"/>
      </rPr>
      <t>kailsakni</t>
    </r>
    <r>
      <rPr>
        <sz val="11"/>
        <color theme="1"/>
        <rFont val="Calibri"/>
        <family val="2"/>
        <charset val="186"/>
        <scheme val="minor"/>
      </rPr>
      <t>, ņemot vērā papildināmo koku skaitu ha</t>
    </r>
  </si>
  <si>
    <t>&lt;=600</t>
  </si>
  <si>
    <t>601-1200</t>
  </si>
  <si>
    <t>&gt;1200</t>
  </si>
  <si>
    <t>Agrotehniskā kopšana</t>
  </si>
  <si>
    <r>
      <t xml:space="preserve">Cena </t>
    </r>
    <r>
      <rPr>
        <sz val="11"/>
        <color theme="1"/>
        <rFont val="Calibri"/>
        <family val="2"/>
        <charset val="186"/>
        <scheme val="minor"/>
      </rPr>
      <t xml:space="preserve">(EUR/ha bez PVN) kopjot platības, kur </t>
    </r>
    <r>
      <rPr>
        <b/>
        <sz val="11"/>
        <color theme="1"/>
        <rFont val="Calibri"/>
        <family val="2"/>
        <charset val="186"/>
        <scheme val="minor"/>
      </rPr>
      <t>augsne gatavota vagās</t>
    </r>
    <r>
      <rPr>
        <sz val="11"/>
        <color theme="1"/>
        <rFont val="Calibri"/>
        <family val="2"/>
        <charset val="186"/>
        <scheme val="minor"/>
      </rPr>
      <t xml:space="preserve"> vai </t>
    </r>
    <r>
      <rPr>
        <b/>
        <sz val="11"/>
        <color theme="1"/>
        <rFont val="Calibri"/>
        <family val="2"/>
        <charset val="186"/>
        <scheme val="minor"/>
      </rPr>
      <t>joslās</t>
    </r>
    <r>
      <rPr>
        <sz val="11"/>
        <color theme="1"/>
        <rFont val="Calibri"/>
        <family val="2"/>
        <charset val="186"/>
        <scheme val="minor"/>
      </rPr>
      <t xml:space="preserve"> (ar rotējošo pacilotāju), ņemot vērā kopšanas veidu:</t>
    </r>
  </si>
  <si>
    <r>
      <t xml:space="preserve">Cena </t>
    </r>
    <r>
      <rPr>
        <sz val="11"/>
        <color theme="1"/>
        <rFont val="Calibri"/>
        <family val="2"/>
        <charset val="186"/>
        <scheme val="minor"/>
      </rPr>
      <t xml:space="preserve">(EUR/ha bez PVN) kopjot platības, kur </t>
    </r>
    <r>
      <rPr>
        <b/>
        <sz val="11"/>
        <color theme="1"/>
        <rFont val="Calibri"/>
        <family val="2"/>
        <charset val="186"/>
        <scheme val="minor"/>
      </rPr>
      <t>augsne gatavota pacilās</t>
    </r>
    <r>
      <rPr>
        <sz val="11"/>
        <color theme="1"/>
        <rFont val="Calibri"/>
        <family val="2"/>
        <charset val="186"/>
        <scheme val="minor"/>
      </rPr>
      <t>, ņemot vērā kopšanas veidu</t>
    </r>
  </si>
  <si>
    <t>Laukumiņos</t>
  </si>
  <si>
    <t>Vienlaidus</t>
  </si>
  <si>
    <t>Joslās vienlaidus</t>
  </si>
  <si>
    <t>Laukumiņos vienlaidus</t>
  </si>
  <si>
    <t>Cena pa jaunaudžu kopšanas darbu izpildes grūtības pakāpēm (DIGP), EUR/ha</t>
  </si>
  <si>
    <t>1. DIGP
H&lt;=2m</t>
  </si>
  <si>
    <t>2. DIGP
2m&lt;H&lt;4m</t>
  </si>
  <si>
    <t>3.DIGP
H&gt;4m</t>
  </si>
  <si>
    <t>4. DIGP
H&gt;4m(motorz.)</t>
  </si>
  <si>
    <t>Aizsardzība</t>
  </si>
  <si>
    <r>
      <t xml:space="preserve">Cena </t>
    </r>
    <r>
      <rPr>
        <sz val="11"/>
        <color theme="1"/>
        <rFont val="Calibri"/>
        <family val="2"/>
        <charset val="186"/>
        <scheme val="minor"/>
      </rPr>
      <t>(EUR/ha bez PVN) aizsargājot platības ar smērējamajiem repelentiem, uzklājot tos uz koku dzinumiem un ņemot vērā aizsargājamo koku skaitu:</t>
    </r>
  </si>
  <si>
    <r>
      <t xml:space="preserve">Cena (EUR/ha bez PVN) aizsargājot platības ar </t>
    </r>
    <r>
      <rPr>
        <b/>
        <sz val="11"/>
        <color theme="1"/>
        <rFont val="Calibri"/>
        <family val="2"/>
        <charset val="186"/>
        <scheme val="minor"/>
      </rPr>
      <t>smidzināmajiem</t>
    </r>
    <r>
      <rPr>
        <sz val="11"/>
        <color theme="1"/>
        <rFont val="Calibri"/>
        <family val="2"/>
        <charset val="186"/>
        <scheme val="minor"/>
      </rPr>
      <t xml:space="preserve"> repelentiem, uzsmidzinot tos uz koku dzinumiem VAI dzinumiem un stumbriem attiecībā 70/30 un ņemot vērā aizsargājamo koku skaitu:</t>
    </r>
  </si>
  <si>
    <t>&lt;=1000</t>
  </si>
  <si>
    <t>1001-1500</t>
  </si>
  <si>
    <t>1501-2000</t>
  </si>
  <si>
    <t>&gt;2000</t>
  </si>
  <si>
    <t>Stumbru aizsardzība</t>
  </si>
  <si>
    <r>
      <t xml:space="preserve">Cena (EUR/ha bez PVN) aizsargājot platības ar </t>
    </r>
    <r>
      <rPr>
        <b/>
        <sz val="11"/>
        <color theme="1"/>
        <rFont val="Calibri"/>
        <family val="2"/>
        <charset val="186"/>
        <scheme val="minor"/>
      </rPr>
      <t>smidzināmajiem</t>
    </r>
    <r>
      <rPr>
        <sz val="11"/>
        <color theme="1"/>
        <rFont val="Calibri"/>
        <family val="2"/>
        <charset val="186"/>
        <scheme val="minor"/>
      </rPr>
      <t xml:space="preserve"> repelentiem, uzsmidzinot tos uz 500 vai mazāk </t>
    </r>
    <r>
      <rPr>
        <b/>
        <sz val="11"/>
        <color theme="1"/>
        <rFont val="Calibri"/>
        <family val="2"/>
        <charset val="186"/>
        <scheme val="minor"/>
      </rPr>
      <t>koku stumbriem</t>
    </r>
    <r>
      <rPr>
        <sz val="11"/>
        <color theme="1"/>
        <rFont val="Calibri"/>
        <family val="2"/>
        <charset val="186"/>
        <scheme val="minor"/>
      </rPr>
      <t xml:space="preserve"> ņemot vērā miglošanas veidu un aizsardzības posma garumu:</t>
    </r>
  </si>
  <si>
    <r>
      <t xml:space="preserve">Cena (EUR/ha bez PVN) aizsargājot platības ar </t>
    </r>
    <r>
      <rPr>
        <b/>
        <sz val="11"/>
        <color theme="1"/>
        <rFont val="Calibri"/>
        <family val="2"/>
        <charset val="186"/>
        <scheme val="minor"/>
      </rPr>
      <t>smidzināmajiem</t>
    </r>
    <r>
      <rPr>
        <sz val="11"/>
        <color theme="1"/>
        <rFont val="Calibri"/>
        <family val="2"/>
        <charset val="186"/>
        <scheme val="minor"/>
      </rPr>
      <t xml:space="preserve"> repelentiem, uzsmidzinot tos uz 501 -1000  </t>
    </r>
    <r>
      <rPr>
        <b/>
        <sz val="11"/>
        <color theme="1"/>
        <rFont val="Calibri"/>
        <family val="2"/>
        <charset val="186"/>
        <scheme val="minor"/>
      </rPr>
      <t xml:space="preserve">koku stumbriem </t>
    </r>
    <r>
      <rPr>
        <sz val="12"/>
        <color theme="1"/>
        <rFont val="Calibri"/>
        <family val="2"/>
        <charset val="186"/>
        <scheme val="minor"/>
      </rPr>
      <t>vai</t>
    </r>
    <r>
      <rPr>
        <b/>
        <sz val="11"/>
        <color theme="1"/>
        <rFont val="Calibri"/>
        <family val="2"/>
        <charset val="186"/>
        <scheme val="minor"/>
      </rPr>
      <t xml:space="preserve"> </t>
    </r>
    <r>
      <rPr>
        <sz val="11"/>
        <color theme="1"/>
        <rFont val="Calibri"/>
        <family val="2"/>
        <charset val="186"/>
        <scheme val="minor"/>
      </rPr>
      <t>1000</t>
    </r>
    <r>
      <rPr>
        <b/>
        <sz val="11"/>
        <color theme="1"/>
        <rFont val="Calibri"/>
        <family val="2"/>
        <charset val="186"/>
        <scheme val="minor"/>
      </rPr>
      <t xml:space="preserve">  koku stumbriem un galotnēm attiecībā 70/30</t>
    </r>
    <r>
      <rPr>
        <sz val="11"/>
        <color theme="1"/>
        <rFont val="Calibri"/>
        <family val="2"/>
        <charset val="186"/>
        <scheme val="minor"/>
      </rPr>
      <t xml:space="preserve"> ņemot vērā miglošanas veidu un aizsardzības posma garumu:</t>
    </r>
  </si>
  <si>
    <t>Cena (EUR/ha bez PVN) aizsargājot platības ar mehāniskajiem aizsarglīdzekļiem, izvietojot vai noņemot tos uz koku stumbriem 500 vai mazāk kokiem</t>
  </si>
  <si>
    <t>Miglošanas veids</t>
  </si>
  <si>
    <t>No vienas puses</t>
  </si>
  <si>
    <t>No divām pusēm</t>
  </si>
  <si>
    <t>Pilnā apkārtmērā</t>
  </si>
  <si>
    <t>aizsardzības posma garums</t>
  </si>
  <si>
    <t>Koeficients Aizpildīts</t>
  </si>
  <si>
    <t>Vidējā cena derīga</t>
  </si>
  <si>
    <t>Koeficients aizpildīts</t>
  </si>
  <si>
    <t>Koeficients jāaizpilda</t>
  </si>
  <si>
    <t>Koeficients aizildīts</t>
  </si>
  <si>
    <t>Vidējā cena atbilst</t>
  </si>
  <si>
    <t>Norādījumi Finanšu piedāvājuma aizpildīšanai:</t>
  </si>
  <si>
    <t>1. Ar dzeltenu iezīmēti obligāti aizpildāmie lauki.</t>
  </si>
  <si>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"M" kolonna).</t>
  </si>
  <si>
    <t>3. Pretendents norāda Piedāvājuma cenu koeficientu ar precizitāti trīs cipari aiz komata.</t>
  </si>
  <si>
    <t>≤1000</t>
  </si>
  <si>
    <t>Aizsardzības posma garums (m)</t>
  </si>
  <si>
    <t>Koeficients jāazpilda</t>
  </si>
  <si>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"P" kolonna).</t>
  </si>
  <si>
    <t>Piedāvājuma cenu koeficients</t>
  </si>
  <si>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"R" kolonna).</t>
  </si>
  <si>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"N" kolonna).</t>
  </si>
  <si>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"AF" kolonna).</t>
  </si>
  <si>
    <t>pretendenta nosaukums / vārds, uzvārds</t>
  </si>
  <si>
    <t>Aizpildīts koeficients</t>
  </si>
  <si>
    <t>Rinda derīga</t>
  </si>
  <si>
    <t>rinda derīga</t>
  </si>
  <si>
    <t>„Meža atjaunošanas, kopšanas un aizsardzības pakalpojumu sniegšana 2025. – 2027.gadā”, id. nr. AS LVM MS MK_2024_140_Ak</t>
  </si>
  <si>
    <t>4. Iepirkuma daļā Jaunaudžu kopšanas Piedāvājuma cenu koeficientam ir jābūt vismaz 85% apmērā no Stādīšanas Piedāvājuma cenu koeficienta.</t>
  </si>
  <si>
    <t>4. Iepirkuma daļā Agrotehniskās kopšanas Piedāvājuma cenu koeficientam ir jābūt vismaz 85% apmērā no Stādīšanas Piedāvājuma cenu koeficienta.</t>
  </si>
  <si>
    <t>Kokneses</t>
  </si>
  <si>
    <t>Usmas</t>
  </si>
  <si>
    <t>≤600</t>
  </si>
  <si>
    <t>Pretendenta reģistrācijas numuram ir jābūt aizpildītam</t>
  </si>
  <si>
    <t>Pretendenta nosaukumam vai vārdam/uzvārdam ir jābūt aizpildītam</t>
  </si>
  <si>
    <t>Salacgrīvas</t>
  </si>
  <si>
    <t>Rūjienas</t>
  </si>
  <si>
    <t>Piejūras</t>
  </si>
  <si>
    <t>Iepirkuma daļas Stādīšanas gada apjoms (ha)</t>
  </si>
  <si>
    <t>Vidējā aritmēriskā Stādīšanas cena (EUR/ha bez PVN)</t>
  </si>
  <si>
    <t>Iepirkuma daļas Papildināšanas gada apjoms (ha)</t>
  </si>
  <si>
    <t>Vidējā aritmēriskā Papildināšanas cena (EUR/ha bez PVN)</t>
  </si>
  <si>
    <t>Iepirkuma daļas Agrotehniskās kopšanas gada apjoms (ha)</t>
  </si>
  <si>
    <t>Vidējā aritmēriskā Agrotehniskās kopšanas cena (EUR/ha bez PVN)</t>
  </si>
  <si>
    <t>Iepirkuma daļas Jaunaudžu kopšanas gada apjoms (ha)</t>
  </si>
  <si>
    <t>Vidējā aritmēriskā Jaunaudžu kopšanas cena (EUR/ha bez PVN)</t>
  </si>
  <si>
    <t>Iepirkuma daļas Aizsardzības gada apjoms (ha)</t>
  </si>
  <si>
    <t>Vidējā aritmēriskā Aizsardzības cena (EUR/ha bez PVN)</t>
  </si>
  <si>
    <t>Iepirkuma daļas Stumbru aizsardzības gada apjoms (ha)</t>
  </si>
  <si>
    <t>Vidējā aritmēriskā Stumbru aizsardzības cena (EUR/ha bez PVN)</t>
  </si>
  <si>
    <t>Iepirkuma daļā Agrotehniskās kopšanas Piedāvājuma cenu koeficientam ir jābūt vismaz 85% apmērā no Stādīšanas Piedāvājuma cenu koeficienta.</t>
  </si>
  <si>
    <t>Iepirkuma daļā Jaunaudžu kopšanas Piedāvājuma cenu koeficientam ir jābūt vismaz 85% apmērā no Stādīšanas Piedāvājuma cenu koeficienta.</t>
  </si>
  <si>
    <t>Cena derīga pret agro</t>
  </si>
  <si>
    <t>Cena derīga pret jaun</t>
  </si>
  <si>
    <t>Agro aizpildita</t>
  </si>
  <si>
    <t>Jaun aizpildita</t>
  </si>
  <si>
    <t>Reģistrācijas numuram/personas kodam ir jāsastāv no 11 cipariem. Norādot reģistrācijas numuru/personas kodu nelieto burtus vai defisi.</t>
  </si>
  <si>
    <t>Dokumentā ir neaizpildīti lauki, tie ir atzīmēti ar sarkanu krāsu darblapā Daļu izvēle:</t>
  </si>
  <si>
    <t xml:space="preserve"> Stumbru aizsardzība</t>
  </si>
  <si>
    <t>Silvas</t>
  </si>
  <si>
    <t>Ventas (DK)</t>
  </si>
  <si>
    <t>Jaunjelgavas (Daugavas kreisais krasts)</t>
  </si>
  <si>
    <t>Mērsraga</t>
  </si>
  <si>
    <t>Ventas (ZK)</t>
  </si>
  <si>
    <t>Cena (EUR/ha bez PVN) pa jaunaudžu kopšanas darbu izpildes grūtības pakāpēm (DIGP)*</t>
  </si>
  <si>
    <t>* Jaunaudžu kopšanas iedalījums četrās darba izpildes grūtības pakāpēs atbilstoši kalitātes prasībām jaunaudžu kopšanas ciršu izpildei.</t>
  </si>
  <si>
    <t>Cena (EUR/ha bez PVN) kopjot platības, kur augsne gatavota vagās vai joslās (ar rotējošo pacilotāju), ņemot vērā kopšanas veidu:</t>
  </si>
  <si>
    <t xml:space="preserve">Cena (EUR/ha bez PVN) kopjot platības, kur augsne gatavota pacilās, ņemot vērā kopšanas veidu: </t>
  </si>
  <si>
    <t>Joslās, 
Laukumiņos</t>
  </si>
  <si>
    <t>Joslās vienlaidus, 
Laukumiņos vienlaidus</t>
  </si>
  <si>
    <t>Joslās vienlaidus,
Laukumiņos vienlaidus</t>
  </si>
  <si>
    <t>Cena (EUR/ha bez PVN) kopjot platības, kur augsne nav gatavota</t>
  </si>
  <si>
    <t>1. DIGP</t>
  </si>
  <si>
    <t>2. DIGP</t>
  </si>
  <si>
    <t>3.DIGP</t>
  </si>
  <si>
    <t>4.DIGP</t>
  </si>
  <si>
    <t>Iepirkuma daļas 2027. gada kopējais apjoms, ha</t>
  </si>
  <si>
    <t xml:space="preserve">Bauskas </t>
  </si>
  <si>
    <t>Jaunjelgavas (Daugavas labais krasts)</t>
  </si>
  <si>
    <t>Austrumvidzeme</t>
  </si>
  <si>
    <t>Dienvidkurzeme</t>
  </si>
  <si>
    <t>Dienvidlatgale</t>
  </si>
  <si>
    <t>Rietumvidzeme</t>
  </si>
  <si>
    <t>Vidusdaugava</t>
  </si>
  <si>
    <t>Zemgale</t>
  </si>
  <si>
    <t>Ziemeļkurzeme</t>
  </si>
  <si>
    <t>Ziemeļlatgale</t>
  </si>
  <si>
    <t>Nolikuma 5.pielikums
FINANŠU PIEDĀVĀJUMA VEIDNE</t>
  </si>
  <si>
    <t>„Meža atjaunošanas, kopšanas un aizsardzības pakalpojumu sniegšana 2027. – 2028.gadā”
(identifikācijas Nr. AS LVM_2026_101_Ak)</t>
  </si>
  <si>
    <r>
      <t xml:space="preserve">Cena (EUR/ha bez PVN) stādot </t>
    </r>
    <r>
      <rPr>
        <b/>
        <sz val="9"/>
        <color theme="1"/>
        <rFont val="Times New Roman"/>
        <family val="1"/>
        <charset val="186"/>
      </rPr>
      <t>ietvarstādu</t>
    </r>
    <r>
      <rPr>
        <sz val="9"/>
        <color theme="1"/>
        <rFont val="Times New Roman"/>
        <family val="1"/>
        <charset val="186"/>
      </rPr>
      <t xml:space="preserve"> un ņemot vērā stāda sugu</t>
    </r>
  </si>
  <si>
    <r>
      <t xml:space="preserve">Cena (EUR/ha bez PVN) stādot </t>
    </r>
    <r>
      <rPr>
        <b/>
        <sz val="9"/>
        <color theme="1"/>
        <rFont val="Times New Roman"/>
        <family val="1"/>
        <charset val="186"/>
      </rPr>
      <t>kailsakni</t>
    </r>
    <r>
      <rPr>
        <sz val="9"/>
        <color theme="1"/>
        <rFont val="Times New Roman"/>
        <family val="1"/>
        <charset val="186"/>
      </rPr>
      <t xml:space="preserve">, visas sugas </t>
    </r>
  </si>
  <si>
    <r>
      <t xml:space="preserve">Cena (EUR/ha bez PVN) papildinot ar </t>
    </r>
    <r>
      <rPr>
        <b/>
        <sz val="9"/>
        <color theme="1"/>
        <rFont val="Times New Roman"/>
        <family val="1"/>
        <charset val="186"/>
      </rPr>
      <t>ietvarstādu</t>
    </r>
    <r>
      <rPr>
        <sz val="9"/>
        <color theme="1"/>
        <rFont val="Times New Roman"/>
        <family val="1"/>
        <charset val="186"/>
      </rPr>
      <t>, ņemot vērā papildināmo koku skaitu ha</t>
    </r>
  </si>
  <si>
    <r>
      <t xml:space="preserve">Cena (EUR/ha bez PVN)apildinot ar </t>
    </r>
    <r>
      <rPr>
        <b/>
        <sz val="9"/>
        <color theme="1"/>
        <rFont val="Times New Roman"/>
        <family val="1"/>
        <charset val="186"/>
      </rPr>
      <t>kailsakni</t>
    </r>
    <r>
      <rPr>
        <sz val="9"/>
        <color theme="1"/>
        <rFont val="Times New Roman"/>
        <family val="1"/>
        <charset val="186"/>
      </rPr>
      <t>, ņemot vērā papildināmo koku skaitu ha</t>
    </r>
  </si>
  <si>
    <r>
      <t xml:space="preserve">Cena (EUR/ha bez PVN) kopjot platības, kur </t>
    </r>
    <r>
      <rPr>
        <b/>
        <sz val="9"/>
        <color theme="1"/>
        <rFont val="Times New Roman"/>
        <family val="1"/>
        <charset val="186"/>
      </rPr>
      <t>augsne nav gatavota</t>
    </r>
  </si>
  <si>
    <t>2. Pretendents finanšu piedāvājumā norāda Piedāvājuma cenu koeficientu ("I" kolonnā). Piedāvājuma cenu koeficients ir reizinātājs, kuru samazinot, tiek aprēķinātas zemākas darbu vienības cenas, un, palielinot, tiek aprēķinātas augstākas darbu vienības cenas.
Norādot Piedāvājuma cenas koeficientu, programma automātiski aprēķina Pretendenta piedāvātās darbu vienības cenas ("K" - "S" kolonna).</t>
  </si>
  <si>
    <r>
      <t xml:space="preserve">Cena (EUR/ha bez PVN) aizsargājot platības ar </t>
    </r>
    <r>
      <rPr>
        <b/>
        <sz val="9"/>
        <rFont val="Times New Roman"/>
        <family val="1"/>
        <charset val="186"/>
      </rPr>
      <t>smērējamajiem</t>
    </r>
    <r>
      <rPr>
        <sz val="9"/>
        <rFont val="Times New Roman"/>
        <family val="1"/>
        <charset val="186"/>
      </rPr>
      <t xml:space="preserve"> repelentiem, uzklājot tos uz koku dzinumiem, ņemot vērā aizsargājamo koku skaitu</t>
    </r>
  </si>
  <si>
    <r>
      <t xml:space="preserve">Cena (EUR/ha bez PVN) aizsargājot platības ar </t>
    </r>
    <r>
      <rPr>
        <b/>
        <sz val="9"/>
        <rFont val="Times New Roman"/>
        <family val="1"/>
        <charset val="186"/>
      </rPr>
      <t>smidzināmajiem</t>
    </r>
    <r>
      <rPr>
        <sz val="9"/>
        <rFont val="Times New Roman"/>
        <family val="1"/>
        <charset val="186"/>
      </rPr>
      <t xml:space="preserve"> repelentiem, uzsmidzinot tos uz koku </t>
    </r>
    <r>
      <rPr>
        <b/>
        <sz val="9"/>
        <rFont val="Times New Roman"/>
        <family val="1"/>
        <charset val="186"/>
      </rPr>
      <t>dzinumiem</t>
    </r>
    <r>
      <rPr>
        <sz val="9"/>
        <rFont val="Times New Roman"/>
        <family val="1"/>
        <charset val="186"/>
      </rPr>
      <t xml:space="preserve"> VAI </t>
    </r>
    <r>
      <rPr>
        <b/>
        <sz val="9"/>
        <rFont val="Times New Roman"/>
        <family val="1"/>
        <charset val="186"/>
      </rPr>
      <t>dzinumiem un stumbriem attiecībā 70/30</t>
    </r>
    <r>
      <rPr>
        <sz val="9"/>
        <rFont val="Times New Roman"/>
        <family val="1"/>
        <charset val="186"/>
      </rPr>
      <t>, ņemot vērā aizsargājamo koku skaitu</t>
    </r>
  </si>
  <si>
    <r>
      <t xml:space="preserve">Cena (EUR/ha bez PVN) aizsargājot platības ar </t>
    </r>
    <r>
      <rPr>
        <b/>
        <sz val="9"/>
        <color theme="1"/>
        <rFont val="Times New Roman"/>
        <family val="1"/>
        <charset val="186"/>
      </rPr>
      <t>smidzināmajiem repelentiem</t>
    </r>
    <r>
      <rPr>
        <sz val="9"/>
        <color theme="1"/>
        <rFont val="Times New Roman"/>
        <family val="1"/>
        <charset val="186"/>
      </rPr>
      <t xml:space="preserve">, uzsmidzinot tos uz ≤500 </t>
    </r>
    <r>
      <rPr>
        <b/>
        <sz val="9"/>
        <color theme="1"/>
        <rFont val="Times New Roman"/>
        <family val="1"/>
        <charset val="186"/>
      </rPr>
      <t>koku stumbriem</t>
    </r>
    <r>
      <rPr>
        <sz val="9"/>
        <color theme="1"/>
        <rFont val="Times New Roman"/>
        <family val="1"/>
        <charset val="186"/>
      </rPr>
      <t xml:space="preserve"> ha, ņemot vērā miglošanas veidu un aizsardzības posma garumu</t>
    </r>
  </si>
  <si>
    <r>
      <t xml:space="preserve">Cena (EUR/ha bez PVN) aizsargājot platības ar </t>
    </r>
    <r>
      <rPr>
        <b/>
        <sz val="9"/>
        <color theme="1"/>
        <rFont val="Times New Roman"/>
        <family val="1"/>
        <charset val="186"/>
      </rPr>
      <t>smidzināmajiem</t>
    </r>
    <r>
      <rPr>
        <sz val="9"/>
        <color theme="1"/>
        <rFont val="Times New Roman"/>
        <family val="1"/>
        <charset val="186"/>
      </rPr>
      <t xml:space="preserve"> </t>
    </r>
    <r>
      <rPr>
        <b/>
        <sz val="9"/>
        <color theme="1"/>
        <rFont val="Times New Roman"/>
        <family val="1"/>
        <charset val="186"/>
      </rPr>
      <t>repelentiem</t>
    </r>
    <r>
      <rPr>
        <sz val="9"/>
        <color theme="1"/>
        <rFont val="Times New Roman"/>
        <family val="1"/>
        <charset val="186"/>
      </rPr>
      <t xml:space="preserve">, uzsmidzinot tos uz 501 -1000  </t>
    </r>
    <r>
      <rPr>
        <b/>
        <sz val="9"/>
        <color theme="1"/>
        <rFont val="Times New Roman"/>
        <family val="1"/>
        <charset val="186"/>
      </rPr>
      <t>koku stumbriem</t>
    </r>
    <r>
      <rPr>
        <sz val="9"/>
        <color theme="1"/>
        <rFont val="Times New Roman"/>
        <family val="1"/>
        <charset val="186"/>
      </rPr>
      <t xml:space="preserve"> ha VAI 1000  </t>
    </r>
    <r>
      <rPr>
        <b/>
        <sz val="9"/>
        <color theme="1"/>
        <rFont val="Times New Roman"/>
        <family val="1"/>
        <charset val="186"/>
      </rPr>
      <t xml:space="preserve">koku stumbriem un galotnēm </t>
    </r>
    <r>
      <rPr>
        <sz val="9"/>
        <color theme="1"/>
        <rFont val="Times New Roman"/>
        <family val="1"/>
        <charset val="186"/>
      </rPr>
      <t>ha</t>
    </r>
    <r>
      <rPr>
        <b/>
        <sz val="9"/>
        <color theme="1"/>
        <rFont val="Times New Roman"/>
        <family val="1"/>
        <charset val="186"/>
      </rPr>
      <t xml:space="preserve"> attiecībā 70/30</t>
    </r>
    <r>
      <rPr>
        <sz val="9"/>
        <color theme="1"/>
        <rFont val="Times New Roman"/>
        <family val="1"/>
        <charset val="186"/>
      </rPr>
      <t>, ņemot vērā miglošanas veidu un aizsardzības posma garumu</t>
    </r>
  </si>
  <si>
    <r>
      <t xml:space="preserve">Cena (EUR/ha bez PVN) aizsargājot platības ar </t>
    </r>
    <r>
      <rPr>
        <b/>
        <sz val="9"/>
        <color theme="1"/>
        <rFont val="Times New Roman"/>
        <family val="1"/>
        <charset val="186"/>
      </rPr>
      <t>mehāniskajiem aizsardzības līdzekļiem</t>
    </r>
    <r>
      <rPr>
        <sz val="9"/>
        <color theme="1"/>
        <rFont val="Times New Roman"/>
        <family val="1"/>
        <charset val="186"/>
      </rPr>
      <t xml:space="preserve">, izvietojot uz  ≤500 </t>
    </r>
    <r>
      <rPr>
        <b/>
        <sz val="9"/>
        <color theme="1"/>
        <rFont val="Times New Roman"/>
        <family val="1"/>
        <charset val="186"/>
      </rPr>
      <t>koku stumbriem</t>
    </r>
    <r>
      <rPr>
        <sz val="9"/>
        <color theme="1"/>
        <rFont val="Times New Roman"/>
        <family val="1"/>
        <charset val="186"/>
      </rPr>
      <t xml:space="preserve"> ha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</si>
</sst>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0.0"/>
    <numFmt numFmtId="165" formatCode="0.000"/>
    <numFmt numFmtId="166" formatCode="0;\-0;;@"/>
    <numFmt numFmtId="167" formatCode="General;\-General;;@"/>
  </numFmts>
  <fonts count="36" x14ac:knownFonts="1">
    <font>
      <sz val="11"/>
      <color theme="1"/>
      <name val="Calibri"/>
      <family val="2"/>
      <charset val="186"/>
      <scheme val="minor"/>
    </font>
    <font>
      <sz val="11"/>
      <color theme="1"/>
      <name val="Calibri"/>
      <family val="2"/>
      <scheme val="minor"/>
    </font>
    <font>
      <sz val="10"/>
      <name val="Times New Roman"/>
      <family val="1"/>
      <charset val="186"/>
    </font>
    <font>
      <sz val="8"/>
      <name val="Times New Roman"/>
      <family val="1"/>
      <charset val="186"/>
    </font>
    <font>
      <sz val="11"/>
      <name val="Times New Roman"/>
      <family val="1"/>
      <charset val="186"/>
    </font>
    <font>
      <sz val="8"/>
      <color theme="1"/>
      <name val="Times New Roman"/>
      <family val="1"/>
      <charset val="186"/>
    </font>
    <font>
      <b/>
      <sz val="8"/>
      <color theme="1"/>
      <name val="Times New Roman"/>
      <family val="1"/>
      <charset val="186"/>
    </font>
    <font>
      <b/>
      <sz val="12"/>
      <color theme="1"/>
      <name val="Times New Roman"/>
      <family val="1"/>
      <charset val="186"/>
    </font>
    <font>
      <sz val="8"/>
      <color theme="1"/>
      <name val="Calibri"/>
      <family val="2"/>
      <charset val="186"/>
      <scheme val="minor"/>
    </font>
    <font>
      <sz val="10"/>
      <color theme="1"/>
      <name val="Times New Roman"/>
      <family val="1"/>
      <charset val="186"/>
    </font>
    <font>
      <b/>
      <sz val="11"/>
      <color theme="1"/>
      <name val="Times New Roman"/>
      <family val="1"/>
      <charset val="186"/>
    </font>
    <font>
      <sz val="11"/>
      <color theme="1"/>
      <name val="Times New Roman"/>
      <family val="1"/>
      <charset val="186"/>
    </font>
    <font>
      <sz val="9"/>
      <color theme="1"/>
      <name val="Times New Roman"/>
      <family val="1"/>
      <charset val="186"/>
    </font>
    <font>
      <sz val="10"/>
      <color theme="1"/>
      <name val="Calibri"/>
      <family val="2"/>
      <charset val="186"/>
      <scheme val="minor"/>
    </font>
    <font>
      <sz val="11"/>
      <name val="Calibri"/>
      <family val="2"/>
      <charset val="186"/>
      <scheme val="minor"/>
    </font>
    <font>
      <b/>
      <sz val="9"/>
      <color theme="1"/>
      <name val="Times New Roman"/>
      <family val="1"/>
      <charset val="186"/>
    </font>
    <font>
      <sz val="9"/>
      <color theme="1"/>
      <name val="Calibri"/>
      <family val="2"/>
      <charset val="186"/>
      <scheme val="minor"/>
    </font>
    <font>
      <b/>
      <sz val="9"/>
      <color theme="1"/>
      <name val="Calibri"/>
      <family val="2"/>
      <charset val="186"/>
      <scheme val="minor"/>
    </font>
    <font>
      <sz val="9"/>
      <color indexed="81"/>
      <name val="Tahoma"/>
      <family val="2"/>
      <charset val="186"/>
    </font>
    <font>
      <sz val="9"/>
      <name val="Calibri"/>
      <family val="2"/>
      <charset val="186"/>
      <scheme val="minor"/>
    </font>
    <font>
      <b/>
      <sz val="8"/>
      <name val="Times New Roman"/>
      <family val="1"/>
      <charset val="186"/>
    </font>
    <font>
      <sz val="9"/>
      <color rgb="FF000000"/>
      <name val="Calibri"/>
      <family val="2"/>
      <scheme val="minor"/>
    </font>
    <font>
      <sz val="8"/>
      <color theme="1"/>
      <name val="Calibri"/>
      <family val="2"/>
      <scheme val="minor"/>
    </font>
    <font>
      <b/>
      <sz val="11"/>
      <color theme="1"/>
      <name val="Calibri"/>
      <family val="2"/>
      <charset val="186"/>
      <scheme val="minor"/>
    </font>
    <font>
      <sz val="12"/>
      <color theme="1"/>
      <name val="Calibri"/>
      <family val="2"/>
      <charset val="186"/>
      <scheme val="minor"/>
    </font>
    <font>
      <b/>
      <sz val="11"/>
      <color theme="1"/>
      <name val="Calibri"/>
      <family val="2"/>
      <scheme val="minor"/>
    </font>
    <font>
      <sz val="10"/>
      <color theme="1"/>
      <name val="Calibri"/>
      <family val="2"/>
      <scheme val="minor"/>
    </font>
    <font>
      <sz val="10"/>
      <name val="Calibri"/>
      <family val="2"/>
      <scheme val="minor"/>
    </font>
    <font>
      <sz val="10"/>
      <color rgb="FF000000"/>
      <name val="Calibri"/>
      <family val="2"/>
      <scheme val="minor"/>
    </font>
    <font>
      <sz val="9"/>
      <color indexed="81"/>
      <name val="Tahoma"/>
      <family val="2"/>
    </font>
    <font>
      <sz val="8"/>
      <color rgb="FFFF0000"/>
      <name val="Times New Roman"/>
      <family val="1"/>
      <charset val="186"/>
    </font>
    <font>
      <sz val="10"/>
      <color rgb="FF000000"/>
      <name val="Times New Roman"/>
      <family val="1"/>
      <charset val="186"/>
    </font>
    <font>
      <sz val="9"/>
      <color rgb="FF000000"/>
      <name val="Times New Roman"/>
      <family val="1"/>
      <charset val="186"/>
    </font>
    <font>
      <sz val="9"/>
      <name val="Times New Roman"/>
      <family val="1"/>
      <charset val="186"/>
    </font>
    <font>
      <b/>
      <sz val="11"/>
      <name val="Times New Roman"/>
      <family val="1"/>
      <charset val="186"/>
    </font>
    <font>
      <b/>
      <sz val="9"/>
      <name val="Times New Roman"/>
      <family val="1"/>
      <charset val="186"/>
    </font>
  </fonts>
  <fills count="1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CC"/>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93E7E0"/>
        <bgColor indexed="64"/>
      </patternFill>
    </fill>
    <fill>
      <patternFill patternType="solid">
        <fgColor rgb="FFD3C4E2"/>
        <bgColor indexed="64"/>
      </patternFill>
    </fill>
  </fills>
  <borders count="71">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top/>
      <bottom style="medium">
        <color indexed="64"/>
      </bottom>
      <diagonal/>
    </border>
    <border>
      <left/>
      <right style="thin">
        <color indexed="64"/>
      </right>
      <top/>
      <bottom/>
      <diagonal/>
    </border>
    <border>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thin">
        <color indexed="64"/>
      </top>
      <bottom/>
      <diagonal/>
    </border>
  </borders>
  <cellStyleXfs count="1">
    <xf numFmtId="0" fontId="0" fillId="0" borderId="0"/>
  </cellStyleXfs>
  <cellXfs count="534">
    <xf numFmtId="0" fontId="0" fillId="0" borderId="0" xfId="0"/>
    <xf numFmtId="0" fontId="0" fillId="0" borderId="0" xfId="0" applyProtection="1">
      <protection hidden="1"/>
    </xf>
    <xf numFmtId="0" fontId="7" fillId="0" borderId="0" xfId="0" applyFont="1" applyProtection="1">
      <protection hidden="1"/>
    </xf>
    <xf numFmtId="0" fontId="9" fillId="0" borderId="0" xfId="0" applyFont="1" applyAlignment="1" applyProtection="1">
      <alignment horizontal="right"/>
      <protection hidden="1"/>
    </xf>
    <xf numFmtId="0" fontId="7" fillId="0" borderId="0" xfId="0" applyFont="1" applyAlignment="1" applyProtection="1">
      <alignment horizontal="center"/>
      <protection hidden="1"/>
    </xf>
    <xf numFmtId="0" fontId="7" fillId="0" borderId="0" xfId="0" applyFont="1" applyAlignment="1" applyProtection="1">
      <alignment vertical="center" wrapText="1"/>
      <protection hidden="1"/>
    </xf>
    <xf numFmtId="0" fontId="0" fillId="0" borderId="0" xfId="0" applyAlignment="1" applyProtection="1">
      <alignment vertical="center"/>
      <protection hidden="1"/>
    </xf>
    <xf numFmtId="0" fontId="11" fillId="0" borderId="0" xfId="0" applyFont="1" applyProtection="1">
      <protection hidden="1"/>
    </xf>
    <xf numFmtId="0" fontId="9" fillId="0" borderId="0" xfId="0" applyFont="1" applyProtection="1">
      <protection hidden="1"/>
    </xf>
    <xf numFmtId="3" fontId="0" fillId="0" borderId="0" xfId="0" applyNumberFormat="1"/>
    <xf numFmtId="0" fontId="8" fillId="0" borderId="0" xfId="0" applyFont="1" applyAlignment="1" applyProtection="1">
      <alignment horizontal="center" wrapText="1"/>
      <protection hidden="1"/>
    </xf>
    <xf numFmtId="9" fontId="0" fillId="0" borderId="0" xfId="0" applyNumberFormat="1" applyProtection="1">
      <protection hidden="1"/>
    </xf>
    <xf numFmtId="4" fontId="8" fillId="0" borderId="4" xfId="0" applyNumberFormat="1" applyFont="1" applyBorder="1" applyAlignment="1" applyProtection="1">
      <alignment horizontal="center" vertical="center"/>
      <protection hidden="1"/>
    </xf>
    <xf numFmtId="0" fontId="12" fillId="0" borderId="0" xfId="0" applyFont="1" applyAlignment="1" applyProtection="1">
      <alignment horizontal="left" vertical="top" wrapText="1"/>
      <protection hidden="1"/>
    </xf>
    <xf numFmtId="0" fontId="10" fillId="0" borderId="0" xfId="0" applyFont="1" applyProtection="1">
      <protection hidden="1"/>
    </xf>
    <xf numFmtId="0" fontId="16" fillId="0" borderId="0" xfId="0" applyFont="1" applyProtection="1">
      <protection hidden="1"/>
    </xf>
    <xf numFmtId="0" fontId="7" fillId="0" borderId="0" xfId="0" applyFont="1" applyAlignment="1">
      <alignment vertical="center"/>
    </xf>
    <xf numFmtId="0" fontId="10" fillId="0" borderId="0" xfId="0" applyFont="1" applyAlignment="1" applyProtection="1">
      <alignment vertical="center" wrapText="1"/>
      <protection hidden="1"/>
    </xf>
    <xf numFmtId="0" fontId="16" fillId="0" borderId="0" xfId="0" applyFont="1" applyAlignment="1" applyProtection="1">
      <alignment vertical="top"/>
      <protection hidden="1"/>
    </xf>
    <xf numFmtId="0" fontId="0" fillId="0" borderId="0" xfId="0" applyAlignment="1">
      <alignment horizontal="center" vertical="center" wrapText="1"/>
    </xf>
    <xf numFmtId="0" fontId="5" fillId="0" borderId="25" xfId="0" applyFont="1" applyBorder="1" applyAlignment="1" applyProtection="1">
      <alignment horizontal="center" vertical="center" wrapText="1"/>
      <protection hidden="1"/>
    </xf>
    <xf numFmtId="0" fontId="8" fillId="0" borderId="14" xfId="0" applyFont="1" applyBorder="1" applyAlignment="1" applyProtection="1">
      <alignment horizontal="center" vertical="center" wrapText="1"/>
      <protection hidden="1"/>
    </xf>
    <xf numFmtId="0" fontId="8" fillId="0" borderId="15" xfId="0" applyFont="1" applyBorder="1" applyAlignment="1" applyProtection="1">
      <alignment horizontal="center" vertical="center" wrapText="1"/>
      <protection hidden="1"/>
    </xf>
    <xf numFmtId="0" fontId="5" fillId="0" borderId="26" xfId="0" applyFont="1" applyBorder="1" applyAlignment="1" applyProtection="1">
      <alignment horizontal="center" vertical="center" wrapText="1"/>
      <protection hidden="1"/>
    </xf>
    <xf numFmtId="0" fontId="5" fillId="0" borderId="32" xfId="0" applyFont="1" applyBorder="1" applyAlignment="1" applyProtection="1">
      <alignment horizontal="center" vertical="center" wrapText="1"/>
      <protection hidden="1"/>
    </xf>
    <xf numFmtId="0" fontId="5" fillId="0" borderId="41" xfId="0" applyFont="1" applyBorder="1" applyAlignment="1" applyProtection="1">
      <alignment horizontal="center" vertical="center" wrapText="1"/>
      <protection hidden="1"/>
    </xf>
    <xf numFmtId="0" fontId="16" fillId="0" borderId="0" xfId="0" applyFont="1" applyAlignment="1" applyProtection="1">
      <alignment horizontal="left" vertical="top"/>
      <protection hidden="1"/>
    </xf>
    <xf numFmtId="0" fontId="16" fillId="0" borderId="0" xfId="0" applyFont="1" applyAlignment="1" applyProtection="1">
      <alignment horizontal="left" vertical="center" wrapText="1"/>
      <protection hidden="1"/>
    </xf>
    <xf numFmtId="0" fontId="16" fillId="0" borderId="0" xfId="0" applyFont="1" applyAlignment="1" applyProtection="1">
      <alignment horizontal="left" wrapText="1"/>
      <protection hidden="1"/>
    </xf>
    <xf numFmtId="0" fontId="22" fillId="0" borderId="46" xfId="0" applyFont="1" applyBorder="1" applyAlignment="1">
      <alignment horizontal="center"/>
    </xf>
    <xf numFmtId="0" fontId="14" fillId="4" borderId="7" xfId="0" applyFont="1" applyFill="1" applyBorder="1" applyProtection="1">
      <protection hidden="1"/>
    </xf>
    <xf numFmtId="0" fontId="16" fillId="0" borderId="0" xfId="0" applyFont="1" applyAlignment="1" applyProtection="1">
      <alignment horizontal="left" vertical="top" wrapText="1"/>
      <protection hidden="1"/>
    </xf>
    <xf numFmtId="0" fontId="21" fillId="0" borderId="0" xfId="0" applyFont="1" applyAlignment="1">
      <alignment horizontal="left" vertical="top" wrapText="1"/>
    </xf>
    <xf numFmtId="0" fontId="0" fillId="0" borderId="0" xfId="0" quotePrefix="1"/>
    <xf numFmtId="0" fontId="23" fillId="10" borderId="0" xfId="0" quotePrefix="1" applyFont="1" applyFill="1"/>
    <xf numFmtId="0" fontId="0" fillId="0" borderId="3" xfId="0" applyBorder="1"/>
    <xf numFmtId="0" fontId="0" fillId="2" borderId="49" xfId="0" applyFill="1" applyBorder="1" applyAlignment="1">
      <alignment horizontal="center" vertical="center" wrapText="1"/>
    </xf>
    <xf numFmtId="0" fontId="0" fillId="2" borderId="50" xfId="0" applyFill="1" applyBorder="1" applyAlignment="1">
      <alignment horizontal="center" vertical="center" wrapText="1"/>
    </xf>
    <xf numFmtId="0" fontId="0" fillId="0" borderId="3" xfId="0" applyBorder="1" applyAlignment="1">
      <alignment horizontal="center" vertical="center"/>
    </xf>
    <xf numFmtId="0" fontId="23" fillId="10" borderId="0" xfId="0" applyFont="1" applyFill="1"/>
    <xf numFmtId="0" fontId="0" fillId="2" borderId="53" xfId="0" applyFill="1" applyBorder="1" applyAlignment="1">
      <alignment horizontal="center" vertical="center" wrapText="1"/>
    </xf>
    <xf numFmtId="0" fontId="0" fillId="2" borderId="44" xfId="0" applyFill="1" applyBorder="1" applyAlignment="1">
      <alignment horizontal="center" vertical="center" wrapText="1"/>
    </xf>
    <xf numFmtId="0" fontId="0" fillId="2" borderId="38" xfId="0" applyFill="1" applyBorder="1" applyAlignment="1">
      <alignment horizontal="center" vertical="center" wrapText="1"/>
    </xf>
    <xf numFmtId="0" fontId="0" fillId="2" borderId="37" xfId="0" applyFill="1" applyBorder="1" applyAlignment="1">
      <alignment horizontal="center" vertical="center" wrapText="1"/>
    </xf>
    <xf numFmtId="0" fontId="0" fillId="2" borderId="23" xfId="0" applyFill="1" applyBorder="1" applyAlignment="1">
      <alignment horizontal="center" vertical="center" wrapText="1"/>
    </xf>
    <xf numFmtId="0" fontId="0" fillId="2" borderId="24" xfId="0" applyFill="1" applyBorder="1" applyAlignment="1">
      <alignment horizontal="center" vertical="center" wrapText="1"/>
    </xf>
    <xf numFmtId="0" fontId="13" fillId="2" borderId="4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47" xfId="0" applyBorder="1" applyAlignment="1">
      <alignment horizontal="center" vertical="center" wrapText="1"/>
    </xf>
    <xf numFmtId="0" fontId="0" fillId="0" borderId="50" xfId="0" applyBorder="1" applyAlignment="1">
      <alignment horizontal="center" vertical="center" wrapText="1"/>
    </xf>
    <xf numFmtId="0" fontId="0" fillId="0" borderId="29" xfId="0" applyBorder="1" applyAlignment="1">
      <alignment vertical="center" wrapText="1"/>
    </xf>
    <xf numFmtId="0" fontId="8" fillId="0" borderId="49"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0" xfId="0" applyFont="1" applyBorder="1" applyAlignment="1">
      <alignment horizontal="center" vertical="center" wrapText="1"/>
    </xf>
    <xf numFmtId="0" fontId="16" fillId="0" borderId="0" xfId="0" applyFont="1" applyAlignment="1" applyProtection="1">
      <alignment vertical="center" wrapText="1"/>
      <protection hidden="1"/>
    </xf>
    <xf numFmtId="0" fontId="0" fillId="11" borderId="0" xfId="0" applyFill="1"/>
    <xf numFmtId="0" fontId="0" fillId="11" borderId="0" xfId="0" applyFill="1" applyProtection="1">
      <protection hidden="1"/>
    </xf>
    <xf numFmtId="0" fontId="0" fillId="11" borderId="0" xfId="0" applyFill="1" applyAlignment="1" applyProtection="1">
      <alignment wrapText="1"/>
      <protection hidden="1"/>
    </xf>
    <xf numFmtId="0" fontId="16" fillId="0" borderId="0" xfId="0" applyFont="1" applyAlignment="1" applyProtection="1">
      <alignment horizontal="left" vertical="center"/>
      <protection hidden="1"/>
    </xf>
    <xf numFmtId="0" fontId="0" fillId="11" borderId="0" xfId="0" applyFill="1" applyAlignment="1">
      <alignment horizontal="center" vertical="center" wrapText="1"/>
    </xf>
    <xf numFmtId="0" fontId="16" fillId="0" borderId="0" xfId="0" applyFont="1" applyAlignment="1" applyProtection="1">
      <alignment horizontal="center" vertical="center" wrapText="1"/>
      <protection hidden="1"/>
    </xf>
    <xf numFmtId="0" fontId="26" fillId="0" borderId="0" xfId="0" applyFont="1" applyAlignment="1" applyProtection="1">
      <alignment horizontal="left" vertical="center" wrapText="1"/>
      <protection hidden="1"/>
    </xf>
    <xf numFmtId="2" fontId="27" fillId="0" borderId="0" xfId="0" applyNumberFormat="1" applyFont="1" applyAlignment="1" applyProtection="1">
      <alignment horizontal="left" vertical="center" wrapText="1"/>
      <protection hidden="1"/>
    </xf>
    <xf numFmtId="0" fontId="27" fillId="0" borderId="0" xfId="0" applyFont="1" applyAlignment="1" applyProtection="1">
      <alignment horizontal="left" vertical="center" wrapText="1"/>
      <protection hidden="1"/>
    </xf>
    <xf numFmtId="0" fontId="26" fillId="12" borderId="0" xfId="0" applyFont="1" applyFill="1" applyAlignment="1" applyProtection="1">
      <alignment horizontal="left" vertical="center" wrapText="1"/>
      <protection hidden="1"/>
    </xf>
    <xf numFmtId="0" fontId="26" fillId="0" borderId="0" xfId="0" applyFont="1" applyAlignment="1" applyProtection="1">
      <alignment horizontal="left" vertical="center"/>
      <protection hidden="1"/>
    </xf>
    <xf numFmtId="0" fontId="0" fillId="0" borderId="0" xfId="0" applyAlignment="1">
      <alignment vertical="center"/>
    </xf>
    <xf numFmtId="0" fontId="0" fillId="11" borderId="0" xfId="0" applyFill="1" applyAlignment="1">
      <alignment vertical="center"/>
    </xf>
    <xf numFmtId="0" fontId="0" fillId="11" borderId="0" xfId="0" applyFill="1" applyAlignment="1" applyProtection="1">
      <alignment vertical="center"/>
      <protection hidden="1"/>
    </xf>
    <xf numFmtId="0" fontId="5" fillId="0" borderId="29" xfId="0" applyFont="1" applyBorder="1" applyAlignment="1" applyProtection="1">
      <alignment horizontal="center" vertical="center" wrapText="1"/>
      <protection hidden="1"/>
    </xf>
    <xf numFmtId="0" fontId="3" fillId="3" borderId="39" xfId="0" applyFont="1" applyFill="1" applyBorder="1" applyAlignment="1" applyProtection="1">
      <alignment horizontal="center" vertical="center" wrapText="1"/>
      <protection hidden="1"/>
    </xf>
    <xf numFmtId="0" fontId="10" fillId="5" borderId="27" xfId="0" applyFont="1" applyFill="1" applyBorder="1" applyAlignment="1" applyProtection="1">
      <alignment horizontal="center" vertical="center" wrapText="1"/>
      <protection hidden="1"/>
    </xf>
    <xf numFmtId="0" fontId="4" fillId="0" borderId="0" xfId="0" applyFont="1" applyAlignment="1" applyProtection="1">
      <alignment horizontal="center"/>
      <protection hidden="1"/>
    </xf>
    <xf numFmtId="0" fontId="14" fillId="0" borderId="0" xfId="0" applyFont="1" applyAlignment="1" applyProtection="1">
      <alignment horizontal="center"/>
      <protection hidden="1"/>
    </xf>
    <xf numFmtId="0" fontId="10" fillId="0" borderId="0" xfId="0" applyFont="1" applyAlignment="1">
      <alignment vertical="center" wrapText="1"/>
    </xf>
    <xf numFmtId="0" fontId="0" fillId="11" borderId="3" xfId="0" applyFill="1" applyBorder="1" applyProtection="1">
      <protection hidden="1"/>
    </xf>
    <xf numFmtId="0" fontId="10" fillId="0" borderId="0" xfId="0" applyFont="1" applyAlignment="1" applyProtection="1">
      <alignment horizontal="center" vertical="center"/>
      <protection hidden="1"/>
    </xf>
    <xf numFmtId="0" fontId="7"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9" fillId="0" borderId="0" xfId="0" applyFont="1" applyAlignment="1" applyProtection="1">
      <alignment horizontal="center" vertical="center" wrapText="1"/>
      <protection hidden="1"/>
    </xf>
    <xf numFmtId="0" fontId="11" fillId="0" borderId="0" xfId="0" applyFont="1" applyAlignment="1" applyProtection="1">
      <alignment horizontal="center" vertical="center"/>
      <protection hidden="1"/>
    </xf>
    <xf numFmtId="0" fontId="11" fillId="0" borderId="0" xfId="0" applyFont="1" applyAlignment="1" applyProtection="1">
      <alignment horizontal="center" vertical="center" wrapText="1"/>
      <protection hidden="1"/>
    </xf>
    <xf numFmtId="0" fontId="10" fillId="0" borderId="0" xfId="0" applyFont="1" applyAlignment="1">
      <alignment horizontal="center" vertical="center" wrapText="1"/>
    </xf>
    <xf numFmtId="0" fontId="10" fillId="5" borderId="24" xfId="0" applyFont="1" applyFill="1" applyBorder="1" applyAlignment="1" applyProtection="1">
      <alignment horizontal="center" vertical="center" wrapText="1"/>
      <protection hidden="1"/>
    </xf>
    <xf numFmtId="4" fontId="10" fillId="5" borderId="4" xfId="0" applyNumberFormat="1" applyFont="1" applyFill="1" applyBorder="1" applyAlignment="1" applyProtection="1">
      <alignment horizontal="center" vertical="center" wrapText="1"/>
      <protection hidden="1"/>
    </xf>
    <xf numFmtId="0" fontId="6" fillId="3" borderId="36" xfId="0" applyFont="1" applyFill="1" applyBorder="1" applyAlignment="1" applyProtection="1">
      <alignment horizontal="center" vertical="center" wrapText="1"/>
      <protection hidden="1"/>
    </xf>
    <xf numFmtId="164" fontId="3" fillId="3" borderId="9" xfId="0" applyNumberFormat="1" applyFont="1" applyFill="1" applyBorder="1" applyAlignment="1" applyProtection="1">
      <alignment horizontal="center" vertical="center" wrapText="1"/>
      <protection hidden="1"/>
    </xf>
    <xf numFmtId="2" fontId="5" fillId="2" borderId="3" xfId="0" applyNumberFormat="1" applyFont="1" applyFill="1" applyBorder="1" applyAlignment="1" applyProtection="1">
      <alignment horizontal="center" vertical="center" wrapText="1"/>
      <protection hidden="1"/>
    </xf>
    <xf numFmtId="0" fontId="25" fillId="0" borderId="0" xfId="0" applyFont="1" applyProtection="1">
      <protection hidden="1"/>
    </xf>
    <xf numFmtId="0" fontId="16" fillId="0" borderId="1" xfId="0" applyFont="1" applyBorder="1" applyAlignment="1" applyProtection="1">
      <alignment horizontal="center" vertical="center" wrapText="1"/>
      <protection hidden="1"/>
    </xf>
    <xf numFmtId="0" fontId="22" fillId="0" borderId="1" xfId="0" applyFont="1" applyBorder="1" applyAlignment="1" applyProtection="1">
      <alignment horizontal="center" vertical="center"/>
      <protection hidden="1"/>
    </xf>
    <xf numFmtId="2" fontId="22" fillId="0" borderId="43" xfId="0" applyNumberFormat="1" applyFont="1" applyBorder="1" applyAlignment="1" applyProtection="1">
      <alignment horizontal="center" vertical="center"/>
      <protection hidden="1"/>
    </xf>
    <xf numFmtId="0" fontId="16" fillId="0" borderId="57" xfId="0" applyFont="1" applyBorder="1" applyAlignment="1" applyProtection="1">
      <alignment horizontal="center" vertical="center" wrapText="1"/>
      <protection hidden="1"/>
    </xf>
    <xf numFmtId="0" fontId="22" fillId="0" borderId="2" xfId="0" applyFont="1" applyBorder="1" applyAlignment="1" applyProtection="1">
      <alignment horizontal="center" vertical="center"/>
      <protection hidden="1"/>
    </xf>
    <xf numFmtId="2" fontId="22" fillId="0" borderId="48" xfId="0" applyNumberFormat="1" applyFont="1" applyBorder="1" applyAlignment="1" applyProtection="1">
      <alignment horizontal="center" vertical="center"/>
      <protection hidden="1"/>
    </xf>
    <xf numFmtId="4" fontId="5" fillId="0" borderId="9" xfId="0" applyNumberFormat="1" applyFont="1" applyBorder="1" applyAlignment="1" applyProtection="1">
      <alignment horizontal="center" vertical="center"/>
      <protection hidden="1"/>
    </xf>
    <xf numFmtId="0" fontId="22" fillId="0" borderId="3" xfId="0" applyFont="1" applyBorder="1" applyAlignment="1" applyProtection="1">
      <alignment horizontal="center" vertical="center"/>
      <protection hidden="1"/>
    </xf>
    <xf numFmtId="2" fontId="22" fillId="0" borderId="46" xfId="0" applyNumberFormat="1" applyFont="1" applyBorder="1" applyAlignment="1" applyProtection="1">
      <alignment horizontal="center" vertical="center"/>
      <protection hidden="1"/>
    </xf>
    <xf numFmtId="4" fontId="5" fillId="0" borderId="7" xfId="0" applyNumberFormat="1" applyFont="1" applyBorder="1" applyAlignment="1" applyProtection="1">
      <alignment horizontal="center" vertical="center"/>
      <protection hidden="1"/>
    </xf>
    <xf numFmtId="0" fontId="0" fillId="0" borderId="19" xfId="0" applyBorder="1" applyAlignment="1" applyProtection="1">
      <alignment vertical="center"/>
      <protection hidden="1"/>
    </xf>
    <xf numFmtId="0" fontId="16" fillId="0" borderId="20" xfId="0" applyFont="1" applyBorder="1" applyAlignment="1" applyProtection="1">
      <alignment horizontal="center" vertical="center"/>
      <protection hidden="1"/>
    </xf>
    <xf numFmtId="0" fontId="16" fillId="0" borderId="0" xfId="0" applyFont="1" applyAlignment="1" applyProtection="1">
      <alignment vertical="center"/>
      <protection hidden="1"/>
    </xf>
    <xf numFmtId="0" fontId="0" fillId="0" borderId="21" xfId="0" applyBorder="1" applyAlignment="1" applyProtection="1">
      <alignment vertical="center"/>
      <protection hidden="1"/>
    </xf>
    <xf numFmtId="0" fontId="16" fillId="0" borderId="42" xfId="0" applyFont="1" applyBorder="1" applyAlignment="1" applyProtection="1">
      <alignment vertical="center" wrapText="1"/>
      <protection hidden="1"/>
    </xf>
    <xf numFmtId="0" fontId="16" fillId="0" borderId="43" xfId="0" applyFont="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0" fontId="16" fillId="0" borderId="48" xfId="0" applyFont="1" applyBorder="1" applyAlignment="1" applyProtection="1">
      <alignment horizontal="center" vertical="center" wrapText="1"/>
      <protection hidden="1"/>
    </xf>
    <xf numFmtId="0" fontId="16" fillId="0" borderId="3" xfId="0" applyFont="1" applyBorder="1" applyAlignment="1" applyProtection="1">
      <alignment horizontal="center" vertical="center" wrapText="1"/>
      <protection hidden="1"/>
    </xf>
    <xf numFmtId="0" fontId="16" fillId="0" borderId="46" xfId="0" applyFont="1" applyBorder="1" applyAlignment="1" applyProtection="1">
      <alignment horizontal="center" vertical="center" wrapText="1"/>
      <protection hidden="1"/>
    </xf>
    <xf numFmtId="0" fontId="28" fillId="0" borderId="0" xfId="0" applyFont="1" applyAlignment="1" applyProtection="1">
      <alignment horizontal="left" vertical="center" wrapText="1"/>
      <protection hidden="1"/>
    </xf>
    <xf numFmtId="0" fontId="21" fillId="0" borderId="0" xfId="0" applyFont="1" applyAlignment="1" applyProtection="1">
      <alignment horizontal="left"/>
      <protection hidden="1"/>
    </xf>
    <xf numFmtId="0" fontId="21" fillId="0" borderId="0" xfId="0" applyFont="1" applyProtection="1">
      <protection hidden="1"/>
    </xf>
    <xf numFmtId="0" fontId="19" fillId="0" borderId="1" xfId="0" applyFont="1" applyBorder="1" applyAlignment="1" applyProtection="1">
      <alignment horizontal="center" vertical="center" wrapText="1"/>
      <protection hidden="1"/>
    </xf>
    <xf numFmtId="0" fontId="19" fillId="0" borderId="43" xfId="0" applyFont="1" applyBorder="1" applyAlignment="1" applyProtection="1">
      <alignment horizontal="center" vertical="center" wrapText="1"/>
      <protection hidden="1"/>
    </xf>
    <xf numFmtId="0" fontId="19" fillId="0" borderId="2" xfId="0" applyFont="1" applyBorder="1" applyAlignment="1" applyProtection="1">
      <alignment horizontal="center" vertical="center" wrapText="1"/>
      <protection hidden="1"/>
    </xf>
    <xf numFmtId="0" fontId="19" fillId="0" borderId="48"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0" fontId="19" fillId="0" borderId="46" xfId="0" applyFont="1" applyBorder="1" applyAlignment="1" applyProtection="1">
      <alignment horizontal="center" vertical="center" wrapText="1"/>
      <protection hidden="1"/>
    </xf>
    <xf numFmtId="2" fontId="2" fillId="0" borderId="3" xfId="0" applyNumberFormat="1" applyFont="1" applyBorder="1" applyAlignment="1" applyProtection="1">
      <alignment horizontal="center" vertical="center"/>
      <protection hidden="1"/>
    </xf>
    <xf numFmtId="0" fontId="13" fillId="0" borderId="1" xfId="0" applyFont="1" applyBorder="1" applyAlignment="1" applyProtection="1">
      <alignment horizontal="center" vertical="center" wrapText="1"/>
      <protection hidden="1"/>
    </xf>
    <xf numFmtId="0" fontId="13" fillId="0" borderId="43" xfId="0" applyFont="1" applyBorder="1" applyAlignment="1" applyProtection="1">
      <alignment horizontal="center" vertical="center" wrapText="1"/>
      <protection hidden="1"/>
    </xf>
    <xf numFmtId="0" fontId="13" fillId="0" borderId="2"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2" fontId="12" fillId="0" borderId="9" xfId="0" applyNumberFormat="1" applyFont="1" applyBorder="1" applyAlignment="1" applyProtection="1">
      <alignment horizontal="center" vertical="center"/>
      <protection hidden="1"/>
    </xf>
    <xf numFmtId="0" fontId="13" fillId="0" borderId="3" xfId="0" applyFont="1" applyBorder="1" applyAlignment="1" applyProtection="1">
      <alignment horizontal="center" vertical="center" wrapText="1"/>
      <protection hidden="1"/>
    </xf>
    <xf numFmtId="0" fontId="13" fillId="0" borderId="46" xfId="0" applyFont="1" applyBorder="1" applyAlignment="1" applyProtection="1">
      <alignment horizontal="center" vertical="center" wrapText="1"/>
      <protection hidden="1"/>
    </xf>
    <xf numFmtId="0" fontId="16" fillId="0" borderId="1" xfId="0" applyFont="1" applyBorder="1" applyAlignment="1" applyProtection="1">
      <alignment horizontal="center" vertical="center"/>
      <protection hidden="1"/>
    </xf>
    <xf numFmtId="0" fontId="16" fillId="0" borderId="43" xfId="0" applyFont="1" applyBorder="1" applyAlignment="1" applyProtection="1">
      <alignment vertical="center"/>
      <protection hidden="1"/>
    </xf>
    <xf numFmtId="0" fontId="16" fillId="0" borderId="2" xfId="0" applyFont="1" applyBorder="1" applyAlignment="1" applyProtection="1">
      <alignment vertical="center"/>
      <protection hidden="1"/>
    </xf>
    <xf numFmtId="0" fontId="16" fillId="0" borderId="48" xfId="0" applyFont="1" applyBorder="1" applyAlignment="1" applyProtection="1">
      <alignment vertical="center"/>
      <protection hidden="1"/>
    </xf>
    <xf numFmtId="0" fontId="16" fillId="0" borderId="3" xfId="0" applyFont="1" applyBorder="1" applyAlignment="1" applyProtection="1">
      <alignment vertical="center"/>
      <protection hidden="1"/>
    </xf>
    <xf numFmtId="0" fontId="16" fillId="0" borderId="46" xfId="0" applyFont="1" applyBorder="1" applyAlignment="1" applyProtection="1">
      <alignment vertical="center"/>
      <protection hidden="1"/>
    </xf>
    <xf numFmtId="0" fontId="2" fillId="2" borderId="49" xfId="0" applyFont="1" applyFill="1" applyBorder="1" applyAlignment="1" applyProtection="1">
      <alignment horizontal="center" vertical="center" wrapText="1"/>
      <protection hidden="1"/>
    </xf>
    <xf numFmtId="0" fontId="2" fillId="2" borderId="47" xfId="0" applyFont="1" applyFill="1" applyBorder="1" applyAlignment="1" applyProtection="1">
      <alignment horizontal="center" vertical="center" wrapText="1"/>
      <protection hidden="1"/>
    </xf>
    <xf numFmtId="0" fontId="2" fillId="2" borderId="50" xfId="0" applyFont="1" applyFill="1" applyBorder="1" applyAlignment="1" applyProtection="1">
      <alignment horizontal="center" vertical="center" wrapText="1"/>
      <protection hidden="1"/>
    </xf>
    <xf numFmtId="2" fontId="2" fillId="0" borderId="11" xfId="0" applyNumberFormat="1" applyFont="1" applyBorder="1" applyAlignment="1" applyProtection="1">
      <alignment horizontal="center" vertical="center"/>
      <protection hidden="1"/>
    </xf>
    <xf numFmtId="2" fontId="2" fillId="0" borderId="16" xfId="0" applyNumberFormat="1" applyFont="1" applyBorder="1" applyAlignment="1" applyProtection="1">
      <alignment horizontal="center" vertical="center"/>
      <protection hidden="1"/>
    </xf>
    <xf numFmtId="2" fontId="2" fillId="0" borderId="12" xfId="0" applyNumberFormat="1" applyFont="1" applyBorder="1" applyAlignment="1" applyProtection="1">
      <alignment horizontal="center" vertical="center"/>
      <protection hidden="1"/>
    </xf>
    <xf numFmtId="2" fontId="2" fillId="0" borderId="5" xfId="0" applyNumberFormat="1" applyFont="1" applyBorder="1" applyAlignment="1" applyProtection="1">
      <alignment horizontal="center" vertical="center"/>
      <protection hidden="1"/>
    </xf>
    <xf numFmtId="2" fontId="2" fillId="0" borderId="7" xfId="0" applyNumberFormat="1" applyFont="1" applyBorder="1" applyAlignment="1" applyProtection="1">
      <alignment horizontal="center" vertical="center"/>
      <protection hidden="1"/>
    </xf>
    <xf numFmtId="4" fontId="5" fillId="0" borderId="56" xfId="0" applyNumberFormat="1" applyFont="1" applyBorder="1" applyAlignment="1" applyProtection="1">
      <alignment horizontal="center" vertical="center"/>
      <protection hidden="1"/>
    </xf>
    <xf numFmtId="4" fontId="5" fillId="0" borderId="12" xfId="0" applyNumberFormat="1" applyFont="1" applyBorder="1" applyAlignment="1" applyProtection="1">
      <alignment horizontal="center" vertical="center"/>
      <protection hidden="1"/>
    </xf>
    <xf numFmtId="4" fontId="5" fillId="0" borderId="17" xfId="0" applyNumberFormat="1" applyFont="1" applyBorder="1" applyAlignment="1" applyProtection="1">
      <alignment horizontal="center" vertical="center"/>
      <protection hidden="1"/>
    </xf>
    <xf numFmtId="4" fontId="5" fillId="0" borderId="60" xfId="0" applyNumberFormat="1" applyFont="1" applyBorder="1" applyAlignment="1" applyProtection="1">
      <alignment horizontal="center" vertical="center"/>
      <protection hidden="1"/>
    </xf>
    <xf numFmtId="2" fontId="12" fillId="0" borderId="56" xfId="0" applyNumberFormat="1" applyFont="1" applyBorder="1" applyAlignment="1" applyProtection="1">
      <alignment horizontal="center" vertical="center"/>
      <protection hidden="1"/>
    </xf>
    <xf numFmtId="2" fontId="12" fillId="0" borderId="17" xfId="0" applyNumberFormat="1" applyFont="1" applyBorder="1" applyAlignment="1" applyProtection="1">
      <alignment horizontal="center" vertical="center"/>
      <protection hidden="1"/>
    </xf>
    <xf numFmtId="2" fontId="12" fillId="0" borderId="60" xfId="0" applyNumberFormat="1" applyFont="1" applyBorder="1" applyAlignment="1" applyProtection="1">
      <alignment horizontal="center" vertical="center"/>
      <protection hidden="1"/>
    </xf>
    <xf numFmtId="0" fontId="14" fillId="0" borderId="18" xfId="0" applyFont="1" applyBorder="1" applyAlignment="1" applyProtection="1">
      <alignment horizontal="center" vertical="center" wrapText="1"/>
      <protection hidden="1"/>
    </xf>
    <xf numFmtId="0" fontId="15" fillId="0" borderId="35" xfId="0" applyFont="1" applyBorder="1" applyAlignment="1" applyProtection="1">
      <alignment horizontal="center" vertical="center" wrapText="1"/>
      <protection hidden="1"/>
    </xf>
    <xf numFmtId="0" fontId="15" fillId="0" borderId="19" xfId="0" applyFont="1" applyBorder="1" applyAlignment="1" applyProtection="1">
      <alignment horizontal="center" vertical="center" wrapText="1"/>
      <protection hidden="1"/>
    </xf>
    <xf numFmtId="0" fontId="14" fillId="0" borderId="20" xfId="0" applyFont="1" applyBorder="1" applyAlignment="1" applyProtection="1">
      <alignment horizontal="center" vertical="center" wrapText="1"/>
      <protection hidden="1"/>
    </xf>
    <xf numFmtId="0" fontId="14" fillId="4" borderId="28" xfId="0" applyFont="1" applyFill="1" applyBorder="1" applyAlignment="1" applyProtection="1">
      <alignment horizontal="center" vertical="center" wrapText="1"/>
      <protection locked="0" hidden="1"/>
    </xf>
    <xf numFmtId="4" fontId="5" fillId="0" borderId="3" xfId="0" applyNumberFormat="1" applyFont="1" applyBorder="1" applyAlignment="1" applyProtection="1">
      <alignment horizontal="center" vertical="center"/>
      <protection hidden="1"/>
    </xf>
    <xf numFmtId="4" fontId="5" fillId="0" borderId="11" xfId="0" applyNumberFormat="1" applyFont="1" applyBorder="1" applyAlignment="1" applyProtection="1">
      <alignment horizontal="center" vertical="center"/>
      <protection hidden="1"/>
    </xf>
    <xf numFmtId="4" fontId="5" fillId="0" borderId="16" xfId="0" applyNumberFormat="1" applyFont="1" applyBorder="1" applyAlignment="1" applyProtection="1">
      <alignment horizontal="center" vertical="center"/>
      <protection hidden="1"/>
    </xf>
    <xf numFmtId="4" fontId="5" fillId="0" borderId="5" xfId="0" applyNumberFormat="1" applyFont="1" applyBorder="1" applyAlignment="1" applyProtection="1">
      <alignment horizontal="center" vertical="center"/>
      <protection hidden="1"/>
    </xf>
    <xf numFmtId="2" fontId="0" fillId="0" borderId="3" xfId="0" applyNumberFormat="1" applyBorder="1"/>
    <xf numFmtId="0" fontId="0" fillId="0" borderId="2" xfId="0" applyBorder="1" applyAlignment="1">
      <alignment horizontal="center"/>
    </xf>
    <xf numFmtId="0" fontId="0" fillId="0" borderId="46" xfId="0" applyBorder="1" applyAlignment="1">
      <alignment horizontal="center" vertical="center"/>
    </xf>
    <xf numFmtId="0" fontId="0" fillId="0" borderId="47" xfId="0" applyBorder="1"/>
    <xf numFmtId="0" fontId="13" fillId="2" borderId="0" xfId="0" applyFont="1" applyFill="1" applyAlignment="1">
      <alignment horizontal="center" vertical="center" wrapText="1"/>
    </xf>
    <xf numFmtId="0" fontId="0" fillId="0" borderId="0" xfId="0" applyAlignment="1">
      <alignment horizontal="center" vertical="center"/>
    </xf>
    <xf numFmtId="0" fontId="13" fillId="2" borderId="3" xfId="0" applyFont="1" applyFill="1" applyBorder="1" applyAlignment="1">
      <alignment horizontal="center" vertical="center" wrapText="1"/>
    </xf>
    <xf numFmtId="0" fontId="0" fillId="0" borderId="2" xfId="0" applyBorder="1" applyAlignment="1">
      <alignment horizontal="center" vertical="center"/>
    </xf>
    <xf numFmtId="2" fontId="5" fillId="0" borderId="36"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10"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2" fontId="5" fillId="0" borderId="7" xfId="0" applyNumberFormat="1" applyFont="1" applyBorder="1" applyAlignment="1" applyProtection="1">
      <alignment horizontal="center" vertical="center"/>
      <protection hidden="1"/>
    </xf>
    <xf numFmtId="166" fontId="5" fillId="0" borderId="46" xfId="0" applyNumberFormat="1" applyFont="1" applyBorder="1" applyAlignment="1" applyProtection="1">
      <alignment horizontal="center" vertical="center"/>
      <protection locked="0"/>
    </xf>
    <xf numFmtId="1" fontId="5"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166" fontId="5" fillId="0" borderId="5" xfId="0" applyNumberFormat="1" applyFont="1" applyBorder="1" applyAlignment="1" applyProtection="1">
      <alignment horizontal="center" vertical="center"/>
      <protection locked="0"/>
    </xf>
    <xf numFmtId="166" fontId="3" fillId="0" borderId="5" xfId="0" applyNumberFormat="1" applyFont="1" applyBorder="1" applyAlignment="1" applyProtection="1">
      <alignment horizontal="center" vertical="center"/>
      <protection locked="0"/>
    </xf>
    <xf numFmtId="1" fontId="3" fillId="0" borderId="5" xfId="0" applyNumberFormat="1" applyFont="1" applyBorder="1" applyAlignment="1" applyProtection="1">
      <alignment horizontal="center"/>
      <protection locked="0"/>
    </xf>
    <xf numFmtId="1" fontId="30" fillId="0" borderId="5" xfId="0" applyNumberFormat="1" applyFont="1" applyBorder="1" applyAlignment="1" applyProtection="1">
      <alignment horizontal="center"/>
      <protection locked="0"/>
    </xf>
    <xf numFmtId="167" fontId="5" fillId="0" borderId="5" xfId="0" applyNumberFormat="1" applyFont="1" applyBorder="1" applyAlignment="1" applyProtection="1">
      <alignment horizontal="center" vertical="center"/>
      <protection locked="0"/>
    </xf>
    <xf numFmtId="166" fontId="5" fillId="0" borderId="6" xfId="0" applyNumberFormat="1" applyFont="1" applyBorder="1" applyAlignment="1" applyProtection="1">
      <alignment horizontal="center" vertical="center"/>
      <protection locked="0"/>
    </xf>
    <xf numFmtId="166" fontId="5" fillId="0" borderId="3" xfId="0" applyNumberFormat="1" applyFont="1" applyBorder="1" applyAlignment="1" applyProtection="1">
      <alignment horizontal="center" vertical="center"/>
      <protection locked="0"/>
    </xf>
    <xf numFmtId="166"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center"/>
      <protection locked="0"/>
    </xf>
    <xf numFmtId="167" fontId="5" fillId="0" borderId="3" xfId="0" applyNumberFormat="1" applyFont="1" applyBorder="1" applyAlignment="1" applyProtection="1">
      <alignment horizontal="center" vertical="center"/>
      <protection locked="0"/>
    </xf>
    <xf numFmtId="166" fontId="5" fillId="0" borderId="1" xfId="0" applyNumberFormat="1" applyFont="1" applyBorder="1" applyAlignment="1" applyProtection="1">
      <alignment horizontal="center" vertical="center"/>
      <protection locked="0"/>
    </xf>
    <xf numFmtId="1" fontId="5" fillId="0" borderId="46" xfId="0" applyNumberFormat="1" applyFont="1" applyBorder="1" applyAlignment="1" applyProtection="1">
      <alignment horizontal="center" vertical="center"/>
      <protection locked="0"/>
    </xf>
    <xf numFmtId="0" fontId="5" fillId="0" borderId="46" xfId="0" applyFont="1" applyBorder="1" applyAlignment="1" applyProtection="1">
      <alignment horizontal="center" vertical="center"/>
      <protection locked="0"/>
    </xf>
    <xf numFmtId="1" fontId="3" fillId="0" borderId="46" xfId="0" applyNumberFormat="1" applyFont="1" applyBorder="1" applyAlignment="1" applyProtection="1">
      <alignment horizontal="center" vertical="center"/>
      <protection locked="0"/>
    </xf>
    <xf numFmtId="166" fontId="5" fillId="0" borderId="48" xfId="0" applyNumberFormat="1" applyFont="1" applyBorder="1" applyAlignment="1" applyProtection="1">
      <alignment horizontal="center" vertical="center"/>
      <protection locked="0"/>
    </xf>
    <xf numFmtId="1" fontId="5" fillId="0" borderId="2" xfId="0" applyNumberFormat="1"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10" fillId="0" borderId="0" xfId="0" applyFont="1" applyAlignment="1" applyProtection="1">
      <alignment horizontal="center" vertical="center"/>
      <protection hidden="1"/>
    </xf>
    <xf numFmtId="0" fontId="0" fillId="0" borderId="0" xfId="0" applyAlignment="1" applyProtection="1">
      <alignment horizontal="center"/>
      <protection hidden="1"/>
    </xf>
    <xf numFmtId="49" fontId="10" fillId="4" borderId="23" xfId="0" applyNumberFormat="1" applyFont="1" applyFill="1" applyBorder="1" applyAlignment="1" applyProtection="1">
      <alignment horizontal="center" vertical="center" wrapText="1"/>
      <protection locked="0"/>
    </xf>
    <xf numFmtId="49" fontId="10" fillId="4" borderId="24" xfId="0" applyNumberFormat="1" applyFont="1" applyFill="1" applyBorder="1" applyAlignment="1" applyProtection="1">
      <alignment horizontal="center" vertical="center" wrapText="1"/>
      <protection locked="0"/>
    </xf>
    <xf numFmtId="0" fontId="15" fillId="0" borderId="32" xfId="0" applyFont="1" applyBorder="1" applyAlignment="1" applyProtection="1">
      <alignment horizontal="center" vertical="center" wrapText="1"/>
      <protection hidden="1"/>
    </xf>
    <xf numFmtId="0" fontId="15" fillId="0" borderId="27" xfId="0" applyFont="1" applyBorder="1" applyAlignment="1" applyProtection="1">
      <alignment horizontal="center" vertical="center" wrapText="1"/>
      <protection hidden="1"/>
    </xf>
    <xf numFmtId="0" fontId="11" fillId="0" borderId="0" xfId="0" applyFont="1" applyAlignment="1" applyProtection="1">
      <alignment horizontal="right"/>
      <protection hidden="1"/>
    </xf>
    <xf numFmtId="0" fontId="6" fillId="6" borderId="37"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24" xfId="0" applyFont="1" applyFill="1" applyBorder="1" applyAlignment="1" applyProtection="1">
      <alignment horizontal="center" vertical="center" wrapText="1"/>
      <protection hidden="1"/>
    </xf>
    <xf numFmtId="0" fontId="20" fillId="16" borderId="37" xfId="0" applyFont="1" applyFill="1" applyBorder="1" applyAlignment="1" applyProtection="1">
      <alignment horizontal="center" vertical="center" wrapText="1"/>
      <protection hidden="1"/>
    </xf>
    <xf numFmtId="0" fontId="20" fillId="16" borderId="23" xfId="0" applyFont="1" applyFill="1" applyBorder="1" applyAlignment="1" applyProtection="1">
      <alignment horizontal="center" vertical="center" wrapText="1"/>
      <protection hidden="1"/>
    </xf>
    <xf numFmtId="0" fontId="20" fillId="16" borderId="44" xfId="0" applyFont="1" applyFill="1" applyBorder="1" applyAlignment="1" applyProtection="1">
      <alignment horizontal="center" vertical="center" wrapText="1"/>
      <protection hidden="1"/>
    </xf>
    <xf numFmtId="0" fontId="20" fillId="16" borderId="38" xfId="0" applyFont="1" applyFill="1" applyBorder="1" applyAlignment="1" applyProtection="1">
      <alignment horizontal="center" vertical="center" wrapText="1"/>
      <protection hidden="1"/>
    </xf>
    <xf numFmtId="0" fontId="6" fillId="7" borderId="37" xfId="0" applyFont="1" applyFill="1" applyBorder="1" applyAlignment="1" applyProtection="1">
      <alignment horizontal="center" vertical="center" wrapText="1"/>
      <protection hidden="1"/>
    </xf>
    <xf numFmtId="0" fontId="6" fillId="7" borderId="23" xfId="0" applyFont="1" applyFill="1" applyBorder="1" applyAlignment="1" applyProtection="1">
      <alignment horizontal="center" vertical="center" wrapText="1"/>
      <protection hidden="1"/>
    </xf>
    <xf numFmtId="0" fontId="6" fillId="7" borderId="24" xfId="0" applyFont="1" applyFill="1" applyBorder="1" applyAlignment="1" applyProtection="1">
      <alignment horizontal="center" vertical="center" wrapText="1"/>
      <protection hidden="1"/>
    </xf>
    <xf numFmtId="0" fontId="6" fillId="3" borderId="45" xfId="0" applyFont="1" applyFill="1" applyBorder="1" applyAlignment="1" applyProtection="1">
      <alignment horizontal="center" vertical="center" wrapText="1"/>
      <protection hidden="1"/>
    </xf>
    <xf numFmtId="0" fontId="6" fillId="3" borderId="44" xfId="0" applyFont="1" applyFill="1" applyBorder="1" applyAlignment="1" applyProtection="1">
      <alignment horizontal="center" vertical="center" wrapText="1"/>
      <protection hidden="1"/>
    </xf>
    <xf numFmtId="0" fontId="6" fillId="3" borderId="38" xfId="0" applyFont="1" applyFill="1" applyBorder="1" applyAlignment="1" applyProtection="1">
      <alignment horizontal="center" vertical="center" wrapText="1"/>
      <protection hidden="1"/>
    </xf>
    <xf numFmtId="0" fontId="5" fillId="0" borderId="2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49" fontId="10" fillId="4" borderId="18" xfId="0" applyNumberFormat="1" applyFont="1" applyFill="1" applyBorder="1" applyAlignment="1" applyProtection="1">
      <alignment horizontal="center" vertical="center" wrapText="1"/>
      <protection locked="0"/>
    </xf>
    <xf numFmtId="49" fontId="10" fillId="4" borderId="35" xfId="0" applyNumberFormat="1" applyFont="1" applyFill="1" applyBorder="1" applyAlignment="1" applyProtection="1">
      <alignment horizontal="center" vertical="center" wrapText="1"/>
      <protection locked="0"/>
    </xf>
    <xf numFmtId="49" fontId="10" fillId="4" borderId="36" xfId="0" applyNumberFormat="1" applyFont="1" applyFill="1" applyBorder="1" applyAlignment="1" applyProtection="1">
      <alignment horizontal="center" vertical="center" wrapText="1"/>
      <protection locked="0"/>
    </xf>
    <xf numFmtId="0" fontId="15" fillId="0" borderId="26" xfId="0" applyFont="1" applyBorder="1" applyAlignment="1" applyProtection="1">
      <alignment horizontal="center" vertical="center" wrapText="1"/>
      <protection hidden="1"/>
    </xf>
    <xf numFmtId="0" fontId="15" fillId="0" borderId="41" xfId="0" applyFont="1" applyBorder="1" applyAlignment="1" applyProtection="1">
      <alignment horizontal="center" vertical="center" wrapText="1"/>
      <protection hidden="1"/>
    </xf>
    <xf numFmtId="0" fontId="6" fillId="8" borderId="45" xfId="0" applyFont="1" applyFill="1" applyBorder="1" applyAlignment="1" applyProtection="1">
      <alignment horizontal="center" vertical="center" wrapText="1"/>
      <protection hidden="1"/>
    </xf>
    <xf numFmtId="0" fontId="6" fillId="8" borderId="44" xfId="0" applyFont="1" applyFill="1" applyBorder="1" applyAlignment="1" applyProtection="1">
      <alignment horizontal="center" vertical="center" wrapText="1"/>
      <protection hidden="1"/>
    </xf>
    <xf numFmtId="0" fontId="6" fillId="8" borderId="38" xfId="0" applyFont="1" applyFill="1" applyBorder="1" applyAlignment="1" applyProtection="1">
      <alignment horizontal="center" vertical="center" wrapText="1"/>
      <protection hidden="1"/>
    </xf>
    <xf numFmtId="0" fontId="6" fillId="15" borderId="18" xfId="0" applyFont="1" applyFill="1" applyBorder="1" applyAlignment="1" applyProtection="1">
      <alignment horizontal="center" vertical="center" wrapText="1"/>
      <protection hidden="1"/>
    </xf>
    <xf numFmtId="0" fontId="6" fillId="15" borderId="35" xfId="0" applyFont="1" applyFill="1" applyBorder="1" applyAlignment="1" applyProtection="1">
      <alignment horizontal="center" vertical="center" wrapText="1"/>
      <protection hidden="1"/>
    </xf>
    <xf numFmtId="0" fontId="6" fillId="15" borderId="19" xfId="0" applyFont="1" applyFill="1" applyBorder="1" applyAlignment="1" applyProtection="1">
      <alignment horizontal="center" vertical="center" wrapText="1"/>
      <protection hidden="1"/>
    </xf>
    <xf numFmtId="0" fontId="10" fillId="0" borderId="0" xfId="0" applyFont="1" applyAlignment="1" applyProtection="1">
      <alignment horizontal="center" wrapText="1"/>
      <protection hidden="1"/>
    </xf>
    <xf numFmtId="0" fontId="7" fillId="4" borderId="29" xfId="0" applyFont="1" applyFill="1" applyBorder="1" applyAlignment="1">
      <alignment horizontal="center" vertical="center"/>
    </xf>
    <xf numFmtId="0" fontId="7" fillId="4" borderId="30" xfId="0" applyFont="1" applyFill="1" applyBorder="1" applyAlignment="1">
      <alignment horizontal="center" vertical="center"/>
    </xf>
    <xf numFmtId="0" fontId="7" fillId="4" borderId="31" xfId="0" applyFont="1" applyFill="1" applyBorder="1" applyAlignment="1">
      <alignment horizontal="center" vertical="center"/>
    </xf>
    <xf numFmtId="0" fontId="10" fillId="0" borderId="0" xfId="0" applyFont="1" applyAlignment="1" applyProtection="1">
      <alignment horizontal="center" vertical="center" wrapText="1"/>
      <protection hidden="1"/>
    </xf>
    <xf numFmtId="0" fontId="25" fillId="0" borderId="0" xfId="0" applyFont="1" applyAlignment="1" applyProtection="1">
      <alignment horizontal="left" vertical="center" wrapText="1"/>
      <protection hidden="1"/>
    </xf>
    <xf numFmtId="0" fontId="25" fillId="0" borderId="0" xfId="0" applyFont="1" applyAlignment="1" applyProtection="1">
      <alignment horizontal="center" vertical="center" wrapText="1"/>
      <protection hidden="1"/>
    </xf>
    <xf numFmtId="0" fontId="26" fillId="0" borderId="0" xfId="0" applyFont="1" applyAlignment="1" applyProtection="1">
      <alignment horizontal="left" vertical="center" wrapText="1"/>
      <protection hidden="1"/>
    </xf>
    <xf numFmtId="0" fontId="26" fillId="0" borderId="0" xfId="0" applyFont="1" applyAlignment="1" applyProtection="1">
      <alignment horizontal="center" vertical="center" wrapText="1"/>
      <protection hidden="1"/>
    </xf>
    <xf numFmtId="0" fontId="16" fillId="0" borderId="16"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7" fillId="16" borderId="32" xfId="0" applyFont="1" applyFill="1" applyBorder="1" applyAlignment="1" applyProtection="1">
      <alignment horizontal="center" vertical="center"/>
      <protection hidden="1"/>
    </xf>
    <xf numFmtId="0" fontId="0" fillId="11" borderId="0" xfId="0" applyFill="1" applyAlignment="1" applyProtection="1">
      <alignment horizontal="center" wrapText="1"/>
      <protection hidden="1"/>
    </xf>
    <xf numFmtId="0" fontId="28" fillId="0" borderId="0" xfId="0" applyFont="1" applyAlignment="1" applyProtection="1">
      <alignment horizontal="left" vertical="center" wrapText="1"/>
      <protection hidden="1"/>
    </xf>
    <xf numFmtId="0" fontId="16" fillId="0" borderId="56" xfId="0" applyFont="1" applyBorder="1" applyAlignment="1" applyProtection="1">
      <alignment horizontal="center" vertical="center" wrapText="1"/>
      <protection hidden="1"/>
    </xf>
    <xf numFmtId="0" fontId="17" fillId="13" borderId="32" xfId="0" applyFont="1" applyFill="1" applyBorder="1" applyAlignment="1" applyProtection="1">
      <alignment horizontal="center" vertical="center"/>
      <protection hidden="1"/>
    </xf>
    <xf numFmtId="0" fontId="0" fillId="0" borderId="20" xfId="0" applyBorder="1" applyAlignment="1" applyProtection="1">
      <alignment horizontal="center" vertical="center"/>
      <protection hidden="1"/>
    </xf>
    <xf numFmtId="0" fontId="0" fillId="0" borderId="0" xfId="0" applyAlignment="1" applyProtection="1">
      <alignment horizontal="center" vertical="center"/>
      <protection hidden="1"/>
    </xf>
    <xf numFmtId="0" fontId="16" fillId="0" borderId="58" xfId="0" applyFont="1" applyBorder="1" applyAlignment="1" applyProtection="1">
      <alignment horizontal="center" vertical="center" wrapText="1"/>
      <protection hidden="1"/>
    </xf>
    <xf numFmtId="0" fontId="1" fillId="0" borderId="0" xfId="0" applyFont="1"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0" fontId="28" fillId="0" borderId="0" xfId="0" applyFont="1" applyAlignment="1" applyProtection="1">
      <alignment horizontal="center" vertical="center" wrapText="1"/>
      <protection hidden="1"/>
    </xf>
    <xf numFmtId="0" fontId="17" fillId="9" borderId="32" xfId="0" applyFont="1" applyFill="1" applyBorder="1" applyAlignment="1" applyProtection="1">
      <alignment horizontal="center" vertical="center"/>
      <protection hidden="1"/>
    </xf>
    <xf numFmtId="0" fontId="16" fillId="0" borderId="35" xfId="0" applyFont="1" applyBorder="1" applyAlignment="1" applyProtection="1">
      <alignment horizontal="center" vertical="center" wrapText="1"/>
      <protection hidden="1"/>
    </xf>
    <xf numFmtId="0" fontId="16" fillId="0" borderId="54" xfId="0" applyFont="1" applyBorder="1" applyAlignment="1" applyProtection="1">
      <alignment horizontal="center" vertical="center" wrapText="1"/>
      <protection hidden="1"/>
    </xf>
    <xf numFmtId="0" fontId="16" fillId="0" borderId="47" xfId="0" applyFont="1" applyBorder="1" applyAlignment="1" applyProtection="1">
      <alignment horizontal="center" vertical="center" wrapText="1"/>
      <protection hidden="1"/>
    </xf>
    <xf numFmtId="0" fontId="0" fillId="11" borderId="54" xfId="0" applyFill="1" applyBorder="1" applyAlignment="1" applyProtection="1">
      <alignment horizontal="center" wrapText="1"/>
      <protection hidden="1"/>
    </xf>
    <xf numFmtId="0" fontId="0" fillId="11" borderId="0" xfId="0" applyFill="1" applyAlignment="1" applyProtection="1">
      <alignment horizontal="center"/>
      <protection hidden="1"/>
    </xf>
    <xf numFmtId="0" fontId="27" fillId="0" borderId="0" xfId="0" applyFont="1" applyAlignment="1" applyProtection="1">
      <alignment horizontal="left" vertical="center" wrapText="1"/>
      <protection hidden="1"/>
    </xf>
    <xf numFmtId="0" fontId="16" fillId="0" borderId="52" xfId="0" applyFont="1" applyBorder="1" applyAlignment="1" applyProtection="1">
      <alignment horizontal="center" vertical="center" wrapText="1"/>
      <protection hidden="1"/>
    </xf>
    <xf numFmtId="0" fontId="19" fillId="0" borderId="16" xfId="0" applyFont="1" applyBorder="1" applyAlignment="1" applyProtection="1">
      <alignment horizontal="center" vertical="center" wrapText="1"/>
      <protection hidden="1"/>
    </xf>
    <xf numFmtId="0" fontId="19" fillId="0" borderId="42" xfId="0" applyFont="1" applyBorder="1" applyAlignment="1" applyProtection="1">
      <alignment horizontal="center" vertical="center" wrapText="1"/>
      <protection hidden="1"/>
    </xf>
    <xf numFmtId="0" fontId="17" fillId="11" borderId="16" xfId="0" applyFont="1" applyFill="1" applyBorder="1" applyAlignment="1" applyProtection="1">
      <alignment horizontal="center" vertical="center"/>
      <protection hidden="1"/>
    </xf>
    <xf numFmtId="0" fontId="17" fillId="11" borderId="6" xfId="0" applyFont="1" applyFill="1" applyBorder="1" applyAlignment="1" applyProtection="1">
      <alignment horizontal="center" vertical="center"/>
      <protection hidden="1"/>
    </xf>
    <xf numFmtId="0" fontId="17" fillId="11" borderId="1" xfId="0" applyFont="1" applyFill="1" applyBorder="1" applyAlignment="1" applyProtection="1">
      <alignment horizontal="center" vertical="center"/>
      <protection hidden="1"/>
    </xf>
    <xf numFmtId="0" fontId="17" fillId="11" borderId="8" xfId="0" applyFont="1" applyFill="1" applyBorder="1" applyAlignment="1" applyProtection="1">
      <alignment horizontal="center" vertical="center"/>
      <protection hidden="1"/>
    </xf>
    <xf numFmtId="0" fontId="16" fillId="0" borderId="0" xfId="0" applyFont="1" applyAlignment="1" applyProtection="1">
      <alignment horizontal="left" wrapText="1"/>
      <protection hidden="1"/>
    </xf>
    <xf numFmtId="0" fontId="25" fillId="0" borderId="0" xfId="0" applyFont="1" applyAlignment="1" applyProtection="1">
      <alignment horizontal="left" vertical="center"/>
      <protection hidden="1"/>
    </xf>
    <xf numFmtId="0" fontId="16" fillId="0" borderId="0" xfId="0" applyFont="1" applyAlignment="1" applyProtection="1">
      <alignment horizontal="left" vertical="center"/>
      <protection hidden="1"/>
    </xf>
    <xf numFmtId="0" fontId="16" fillId="0" borderId="0" xfId="0" applyFont="1" applyAlignment="1" applyProtection="1">
      <alignment horizontal="center" vertical="center" wrapText="1"/>
      <protection hidden="1"/>
    </xf>
    <xf numFmtId="0" fontId="28" fillId="0" borderId="0" xfId="0" applyFont="1" applyAlignment="1" applyProtection="1">
      <alignment horizontal="left" vertical="center"/>
      <protection hidden="1"/>
    </xf>
    <xf numFmtId="0" fontId="17" fillId="14" borderId="32" xfId="0" applyFont="1" applyFill="1" applyBorder="1" applyAlignment="1" applyProtection="1">
      <alignment horizontal="center" vertical="center"/>
      <protection hidden="1"/>
    </xf>
    <xf numFmtId="0" fontId="25" fillId="0" borderId="0" xfId="0" applyFont="1" applyAlignment="1" applyProtection="1">
      <alignment horizontal="center" vertical="center"/>
      <protection hidden="1"/>
    </xf>
    <xf numFmtId="0" fontId="17" fillId="15" borderId="32" xfId="0" applyFont="1" applyFill="1" applyBorder="1" applyAlignment="1" applyProtection="1">
      <alignment horizontal="center" vertical="center"/>
      <protection hidden="1"/>
    </xf>
    <xf numFmtId="0" fontId="16" fillId="0" borderId="46" xfId="0" applyFont="1" applyBorder="1" applyAlignment="1" applyProtection="1">
      <alignment horizontal="center" vertical="center" wrapText="1"/>
      <protection hidden="1"/>
    </xf>
    <xf numFmtId="0" fontId="28" fillId="2" borderId="0" xfId="0" applyFont="1" applyFill="1" applyAlignment="1" applyProtection="1">
      <alignment horizontal="left" vertical="center" wrapText="1"/>
      <protection hidden="1"/>
    </xf>
    <xf numFmtId="0" fontId="28" fillId="2" borderId="0" xfId="0" applyFont="1" applyFill="1" applyAlignment="1" applyProtection="1">
      <alignment horizontal="center" vertical="center" wrapText="1"/>
      <protection hidden="1"/>
    </xf>
    <xf numFmtId="0" fontId="16" fillId="0" borderId="3" xfId="0" applyFont="1" applyBorder="1" applyAlignment="1" applyProtection="1">
      <alignment horizontal="center" vertical="center" wrapText="1"/>
      <protection hidden="1"/>
    </xf>
    <xf numFmtId="0" fontId="16" fillId="0" borderId="55" xfId="0" applyFont="1" applyBorder="1" applyAlignment="1" applyProtection="1">
      <alignment horizontal="center" vertical="center" wrapText="1"/>
      <protection hidden="1"/>
    </xf>
    <xf numFmtId="0" fontId="0" fillId="0" borderId="40" xfId="0" applyBorder="1" applyAlignment="1">
      <alignment horizontal="center" vertical="center" wrapText="1"/>
    </xf>
    <xf numFmtId="0" fontId="0" fillId="0" borderId="12" xfId="0" applyBorder="1" applyAlignment="1">
      <alignment horizontal="center" vertical="center" wrapText="1"/>
    </xf>
    <xf numFmtId="0" fontId="0" fillId="0" borderId="25" xfId="0" applyBorder="1" applyAlignment="1">
      <alignment horizontal="center" vertical="center" wrapText="1"/>
    </xf>
    <xf numFmtId="0" fontId="0" fillId="0" borderId="51" xfId="0" applyBorder="1" applyAlignment="1">
      <alignment horizontal="center" vertical="center" wrapText="1"/>
    </xf>
    <xf numFmtId="0" fontId="0" fillId="11" borderId="25" xfId="0" applyFill="1" applyBorder="1" applyAlignment="1">
      <alignment horizontal="center" vertical="center" wrapText="1"/>
    </xf>
    <xf numFmtId="0" fontId="0" fillId="11" borderId="51" xfId="0" applyFill="1" applyBorder="1" applyAlignment="1">
      <alignment horizontal="center" vertical="center" wrapText="1"/>
    </xf>
    <xf numFmtId="0" fontId="0" fillId="0" borderId="20" xfId="0" applyBorder="1" applyAlignment="1">
      <alignment horizontal="center" wrapText="1"/>
    </xf>
    <xf numFmtId="0" fontId="0" fillId="0" borderId="35" xfId="0" applyBorder="1" applyAlignment="1">
      <alignment horizontal="center" wrapText="1"/>
    </xf>
    <xf numFmtId="0" fontId="0" fillId="0" borderId="19" xfId="0" applyBorder="1" applyAlignment="1">
      <alignment horizontal="center" wrapText="1"/>
    </xf>
    <xf numFmtId="0" fontId="0" fillId="0" borderId="33" xfId="0" applyBorder="1" applyAlignment="1">
      <alignment horizontal="center" wrapText="1"/>
    </xf>
    <xf numFmtId="0" fontId="0" fillId="0" borderId="52" xfId="0" applyBorder="1" applyAlignment="1">
      <alignment horizontal="center" wrapText="1"/>
    </xf>
    <xf numFmtId="0" fontId="0" fillId="0" borderId="34" xfId="0" applyBorder="1" applyAlignment="1">
      <alignment horizontal="center" wrapText="1"/>
    </xf>
    <xf numFmtId="0" fontId="0" fillId="0" borderId="18" xfId="0" applyBorder="1" applyAlignment="1">
      <alignment horizontal="center" wrapText="1"/>
    </xf>
    <xf numFmtId="0" fontId="23" fillId="0" borderId="0" xfId="0" applyFont="1" applyAlignment="1">
      <alignment horizontal="center" vertical="center" wrapText="1"/>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20" xfId="0" applyBorder="1" applyAlignment="1">
      <alignment horizontal="center" vertical="center" wrapText="1"/>
    </xf>
    <xf numFmtId="0" fontId="0" fillId="0" borderId="35" xfId="0" applyBorder="1" applyAlignment="1">
      <alignment horizontal="center" vertical="center" wrapText="1"/>
    </xf>
    <xf numFmtId="0" fontId="0" fillId="0" borderId="19" xfId="0" applyBorder="1" applyAlignment="1">
      <alignment horizontal="center" vertical="center" wrapText="1"/>
    </xf>
    <xf numFmtId="0" fontId="0" fillId="0" borderId="33" xfId="0" applyBorder="1" applyAlignment="1">
      <alignment horizontal="center" vertical="center" wrapText="1"/>
    </xf>
    <xf numFmtId="0" fontId="0" fillId="0" borderId="52" xfId="0" applyBorder="1" applyAlignment="1">
      <alignment horizontal="center" vertical="center" wrapText="1"/>
    </xf>
    <xf numFmtId="0" fontId="0" fillId="0" borderId="34" xfId="0" applyBorder="1" applyAlignment="1">
      <alignment horizontal="center" vertical="center" wrapText="1"/>
    </xf>
    <xf numFmtId="0" fontId="0" fillId="0" borderId="0" xfId="0" applyAlignment="1">
      <alignment horizontal="center" wrapText="1"/>
    </xf>
    <xf numFmtId="0" fontId="0" fillId="0" borderId="3" xfId="0" applyBorder="1" applyAlignment="1">
      <alignment horizontal="center" wrapText="1"/>
    </xf>
    <xf numFmtId="0" fontId="0" fillId="0" borderId="18"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13" fillId="2" borderId="40"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1" fillId="0" borderId="0" xfId="0" applyFont="1" applyAlignment="1" applyProtection="1">
      <alignment horizontal="right" wrapText="1"/>
      <protection hidden="1"/>
    </xf>
    <xf numFmtId="0" fontId="9" fillId="12" borderId="0" xfId="0" applyFont="1" applyFill="1" applyAlignment="1" applyProtection="1">
      <alignment horizontal="left" vertical="center" wrapText="1"/>
      <protection hidden="1"/>
    </xf>
    <xf numFmtId="0" fontId="9" fillId="12" borderId="0" xfId="0" applyFont="1" applyFill="1" applyAlignment="1" applyProtection="1">
      <alignment horizontal="center" vertical="center" wrapText="1"/>
      <protection hidden="1"/>
    </xf>
    <xf numFmtId="0" fontId="9" fillId="0" borderId="0" xfId="0" applyFont="1" applyAlignment="1" applyProtection="1">
      <alignment horizontal="left" vertical="center" wrapText="1"/>
      <protection hidden="1"/>
    </xf>
    <xf numFmtId="0" fontId="12" fillId="0" borderId="0" xfId="0" applyFont="1" applyAlignment="1" applyProtection="1">
      <alignment horizontal="center" vertical="top" wrapText="1"/>
      <protection hidden="1"/>
    </xf>
    <xf numFmtId="0" fontId="12" fillId="0" borderId="0" xfId="0" applyFont="1" applyAlignment="1" applyProtection="1">
      <alignment horizontal="center" vertical="center" wrapText="1"/>
      <protection hidden="1"/>
    </xf>
    <xf numFmtId="0" fontId="12" fillId="0" borderId="0" xfId="0" applyFont="1" applyAlignment="1" applyProtection="1">
      <alignment horizontal="center"/>
      <protection hidden="1"/>
    </xf>
    <xf numFmtId="0" fontId="12" fillId="0" borderId="0" xfId="0" applyFont="1" applyProtection="1">
      <protection hidden="1"/>
    </xf>
    <xf numFmtId="0" fontId="12" fillId="0" borderId="11"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protection hidden="1"/>
    </xf>
    <xf numFmtId="0" fontId="11" fillId="4" borderId="61" xfId="0" applyFont="1" applyFill="1" applyBorder="1" applyAlignment="1" applyProtection="1">
      <alignment horizontal="center" vertical="center"/>
      <protection hidden="1"/>
    </xf>
    <xf numFmtId="0" fontId="5" fillId="0" borderId="9" xfId="0" applyFont="1" applyBorder="1" applyAlignment="1" applyProtection="1">
      <alignment horizontal="center" vertical="center"/>
      <protection hidden="1"/>
    </xf>
    <xf numFmtId="2" fontId="5" fillId="0" borderId="2" xfId="0" applyNumberFormat="1" applyFont="1" applyBorder="1" applyAlignment="1" applyProtection="1">
      <alignment horizontal="center" vertical="center"/>
      <protection hidden="1"/>
    </xf>
    <xf numFmtId="2" fontId="5" fillId="0" borderId="2" xfId="0" applyNumberFormat="1" applyFont="1" applyBorder="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0" fontId="11" fillId="4" borderId="13" xfId="0" applyFont="1" applyFill="1" applyBorder="1" applyAlignment="1" applyProtection="1">
      <alignment horizontal="center" vertical="center"/>
      <protection hidden="1"/>
    </xf>
    <xf numFmtId="0" fontId="5" fillId="0" borderId="10" xfId="0"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wrapText="1"/>
      <protection hidden="1"/>
    </xf>
    <xf numFmtId="0" fontId="5" fillId="0" borderId="3" xfId="0" applyFont="1" applyBorder="1" applyAlignment="1" applyProtection="1">
      <alignment horizontal="center" vertical="center"/>
      <protection hidden="1"/>
    </xf>
    <xf numFmtId="0" fontId="11" fillId="0" borderId="0" xfId="0" applyFont="1" applyAlignment="1" applyProtection="1">
      <alignment horizontal="center"/>
      <protection hidden="1"/>
    </xf>
    <xf numFmtId="0" fontId="12" fillId="0" borderId="0" xfId="0" applyFont="1" applyAlignment="1" applyProtection="1">
      <alignment vertical="top"/>
      <protection hidden="1"/>
    </xf>
    <xf numFmtId="0" fontId="12" fillId="0" borderId="0" xfId="0" applyFont="1" applyAlignment="1" applyProtection="1">
      <alignment vertical="top" wrapText="1"/>
      <protection hidden="1"/>
    </xf>
    <xf numFmtId="0" fontId="9" fillId="0" borderId="0" xfId="0" applyFont="1" applyAlignment="1" applyProtection="1">
      <alignment vertical="center" wrapText="1"/>
      <protection hidden="1"/>
    </xf>
    <xf numFmtId="0" fontId="11" fillId="0" borderId="0" xfId="0" applyFont="1" applyAlignment="1" applyProtection="1">
      <alignment vertical="center"/>
      <protection hidden="1"/>
    </xf>
    <xf numFmtId="0" fontId="10" fillId="16" borderId="61" xfId="0" applyFont="1" applyFill="1" applyBorder="1" applyAlignment="1" applyProtection="1">
      <alignment horizontal="center" vertical="center" wrapText="1"/>
      <protection hidden="1"/>
    </xf>
    <xf numFmtId="0" fontId="12" fillId="16" borderId="17" xfId="0" applyFont="1" applyFill="1" applyBorder="1" applyAlignment="1" applyProtection="1">
      <alignment horizontal="center" vertical="center" wrapText="1"/>
      <protection hidden="1"/>
    </xf>
    <xf numFmtId="0" fontId="12" fillId="2" borderId="12" xfId="0" applyFont="1" applyFill="1" applyBorder="1" applyAlignment="1" applyProtection="1">
      <alignment horizontal="center" vertical="center" wrapText="1"/>
      <protection hidden="1"/>
    </xf>
    <xf numFmtId="0" fontId="10" fillId="16" borderId="62" xfId="0" applyFont="1" applyFill="1" applyBorder="1" applyAlignment="1" applyProtection="1">
      <alignment horizontal="center" vertical="center" wrapText="1"/>
      <protection hidden="1"/>
    </xf>
    <xf numFmtId="0" fontId="12" fillId="16" borderId="59" xfId="0" applyFont="1" applyFill="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12" fillId="2" borderId="8" xfId="0" applyFont="1" applyFill="1" applyBorder="1" applyAlignment="1" applyProtection="1">
      <alignment horizontal="center" vertical="center" wrapText="1"/>
      <protection hidden="1"/>
    </xf>
    <xf numFmtId="165" fontId="6" fillId="0" borderId="61" xfId="0" applyNumberFormat="1" applyFont="1" applyBorder="1" applyAlignment="1" applyProtection="1">
      <alignment horizontal="center" vertical="center"/>
      <protection locked="0"/>
    </xf>
    <xf numFmtId="4" fontId="5" fillId="16" borderId="55" xfId="0" applyNumberFormat="1" applyFont="1" applyFill="1" applyBorder="1" applyAlignment="1" applyProtection="1">
      <alignment horizontal="center" vertical="center"/>
      <protection hidden="1"/>
    </xf>
    <xf numFmtId="165" fontId="6" fillId="0" borderId="28" xfId="0" applyNumberFormat="1" applyFont="1" applyBorder="1" applyAlignment="1" applyProtection="1">
      <alignment horizontal="center" vertical="center"/>
      <protection locked="0"/>
    </xf>
    <xf numFmtId="4" fontId="5" fillId="16" borderId="54" xfId="0" applyNumberFormat="1" applyFont="1" applyFill="1" applyBorder="1" applyAlignment="1" applyProtection="1">
      <alignment horizontal="center" vertical="center"/>
      <protection hidden="1"/>
    </xf>
    <xf numFmtId="0" fontId="9" fillId="0" borderId="0" xfId="0" applyFont="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15" fillId="16" borderId="26" xfId="0" applyFont="1" applyFill="1" applyBorder="1" applyAlignment="1" applyProtection="1">
      <alignment horizontal="center" vertical="center"/>
      <protection hidden="1"/>
    </xf>
    <xf numFmtId="0" fontId="15" fillId="16" borderId="32" xfId="0" applyFont="1" applyFill="1" applyBorder="1" applyAlignment="1" applyProtection="1">
      <alignment horizontal="center" vertical="center"/>
      <protection hidden="1"/>
    </xf>
    <xf numFmtId="0" fontId="15" fillId="16" borderId="32" xfId="0" applyFont="1" applyFill="1" applyBorder="1" applyAlignment="1" applyProtection="1">
      <alignment horizontal="center" vertical="center" wrapText="1"/>
      <protection hidden="1"/>
    </xf>
    <xf numFmtId="0" fontId="15" fillId="16" borderId="27" xfId="0" applyFont="1" applyFill="1" applyBorder="1" applyAlignment="1" applyProtection="1">
      <alignment horizontal="center" vertical="center"/>
      <protection hidden="1"/>
    </xf>
    <xf numFmtId="0" fontId="10" fillId="0" borderId="0" xfId="0" applyFont="1" applyAlignment="1" applyProtection="1">
      <alignment horizontal="left" vertical="center" wrapText="1"/>
      <protection hidden="1"/>
    </xf>
    <xf numFmtId="0" fontId="31" fillId="12" borderId="0" xfId="0" applyFont="1" applyFill="1" applyAlignment="1" applyProtection="1">
      <alignment horizontal="left" vertical="center" wrapText="1"/>
      <protection hidden="1"/>
    </xf>
    <xf numFmtId="0" fontId="31" fillId="0" borderId="0" xfId="0" applyFont="1" applyAlignment="1" applyProtection="1">
      <alignment horizontal="left" vertical="center" wrapText="1"/>
      <protection hidden="1"/>
    </xf>
    <xf numFmtId="0" fontId="12" fillId="0" borderId="0" xfId="0" applyFont="1" applyAlignment="1" applyProtection="1">
      <alignment horizontal="center" vertical="top"/>
      <protection hidden="1"/>
    </xf>
    <xf numFmtId="0" fontId="12" fillId="0" borderId="0" xfId="0" applyFont="1" applyAlignment="1" applyProtection="1">
      <alignment horizontal="left" vertical="top"/>
      <protection hidden="1"/>
    </xf>
    <xf numFmtId="0" fontId="15" fillId="13" borderId="26" xfId="0" applyFont="1" applyFill="1" applyBorder="1" applyAlignment="1" applyProtection="1">
      <alignment horizontal="center" vertical="center"/>
      <protection hidden="1"/>
    </xf>
    <xf numFmtId="0" fontId="15" fillId="13" borderId="32" xfId="0" applyFont="1" applyFill="1" applyBorder="1" applyAlignment="1" applyProtection="1">
      <alignment horizontal="center" vertical="center"/>
      <protection hidden="1"/>
    </xf>
    <xf numFmtId="0" fontId="15" fillId="13" borderId="27" xfId="0" applyFont="1" applyFill="1" applyBorder="1" applyAlignment="1" applyProtection="1">
      <alignment horizontal="center" vertical="center"/>
      <protection hidden="1"/>
    </xf>
    <xf numFmtId="0" fontId="11" fillId="0" borderId="0" xfId="0" applyFont="1"/>
    <xf numFmtId="0" fontId="11" fillId="0" borderId="0" xfId="0" applyFont="1" applyAlignment="1">
      <alignment vertical="center"/>
    </xf>
    <xf numFmtId="0" fontId="12" fillId="0" borderId="37" xfId="0" applyFont="1" applyBorder="1" applyAlignment="1" applyProtection="1">
      <alignment horizontal="center" vertical="center" wrapText="1"/>
      <protection hidden="1"/>
    </xf>
    <xf numFmtId="0" fontId="12" fillId="0" borderId="23"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12" fillId="0" borderId="58" xfId="0" applyFont="1" applyBorder="1" applyAlignment="1" applyProtection="1">
      <alignment horizontal="center" vertical="center" wrapText="1"/>
      <protection hidden="1"/>
    </xf>
    <xf numFmtId="0" fontId="5" fillId="0" borderId="48" xfId="0" applyFont="1" applyBorder="1" applyAlignment="1" applyProtection="1">
      <alignment horizontal="center" vertical="center"/>
      <protection hidden="1"/>
    </xf>
    <xf numFmtId="0" fontId="5" fillId="0" borderId="48" xfId="0" applyFont="1" applyBorder="1" applyAlignment="1" applyProtection="1">
      <alignment horizontal="center" vertical="center" wrapText="1"/>
      <protection hidden="1"/>
    </xf>
    <xf numFmtId="0" fontId="12" fillId="0" borderId="2" xfId="0" applyFont="1" applyBorder="1" applyAlignment="1" applyProtection="1">
      <alignment horizontal="center" vertical="center" wrapText="1"/>
      <protection hidden="1"/>
    </xf>
    <xf numFmtId="0" fontId="5" fillId="0" borderId="46" xfId="0" applyFont="1" applyBorder="1" applyAlignment="1" applyProtection="1">
      <alignment horizontal="center" vertical="center"/>
      <protection hidden="1"/>
    </xf>
    <xf numFmtId="0" fontId="5" fillId="0" borderId="46" xfId="0" applyFont="1" applyBorder="1" applyAlignment="1" applyProtection="1">
      <alignment horizontal="center" vertical="center" wrapText="1"/>
      <protection hidden="1"/>
    </xf>
    <xf numFmtId="0" fontId="12" fillId="0" borderId="3" xfId="0" applyFont="1" applyBorder="1" applyAlignment="1" applyProtection="1">
      <alignment horizontal="center" vertical="center" wrapText="1"/>
      <protection hidden="1"/>
    </xf>
    <xf numFmtId="0" fontId="11" fillId="0" borderId="0" xfId="0" applyFont="1" applyAlignment="1">
      <alignment horizontal="center"/>
    </xf>
    <xf numFmtId="0" fontId="11" fillId="0" borderId="0" xfId="0" applyFont="1" applyAlignment="1">
      <alignment horizontal="center" vertical="center" wrapText="1"/>
    </xf>
    <xf numFmtId="0" fontId="10" fillId="13" borderId="61" xfId="0" applyFont="1" applyFill="1" applyBorder="1" applyAlignment="1" applyProtection="1">
      <alignment horizontal="center" vertical="center" wrapText="1"/>
      <protection hidden="1"/>
    </xf>
    <xf numFmtId="0" fontId="12" fillId="13" borderId="61" xfId="0" applyFont="1" applyFill="1" applyBorder="1" applyAlignment="1" applyProtection="1">
      <alignment horizontal="center" vertical="center" wrapText="1"/>
      <protection hidden="1"/>
    </xf>
    <xf numFmtId="0" fontId="12" fillId="0" borderId="56" xfId="0" applyFont="1" applyBorder="1" applyAlignment="1" applyProtection="1">
      <alignment horizontal="center" vertical="center" wrapText="1"/>
      <protection hidden="1"/>
    </xf>
    <xf numFmtId="0" fontId="12" fillId="0" borderId="12" xfId="0" applyFont="1" applyBorder="1" applyAlignment="1" applyProtection="1">
      <alignment horizontal="center" vertical="center" wrapText="1"/>
      <protection hidden="1"/>
    </xf>
    <xf numFmtId="0" fontId="12" fillId="13" borderId="62" xfId="0" applyFont="1" applyFill="1" applyBorder="1" applyAlignment="1" applyProtection="1">
      <alignment horizontal="center" vertical="center" wrapText="1"/>
      <protection hidden="1"/>
    </xf>
    <xf numFmtId="0" fontId="12" fillId="0" borderId="57"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2" fontId="5" fillId="13" borderId="17" xfId="0" applyNumberFormat="1" applyFont="1" applyFill="1" applyBorder="1" applyAlignment="1" applyProtection="1">
      <alignment horizontal="center" vertical="center"/>
      <protection hidden="1"/>
    </xf>
    <xf numFmtId="2" fontId="5" fillId="13" borderId="60" xfId="0" applyNumberFormat="1" applyFont="1" applyFill="1" applyBorder="1" applyAlignment="1" applyProtection="1">
      <alignment horizontal="center" vertical="center"/>
      <protection hidden="1"/>
    </xf>
    <xf numFmtId="0" fontId="15" fillId="13" borderId="64" xfId="0" applyFont="1" applyFill="1" applyBorder="1" applyAlignment="1" applyProtection="1">
      <alignment horizontal="center" vertical="center" wrapText="1"/>
      <protection hidden="1"/>
    </xf>
    <xf numFmtId="165" fontId="6" fillId="0" borderId="3" xfId="0" applyNumberFormat="1" applyFont="1" applyBorder="1" applyAlignment="1" applyProtection="1">
      <alignment horizontal="center" vertical="center"/>
      <protection locked="0"/>
    </xf>
    <xf numFmtId="0" fontId="31" fillId="12" borderId="0" xfId="0" applyFont="1" applyFill="1" applyAlignment="1" applyProtection="1">
      <alignment horizontal="center" vertical="center" wrapText="1"/>
      <protection hidden="1"/>
    </xf>
    <xf numFmtId="0" fontId="31"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0" fontId="12" fillId="0" borderId="45" xfId="0" applyFont="1" applyBorder="1" applyAlignment="1" applyProtection="1">
      <alignment horizontal="center" vertical="center" wrapText="1"/>
      <protection hidden="1"/>
    </xf>
    <xf numFmtId="0" fontId="12" fillId="0" borderId="44" xfId="0" applyFont="1" applyBorder="1" applyAlignment="1" applyProtection="1">
      <alignment horizontal="center" vertical="center" wrapText="1"/>
      <protection hidden="1"/>
    </xf>
    <xf numFmtId="0" fontId="10" fillId="9" borderId="61" xfId="0" applyFont="1" applyFill="1" applyBorder="1" applyAlignment="1" applyProtection="1">
      <alignment horizontal="center" vertical="center" wrapText="1"/>
      <protection hidden="1"/>
    </xf>
    <xf numFmtId="0" fontId="12" fillId="9" borderId="61" xfId="0" applyFont="1" applyFill="1" applyBorder="1" applyAlignment="1" applyProtection="1">
      <alignment horizontal="center" vertical="center" wrapText="1"/>
      <protection hidden="1"/>
    </xf>
    <xf numFmtId="0" fontId="10" fillId="9" borderId="51" xfId="0" applyFont="1" applyFill="1" applyBorder="1" applyAlignment="1" applyProtection="1">
      <alignment horizontal="center" vertical="center" wrapText="1"/>
      <protection hidden="1"/>
    </xf>
    <xf numFmtId="0" fontId="12" fillId="9" borderId="51" xfId="0" applyFont="1" applyFill="1" applyBorder="1" applyAlignment="1" applyProtection="1">
      <alignment horizontal="center" vertical="center" wrapText="1"/>
      <protection hidden="1"/>
    </xf>
    <xf numFmtId="0" fontId="12" fillId="0" borderId="49" xfId="0" applyFont="1" applyBorder="1" applyAlignment="1" applyProtection="1">
      <alignment horizontal="center" vertical="center" wrapText="1"/>
      <protection hidden="1"/>
    </xf>
    <xf numFmtId="0" fontId="15" fillId="9" borderId="62" xfId="0" applyFont="1" applyFill="1" applyBorder="1" applyAlignment="1" applyProtection="1">
      <alignment horizontal="center" vertical="center" wrapText="1"/>
      <protection hidden="1"/>
    </xf>
    <xf numFmtId="0" fontId="12" fillId="9" borderId="62" xfId="0" applyFont="1" applyFill="1" applyBorder="1" applyAlignment="1" applyProtection="1">
      <alignment horizontal="center" vertical="center" wrapText="1"/>
      <protection hidden="1"/>
    </xf>
    <xf numFmtId="0" fontId="32" fillId="0" borderId="0" xfId="0" applyFont="1" applyProtection="1">
      <protection hidden="1"/>
    </xf>
    <xf numFmtId="0" fontId="11" fillId="0" borderId="20" xfId="0" applyFont="1" applyBorder="1" applyProtection="1">
      <protection hidden="1"/>
    </xf>
    <xf numFmtId="0" fontId="15" fillId="9" borderId="26" xfId="0" applyFont="1" applyFill="1" applyBorder="1" applyAlignment="1" applyProtection="1">
      <alignment horizontal="center" vertical="center"/>
      <protection hidden="1"/>
    </xf>
    <xf numFmtId="0" fontId="15" fillId="9" borderId="32" xfId="0" applyFont="1" applyFill="1" applyBorder="1" applyAlignment="1" applyProtection="1">
      <alignment horizontal="center" vertical="center"/>
      <protection hidden="1"/>
    </xf>
    <xf numFmtId="0" fontId="15" fillId="9" borderId="32" xfId="0" applyFont="1" applyFill="1" applyBorder="1" applyAlignment="1" applyProtection="1">
      <alignment horizontal="center" vertical="center" wrapText="1"/>
      <protection hidden="1"/>
    </xf>
    <xf numFmtId="0" fontId="12" fillId="0" borderId="63" xfId="0" applyFont="1" applyBorder="1" applyAlignment="1" applyProtection="1">
      <alignment horizontal="center" vertical="center" wrapText="1"/>
      <protection hidden="1"/>
    </xf>
    <xf numFmtId="0" fontId="12" fillId="0" borderId="48" xfId="0" applyFont="1" applyBorder="1" applyAlignment="1" applyProtection="1">
      <alignment horizontal="center" vertical="center" wrapText="1"/>
      <protection hidden="1"/>
    </xf>
    <xf numFmtId="0" fontId="15" fillId="9" borderId="27" xfId="0" applyFont="1" applyFill="1" applyBorder="1" applyAlignment="1" applyProtection="1">
      <alignment horizontal="center" vertical="center"/>
      <protection hidden="1"/>
    </xf>
    <xf numFmtId="2" fontId="5" fillId="9" borderId="65" xfId="0" applyNumberFormat="1" applyFont="1" applyFill="1" applyBorder="1" applyAlignment="1" applyProtection="1">
      <alignment horizontal="center" vertical="center"/>
      <protection hidden="1"/>
    </xf>
    <xf numFmtId="0" fontId="16" fillId="0" borderId="66" xfId="0" applyFont="1" applyBorder="1" applyAlignment="1" applyProtection="1">
      <alignment horizontal="center" vertical="center" wrapText="1"/>
      <protection hidden="1"/>
    </xf>
    <xf numFmtId="0" fontId="16" fillId="0" borderId="67" xfId="0" applyFont="1" applyBorder="1" applyAlignment="1" applyProtection="1">
      <alignment horizontal="center" vertical="center" wrapText="1"/>
      <protection hidden="1"/>
    </xf>
    <xf numFmtId="0" fontId="16" fillId="0" borderId="68" xfId="0" applyFont="1" applyBorder="1" applyAlignment="1" applyProtection="1">
      <alignment horizontal="center" vertical="center" wrapText="1"/>
      <protection hidden="1"/>
    </xf>
    <xf numFmtId="0" fontId="16" fillId="0" borderId="69" xfId="0" applyFont="1" applyBorder="1" applyAlignment="1" applyProtection="1">
      <alignment horizontal="center" vertical="center" wrapText="1"/>
      <protection hidden="1"/>
    </xf>
    <xf numFmtId="0" fontId="16" fillId="0" borderId="70" xfId="0" applyFont="1" applyBorder="1" applyAlignment="1" applyProtection="1">
      <alignment horizontal="center" vertical="center" wrapText="1"/>
      <protection hidden="1"/>
    </xf>
    <xf numFmtId="0" fontId="11" fillId="4" borderId="28" xfId="0"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2" fontId="5" fillId="9" borderId="21" xfId="0" applyNumberFormat="1" applyFont="1" applyFill="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2" fontId="5" fillId="0" borderId="21" xfId="0" applyNumberFormat="1" applyFont="1" applyBorder="1" applyAlignment="1" applyProtection="1">
      <alignment horizontal="center" vertical="center"/>
      <protection hidden="1"/>
    </xf>
    <xf numFmtId="0" fontId="12" fillId="0" borderId="19" xfId="0" applyFont="1" applyBorder="1" applyAlignment="1" applyProtection="1">
      <alignment horizontal="center" vertical="center" wrapText="1"/>
      <protection hidden="1"/>
    </xf>
    <xf numFmtId="0" fontId="12" fillId="0" borderId="60" xfId="0" applyFont="1" applyBorder="1" applyAlignment="1" applyProtection="1">
      <alignment horizontal="center" vertical="center" wrapText="1"/>
      <protection hidden="1"/>
    </xf>
    <xf numFmtId="0" fontId="12" fillId="0" borderId="50" xfId="0" applyFont="1" applyBorder="1" applyAlignment="1" applyProtection="1">
      <alignment horizontal="center" vertical="center" wrapText="1"/>
      <protection hidden="1"/>
    </xf>
    <xf numFmtId="0" fontId="12" fillId="0" borderId="15" xfId="0" applyFont="1" applyBorder="1" applyAlignment="1" applyProtection="1">
      <alignment horizontal="center" vertical="center" wrapText="1"/>
      <protection hidden="1"/>
    </xf>
    <xf numFmtId="0" fontId="12" fillId="2" borderId="61" xfId="0" applyFont="1" applyFill="1" applyBorder="1" applyAlignment="1" applyProtection="1">
      <alignment horizontal="center" vertical="center" wrapText="1"/>
      <protection hidden="1"/>
    </xf>
    <xf numFmtId="0" fontId="12" fillId="2" borderId="51" xfId="0" applyFont="1" applyFill="1" applyBorder="1" applyAlignment="1" applyProtection="1">
      <alignment horizontal="center" vertical="center" wrapText="1"/>
      <protection hidden="1"/>
    </xf>
    <xf numFmtId="0" fontId="12" fillId="2" borderId="62" xfId="0" applyFont="1" applyFill="1" applyBorder="1" applyAlignment="1" applyProtection="1">
      <alignment horizontal="center" vertical="center" wrapText="1"/>
      <protection hidden="1"/>
    </xf>
    <xf numFmtId="0" fontId="31" fillId="0" borderId="0" xfId="0" applyFont="1" applyAlignment="1" applyProtection="1">
      <alignment horizontal="center" vertical="center" wrapText="1"/>
      <protection hidden="1"/>
    </xf>
    <xf numFmtId="0" fontId="11" fillId="0" borderId="0" xfId="0" applyFont="1" applyAlignment="1" applyProtection="1">
      <alignment horizontal="left" vertical="center" wrapText="1"/>
      <protection hidden="1"/>
    </xf>
    <xf numFmtId="0" fontId="11" fillId="0" borderId="0" xfId="0" applyFont="1" applyAlignment="1" applyProtection="1">
      <alignment horizontal="center" vertical="center" wrapText="1"/>
      <protection hidden="1"/>
    </xf>
    <xf numFmtId="2" fontId="2" fillId="0" borderId="0" xfId="0" applyNumberFormat="1" applyFont="1" applyAlignment="1" applyProtection="1">
      <alignment horizontal="center" vertical="center" wrapText="1"/>
      <protection hidden="1"/>
    </xf>
    <xf numFmtId="2" fontId="2" fillId="0" borderId="0" xfId="0" applyNumberFormat="1" applyFont="1" applyAlignment="1" applyProtection="1">
      <alignment horizontal="left" vertical="center" wrapText="1"/>
      <protection hidden="1"/>
    </xf>
    <xf numFmtId="0" fontId="2" fillId="12" borderId="0" xfId="0" applyFont="1" applyFill="1" applyAlignment="1" applyProtection="1">
      <alignment horizontal="left" vertical="center" wrapText="1"/>
      <protection hidden="1"/>
    </xf>
    <xf numFmtId="0" fontId="2" fillId="12" borderId="0" xfId="0" applyFont="1" applyFill="1" applyAlignment="1" applyProtection="1">
      <alignment horizontal="center" vertical="center" wrapText="1"/>
      <protection hidden="1"/>
    </xf>
    <xf numFmtId="0" fontId="2" fillId="0" borderId="0" xfId="0" applyFont="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0" xfId="0" applyFont="1" applyAlignment="1" applyProtection="1">
      <alignment horizontal="center" vertical="center" wrapText="1"/>
      <protection hidden="1"/>
    </xf>
    <xf numFmtId="0" fontId="12" fillId="0" borderId="52" xfId="0" applyFont="1" applyBorder="1" applyAlignment="1" applyProtection="1">
      <alignment horizontal="left" vertical="top" wrapText="1"/>
      <protection hidden="1"/>
    </xf>
    <xf numFmtId="0" fontId="15" fillId="11" borderId="11" xfId="0" applyFont="1" applyFill="1" applyBorder="1" applyAlignment="1" applyProtection="1">
      <alignment horizontal="center" vertical="center"/>
      <protection hidden="1"/>
    </xf>
    <xf numFmtId="0" fontId="15" fillId="11" borderId="16" xfId="0" applyFont="1" applyFill="1" applyBorder="1" applyAlignment="1" applyProtection="1">
      <alignment horizontal="center" vertical="center"/>
      <protection hidden="1"/>
    </xf>
    <xf numFmtId="0" fontId="15" fillId="11" borderId="16" xfId="0" applyFont="1" applyFill="1" applyBorder="1" applyAlignment="1" applyProtection="1">
      <alignment horizontal="center" vertical="center" wrapText="1"/>
      <protection hidden="1"/>
    </xf>
    <xf numFmtId="0" fontId="33" fillId="0" borderId="0" xfId="0" applyFont="1" applyAlignment="1" applyProtection="1">
      <alignment vertical="top" wrapText="1"/>
      <protection hidden="1"/>
    </xf>
    <xf numFmtId="0" fontId="12" fillId="0" borderId="0" xfId="0" applyFont="1" applyAlignment="1" applyProtection="1">
      <alignment vertical="center" wrapText="1"/>
      <protection hidden="1"/>
    </xf>
    <xf numFmtId="0" fontId="15" fillId="11" borderId="12" xfId="0" applyFont="1" applyFill="1" applyBorder="1" applyAlignment="1" applyProtection="1">
      <alignment horizontal="center" vertical="center"/>
      <protection hidden="1"/>
    </xf>
    <xf numFmtId="0" fontId="33" fillId="0" borderId="23" xfId="0" applyFont="1" applyBorder="1" applyAlignment="1" applyProtection="1">
      <alignment horizontal="center" vertical="center" wrapText="1"/>
      <protection hidden="1"/>
    </xf>
    <xf numFmtId="0" fontId="33" fillId="0" borderId="16" xfId="0" applyFont="1" applyBorder="1" applyAlignment="1" applyProtection="1">
      <alignment horizontal="center" vertical="center" wrapText="1"/>
      <protection hidden="1"/>
    </xf>
    <xf numFmtId="0" fontId="33" fillId="0" borderId="58" xfId="0" applyFont="1" applyBorder="1" applyAlignment="1" applyProtection="1">
      <alignment horizontal="center" vertical="center" wrapText="1"/>
      <protection hidden="1"/>
    </xf>
    <xf numFmtId="0" fontId="33" fillId="0" borderId="1" xfId="0" applyFont="1" applyBorder="1" applyAlignment="1" applyProtection="1">
      <alignment horizontal="center" vertical="center" wrapText="1"/>
      <protection hidden="1"/>
    </xf>
    <xf numFmtId="0" fontId="5" fillId="0" borderId="54" xfId="0" applyFont="1" applyBorder="1" applyAlignment="1" applyProtection="1">
      <alignment horizontal="center" vertical="center"/>
      <protection hidden="1"/>
    </xf>
    <xf numFmtId="0" fontId="33" fillId="0" borderId="2" xfId="0" applyFont="1" applyBorder="1" applyAlignment="1" applyProtection="1">
      <alignment horizontal="center" vertical="center" wrapText="1"/>
      <protection hidden="1"/>
    </xf>
    <xf numFmtId="0" fontId="4" fillId="4" borderId="13" xfId="0" applyFont="1" applyFill="1" applyBorder="1" applyAlignment="1" applyProtection="1">
      <alignment horizontal="center" vertical="center"/>
      <protection hidden="1"/>
    </xf>
    <xf numFmtId="0" fontId="33" fillId="0" borderId="3" xfId="0" applyFont="1" applyBorder="1" applyAlignment="1" applyProtection="1">
      <alignment horizontal="center" vertical="center" wrapText="1"/>
      <protection hidden="1"/>
    </xf>
    <xf numFmtId="0" fontId="34" fillId="11" borderId="61" xfId="0" applyFont="1" applyFill="1" applyBorder="1" applyAlignment="1" applyProtection="1">
      <alignment horizontal="center" vertical="center" wrapText="1"/>
      <protection hidden="1"/>
    </xf>
    <xf numFmtId="0" fontId="33" fillId="11" borderId="17" xfId="0" applyFont="1" applyFill="1" applyBorder="1" applyAlignment="1" applyProtection="1">
      <alignment horizontal="center" vertical="center" wrapText="1"/>
      <protection hidden="1"/>
    </xf>
    <xf numFmtId="0" fontId="33" fillId="0" borderId="11" xfId="0" applyFont="1" applyBorder="1" applyAlignment="1" applyProtection="1">
      <alignment horizontal="center" vertical="center" wrapText="1"/>
      <protection hidden="1"/>
    </xf>
    <xf numFmtId="0" fontId="33" fillId="0" borderId="12" xfId="0" applyFont="1" applyBorder="1" applyAlignment="1" applyProtection="1">
      <alignment horizontal="center" vertical="center" wrapText="1"/>
      <protection hidden="1"/>
    </xf>
    <xf numFmtId="0" fontId="35" fillId="11" borderId="62" xfId="0" applyFont="1" applyFill="1" applyBorder="1" applyAlignment="1" applyProtection="1">
      <alignment horizontal="center" vertical="center" wrapText="1"/>
      <protection hidden="1"/>
    </xf>
    <xf numFmtId="0" fontId="33" fillId="11" borderId="59" xfId="0" applyFont="1" applyFill="1" applyBorder="1" applyAlignment="1" applyProtection="1">
      <alignment horizontal="center" vertical="center" wrapText="1"/>
      <protection hidden="1"/>
    </xf>
    <xf numFmtId="2" fontId="5" fillId="11" borderId="55" xfId="0" applyNumberFormat="1" applyFont="1" applyFill="1" applyBorder="1" applyAlignment="1" applyProtection="1">
      <alignment horizontal="center" vertical="center"/>
      <protection hidden="1"/>
    </xf>
    <xf numFmtId="2" fontId="5" fillId="11" borderId="54" xfId="0" applyNumberFormat="1" applyFont="1" applyFill="1" applyBorder="1" applyAlignment="1" applyProtection="1">
      <alignment horizontal="center" vertical="center"/>
      <protection hidden="1"/>
    </xf>
    <xf numFmtId="0" fontId="12" fillId="0" borderId="0" xfId="0" applyFont="1" applyAlignment="1" applyProtection="1">
      <alignment horizontal="center" vertical="center"/>
      <protection hidden="1"/>
    </xf>
    <xf numFmtId="0" fontId="12" fillId="0" borderId="0" xfId="0" applyFont="1" applyAlignment="1" applyProtection="1">
      <alignment horizontal="left" vertical="center"/>
      <protection hidden="1"/>
    </xf>
    <xf numFmtId="0" fontId="9" fillId="12" borderId="0" xfId="0" applyFont="1" applyFill="1" applyAlignment="1" applyProtection="1">
      <alignment horizontal="left" vertical="center"/>
      <protection hidden="1"/>
    </xf>
    <xf numFmtId="0" fontId="9" fillId="0" borderId="0" xfId="0" applyFont="1" applyAlignment="1" applyProtection="1">
      <alignment horizontal="left" vertical="center"/>
      <protection hidden="1"/>
    </xf>
    <xf numFmtId="0" fontId="12" fillId="0" borderId="0" xfId="0" applyFont="1" applyAlignment="1" applyProtection="1">
      <alignment horizontal="center" wrapText="1"/>
      <protection hidden="1"/>
    </xf>
    <xf numFmtId="0" fontId="12" fillId="0" borderId="0" xfId="0" applyFont="1" applyAlignment="1" applyProtection="1">
      <alignment horizontal="left" wrapText="1"/>
      <protection hidden="1"/>
    </xf>
    <xf numFmtId="0" fontId="9" fillId="0" borderId="37" xfId="0" applyFont="1" applyBorder="1" applyAlignment="1" applyProtection="1">
      <alignment horizontal="center" vertical="center" wrapText="1"/>
      <protection hidden="1"/>
    </xf>
    <xf numFmtId="0" fontId="9" fillId="0" borderId="23" xfId="0" applyFont="1" applyBorder="1" applyAlignment="1" applyProtection="1">
      <alignment horizontal="center" vertical="center" wrapText="1"/>
      <protection hidden="1"/>
    </xf>
    <xf numFmtId="0" fontId="9" fillId="0" borderId="14" xfId="0" applyFont="1" applyBorder="1" applyAlignment="1" applyProtection="1">
      <alignment horizontal="center" vertical="center" wrapText="1"/>
      <protection hidden="1"/>
    </xf>
    <xf numFmtId="0" fontId="9" fillId="0" borderId="58"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wrapText="1"/>
      <protection hidden="1"/>
    </xf>
    <xf numFmtId="0" fontId="9" fillId="0" borderId="2" xfId="0" applyFont="1" applyBorder="1" applyAlignment="1" applyProtection="1">
      <alignment horizontal="center" vertical="center" wrapText="1"/>
      <protection hidden="1"/>
    </xf>
    <xf numFmtId="0" fontId="9" fillId="0" borderId="3" xfId="0" applyFont="1" applyBorder="1" applyAlignment="1" applyProtection="1">
      <alignment horizontal="center" vertical="center" wrapText="1"/>
      <protection hidden="1"/>
    </xf>
    <xf numFmtId="0" fontId="12" fillId="0" borderId="0" xfId="0" applyFont="1" applyAlignment="1" applyProtection="1">
      <alignment wrapText="1"/>
      <protection hidden="1"/>
    </xf>
    <xf numFmtId="0" fontId="10" fillId="14" borderId="61" xfId="0" applyFont="1" applyFill="1" applyBorder="1" applyAlignment="1" applyProtection="1">
      <alignment horizontal="center" vertical="center" wrapText="1"/>
      <protection hidden="1"/>
    </xf>
    <xf numFmtId="0" fontId="12" fillId="14" borderId="61" xfId="0" applyFont="1" applyFill="1" applyBorder="1" applyAlignment="1" applyProtection="1">
      <alignment horizontal="center" vertical="center" wrapText="1"/>
      <protection hidden="1"/>
    </xf>
    <xf numFmtId="0" fontId="33" fillId="0" borderId="56" xfId="0" applyFont="1" applyBorder="1" applyAlignment="1" applyProtection="1">
      <alignment horizontal="center" vertical="center" wrapText="1"/>
      <protection hidden="1"/>
    </xf>
    <xf numFmtId="0" fontId="15" fillId="14" borderId="62" xfId="0" applyFont="1" applyFill="1" applyBorder="1" applyAlignment="1" applyProtection="1">
      <alignment horizontal="center" vertical="center" wrapText="1"/>
      <protection hidden="1"/>
    </xf>
    <xf numFmtId="0" fontId="12" fillId="14" borderId="62" xfId="0" applyFont="1" applyFill="1" applyBorder="1" applyAlignment="1" applyProtection="1">
      <alignment horizontal="center" vertical="center" wrapText="1"/>
      <protection hidden="1"/>
    </xf>
    <xf numFmtId="0" fontId="9" fillId="0" borderId="57" xfId="0" applyFont="1" applyBorder="1" applyAlignment="1" applyProtection="1">
      <alignment horizontal="center" vertical="center" wrapText="1"/>
      <protection hidden="1"/>
    </xf>
    <xf numFmtId="0" fontId="9" fillId="0" borderId="8" xfId="0" applyFont="1" applyBorder="1" applyAlignment="1" applyProtection="1">
      <alignment horizontal="center" vertical="center" wrapText="1"/>
      <protection hidden="1"/>
    </xf>
    <xf numFmtId="2" fontId="5" fillId="14" borderId="17" xfId="0" applyNumberFormat="1" applyFont="1" applyFill="1" applyBorder="1" applyAlignment="1" applyProtection="1">
      <alignment horizontal="center" vertical="center"/>
      <protection hidden="1"/>
    </xf>
    <xf numFmtId="2" fontId="5" fillId="14" borderId="60" xfId="0" applyNumberFormat="1" applyFont="1" applyFill="1" applyBorder="1" applyAlignment="1" applyProtection="1">
      <alignment horizontal="center" vertical="center"/>
      <protection hidden="1"/>
    </xf>
    <xf numFmtId="0" fontId="31" fillId="0" borderId="0" xfId="0" applyFont="1" applyAlignment="1" applyProtection="1">
      <alignment horizontal="left" vertical="center"/>
      <protection hidden="1"/>
    </xf>
    <xf numFmtId="0" fontId="15" fillId="14" borderId="26" xfId="0" applyFont="1" applyFill="1" applyBorder="1" applyAlignment="1" applyProtection="1">
      <alignment horizontal="center" vertical="center"/>
      <protection hidden="1"/>
    </xf>
    <xf numFmtId="0" fontId="15" fillId="14" borderId="32" xfId="0" applyFont="1" applyFill="1" applyBorder="1" applyAlignment="1" applyProtection="1">
      <alignment horizontal="center" vertical="center"/>
      <protection hidden="1"/>
    </xf>
    <xf numFmtId="0" fontId="15" fillId="14" borderId="32" xfId="0" applyFont="1" applyFill="1" applyBorder="1" applyAlignment="1" applyProtection="1">
      <alignment horizontal="center" vertical="center" wrapText="1"/>
      <protection hidden="1"/>
    </xf>
    <xf numFmtId="0" fontId="15" fillId="14" borderId="27" xfId="0" applyFont="1" applyFill="1" applyBorder="1" applyAlignment="1" applyProtection="1">
      <alignment horizontal="center" vertical="center"/>
      <protection hidden="1"/>
    </xf>
    <xf numFmtId="0" fontId="32" fillId="0" borderId="0" xfId="0" applyFont="1" applyAlignment="1" applyProtection="1">
      <alignment horizontal="left" vertical="center"/>
      <protection hidden="1"/>
    </xf>
    <xf numFmtId="0" fontId="12" fillId="0" borderId="0" xfId="0" applyFont="1" applyAlignment="1" applyProtection="1">
      <alignment horizontal="left"/>
      <protection hidden="1"/>
    </xf>
    <xf numFmtId="0" fontId="31" fillId="12" borderId="0" xfId="0" applyFont="1" applyFill="1" applyAlignment="1" applyProtection="1">
      <alignment horizontal="left" vertical="center"/>
      <protection hidden="1"/>
    </xf>
    <xf numFmtId="0" fontId="32" fillId="0" borderId="0" xfId="0" applyFont="1" applyAlignment="1">
      <alignment horizontal="center" vertical="top" wrapText="1"/>
    </xf>
    <xf numFmtId="0" fontId="32" fillId="0" borderId="0" xfId="0" applyFont="1" applyAlignment="1">
      <alignment horizontal="left" vertical="top" wrapText="1"/>
    </xf>
    <xf numFmtId="0" fontId="32" fillId="0" borderId="0" xfId="0" applyFont="1" applyAlignment="1">
      <alignment horizontal="center" vertical="center" wrapText="1"/>
    </xf>
    <xf numFmtId="0" fontId="9" fillId="0" borderId="45" xfId="0" applyFont="1" applyBorder="1" applyAlignment="1" applyProtection="1">
      <alignment horizontal="center" vertical="center" wrapText="1"/>
      <protection hidden="1"/>
    </xf>
    <xf numFmtId="0" fontId="9" fillId="0" borderId="44"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protection hidden="1"/>
    </xf>
    <xf numFmtId="0" fontId="32" fillId="0" borderId="0" xfId="0" applyFont="1" applyAlignment="1">
      <alignment vertical="top" wrapText="1"/>
    </xf>
    <xf numFmtId="0" fontId="10" fillId="15" borderId="61" xfId="0" applyFont="1" applyFill="1" applyBorder="1" applyAlignment="1" applyProtection="1">
      <alignment horizontal="center" vertical="center" wrapText="1"/>
      <protection hidden="1"/>
    </xf>
    <xf numFmtId="0" fontId="12" fillId="15" borderId="61" xfId="0" applyFont="1" applyFill="1" applyBorder="1" applyAlignment="1" applyProtection="1">
      <alignment horizontal="center" vertical="center" wrapText="1"/>
      <protection hidden="1"/>
    </xf>
    <xf numFmtId="0" fontId="12" fillId="0" borderId="55" xfId="0" applyFont="1" applyBorder="1" applyAlignment="1" applyProtection="1">
      <alignment horizontal="center" vertical="center" wrapText="1"/>
      <protection hidden="1"/>
    </xf>
    <xf numFmtId="0" fontId="12" fillId="0" borderId="42" xfId="0" applyFont="1" applyBorder="1" applyAlignment="1" applyProtection="1">
      <alignment horizontal="center" vertical="center" wrapText="1"/>
      <protection hidden="1"/>
    </xf>
    <xf numFmtId="0" fontId="15" fillId="15" borderId="13" xfId="0" applyFont="1" applyFill="1" applyBorder="1" applyAlignment="1" applyProtection="1">
      <alignment horizontal="center" vertical="center" wrapText="1"/>
      <protection hidden="1"/>
    </xf>
    <xf numFmtId="0" fontId="12" fillId="15" borderId="13" xfId="0" applyFont="1" applyFill="1" applyBorder="1" applyAlignment="1" applyProtection="1">
      <alignment horizontal="center" vertical="center" wrapText="1"/>
      <protection hidden="1"/>
    </xf>
    <xf numFmtId="0" fontId="12" fillId="0" borderId="22" xfId="0" applyFont="1" applyBorder="1" applyAlignment="1" applyProtection="1">
      <alignment horizontal="center" vertical="center" wrapText="1"/>
      <protection hidden="1"/>
    </xf>
    <xf numFmtId="0" fontId="12" fillId="0" borderId="10" xfId="0" applyFont="1" applyBorder="1" applyAlignment="1" applyProtection="1">
      <alignment horizontal="center" vertical="center" wrapText="1"/>
      <protection hidden="1"/>
    </xf>
    <xf numFmtId="0" fontId="12" fillId="0" borderId="46" xfId="0" applyFont="1" applyBorder="1" applyAlignment="1" applyProtection="1">
      <alignment horizontal="center" vertical="center" wrapText="1"/>
      <protection hidden="1"/>
    </xf>
    <xf numFmtId="0" fontId="12" fillId="0" borderId="3" xfId="0" applyFont="1" applyBorder="1" applyAlignment="1" applyProtection="1">
      <alignment horizontal="center" vertical="center" wrapText="1"/>
      <protection hidden="1"/>
    </xf>
    <xf numFmtId="0" fontId="12" fillId="0" borderId="7" xfId="0" applyFont="1" applyBorder="1" applyAlignment="1" applyProtection="1">
      <alignment horizontal="center" vertical="center" wrapText="1"/>
      <protection hidden="1"/>
    </xf>
    <xf numFmtId="0" fontId="33" fillId="0" borderId="3" xfId="0" applyFont="1" applyBorder="1" applyAlignment="1" applyProtection="1">
      <alignment horizontal="center" vertical="center" wrapText="1"/>
      <protection hidden="1"/>
    </xf>
    <xf numFmtId="0" fontId="33" fillId="0" borderId="7" xfId="0" applyFont="1" applyBorder="1" applyAlignment="1" applyProtection="1">
      <alignment horizontal="center" vertical="center" wrapText="1"/>
      <protection hidden="1"/>
    </xf>
    <xf numFmtId="0" fontId="15" fillId="15" borderId="62" xfId="0" applyFont="1" applyFill="1" applyBorder="1" applyAlignment="1" applyProtection="1">
      <alignment horizontal="center" vertical="center" wrapText="1"/>
      <protection hidden="1"/>
    </xf>
    <xf numFmtId="0" fontId="12" fillId="15" borderId="62" xfId="0" applyFont="1" applyFill="1" applyBorder="1" applyAlignment="1" applyProtection="1">
      <alignment horizontal="center" vertical="center" wrapText="1"/>
      <protection hidden="1"/>
    </xf>
    <xf numFmtId="2" fontId="5" fillId="15" borderId="61" xfId="0" applyNumberFormat="1" applyFont="1" applyFill="1" applyBorder="1" applyAlignment="1" applyProtection="1">
      <alignment horizontal="center" vertical="center"/>
      <protection hidden="1"/>
    </xf>
    <xf numFmtId="2" fontId="5" fillId="15" borderId="28" xfId="0" applyNumberFormat="1" applyFont="1" applyFill="1" applyBorder="1" applyAlignment="1" applyProtection="1">
      <alignment horizontal="center" vertical="center"/>
      <protection hidden="1"/>
    </xf>
    <xf numFmtId="0" fontId="12" fillId="0" borderId="2"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31" fillId="2" borderId="0" xfId="0" applyFont="1" applyFill="1" applyAlignment="1" applyProtection="1">
      <alignment horizontal="left" vertical="center" wrapText="1"/>
      <protection hidden="1"/>
    </xf>
    <xf numFmtId="0" fontId="15" fillId="15" borderId="26" xfId="0" applyFont="1" applyFill="1" applyBorder="1" applyAlignment="1" applyProtection="1">
      <alignment horizontal="center" vertical="center"/>
      <protection hidden="1"/>
    </xf>
    <xf numFmtId="0" fontId="15" fillId="15" borderId="32" xfId="0" applyFont="1" applyFill="1" applyBorder="1" applyAlignment="1" applyProtection="1">
      <alignment horizontal="center" vertical="center"/>
      <protection hidden="1"/>
    </xf>
    <xf numFmtId="0" fontId="15" fillId="15" borderId="32" xfId="0" applyFont="1" applyFill="1" applyBorder="1" applyAlignment="1" applyProtection="1">
      <alignment horizontal="center" vertical="center" wrapText="1"/>
      <protection hidden="1"/>
    </xf>
    <xf numFmtId="0" fontId="15" fillId="15" borderId="27" xfId="0" applyFont="1" applyFill="1" applyBorder="1" applyAlignment="1" applyProtection="1">
      <alignment horizontal="center" vertical="center"/>
      <protection hidden="1"/>
    </xf>
    <xf numFmtId="1" fontId="5" fillId="0" borderId="48" xfId="0" applyNumberFormat="1" applyFont="1" applyBorder="1" applyAlignment="1" applyProtection="1">
      <alignment horizontal="center" vertical="center" wrapText="1"/>
      <protection locked="0"/>
    </xf>
    <xf numFmtId="1" fontId="5" fillId="0" borderId="46" xfId="0" applyNumberFormat="1" applyFont="1" applyBorder="1" applyAlignment="1" applyProtection="1">
      <alignment horizontal="center" vertical="center" wrapText="1"/>
      <protection locked="0"/>
    </xf>
    <xf numFmtId="0" fontId="5" fillId="0" borderId="46" xfId="0" applyFont="1" applyBorder="1" applyAlignment="1" applyProtection="1">
      <alignment horizontal="center" vertical="center" wrapText="1"/>
      <protection locked="0"/>
    </xf>
    <xf numFmtId="166" fontId="5" fillId="0" borderId="37" xfId="0" applyNumberFormat="1" applyFont="1" applyBorder="1" applyAlignment="1" applyProtection="1">
      <alignment horizontal="center" vertical="center"/>
      <protection hidden="1"/>
    </xf>
    <xf numFmtId="166" fontId="5" fillId="0" borderId="23" xfId="0" applyNumberFormat="1" applyFont="1" applyBorder="1" applyAlignment="1" applyProtection="1">
      <alignment horizontal="center" vertical="center"/>
      <protection hidden="1"/>
    </xf>
    <xf numFmtId="0" fontId="5" fillId="0" borderId="23" xfId="0" applyFont="1" applyBorder="1" applyAlignment="1" applyProtection="1">
      <alignment horizontal="center" vertical="center" wrapText="1"/>
      <protection hidden="1"/>
    </xf>
    <xf numFmtId="0" fontId="5" fillId="2" borderId="24" xfId="0" applyFont="1" applyFill="1" applyBorder="1" applyAlignment="1" applyProtection="1">
      <alignment horizontal="center" vertical="center" wrapText="1"/>
      <protection hidden="1"/>
    </xf>
    <xf numFmtId="0" fontId="3" fillId="2" borderId="24" xfId="0" applyFont="1" applyFill="1" applyBorder="1" applyAlignment="1" applyProtection="1">
      <alignment horizontal="center" vertical="center" wrapText="1"/>
      <protection hidden="1"/>
    </xf>
    <xf numFmtId="49" fontId="5" fillId="0" borderId="11" xfId="0" applyNumberFormat="1" applyFont="1" applyBorder="1" applyAlignment="1" applyProtection="1">
      <alignment horizontal="center" vertical="center"/>
      <protection locked="0"/>
    </xf>
    <xf numFmtId="166" fontId="5" fillId="0" borderId="16" xfId="0" applyNumberFormat="1" applyFont="1" applyBorder="1" applyAlignment="1" applyProtection="1">
      <alignment horizontal="center" vertical="center"/>
      <protection locked="0"/>
    </xf>
    <xf numFmtId="2" fontId="5" fillId="2" borderId="16" xfId="0" applyNumberFormat="1" applyFont="1" applyFill="1" applyBorder="1" applyAlignment="1" applyProtection="1">
      <alignment horizontal="center" vertical="center" wrapText="1"/>
      <protection hidden="1"/>
    </xf>
    <xf numFmtId="2" fontId="5" fillId="2" borderId="12" xfId="0" applyNumberFormat="1" applyFont="1" applyFill="1" applyBorder="1" applyAlignment="1" applyProtection="1">
      <alignment horizontal="center" vertical="center" wrapText="1"/>
      <protection hidden="1"/>
    </xf>
    <xf numFmtId="2" fontId="5" fillId="2" borderId="7" xfId="0" applyNumberFormat="1" applyFont="1" applyFill="1" applyBorder="1" applyAlignment="1" applyProtection="1">
      <alignment horizontal="center" vertical="center" wrapText="1"/>
      <protection hidden="1"/>
    </xf>
    <xf numFmtId="2" fontId="5" fillId="2" borderId="1" xfId="0" applyNumberFormat="1" applyFont="1" applyFill="1" applyBorder="1" applyAlignment="1" applyProtection="1">
      <alignment horizontal="center" vertical="center" wrapText="1"/>
      <protection hidden="1"/>
    </xf>
    <xf numFmtId="2" fontId="5" fillId="2" borderId="8" xfId="0" applyNumberFormat="1" applyFont="1" applyFill="1" applyBorder="1" applyAlignment="1" applyProtection="1">
      <alignment horizontal="center" vertical="center" wrapText="1"/>
      <protection hidden="1"/>
    </xf>
    <xf numFmtId="166" fontId="5" fillId="0" borderId="11" xfId="0" applyNumberFormat="1" applyFont="1" applyBorder="1" applyAlignment="1" applyProtection="1">
      <alignment horizontal="center" vertical="center"/>
      <protection locked="0"/>
    </xf>
    <xf numFmtId="1" fontId="5" fillId="0" borderId="5" xfId="0" applyNumberFormat="1" applyFont="1" applyBorder="1" applyAlignment="1" applyProtection="1">
      <alignment horizontal="center" vertical="center"/>
      <protection locked="0"/>
    </xf>
  </cellXfs>
  <cellStyles count="1">
    <cellStyle name="Normal" xfId="0" builtinId="0"/>
  </cellStyles>
  <dxfs count="44">
    <dxf>
      <fill>
        <patternFill>
          <bgColor theme="2"/>
        </patternFill>
      </fill>
    </dxf>
    <dxf>
      <fill>
        <patternFill>
          <bgColor rgb="FF92D050"/>
        </patternFill>
      </fill>
    </dxf>
    <dxf>
      <fill>
        <patternFill>
          <bgColor rgb="FFFFFF00"/>
        </patternFill>
      </fill>
    </dxf>
    <dxf>
      <fill>
        <patternFill>
          <bgColor theme="2"/>
        </patternFill>
      </fill>
    </dxf>
    <dxf>
      <fill>
        <patternFill>
          <bgColor rgb="FFFFFF00"/>
        </patternFill>
      </fill>
    </dxf>
    <dxf>
      <fill>
        <patternFill>
          <bgColor rgb="FF92D050"/>
        </patternFill>
      </fill>
    </dxf>
    <dxf>
      <fill>
        <patternFill>
          <bgColor theme="2"/>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theme="2"/>
        </patternFill>
      </fill>
    </dxf>
    <dxf>
      <fill>
        <patternFill>
          <bgColor rgb="FFFFFF00"/>
        </patternFill>
      </fill>
    </dxf>
    <dxf>
      <fill>
        <patternFill>
          <bgColor rgb="FF92D050"/>
        </patternFill>
      </fill>
    </dxf>
    <dxf>
      <fill>
        <patternFill>
          <bgColor theme="2"/>
        </patternFill>
      </fill>
    </dxf>
    <dxf>
      <fill>
        <patternFill>
          <bgColor theme="2"/>
        </patternFill>
      </fill>
    </dxf>
    <dxf>
      <numFmt numFmtId="165" formatCode="0.000"/>
      <fill>
        <patternFill>
          <bgColor rgb="FF92D050"/>
        </patternFill>
      </fill>
    </dxf>
    <dxf>
      <numFmt numFmtId="165" formatCode="0.000"/>
      <fill>
        <patternFill>
          <bgColor rgb="FFFFFF00"/>
        </patternFill>
      </fill>
    </dxf>
    <dxf>
      <fill>
        <patternFill>
          <bgColor theme="8" tint="0.79998168889431442"/>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5"/>
        </patternFill>
      </fill>
    </dxf>
    <dxf>
      <fill>
        <patternFill patternType="solid">
          <fgColor indexed="64"/>
          <bgColor rgb="FFF4B183"/>
        </patternFill>
      </fill>
    </dxf>
    <dxf>
      <fill>
        <patternFill>
          <bgColor theme="5"/>
        </patternFill>
      </fill>
    </dxf>
    <dxf>
      <fill>
        <patternFill patternType="solid">
          <fgColor indexed="64"/>
          <bgColor rgb="FFF4B183"/>
        </patternFill>
      </fill>
    </dxf>
    <dxf>
      <fill>
        <patternFill>
          <bgColor theme="5"/>
        </patternFill>
      </fill>
    </dxf>
    <dxf>
      <fill>
        <patternFill patternType="solid">
          <fgColor indexed="64"/>
          <bgColor rgb="FFF4B183"/>
        </patternFill>
      </fill>
    </dxf>
    <dxf>
      <fill>
        <patternFill>
          <bgColor theme="5"/>
        </patternFill>
      </fill>
    </dxf>
    <dxf>
      <fill>
        <patternFill patternType="solid">
          <fgColor indexed="64"/>
          <bgColor rgb="FFF4B183"/>
        </patternFill>
      </fill>
    </dxf>
    <dxf>
      <fill>
        <patternFill>
          <bgColor theme="5"/>
        </patternFill>
      </fill>
    </dxf>
    <dxf>
      <fill>
        <patternFill patternType="solid">
          <fgColor indexed="64"/>
          <bgColor rgb="FFF4B183"/>
        </patternFill>
      </fill>
    </dxf>
    <dxf>
      <fill>
        <patternFill>
          <bgColor theme="5"/>
        </patternFill>
      </fill>
    </dxf>
    <dxf>
      <fill>
        <patternFill patternType="solid">
          <fgColor indexed="64"/>
          <bgColor rgb="FFF4B183"/>
        </patternFill>
      </fill>
    </dxf>
  </dxfs>
  <tableStyles count="1" defaultTableStyle="TableStyleMedium2" defaultPivotStyle="PivotStyleLight16">
    <tableStyle name="MySqlDefault" pivot="0" table="0" count="0" xr9:uid="{00000000-0011-0000-FFFF-FFFF00000000}"/>
  </tableStyles>
  <colors>
    <mruColors>
      <color rgb="FF93E7E0"/>
      <color rgb="FFD3C4E2"/>
      <color rgb="FFFCF2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editAs="oneCell">
    <xdr:from>
      <xdr:col>22</xdr:col>
      <xdr:colOff>352177</xdr:colOff>
      <xdr:row>302</xdr:row>
      <xdr:rowOff>0</xdr:rowOff>
    </xdr:from>
    <xdr:to>
      <xdr:col>22</xdr:col>
      <xdr:colOff>358252</xdr:colOff>
      <xdr:row>302</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Rokraksts 1">
              <a:extLst>
                <a:ext uri="{FF2B5EF4-FFF2-40B4-BE49-F238E27FC236}">
                  <a16:creationId xmlns:a16="http://schemas.microsoft.com/office/drawing/2014/main" id="{BD165122-1CC6-4AEB-B351-77990AA2616A}"/>
                </a:ext>
              </a:extLst>
            </xdr14:cNvPr>
            <xdr14:cNvContentPartPr/>
          </xdr14:nvContentPartPr>
          <xdr14:nvPr macro=""/>
          <xdr14:xfrm>
            <a:off x="5957640" y="57959258"/>
            <a:ext cx="360" cy="360"/>
          </xdr14:xfrm>
        </xdr:contentPart>
      </mc:Choice>
      <mc:Fallback xmlns="">
        <xdr:pic>
          <xdr:nvPicPr>
            <xdr:cNvPr id="2" name="Rokraksts 1">
              <a:extLst>
                <a:ext uri="{FF2B5EF4-FFF2-40B4-BE49-F238E27FC236}">
                  <a16:creationId xmlns:a16="http://schemas.microsoft.com/office/drawing/2014/main" id="{BD165122-1CC6-4AEB-B351-77990AA2616A}"/>
                </a:ext>
              </a:extLst>
            </xdr:cNvPr>
            <xdr:cNvPicPr/>
          </xdr:nvPicPr>
          <xdr:blipFill>
            <a:blip xmlns:r="http://schemas.openxmlformats.org/officeDocument/2006/relationships" r:embed="rId2"/>
            <a:stretch>
              <a:fillRect/>
            </a:stretch>
          </xdr:blipFill>
          <xdr:spPr>
            <a:xfrm>
              <a:off x="5949000" y="57950618"/>
              <a:ext cx="18000" cy="18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6-04T17:14:41.413"/>
    </inkml:context>
    <inkml:brush xml:id="br0">
      <inkml:brushProperty name="width" value="0.05" units="cm"/>
      <inkml:brushProperty name="height" value="0.05" units="cm"/>
    </inkml:brush>
  </inkml:definitions>
  <inkml:trace contextRef="#ctx0" brushRef="#br0">1 1 32</inkml:trace>
</inkm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filterMode="1">
    <tabColor rgb="FF00B050"/>
  </sheetPr>
  <dimension ref="A1:AC777"/>
  <sheetViews>
    <sheetView zoomScale="90" zoomScaleNormal="90" workbookViewId="0">
      <pane xSplit="9" ySplit="6" topLeftCell="J778" activePane="bottomRight" state="frozen"/>
      <selection pane="topRight" activeCell="J1" sqref="J1"/>
      <selection pane="bottomLeft" activeCell="A7" sqref="A7"/>
      <selection pane="bottomRight" activeCell="A3" sqref="A3:I3"/>
    </sheetView>
  </sheetViews>
  <sheetFormatPr defaultColWidth="9.109375" defaultRowHeight="14.4" x14ac:dyDescent="0.3"/>
  <cols>
    <col min="1" max="1" width="21.88671875" style="1" customWidth="1"/>
    <col min="2" max="2" width="7.88671875" style="1" customWidth="1"/>
    <col min="3" max="3" width="14.88671875" style="1" customWidth="1"/>
    <col min="4" max="4" width="7.88671875" style="1" customWidth="1"/>
    <col min="5" max="5" width="13" style="1" customWidth="1"/>
    <col min="6" max="6" width="7.88671875" style="1" customWidth="1"/>
    <col min="7" max="7" width="13" style="1" customWidth="1"/>
    <col min="8" max="8" width="7.88671875" style="1" customWidth="1"/>
    <col min="9" max="9" width="13" style="1" customWidth="1"/>
    <col min="10" max="10" width="7.88671875" style="1" customWidth="1"/>
    <col min="11" max="11" width="13" style="1" customWidth="1"/>
    <col min="12" max="12" width="7.88671875" style="1" customWidth="1"/>
    <col min="13" max="13" width="13" style="1" customWidth="1"/>
    <col min="14" max="14" width="7.88671875" style="1" customWidth="1"/>
    <col min="15" max="16" width="13" style="1" customWidth="1"/>
    <col min="17" max="17" width="7.88671875" style="1" customWidth="1"/>
    <col min="18" max="18" width="13" style="1" customWidth="1"/>
    <col min="19" max="19" width="7.88671875" style="1" customWidth="1"/>
    <col min="20" max="20" width="13" style="1" customWidth="1"/>
    <col min="21" max="16384" width="9.109375" style="1"/>
  </cols>
  <sheetData>
    <row r="1" spans="1:29" x14ac:dyDescent="0.3">
      <c r="H1" s="1" t="s">
        <v>7</v>
      </c>
    </row>
    <row r="2" spans="1:29" ht="15.6" x14ac:dyDescent="0.3">
      <c r="A2" s="191" t="s">
        <v>9</v>
      </c>
      <c r="B2" s="191"/>
      <c r="C2" s="191"/>
      <c r="D2" s="191"/>
      <c r="E2" s="191"/>
      <c r="F2" s="191"/>
      <c r="G2" s="191"/>
      <c r="H2" s="191"/>
      <c r="I2" s="191"/>
      <c r="J2" s="14"/>
      <c r="K2" s="14"/>
      <c r="L2" s="14"/>
      <c r="M2" s="14"/>
      <c r="N2" s="14"/>
      <c r="O2" s="14"/>
      <c r="P2" s="14"/>
      <c r="Q2" s="14"/>
      <c r="R2" s="14"/>
      <c r="S2" s="14"/>
      <c r="T2" s="14"/>
      <c r="U2" s="2"/>
      <c r="V2" s="2"/>
      <c r="W2" s="2"/>
      <c r="X2" s="2"/>
      <c r="Y2" s="2"/>
      <c r="Z2" s="2"/>
      <c r="AA2" s="2"/>
      <c r="AB2" s="2"/>
      <c r="AC2" s="2"/>
    </row>
    <row r="3" spans="1:29" ht="45" customHeight="1" x14ac:dyDescent="0.3">
      <c r="A3" s="228" t="s">
        <v>163</v>
      </c>
      <c r="B3" s="228"/>
      <c r="C3" s="228"/>
      <c r="D3" s="228"/>
      <c r="E3" s="228"/>
      <c r="F3" s="228"/>
      <c r="G3" s="228"/>
      <c r="H3" s="228"/>
      <c r="I3" s="228"/>
      <c r="J3" s="17"/>
      <c r="K3" s="17"/>
      <c r="L3" s="17"/>
      <c r="M3" s="17"/>
      <c r="N3" s="17"/>
      <c r="O3" s="17"/>
      <c r="P3" s="17"/>
      <c r="Q3" s="17"/>
      <c r="R3" s="17"/>
      <c r="S3" s="17"/>
      <c r="T3" s="17"/>
      <c r="U3" s="2"/>
      <c r="V3" s="2"/>
      <c r="W3" s="2"/>
      <c r="X3" s="2"/>
      <c r="Y3" s="2"/>
      <c r="Z3" s="2"/>
      <c r="AA3" s="2"/>
      <c r="AB3" s="2"/>
      <c r="AC3" s="2"/>
    </row>
    <row r="4" spans="1:29" ht="30" customHeight="1" thickBot="1" x14ac:dyDescent="0.35"/>
    <row r="5" spans="1:29" s="6" customFormat="1" ht="33" customHeight="1" thickBot="1" x14ac:dyDescent="0.35">
      <c r="B5" s="225" t="str">
        <f>IF('Daļu izvēle'!B5=0,"",'Daļu izvēle'!B5)</f>
        <v/>
      </c>
      <c r="C5" s="226"/>
      <c r="D5" s="226"/>
      <c r="E5" s="227"/>
      <c r="F5" s="225" t="str">
        <f>IF('Daļu izvēle'!G5=0,"",'Daļu izvēle'!G5)</f>
        <v/>
      </c>
      <c r="G5" s="226"/>
      <c r="H5" s="226"/>
      <c r="I5" s="227"/>
      <c r="J5" s="16"/>
      <c r="K5" s="16"/>
      <c r="L5" s="16"/>
      <c r="M5" s="16"/>
      <c r="N5" s="16"/>
      <c r="O5" s="16"/>
      <c r="P5" s="16"/>
      <c r="Q5" s="16"/>
      <c r="R5" s="16"/>
      <c r="S5" s="16"/>
      <c r="T5" s="16"/>
      <c r="U5" s="5"/>
      <c r="V5" s="5"/>
      <c r="W5" s="5"/>
      <c r="X5" s="5"/>
      <c r="Y5" s="5"/>
      <c r="Z5" s="5"/>
      <c r="AA5" s="5"/>
      <c r="AB5" s="5"/>
      <c r="AC5" s="5"/>
    </row>
    <row r="6" spans="1:29" ht="53.25" customHeight="1" thickBot="1" x14ac:dyDescent="0.35">
      <c r="A6" s="20" t="s">
        <v>20</v>
      </c>
      <c r="B6" s="21" t="s">
        <v>18</v>
      </c>
      <c r="C6" s="22" t="s">
        <v>16</v>
      </c>
      <c r="D6" s="10"/>
      <c r="E6" s="10"/>
      <c r="F6" s="10"/>
      <c r="G6" s="10"/>
      <c r="H6" s="10"/>
      <c r="I6" s="10"/>
      <c r="J6" s="10"/>
      <c r="K6" s="10"/>
      <c r="L6" s="10"/>
      <c r="M6" s="10"/>
      <c r="N6" s="10"/>
      <c r="O6" s="10"/>
      <c r="P6" s="10"/>
      <c r="Q6" s="10"/>
      <c r="R6" s="10"/>
      <c r="S6" s="10"/>
      <c r="T6" s="10"/>
    </row>
    <row r="7" spans="1:29" hidden="1" x14ac:dyDescent="0.3">
      <c r="A7" s="30" t="str">
        <f>SUBSTITUTE('Daļu izvēle'!A9,"0","")</f>
        <v/>
      </c>
      <c r="B7" s="29">
        <v>1</v>
      </c>
      <c r="C7" s="12">
        <f>'Daļu izvēle'!AP9</f>
        <v>0</v>
      </c>
    </row>
    <row r="8" spans="1:29" hidden="1" x14ac:dyDescent="0.3">
      <c r="A8" s="30" t="str">
        <f>SUBSTITUTE('Daļu izvēle'!A10,"0","")</f>
        <v/>
      </c>
      <c r="B8" s="29">
        <v>2</v>
      </c>
      <c r="C8" s="12">
        <f>'Daļu izvēle'!AP10</f>
        <v>0</v>
      </c>
    </row>
    <row r="9" spans="1:29" hidden="1" x14ac:dyDescent="0.3">
      <c r="A9" s="30" t="str">
        <f>SUBSTITUTE('Daļu izvēle'!A11,"0","")</f>
        <v/>
      </c>
      <c r="B9" s="29">
        <v>3</v>
      </c>
      <c r="C9" s="12">
        <f>'Daļu izvēle'!AP11</f>
        <v>0</v>
      </c>
    </row>
    <row r="10" spans="1:29" hidden="1" x14ac:dyDescent="0.3">
      <c r="A10" s="30" t="str">
        <f>SUBSTITUTE('Daļu izvēle'!A12,"0","")</f>
        <v/>
      </c>
      <c r="B10" s="29">
        <v>4</v>
      </c>
      <c r="C10" s="12">
        <f>'Daļu izvēle'!AP12</f>
        <v>0</v>
      </c>
    </row>
    <row r="11" spans="1:29" hidden="1" x14ac:dyDescent="0.3">
      <c r="A11" s="30" t="str">
        <f>SUBSTITUTE('Daļu izvēle'!A13,"0","")</f>
        <v/>
      </c>
      <c r="B11" s="29">
        <v>5</v>
      </c>
      <c r="C11" s="12">
        <f>'Daļu izvēle'!AP13</f>
        <v>0</v>
      </c>
    </row>
    <row r="12" spans="1:29" hidden="1" x14ac:dyDescent="0.3">
      <c r="A12" s="30" t="str">
        <f>SUBSTITUTE('Daļu izvēle'!A14,"0","")</f>
        <v/>
      </c>
      <c r="B12" s="29">
        <v>6</v>
      </c>
      <c r="C12" s="12">
        <f>'Daļu izvēle'!AP14</f>
        <v>0</v>
      </c>
    </row>
    <row r="13" spans="1:29" hidden="1" x14ac:dyDescent="0.3">
      <c r="A13" s="30" t="str">
        <f>SUBSTITUTE('Daļu izvēle'!A15,"0","")</f>
        <v/>
      </c>
      <c r="B13" s="29">
        <v>7</v>
      </c>
      <c r="C13" s="12">
        <f>'Daļu izvēle'!AP15</f>
        <v>0</v>
      </c>
    </row>
    <row r="14" spans="1:29" hidden="1" x14ac:dyDescent="0.3">
      <c r="A14" s="30" t="str">
        <f>SUBSTITUTE('Daļu izvēle'!A16,"0","")</f>
        <v/>
      </c>
      <c r="B14" s="29">
        <v>8</v>
      </c>
      <c r="C14" s="12">
        <f>'Daļu izvēle'!AP16</f>
        <v>0</v>
      </c>
    </row>
    <row r="15" spans="1:29" hidden="1" x14ac:dyDescent="0.3">
      <c r="A15" s="30" t="str">
        <f>SUBSTITUTE('Daļu izvēle'!A17,"0","")</f>
        <v/>
      </c>
      <c r="B15" s="29">
        <v>9</v>
      </c>
      <c r="C15" s="12">
        <f>'Daļu izvēle'!AP17</f>
        <v>0</v>
      </c>
    </row>
    <row r="16" spans="1:29" hidden="1" x14ac:dyDescent="0.3">
      <c r="A16" s="30" t="str">
        <f>SUBSTITUTE('Daļu izvēle'!A18,"0","")</f>
        <v/>
      </c>
      <c r="B16" s="29">
        <v>10</v>
      </c>
      <c r="C16" s="12">
        <f>'Daļu izvēle'!AP18</f>
        <v>0</v>
      </c>
    </row>
    <row r="17" spans="1:3" hidden="1" x14ac:dyDescent="0.3">
      <c r="A17" s="30" t="str">
        <f>SUBSTITUTE('Daļu izvēle'!A19,"0","")</f>
        <v/>
      </c>
      <c r="B17" s="29">
        <v>11</v>
      </c>
      <c r="C17" s="12">
        <f>'Daļu izvēle'!AP19</f>
        <v>0</v>
      </c>
    </row>
    <row r="18" spans="1:3" hidden="1" x14ac:dyDescent="0.3">
      <c r="A18" s="30" t="str">
        <f>SUBSTITUTE('Daļu izvēle'!A20,"0","")</f>
        <v/>
      </c>
      <c r="B18" s="29">
        <v>12</v>
      </c>
      <c r="C18" s="12">
        <f>'Daļu izvēle'!AP20</f>
        <v>0</v>
      </c>
    </row>
    <row r="19" spans="1:3" hidden="1" x14ac:dyDescent="0.3">
      <c r="A19" s="30" t="str">
        <f>SUBSTITUTE('Daļu izvēle'!A21,"0","")</f>
        <v/>
      </c>
      <c r="B19" s="29">
        <v>13</v>
      </c>
      <c r="C19" s="12">
        <f>'Daļu izvēle'!AP21</f>
        <v>0</v>
      </c>
    </row>
    <row r="20" spans="1:3" hidden="1" x14ac:dyDescent="0.3">
      <c r="A20" s="30" t="str">
        <f>SUBSTITUTE('Daļu izvēle'!A22,"0","")</f>
        <v/>
      </c>
      <c r="B20" s="29">
        <v>14</v>
      </c>
      <c r="C20" s="12">
        <f>'Daļu izvēle'!AP22</f>
        <v>0</v>
      </c>
    </row>
    <row r="21" spans="1:3" hidden="1" x14ac:dyDescent="0.3">
      <c r="A21" s="30" t="str">
        <f>SUBSTITUTE('Daļu izvēle'!A23,"0","")</f>
        <v/>
      </c>
      <c r="B21" s="29">
        <v>15</v>
      </c>
      <c r="C21" s="12">
        <f>'Daļu izvēle'!AP23</f>
        <v>0</v>
      </c>
    </row>
    <row r="22" spans="1:3" hidden="1" x14ac:dyDescent="0.3">
      <c r="A22" s="30" t="str">
        <f>SUBSTITUTE('Daļu izvēle'!A24,"0","")</f>
        <v/>
      </c>
      <c r="B22" s="29">
        <v>16</v>
      </c>
      <c r="C22" s="12">
        <f>'Daļu izvēle'!AP24</f>
        <v>0</v>
      </c>
    </row>
    <row r="23" spans="1:3" hidden="1" x14ac:dyDescent="0.3">
      <c r="A23" s="30" t="str">
        <f>SUBSTITUTE('Daļu izvēle'!A25,"0","")</f>
        <v/>
      </c>
      <c r="B23" s="29">
        <v>17</v>
      </c>
      <c r="C23" s="12">
        <f>'Daļu izvēle'!AP25</f>
        <v>0</v>
      </c>
    </row>
    <row r="24" spans="1:3" hidden="1" x14ac:dyDescent="0.3">
      <c r="A24" s="30" t="str">
        <f>SUBSTITUTE('Daļu izvēle'!A26,"0","")</f>
        <v/>
      </c>
      <c r="B24" s="29">
        <v>18</v>
      </c>
      <c r="C24" s="12">
        <f>'Daļu izvēle'!AP26</f>
        <v>0</v>
      </c>
    </row>
    <row r="25" spans="1:3" hidden="1" x14ac:dyDescent="0.3">
      <c r="A25" s="30" t="str">
        <f>SUBSTITUTE('Daļu izvēle'!A27,"0","")</f>
        <v/>
      </c>
      <c r="B25" s="29">
        <v>19</v>
      </c>
      <c r="C25" s="12">
        <f>'Daļu izvēle'!AP27</f>
        <v>0</v>
      </c>
    </row>
    <row r="26" spans="1:3" hidden="1" x14ac:dyDescent="0.3">
      <c r="A26" s="30" t="str">
        <f>SUBSTITUTE('Daļu izvēle'!A28,"0","")</f>
        <v/>
      </c>
      <c r="B26" s="29">
        <v>20</v>
      </c>
      <c r="C26" s="12">
        <f>'Daļu izvēle'!AP28</f>
        <v>0</v>
      </c>
    </row>
    <row r="27" spans="1:3" hidden="1" x14ac:dyDescent="0.3">
      <c r="A27" s="30" t="str">
        <f>SUBSTITUTE('Daļu izvēle'!A29,"0","")</f>
        <v/>
      </c>
      <c r="B27" s="29">
        <v>21</v>
      </c>
      <c r="C27" s="12">
        <f>'Daļu izvēle'!AP29</f>
        <v>0</v>
      </c>
    </row>
    <row r="28" spans="1:3" hidden="1" x14ac:dyDescent="0.3">
      <c r="A28" s="30" t="str">
        <f>SUBSTITUTE('Daļu izvēle'!A30,"0","")</f>
        <v/>
      </c>
      <c r="B28" s="29">
        <v>22</v>
      </c>
      <c r="C28" s="12">
        <f>'Daļu izvēle'!AP30</f>
        <v>0</v>
      </c>
    </row>
    <row r="29" spans="1:3" hidden="1" x14ac:dyDescent="0.3">
      <c r="A29" s="30" t="str">
        <f>SUBSTITUTE('Daļu izvēle'!A31,"0","")</f>
        <v/>
      </c>
      <c r="B29" s="29">
        <v>23</v>
      </c>
      <c r="C29" s="12">
        <f>'Daļu izvēle'!AP31</f>
        <v>0</v>
      </c>
    </row>
    <row r="30" spans="1:3" hidden="1" x14ac:dyDescent="0.3">
      <c r="A30" s="30" t="str">
        <f>SUBSTITUTE('Daļu izvēle'!A32,"0","")</f>
        <v/>
      </c>
      <c r="B30" s="29">
        <v>24</v>
      </c>
      <c r="C30" s="12">
        <f>'Daļu izvēle'!AP32</f>
        <v>0</v>
      </c>
    </row>
    <row r="31" spans="1:3" hidden="1" x14ac:dyDescent="0.3">
      <c r="A31" s="30" t="str">
        <f>SUBSTITUTE('Daļu izvēle'!A33,"0","")</f>
        <v/>
      </c>
      <c r="B31" s="29">
        <v>25</v>
      </c>
      <c r="C31" s="12">
        <f>'Daļu izvēle'!AP33</f>
        <v>0</v>
      </c>
    </row>
    <row r="32" spans="1:3" hidden="1" x14ac:dyDescent="0.3">
      <c r="A32" s="30" t="str">
        <f>SUBSTITUTE('Daļu izvēle'!A34,"0","")</f>
        <v/>
      </c>
      <c r="B32" s="29">
        <v>26</v>
      </c>
      <c r="C32" s="12">
        <f>'Daļu izvēle'!AP34</f>
        <v>0</v>
      </c>
    </row>
    <row r="33" spans="1:3" hidden="1" x14ac:dyDescent="0.3">
      <c r="A33" s="30" t="str">
        <f>SUBSTITUTE('Daļu izvēle'!A35,"0","")</f>
        <v/>
      </c>
      <c r="B33" s="29">
        <v>27</v>
      </c>
      <c r="C33" s="12">
        <f>'Daļu izvēle'!AP35</f>
        <v>0</v>
      </c>
    </row>
    <row r="34" spans="1:3" hidden="1" x14ac:dyDescent="0.3">
      <c r="A34" s="30" t="str">
        <f>SUBSTITUTE('Daļu izvēle'!A36,"0","")</f>
        <v/>
      </c>
      <c r="B34" s="29">
        <v>28</v>
      </c>
      <c r="C34" s="12">
        <f>'Daļu izvēle'!AP36</f>
        <v>0</v>
      </c>
    </row>
    <row r="35" spans="1:3" hidden="1" x14ac:dyDescent="0.3">
      <c r="A35" s="30" t="str">
        <f>SUBSTITUTE('Daļu izvēle'!A37,"0","")</f>
        <v/>
      </c>
      <c r="B35" s="29">
        <v>29</v>
      </c>
      <c r="C35" s="12">
        <f>'Daļu izvēle'!AP37</f>
        <v>0</v>
      </c>
    </row>
    <row r="36" spans="1:3" hidden="1" x14ac:dyDescent="0.3">
      <c r="A36" s="30" t="str">
        <f>SUBSTITUTE('Daļu izvēle'!A38,"0","")</f>
        <v/>
      </c>
      <c r="B36" s="29">
        <v>30</v>
      </c>
      <c r="C36" s="12">
        <f>'Daļu izvēle'!AP38</f>
        <v>0</v>
      </c>
    </row>
    <row r="37" spans="1:3" hidden="1" x14ac:dyDescent="0.3">
      <c r="A37" s="30" t="str">
        <f>SUBSTITUTE('Daļu izvēle'!A39,"0","")</f>
        <v/>
      </c>
      <c r="B37" s="29">
        <v>31</v>
      </c>
      <c r="C37" s="12">
        <f>'Daļu izvēle'!AP39</f>
        <v>0</v>
      </c>
    </row>
    <row r="38" spans="1:3" hidden="1" x14ac:dyDescent="0.3">
      <c r="A38" s="30" t="str">
        <f>SUBSTITUTE('Daļu izvēle'!A40,"0","")</f>
        <v/>
      </c>
      <c r="B38" s="29">
        <v>32</v>
      </c>
      <c r="C38" s="12">
        <f>'Daļu izvēle'!AP40</f>
        <v>0</v>
      </c>
    </row>
    <row r="39" spans="1:3" hidden="1" x14ac:dyDescent="0.3">
      <c r="A39" s="30" t="str">
        <f>SUBSTITUTE('Daļu izvēle'!A41,"0","")</f>
        <v/>
      </c>
      <c r="B39" s="29">
        <v>33</v>
      </c>
      <c r="C39" s="12">
        <f>'Daļu izvēle'!AP41</f>
        <v>0</v>
      </c>
    </row>
    <row r="40" spans="1:3" hidden="1" x14ac:dyDescent="0.3">
      <c r="A40" s="30" t="str">
        <f>SUBSTITUTE('Daļu izvēle'!A42,"0","")</f>
        <v/>
      </c>
      <c r="B40" s="29">
        <v>34</v>
      </c>
      <c r="C40" s="12">
        <f>'Daļu izvēle'!AP42</f>
        <v>0</v>
      </c>
    </row>
    <row r="41" spans="1:3" hidden="1" x14ac:dyDescent="0.3">
      <c r="A41" s="30" t="str">
        <f>SUBSTITUTE('Daļu izvēle'!A43,"0","")</f>
        <v/>
      </c>
      <c r="B41" s="29">
        <v>35</v>
      </c>
      <c r="C41" s="12">
        <f>'Daļu izvēle'!AP43</f>
        <v>0</v>
      </c>
    </row>
    <row r="42" spans="1:3" hidden="1" x14ac:dyDescent="0.3">
      <c r="A42" s="30" t="str">
        <f>SUBSTITUTE('Daļu izvēle'!A44,"0","")</f>
        <v/>
      </c>
      <c r="B42" s="29">
        <v>36</v>
      </c>
      <c r="C42" s="12">
        <f>'Daļu izvēle'!AP44</f>
        <v>0</v>
      </c>
    </row>
    <row r="43" spans="1:3" hidden="1" x14ac:dyDescent="0.3">
      <c r="A43" s="30" t="str">
        <f>SUBSTITUTE('Daļu izvēle'!A45,"0","")</f>
        <v/>
      </c>
      <c r="B43" s="29">
        <v>37</v>
      </c>
      <c r="C43" s="12">
        <f>'Daļu izvēle'!AP45</f>
        <v>0</v>
      </c>
    </row>
    <row r="44" spans="1:3" hidden="1" x14ac:dyDescent="0.3">
      <c r="A44" s="30" t="str">
        <f>SUBSTITUTE('Daļu izvēle'!A46,"0","")</f>
        <v/>
      </c>
      <c r="B44" s="29">
        <v>38</v>
      </c>
      <c r="C44" s="12">
        <f>'Daļu izvēle'!AP46</f>
        <v>0</v>
      </c>
    </row>
    <row r="45" spans="1:3" hidden="1" x14ac:dyDescent="0.3">
      <c r="A45" s="30" t="str">
        <f>SUBSTITUTE('Daļu izvēle'!A47,"0","")</f>
        <v/>
      </c>
      <c r="B45" s="29">
        <v>39</v>
      </c>
      <c r="C45" s="12">
        <f>'Daļu izvēle'!AP47</f>
        <v>0</v>
      </c>
    </row>
    <row r="46" spans="1:3" hidden="1" x14ac:dyDescent="0.3">
      <c r="A46" s="30" t="str">
        <f>SUBSTITUTE('Daļu izvēle'!A48,"0","")</f>
        <v/>
      </c>
      <c r="B46" s="29">
        <v>40</v>
      </c>
      <c r="C46" s="12">
        <f>'Daļu izvēle'!AP48</f>
        <v>0</v>
      </c>
    </row>
    <row r="47" spans="1:3" hidden="1" x14ac:dyDescent="0.3">
      <c r="A47" s="30" t="str">
        <f>SUBSTITUTE('Daļu izvēle'!A49,"0","")</f>
        <v/>
      </c>
      <c r="B47" s="29">
        <v>41</v>
      </c>
      <c r="C47" s="12">
        <f>'Daļu izvēle'!AP49</f>
        <v>0</v>
      </c>
    </row>
    <row r="48" spans="1:3" hidden="1" x14ac:dyDescent="0.3">
      <c r="A48" s="30" t="str">
        <f>SUBSTITUTE('Daļu izvēle'!A50,"0","")</f>
        <v/>
      </c>
      <c r="B48" s="29">
        <v>42</v>
      </c>
      <c r="C48" s="12">
        <f>'Daļu izvēle'!AP50</f>
        <v>0</v>
      </c>
    </row>
    <row r="49" spans="1:3" hidden="1" x14ac:dyDescent="0.3">
      <c r="A49" s="30" t="str">
        <f>SUBSTITUTE('Daļu izvēle'!A51,"0","")</f>
        <v/>
      </c>
      <c r="B49" s="29">
        <v>43</v>
      </c>
      <c r="C49" s="12">
        <f>'Daļu izvēle'!AP51</f>
        <v>0</v>
      </c>
    </row>
    <row r="50" spans="1:3" hidden="1" x14ac:dyDescent="0.3">
      <c r="A50" s="30" t="str">
        <f>SUBSTITUTE('Daļu izvēle'!A52,"0","")</f>
        <v/>
      </c>
      <c r="B50" s="29">
        <v>44</v>
      </c>
      <c r="C50" s="12">
        <f>'Daļu izvēle'!AP52</f>
        <v>0</v>
      </c>
    </row>
    <row r="51" spans="1:3" hidden="1" x14ac:dyDescent="0.3">
      <c r="A51" s="30" t="str">
        <f>SUBSTITUTE('Daļu izvēle'!A53,"0","")</f>
        <v/>
      </c>
      <c r="B51" s="29">
        <v>45</v>
      </c>
      <c r="C51" s="12">
        <f>'Daļu izvēle'!AP53</f>
        <v>0</v>
      </c>
    </row>
    <row r="52" spans="1:3" hidden="1" x14ac:dyDescent="0.3">
      <c r="A52" s="30" t="str">
        <f>SUBSTITUTE('Daļu izvēle'!A54,"0","")</f>
        <v/>
      </c>
      <c r="B52" s="29">
        <v>46</v>
      </c>
      <c r="C52" s="12">
        <f>'Daļu izvēle'!AP54</f>
        <v>0</v>
      </c>
    </row>
    <row r="53" spans="1:3" hidden="1" x14ac:dyDescent="0.3">
      <c r="A53" s="30" t="str">
        <f>SUBSTITUTE('Daļu izvēle'!A55,"0","")</f>
        <v/>
      </c>
      <c r="B53" s="29">
        <v>47</v>
      </c>
      <c r="C53" s="12">
        <f>'Daļu izvēle'!AP55</f>
        <v>0</v>
      </c>
    </row>
    <row r="54" spans="1:3" hidden="1" x14ac:dyDescent="0.3">
      <c r="A54" s="30" t="str">
        <f>SUBSTITUTE('Daļu izvēle'!A56,"0","")</f>
        <v/>
      </c>
      <c r="B54" s="29">
        <v>48</v>
      </c>
      <c r="C54" s="12">
        <f>'Daļu izvēle'!AP56</f>
        <v>0</v>
      </c>
    </row>
    <row r="55" spans="1:3" hidden="1" x14ac:dyDescent="0.3">
      <c r="A55" s="30" t="str">
        <f>SUBSTITUTE('Daļu izvēle'!A57,"0","")</f>
        <v/>
      </c>
      <c r="B55" s="29">
        <v>49</v>
      </c>
      <c r="C55" s="12">
        <f>'Daļu izvēle'!AP57</f>
        <v>0</v>
      </c>
    </row>
    <row r="56" spans="1:3" hidden="1" x14ac:dyDescent="0.3">
      <c r="A56" s="30" t="str">
        <f>SUBSTITUTE('Daļu izvēle'!A58,"0","")</f>
        <v/>
      </c>
      <c r="B56" s="29">
        <v>50</v>
      </c>
      <c r="C56" s="12">
        <f>'Daļu izvēle'!AP58</f>
        <v>0</v>
      </c>
    </row>
    <row r="57" spans="1:3" hidden="1" x14ac:dyDescent="0.3">
      <c r="A57" s="30" t="str">
        <f>SUBSTITUTE('Daļu izvēle'!A59,"0","")</f>
        <v/>
      </c>
      <c r="B57" s="29">
        <v>51</v>
      </c>
      <c r="C57" s="12">
        <f>'Daļu izvēle'!AP59</f>
        <v>0</v>
      </c>
    </row>
    <row r="58" spans="1:3" hidden="1" x14ac:dyDescent="0.3">
      <c r="A58" s="30" t="str">
        <f>SUBSTITUTE('Daļu izvēle'!A60,"0","")</f>
        <v/>
      </c>
      <c r="B58" s="29">
        <v>52</v>
      </c>
      <c r="C58" s="12">
        <f>'Daļu izvēle'!AP60</f>
        <v>0</v>
      </c>
    </row>
    <row r="59" spans="1:3" hidden="1" x14ac:dyDescent="0.3">
      <c r="A59" s="30" t="str">
        <f>SUBSTITUTE('Daļu izvēle'!A61,"0","")</f>
        <v/>
      </c>
      <c r="B59" s="29">
        <v>53</v>
      </c>
      <c r="C59" s="12">
        <f>'Daļu izvēle'!AP61</f>
        <v>0</v>
      </c>
    </row>
    <row r="60" spans="1:3" hidden="1" x14ac:dyDescent="0.3">
      <c r="A60" s="30" t="str">
        <f>SUBSTITUTE('Daļu izvēle'!A62,"0","")</f>
        <v/>
      </c>
      <c r="B60" s="29">
        <v>54</v>
      </c>
      <c r="C60" s="12">
        <f>'Daļu izvēle'!AP62</f>
        <v>0</v>
      </c>
    </row>
    <row r="61" spans="1:3" hidden="1" x14ac:dyDescent="0.3">
      <c r="A61" s="30" t="str">
        <f>SUBSTITUTE('Daļu izvēle'!A63,"0","")</f>
        <v/>
      </c>
      <c r="B61" s="29">
        <v>55</v>
      </c>
      <c r="C61" s="12">
        <f>'Daļu izvēle'!AP63</f>
        <v>0</v>
      </c>
    </row>
    <row r="62" spans="1:3" hidden="1" x14ac:dyDescent="0.3">
      <c r="A62" s="30" t="str">
        <f>SUBSTITUTE('Daļu izvēle'!A64,"0","")</f>
        <v/>
      </c>
      <c r="B62" s="29">
        <v>56</v>
      </c>
      <c r="C62" s="12">
        <f>'Daļu izvēle'!AP64</f>
        <v>0</v>
      </c>
    </row>
    <row r="63" spans="1:3" hidden="1" x14ac:dyDescent="0.3">
      <c r="A63" s="30" t="str">
        <f>SUBSTITUTE('Daļu izvēle'!A65,"0","")</f>
        <v/>
      </c>
      <c r="B63" s="29">
        <v>57</v>
      </c>
      <c r="C63" s="12">
        <f>'Daļu izvēle'!AP65</f>
        <v>0</v>
      </c>
    </row>
    <row r="64" spans="1:3" hidden="1" x14ac:dyDescent="0.3">
      <c r="A64" s="30" t="str">
        <f>SUBSTITUTE('Daļu izvēle'!A66,"0","")</f>
        <v/>
      </c>
      <c r="B64" s="29">
        <v>58</v>
      </c>
      <c r="C64" s="12">
        <f>'Daļu izvēle'!AP66</f>
        <v>0</v>
      </c>
    </row>
    <row r="65" spans="1:3" hidden="1" x14ac:dyDescent="0.3">
      <c r="A65" s="30" t="str">
        <f>SUBSTITUTE('Daļu izvēle'!A67,"0","")</f>
        <v/>
      </c>
      <c r="B65" s="29">
        <v>59</v>
      </c>
      <c r="C65" s="12">
        <f>'Daļu izvēle'!AP67</f>
        <v>0</v>
      </c>
    </row>
    <row r="66" spans="1:3" hidden="1" x14ac:dyDescent="0.3">
      <c r="A66" s="30" t="str">
        <f>SUBSTITUTE('Daļu izvēle'!A68,"0","")</f>
        <v/>
      </c>
      <c r="B66" s="29">
        <v>60</v>
      </c>
      <c r="C66" s="12">
        <f>'Daļu izvēle'!AP68</f>
        <v>0</v>
      </c>
    </row>
    <row r="67" spans="1:3" hidden="1" x14ac:dyDescent="0.3">
      <c r="A67" s="30" t="str">
        <f>SUBSTITUTE('Daļu izvēle'!A69,"0","")</f>
        <v/>
      </c>
      <c r="B67" s="29">
        <v>61</v>
      </c>
      <c r="C67" s="12">
        <f>'Daļu izvēle'!AP69</f>
        <v>0</v>
      </c>
    </row>
    <row r="68" spans="1:3" hidden="1" x14ac:dyDescent="0.3">
      <c r="A68" s="30" t="str">
        <f>SUBSTITUTE('Daļu izvēle'!A70,"0","")</f>
        <v/>
      </c>
      <c r="B68" s="29">
        <v>62</v>
      </c>
      <c r="C68" s="12">
        <f>'Daļu izvēle'!AP70</f>
        <v>0</v>
      </c>
    </row>
    <row r="69" spans="1:3" hidden="1" x14ac:dyDescent="0.3">
      <c r="A69" s="30" t="str">
        <f>SUBSTITUTE('Daļu izvēle'!A71,"0","")</f>
        <v/>
      </c>
      <c r="B69" s="29">
        <v>63</v>
      </c>
      <c r="C69" s="12">
        <f>'Daļu izvēle'!AP71</f>
        <v>0</v>
      </c>
    </row>
    <row r="70" spans="1:3" hidden="1" x14ac:dyDescent="0.3">
      <c r="A70" s="30" t="str">
        <f>SUBSTITUTE('Daļu izvēle'!A72,"0","")</f>
        <v/>
      </c>
      <c r="B70" s="29">
        <v>64</v>
      </c>
      <c r="C70" s="12">
        <f>'Daļu izvēle'!AP72</f>
        <v>0</v>
      </c>
    </row>
    <row r="71" spans="1:3" hidden="1" x14ac:dyDescent="0.3">
      <c r="A71" s="30" t="str">
        <f>SUBSTITUTE('Daļu izvēle'!A73,"0","")</f>
        <v/>
      </c>
      <c r="B71" s="29">
        <v>65</v>
      </c>
      <c r="C71" s="12">
        <f>'Daļu izvēle'!AP73</f>
        <v>0</v>
      </c>
    </row>
    <row r="72" spans="1:3" hidden="1" x14ac:dyDescent="0.3">
      <c r="A72" s="30" t="str">
        <f>SUBSTITUTE('Daļu izvēle'!A74,"0","")</f>
        <v/>
      </c>
      <c r="B72" s="29">
        <v>66</v>
      </c>
      <c r="C72" s="12">
        <f>'Daļu izvēle'!AP74</f>
        <v>0</v>
      </c>
    </row>
    <row r="73" spans="1:3" hidden="1" x14ac:dyDescent="0.3">
      <c r="A73" s="30" t="str">
        <f>SUBSTITUTE('Daļu izvēle'!A75,"0","")</f>
        <v/>
      </c>
      <c r="B73" s="29">
        <v>67</v>
      </c>
      <c r="C73" s="12">
        <f>'Daļu izvēle'!AP75</f>
        <v>0</v>
      </c>
    </row>
    <row r="74" spans="1:3" hidden="1" x14ac:dyDescent="0.3">
      <c r="A74" s="30" t="str">
        <f>SUBSTITUTE('Daļu izvēle'!A76,"0","")</f>
        <v/>
      </c>
      <c r="B74" s="29">
        <v>68</v>
      </c>
      <c r="C74" s="12">
        <f>'Daļu izvēle'!AP76</f>
        <v>0</v>
      </c>
    </row>
    <row r="75" spans="1:3" hidden="1" x14ac:dyDescent="0.3">
      <c r="A75" s="30" t="str">
        <f>SUBSTITUTE('Daļu izvēle'!A77,"0","")</f>
        <v/>
      </c>
      <c r="B75" s="29">
        <v>69</v>
      </c>
      <c r="C75" s="12">
        <f>'Daļu izvēle'!AP77</f>
        <v>0</v>
      </c>
    </row>
    <row r="76" spans="1:3" hidden="1" x14ac:dyDescent="0.3">
      <c r="A76" s="30" t="str">
        <f>SUBSTITUTE('Daļu izvēle'!A78,"0","")</f>
        <v/>
      </c>
      <c r="B76" s="29">
        <v>70</v>
      </c>
      <c r="C76" s="12">
        <f>'Daļu izvēle'!AP78</f>
        <v>0</v>
      </c>
    </row>
    <row r="77" spans="1:3" hidden="1" x14ac:dyDescent="0.3">
      <c r="A77" s="30" t="str">
        <f>SUBSTITUTE('Daļu izvēle'!A79,"0","")</f>
        <v/>
      </c>
      <c r="B77" s="29">
        <v>71</v>
      </c>
      <c r="C77" s="12">
        <f>'Daļu izvēle'!AP79</f>
        <v>0</v>
      </c>
    </row>
    <row r="78" spans="1:3" hidden="1" x14ac:dyDescent="0.3">
      <c r="A78" s="30" t="str">
        <f>SUBSTITUTE('Daļu izvēle'!A80,"0","")</f>
        <v/>
      </c>
      <c r="B78" s="29">
        <v>72</v>
      </c>
      <c r="C78" s="12">
        <f>'Daļu izvēle'!AP80</f>
        <v>0</v>
      </c>
    </row>
    <row r="79" spans="1:3" hidden="1" x14ac:dyDescent="0.3">
      <c r="A79" s="30" t="str">
        <f>SUBSTITUTE('Daļu izvēle'!A81,"0","")</f>
        <v/>
      </c>
      <c r="B79" s="29">
        <v>73</v>
      </c>
      <c r="C79" s="12">
        <f>'Daļu izvēle'!AP81</f>
        <v>0</v>
      </c>
    </row>
    <row r="80" spans="1:3" hidden="1" x14ac:dyDescent="0.3">
      <c r="A80" s="30" t="str">
        <f>SUBSTITUTE('Daļu izvēle'!A82,"0","")</f>
        <v/>
      </c>
      <c r="B80" s="29">
        <v>74</v>
      </c>
      <c r="C80" s="12">
        <f>'Daļu izvēle'!AP82</f>
        <v>0</v>
      </c>
    </row>
    <row r="81" spans="1:3" hidden="1" x14ac:dyDescent="0.3">
      <c r="A81" s="30" t="str">
        <f>SUBSTITUTE('Daļu izvēle'!A83,"0","")</f>
        <v/>
      </c>
      <c r="B81" s="29">
        <v>75</v>
      </c>
      <c r="C81" s="12">
        <f>'Daļu izvēle'!AP83</f>
        <v>0</v>
      </c>
    </row>
    <row r="82" spans="1:3" hidden="1" x14ac:dyDescent="0.3">
      <c r="A82" s="30" t="str">
        <f>SUBSTITUTE('Daļu izvēle'!A84,"0","")</f>
        <v/>
      </c>
      <c r="B82" s="29">
        <v>76</v>
      </c>
      <c r="C82" s="12">
        <f>'Daļu izvēle'!AP84</f>
        <v>0</v>
      </c>
    </row>
    <row r="83" spans="1:3" hidden="1" x14ac:dyDescent="0.3">
      <c r="A83" s="30" t="str">
        <f>SUBSTITUTE('Daļu izvēle'!A85,"0","")</f>
        <v/>
      </c>
      <c r="B83" s="29">
        <v>77</v>
      </c>
      <c r="C83" s="12">
        <f>'Daļu izvēle'!AP85</f>
        <v>0</v>
      </c>
    </row>
    <row r="84" spans="1:3" hidden="1" x14ac:dyDescent="0.3">
      <c r="A84" s="30" t="str">
        <f>SUBSTITUTE('Daļu izvēle'!A86,"0","")</f>
        <v/>
      </c>
      <c r="B84" s="29">
        <v>78</v>
      </c>
      <c r="C84" s="12">
        <f>'Daļu izvēle'!AP86</f>
        <v>0</v>
      </c>
    </row>
    <row r="85" spans="1:3" hidden="1" x14ac:dyDescent="0.3">
      <c r="A85" s="30" t="str">
        <f>SUBSTITUTE('Daļu izvēle'!A87,"0","")</f>
        <v/>
      </c>
      <c r="B85" s="29">
        <v>79</v>
      </c>
      <c r="C85" s="12">
        <f>'Daļu izvēle'!AP87</f>
        <v>0</v>
      </c>
    </row>
    <row r="86" spans="1:3" hidden="1" x14ac:dyDescent="0.3">
      <c r="A86" s="30" t="str">
        <f>SUBSTITUTE('Daļu izvēle'!A88,"0","")</f>
        <v/>
      </c>
      <c r="B86" s="29">
        <v>80</v>
      </c>
      <c r="C86" s="12">
        <f>'Daļu izvēle'!AP88</f>
        <v>0</v>
      </c>
    </row>
    <row r="87" spans="1:3" hidden="1" x14ac:dyDescent="0.3">
      <c r="A87" s="30" t="str">
        <f>SUBSTITUTE('Daļu izvēle'!A89,"0","")</f>
        <v/>
      </c>
      <c r="B87" s="29">
        <v>81</v>
      </c>
      <c r="C87" s="12">
        <f>'Daļu izvēle'!AP89</f>
        <v>0</v>
      </c>
    </row>
    <row r="88" spans="1:3" hidden="1" x14ac:dyDescent="0.3">
      <c r="A88" s="30" t="str">
        <f>SUBSTITUTE('Daļu izvēle'!A90,"0","")</f>
        <v/>
      </c>
      <c r="B88" s="29">
        <v>82</v>
      </c>
      <c r="C88" s="12">
        <f>'Daļu izvēle'!AP90</f>
        <v>0</v>
      </c>
    </row>
    <row r="89" spans="1:3" hidden="1" x14ac:dyDescent="0.3">
      <c r="A89" s="30" t="str">
        <f>SUBSTITUTE('Daļu izvēle'!A91,"0","")</f>
        <v/>
      </c>
      <c r="B89" s="29">
        <v>83</v>
      </c>
      <c r="C89" s="12">
        <f>'Daļu izvēle'!AP91</f>
        <v>0</v>
      </c>
    </row>
    <row r="90" spans="1:3" hidden="1" x14ac:dyDescent="0.3">
      <c r="A90" s="30" t="str">
        <f>SUBSTITUTE('Daļu izvēle'!A92,"0","")</f>
        <v/>
      </c>
      <c r="B90" s="29">
        <v>84</v>
      </c>
      <c r="C90" s="12">
        <f>'Daļu izvēle'!AP92</f>
        <v>0</v>
      </c>
    </row>
    <row r="91" spans="1:3" hidden="1" x14ac:dyDescent="0.3">
      <c r="A91" s="30" t="str">
        <f>SUBSTITUTE('Daļu izvēle'!A93,"0","")</f>
        <v/>
      </c>
      <c r="B91" s="29">
        <v>85</v>
      </c>
      <c r="C91" s="12">
        <f>'Daļu izvēle'!AP93</f>
        <v>0</v>
      </c>
    </row>
    <row r="92" spans="1:3" hidden="1" x14ac:dyDescent="0.3">
      <c r="A92" s="30" t="str">
        <f>SUBSTITUTE('Daļu izvēle'!A94,"0","")</f>
        <v/>
      </c>
      <c r="B92" s="29">
        <v>86</v>
      </c>
      <c r="C92" s="12">
        <f>'Daļu izvēle'!AP94</f>
        <v>0</v>
      </c>
    </row>
    <row r="93" spans="1:3" hidden="1" x14ac:dyDescent="0.3">
      <c r="A93" s="30" t="str">
        <f>SUBSTITUTE('Daļu izvēle'!A95,"0","")</f>
        <v/>
      </c>
      <c r="B93" s="29">
        <v>87</v>
      </c>
      <c r="C93" s="12">
        <f>'Daļu izvēle'!AP95</f>
        <v>0</v>
      </c>
    </row>
    <row r="94" spans="1:3" hidden="1" x14ac:dyDescent="0.3">
      <c r="A94" s="30" t="str">
        <f>SUBSTITUTE('Daļu izvēle'!A96,"0","")</f>
        <v/>
      </c>
      <c r="B94" s="29">
        <v>88</v>
      </c>
      <c r="C94" s="12">
        <f>'Daļu izvēle'!AP96</f>
        <v>0</v>
      </c>
    </row>
    <row r="95" spans="1:3" hidden="1" x14ac:dyDescent="0.3">
      <c r="A95" s="30" t="str">
        <f>SUBSTITUTE('Daļu izvēle'!A97,"0","")</f>
        <v/>
      </c>
      <c r="B95" s="29">
        <v>89</v>
      </c>
      <c r="C95" s="12">
        <f>'Daļu izvēle'!AP97</f>
        <v>0</v>
      </c>
    </row>
    <row r="96" spans="1:3" hidden="1" x14ac:dyDescent="0.3">
      <c r="A96" s="30" t="str">
        <f>SUBSTITUTE('Daļu izvēle'!A98,"0","")</f>
        <v/>
      </c>
      <c r="B96" s="29">
        <v>90</v>
      </c>
      <c r="C96" s="12">
        <f>'Daļu izvēle'!AP98</f>
        <v>0</v>
      </c>
    </row>
    <row r="97" spans="1:3" hidden="1" x14ac:dyDescent="0.3">
      <c r="A97" s="30" t="str">
        <f>SUBSTITUTE('Daļu izvēle'!A99,"0","")</f>
        <v/>
      </c>
      <c r="B97" s="29">
        <v>91</v>
      </c>
      <c r="C97" s="12">
        <f>'Daļu izvēle'!AP99</f>
        <v>0</v>
      </c>
    </row>
    <row r="98" spans="1:3" hidden="1" x14ac:dyDescent="0.3">
      <c r="A98" s="30" t="str">
        <f>SUBSTITUTE('Daļu izvēle'!A100,"0","")</f>
        <v/>
      </c>
      <c r="B98" s="29">
        <v>92</v>
      </c>
      <c r="C98" s="12">
        <f>'Daļu izvēle'!AP100</f>
        <v>0</v>
      </c>
    </row>
    <row r="99" spans="1:3" hidden="1" x14ac:dyDescent="0.3">
      <c r="A99" s="30" t="str">
        <f>SUBSTITUTE('Daļu izvēle'!A101,"0","")</f>
        <v/>
      </c>
      <c r="B99" s="29">
        <v>93</v>
      </c>
      <c r="C99" s="12">
        <f>'Daļu izvēle'!AP101</f>
        <v>0</v>
      </c>
    </row>
    <row r="100" spans="1:3" hidden="1" x14ac:dyDescent="0.3">
      <c r="A100" s="30" t="str">
        <f>SUBSTITUTE('Daļu izvēle'!A102,"0","")</f>
        <v/>
      </c>
      <c r="B100" s="29">
        <v>94</v>
      </c>
      <c r="C100" s="12">
        <f>'Daļu izvēle'!AP102</f>
        <v>0</v>
      </c>
    </row>
    <row r="101" spans="1:3" hidden="1" x14ac:dyDescent="0.3">
      <c r="A101" s="30" t="str">
        <f>SUBSTITUTE('Daļu izvēle'!A103,"0","")</f>
        <v/>
      </c>
      <c r="B101" s="29">
        <v>95</v>
      </c>
      <c r="C101" s="12">
        <f>'Daļu izvēle'!AP103</f>
        <v>0</v>
      </c>
    </row>
    <row r="102" spans="1:3" hidden="1" x14ac:dyDescent="0.3">
      <c r="A102" s="30" t="str">
        <f>SUBSTITUTE('Daļu izvēle'!A104,"0","")</f>
        <v/>
      </c>
      <c r="B102" s="29">
        <v>96</v>
      </c>
      <c r="C102" s="12">
        <f>'Daļu izvēle'!AP104</f>
        <v>0</v>
      </c>
    </row>
    <row r="103" spans="1:3" hidden="1" x14ac:dyDescent="0.3">
      <c r="A103" s="30" t="str">
        <f>SUBSTITUTE('Daļu izvēle'!A105,"0","")</f>
        <v/>
      </c>
      <c r="B103" s="29">
        <v>97</v>
      </c>
      <c r="C103" s="12">
        <f>'Daļu izvēle'!AP105</f>
        <v>0</v>
      </c>
    </row>
    <row r="104" spans="1:3" hidden="1" x14ac:dyDescent="0.3">
      <c r="A104" s="30" t="str">
        <f>SUBSTITUTE('Daļu izvēle'!A106,"0","")</f>
        <v/>
      </c>
      <c r="B104" s="29">
        <v>98</v>
      </c>
      <c r="C104" s="12">
        <f>'Daļu izvēle'!AP106</f>
        <v>0</v>
      </c>
    </row>
    <row r="105" spans="1:3" hidden="1" x14ac:dyDescent="0.3">
      <c r="A105" s="30" t="str">
        <f>SUBSTITUTE('Daļu izvēle'!A107,"0","")</f>
        <v/>
      </c>
      <c r="B105" s="29">
        <v>99</v>
      </c>
      <c r="C105" s="12">
        <f>'Daļu izvēle'!AP107</f>
        <v>0</v>
      </c>
    </row>
    <row r="106" spans="1:3" hidden="1" x14ac:dyDescent="0.3">
      <c r="A106" s="30" t="str">
        <f>SUBSTITUTE('Daļu izvēle'!A108,"0","")</f>
        <v/>
      </c>
      <c r="B106" s="29">
        <v>100</v>
      </c>
      <c r="C106" s="12">
        <f>'Daļu izvēle'!AP108</f>
        <v>0</v>
      </c>
    </row>
    <row r="107" spans="1:3" hidden="1" x14ac:dyDescent="0.3">
      <c r="A107" s="30" t="str">
        <f>SUBSTITUTE('Daļu izvēle'!A109,"0","")</f>
        <v/>
      </c>
      <c r="B107" s="29">
        <v>101</v>
      </c>
      <c r="C107" s="12">
        <f>'Daļu izvēle'!AP109</f>
        <v>0</v>
      </c>
    </row>
    <row r="108" spans="1:3" hidden="1" x14ac:dyDescent="0.3">
      <c r="A108" s="30" t="str">
        <f>SUBSTITUTE('Daļu izvēle'!A110,"0","")</f>
        <v/>
      </c>
      <c r="B108" s="29">
        <v>102</v>
      </c>
      <c r="C108" s="12">
        <f>'Daļu izvēle'!AP110</f>
        <v>0</v>
      </c>
    </row>
    <row r="109" spans="1:3" hidden="1" x14ac:dyDescent="0.3">
      <c r="A109" s="30" t="str">
        <f>SUBSTITUTE('Daļu izvēle'!A111,"0","")</f>
        <v/>
      </c>
      <c r="B109" s="29">
        <v>103</v>
      </c>
      <c r="C109" s="12">
        <f>'Daļu izvēle'!AP111</f>
        <v>0</v>
      </c>
    </row>
    <row r="110" spans="1:3" hidden="1" x14ac:dyDescent="0.3">
      <c r="A110" s="30" t="str">
        <f>SUBSTITUTE('Daļu izvēle'!A112,"0","")</f>
        <v/>
      </c>
      <c r="B110" s="29">
        <v>104</v>
      </c>
      <c r="C110" s="12">
        <f>'Daļu izvēle'!AP112</f>
        <v>0</v>
      </c>
    </row>
    <row r="111" spans="1:3" hidden="1" x14ac:dyDescent="0.3">
      <c r="A111" s="30" t="str">
        <f>SUBSTITUTE('Daļu izvēle'!A113,"0","")</f>
        <v/>
      </c>
      <c r="B111" s="29">
        <v>105</v>
      </c>
      <c r="C111" s="12">
        <f>'Daļu izvēle'!AP113</f>
        <v>0</v>
      </c>
    </row>
    <row r="112" spans="1:3" hidden="1" x14ac:dyDescent="0.3">
      <c r="A112" s="30" t="str">
        <f>SUBSTITUTE('Daļu izvēle'!A114,"0","")</f>
        <v/>
      </c>
      <c r="B112" s="29">
        <v>106</v>
      </c>
      <c r="C112" s="12">
        <f>'Daļu izvēle'!AP114</f>
        <v>0</v>
      </c>
    </row>
    <row r="113" spans="1:3" hidden="1" x14ac:dyDescent="0.3">
      <c r="A113" s="30" t="str">
        <f>SUBSTITUTE('Daļu izvēle'!A115,"0","")</f>
        <v/>
      </c>
      <c r="B113" s="29">
        <v>107</v>
      </c>
      <c r="C113" s="12">
        <f>'Daļu izvēle'!AP115</f>
        <v>0</v>
      </c>
    </row>
    <row r="114" spans="1:3" hidden="1" x14ac:dyDescent="0.3">
      <c r="A114" s="30" t="str">
        <f>SUBSTITUTE('Daļu izvēle'!A116,"0","")</f>
        <v/>
      </c>
      <c r="B114" s="29">
        <v>108</v>
      </c>
      <c r="C114" s="12">
        <f>'Daļu izvēle'!AP116</f>
        <v>0</v>
      </c>
    </row>
    <row r="115" spans="1:3" hidden="1" x14ac:dyDescent="0.3">
      <c r="A115" s="30" t="str">
        <f>SUBSTITUTE('Daļu izvēle'!A117,"0","")</f>
        <v/>
      </c>
      <c r="B115" s="29">
        <v>109</v>
      </c>
      <c r="C115" s="12">
        <f>'Daļu izvēle'!AP117</f>
        <v>0</v>
      </c>
    </row>
    <row r="116" spans="1:3" hidden="1" x14ac:dyDescent="0.3">
      <c r="A116" s="30" t="str">
        <f>SUBSTITUTE('Daļu izvēle'!A118,"0","")</f>
        <v/>
      </c>
      <c r="B116" s="29">
        <v>110</v>
      </c>
      <c r="C116" s="12">
        <f>'Daļu izvēle'!AP118</f>
        <v>0</v>
      </c>
    </row>
    <row r="117" spans="1:3" hidden="1" x14ac:dyDescent="0.3">
      <c r="A117" s="30" t="str">
        <f>SUBSTITUTE('Daļu izvēle'!A119,"0","")</f>
        <v/>
      </c>
      <c r="B117" s="29">
        <v>111</v>
      </c>
      <c r="C117" s="12">
        <f>'Daļu izvēle'!AP119</f>
        <v>0</v>
      </c>
    </row>
    <row r="118" spans="1:3" hidden="1" x14ac:dyDescent="0.3">
      <c r="A118" s="30" t="str">
        <f>SUBSTITUTE('Daļu izvēle'!A120,"0","")</f>
        <v/>
      </c>
      <c r="B118" s="29">
        <v>112</v>
      </c>
      <c r="C118" s="12">
        <f>'Daļu izvēle'!AP120</f>
        <v>0</v>
      </c>
    </row>
    <row r="119" spans="1:3" hidden="1" x14ac:dyDescent="0.3">
      <c r="A119" s="30" t="str">
        <f>SUBSTITUTE('Daļu izvēle'!A121,"0","")</f>
        <v/>
      </c>
      <c r="B119" s="29">
        <v>113</v>
      </c>
      <c r="C119" s="12">
        <f>'Daļu izvēle'!AP121</f>
        <v>0</v>
      </c>
    </row>
    <row r="120" spans="1:3" hidden="1" x14ac:dyDescent="0.3">
      <c r="A120" s="30" t="str">
        <f>SUBSTITUTE('Daļu izvēle'!A122,"0","")</f>
        <v/>
      </c>
      <c r="B120" s="29">
        <v>114</v>
      </c>
      <c r="C120" s="12">
        <f>'Daļu izvēle'!AP122</f>
        <v>0</v>
      </c>
    </row>
    <row r="121" spans="1:3" hidden="1" x14ac:dyDescent="0.3">
      <c r="A121" s="30" t="str">
        <f>SUBSTITUTE('Daļu izvēle'!A123,"0","")</f>
        <v/>
      </c>
      <c r="B121" s="29">
        <v>115</v>
      </c>
      <c r="C121" s="12">
        <f>'Daļu izvēle'!AP123</f>
        <v>0</v>
      </c>
    </row>
    <row r="122" spans="1:3" hidden="1" x14ac:dyDescent="0.3">
      <c r="A122" s="30" t="str">
        <f>SUBSTITUTE('Daļu izvēle'!A124,"0","")</f>
        <v/>
      </c>
      <c r="B122" s="29">
        <v>116</v>
      </c>
      <c r="C122" s="12">
        <f>'Daļu izvēle'!AP124</f>
        <v>0</v>
      </c>
    </row>
    <row r="123" spans="1:3" hidden="1" x14ac:dyDescent="0.3">
      <c r="A123" s="30" t="str">
        <f>SUBSTITUTE('Daļu izvēle'!A125,"0","")</f>
        <v/>
      </c>
      <c r="B123" s="29">
        <v>117</v>
      </c>
      <c r="C123" s="12">
        <f>'Daļu izvēle'!AP125</f>
        <v>0</v>
      </c>
    </row>
    <row r="124" spans="1:3" hidden="1" x14ac:dyDescent="0.3">
      <c r="A124" s="30" t="str">
        <f>SUBSTITUTE('Daļu izvēle'!A126,"0","")</f>
        <v/>
      </c>
      <c r="B124" s="29">
        <v>118</v>
      </c>
      <c r="C124" s="12">
        <f>'Daļu izvēle'!AP126</f>
        <v>0</v>
      </c>
    </row>
    <row r="125" spans="1:3" hidden="1" x14ac:dyDescent="0.3">
      <c r="A125" s="30" t="str">
        <f>SUBSTITUTE('Daļu izvēle'!A127,"0","")</f>
        <v/>
      </c>
      <c r="B125" s="29">
        <v>119</v>
      </c>
      <c r="C125" s="12">
        <f>'Daļu izvēle'!AP127</f>
        <v>0</v>
      </c>
    </row>
    <row r="126" spans="1:3" hidden="1" x14ac:dyDescent="0.3">
      <c r="A126" s="30" t="str">
        <f>SUBSTITUTE('Daļu izvēle'!A128,"0","")</f>
        <v/>
      </c>
      <c r="B126" s="29">
        <v>120</v>
      </c>
      <c r="C126" s="12">
        <f>'Daļu izvēle'!AP128</f>
        <v>0</v>
      </c>
    </row>
    <row r="127" spans="1:3" hidden="1" x14ac:dyDescent="0.3">
      <c r="A127" s="30" t="str">
        <f>SUBSTITUTE('Daļu izvēle'!A129,"0","")</f>
        <v/>
      </c>
      <c r="B127" s="29">
        <v>121</v>
      </c>
      <c r="C127" s="12">
        <f>'Daļu izvēle'!AP129</f>
        <v>0</v>
      </c>
    </row>
    <row r="128" spans="1:3" hidden="1" x14ac:dyDescent="0.3">
      <c r="A128" s="30" t="str">
        <f>SUBSTITUTE('Daļu izvēle'!A130,"0","")</f>
        <v/>
      </c>
      <c r="B128" s="29">
        <v>122</v>
      </c>
      <c r="C128" s="12">
        <f>'Daļu izvēle'!AP130</f>
        <v>0</v>
      </c>
    </row>
    <row r="129" spans="1:3" hidden="1" x14ac:dyDescent="0.3">
      <c r="A129" s="30" t="str">
        <f>SUBSTITUTE('Daļu izvēle'!A131,"0","")</f>
        <v/>
      </c>
      <c r="B129" s="29">
        <v>123</v>
      </c>
      <c r="C129" s="12">
        <f>'Daļu izvēle'!AP131</f>
        <v>0</v>
      </c>
    </row>
    <row r="130" spans="1:3" hidden="1" x14ac:dyDescent="0.3">
      <c r="A130" s="30" t="str">
        <f>SUBSTITUTE('Daļu izvēle'!A132,"0","")</f>
        <v/>
      </c>
      <c r="B130" s="29">
        <v>124</v>
      </c>
      <c r="C130" s="12">
        <f>'Daļu izvēle'!AP132</f>
        <v>0</v>
      </c>
    </row>
    <row r="131" spans="1:3" hidden="1" x14ac:dyDescent="0.3">
      <c r="A131" s="30" t="str">
        <f>SUBSTITUTE('Daļu izvēle'!A133,"0","")</f>
        <v/>
      </c>
      <c r="B131" s="29">
        <v>125</v>
      </c>
      <c r="C131" s="12">
        <f>'Daļu izvēle'!AP133</f>
        <v>0</v>
      </c>
    </row>
    <row r="132" spans="1:3" hidden="1" x14ac:dyDescent="0.3">
      <c r="A132" s="30" t="str">
        <f>SUBSTITUTE('Daļu izvēle'!A134,"0","")</f>
        <v/>
      </c>
      <c r="B132" s="29">
        <v>126</v>
      </c>
      <c r="C132" s="12">
        <f>'Daļu izvēle'!AP134</f>
        <v>0</v>
      </c>
    </row>
    <row r="133" spans="1:3" hidden="1" x14ac:dyDescent="0.3">
      <c r="A133" s="30" t="str">
        <f>SUBSTITUTE('Daļu izvēle'!A135,"0","")</f>
        <v/>
      </c>
      <c r="B133" s="29">
        <v>127</v>
      </c>
      <c r="C133" s="12">
        <f>'Daļu izvēle'!AP135</f>
        <v>0</v>
      </c>
    </row>
    <row r="134" spans="1:3" hidden="1" x14ac:dyDescent="0.3">
      <c r="A134" s="30" t="str">
        <f>SUBSTITUTE('Daļu izvēle'!A136,"0","")</f>
        <v/>
      </c>
      <c r="B134" s="29">
        <v>128</v>
      </c>
      <c r="C134" s="12">
        <f>'Daļu izvēle'!AP136</f>
        <v>0</v>
      </c>
    </row>
    <row r="135" spans="1:3" hidden="1" x14ac:dyDescent="0.3">
      <c r="A135" s="30" t="str">
        <f>SUBSTITUTE('Daļu izvēle'!A137,"0","")</f>
        <v/>
      </c>
      <c r="B135" s="29">
        <v>129</v>
      </c>
      <c r="C135" s="12">
        <f>'Daļu izvēle'!AP137</f>
        <v>0</v>
      </c>
    </row>
    <row r="136" spans="1:3" hidden="1" x14ac:dyDescent="0.3">
      <c r="A136" s="30" t="str">
        <f>SUBSTITUTE('Daļu izvēle'!A138,"0","")</f>
        <v/>
      </c>
      <c r="B136" s="29">
        <v>130</v>
      </c>
      <c r="C136" s="12">
        <f>'Daļu izvēle'!AP138</f>
        <v>0</v>
      </c>
    </row>
    <row r="137" spans="1:3" hidden="1" x14ac:dyDescent="0.3">
      <c r="A137" s="30" t="str">
        <f>SUBSTITUTE('Daļu izvēle'!A139,"0","")</f>
        <v/>
      </c>
      <c r="B137" s="29">
        <v>131</v>
      </c>
      <c r="C137" s="12">
        <f>'Daļu izvēle'!AP139</f>
        <v>0</v>
      </c>
    </row>
    <row r="138" spans="1:3" hidden="1" x14ac:dyDescent="0.3">
      <c r="A138" s="30" t="str">
        <f>SUBSTITUTE('Daļu izvēle'!A140,"0","")</f>
        <v/>
      </c>
      <c r="B138" s="29">
        <v>132</v>
      </c>
      <c r="C138" s="12">
        <f>'Daļu izvēle'!AP140</f>
        <v>0</v>
      </c>
    </row>
    <row r="139" spans="1:3" hidden="1" x14ac:dyDescent="0.3">
      <c r="A139" s="30" t="str">
        <f>SUBSTITUTE('Daļu izvēle'!A141,"0","")</f>
        <v/>
      </c>
      <c r="B139" s="29">
        <v>133</v>
      </c>
      <c r="C139" s="12">
        <f>'Daļu izvēle'!AP141</f>
        <v>0</v>
      </c>
    </row>
    <row r="140" spans="1:3" hidden="1" x14ac:dyDescent="0.3">
      <c r="A140" s="30" t="str">
        <f>SUBSTITUTE('Daļu izvēle'!A142,"0","")</f>
        <v/>
      </c>
      <c r="B140" s="29">
        <v>134</v>
      </c>
      <c r="C140" s="12">
        <f>'Daļu izvēle'!AP142</f>
        <v>0</v>
      </c>
    </row>
    <row r="141" spans="1:3" hidden="1" x14ac:dyDescent="0.3">
      <c r="A141" s="30" t="str">
        <f>SUBSTITUTE('Daļu izvēle'!A143,"0","")</f>
        <v/>
      </c>
      <c r="B141" s="29">
        <v>135</v>
      </c>
      <c r="C141" s="12">
        <f>'Daļu izvēle'!AP143</f>
        <v>0</v>
      </c>
    </row>
    <row r="142" spans="1:3" hidden="1" x14ac:dyDescent="0.3">
      <c r="A142" s="30" t="str">
        <f>SUBSTITUTE('Daļu izvēle'!A144,"0","")</f>
        <v/>
      </c>
      <c r="B142" s="29">
        <v>136</v>
      </c>
      <c r="C142" s="12">
        <f>'Daļu izvēle'!AP144</f>
        <v>0</v>
      </c>
    </row>
    <row r="143" spans="1:3" hidden="1" x14ac:dyDescent="0.3">
      <c r="A143" s="30" t="str">
        <f>SUBSTITUTE('Daļu izvēle'!A145,"0","")</f>
        <v/>
      </c>
      <c r="B143" s="29">
        <v>137</v>
      </c>
      <c r="C143" s="12">
        <f>'Daļu izvēle'!AP145</f>
        <v>0</v>
      </c>
    </row>
    <row r="144" spans="1:3" hidden="1" x14ac:dyDescent="0.3">
      <c r="A144" s="30" t="str">
        <f>SUBSTITUTE('Daļu izvēle'!A146,"0","")</f>
        <v/>
      </c>
      <c r="B144" s="29">
        <v>138</v>
      </c>
      <c r="C144" s="12">
        <f>'Daļu izvēle'!AP146</f>
        <v>0</v>
      </c>
    </row>
    <row r="145" spans="1:3" hidden="1" x14ac:dyDescent="0.3">
      <c r="A145" s="30" t="str">
        <f>SUBSTITUTE('Daļu izvēle'!A147,"0","")</f>
        <v/>
      </c>
      <c r="B145" s="29">
        <v>139</v>
      </c>
      <c r="C145" s="12">
        <f>'Daļu izvēle'!AP147</f>
        <v>0</v>
      </c>
    </row>
    <row r="146" spans="1:3" hidden="1" x14ac:dyDescent="0.3">
      <c r="A146" s="30" t="str">
        <f>SUBSTITUTE('Daļu izvēle'!A148,"0","")</f>
        <v/>
      </c>
      <c r="B146" s="29">
        <v>140</v>
      </c>
      <c r="C146" s="12">
        <f>'Daļu izvēle'!AP148</f>
        <v>0</v>
      </c>
    </row>
    <row r="147" spans="1:3" hidden="1" x14ac:dyDescent="0.3">
      <c r="A147" s="30" t="str">
        <f>SUBSTITUTE('Daļu izvēle'!A149,"0","")</f>
        <v/>
      </c>
      <c r="B147" s="29">
        <v>141</v>
      </c>
      <c r="C147" s="12">
        <f>'Daļu izvēle'!AP149</f>
        <v>0</v>
      </c>
    </row>
    <row r="148" spans="1:3" hidden="1" x14ac:dyDescent="0.3">
      <c r="A148" s="30" t="str">
        <f>SUBSTITUTE('Daļu izvēle'!A150,"0","")</f>
        <v/>
      </c>
      <c r="B148" s="29">
        <v>142</v>
      </c>
      <c r="C148" s="12">
        <f>'Daļu izvēle'!AP150</f>
        <v>0</v>
      </c>
    </row>
    <row r="149" spans="1:3" hidden="1" x14ac:dyDescent="0.3">
      <c r="A149" s="30" t="str">
        <f>SUBSTITUTE('Daļu izvēle'!A151,"0","")</f>
        <v/>
      </c>
      <c r="B149" s="29">
        <v>143</v>
      </c>
      <c r="C149" s="12">
        <f>'Daļu izvēle'!AP151</f>
        <v>0</v>
      </c>
    </row>
    <row r="150" spans="1:3" hidden="1" x14ac:dyDescent="0.3">
      <c r="A150" s="30" t="str">
        <f>SUBSTITUTE('Daļu izvēle'!A152,"0","")</f>
        <v/>
      </c>
      <c r="B150" s="29">
        <v>144</v>
      </c>
      <c r="C150" s="12">
        <f>'Daļu izvēle'!AP152</f>
        <v>0</v>
      </c>
    </row>
    <row r="151" spans="1:3" hidden="1" x14ac:dyDescent="0.3">
      <c r="A151" s="30" t="str">
        <f>SUBSTITUTE('Daļu izvēle'!A153,"0","")</f>
        <v/>
      </c>
      <c r="B151" s="29">
        <v>145</v>
      </c>
      <c r="C151" s="12">
        <f>'Daļu izvēle'!AP153</f>
        <v>0</v>
      </c>
    </row>
    <row r="152" spans="1:3" hidden="1" x14ac:dyDescent="0.3">
      <c r="A152" s="30" t="str">
        <f>SUBSTITUTE('Daļu izvēle'!A154,"0","")</f>
        <v/>
      </c>
      <c r="B152" s="29">
        <v>146</v>
      </c>
      <c r="C152" s="12">
        <f>'Daļu izvēle'!AP154</f>
        <v>0</v>
      </c>
    </row>
    <row r="153" spans="1:3" hidden="1" x14ac:dyDescent="0.3">
      <c r="A153" s="30" t="str">
        <f>SUBSTITUTE('Daļu izvēle'!A155,"0","")</f>
        <v/>
      </c>
      <c r="B153" s="29">
        <v>147</v>
      </c>
      <c r="C153" s="12">
        <f>'Daļu izvēle'!AP155</f>
        <v>0</v>
      </c>
    </row>
    <row r="154" spans="1:3" hidden="1" x14ac:dyDescent="0.3">
      <c r="A154" s="30" t="str">
        <f>SUBSTITUTE('Daļu izvēle'!A156,"0","")</f>
        <v/>
      </c>
      <c r="B154" s="29">
        <v>148</v>
      </c>
      <c r="C154" s="12">
        <f>'Daļu izvēle'!AP156</f>
        <v>0</v>
      </c>
    </row>
    <row r="155" spans="1:3" hidden="1" x14ac:dyDescent="0.3">
      <c r="A155" s="30" t="str">
        <f>SUBSTITUTE('Daļu izvēle'!A157,"0","")</f>
        <v/>
      </c>
      <c r="B155" s="29">
        <v>149</v>
      </c>
      <c r="C155" s="12">
        <f>'Daļu izvēle'!AP157</f>
        <v>0</v>
      </c>
    </row>
    <row r="156" spans="1:3" hidden="1" x14ac:dyDescent="0.3">
      <c r="A156" s="30" t="str">
        <f>SUBSTITUTE('Daļu izvēle'!A158,"0","")</f>
        <v/>
      </c>
      <c r="B156" s="29">
        <v>150</v>
      </c>
      <c r="C156" s="12">
        <f>'Daļu izvēle'!AP158</f>
        <v>0</v>
      </c>
    </row>
    <row r="157" spans="1:3" hidden="1" x14ac:dyDescent="0.3">
      <c r="A157" s="30" t="str">
        <f>SUBSTITUTE('Daļu izvēle'!A159,"0","")</f>
        <v/>
      </c>
      <c r="B157" s="29">
        <v>151</v>
      </c>
      <c r="C157" s="12">
        <f>'Daļu izvēle'!AP159</f>
        <v>0</v>
      </c>
    </row>
    <row r="158" spans="1:3" hidden="1" x14ac:dyDescent="0.3">
      <c r="A158" s="30" t="str">
        <f>SUBSTITUTE('Daļu izvēle'!A160,"0","")</f>
        <v/>
      </c>
      <c r="B158" s="29">
        <v>152</v>
      </c>
      <c r="C158" s="12">
        <f>'Daļu izvēle'!AP160</f>
        <v>0</v>
      </c>
    </row>
    <row r="159" spans="1:3" hidden="1" x14ac:dyDescent="0.3">
      <c r="A159" s="30" t="str">
        <f>SUBSTITUTE('Daļu izvēle'!A161,"0","")</f>
        <v/>
      </c>
      <c r="B159" s="29">
        <v>153</v>
      </c>
      <c r="C159" s="12">
        <f>'Daļu izvēle'!AP161</f>
        <v>0</v>
      </c>
    </row>
    <row r="160" spans="1:3" hidden="1" x14ac:dyDescent="0.3">
      <c r="A160" s="30" t="str">
        <f>SUBSTITUTE('Daļu izvēle'!A162,"0","")</f>
        <v/>
      </c>
      <c r="B160" s="29">
        <v>154</v>
      </c>
      <c r="C160" s="12">
        <f>'Daļu izvēle'!AP162</f>
        <v>0</v>
      </c>
    </row>
    <row r="161" spans="1:3" hidden="1" x14ac:dyDescent="0.3">
      <c r="A161" s="30" t="str">
        <f>SUBSTITUTE('Daļu izvēle'!A163,"0","")</f>
        <v/>
      </c>
      <c r="B161" s="29">
        <v>155</v>
      </c>
      <c r="C161" s="12">
        <f>'Daļu izvēle'!AP163</f>
        <v>0</v>
      </c>
    </row>
    <row r="162" spans="1:3" hidden="1" x14ac:dyDescent="0.3">
      <c r="A162" s="30" t="str">
        <f>SUBSTITUTE('Daļu izvēle'!A164,"0","")</f>
        <v/>
      </c>
      <c r="B162" s="29">
        <v>156</v>
      </c>
      <c r="C162" s="12">
        <f>'Daļu izvēle'!AP164</f>
        <v>0</v>
      </c>
    </row>
    <row r="163" spans="1:3" hidden="1" x14ac:dyDescent="0.3">
      <c r="A163" s="30" t="str">
        <f>SUBSTITUTE('Daļu izvēle'!A165,"0","")</f>
        <v/>
      </c>
      <c r="B163" s="29">
        <v>157</v>
      </c>
      <c r="C163" s="12">
        <f>'Daļu izvēle'!AP165</f>
        <v>0</v>
      </c>
    </row>
    <row r="164" spans="1:3" hidden="1" x14ac:dyDescent="0.3">
      <c r="A164" s="30" t="str">
        <f>SUBSTITUTE('Daļu izvēle'!A166,"0","")</f>
        <v/>
      </c>
      <c r="B164" s="29">
        <v>158</v>
      </c>
      <c r="C164" s="12">
        <f>'Daļu izvēle'!AP166</f>
        <v>0</v>
      </c>
    </row>
    <row r="165" spans="1:3" hidden="1" x14ac:dyDescent="0.3">
      <c r="A165" s="30" t="str">
        <f>SUBSTITUTE('Daļu izvēle'!A167,"0","")</f>
        <v/>
      </c>
      <c r="B165" s="29">
        <v>159</v>
      </c>
      <c r="C165" s="12">
        <f>'Daļu izvēle'!AP167</f>
        <v>0</v>
      </c>
    </row>
    <row r="166" spans="1:3" hidden="1" x14ac:dyDescent="0.3">
      <c r="A166" s="30" t="str">
        <f>SUBSTITUTE('Daļu izvēle'!A168,"0","")</f>
        <v/>
      </c>
      <c r="B166" s="29">
        <v>160</v>
      </c>
      <c r="C166" s="12">
        <f>'Daļu izvēle'!AP168</f>
        <v>0</v>
      </c>
    </row>
    <row r="167" spans="1:3" hidden="1" x14ac:dyDescent="0.3">
      <c r="A167" s="30" t="str">
        <f>SUBSTITUTE('Daļu izvēle'!A169,"0","")</f>
        <v/>
      </c>
      <c r="B167" s="29">
        <v>161</v>
      </c>
      <c r="C167" s="12">
        <f>'Daļu izvēle'!AP169</f>
        <v>0</v>
      </c>
    </row>
    <row r="168" spans="1:3" hidden="1" x14ac:dyDescent="0.3">
      <c r="A168" s="30" t="str">
        <f>SUBSTITUTE('Daļu izvēle'!A170,"0","")</f>
        <v/>
      </c>
      <c r="B168" s="29">
        <v>162</v>
      </c>
      <c r="C168" s="12">
        <f>'Daļu izvēle'!AP170</f>
        <v>0</v>
      </c>
    </row>
    <row r="169" spans="1:3" hidden="1" x14ac:dyDescent="0.3">
      <c r="A169" s="30" t="str">
        <f>SUBSTITUTE('Daļu izvēle'!A171,"0","")</f>
        <v/>
      </c>
      <c r="B169" s="29">
        <v>163</v>
      </c>
      <c r="C169" s="12">
        <f>'Daļu izvēle'!AP171</f>
        <v>0</v>
      </c>
    </row>
    <row r="170" spans="1:3" hidden="1" x14ac:dyDescent="0.3">
      <c r="A170" s="30" t="str">
        <f>SUBSTITUTE('Daļu izvēle'!A172,"0","")</f>
        <v/>
      </c>
      <c r="B170" s="29">
        <v>164</v>
      </c>
      <c r="C170" s="12">
        <f>'Daļu izvēle'!AP172</f>
        <v>0</v>
      </c>
    </row>
    <row r="171" spans="1:3" hidden="1" x14ac:dyDescent="0.3">
      <c r="A171" s="30" t="str">
        <f>SUBSTITUTE('Daļu izvēle'!A173,"0","")</f>
        <v/>
      </c>
      <c r="B171" s="29">
        <v>165</v>
      </c>
      <c r="C171" s="12">
        <f>'Daļu izvēle'!AP173</f>
        <v>0</v>
      </c>
    </row>
    <row r="172" spans="1:3" hidden="1" x14ac:dyDescent="0.3">
      <c r="A172" s="30" t="str">
        <f>SUBSTITUTE('Daļu izvēle'!A174,"0","")</f>
        <v/>
      </c>
      <c r="B172" s="29">
        <v>166</v>
      </c>
      <c r="C172" s="12">
        <f>'Daļu izvēle'!AP174</f>
        <v>0</v>
      </c>
    </row>
    <row r="173" spans="1:3" hidden="1" x14ac:dyDescent="0.3">
      <c r="A173" s="30" t="str">
        <f>SUBSTITUTE('Daļu izvēle'!A175,"0","")</f>
        <v/>
      </c>
      <c r="B173" s="29">
        <v>167</v>
      </c>
      <c r="C173" s="12">
        <f>'Daļu izvēle'!AP175</f>
        <v>0</v>
      </c>
    </row>
    <row r="174" spans="1:3" hidden="1" x14ac:dyDescent="0.3">
      <c r="A174" s="30" t="str">
        <f>SUBSTITUTE('Daļu izvēle'!A176,"0","")</f>
        <v/>
      </c>
      <c r="B174" s="29">
        <v>168</v>
      </c>
      <c r="C174" s="12">
        <f>'Daļu izvēle'!AP176</f>
        <v>0</v>
      </c>
    </row>
    <row r="175" spans="1:3" hidden="1" x14ac:dyDescent="0.3">
      <c r="A175" s="30" t="str">
        <f>SUBSTITUTE('Daļu izvēle'!A177,"0","")</f>
        <v/>
      </c>
      <c r="B175" s="29">
        <v>169</v>
      </c>
      <c r="C175" s="12">
        <f>'Daļu izvēle'!AP177</f>
        <v>0</v>
      </c>
    </row>
    <row r="176" spans="1:3" hidden="1" x14ac:dyDescent="0.3">
      <c r="A176" s="30" t="str">
        <f>SUBSTITUTE('Daļu izvēle'!A178,"0","")</f>
        <v/>
      </c>
      <c r="B176" s="29">
        <v>170</v>
      </c>
      <c r="C176" s="12">
        <f>'Daļu izvēle'!AP178</f>
        <v>0</v>
      </c>
    </row>
    <row r="177" spans="1:3" hidden="1" x14ac:dyDescent="0.3">
      <c r="A177" s="30" t="str">
        <f>SUBSTITUTE('Daļu izvēle'!A179,"0","")</f>
        <v/>
      </c>
      <c r="B177" s="29">
        <v>171</v>
      </c>
      <c r="C177" s="12">
        <f>'Daļu izvēle'!AP179</f>
        <v>0</v>
      </c>
    </row>
    <row r="178" spans="1:3" hidden="1" x14ac:dyDescent="0.3">
      <c r="A178" s="30" t="str">
        <f>SUBSTITUTE('Daļu izvēle'!A180,"0","")</f>
        <v/>
      </c>
      <c r="B178" s="29">
        <v>172</v>
      </c>
      <c r="C178" s="12">
        <f>'Daļu izvēle'!AP180</f>
        <v>0</v>
      </c>
    </row>
    <row r="179" spans="1:3" hidden="1" x14ac:dyDescent="0.3">
      <c r="A179" s="30" t="str">
        <f>SUBSTITUTE('Daļu izvēle'!A181,"0","")</f>
        <v/>
      </c>
      <c r="B179" s="29">
        <v>173</v>
      </c>
      <c r="C179" s="12">
        <f>'Daļu izvēle'!AP181</f>
        <v>0</v>
      </c>
    </row>
    <row r="180" spans="1:3" hidden="1" x14ac:dyDescent="0.3">
      <c r="A180" s="30" t="str">
        <f>SUBSTITUTE('Daļu izvēle'!A182,"0","")</f>
        <v/>
      </c>
      <c r="B180" s="29">
        <v>174</v>
      </c>
      <c r="C180" s="12">
        <f>'Daļu izvēle'!AP182</f>
        <v>0</v>
      </c>
    </row>
    <row r="181" spans="1:3" hidden="1" x14ac:dyDescent="0.3">
      <c r="A181" s="30" t="str">
        <f>SUBSTITUTE('Daļu izvēle'!A183,"0","")</f>
        <v/>
      </c>
      <c r="B181" s="29">
        <v>175</v>
      </c>
      <c r="C181" s="12">
        <f>'Daļu izvēle'!AP183</f>
        <v>0</v>
      </c>
    </row>
    <row r="182" spans="1:3" hidden="1" x14ac:dyDescent="0.3">
      <c r="A182" s="30" t="str">
        <f>SUBSTITUTE('Daļu izvēle'!A184,"0","")</f>
        <v/>
      </c>
      <c r="B182" s="29">
        <v>176</v>
      </c>
      <c r="C182" s="12">
        <f>'Daļu izvēle'!AP184</f>
        <v>0</v>
      </c>
    </row>
    <row r="183" spans="1:3" hidden="1" x14ac:dyDescent="0.3">
      <c r="A183" s="30" t="str">
        <f>SUBSTITUTE('Daļu izvēle'!A185,"0","")</f>
        <v/>
      </c>
      <c r="B183" s="29">
        <v>177</v>
      </c>
      <c r="C183" s="12">
        <f>'Daļu izvēle'!AP185</f>
        <v>0</v>
      </c>
    </row>
    <row r="184" spans="1:3" hidden="1" x14ac:dyDescent="0.3">
      <c r="A184" s="30" t="str">
        <f>SUBSTITUTE('Daļu izvēle'!A186,"0","")</f>
        <v/>
      </c>
      <c r="B184" s="29">
        <v>178</v>
      </c>
      <c r="C184" s="12">
        <f>'Daļu izvēle'!AP186</f>
        <v>0</v>
      </c>
    </row>
    <row r="185" spans="1:3" hidden="1" x14ac:dyDescent="0.3">
      <c r="A185" s="30" t="str">
        <f>SUBSTITUTE('Daļu izvēle'!A187,"0","")</f>
        <v/>
      </c>
      <c r="B185" s="29">
        <v>179</v>
      </c>
      <c r="C185" s="12">
        <f>'Daļu izvēle'!AP187</f>
        <v>0</v>
      </c>
    </row>
    <row r="186" spans="1:3" hidden="1" x14ac:dyDescent="0.3">
      <c r="A186" s="30" t="str">
        <f>SUBSTITUTE('Daļu izvēle'!A188,"0","")</f>
        <v/>
      </c>
      <c r="B186" s="29">
        <v>180</v>
      </c>
      <c r="C186" s="12">
        <f>'Daļu izvēle'!AP188</f>
        <v>0</v>
      </c>
    </row>
    <row r="187" spans="1:3" hidden="1" x14ac:dyDescent="0.3">
      <c r="A187" s="30" t="str">
        <f>SUBSTITUTE('Daļu izvēle'!A189,"0","")</f>
        <v/>
      </c>
      <c r="B187" s="29">
        <v>181</v>
      </c>
      <c r="C187" s="12">
        <f>'Daļu izvēle'!AP189</f>
        <v>0</v>
      </c>
    </row>
    <row r="188" spans="1:3" hidden="1" x14ac:dyDescent="0.3">
      <c r="A188" s="30" t="str">
        <f>SUBSTITUTE('Daļu izvēle'!A190,"0","")</f>
        <v/>
      </c>
      <c r="B188" s="29">
        <v>182</v>
      </c>
      <c r="C188" s="12">
        <f>'Daļu izvēle'!AP190</f>
        <v>0</v>
      </c>
    </row>
    <row r="189" spans="1:3" hidden="1" x14ac:dyDescent="0.3">
      <c r="A189" s="30" t="str">
        <f>SUBSTITUTE('Daļu izvēle'!A191,"0","")</f>
        <v/>
      </c>
      <c r="B189" s="29">
        <v>183</v>
      </c>
      <c r="C189" s="12">
        <f>'Daļu izvēle'!AP191</f>
        <v>0</v>
      </c>
    </row>
    <row r="190" spans="1:3" hidden="1" x14ac:dyDescent="0.3">
      <c r="A190" s="30" t="str">
        <f>SUBSTITUTE('Daļu izvēle'!A192,"0","")</f>
        <v/>
      </c>
      <c r="B190" s="29">
        <v>184</v>
      </c>
      <c r="C190" s="12">
        <f>'Daļu izvēle'!AP192</f>
        <v>0</v>
      </c>
    </row>
    <row r="191" spans="1:3" hidden="1" x14ac:dyDescent="0.3">
      <c r="A191" s="30" t="str">
        <f>SUBSTITUTE('Daļu izvēle'!A193,"0","")</f>
        <v/>
      </c>
      <c r="B191" s="29">
        <v>185</v>
      </c>
      <c r="C191" s="12">
        <f>'Daļu izvēle'!AP193</f>
        <v>0</v>
      </c>
    </row>
    <row r="192" spans="1:3" hidden="1" x14ac:dyDescent="0.3">
      <c r="A192" s="30" t="str">
        <f>SUBSTITUTE('Daļu izvēle'!A194,"0","")</f>
        <v/>
      </c>
      <c r="B192" s="29">
        <v>186</v>
      </c>
      <c r="C192" s="12">
        <f>'Daļu izvēle'!AP194</f>
        <v>0</v>
      </c>
    </row>
    <row r="193" spans="1:3" hidden="1" x14ac:dyDescent="0.3">
      <c r="A193" s="30" t="str">
        <f>SUBSTITUTE('Daļu izvēle'!A195,"0","")</f>
        <v/>
      </c>
      <c r="B193" s="29">
        <v>187</v>
      </c>
      <c r="C193" s="12">
        <f>'Daļu izvēle'!AP195</f>
        <v>0</v>
      </c>
    </row>
    <row r="194" spans="1:3" hidden="1" x14ac:dyDescent="0.3">
      <c r="A194" s="30" t="str">
        <f>SUBSTITUTE('Daļu izvēle'!A196,"0","")</f>
        <v/>
      </c>
      <c r="B194" s="29">
        <v>188</v>
      </c>
      <c r="C194" s="12">
        <f>'Daļu izvēle'!AP196</f>
        <v>0</v>
      </c>
    </row>
    <row r="195" spans="1:3" hidden="1" x14ac:dyDescent="0.3">
      <c r="A195" s="30" t="str">
        <f>SUBSTITUTE('Daļu izvēle'!A197,"0","")</f>
        <v/>
      </c>
      <c r="B195" s="29">
        <v>189</v>
      </c>
      <c r="C195" s="12">
        <f>'Daļu izvēle'!AP197</f>
        <v>0</v>
      </c>
    </row>
    <row r="196" spans="1:3" hidden="1" x14ac:dyDescent="0.3">
      <c r="A196" s="30" t="str">
        <f>SUBSTITUTE('Daļu izvēle'!A198,"0","")</f>
        <v/>
      </c>
      <c r="B196" s="29">
        <v>190</v>
      </c>
      <c r="C196" s="12">
        <f>'Daļu izvēle'!AP198</f>
        <v>0</v>
      </c>
    </row>
    <row r="197" spans="1:3" hidden="1" x14ac:dyDescent="0.3">
      <c r="A197" s="30" t="str">
        <f>SUBSTITUTE('Daļu izvēle'!A199,"0","")</f>
        <v/>
      </c>
      <c r="B197" s="29">
        <v>191</v>
      </c>
      <c r="C197" s="12">
        <f>'Daļu izvēle'!AP199</f>
        <v>0</v>
      </c>
    </row>
    <row r="198" spans="1:3" hidden="1" x14ac:dyDescent="0.3">
      <c r="A198" s="30" t="str">
        <f>SUBSTITUTE('Daļu izvēle'!A200,"0","")</f>
        <v/>
      </c>
      <c r="B198" s="29">
        <v>192</v>
      </c>
      <c r="C198" s="12">
        <f>'Daļu izvēle'!AP200</f>
        <v>0</v>
      </c>
    </row>
    <row r="199" spans="1:3" hidden="1" x14ac:dyDescent="0.3">
      <c r="A199" s="30" t="str">
        <f>SUBSTITUTE('Daļu izvēle'!A201,"0","")</f>
        <v/>
      </c>
      <c r="B199" s="29">
        <v>193</v>
      </c>
      <c r="C199" s="12">
        <f>'Daļu izvēle'!AP201</f>
        <v>0</v>
      </c>
    </row>
    <row r="200" spans="1:3" hidden="1" x14ac:dyDescent="0.3">
      <c r="A200" s="30" t="str">
        <f>SUBSTITUTE('Daļu izvēle'!A202,"0","")</f>
        <v/>
      </c>
      <c r="B200" s="29">
        <v>194</v>
      </c>
      <c r="C200" s="12">
        <f>'Daļu izvēle'!AP202</f>
        <v>0</v>
      </c>
    </row>
    <row r="201" spans="1:3" hidden="1" x14ac:dyDescent="0.3">
      <c r="A201" s="30" t="str">
        <f>SUBSTITUTE('Daļu izvēle'!A203,"0","")</f>
        <v/>
      </c>
      <c r="B201" s="29">
        <v>195</v>
      </c>
      <c r="C201" s="12">
        <f>'Daļu izvēle'!AP203</f>
        <v>0</v>
      </c>
    </row>
    <row r="202" spans="1:3" hidden="1" x14ac:dyDescent="0.3">
      <c r="A202" s="30" t="str">
        <f>SUBSTITUTE('Daļu izvēle'!A204,"0","")</f>
        <v/>
      </c>
      <c r="B202" s="29">
        <v>196</v>
      </c>
      <c r="C202" s="12">
        <f>'Daļu izvēle'!AP204</f>
        <v>0</v>
      </c>
    </row>
    <row r="203" spans="1:3" hidden="1" x14ac:dyDescent="0.3">
      <c r="A203" s="30" t="str">
        <f>SUBSTITUTE('Daļu izvēle'!A205,"0","")</f>
        <v/>
      </c>
      <c r="B203" s="29">
        <v>197</v>
      </c>
      <c r="C203" s="12">
        <f>'Daļu izvēle'!AP205</f>
        <v>0</v>
      </c>
    </row>
    <row r="204" spans="1:3" hidden="1" x14ac:dyDescent="0.3">
      <c r="A204" s="30" t="str">
        <f>SUBSTITUTE('Daļu izvēle'!A206,"0","")</f>
        <v/>
      </c>
      <c r="B204" s="29">
        <v>198</v>
      </c>
      <c r="C204" s="12">
        <f>'Daļu izvēle'!AP206</f>
        <v>0</v>
      </c>
    </row>
    <row r="205" spans="1:3" hidden="1" x14ac:dyDescent="0.3">
      <c r="A205" s="30" t="str">
        <f>SUBSTITUTE('Daļu izvēle'!A207,"0","")</f>
        <v/>
      </c>
      <c r="B205" s="29">
        <v>199</v>
      </c>
      <c r="C205" s="12">
        <f>'Daļu izvēle'!AP207</f>
        <v>0</v>
      </c>
    </row>
    <row r="206" spans="1:3" hidden="1" x14ac:dyDescent="0.3">
      <c r="A206" s="30" t="str">
        <f>SUBSTITUTE('Daļu izvēle'!A208,"0","")</f>
        <v/>
      </c>
      <c r="B206" s="29">
        <v>200</v>
      </c>
      <c r="C206" s="12">
        <f>'Daļu izvēle'!AP208</f>
        <v>0</v>
      </c>
    </row>
    <row r="207" spans="1:3" hidden="1" x14ac:dyDescent="0.3">
      <c r="A207" s="30" t="str">
        <f>SUBSTITUTE('Daļu izvēle'!A209,"0","")</f>
        <v/>
      </c>
      <c r="B207" s="29">
        <v>201</v>
      </c>
      <c r="C207" s="12">
        <f>'Daļu izvēle'!AP209</f>
        <v>0</v>
      </c>
    </row>
    <row r="208" spans="1:3" hidden="1" x14ac:dyDescent="0.3">
      <c r="A208" s="30" t="str">
        <f>SUBSTITUTE('Daļu izvēle'!A210,"0","")</f>
        <v/>
      </c>
      <c r="B208" s="29">
        <v>202</v>
      </c>
      <c r="C208" s="12">
        <f>'Daļu izvēle'!AP210</f>
        <v>0</v>
      </c>
    </row>
    <row r="209" spans="1:3" hidden="1" x14ac:dyDescent="0.3">
      <c r="A209" s="30" t="str">
        <f>SUBSTITUTE('Daļu izvēle'!A211,"0","")</f>
        <v/>
      </c>
      <c r="B209" s="29">
        <v>203</v>
      </c>
      <c r="C209" s="12">
        <f>'Daļu izvēle'!AP211</f>
        <v>0</v>
      </c>
    </row>
    <row r="210" spans="1:3" hidden="1" x14ac:dyDescent="0.3">
      <c r="A210" s="30" t="str">
        <f>SUBSTITUTE('Daļu izvēle'!A212,"0","")</f>
        <v/>
      </c>
      <c r="B210" s="29">
        <v>204</v>
      </c>
      <c r="C210" s="12">
        <f>'Daļu izvēle'!AP212</f>
        <v>0</v>
      </c>
    </row>
    <row r="211" spans="1:3" hidden="1" x14ac:dyDescent="0.3">
      <c r="A211" s="30" t="str">
        <f>SUBSTITUTE('Daļu izvēle'!A213,"0","")</f>
        <v/>
      </c>
      <c r="B211" s="29">
        <v>205</v>
      </c>
      <c r="C211" s="12">
        <f>'Daļu izvēle'!AP213</f>
        <v>0</v>
      </c>
    </row>
    <row r="212" spans="1:3" hidden="1" x14ac:dyDescent="0.3">
      <c r="A212" s="30" t="str">
        <f>SUBSTITUTE('Daļu izvēle'!A214,"0","")</f>
        <v/>
      </c>
      <c r="B212" s="29">
        <v>206</v>
      </c>
      <c r="C212" s="12">
        <f>'Daļu izvēle'!AP214</f>
        <v>0</v>
      </c>
    </row>
    <row r="213" spans="1:3" hidden="1" x14ac:dyDescent="0.3">
      <c r="A213" s="30" t="str">
        <f>SUBSTITUTE('Daļu izvēle'!A215,"0","")</f>
        <v/>
      </c>
      <c r="B213" s="29">
        <v>207</v>
      </c>
      <c r="C213" s="12">
        <f>'Daļu izvēle'!AP215</f>
        <v>0</v>
      </c>
    </row>
    <row r="214" spans="1:3" hidden="1" x14ac:dyDescent="0.3">
      <c r="A214" s="30" t="str">
        <f>SUBSTITUTE('Daļu izvēle'!A216,"0","")</f>
        <v/>
      </c>
      <c r="B214" s="29">
        <v>208</v>
      </c>
      <c r="C214" s="12">
        <f>'Daļu izvēle'!AP216</f>
        <v>0</v>
      </c>
    </row>
    <row r="215" spans="1:3" hidden="1" x14ac:dyDescent="0.3">
      <c r="A215" s="30" t="str">
        <f>SUBSTITUTE('Daļu izvēle'!A217,"0","")</f>
        <v/>
      </c>
      <c r="B215" s="29">
        <v>209</v>
      </c>
      <c r="C215" s="12">
        <f>'Daļu izvēle'!AP217</f>
        <v>0</v>
      </c>
    </row>
    <row r="216" spans="1:3" hidden="1" x14ac:dyDescent="0.3">
      <c r="A216" s="30" t="str">
        <f>SUBSTITUTE('Daļu izvēle'!A218,"0","")</f>
        <v/>
      </c>
      <c r="B216" s="29">
        <v>210</v>
      </c>
      <c r="C216" s="12">
        <f>'Daļu izvēle'!AP218</f>
        <v>0</v>
      </c>
    </row>
    <row r="217" spans="1:3" hidden="1" x14ac:dyDescent="0.3">
      <c r="A217" s="30" t="str">
        <f>SUBSTITUTE('Daļu izvēle'!A219,"0","")</f>
        <v/>
      </c>
      <c r="B217" s="29">
        <v>211</v>
      </c>
      <c r="C217" s="12">
        <f>'Daļu izvēle'!AP219</f>
        <v>0</v>
      </c>
    </row>
    <row r="218" spans="1:3" hidden="1" x14ac:dyDescent="0.3">
      <c r="A218" s="30" t="str">
        <f>SUBSTITUTE('Daļu izvēle'!A220,"0","")</f>
        <v/>
      </c>
      <c r="B218" s="29">
        <v>212</v>
      </c>
      <c r="C218" s="12">
        <f>'Daļu izvēle'!AP220</f>
        <v>0</v>
      </c>
    </row>
    <row r="219" spans="1:3" hidden="1" x14ac:dyDescent="0.3">
      <c r="A219" s="30" t="str">
        <f>SUBSTITUTE('Daļu izvēle'!A221,"0","")</f>
        <v/>
      </c>
      <c r="B219" s="29">
        <v>213</v>
      </c>
      <c r="C219" s="12">
        <f>'Daļu izvēle'!AP221</f>
        <v>0</v>
      </c>
    </row>
    <row r="220" spans="1:3" hidden="1" x14ac:dyDescent="0.3">
      <c r="A220" s="30" t="str">
        <f>SUBSTITUTE('Daļu izvēle'!A222,"0","")</f>
        <v/>
      </c>
      <c r="B220" s="29">
        <v>214</v>
      </c>
      <c r="C220" s="12">
        <f>'Daļu izvēle'!AP222</f>
        <v>0</v>
      </c>
    </row>
    <row r="221" spans="1:3" hidden="1" x14ac:dyDescent="0.3">
      <c r="A221" s="30" t="str">
        <f>SUBSTITUTE('Daļu izvēle'!A223,"0","")</f>
        <v/>
      </c>
      <c r="B221" s="29">
        <v>215</v>
      </c>
      <c r="C221" s="12">
        <f>'Daļu izvēle'!AP223</f>
        <v>0</v>
      </c>
    </row>
    <row r="222" spans="1:3" hidden="1" x14ac:dyDescent="0.3">
      <c r="A222" s="30" t="str">
        <f>SUBSTITUTE('Daļu izvēle'!A224,"0","")</f>
        <v/>
      </c>
      <c r="B222" s="29">
        <v>216</v>
      </c>
      <c r="C222" s="12">
        <f>'Daļu izvēle'!AP224</f>
        <v>0</v>
      </c>
    </row>
    <row r="223" spans="1:3" hidden="1" x14ac:dyDescent="0.3">
      <c r="A223" s="30" t="str">
        <f>SUBSTITUTE('Daļu izvēle'!A225,"0","")</f>
        <v/>
      </c>
      <c r="B223" s="29">
        <v>217</v>
      </c>
      <c r="C223" s="12">
        <f>'Daļu izvēle'!AP225</f>
        <v>0</v>
      </c>
    </row>
    <row r="224" spans="1:3" hidden="1" x14ac:dyDescent="0.3">
      <c r="A224" s="30" t="str">
        <f>SUBSTITUTE('Daļu izvēle'!A226,"0","")</f>
        <v/>
      </c>
      <c r="B224" s="29">
        <v>218</v>
      </c>
      <c r="C224" s="12">
        <f>'Daļu izvēle'!AP226</f>
        <v>0</v>
      </c>
    </row>
    <row r="225" spans="1:3" hidden="1" x14ac:dyDescent="0.3">
      <c r="A225" s="30" t="str">
        <f>SUBSTITUTE('Daļu izvēle'!A227,"0","")</f>
        <v/>
      </c>
      <c r="B225" s="29">
        <v>219</v>
      </c>
      <c r="C225" s="12">
        <f>'Daļu izvēle'!AP227</f>
        <v>0</v>
      </c>
    </row>
    <row r="226" spans="1:3" hidden="1" x14ac:dyDescent="0.3">
      <c r="A226" s="30" t="str">
        <f>SUBSTITUTE('Daļu izvēle'!A228,"0","")</f>
        <v/>
      </c>
      <c r="B226" s="29">
        <v>220</v>
      </c>
      <c r="C226" s="12">
        <f>'Daļu izvēle'!AP228</f>
        <v>0</v>
      </c>
    </row>
    <row r="227" spans="1:3" hidden="1" x14ac:dyDescent="0.3">
      <c r="A227" s="30" t="str">
        <f>SUBSTITUTE('Daļu izvēle'!A229,"0","")</f>
        <v/>
      </c>
      <c r="B227" s="29">
        <v>221</v>
      </c>
      <c r="C227" s="12">
        <f>'Daļu izvēle'!AP229</f>
        <v>0</v>
      </c>
    </row>
    <row r="228" spans="1:3" hidden="1" x14ac:dyDescent="0.3">
      <c r="A228" s="30" t="str">
        <f>SUBSTITUTE('Daļu izvēle'!A230,"0","")</f>
        <v/>
      </c>
      <c r="B228" s="29">
        <v>222</v>
      </c>
      <c r="C228" s="12">
        <f>'Daļu izvēle'!AP230</f>
        <v>0</v>
      </c>
    </row>
    <row r="229" spans="1:3" hidden="1" x14ac:dyDescent="0.3">
      <c r="A229" s="30" t="str">
        <f>SUBSTITUTE('Daļu izvēle'!A231,"0","")</f>
        <v/>
      </c>
      <c r="B229" s="29">
        <v>223</v>
      </c>
      <c r="C229" s="12">
        <f>'Daļu izvēle'!AP231</f>
        <v>0</v>
      </c>
    </row>
    <row r="230" spans="1:3" hidden="1" x14ac:dyDescent="0.3">
      <c r="A230" s="30" t="str">
        <f>SUBSTITUTE('Daļu izvēle'!A232,"0","")</f>
        <v/>
      </c>
      <c r="B230" s="29">
        <v>224</v>
      </c>
      <c r="C230" s="12">
        <f>'Daļu izvēle'!AP232</f>
        <v>0</v>
      </c>
    </row>
    <row r="231" spans="1:3" hidden="1" x14ac:dyDescent="0.3">
      <c r="A231" s="30" t="str">
        <f>SUBSTITUTE('Daļu izvēle'!A233,"0","")</f>
        <v/>
      </c>
      <c r="B231" s="29">
        <v>225</v>
      </c>
      <c r="C231" s="12">
        <f>'Daļu izvēle'!AP233</f>
        <v>0</v>
      </c>
    </row>
    <row r="232" spans="1:3" hidden="1" x14ac:dyDescent="0.3">
      <c r="A232" s="30" t="str">
        <f>SUBSTITUTE('Daļu izvēle'!A234,"0","")</f>
        <v/>
      </c>
      <c r="B232" s="29">
        <v>226</v>
      </c>
      <c r="C232" s="12">
        <f>'Daļu izvēle'!AP234</f>
        <v>0</v>
      </c>
    </row>
    <row r="233" spans="1:3" hidden="1" x14ac:dyDescent="0.3">
      <c r="A233" s="30" t="str">
        <f>SUBSTITUTE('Daļu izvēle'!A235,"0","")</f>
        <v/>
      </c>
      <c r="B233" s="29">
        <v>227</v>
      </c>
      <c r="C233" s="12">
        <f>'Daļu izvēle'!AP235</f>
        <v>0</v>
      </c>
    </row>
    <row r="234" spans="1:3" hidden="1" x14ac:dyDescent="0.3">
      <c r="A234" s="30" t="str">
        <f>SUBSTITUTE('Daļu izvēle'!A236,"0","")</f>
        <v/>
      </c>
      <c r="B234" s="29">
        <v>228</v>
      </c>
      <c r="C234" s="12">
        <f>'Daļu izvēle'!AP236</f>
        <v>0</v>
      </c>
    </row>
    <row r="235" spans="1:3" hidden="1" x14ac:dyDescent="0.3">
      <c r="A235" s="30" t="str">
        <f>SUBSTITUTE('Daļu izvēle'!A237,"0","")</f>
        <v/>
      </c>
      <c r="B235" s="29">
        <v>229</v>
      </c>
      <c r="C235" s="12">
        <f>'Daļu izvēle'!AP237</f>
        <v>0</v>
      </c>
    </row>
    <row r="236" spans="1:3" hidden="1" x14ac:dyDescent="0.3">
      <c r="A236" s="30" t="str">
        <f>SUBSTITUTE('Daļu izvēle'!A238,"0","")</f>
        <v/>
      </c>
      <c r="B236" s="29">
        <v>230</v>
      </c>
      <c r="C236" s="12">
        <f>'Daļu izvēle'!AP238</f>
        <v>0</v>
      </c>
    </row>
    <row r="237" spans="1:3" hidden="1" x14ac:dyDescent="0.3">
      <c r="A237" s="30" t="str">
        <f>SUBSTITUTE('Daļu izvēle'!A239,"0","")</f>
        <v/>
      </c>
      <c r="B237" s="29">
        <v>231</v>
      </c>
      <c r="C237" s="12">
        <f>'Daļu izvēle'!AP239</f>
        <v>0</v>
      </c>
    </row>
    <row r="238" spans="1:3" hidden="1" x14ac:dyDescent="0.3">
      <c r="A238" s="30" t="str">
        <f>SUBSTITUTE('Daļu izvēle'!A240,"0","")</f>
        <v/>
      </c>
      <c r="B238" s="29">
        <v>232</v>
      </c>
      <c r="C238" s="12">
        <f>'Daļu izvēle'!AP240</f>
        <v>0</v>
      </c>
    </row>
    <row r="239" spans="1:3" hidden="1" x14ac:dyDescent="0.3">
      <c r="A239" s="30" t="str">
        <f>SUBSTITUTE('Daļu izvēle'!A241,"0","")</f>
        <v/>
      </c>
      <c r="B239" s="29">
        <v>233</v>
      </c>
      <c r="C239" s="12">
        <f>'Daļu izvēle'!AP241</f>
        <v>0</v>
      </c>
    </row>
    <row r="240" spans="1:3" hidden="1" x14ac:dyDescent="0.3">
      <c r="A240" s="30" t="str">
        <f>SUBSTITUTE('Daļu izvēle'!A242,"0","")</f>
        <v/>
      </c>
      <c r="B240" s="29">
        <v>234</v>
      </c>
      <c r="C240" s="12">
        <f>'Daļu izvēle'!AP242</f>
        <v>0</v>
      </c>
    </row>
    <row r="241" spans="1:3" hidden="1" x14ac:dyDescent="0.3">
      <c r="A241" s="30" t="str">
        <f>SUBSTITUTE('Daļu izvēle'!A243,"0","")</f>
        <v/>
      </c>
      <c r="B241" s="29">
        <v>235</v>
      </c>
      <c r="C241" s="12">
        <f>'Daļu izvēle'!AP243</f>
        <v>0</v>
      </c>
    </row>
    <row r="242" spans="1:3" hidden="1" x14ac:dyDescent="0.3">
      <c r="A242" s="30" t="str">
        <f>SUBSTITUTE('Daļu izvēle'!A244,"0","")</f>
        <v/>
      </c>
      <c r="B242" s="29">
        <v>236</v>
      </c>
      <c r="C242" s="12">
        <f>'Daļu izvēle'!AP244</f>
        <v>0</v>
      </c>
    </row>
    <row r="243" spans="1:3" hidden="1" x14ac:dyDescent="0.3">
      <c r="A243" s="30" t="str">
        <f>SUBSTITUTE('Daļu izvēle'!A245,"0","")</f>
        <v/>
      </c>
      <c r="B243" s="29">
        <v>237</v>
      </c>
      <c r="C243" s="12">
        <f>'Daļu izvēle'!AP245</f>
        <v>0</v>
      </c>
    </row>
    <row r="244" spans="1:3" hidden="1" x14ac:dyDescent="0.3">
      <c r="A244" s="30" t="str">
        <f>SUBSTITUTE('Daļu izvēle'!A246,"0","")</f>
        <v/>
      </c>
      <c r="B244" s="29">
        <v>238</v>
      </c>
      <c r="C244" s="12">
        <f>'Daļu izvēle'!AP246</f>
        <v>0</v>
      </c>
    </row>
    <row r="245" spans="1:3" hidden="1" x14ac:dyDescent="0.3">
      <c r="A245" s="30" t="str">
        <f>SUBSTITUTE('Daļu izvēle'!A247,"0","")</f>
        <v/>
      </c>
      <c r="B245" s="29">
        <v>239</v>
      </c>
      <c r="C245" s="12">
        <f>'Daļu izvēle'!AP247</f>
        <v>0</v>
      </c>
    </row>
    <row r="246" spans="1:3" hidden="1" x14ac:dyDescent="0.3">
      <c r="A246" s="30" t="str">
        <f>SUBSTITUTE('Daļu izvēle'!A248,"0","")</f>
        <v/>
      </c>
      <c r="B246" s="29">
        <v>240</v>
      </c>
      <c r="C246" s="12">
        <f>'Daļu izvēle'!AP248</f>
        <v>0</v>
      </c>
    </row>
    <row r="247" spans="1:3" hidden="1" x14ac:dyDescent="0.3">
      <c r="A247" s="30" t="str">
        <f>SUBSTITUTE('Daļu izvēle'!A249,"0","")</f>
        <v/>
      </c>
      <c r="B247" s="29">
        <v>241</v>
      </c>
      <c r="C247" s="12">
        <f>'Daļu izvēle'!AP249</f>
        <v>0</v>
      </c>
    </row>
    <row r="248" spans="1:3" hidden="1" x14ac:dyDescent="0.3">
      <c r="A248" s="30" t="str">
        <f>SUBSTITUTE('Daļu izvēle'!A250,"0","")</f>
        <v/>
      </c>
      <c r="B248" s="29">
        <v>242</v>
      </c>
      <c r="C248" s="12">
        <f>'Daļu izvēle'!AP250</f>
        <v>0</v>
      </c>
    </row>
    <row r="249" spans="1:3" hidden="1" x14ac:dyDescent="0.3">
      <c r="A249" s="30" t="str">
        <f>SUBSTITUTE('Daļu izvēle'!A251,"0","")</f>
        <v/>
      </c>
      <c r="B249" s="29">
        <v>243</v>
      </c>
      <c r="C249" s="12">
        <f>'Daļu izvēle'!AP251</f>
        <v>0</v>
      </c>
    </row>
    <row r="250" spans="1:3" hidden="1" x14ac:dyDescent="0.3">
      <c r="A250" s="30" t="str">
        <f>SUBSTITUTE('Daļu izvēle'!A252,"0","")</f>
        <v/>
      </c>
      <c r="B250" s="29">
        <v>244</v>
      </c>
      <c r="C250" s="12">
        <f>'Daļu izvēle'!AP252</f>
        <v>0</v>
      </c>
    </row>
    <row r="251" spans="1:3" hidden="1" x14ac:dyDescent="0.3">
      <c r="A251" s="30" t="str">
        <f>SUBSTITUTE('Daļu izvēle'!A253,"0","")</f>
        <v/>
      </c>
      <c r="B251" s="29">
        <v>245</v>
      </c>
      <c r="C251" s="12">
        <f>'Daļu izvēle'!AP253</f>
        <v>0</v>
      </c>
    </row>
    <row r="252" spans="1:3" hidden="1" x14ac:dyDescent="0.3">
      <c r="A252" s="30" t="str">
        <f>SUBSTITUTE('Daļu izvēle'!A254,"0","")</f>
        <v/>
      </c>
      <c r="B252" s="29">
        <v>246</v>
      </c>
      <c r="C252" s="12">
        <f>'Daļu izvēle'!AP254</f>
        <v>0</v>
      </c>
    </row>
    <row r="253" spans="1:3" hidden="1" x14ac:dyDescent="0.3">
      <c r="A253" s="30" t="str">
        <f>SUBSTITUTE('Daļu izvēle'!A255,"0","")</f>
        <v/>
      </c>
      <c r="B253" s="29">
        <v>247</v>
      </c>
      <c r="C253" s="12">
        <f>'Daļu izvēle'!AP255</f>
        <v>0</v>
      </c>
    </row>
    <row r="254" spans="1:3" hidden="1" x14ac:dyDescent="0.3">
      <c r="A254" s="30" t="str">
        <f>SUBSTITUTE('Daļu izvēle'!A256,"0","")</f>
        <v/>
      </c>
      <c r="B254" s="29">
        <v>248</v>
      </c>
      <c r="C254" s="12">
        <f>'Daļu izvēle'!AP256</f>
        <v>0</v>
      </c>
    </row>
    <row r="255" spans="1:3" hidden="1" x14ac:dyDescent="0.3">
      <c r="A255" s="30" t="str">
        <f>SUBSTITUTE('Daļu izvēle'!A257,"0","")</f>
        <v/>
      </c>
      <c r="B255" s="29">
        <v>249</v>
      </c>
      <c r="C255" s="12">
        <f>'Daļu izvēle'!AP257</f>
        <v>0</v>
      </c>
    </row>
    <row r="256" spans="1:3" hidden="1" x14ac:dyDescent="0.3">
      <c r="A256" s="30" t="str">
        <f>SUBSTITUTE('Daļu izvēle'!A258,"0","")</f>
        <v/>
      </c>
      <c r="B256" s="29">
        <v>250</v>
      </c>
      <c r="C256" s="12">
        <f>'Daļu izvēle'!AP258</f>
        <v>0</v>
      </c>
    </row>
    <row r="257" spans="1:3" hidden="1" x14ac:dyDescent="0.3">
      <c r="A257" s="30" t="str">
        <f>SUBSTITUTE('Daļu izvēle'!A259,"0","")</f>
        <v/>
      </c>
      <c r="B257" s="29">
        <v>251</v>
      </c>
      <c r="C257" s="12">
        <f>'Daļu izvēle'!AP259</f>
        <v>0</v>
      </c>
    </row>
    <row r="258" spans="1:3" hidden="1" x14ac:dyDescent="0.3">
      <c r="A258" s="30" t="str">
        <f>SUBSTITUTE('Daļu izvēle'!A260,"0","")</f>
        <v/>
      </c>
      <c r="B258" s="29">
        <v>252</v>
      </c>
      <c r="C258" s="12">
        <f>'Daļu izvēle'!AP260</f>
        <v>0</v>
      </c>
    </row>
    <row r="259" spans="1:3" hidden="1" x14ac:dyDescent="0.3">
      <c r="A259" s="30" t="str">
        <f>SUBSTITUTE('Daļu izvēle'!A261,"0","")</f>
        <v/>
      </c>
      <c r="B259" s="29">
        <v>253</v>
      </c>
      <c r="C259" s="12">
        <f>'Daļu izvēle'!AP261</f>
        <v>0</v>
      </c>
    </row>
    <row r="260" spans="1:3" hidden="1" x14ac:dyDescent="0.3">
      <c r="A260" s="30" t="str">
        <f>SUBSTITUTE('Daļu izvēle'!A262,"0","")</f>
        <v/>
      </c>
      <c r="B260" s="29">
        <v>254</v>
      </c>
      <c r="C260" s="12">
        <f>'Daļu izvēle'!AP262</f>
        <v>0</v>
      </c>
    </row>
    <row r="261" spans="1:3" hidden="1" x14ac:dyDescent="0.3">
      <c r="A261" s="30" t="str">
        <f>SUBSTITUTE('Daļu izvēle'!A263,"0","")</f>
        <v/>
      </c>
      <c r="B261" s="29">
        <v>255</v>
      </c>
      <c r="C261" s="12">
        <f>'Daļu izvēle'!AP263</f>
        <v>0</v>
      </c>
    </row>
    <row r="262" spans="1:3" hidden="1" x14ac:dyDescent="0.3">
      <c r="A262" s="30" t="str">
        <f>SUBSTITUTE('Daļu izvēle'!A264,"0","")</f>
        <v/>
      </c>
      <c r="B262" s="29">
        <v>256</v>
      </c>
      <c r="C262" s="12">
        <f>'Daļu izvēle'!AP264</f>
        <v>0</v>
      </c>
    </row>
    <row r="263" spans="1:3" hidden="1" x14ac:dyDescent="0.3">
      <c r="A263" s="30" t="str">
        <f>SUBSTITUTE('Daļu izvēle'!A265,"0","")</f>
        <v/>
      </c>
      <c r="B263" s="29">
        <v>257</v>
      </c>
      <c r="C263" s="12">
        <f>'Daļu izvēle'!AP265</f>
        <v>0</v>
      </c>
    </row>
    <row r="264" spans="1:3" hidden="1" x14ac:dyDescent="0.3">
      <c r="A264" s="30" t="str">
        <f>SUBSTITUTE('Daļu izvēle'!A266,"0","")</f>
        <v/>
      </c>
      <c r="B264" s="29">
        <v>258</v>
      </c>
      <c r="C264" s="12">
        <f>'Daļu izvēle'!AP266</f>
        <v>0</v>
      </c>
    </row>
    <row r="265" spans="1:3" hidden="1" x14ac:dyDescent="0.3">
      <c r="A265" s="30" t="str">
        <f>SUBSTITUTE('Daļu izvēle'!A267,"0","")</f>
        <v/>
      </c>
      <c r="B265" s="29">
        <v>259</v>
      </c>
      <c r="C265" s="12">
        <f>'Daļu izvēle'!AP267</f>
        <v>0</v>
      </c>
    </row>
    <row r="266" spans="1:3" hidden="1" x14ac:dyDescent="0.3">
      <c r="A266" s="30" t="str">
        <f>SUBSTITUTE('Daļu izvēle'!A268,"0","")</f>
        <v/>
      </c>
      <c r="B266" s="29">
        <v>260</v>
      </c>
      <c r="C266" s="12">
        <f>'Daļu izvēle'!AP268</f>
        <v>0</v>
      </c>
    </row>
    <row r="267" spans="1:3" hidden="1" x14ac:dyDescent="0.3">
      <c r="A267" s="30" t="str">
        <f>SUBSTITUTE('Daļu izvēle'!A269,"0","")</f>
        <v/>
      </c>
      <c r="B267" s="29">
        <v>261</v>
      </c>
      <c r="C267" s="12">
        <f>'Daļu izvēle'!AP269</f>
        <v>0</v>
      </c>
    </row>
    <row r="268" spans="1:3" hidden="1" x14ac:dyDescent="0.3">
      <c r="A268" s="30" t="str">
        <f>SUBSTITUTE('Daļu izvēle'!A270,"0","")</f>
        <v/>
      </c>
      <c r="B268" s="29">
        <v>262</v>
      </c>
      <c r="C268" s="12">
        <f>'Daļu izvēle'!AP270</f>
        <v>0</v>
      </c>
    </row>
    <row r="269" spans="1:3" hidden="1" x14ac:dyDescent="0.3">
      <c r="A269" s="30" t="str">
        <f>SUBSTITUTE('Daļu izvēle'!A271,"0","")</f>
        <v/>
      </c>
      <c r="B269" s="29">
        <v>263</v>
      </c>
      <c r="C269" s="12">
        <f>'Daļu izvēle'!AP271</f>
        <v>0</v>
      </c>
    </row>
    <row r="270" spans="1:3" hidden="1" x14ac:dyDescent="0.3">
      <c r="A270" s="30" t="str">
        <f>SUBSTITUTE('Daļu izvēle'!A272,"0","")</f>
        <v/>
      </c>
      <c r="B270" s="29">
        <v>264</v>
      </c>
      <c r="C270" s="12">
        <f>'Daļu izvēle'!AP272</f>
        <v>0</v>
      </c>
    </row>
    <row r="271" spans="1:3" hidden="1" x14ac:dyDescent="0.3">
      <c r="A271" s="30" t="str">
        <f>SUBSTITUTE('Daļu izvēle'!A273,"0","")</f>
        <v/>
      </c>
      <c r="B271" s="29">
        <v>265</v>
      </c>
      <c r="C271" s="12">
        <f>'Daļu izvēle'!AP273</f>
        <v>0</v>
      </c>
    </row>
    <row r="272" spans="1:3" hidden="1" x14ac:dyDescent="0.3">
      <c r="A272" s="30" t="str">
        <f>SUBSTITUTE('Daļu izvēle'!A274,"0","")</f>
        <v/>
      </c>
      <c r="B272" s="29">
        <v>266</v>
      </c>
      <c r="C272" s="12">
        <f>'Daļu izvēle'!AP274</f>
        <v>0</v>
      </c>
    </row>
    <row r="273" spans="1:3" hidden="1" x14ac:dyDescent="0.3">
      <c r="A273" s="30" t="str">
        <f>SUBSTITUTE('Daļu izvēle'!A275,"0","")</f>
        <v/>
      </c>
      <c r="B273" s="29">
        <v>267</v>
      </c>
      <c r="C273" s="12">
        <f>'Daļu izvēle'!AP275</f>
        <v>0</v>
      </c>
    </row>
    <row r="274" spans="1:3" hidden="1" x14ac:dyDescent="0.3">
      <c r="A274" s="30" t="str">
        <f>SUBSTITUTE('Daļu izvēle'!A276,"0","")</f>
        <v/>
      </c>
      <c r="B274" s="29">
        <v>268</v>
      </c>
      <c r="C274" s="12">
        <f>'Daļu izvēle'!AP276</f>
        <v>0</v>
      </c>
    </row>
    <row r="275" spans="1:3" hidden="1" x14ac:dyDescent="0.3">
      <c r="A275" s="30" t="str">
        <f>SUBSTITUTE('Daļu izvēle'!A277,"0","")</f>
        <v/>
      </c>
      <c r="B275" s="29">
        <v>269</v>
      </c>
      <c r="C275" s="12">
        <f>'Daļu izvēle'!AP277</f>
        <v>0</v>
      </c>
    </row>
    <row r="276" spans="1:3" hidden="1" x14ac:dyDescent="0.3">
      <c r="A276" s="30" t="str">
        <f>SUBSTITUTE('Daļu izvēle'!A278,"0","")</f>
        <v/>
      </c>
      <c r="B276" s="29">
        <v>270</v>
      </c>
      <c r="C276" s="12">
        <f>'Daļu izvēle'!AP278</f>
        <v>0</v>
      </c>
    </row>
    <row r="277" spans="1:3" hidden="1" x14ac:dyDescent="0.3">
      <c r="A277" s="30" t="str">
        <f>SUBSTITUTE('Daļu izvēle'!A279,"0","")</f>
        <v/>
      </c>
      <c r="B277" s="29">
        <v>271</v>
      </c>
      <c r="C277" s="12">
        <f>'Daļu izvēle'!AP279</f>
        <v>0</v>
      </c>
    </row>
    <row r="278" spans="1:3" hidden="1" x14ac:dyDescent="0.3">
      <c r="A278" s="30" t="str">
        <f>SUBSTITUTE('Daļu izvēle'!A280,"0","")</f>
        <v/>
      </c>
      <c r="B278" s="29">
        <v>272</v>
      </c>
      <c r="C278" s="12">
        <f>'Daļu izvēle'!AP280</f>
        <v>0</v>
      </c>
    </row>
    <row r="279" spans="1:3" hidden="1" x14ac:dyDescent="0.3">
      <c r="A279" s="30" t="str">
        <f>SUBSTITUTE('Daļu izvēle'!A281,"0","")</f>
        <v/>
      </c>
      <c r="B279" s="29">
        <v>273</v>
      </c>
      <c r="C279" s="12">
        <f>'Daļu izvēle'!AP281</f>
        <v>0</v>
      </c>
    </row>
    <row r="280" spans="1:3" hidden="1" x14ac:dyDescent="0.3">
      <c r="A280" s="30" t="str">
        <f>SUBSTITUTE('Daļu izvēle'!A282,"0","")</f>
        <v/>
      </c>
      <c r="B280" s="29">
        <v>274</v>
      </c>
      <c r="C280" s="12">
        <f>'Daļu izvēle'!AP282</f>
        <v>0</v>
      </c>
    </row>
    <row r="281" spans="1:3" hidden="1" x14ac:dyDescent="0.3">
      <c r="A281" s="30" t="str">
        <f>SUBSTITUTE('Daļu izvēle'!A283,"0","")</f>
        <v/>
      </c>
      <c r="B281" s="29">
        <v>275</v>
      </c>
      <c r="C281" s="12">
        <f>'Daļu izvēle'!AP283</f>
        <v>0</v>
      </c>
    </row>
    <row r="282" spans="1:3" hidden="1" x14ac:dyDescent="0.3">
      <c r="A282" s="30" t="str">
        <f>SUBSTITUTE('Daļu izvēle'!A284,"0","")</f>
        <v/>
      </c>
      <c r="B282" s="29">
        <v>276</v>
      </c>
      <c r="C282" s="12">
        <f>'Daļu izvēle'!AP284</f>
        <v>0</v>
      </c>
    </row>
    <row r="283" spans="1:3" hidden="1" x14ac:dyDescent="0.3">
      <c r="A283" s="30" t="str">
        <f>SUBSTITUTE('Daļu izvēle'!A285,"0","")</f>
        <v/>
      </c>
      <c r="B283" s="29">
        <v>277</v>
      </c>
      <c r="C283" s="12">
        <f>'Daļu izvēle'!AP285</f>
        <v>0</v>
      </c>
    </row>
    <row r="284" spans="1:3" hidden="1" x14ac:dyDescent="0.3">
      <c r="A284" s="30" t="str">
        <f>SUBSTITUTE('Daļu izvēle'!A286,"0","")</f>
        <v/>
      </c>
      <c r="B284" s="29">
        <v>278</v>
      </c>
      <c r="C284" s="12">
        <f>'Daļu izvēle'!AP286</f>
        <v>0</v>
      </c>
    </row>
    <row r="285" spans="1:3" hidden="1" x14ac:dyDescent="0.3">
      <c r="A285" s="30" t="str">
        <f>SUBSTITUTE('Daļu izvēle'!A287,"0","")</f>
        <v/>
      </c>
      <c r="B285" s="29">
        <v>279</v>
      </c>
      <c r="C285" s="12">
        <f>'Daļu izvēle'!AP287</f>
        <v>0</v>
      </c>
    </row>
    <row r="286" spans="1:3" hidden="1" x14ac:dyDescent="0.3">
      <c r="A286" s="30" t="str">
        <f>SUBSTITUTE('Daļu izvēle'!A288,"0","")</f>
        <v/>
      </c>
      <c r="B286" s="29">
        <v>280</v>
      </c>
      <c r="C286" s="12">
        <f>'Daļu izvēle'!AP288</f>
        <v>0</v>
      </c>
    </row>
    <row r="287" spans="1:3" hidden="1" x14ac:dyDescent="0.3">
      <c r="A287" s="30" t="str">
        <f>SUBSTITUTE('Daļu izvēle'!A289,"0","")</f>
        <v/>
      </c>
      <c r="B287" s="29">
        <v>281</v>
      </c>
      <c r="C287" s="12">
        <f>'Daļu izvēle'!AP289</f>
        <v>0</v>
      </c>
    </row>
    <row r="288" spans="1:3" hidden="1" x14ac:dyDescent="0.3">
      <c r="A288" s="30" t="str">
        <f>SUBSTITUTE('Daļu izvēle'!A290,"0","")</f>
        <v/>
      </c>
      <c r="B288" s="29">
        <v>282</v>
      </c>
      <c r="C288" s="12">
        <f>'Daļu izvēle'!AP290</f>
        <v>0</v>
      </c>
    </row>
    <row r="289" spans="1:3" hidden="1" x14ac:dyDescent="0.3">
      <c r="A289" s="30" t="str">
        <f>SUBSTITUTE('Daļu izvēle'!A291,"0","")</f>
        <v/>
      </c>
      <c r="B289" s="29">
        <v>283</v>
      </c>
      <c r="C289" s="12">
        <f>'Daļu izvēle'!AP291</f>
        <v>0</v>
      </c>
    </row>
    <row r="290" spans="1:3" hidden="1" x14ac:dyDescent="0.3">
      <c r="A290" s="30" t="str">
        <f>SUBSTITUTE('Daļu izvēle'!A292,"0","")</f>
        <v/>
      </c>
      <c r="B290" s="29">
        <v>284</v>
      </c>
      <c r="C290" s="12">
        <f>'Daļu izvēle'!AP292</f>
        <v>0</v>
      </c>
    </row>
    <row r="291" spans="1:3" hidden="1" x14ac:dyDescent="0.3">
      <c r="A291" s="30" t="str">
        <f>SUBSTITUTE('Daļu izvēle'!A293,"0","")</f>
        <v/>
      </c>
      <c r="B291" s="29">
        <v>285</v>
      </c>
      <c r="C291" s="12">
        <f>'Daļu izvēle'!AP293</f>
        <v>0</v>
      </c>
    </row>
    <row r="292" spans="1:3" hidden="1" x14ac:dyDescent="0.3">
      <c r="A292" s="30" t="str">
        <f>SUBSTITUTE('Daļu izvēle'!A294,"0","")</f>
        <v/>
      </c>
      <c r="B292" s="29">
        <v>286</v>
      </c>
      <c r="C292" s="12">
        <f>'Daļu izvēle'!AP294</f>
        <v>0</v>
      </c>
    </row>
    <row r="293" spans="1:3" hidden="1" x14ac:dyDescent="0.3">
      <c r="A293" s="30" t="str">
        <f>SUBSTITUTE('Daļu izvēle'!A295,"0","")</f>
        <v/>
      </c>
      <c r="B293" s="29">
        <v>287</v>
      </c>
      <c r="C293" s="12">
        <f>'Daļu izvēle'!AP295</f>
        <v>0</v>
      </c>
    </row>
    <row r="294" spans="1:3" hidden="1" x14ac:dyDescent="0.3">
      <c r="A294" s="30" t="str">
        <f>SUBSTITUTE('Daļu izvēle'!A296,"0","")</f>
        <v/>
      </c>
      <c r="B294" s="29">
        <v>288</v>
      </c>
      <c r="C294" s="12">
        <f>'Daļu izvēle'!AP296</f>
        <v>0</v>
      </c>
    </row>
    <row r="295" spans="1:3" hidden="1" x14ac:dyDescent="0.3">
      <c r="A295" s="30" t="str">
        <f>SUBSTITUTE('Daļu izvēle'!A297,"0","")</f>
        <v/>
      </c>
      <c r="B295" s="29">
        <v>289</v>
      </c>
      <c r="C295" s="12">
        <f>'Daļu izvēle'!AP297</f>
        <v>0</v>
      </c>
    </row>
    <row r="296" spans="1:3" hidden="1" x14ac:dyDescent="0.3">
      <c r="A296" s="30" t="str">
        <f>SUBSTITUTE('Daļu izvēle'!A298,"0","")</f>
        <v/>
      </c>
      <c r="B296" s="29">
        <v>290</v>
      </c>
      <c r="C296" s="12">
        <f>'Daļu izvēle'!AP298</f>
        <v>0</v>
      </c>
    </row>
    <row r="297" spans="1:3" hidden="1" x14ac:dyDescent="0.3">
      <c r="A297" s="30" t="str">
        <f>SUBSTITUTE('Daļu izvēle'!A299,"0","")</f>
        <v/>
      </c>
      <c r="B297" s="29">
        <v>291</v>
      </c>
      <c r="C297" s="12">
        <f>'Daļu izvēle'!AP299</f>
        <v>0</v>
      </c>
    </row>
    <row r="298" spans="1:3" hidden="1" x14ac:dyDescent="0.3">
      <c r="A298" s="30" t="str">
        <f>SUBSTITUTE('Daļu izvēle'!A300,"0","")</f>
        <v/>
      </c>
      <c r="B298" s="29">
        <v>292</v>
      </c>
      <c r="C298" s="12">
        <f>'Daļu izvēle'!AP300</f>
        <v>0</v>
      </c>
    </row>
    <row r="299" spans="1:3" hidden="1" x14ac:dyDescent="0.3">
      <c r="A299" s="30" t="str">
        <f>SUBSTITUTE('Daļu izvēle'!A301,"0","")</f>
        <v/>
      </c>
      <c r="B299" s="29">
        <v>293</v>
      </c>
      <c r="C299" s="12">
        <f>'Daļu izvēle'!AP301</f>
        <v>0</v>
      </c>
    </row>
    <row r="300" spans="1:3" hidden="1" x14ac:dyDescent="0.3">
      <c r="A300" s="30" t="str">
        <f>SUBSTITUTE('Daļu izvēle'!A302,"0","")</f>
        <v/>
      </c>
      <c r="B300" s="29">
        <v>294</v>
      </c>
      <c r="C300" s="12">
        <f>'Daļu izvēle'!AP302</f>
        <v>0</v>
      </c>
    </row>
    <row r="301" spans="1:3" hidden="1" x14ac:dyDescent="0.3">
      <c r="A301" s="30" t="e">
        <f>SUBSTITUTE('Daļu izvēle'!#REF!,"0","")</f>
        <v>#REF!</v>
      </c>
      <c r="B301" s="29">
        <v>295</v>
      </c>
      <c r="C301" s="12" t="e">
        <f>'Daļu izvēle'!#REF!</f>
        <v>#REF!</v>
      </c>
    </row>
    <row r="302" spans="1:3" hidden="1" x14ac:dyDescent="0.3">
      <c r="A302" s="30" t="e">
        <f>SUBSTITUTE('Daļu izvēle'!#REF!,"0","")</f>
        <v>#REF!</v>
      </c>
      <c r="B302" s="29">
        <v>296</v>
      </c>
      <c r="C302" s="12" t="e">
        <f>'Daļu izvēle'!#REF!</f>
        <v>#REF!</v>
      </c>
    </row>
    <row r="303" spans="1:3" hidden="1" x14ac:dyDescent="0.3">
      <c r="A303" s="30" t="e">
        <f>SUBSTITUTE('Daļu izvēle'!#REF!,"0","")</f>
        <v>#REF!</v>
      </c>
      <c r="B303" s="29">
        <v>297</v>
      </c>
      <c r="C303" s="12" t="e">
        <f>'Daļu izvēle'!#REF!</f>
        <v>#REF!</v>
      </c>
    </row>
    <row r="304" spans="1:3" hidden="1" x14ac:dyDescent="0.3">
      <c r="A304" s="30" t="e">
        <f>SUBSTITUTE('Daļu izvēle'!#REF!,"0","")</f>
        <v>#REF!</v>
      </c>
      <c r="B304" s="29">
        <v>298</v>
      </c>
      <c r="C304" s="12" t="e">
        <f>'Daļu izvēle'!#REF!</f>
        <v>#REF!</v>
      </c>
    </row>
    <row r="305" spans="1:3" hidden="1" x14ac:dyDescent="0.3">
      <c r="A305" s="30" t="e">
        <f>SUBSTITUTE('Daļu izvēle'!#REF!,"0","")</f>
        <v>#REF!</v>
      </c>
      <c r="B305" s="29">
        <v>299</v>
      </c>
      <c r="C305" s="12" t="e">
        <f>'Daļu izvēle'!#REF!</f>
        <v>#REF!</v>
      </c>
    </row>
    <row r="306" spans="1:3" hidden="1" x14ac:dyDescent="0.3">
      <c r="A306" s="30" t="e">
        <f>SUBSTITUTE('Daļu izvēle'!#REF!,"0","")</f>
        <v>#REF!</v>
      </c>
      <c r="B306" s="29">
        <v>300</v>
      </c>
      <c r="C306" s="12" t="e">
        <f>'Daļu izvēle'!#REF!</f>
        <v>#REF!</v>
      </c>
    </row>
    <row r="307" spans="1:3" hidden="1" x14ac:dyDescent="0.3">
      <c r="A307" s="30" t="e">
        <f>SUBSTITUTE('Daļu izvēle'!#REF!,"0","")</f>
        <v>#REF!</v>
      </c>
      <c r="B307" s="29">
        <v>301</v>
      </c>
      <c r="C307" s="12" t="e">
        <f>'Daļu izvēle'!#REF!</f>
        <v>#REF!</v>
      </c>
    </row>
    <row r="308" spans="1:3" hidden="1" x14ac:dyDescent="0.3">
      <c r="A308" s="30" t="e">
        <f>SUBSTITUTE('Daļu izvēle'!#REF!,"0","")</f>
        <v>#REF!</v>
      </c>
      <c r="B308" s="29">
        <v>302</v>
      </c>
      <c r="C308" s="12" t="e">
        <f>'Daļu izvēle'!#REF!</f>
        <v>#REF!</v>
      </c>
    </row>
    <row r="309" spans="1:3" hidden="1" x14ac:dyDescent="0.3">
      <c r="A309" s="30" t="e">
        <f>SUBSTITUTE('Daļu izvēle'!#REF!,"0","")</f>
        <v>#REF!</v>
      </c>
      <c r="B309" s="29">
        <v>303</v>
      </c>
      <c r="C309" s="12" t="e">
        <f>'Daļu izvēle'!#REF!</f>
        <v>#REF!</v>
      </c>
    </row>
    <row r="310" spans="1:3" hidden="1" x14ac:dyDescent="0.3">
      <c r="A310" s="30" t="e">
        <f>SUBSTITUTE('Daļu izvēle'!#REF!,"0","")</f>
        <v>#REF!</v>
      </c>
      <c r="B310" s="29">
        <v>304</v>
      </c>
      <c r="C310" s="12" t="e">
        <f>'Daļu izvēle'!#REF!</f>
        <v>#REF!</v>
      </c>
    </row>
    <row r="311" spans="1:3" hidden="1" x14ac:dyDescent="0.3">
      <c r="A311" s="30" t="e">
        <f>SUBSTITUTE('Daļu izvēle'!#REF!,"0","")</f>
        <v>#REF!</v>
      </c>
      <c r="B311" s="29">
        <v>305</v>
      </c>
      <c r="C311" s="12" t="e">
        <f>'Daļu izvēle'!#REF!</f>
        <v>#REF!</v>
      </c>
    </row>
    <row r="312" spans="1:3" hidden="1" x14ac:dyDescent="0.3">
      <c r="A312" s="30" t="e">
        <f>SUBSTITUTE('Daļu izvēle'!#REF!,"0","")</f>
        <v>#REF!</v>
      </c>
      <c r="B312" s="29">
        <v>306</v>
      </c>
      <c r="C312" s="12" t="e">
        <f>'Daļu izvēle'!#REF!</f>
        <v>#REF!</v>
      </c>
    </row>
    <row r="313" spans="1:3" hidden="1" x14ac:dyDescent="0.3">
      <c r="A313" s="30" t="e">
        <f>SUBSTITUTE('Daļu izvēle'!#REF!,"0","")</f>
        <v>#REF!</v>
      </c>
      <c r="B313" s="29">
        <v>307</v>
      </c>
      <c r="C313" s="12" t="e">
        <f>'Daļu izvēle'!#REF!</f>
        <v>#REF!</v>
      </c>
    </row>
    <row r="314" spans="1:3" hidden="1" x14ac:dyDescent="0.3">
      <c r="A314" s="30" t="e">
        <f>SUBSTITUTE('Daļu izvēle'!#REF!,"0","")</f>
        <v>#REF!</v>
      </c>
      <c r="B314" s="29">
        <v>308</v>
      </c>
      <c r="C314" s="12" t="e">
        <f>'Daļu izvēle'!#REF!</f>
        <v>#REF!</v>
      </c>
    </row>
    <row r="315" spans="1:3" hidden="1" x14ac:dyDescent="0.3">
      <c r="A315" s="30" t="e">
        <f>SUBSTITUTE('Daļu izvēle'!#REF!,"0","")</f>
        <v>#REF!</v>
      </c>
      <c r="B315" s="29">
        <v>309</v>
      </c>
      <c r="C315" s="12" t="e">
        <f>'Daļu izvēle'!#REF!</f>
        <v>#REF!</v>
      </c>
    </row>
    <row r="316" spans="1:3" hidden="1" x14ac:dyDescent="0.3">
      <c r="A316" s="30" t="e">
        <f>SUBSTITUTE('Daļu izvēle'!#REF!,"0","")</f>
        <v>#REF!</v>
      </c>
      <c r="B316" s="29">
        <v>310</v>
      </c>
      <c r="C316" s="12" t="e">
        <f>'Daļu izvēle'!#REF!</f>
        <v>#REF!</v>
      </c>
    </row>
    <row r="317" spans="1:3" hidden="1" x14ac:dyDescent="0.3">
      <c r="A317" s="30" t="e">
        <f>SUBSTITUTE('Daļu izvēle'!#REF!,"0","")</f>
        <v>#REF!</v>
      </c>
      <c r="B317" s="29">
        <v>311</v>
      </c>
      <c r="C317" s="12" t="e">
        <f>'Daļu izvēle'!#REF!</f>
        <v>#REF!</v>
      </c>
    </row>
    <row r="318" spans="1:3" hidden="1" x14ac:dyDescent="0.3">
      <c r="A318" s="30" t="e">
        <f>SUBSTITUTE('Daļu izvēle'!#REF!,"0","")</f>
        <v>#REF!</v>
      </c>
      <c r="B318" s="29">
        <v>312</v>
      </c>
      <c r="C318" s="12" t="e">
        <f>'Daļu izvēle'!#REF!</f>
        <v>#REF!</v>
      </c>
    </row>
    <row r="319" spans="1:3" hidden="1" x14ac:dyDescent="0.3">
      <c r="A319" s="30" t="e">
        <f>SUBSTITUTE('Daļu izvēle'!#REF!,"0","")</f>
        <v>#REF!</v>
      </c>
      <c r="B319" s="29">
        <v>313</v>
      </c>
      <c r="C319" s="12" t="e">
        <f>'Daļu izvēle'!#REF!</f>
        <v>#REF!</v>
      </c>
    </row>
    <row r="320" spans="1:3" hidden="1" x14ac:dyDescent="0.3">
      <c r="A320" s="30" t="e">
        <f>SUBSTITUTE('Daļu izvēle'!#REF!,"0","")</f>
        <v>#REF!</v>
      </c>
      <c r="B320" s="29">
        <v>314</v>
      </c>
      <c r="C320" s="12" t="e">
        <f>'Daļu izvēle'!#REF!</f>
        <v>#REF!</v>
      </c>
    </row>
    <row r="321" spans="1:3" hidden="1" x14ac:dyDescent="0.3">
      <c r="A321" s="30" t="e">
        <f>SUBSTITUTE('Daļu izvēle'!#REF!,"0","")</f>
        <v>#REF!</v>
      </c>
      <c r="B321" s="29">
        <v>315</v>
      </c>
      <c r="C321" s="12" t="e">
        <f>'Daļu izvēle'!#REF!</f>
        <v>#REF!</v>
      </c>
    </row>
    <row r="322" spans="1:3" hidden="1" x14ac:dyDescent="0.3">
      <c r="A322" s="30" t="e">
        <f>SUBSTITUTE('Daļu izvēle'!#REF!,"0","")</f>
        <v>#REF!</v>
      </c>
      <c r="B322" s="29">
        <v>316</v>
      </c>
      <c r="C322" s="12" t="e">
        <f>'Daļu izvēle'!#REF!</f>
        <v>#REF!</v>
      </c>
    </row>
    <row r="323" spans="1:3" hidden="1" x14ac:dyDescent="0.3">
      <c r="A323" s="30" t="e">
        <f>SUBSTITUTE('Daļu izvēle'!#REF!,"0","")</f>
        <v>#REF!</v>
      </c>
      <c r="B323" s="29">
        <v>317</v>
      </c>
      <c r="C323" s="12" t="e">
        <f>'Daļu izvēle'!#REF!</f>
        <v>#REF!</v>
      </c>
    </row>
    <row r="324" spans="1:3" hidden="1" x14ac:dyDescent="0.3">
      <c r="A324" s="30" t="e">
        <f>SUBSTITUTE('Daļu izvēle'!#REF!,"0","")</f>
        <v>#REF!</v>
      </c>
      <c r="B324" s="29">
        <v>318</v>
      </c>
      <c r="C324" s="12" t="e">
        <f>'Daļu izvēle'!#REF!</f>
        <v>#REF!</v>
      </c>
    </row>
    <row r="325" spans="1:3" hidden="1" x14ac:dyDescent="0.3">
      <c r="A325" s="30" t="e">
        <f>SUBSTITUTE('Daļu izvēle'!#REF!,"0","")</f>
        <v>#REF!</v>
      </c>
      <c r="B325" s="29">
        <v>319</v>
      </c>
      <c r="C325" s="12" t="e">
        <f>'Daļu izvēle'!#REF!</f>
        <v>#REF!</v>
      </c>
    </row>
    <row r="326" spans="1:3" hidden="1" x14ac:dyDescent="0.3">
      <c r="A326" s="30" t="e">
        <f>SUBSTITUTE('Daļu izvēle'!#REF!,"0","")</f>
        <v>#REF!</v>
      </c>
      <c r="B326" s="29">
        <v>320</v>
      </c>
      <c r="C326" s="12" t="e">
        <f>'Daļu izvēle'!#REF!</f>
        <v>#REF!</v>
      </c>
    </row>
    <row r="327" spans="1:3" hidden="1" x14ac:dyDescent="0.3">
      <c r="A327" s="30" t="e">
        <f>SUBSTITUTE('Daļu izvēle'!#REF!,"0","")</f>
        <v>#REF!</v>
      </c>
      <c r="B327" s="29">
        <v>321</v>
      </c>
      <c r="C327" s="12" t="e">
        <f>'Daļu izvēle'!#REF!</f>
        <v>#REF!</v>
      </c>
    </row>
    <row r="328" spans="1:3" hidden="1" x14ac:dyDescent="0.3">
      <c r="A328" s="30" t="e">
        <f>SUBSTITUTE('Daļu izvēle'!#REF!,"0","")</f>
        <v>#REF!</v>
      </c>
      <c r="B328" s="29">
        <v>322</v>
      </c>
      <c r="C328" s="12" t="e">
        <f>'Daļu izvēle'!#REF!</f>
        <v>#REF!</v>
      </c>
    </row>
    <row r="329" spans="1:3" hidden="1" x14ac:dyDescent="0.3">
      <c r="A329" s="30" t="e">
        <f>SUBSTITUTE('Daļu izvēle'!#REF!,"0","")</f>
        <v>#REF!</v>
      </c>
      <c r="B329" s="29">
        <v>323</v>
      </c>
      <c r="C329" s="12" t="e">
        <f>'Daļu izvēle'!#REF!</f>
        <v>#REF!</v>
      </c>
    </row>
    <row r="330" spans="1:3" hidden="1" x14ac:dyDescent="0.3">
      <c r="A330" s="30" t="e">
        <f>SUBSTITUTE('Daļu izvēle'!#REF!,"0","")</f>
        <v>#REF!</v>
      </c>
      <c r="B330" s="29">
        <v>324</v>
      </c>
      <c r="C330" s="12" t="e">
        <f>'Daļu izvēle'!#REF!</f>
        <v>#REF!</v>
      </c>
    </row>
    <row r="331" spans="1:3" hidden="1" x14ac:dyDescent="0.3">
      <c r="A331" s="30" t="e">
        <f>SUBSTITUTE('Daļu izvēle'!#REF!,"0","")</f>
        <v>#REF!</v>
      </c>
      <c r="B331" s="29">
        <v>325</v>
      </c>
      <c r="C331" s="12" t="e">
        <f>'Daļu izvēle'!#REF!</f>
        <v>#REF!</v>
      </c>
    </row>
    <row r="332" spans="1:3" hidden="1" x14ac:dyDescent="0.3">
      <c r="A332" s="30" t="e">
        <f>SUBSTITUTE('Daļu izvēle'!#REF!,"0","")</f>
        <v>#REF!</v>
      </c>
      <c r="B332" s="29">
        <v>326</v>
      </c>
      <c r="C332" s="12" t="e">
        <f>'Daļu izvēle'!#REF!</f>
        <v>#REF!</v>
      </c>
    </row>
    <row r="333" spans="1:3" hidden="1" x14ac:dyDescent="0.3">
      <c r="A333" s="30" t="e">
        <f>SUBSTITUTE('Daļu izvēle'!#REF!,"0","")</f>
        <v>#REF!</v>
      </c>
      <c r="B333" s="29">
        <v>327</v>
      </c>
      <c r="C333" s="12" t="e">
        <f>'Daļu izvēle'!#REF!</f>
        <v>#REF!</v>
      </c>
    </row>
    <row r="334" spans="1:3" hidden="1" x14ac:dyDescent="0.3">
      <c r="A334" s="30" t="e">
        <f>SUBSTITUTE('Daļu izvēle'!#REF!,"0","")</f>
        <v>#REF!</v>
      </c>
      <c r="B334" s="29">
        <v>328</v>
      </c>
      <c r="C334" s="12" t="e">
        <f>'Daļu izvēle'!#REF!</f>
        <v>#REF!</v>
      </c>
    </row>
    <row r="335" spans="1:3" hidden="1" x14ac:dyDescent="0.3">
      <c r="A335" s="30" t="e">
        <f>SUBSTITUTE('Daļu izvēle'!#REF!,"0","")</f>
        <v>#REF!</v>
      </c>
      <c r="B335" s="29">
        <v>329</v>
      </c>
      <c r="C335" s="12" t="e">
        <f>'Daļu izvēle'!#REF!</f>
        <v>#REF!</v>
      </c>
    </row>
    <row r="336" spans="1:3" hidden="1" x14ac:dyDescent="0.3">
      <c r="A336" s="30" t="e">
        <f>SUBSTITUTE('Daļu izvēle'!#REF!,"0","")</f>
        <v>#REF!</v>
      </c>
      <c r="B336" s="29">
        <v>330</v>
      </c>
      <c r="C336" s="12" t="e">
        <f>'Daļu izvēle'!#REF!</f>
        <v>#REF!</v>
      </c>
    </row>
    <row r="337" spans="1:3" hidden="1" x14ac:dyDescent="0.3">
      <c r="A337" s="30" t="e">
        <f>SUBSTITUTE('Daļu izvēle'!#REF!,"0","")</f>
        <v>#REF!</v>
      </c>
      <c r="B337" s="29">
        <v>331</v>
      </c>
      <c r="C337" s="12" t="e">
        <f>'Daļu izvēle'!#REF!</f>
        <v>#REF!</v>
      </c>
    </row>
    <row r="338" spans="1:3" hidden="1" x14ac:dyDescent="0.3">
      <c r="A338" s="30" t="e">
        <f>SUBSTITUTE('Daļu izvēle'!#REF!,"0","")</f>
        <v>#REF!</v>
      </c>
      <c r="B338" s="29">
        <v>332</v>
      </c>
      <c r="C338" s="12" t="e">
        <f>'Daļu izvēle'!#REF!</f>
        <v>#REF!</v>
      </c>
    </row>
    <row r="339" spans="1:3" hidden="1" x14ac:dyDescent="0.3">
      <c r="A339" s="30" t="e">
        <f>SUBSTITUTE('Daļu izvēle'!#REF!,"0","")</f>
        <v>#REF!</v>
      </c>
      <c r="B339" s="29">
        <v>333</v>
      </c>
      <c r="C339" s="12" t="e">
        <f>'Daļu izvēle'!#REF!</f>
        <v>#REF!</v>
      </c>
    </row>
    <row r="340" spans="1:3" hidden="1" x14ac:dyDescent="0.3">
      <c r="A340" s="30" t="e">
        <f>SUBSTITUTE('Daļu izvēle'!#REF!,"0","")</f>
        <v>#REF!</v>
      </c>
      <c r="B340" s="29">
        <v>334</v>
      </c>
      <c r="C340" s="12" t="e">
        <f>'Daļu izvēle'!#REF!</f>
        <v>#REF!</v>
      </c>
    </row>
    <row r="341" spans="1:3" hidden="1" x14ac:dyDescent="0.3">
      <c r="A341" s="30" t="e">
        <f>SUBSTITUTE('Daļu izvēle'!#REF!,"0","")</f>
        <v>#REF!</v>
      </c>
      <c r="B341" s="29">
        <v>335</v>
      </c>
      <c r="C341" s="12" t="e">
        <f>'Daļu izvēle'!#REF!</f>
        <v>#REF!</v>
      </c>
    </row>
    <row r="342" spans="1:3" hidden="1" x14ac:dyDescent="0.3">
      <c r="A342" s="30" t="e">
        <f>SUBSTITUTE('Daļu izvēle'!#REF!,"0","")</f>
        <v>#REF!</v>
      </c>
      <c r="B342" s="29">
        <v>336</v>
      </c>
      <c r="C342" s="12" t="e">
        <f>'Daļu izvēle'!#REF!</f>
        <v>#REF!</v>
      </c>
    </row>
    <row r="343" spans="1:3" hidden="1" x14ac:dyDescent="0.3">
      <c r="A343" s="30" t="e">
        <f>SUBSTITUTE('Daļu izvēle'!#REF!,"0","")</f>
        <v>#REF!</v>
      </c>
      <c r="B343" s="29">
        <v>337</v>
      </c>
      <c r="C343" s="12" t="e">
        <f>'Daļu izvēle'!#REF!</f>
        <v>#REF!</v>
      </c>
    </row>
    <row r="344" spans="1:3" hidden="1" x14ac:dyDescent="0.3">
      <c r="A344" s="30" t="e">
        <f>SUBSTITUTE('Daļu izvēle'!#REF!,"0","")</f>
        <v>#REF!</v>
      </c>
      <c r="B344" s="29">
        <v>338</v>
      </c>
      <c r="C344" s="12" t="e">
        <f>'Daļu izvēle'!#REF!</f>
        <v>#REF!</v>
      </c>
    </row>
    <row r="345" spans="1:3" hidden="1" x14ac:dyDescent="0.3">
      <c r="A345" s="30" t="e">
        <f>SUBSTITUTE('Daļu izvēle'!#REF!,"0","")</f>
        <v>#REF!</v>
      </c>
      <c r="B345" s="29">
        <v>339</v>
      </c>
      <c r="C345" s="12" t="e">
        <f>'Daļu izvēle'!#REF!</f>
        <v>#REF!</v>
      </c>
    </row>
    <row r="346" spans="1:3" hidden="1" x14ac:dyDescent="0.3">
      <c r="A346" s="30" t="e">
        <f>SUBSTITUTE('Daļu izvēle'!#REF!,"0","")</f>
        <v>#REF!</v>
      </c>
      <c r="B346" s="29">
        <v>340</v>
      </c>
      <c r="C346" s="12" t="e">
        <f>'Daļu izvēle'!#REF!</f>
        <v>#REF!</v>
      </c>
    </row>
    <row r="347" spans="1:3" hidden="1" x14ac:dyDescent="0.3">
      <c r="A347" s="30" t="e">
        <f>SUBSTITUTE('Daļu izvēle'!#REF!,"0","")</f>
        <v>#REF!</v>
      </c>
      <c r="B347" s="29">
        <v>341</v>
      </c>
      <c r="C347" s="12" t="e">
        <f>'Daļu izvēle'!#REF!</f>
        <v>#REF!</v>
      </c>
    </row>
    <row r="348" spans="1:3" hidden="1" x14ac:dyDescent="0.3">
      <c r="A348" s="30" t="e">
        <f>SUBSTITUTE('Daļu izvēle'!#REF!,"0","")</f>
        <v>#REF!</v>
      </c>
      <c r="B348" s="29">
        <v>342</v>
      </c>
      <c r="C348" s="12" t="e">
        <f>'Daļu izvēle'!#REF!</f>
        <v>#REF!</v>
      </c>
    </row>
    <row r="349" spans="1:3" hidden="1" x14ac:dyDescent="0.3">
      <c r="A349" s="30" t="e">
        <f>SUBSTITUTE('Daļu izvēle'!#REF!,"0","")</f>
        <v>#REF!</v>
      </c>
      <c r="B349" s="29">
        <v>343</v>
      </c>
      <c r="C349" s="12" t="e">
        <f>'Daļu izvēle'!#REF!</f>
        <v>#REF!</v>
      </c>
    </row>
    <row r="350" spans="1:3" hidden="1" x14ac:dyDescent="0.3">
      <c r="A350" s="30" t="e">
        <f>SUBSTITUTE('Daļu izvēle'!#REF!,"0","")</f>
        <v>#REF!</v>
      </c>
      <c r="B350" s="29">
        <v>344</v>
      </c>
      <c r="C350" s="12" t="e">
        <f>'Daļu izvēle'!#REF!</f>
        <v>#REF!</v>
      </c>
    </row>
    <row r="351" spans="1:3" hidden="1" x14ac:dyDescent="0.3">
      <c r="A351" s="30" t="e">
        <f>SUBSTITUTE('Daļu izvēle'!#REF!,"0","")</f>
        <v>#REF!</v>
      </c>
      <c r="B351" s="29">
        <v>345</v>
      </c>
      <c r="C351" s="12" t="e">
        <f>'Daļu izvēle'!#REF!</f>
        <v>#REF!</v>
      </c>
    </row>
    <row r="352" spans="1:3" hidden="1" x14ac:dyDescent="0.3">
      <c r="A352" s="30" t="e">
        <f>SUBSTITUTE('Daļu izvēle'!#REF!,"0","")</f>
        <v>#REF!</v>
      </c>
      <c r="B352" s="29">
        <v>346</v>
      </c>
      <c r="C352" s="12" t="e">
        <f>'Daļu izvēle'!#REF!</f>
        <v>#REF!</v>
      </c>
    </row>
    <row r="353" spans="1:3" hidden="1" x14ac:dyDescent="0.3">
      <c r="A353" s="30" t="e">
        <f>SUBSTITUTE('Daļu izvēle'!#REF!,"0","")</f>
        <v>#REF!</v>
      </c>
      <c r="B353" s="29">
        <v>347</v>
      </c>
      <c r="C353" s="12" t="e">
        <f>'Daļu izvēle'!#REF!</f>
        <v>#REF!</v>
      </c>
    </row>
    <row r="354" spans="1:3" hidden="1" x14ac:dyDescent="0.3">
      <c r="A354" s="30" t="e">
        <f>SUBSTITUTE('Daļu izvēle'!#REF!,"0","")</f>
        <v>#REF!</v>
      </c>
      <c r="B354" s="29">
        <v>348</v>
      </c>
      <c r="C354" s="12" t="e">
        <f>'Daļu izvēle'!#REF!</f>
        <v>#REF!</v>
      </c>
    </row>
    <row r="355" spans="1:3" hidden="1" x14ac:dyDescent="0.3">
      <c r="A355" s="30" t="e">
        <f>SUBSTITUTE('Daļu izvēle'!#REF!,"0","")</f>
        <v>#REF!</v>
      </c>
      <c r="B355" s="29">
        <v>349</v>
      </c>
      <c r="C355" s="12" t="e">
        <f>'Daļu izvēle'!#REF!</f>
        <v>#REF!</v>
      </c>
    </row>
    <row r="356" spans="1:3" hidden="1" x14ac:dyDescent="0.3">
      <c r="A356" s="30" t="e">
        <f>SUBSTITUTE('Daļu izvēle'!#REF!,"0","")</f>
        <v>#REF!</v>
      </c>
      <c r="B356" s="29">
        <v>350</v>
      </c>
      <c r="C356" s="12" t="e">
        <f>'Daļu izvēle'!#REF!</f>
        <v>#REF!</v>
      </c>
    </row>
    <row r="357" spans="1:3" hidden="1" x14ac:dyDescent="0.3">
      <c r="A357" s="30" t="e">
        <f>SUBSTITUTE('Daļu izvēle'!#REF!,"0","")</f>
        <v>#REF!</v>
      </c>
      <c r="B357" s="29">
        <v>351</v>
      </c>
      <c r="C357" s="12" t="e">
        <f>'Daļu izvēle'!#REF!</f>
        <v>#REF!</v>
      </c>
    </row>
    <row r="358" spans="1:3" hidden="1" x14ac:dyDescent="0.3">
      <c r="A358" s="30" t="e">
        <f>SUBSTITUTE('Daļu izvēle'!#REF!,"0","")</f>
        <v>#REF!</v>
      </c>
      <c r="B358" s="29">
        <v>352</v>
      </c>
      <c r="C358" s="12" t="e">
        <f>'Daļu izvēle'!#REF!</f>
        <v>#REF!</v>
      </c>
    </row>
    <row r="359" spans="1:3" hidden="1" x14ac:dyDescent="0.3">
      <c r="A359" s="30" t="e">
        <f>SUBSTITUTE('Daļu izvēle'!#REF!,"0","")</f>
        <v>#REF!</v>
      </c>
      <c r="B359" s="29">
        <v>353</v>
      </c>
      <c r="C359" s="12" t="e">
        <f>'Daļu izvēle'!#REF!</f>
        <v>#REF!</v>
      </c>
    </row>
    <row r="360" spans="1:3" hidden="1" x14ac:dyDescent="0.3">
      <c r="A360" s="30" t="e">
        <f>SUBSTITUTE('Daļu izvēle'!#REF!,"0","")</f>
        <v>#REF!</v>
      </c>
      <c r="B360" s="29">
        <v>354</v>
      </c>
      <c r="C360" s="12" t="e">
        <f>'Daļu izvēle'!#REF!</f>
        <v>#REF!</v>
      </c>
    </row>
    <row r="361" spans="1:3" hidden="1" x14ac:dyDescent="0.3">
      <c r="A361" s="30" t="e">
        <f>SUBSTITUTE('Daļu izvēle'!#REF!,"0","")</f>
        <v>#REF!</v>
      </c>
      <c r="B361" s="29">
        <v>355</v>
      </c>
      <c r="C361" s="12" t="e">
        <f>'Daļu izvēle'!#REF!</f>
        <v>#REF!</v>
      </c>
    </row>
    <row r="362" spans="1:3" hidden="1" x14ac:dyDescent="0.3">
      <c r="A362" s="30" t="e">
        <f>SUBSTITUTE('Daļu izvēle'!#REF!,"0","")</f>
        <v>#REF!</v>
      </c>
      <c r="B362" s="29">
        <v>356</v>
      </c>
      <c r="C362" s="12" t="e">
        <f>'Daļu izvēle'!#REF!</f>
        <v>#REF!</v>
      </c>
    </row>
    <row r="363" spans="1:3" hidden="1" x14ac:dyDescent="0.3">
      <c r="A363" s="30" t="e">
        <f>SUBSTITUTE('Daļu izvēle'!#REF!,"0","")</f>
        <v>#REF!</v>
      </c>
      <c r="B363" s="29">
        <v>357</v>
      </c>
      <c r="C363" s="12" t="e">
        <f>'Daļu izvēle'!#REF!</f>
        <v>#REF!</v>
      </c>
    </row>
    <row r="364" spans="1:3" hidden="1" x14ac:dyDescent="0.3">
      <c r="A364" s="30" t="e">
        <f>SUBSTITUTE('Daļu izvēle'!#REF!,"0","")</f>
        <v>#REF!</v>
      </c>
      <c r="B364" s="29">
        <v>358</v>
      </c>
      <c r="C364" s="12" t="e">
        <f>'Daļu izvēle'!#REF!</f>
        <v>#REF!</v>
      </c>
    </row>
    <row r="365" spans="1:3" hidden="1" x14ac:dyDescent="0.3">
      <c r="A365" s="30" t="e">
        <f>SUBSTITUTE('Daļu izvēle'!#REF!,"0","")</f>
        <v>#REF!</v>
      </c>
      <c r="B365" s="29">
        <v>359</v>
      </c>
      <c r="C365" s="12" t="e">
        <f>'Daļu izvēle'!#REF!</f>
        <v>#REF!</v>
      </c>
    </row>
    <row r="366" spans="1:3" hidden="1" x14ac:dyDescent="0.3">
      <c r="A366" s="30" t="e">
        <f>SUBSTITUTE('Daļu izvēle'!#REF!,"0","")</f>
        <v>#REF!</v>
      </c>
      <c r="B366" s="29">
        <v>360</v>
      </c>
      <c r="C366" s="12" t="e">
        <f>'Daļu izvēle'!#REF!</f>
        <v>#REF!</v>
      </c>
    </row>
    <row r="367" spans="1:3" hidden="1" x14ac:dyDescent="0.3">
      <c r="A367" s="30" t="e">
        <f>SUBSTITUTE('Daļu izvēle'!#REF!,"0","")</f>
        <v>#REF!</v>
      </c>
      <c r="B367" s="29">
        <v>361</v>
      </c>
      <c r="C367" s="12" t="e">
        <f>'Daļu izvēle'!#REF!</f>
        <v>#REF!</v>
      </c>
    </row>
    <row r="368" spans="1:3" hidden="1" x14ac:dyDescent="0.3">
      <c r="A368" s="30" t="e">
        <f>SUBSTITUTE('Daļu izvēle'!#REF!,"0","")</f>
        <v>#REF!</v>
      </c>
      <c r="B368" s="29">
        <v>362</v>
      </c>
      <c r="C368" s="12" t="e">
        <f>'Daļu izvēle'!#REF!</f>
        <v>#REF!</v>
      </c>
    </row>
    <row r="369" spans="1:3" hidden="1" x14ac:dyDescent="0.3">
      <c r="A369" s="30" t="e">
        <f>SUBSTITUTE('Daļu izvēle'!#REF!,"0","")</f>
        <v>#REF!</v>
      </c>
      <c r="B369" s="29">
        <v>363</v>
      </c>
      <c r="C369" s="12" t="e">
        <f>'Daļu izvēle'!#REF!</f>
        <v>#REF!</v>
      </c>
    </row>
    <row r="370" spans="1:3" hidden="1" x14ac:dyDescent="0.3">
      <c r="A370" s="30" t="e">
        <f>SUBSTITUTE('Daļu izvēle'!#REF!,"0","")</f>
        <v>#REF!</v>
      </c>
      <c r="B370" s="29">
        <v>364</v>
      </c>
      <c r="C370" s="12" t="e">
        <f>'Daļu izvēle'!#REF!</f>
        <v>#REF!</v>
      </c>
    </row>
    <row r="371" spans="1:3" hidden="1" x14ac:dyDescent="0.3">
      <c r="A371" s="30" t="e">
        <f>SUBSTITUTE('Daļu izvēle'!#REF!,"0","")</f>
        <v>#REF!</v>
      </c>
      <c r="B371" s="29">
        <v>365</v>
      </c>
      <c r="C371" s="12" t="e">
        <f>'Daļu izvēle'!#REF!</f>
        <v>#REF!</v>
      </c>
    </row>
    <row r="372" spans="1:3" hidden="1" x14ac:dyDescent="0.3">
      <c r="A372" s="30" t="e">
        <f>SUBSTITUTE('Daļu izvēle'!#REF!,"0","")</f>
        <v>#REF!</v>
      </c>
      <c r="B372" s="29">
        <v>366</v>
      </c>
      <c r="C372" s="12" t="e">
        <f>'Daļu izvēle'!#REF!</f>
        <v>#REF!</v>
      </c>
    </row>
    <row r="373" spans="1:3" hidden="1" x14ac:dyDescent="0.3">
      <c r="A373" s="30" t="e">
        <f>SUBSTITUTE('Daļu izvēle'!#REF!,"0","")</f>
        <v>#REF!</v>
      </c>
      <c r="B373" s="29">
        <v>367</v>
      </c>
      <c r="C373" s="12" t="e">
        <f>'Daļu izvēle'!#REF!</f>
        <v>#REF!</v>
      </c>
    </row>
    <row r="374" spans="1:3" hidden="1" x14ac:dyDescent="0.3">
      <c r="A374" s="30" t="e">
        <f>SUBSTITUTE('Daļu izvēle'!#REF!,"0","")</f>
        <v>#REF!</v>
      </c>
      <c r="B374" s="29">
        <v>368</v>
      </c>
      <c r="C374" s="12" t="e">
        <f>'Daļu izvēle'!#REF!</f>
        <v>#REF!</v>
      </c>
    </row>
    <row r="375" spans="1:3" hidden="1" x14ac:dyDescent="0.3">
      <c r="A375" s="30" t="e">
        <f>SUBSTITUTE('Daļu izvēle'!#REF!,"0","")</f>
        <v>#REF!</v>
      </c>
      <c r="B375" s="29">
        <v>369</v>
      </c>
      <c r="C375" s="12" t="e">
        <f>'Daļu izvēle'!#REF!</f>
        <v>#REF!</v>
      </c>
    </row>
    <row r="376" spans="1:3" hidden="1" x14ac:dyDescent="0.3">
      <c r="A376" s="30" t="e">
        <f>SUBSTITUTE('Daļu izvēle'!#REF!,"0","")</f>
        <v>#REF!</v>
      </c>
      <c r="B376" s="29">
        <v>370</v>
      </c>
      <c r="C376" s="12" t="e">
        <f>'Daļu izvēle'!#REF!</f>
        <v>#REF!</v>
      </c>
    </row>
    <row r="377" spans="1:3" hidden="1" x14ac:dyDescent="0.3">
      <c r="A377" s="30" t="e">
        <f>SUBSTITUTE('Daļu izvēle'!#REF!,"0","")</f>
        <v>#REF!</v>
      </c>
      <c r="B377" s="29">
        <v>371</v>
      </c>
      <c r="C377" s="12" t="e">
        <f>'Daļu izvēle'!#REF!</f>
        <v>#REF!</v>
      </c>
    </row>
    <row r="378" spans="1:3" hidden="1" x14ac:dyDescent="0.3">
      <c r="A378" s="30" t="e">
        <f>SUBSTITUTE('Daļu izvēle'!#REF!,"0","")</f>
        <v>#REF!</v>
      </c>
      <c r="B378" s="29">
        <v>372</v>
      </c>
      <c r="C378" s="12" t="e">
        <f>'Daļu izvēle'!#REF!</f>
        <v>#REF!</v>
      </c>
    </row>
    <row r="379" spans="1:3" hidden="1" x14ac:dyDescent="0.3">
      <c r="A379" s="30" t="e">
        <f>SUBSTITUTE('Daļu izvēle'!#REF!,"0","")</f>
        <v>#REF!</v>
      </c>
      <c r="B379" s="29">
        <v>373</v>
      </c>
      <c r="C379" s="12" t="e">
        <f>'Daļu izvēle'!#REF!</f>
        <v>#REF!</v>
      </c>
    </row>
    <row r="380" spans="1:3" hidden="1" x14ac:dyDescent="0.3">
      <c r="A380" s="30" t="e">
        <f>SUBSTITUTE('Daļu izvēle'!#REF!,"0","")</f>
        <v>#REF!</v>
      </c>
      <c r="B380" s="29">
        <v>374</v>
      </c>
      <c r="C380" s="12" t="e">
        <f>'Daļu izvēle'!#REF!</f>
        <v>#REF!</v>
      </c>
    </row>
    <row r="381" spans="1:3" hidden="1" x14ac:dyDescent="0.3">
      <c r="A381" s="30" t="e">
        <f>SUBSTITUTE('Daļu izvēle'!#REF!,"0","")</f>
        <v>#REF!</v>
      </c>
      <c r="B381" s="29">
        <v>375</v>
      </c>
      <c r="C381" s="12" t="e">
        <f>'Daļu izvēle'!#REF!</f>
        <v>#REF!</v>
      </c>
    </row>
    <row r="382" spans="1:3" hidden="1" x14ac:dyDescent="0.3">
      <c r="A382" s="30" t="e">
        <f>SUBSTITUTE('Daļu izvēle'!#REF!,"0","")</f>
        <v>#REF!</v>
      </c>
      <c r="B382" s="29">
        <v>376</v>
      </c>
      <c r="C382" s="12" t="e">
        <f>'Daļu izvēle'!#REF!</f>
        <v>#REF!</v>
      </c>
    </row>
    <row r="383" spans="1:3" hidden="1" x14ac:dyDescent="0.3">
      <c r="A383" s="30" t="e">
        <f>SUBSTITUTE('Daļu izvēle'!#REF!,"0","")</f>
        <v>#REF!</v>
      </c>
      <c r="B383" s="29">
        <v>377</v>
      </c>
      <c r="C383" s="12" t="e">
        <f>'Daļu izvēle'!#REF!</f>
        <v>#REF!</v>
      </c>
    </row>
    <row r="384" spans="1:3" hidden="1" x14ac:dyDescent="0.3">
      <c r="A384" s="30" t="e">
        <f>SUBSTITUTE('Daļu izvēle'!#REF!,"0","")</f>
        <v>#REF!</v>
      </c>
      <c r="B384" s="29">
        <v>378</v>
      </c>
      <c r="C384" s="12" t="e">
        <f>'Daļu izvēle'!#REF!</f>
        <v>#REF!</v>
      </c>
    </row>
    <row r="385" spans="1:3" hidden="1" x14ac:dyDescent="0.3">
      <c r="A385" s="30" t="e">
        <f>SUBSTITUTE('Daļu izvēle'!#REF!,"0","")</f>
        <v>#REF!</v>
      </c>
      <c r="B385" s="29">
        <v>379</v>
      </c>
      <c r="C385" s="12" t="e">
        <f>'Daļu izvēle'!#REF!</f>
        <v>#REF!</v>
      </c>
    </row>
    <row r="386" spans="1:3" hidden="1" x14ac:dyDescent="0.3">
      <c r="A386" s="30" t="e">
        <f>SUBSTITUTE('Daļu izvēle'!#REF!,"0","")</f>
        <v>#REF!</v>
      </c>
      <c r="B386" s="29">
        <v>380</v>
      </c>
      <c r="C386" s="12" t="e">
        <f>'Daļu izvēle'!#REF!</f>
        <v>#REF!</v>
      </c>
    </row>
    <row r="387" spans="1:3" hidden="1" x14ac:dyDescent="0.3">
      <c r="A387" s="30" t="e">
        <f>SUBSTITUTE('Daļu izvēle'!#REF!,"0","")</f>
        <v>#REF!</v>
      </c>
      <c r="B387" s="29">
        <v>381</v>
      </c>
      <c r="C387" s="12" t="e">
        <f>'Daļu izvēle'!#REF!</f>
        <v>#REF!</v>
      </c>
    </row>
    <row r="388" spans="1:3" hidden="1" x14ac:dyDescent="0.3">
      <c r="A388" s="30" t="e">
        <f>SUBSTITUTE('Daļu izvēle'!#REF!,"0","")</f>
        <v>#REF!</v>
      </c>
      <c r="B388" s="29">
        <v>382</v>
      </c>
      <c r="C388" s="12" t="e">
        <f>'Daļu izvēle'!#REF!</f>
        <v>#REF!</v>
      </c>
    </row>
    <row r="389" spans="1:3" hidden="1" x14ac:dyDescent="0.3">
      <c r="A389" s="30" t="e">
        <f>SUBSTITUTE('Daļu izvēle'!#REF!,"0","")</f>
        <v>#REF!</v>
      </c>
      <c r="B389" s="29">
        <v>383</v>
      </c>
      <c r="C389" s="12" t="e">
        <f>'Daļu izvēle'!#REF!</f>
        <v>#REF!</v>
      </c>
    </row>
    <row r="390" spans="1:3" hidden="1" x14ac:dyDescent="0.3">
      <c r="A390" s="30" t="e">
        <f>SUBSTITUTE('Daļu izvēle'!#REF!,"0","")</f>
        <v>#REF!</v>
      </c>
      <c r="B390" s="29">
        <v>384</v>
      </c>
      <c r="C390" s="12" t="e">
        <f>'Daļu izvēle'!#REF!</f>
        <v>#REF!</v>
      </c>
    </row>
    <row r="391" spans="1:3" hidden="1" x14ac:dyDescent="0.3">
      <c r="A391" s="30" t="e">
        <f>SUBSTITUTE('Daļu izvēle'!#REF!,"0","")</f>
        <v>#REF!</v>
      </c>
      <c r="B391" s="29">
        <v>385</v>
      </c>
      <c r="C391" s="12" t="e">
        <f>'Daļu izvēle'!#REF!</f>
        <v>#REF!</v>
      </c>
    </row>
    <row r="392" spans="1:3" hidden="1" x14ac:dyDescent="0.3">
      <c r="A392" s="30" t="e">
        <f>SUBSTITUTE('Daļu izvēle'!#REF!,"0","")</f>
        <v>#REF!</v>
      </c>
      <c r="B392" s="29">
        <v>386</v>
      </c>
      <c r="C392" s="12" t="e">
        <f>'Daļu izvēle'!#REF!</f>
        <v>#REF!</v>
      </c>
    </row>
    <row r="393" spans="1:3" hidden="1" x14ac:dyDescent="0.3">
      <c r="A393" s="30" t="e">
        <f>SUBSTITUTE('Daļu izvēle'!#REF!,"0","")</f>
        <v>#REF!</v>
      </c>
      <c r="B393" s="29">
        <v>387</v>
      </c>
      <c r="C393" s="12" t="e">
        <f>'Daļu izvēle'!#REF!</f>
        <v>#REF!</v>
      </c>
    </row>
    <row r="394" spans="1:3" hidden="1" x14ac:dyDescent="0.3">
      <c r="A394" s="30" t="e">
        <f>SUBSTITUTE('Daļu izvēle'!#REF!,"0","")</f>
        <v>#REF!</v>
      </c>
      <c r="B394" s="29">
        <v>388</v>
      </c>
      <c r="C394" s="12" t="e">
        <f>'Daļu izvēle'!#REF!</f>
        <v>#REF!</v>
      </c>
    </row>
    <row r="395" spans="1:3" hidden="1" x14ac:dyDescent="0.3">
      <c r="A395" s="30" t="e">
        <f>SUBSTITUTE('Daļu izvēle'!#REF!,"0","")</f>
        <v>#REF!</v>
      </c>
      <c r="B395" s="29">
        <v>389</v>
      </c>
      <c r="C395" s="12" t="e">
        <f>'Daļu izvēle'!#REF!</f>
        <v>#REF!</v>
      </c>
    </row>
    <row r="396" spans="1:3" hidden="1" x14ac:dyDescent="0.3">
      <c r="A396" s="30" t="e">
        <f>SUBSTITUTE('Daļu izvēle'!#REF!,"0","")</f>
        <v>#REF!</v>
      </c>
      <c r="B396" s="29">
        <v>390</v>
      </c>
      <c r="C396" s="12" t="e">
        <f>'Daļu izvēle'!#REF!</f>
        <v>#REF!</v>
      </c>
    </row>
    <row r="397" spans="1:3" hidden="1" x14ac:dyDescent="0.3">
      <c r="A397" s="30" t="e">
        <f>SUBSTITUTE('Daļu izvēle'!#REF!,"0","")</f>
        <v>#REF!</v>
      </c>
      <c r="B397" s="29">
        <v>391</v>
      </c>
      <c r="C397" s="12" t="e">
        <f>'Daļu izvēle'!#REF!</f>
        <v>#REF!</v>
      </c>
    </row>
    <row r="398" spans="1:3" hidden="1" x14ac:dyDescent="0.3">
      <c r="A398" s="30" t="e">
        <f>SUBSTITUTE('Daļu izvēle'!#REF!,"0","")</f>
        <v>#REF!</v>
      </c>
      <c r="B398" s="29">
        <v>392</v>
      </c>
      <c r="C398" s="12" t="e">
        <f>'Daļu izvēle'!#REF!</f>
        <v>#REF!</v>
      </c>
    </row>
    <row r="399" spans="1:3" hidden="1" x14ac:dyDescent="0.3">
      <c r="A399" s="30" t="e">
        <f>SUBSTITUTE('Daļu izvēle'!#REF!,"0","")</f>
        <v>#REF!</v>
      </c>
      <c r="B399" s="29">
        <v>393</v>
      </c>
      <c r="C399" s="12" t="e">
        <f>'Daļu izvēle'!#REF!</f>
        <v>#REF!</v>
      </c>
    </row>
    <row r="400" spans="1:3" hidden="1" x14ac:dyDescent="0.3">
      <c r="A400" s="30" t="e">
        <f>SUBSTITUTE('Daļu izvēle'!#REF!,"0","")</f>
        <v>#REF!</v>
      </c>
      <c r="B400" s="29">
        <v>394</v>
      </c>
      <c r="C400" s="12" t="e">
        <f>'Daļu izvēle'!#REF!</f>
        <v>#REF!</v>
      </c>
    </row>
    <row r="401" spans="1:3" hidden="1" x14ac:dyDescent="0.3">
      <c r="A401" s="30" t="e">
        <f>SUBSTITUTE('Daļu izvēle'!#REF!,"0","")</f>
        <v>#REF!</v>
      </c>
      <c r="B401" s="29">
        <v>395</v>
      </c>
      <c r="C401" s="12" t="e">
        <f>'Daļu izvēle'!#REF!</f>
        <v>#REF!</v>
      </c>
    </row>
    <row r="402" spans="1:3" hidden="1" x14ac:dyDescent="0.3">
      <c r="A402" s="30" t="e">
        <f>SUBSTITUTE('Daļu izvēle'!#REF!,"0","")</f>
        <v>#REF!</v>
      </c>
      <c r="B402" s="29">
        <v>396</v>
      </c>
      <c r="C402" s="12" t="e">
        <f>'Daļu izvēle'!#REF!</f>
        <v>#REF!</v>
      </c>
    </row>
    <row r="403" spans="1:3" hidden="1" x14ac:dyDescent="0.3">
      <c r="A403" s="30" t="e">
        <f>SUBSTITUTE('Daļu izvēle'!#REF!,"0","")</f>
        <v>#REF!</v>
      </c>
      <c r="B403" s="29">
        <v>397</v>
      </c>
      <c r="C403" s="12" t="e">
        <f>'Daļu izvēle'!#REF!</f>
        <v>#REF!</v>
      </c>
    </row>
    <row r="404" spans="1:3" hidden="1" x14ac:dyDescent="0.3">
      <c r="A404" s="30" t="e">
        <f>SUBSTITUTE('Daļu izvēle'!#REF!,"0","")</f>
        <v>#REF!</v>
      </c>
      <c r="B404" s="29">
        <v>398</v>
      </c>
      <c r="C404" s="12" t="e">
        <f>'Daļu izvēle'!#REF!</f>
        <v>#REF!</v>
      </c>
    </row>
    <row r="405" spans="1:3" hidden="1" x14ac:dyDescent="0.3">
      <c r="A405" s="30" t="e">
        <f>SUBSTITUTE('Daļu izvēle'!#REF!,"0","")</f>
        <v>#REF!</v>
      </c>
      <c r="B405" s="29">
        <v>399</v>
      </c>
      <c r="C405" s="12" t="e">
        <f>'Daļu izvēle'!#REF!</f>
        <v>#REF!</v>
      </c>
    </row>
    <row r="406" spans="1:3" hidden="1" x14ac:dyDescent="0.3">
      <c r="A406" s="30" t="e">
        <f>SUBSTITUTE('Daļu izvēle'!#REF!,"0","")</f>
        <v>#REF!</v>
      </c>
      <c r="B406" s="29">
        <v>400</v>
      </c>
      <c r="C406" s="12" t="e">
        <f>'Daļu izvēle'!#REF!</f>
        <v>#REF!</v>
      </c>
    </row>
    <row r="407" spans="1:3" hidden="1" x14ac:dyDescent="0.3">
      <c r="A407" s="30" t="e">
        <f>SUBSTITUTE('Daļu izvēle'!#REF!,"0","")</f>
        <v>#REF!</v>
      </c>
      <c r="B407" s="29">
        <v>401</v>
      </c>
      <c r="C407" s="12" t="e">
        <f>'Daļu izvēle'!#REF!</f>
        <v>#REF!</v>
      </c>
    </row>
    <row r="408" spans="1:3" hidden="1" x14ac:dyDescent="0.3">
      <c r="A408" s="30" t="e">
        <f>SUBSTITUTE('Daļu izvēle'!#REF!,"0","")</f>
        <v>#REF!</v>
      </c>
      <c r="B408" s="29">
        <v>402</v>
      </c>
      <c r="C408" s="12" t="e">
        <f>'Daļu izvēle'!#REF!</f>
        <v>#REF!</v>
      </c>
    </row>
    <row r="409" spans="1:3" hidden="1" x14ac:dyDescent="0.3">
      <c r="A409" s="30" t="e">
        <f>SUBSTITUTE('Daļu izvēle'!#REF!,"0","")</f>
        <v>#REF!</v>
      </c>
      <c r="B409" s="29">
        <v>403</v>
      </c>
      <c r="C409" s="12" t="e">
        <f>'Daļu izvēle'!#REF!</f>
        <v>#REF!</v>
      </c>
    </row>
    <row r="410" spans="1:3" hidden="1" x14ac:dyDescent="0.3">
      <c r="A410" s="30" t="e">
        <f>SUBSTITUTE('Daļu izvēle'!#REF!,"0","")</f>
        <v>#REF!</v>
      </c>
      <c r="B410" s="29">
        <v>404</v>
      </c>
      <c r="C410" s="12" t="e">
        <f>'Daļu izvēle'!#REF!</f>
        <v>#REF!</v>
      </c>
    </row>
    <row r="411" spans="1:3" hidden="1" x14ac:dyDescent="0.3">
      <c r="A411" s="30" t="e">
        <f>SUBSTITUTE('Daļu izvēle'!#REF!,"0","")</f>
        <v>#REF!</v>
      </c>
      <c r="B411" s="29">
        <v>405</v>
      </c>
      <c r="C411" s="12" t="e">
        <f>'Daļu izvēle'!#REF!</f>
        <v>#REF!</v>
      </c>
    </row>
    <row r="412" spans="1:3" hidden="1" x14ac:dyDescent="0.3">
      <c r="A412" s="30" t="e">
        <f>SUBSTITUTE('Daļu izvēle'!#REF!,"0","")</f>
        <v>#REF!</v>
      </c>
      <c r="B412" s="29">
        <v>406</v>
      </c>
      <c r="C412" s="12" t="e">
        <f>'Daļu izvēle'!#REF!</f>
        <v>#REF!</v>
      </c>
    </row>
    <row r="413" spans="1:3" hidden="1" x14ac:dyDescent="0.3">
      <c r="A413" s="30" t="e">
        <f>SUBSTITUTE('Daļu izvēle'!#REF!,"0","")</f>
        <v>#REF!</v>
      </c>
      <c r="B413" s="29">
        <v>407</v>
      </c>
      <c r="C413" s="12" t="e">
        <f>'Daļu izvēle'!#REF!</f>
        <v>#REF!</v>
      </c>
    </row>
    <row r="414" spans="1:3" hidden="1" x14ac:dyDescent="0.3">
      <c r="A414" s="30" t="e">
        <f>SUBSTITUTE('Daļu izvēle'!#REF!,"0","")</f>
        <v>#REF!</v>
      </c>
      <c r="B414" s="29">
        <v>408</v>
      </c>
      <c r="C414" s="12" t="e">
        <f>'Daļu izvēle'!#REF!</f>
        <v>#REF!</v>
      </c>
    </row>
    <row r="415" spans="1:3" hidden="1" x14ac:dyDescent="0.3">
      <c r="A415" s="30" t="e">
        <f>SUBSTITUTE('Daļu izvēle'!#REF!,"0","")</f>
        <v>#REF!</v>
      </c>
      <c r="B415" s="29">
        <v>409</v>
      </c>
      <c r="C415" s="12" t="e">
        <f>'Daļu izvēle'!#REF!</f>
        <v>#REF!</v>
      </c>
    </row>
    <row r="416" spans="1:3" hidden="1" x14ac:dyDescent="0.3">
      <c r="A416" s="30" t="e">
        <f>SUBSTITUTE('Daļu izvēle'!#REF!,"0","")</f>
        <v>#REF!</v>
      </c>
      <c r="B416" s="29">
        <v>410</v>
      </c>
      <c r="C416" s="12" t="e">
        <f>'Daļu izvēle'!#REF!</f>
        <v>#REF!</v>
      </c>
    </row>
    <row r="417" spans="1:3" hidden="1" x14ac:dyDescent="0.3">
      <c r="A417" s="30" t="e">
        <f>SUBSTITUTE('Daļu izvēle'!#REF!,"0","")</f>
        <v>#REF!</v>
      </c>
      <c r="B417" s="29">
        <v>411</v>
      </c>
      <c r="C417" s="12" t="e">
        <f>'Daļu izvēle'!#REF!</f>
        <v>#REF!</v>
      </c>
    </row>
    <row r="418" spans="1:3" hidden="1" x14ac:dyDescent="0.3">
      <c r="A418" s="30" t="e">
        <f>SUBSTITUTE('Daļu izvēle'!#REF!,"0","")</f>
        <v>#REF!</v>
      </c>
      <c r="B418" s="29">
        <v>412</v>
      </c>
      <c r="C418" s="12" t="e">
        <f>'Daļu izvēle'!#REF!</f>
        <v>#REF!</v>
      </c>
    </row>
    <row r="419" spans="1:3" hidden="1" x14ac:dyDescent="0.3">
      <c r="A419" s="30" t="e">
        <f>SUBSTITUTE('Daļu izvēle'!#REF!,"0","")</f>
        <v>#REF!</v>
      </c>
      <c r="B419" s="29">
        <v>413</v>
      </c>
      <c r="C419" s="12" t="e">
        <f>'Daļu izvēle'!#REF!</f>
        <v>#REF!</v>
      </c>
    </row>
    <row r="420" spans="1:3" hidden="1" x14ac:dyDescent="0.3">
      <c r="A420" s="30" t="e">
        <f>SUBSTITUTE('Daļu izvēle'!#REF!,"0","")</f>
        <v>#REF!</v>
      </c>
      <c r="B420" s="29">
        <v>414</v>
      </c>
      <c r="C420" s="12" t="e">
        <f>'Daļu izvēle'!#REF!</f>
        <v>#REF!</v>
      </c>
    </row>
    <row r="421" spans="1:3" hidden="1" x14ac:dyDescent="0.3">
      <c r="A421" s="30" t="e">
        <f>SUBSTITUTE('Daļu izvēle'!#REF!,"0","")</f>
        <v>#REF!</v>
      </c>
      <c r="B421" s="29">
        <v>415</v>
      </c>
      <c r="C421" s="12" t="e">
        <f>'Daļu izvēle'!#REF!</f>
        <v>#REF!</v>
      </c>
    </row>
    <row r="422" spans="1:3" hidden="1" x14ac:dyDescent="0.3">
      <c r="A422" s="30" t="e">
        <f>SUBSTITUTE('Daļu izvēle'!#REF!,"0","")</f>
        <v>#REF!</v>
      </c>
      <c r="B422" s="29">
        <v>416</v>
      </c>
      <c r="C422" s="12" t="e">
        <f>'Daļu izvēle'!#REF!</f>
        <v>#REF!</v>
      </c>
    </row>
    <row r="423" spans="1:3" hidden="1" x14ac:dyDescent="0.3">
      <c r="A423" s="30" t="e">
        <f>SUBSTITUTE('Daļu izvēle'!#REF!,"0","")</f>
        <v>#REF!</v>
      </c>
      <c r="B423" s="29">
        <v>417</v>
      </c>
      <c r="C423" s="12" t="e">
        <f>'Daļu izvēle'!#REF!</f>
        <v>#REF!</v>
      </c>
    </row>
    <row r="424" spans="1:3" hidden="1" x14ac:dyDescent="0.3">
      <c r="A424" s="30" t="e">
        <f>SUBSTITUTE('Daļu izvēle'!#REF!,"0","")</f>
        <v>#REF!</v>
      </c>
      <c r="B424" s="29">
        <v>418</v>
      </c>
      <c r="C424" s="12" t="e">
        <f>'Daļu izvēle'!#REF!</f>
        <v>#REF!</v>
      </c>
    </row>
    <row r="425" spans="1:3" hidden="1" x14ac:dyDescent="0.3">
      <c r="A425" s="30" t="e">
        <f>SUBSTITUTE('Daļu izvēle'!#REF!,"0","")</f>
        <v>#REF!</v>
      </c>
      <c r="B425" s="29">
        <v>419</v>
      </c>
      <c r="C425" s="12" t="e">
        <f>'Daļu izvēle'!#REF!</f>
        <v>#REF!</v>
      </c>
    </row>
    <row r="426" spans="1:3" hidden="1" x14ac:dyDescent="0.3">
      <c r="A426" s="30" t="e">
        <f>SUBSTITUTE('Daļu izvēle'!#REF!,"0","")</f>
        <v>#REF!</v>
      </c>
      <c r="B426" s="29">
        <v>420</v>
      </c>
      <c r="C426" s="12" t="e">
        <f>'Daļu izvēle'!#REF!</f>
        <v>#REF!</v>
      </c>
    </row>
    <row r="427" spans="1:3" hidden="1" x14ac:dyDescent="0.3">
      <c r="A427" s="30" t="e">
        <f>SUBSTITUTE('Daļu izvēle'!#REF!,"0","")</f>
        <v>#REF!</v>
      </c>
      <c r="B427" s="29">
        <v>421</v>
      </c>
      <c r="C427" s="12" t="e">
        <f>'Daļu izvēle'!#REF!</f>
        <v>#REF!</v>
      </c>
    </row>
    <row r="428" spans="1:3" hidden="1" x14ac:dyDescent="0.3">
      <c r="A428" s="30" t="e">
        <f>SUBSTITUTE('Daļu izvēle'!#REF!,"0","")</f>
        <v>#REF!</v>
      </c>
      <c r="B428" s="29">
        <v>422</v>
      </c>
      <c r="C428" s="12" t="e">
        <f>'Daļu izvēle'!#REF!</f>
        <v>#REF!</v>
      </c>
    </row>
    <row r="429" spans="1:3" hidden="1" x14ac:dyDescent="0.3">
      <c r="A429" s="30" t="e">
        <f>SUBSTITUTE('Daļu izvēle'!#REF!,"0","")</f>
        <v>#REF!</v>
      </c>
      <c r="B429" s="29">
        <v>423</v>
      </c>
      <c r="C429" s="12" t="e">
        <f>'Daļu izvēle'!#REF!</f>
        <v>#REF!</v>
      </c>
    </row>
    <row r="430" spans="1:3" hidden="1" x14ac:dyDescent="0.3">
      <c r="A430" s="30" t="e">
        <f>SUBSTITUTE('Daļu izvēle'!#REF!,"0","")</f>
        <v>#REF!</v>
      </c>
      <c r="B430" s="29">
        <v>424</v>
      </c>
      <c r="C430" s="12" t="e">
        <f>'Daļu izvēle'!#REF!</f>
        <v>#REF!</v>
      </c>
    </row>
    <row r="431" spans="1:3" hidden="1" x14ac:dyDescent="0.3">
      <c r="A431" s="30" t="e">
        <f>SUBSTITUTE('Daļu izvēle'!#REF!,"0","")</f>
        <v>#REF!</v>
      </c>
      <c r="B431" s="29">
        <v>425</v>
      </c>
      <c r="C431" s="12" t="e">
        <f>'Daļu izvēle'!#REF!</f>
        <v>#REF!</v>
      </c>
    </row>
    <row r="432" spans="1:3" hidden="1" x14ac:dyDescent="0.3">
      <c r="A432" s="30" t="e">
        <f>SUBSTITUTE('Daļu izvēle'!#REF!,"0","")</f>
        <v>#REF!</v>
      </c>
      <c r="B432" s="29">
        <v>426</v>
      </c>
      <c r="C432" s="12" t="e">
        <f>'Daļu izvēle'!#REF!</f>
        <v>#REF!</v>
      </c>
    </row>
    <row r="433" spans="1:3" hidden="1" x14ac:dyDescent="0.3">
      <c r="A433" s="30" t="e">
        <f>SUBSTITUTE('Daļu izvēle'!#REF!,"0","")</f>
        <v>#REF!</v>
      </c>
      <c r="B433" s="29">
        <v>427</v>
      </c>
      <c r="C433" s="12" t="e">
        <f>'Daļu izvēle'!#REF!</f>
        <v>#REF!</v>
      </c>
    </row>
    <row r="434" spans="1:3" hidden="1" x14ac:dyDescent="0.3">
      <c r="A434" s="30" t="e">
        <f>SUBSTITUTE('Daļu izvēle'!#REF!,"0","")</f>
        <v>#REF!</v>
      </c>
      <c r="B434" s="29">
        <v>428</v>
      </c>
      <c r="C434" s="12" t="e">
        <f>'Daļu izvēle'!#REF!</f>
        <v>#REF!</v>
      </c>
    </row>
    <row r="435" spans="1:3" hidden="1" x14ac:dyDescent="0.3">
      <c r="A435" s="30" t="e">
        <f>SUBSTITUTE('Daļu izvēle'!#REF!,"0","")</f>
        <v>#REF!</v>
      </c>
      <c r="B435" s="29">
        <v>429</v>
      </c>
      <c r="C435" s="12" t="e">
        <f>'Daļu izvēle'!#REF!</f>
        <v>#REF!</v>
      </c>
    </row>
    <row r="436" spans="1:3" hidden="1" x14ac:dyDescent="0.3">
      <c r="A436" s="30" t="e">
        <f>SUBSTITUTE('Daļu izvēle'!#REF!,"0","")</f>
        <v>#REF!</v>
      </c>
      <c r="B436" s="29">
        <v>430</v>
      </c>
      <c r="C436" s="12" t="e">
        <f>'Daļu izvēle'!#REF!</f>
        <v>#REF!</v>
      </c>
    </row>
    <row r="437" spans="1:3" hidden="1" x14ac:dyDescent="0.3">
      <c r="A437" s="30" t="e">
        <f>SUBSTITUTE('Daļu izvēle'!#REF!,"0","")</f>
        <v>#REF!</v>
      </c>
      <c r="B437" s="29">
        <v>431</v>
      </c>
      <c r="C437" s="12" t="e">
        <f>'Daļu izvēle'!#REF!</f>
        <v>#REF!</v>
      </c>
    </row>
    <row r="438" spans="1:3" hidden="1" x14ac:dyDescent="0.3">
      <c r="A438" s="30" t="e">
        <f>SUBSTITUTE('Daļu izvēle'!#REF!,"0","")</f>
        <v>#REF!</v>
      </c>
      <c r="B438" s="29">
        <v>432</v>
      </c>
      <c r="C438" s="12" t="e">
        <f>'Daļu izvēle'!#REF!</f>
        <v>#REF!</v>
      </c>
    </row>
    <row r="439" spans="1:3" hidden="1" x14ac:dyDescent="0.3">
      <c r="A439" s="30" t="e">
        <f>SUBSTITUTE('Daļu izvēle'!#REF!,"0","")</f>
        <v>#REF!</v>
      </c>
      <c r="B439" s="29">
        <v>433</v>
      </c>
      <c r="C439" s="12" t="e">
        <f>'Daļu izvēle'!#REF!</f>
        <v>#REF!</v>
      </c>
    </row>
    <row r="440" spans="1:3" hidden="1" x14ac:dyDescent="0.3">
      <c r="A440" s="30" t="e">
        <f>SUBSTITUTE('Daļu izvēle'!#REF!,"0","")</f>
        <v>#REF!</v>
      </c>
      <c r="B440" s="29">
        <v>434</v>
      </c>
      <c r="C440" s="12" t="e">
        <f>'Daļu izvēle'!#REF!</f>
        <v>#REF!</v>
      </c>
    </row>
    <row r="441" spans="1:3" hidden="1" x14ac:dyDescent="0.3">
      <c r="A441" s="30" t="e">
        <f>SUBSTITUTE('Daļu izvēle'!#REF!,"0","")</f>
        <v>#REF!</v>
      </c>
      <c r="B441" s="29">
        <v>435</v>
      </c>
      <c r="C441" s="12" t="e">
        <f>'Daļu izvēle'!#REF!</f>
        <v>#REF!</v>
      </c>
    </row>
    <row r="442" spans="1:3" hidden="1" x14ac:dyDescent="0.3">
      <c r="A442" s="30" t="e">
        <f>SUBSTITUTE('Daļu izvēle'!#REF!,"0","")</f>
        <v>#REF!</v>
      </c>
      <c r="B442" s="29">
        <v>436</v>
      </c>
      <c r="C442" s="12" t="e">
        <f>'Daļu izvēle'!#REF!</f>
        <v>#REF!</v>
      </c>
    </row>
    <row r="443" spans="1:3" hidden="1" x14ac:dyDescent="0.3">
      <c r="A443" s="30" t="e">
        <f>SUBSTITUTE('Daļu izvēle'!#REF!,"0","")</f>
        <v>#REF!</v>
      </c>
      <c r="B443" s="29">
        <v>437</v>
      </c>
      <c r="C443" s="12" t="e">
        <f>'Daļu izvēle'!#REF!</f>
        <v>#REF!</v>
      </c>
    </row>
    <row r="444" spans="1:3" hidden="1" x14ac:dyDescent="0.3">
      <c r="A444" s="30" t="e">
        <f>SUBSTITUTE('Daļu izvēle'!#REF!,"0","")</f>
        <v>#REF!</v>
      </c>
      <c r="B444" s="29">
        <v>438</v>
      </c>
      <c r="C444" s="12" t="e">
        <f>'Daļu izvēle'!#REF!</f>
        <v>#REF!</v>
      </c>
    </row>
    <row r="445" spans="1:3" hidden="1" x14ac:dyDescent="0.3">
      <c r="A445" s="30" t="e">
        <f>SUBSTITUTE('Daļu izvēle'!#REF!,"0","")</f>
        <v>#REF!</v>
      </c>
      <c r="B445" s="29">
        <v>439</v>
      </c>
      <c r="C445" s="12" t="e">
        <f>'Daļu izvēle'!#REF!</f>
        <v>#REF!</v>
      </c>
    </row>
    <row r="446" spans="1:3" hidden="1" x14ac:dyDescent="0.3">
      <c r="A446" s="30" t="e">
        <f>SUBSTITUTE('Daļu izvēle'!#REF!,"0","")</f>
        <v>#REF!</v>
      </c>
      <c r="B446" s="29">
        <v>440</v>
      </c>
      <c r="C446" s="12" t="e">
        <f>'Daļu izvēle'!#REF!</f>
        <v>#REF!</v>
      </c>
    </row>
    <row r="447" spans="1:3" hidden="1" x14ac:dyDescent="0.3">
      <c r="A447" s="30" t="e">
        <f>SUBSTITUTE('Daļu izvēle'!#REF!,"0","")</f>
        <v>#REF!</v>
      </c>
      <c r="B447" s="29">
        <v>441</v>
      </c>
      <c r="C447" s="12" t="e">
        <f>'Daļu izvēle'!#REF!</f>
        <v>#REF!</v>
      </c>
    </row>
    <row r="448" spans="1:3" hidden="1" x14ac:dyDescent="0.3">
      <c r="A448" s="30" t="e">
        <f>SUBSTITUTE('Daļu izvēle'!#REF!,"0","")</f>
        <v>#REF!</v>
      </c>
      <c r="B448" s="29">
        <v>442</v>
      </c>
      <c r="C448" s="12" t="e">
        <f>'Daļu izvēle'!#REF!</f>
        <v>#REF!</v>
      </c>
    </row>
    <row r="449" spans="1:3" hidden="1" x14ac:dyDescent="0.3">
      <c r="A449" s="30" t="e">
        <f>SUBSTITUTE('Daļu izvēle'!#REF!,"0","")</f>
        <v>#REF!</v>
      </c>
      <c r="B449" s="29">
        <v>443</v>
      </c>
      <c r="C449" s="12" t="e">
        <f>'Daļu izvēle'!#REF!</f>
        <v>#REF!</v>
      </c>
    </row>
    <row r="450" spans="1:3" hidden="1" x14ac:dyDescent="0.3">
      <c r="A450" s="30" t="e">
        <f>SUBSTITUTE('Daļu izvēle'!#REF!,"0","")</f>
        <v>#REF!</v>
      </c>
      <c r="B450" s="29">
        <v>444</v>
      </c>
      <c r="C450" s="12" t="e">
        <f>'Daļu izvēle'!#REF!</f>
        <v>#REF!</v>
      </c>
    </row>
    <row r="451" spans="1:3" hidden="1" x14ac:dyDescent="0.3">
      <c r="A451" s="30" t="e">
        <f>SUBSTITUTE('Daļu izvēle'!#REF!,"0","")</f>
        <v>#REF!</v>
      </c>
      <c r="B451" s="29">
        <v>445</v>
      </c>
      <c r="C451" s="12" t="e">
        <f>'Daļu izvēle'!#REF!</f>
        <v>#REF!</v>
      </c>
    </row>
    <row r="452" spans="1:3" hidden="1" x14ac:dyDescent="0.3">
      <c r="A452" s="30" t="e">
        <f>SUBSTITUTE('Daļu izvēle'!#REF!,"0","")</f>
        <v>#REF!</v>
      </c>
      <c r="B452" s="29">
        <v>446</v>
      </c>
      <c r="C452" s="12" t="e">
        <f>'Daļu izvēle'!#REF!</f>
        <v>#REF!</v>
      </c>
    </row>
    <row r="453" spans="1:3" hidden="1" x14ac:dyDescent="0.3">
      <c r="A453" s="30" t="e">
        <f>SUBSTITUTE('Daļu izvēle'!#REF!,"0","")</f>
        <v>#REF!</v>
      </c>
      <c r="B453" s="29">
        <v>447</v>
      </c>
      <c r="C453" s="12" t="e">
        <f>'Daļu izvēle'!#REF!</f>
        <v>#REF!</v>
      </c>
    </row>
    <row r="454" spans="1:3" hidden="1" x14ac:dyDescent="0.3">
      <c r="A454" s="30" t="e">
        <f>SUBSTITUTE('Daļu izvēle'!#REF!,"0","")</f>
        <v>#REF!</v>
      </c>
      <c r="B454" s="29">
        <v>448</v>
      </c>
      <c r="C454" s="12" t="e">
        <f>'Daļu izvēle'!#REF!</f>
        <v>#REF!</v>
      </c>
    </row>
    <row r="455" spans="1:3" hidden="1" x14ac:dyDescent="0.3">
      <c r="A455" s="30" t="e">
        <f>SUBSTITUTE('Daļu izvēle'!#REF!,"0","")</f>
        <v>#REF!</v>
      </c>
      <c r="B455" s="29">
        <v>449</v>
      </c>
      <c r="C455" s="12" t="e">
        <f>'Daļu izvēle'!#REF!</f>
        <v>#REF!</v>
      </c>
    </row>
    <row r="456" spans="1:3" hidden="1" x14ac:dyDescent="0.3">
      <c r="A456" s="30" t="e">
        <f>SUBSTITUTE('Daļu izvēle'!#REF!,"0","")</f>
        <v>#REF!</v>
      </c>
      <c r="B456" s="29">
        <v>450</v>
      </c>
      <c r="C456" s="12" t="e">
        <f>'Daļu izvēle'!#REF!</f>
        <v>#REF!</v>
      </c>
    </row>
    <row r="457" spans="1:3" hidden="1" x14ac:dyDescent="0.3">
      <c r="A457" s="30" t="e">
        <f>SUBSTITUTE('Daļu izvēle'!#REF!,"0","")</f>
        <v>#REF!</v>
      </c>
      <c r="B457" s="29">
        <v>451</v>
      </c>
      <c r="C457" s="12" t="e">
        <f>'Daļu izvēle'!#REF!</f>
        <v>#REF!</v>
      </c>
    </row>
    <row r="458" spans="1:3" hidden="1" x14ac:dyDescent="0.3">
      <c r="A458" s="30" t="e">
        <f>SUBSTITUTE('Daļu izvēle'!#REF!,"0","")</f>
        <v>#REF!</v>
      </c>
      <c r="B458" s="29">
        <v>452</v>
      </c>
      <c r="C458" s="12" t="e">
        <f>'Daļu izvēle'!#REF!</f>
        <v>#REF!</v>
      </c>
    </row>
    <row r="459" spans="1:3" hidden="1" x14ac:dyDescent="0.3">
      <c r="A459" s="30" t="e">
        <f>SUBSTITUTE('Daļu izvēle'!#REF!,"0","")</f>
        <v>#REF!</v>
      </c>
      <c r="B459" s="29">
        <v>453</v>
      </c>
      <c r="C459" s="12" t="e">
        <f>'Daļu izvēle'!#REF!</f>
        <v>#REF!</v>
      </c>
    </row>
    <row r="460" spans="1:3" hidden="1" x14ac:dyDescent="0.3">
      <c r="A460" s="30" t="e">
        <f>SUBSTITUTE('Daļu izvēle'!#REF!,"0","")</f>
        <v>#REF!</v>
      </c>
      <c r="B460" s="29">
        <v>454</v>
      </c>
      <c r="C460" s="12" t="e">
        <f>'Daļu izvēle'!#REF!</f>
        <v>#REF!</v>
      </c>
    </row>
    <row r="461" spans="1:3" hidden="1" x14ac:dyDescent="0.3">
      <c r="A461" s="30" t="e">
        <f>SUBSTITUTE('Daļu izvēle'!#REF!,"0","")</f>
        <v>#REF!</v>
      </c>
      <c r="B461" s="29">
        <v>455</v>
      </c>
      <c r="C461" s="12" t="e">
        <f>'Daļu izvēle'!#REF!</f>
        <v>#REF!</v>
      </c>
    </row>
    <row r="462" spans="1:3" hidden="1" x14ac:dyDescent="0.3">
      <c r="A462" s="30" t="e">
        <f>SUBSTITUTE('Daļu izvēle'!#REF!,"0","")</f>
        <v>#REF!</v>
      </c>
      <c r="B462" s="29">
        <v>456</v>
      </c>
      <c r="C462" s="12" t="e">
        <f>'Daļu izvēle'!#REF!</f>
        <v>#REF!</v>
      </c>
    </row>
    <row r="463" spans="1:3" hidden="1" x14ac:dyDescent="0.3">
      <c r="A463" s="30" t="e">
        <f>SUBSTITUTE('Daļu izvēle'!#REF!,"0","")</f>
        <v>#REF!</v>
      </c>
      <c r="B463" s="29">
        <v>457</v>
      </c>
      <c r="C463" s="12" t="e">
        <f>'Daļu izvēle'!#REF!</f>
        <v>#REF!</v>
      </c>
    </row>
    <row r="464" spans="1:3" hidden="1" x14ac:dyDescent="0.3">
      <c r="A464" s="30" t="e">
        <f>SUBSTITUTE('Daļu izvēle'!#REF!,"0","")</f>
        <v>#REF!</v>
      </c>
      <c r="B464" s="29">
        <v>458</v>
      </c>
      <c r="C464" s="12" t="e">
        <f>'Daļu izvēle'!#REF!</f>
        <v>#REF!</v>
      </c>
    </row>
    <row r="465" spans="1:3" hidden="1" x14ac:dyDescent="0.3">
      <c r="A465" s="30" t="e">
        <f>SUBSTITUTE('Daļu izvēle'!#REF!,"0","")</f>
        <v>#REF!</v>
      </c>
      <c r="B465" s="29">
        <v>459</v>
      </c>
      <c r="C465" s="12" t="e">
        <f>'Daļu izvēle'!#REF!</f>
        <v>#REF!</v>
      </c>
    </row>
    <row r="466" spans="1:3" hidden="1" x14ac:dyDescent="0.3">
      <c r="A466" s="30" t="e">
        <f>SUBSTITUTE('Daļu izvēle'!#REF!,"0","")</f>
        <v>#REF!</v>
      </c>
      <c r="B466" s="29">
        <v>460</v>
      </c>
      <c r="C466" s="12" t="e">
        <f>'Daļu izvēle'!#REF!</f>
        <v>#REF!</v>
      </c>
    </row>
    <row r="467" spans="1:3" hidden="1" x14ac:dyDescent="0.3">
      <c r="A467" s="30" t="e">
        <f>SUBSTITUTE('Daļu izvēle'!#REF!,"0","")</f>
        <v>#REF!</v>
      </c>
      <c r="B467" s="29">
        <v>461</v>
      </c>
      <c r="C467" s="12" t="e">
        <f>'Daļu izvēle'!#REF!</f>
        <v>#REF!</v>
      </c>
    </row>
    <row r="468" spans="1:3" hidden="1" x14ac:dyDescent="0.3">
      <c r="A468" s="30" t="e">
        <f>SUBSTITUTE('Daļu izvēle'!#REF!,"0","")</f>
        <v>#REF!</v>
      </c>
      <c r="B468" s="29">
        <v>462</v>
      </c>
      <c r="C468" s="12" t="e">
        <f>'Daļu izvēle'!#REF!</f>
        <v>#REF!</v>
      </c>
    </row>
    <row r="469" spans="1:3" hidden="1" x14ac:dyDescent="0.3">
      <c r="A469" s="30" t="e">
        <f>SUBSTITUTE('Daļu izvēle'!#REF!,"0","")</f>
        <v>#REF!</v>
      </c>
      <c r="B469" s="29">
        <v>463</v>
      </c>
      <c r="C469" s="12" t="e">
        <f>'Daļu izvēle'!#REF!</f>
        <v>#REF!</v>
      </c>
    </row>
    <row r="470" spans="1:3" hidden="1" x14ac:dyDescent="0.3">
      <c r="A470" s="30" t="e">
        <f>SUBSTITUTE('Daļu izvēle'!#REF!,"0","")</f>
        <v>#REF!</v>
      </c>
      <c r="B470" s="29">
        <v>464</v>
      </c>
      <c r="C470" s="12" t="e">
        <f>'Daļu izvēle'!#REF!</f>
        <v>#REF!</v>
      </c>
    </row>
    <row r="471" spans="1:3" hidden="1" x14ac:dyDescent="0.3">
      <c r="A471" s="30" t="e">
        <f>SUBSTITUTE('Daļu izvēle'!#REF!,"0","")</f>
        <v>#REF!</v>
      </c>
      <c r="B471" s="29">
        <v>465</v>
      </c>
      <c r="C471" s="12" t="e">
        <f>'Daļu izvēle'!#REF!</f>
        <v>#REF!</v>
      </c>
    </row>
    <row r="472" spans="1:3" hidden="1" x14ac:dyDescent="0.3">
      <c r="A472" s="30" t="e">
        <f>SUBSTITUTE('Daļu izvēle'!#REF!,"0","")</f>
        <v>#REF!</v>
      </c>
      <c r="B472" s="29">
        <v>466</v>
      </c>
      <c r="C472" s="12" t="e">
        <f>'Daļu izvēle'!#REF!</f>
        <v>#REF!</v>
      </c>
    </row>
    <row r="473" spans="1:3" hidden="1" x14ac:dyDescent="0.3">
      <c r="A473" s="30" t="e">
        <f>SUBSTITUTE('Daļu izvēle'!#REF!,"0","")</f>
        <v>#REF!</v>
      </c>
      <c r="B473" s="29">
        <v>467</v>
      </c>
      <c r="C473" s="12" t="e">
        <f>'Daļu izvēle'!#REF!</f>
        <v>#REF!</v>
      </c>
    </row>
    <row r="474" spans="1:3" hidden="1" x14ac:dyDescent="0.3">
      <c r="A474" s="30" t="e">
        <f>SUBSTITUTE('Daļu izvēle'!#REF!,"0","")</f>
        <v>#REF!</v>
      </c>
      <c r="B474" s="29">
        <v>468</v>
      </c>
      <c r="C474" s="12" t="e">
        <f>'Daļu izvēle'!#REF!</f>
        <v>#REF!</v>
      </c>
    </row>
    <row r="475" spans="1:3" hidden="1" x14ac:dyDescent="0.3">
      <c r="A475" s="30" t="e">
        <f>SUBSTITUTE('Daļu izvēle'!#REF!,"0","")</f>
        <v>#REF!</v>
      </c>
      <c r="B475" s="29">
        <v>469</v>
      </c>
      <c r="C475" s="12" t="e">
        <f>'Daļu izvēle'!#REF!</f>
        <v>#REF!</v>
      </c>
    </row>
    <row r="476" spans="1:3" hidden="1" x14ac:dyDescent="0.3">
      <c r="A476" s="30" t="e">
        <f>SUBSTITUTE('Daļu izvēle'!#REF!,"0","")</f>
        <v>#REF!</v>
      </c>
      <c r="B476" s="29">
        <v>470</v>
      </c>
      <c r="C476" s="12" t="e">
        <f>'Daļu izvēle'!#REF!</f>
        <v>#REF!</v>
      </c>
    </row>
    <row r="477" spans="1:3" hidden="1" x14ac:dyDescent="0.3">
      <c r="A477" s="30" t="e">
        <f>SUBSTITUTE('Daļu izvēle'!#REF!,"0","")</f>
        <v>#REF!</v>
      </c>
      <c r="B477" s="29">
        <v>471</v>
      </c>
      <c r="C477" s="12" t="e">
        <f>'Daļu izvēle'!#REF!</f>
        <v>#REF!</v>
      </c>
    </row>
    <row r="478" spans="1:3" hidden="1" x14ac:dyDescent="0.3">
      <c r="A478" s="30" t="e">
        <f>SUBSTITUTE('Daļu izvēle'!#REF!,"0","")</f>
        <v>#REF!</v>
      </c>
      <c r="B478" s="29">
        <v>472</v>
      </c>
      <c r="C478" s="12" t="e">
        <f>'Daļu izvēle'!#REF!</f>
        <v>#REF!</v>
      </c>
    </row>
    <row r="479" spans="1:3" hidden="1" x14ac:dyDescent="0.3">
      <c r="A479" s="30" t="e">
        <f>SUBSTITUTE('Daļu izvēle'!#REF!,"0","")</f>
        <v>#REF!</v>
      </c>
      <c r="B479" s="29">
        <v>473</v>
      </c>
      <c r="C479" s="12" t="e">
        <f>'Daļu izvēle'!#REF!</f>
        <v>#REF!</v>
      </c>
    </row>
    <row r="480" spans="1:3" hidden="1" x14ac:dyDescent="0.3">
      <c r="A480" s="30" t="e">
        <f>SUBSTITUTE('Daļu izvēle'!#REF!,"0","")</f>
        <v>#REF!</v>
      </c>
      <c r="B480" s="29">
        <v>474</v>
      </c>
      <c r="C480" s="12" t="e">
        <f>'Daļu izvēle'!#REF!</f>
        <v>#REF!</v>
      </c>
    </row>
    <row r="481" spans="1:3" hidden="1" x14ac:dyDescent="0.3">
      <c r="A481" s="30" t="e">
        <f>SUBSTITUTE('Daļu izvēle'!#REF!,"0","")</f>
        <v>#REF!</v>
      </c>
      <c r="B481" s="29">
        <v>475</v>
      </c>
      <c r="C481" s="12" t="e">
        <f>'Daļu izvēle'!#REF!</f>
        <v>#REF!</v>
      </c>
    </row>
    <row r="482" spans="1:3" hidden="1" x14ac:dyDescent="0.3">
      <c r="A482" s="30" t="e">
        <f>SUBSTITUTE('Daļu izvēle'!#REF!,"0","")</f>
        <v>#REF!</v>
      </c>
      <c r="B482" s="29">
        <v>476</v>
      </c>
      <c r="C482" s="12" t="e">
        <f>'Daļu izvēle'!#REF!</f>
        <v>#REF!</v>
      </c>
    </row>
    <row r="483" spans="1:3" hidden="1" x14ac:dyDescent="0.3">
      <c r="A483" s="30" t="e">
        <f>SUBSTITUTE('Daļu izvēle'!#REF!,"0","")</f>
        <v>#REF!</v>
      </c>
      <c r="B483" s="29">
        <v>477</v>
      </c>
      <c r="C483" s="12" t="e">
        <f>'Daļu izvēle'!#REF!</f>
        <v>#REF!</v>
      </c>
    </row>
    <row r="484" spans="1:3" hidden="1" x14ac:dyDescent="0.3">
      <c r="A484" s="30" t="e">
        <f>SUBSTITUTE('Daļu izvēle'!#REF!,"0","")</f>
        <v>#REF!</v>
      </c>
      <c r="B484" s="29">
        <v>478</v>
      </c>
      <c r="C484" s="12" t="e">
        <f>'Daļu izvēle'!#REF!</f>
        <v>#REF!</v>
      </c>
    </row>
    <row r="485" spans="1:3" hidden="1" x14ac:dyDescent="0.3">
      <c r="A485" s="30" t="e">
        <f>SUBSTITUTE('Daļu izvēle'!#REF!,"0","")</f>
        <v>#REF!</v>
      </c>
      <c r="B485" s="29">
        <v>479</v>
      </c>
      <c r="C485" s="12" t="e">
        <f>'Daļu izvēle'!#REF!</f>
        <v>#REF!</v>
      </c>
    </row>
    <row r="486" spans="1:3" hidden="1" x14ac:dyDescent="0.3">
      <c r="A486" s="30" t="e">
        <f>SUBSTITUTE('Daļu izvēle'!#REF!,"0","")</f>
        <v>#REF!</v>
      </c>
      <c r="B486" s="29">
        <v>480</v>
      </c>
      <c r="C486" s="12" t="e">
        <f>'Daļu izvēle'!#REF!</f>
        <v>#REF!</v>
      </c>
    </row>
    <row r="487" spans="1:3" hidden="1" x14ac:dyDescent="0.3">
      <c r="A487" s="30" t="e">
        <f>SUBSTITUTE('Daļu izvēle'!#REF!,"0","")</f>
        <v>#REF!</v>
      </c>
      <c r="B487" s="29">
        <v>481</v>
      </c>
      <c r="C487" s="12" t="e">
        <f>'Daļu izvēle'!#REF!</f>
        <v>#REF!</v>
      </c>
    </row>
    <row r="488" spans="1:3" hidden="1" x14ac:dyDescent="0.3">
      <c r="A488" s="30" t="e">
        <f>SUBSTITUTE('Daļu izvēle'!#REF!,"0","")</f>
        <v>#REF!</v>
      </c>
      <c r="B488" s="29">
        <v>482</v>
      </c>
      <c r="C488" s="12" t="e">
        <f>'Daļu izvēle'!#REF!</f>
        <v>#REF!</v>
      </c>
    </row>
    <row r="489" spans="1:3" hidden="1" x14ac:dyDescent="0.3">
      <c r="A489" s="30" t="e">
        <f>SUBSTITUTE('Daļu izvēle'!#REF!,"0","")</f>
        <v>#REF!</v>
      </c>
      <c r="B489" s="29">
        <v>483</v>
      </c>
      <c r="C489" s="12" t="e">
        <f>'Daļu izvēle'!#REF!</f>
        <v>#REF!</v>
      </c>
    </row>
    <row r="490" spans="1:3" hidden="1" x14ac:dyDescent="0.3">
      <c r="A490" s="30" t="e">
        <f>SUBSTITUTE('Daļu izvēle'!#REF!,"0","")</f>
        <v>#REF!</v>
      </c>
      <c r="B490" s="29">
        <v>484</v>
      </c>
      <c r="C490" s="12" t="e">
        <f>'Daļu izvēle'!#REF!</f>
        <v>#REF!</v>
      </c>
    </row>
    <row r="491" spans="1:3" hidden="1" x14ac:dyDescent="0.3">
      <c r="A491" s="30" t="e">
        <f>SUBSTITUTE('Daļu izvēle'!#REF!,"0","")</f>
        <v>#REF!</v>
      </c>
      <c r="B491" s="29">
        <v>485</v>
      </c>
      <c r="C491" s="12" t="e">
        <f>'Daļu izvēle'!#REF!</f>
        <v>#REF!</v>
      </c>
    </row>
    <row r="492" spans="1:3" hidden="1" x14ac:dyDescent="0.3">
      <c r="A492" s="30" t="e">
        <f>SUBSTITUTE('Daļu izvēle'!#REF!,"0","")</f>
        <v>#REF!</v>
      </c>
      <c r="B492" s="29">
        <v>486</v>
      </c>
      <c r="C492" s="12" t="e">
        <f>'Daļu izvēle'!#REF!</f>
        <v>#REF!</v>
      </c>
    </row>
    <row r="493" spans="1:3" hidden="1" x14ac:dyDescent="0.3">
      <c r="A493" s="30" t="e">
        <f>SUBSTITUTE('Daļu izvēle'!#REF!,"0","")</f>
        <v>#REF!</v>
      </c>
      <c r="B493" s="29">
        <v>487</v>
      </c>
      <c r="C493" s="12" t="e">
        <f>'Daļu izvēle'!#REF!</f>
        <v>#REF!</v>
      </c>
    </row>
    <row r="494" spans="1:3" hidden="1" x14ac:dyDescent="0.3">
      <c r="A494" s="30" t="e">
        <f>SUBSTITUTE('Daļu izvēle'!#REF!,"0","")</f>
        <v>#REF!</v>
      </c>
      <c r="B494" s="29">
        <v>488</v>
      </c>
      <c r="C494" s="12" t="e">
        <f>'Daļu izvēle'!#REF!</f>
        <v>#REF!</v>
      </c>
    </row>
    <row r="495" spans="1:3" hidden="1" x14ac:dyDescent="0.3">
      <c r="A495" s="30" t="e">
        <f>SUBSTITUTE('Daļu izvēle'!#REF!,"0","")</f>
        <v>#REF!</v>
      </c>
      <c r="B495" s="29">
        <v>489</v>
      </c>
      <c r="C495" s="12" t="e">
        <f>'Daļu izvēle'!#REF!</f>
        <v>#REF!</v>
      </c>
    </row>
    <row r="496" spans="1:3" hidden="1" x14ac:dyDescent="0.3">
      <c r="A496" s="30" t="e">
        <f>SUBSTITUTE('Daļu izvēle'!#REF!,"0","")</f>
        <v>#REF!</v>
      </c>
      <c r="B496" s="29">
        <v>490</v>
      </c>
      <c r="C496" s="12" t="e">
        <f>'Daļu izvēle'!#REF!</f>
        <v>#REF!</v>
      </c>
    </row>
    <row r="497" spans="1:3" hidden="1" x14ac:dyDescent="0.3">
      <c r="A497" s="30" t="e">
        <f>SUBSTITUTE('Daļu izvēle'!#REF!,"0","")</f>
        <v>#REF!</v>
      </c>
      <c r="B497" s="29">
        <v>491</v>
      </c>
      <c r="C497" s="12" t="e">
        <f>'Daļu izvēle'!#REF!</f>
        <v>#REF!</v>
      </c>
    </row>
    <row r="498" spans="1:3" hidden="1" x14ac:dyDescent="0.3">
      <c r="A498" s="30" t="e">
        <f>SUBSTITUTE('Daļu izvēle'!#REF!,"0","")</f>
        <v>#REF!</v>
      </c>
      <c r="B498" s="29">
        <v>492</v>
      </c>
      <c r="C498" s="12" t="e">
        <f>'Daļu izvēle'!#REF!</f>
        <v>#REF!</v>
      </c>
    </row>
    <row r="499" spans="1:3" hidden="1" x14ac:dyDescent="0.3">
      <c r="A499" s="30" t="e">
        <f>SUBSTITUTE('Daļu izvēle'!#REF!,"0","")</f>
        <v>#REF!</v>
      </c>
      <c r="B499" s="29">
        <v>493</v>
      </c>
      <c r="C499" s="12" t="e">
        <f>'Daļu izvēle'!#REF!</f>
        <v>#REF!</v>
      </c>
    </row>
    <row r="500" spans="1:3" hidden="1" x14ac:dyDescent="0.3">
      <c r="A500" s="30" t="e">
        <f>SUBSTITUTE('Daļu izvēle'!#REF!,"0","")</f>
        <v>#REF!</v>
      </c>
      <c r="B500" s="29">
        <v>494</v>
      </c>
      <c r="C500" s="12" t="e">
        <f>'Daļu izvēle'!#REF!</f>
        <v>#REF!</v>
      </c>
    </row>
    <row r="501" spans="1:3" hidden="1" x14ac:dyDescent="0.3">
      <c r="A501" s="30" t="e">
        <f>SUBSTITUTE('Daļu izvēle'!#REF!,"0","")</f>
        <v>#REF!</v>
      </c>
      <c r="B501" s="29">
        <v>495</v>
      </c>
      <c r="C501" s="12" t="e">
        <f>'Daļu izvēle'!#REF!</f>
        <v>#REF!</v>
      </c>
    </row>
    <row r="502" spans="1:3" hidden="1" x14ac:dyDescent="0.3">
      <c r="A502" s="30" t="e">
        <f>SUBSTITUTE('Daļu izvēle'!#REF!,"0","")</f>
        <v>#REF!</v>
      </c>
      <c r="B502" s="29">
        <v>496</v>
      </c>
      <c r="C502" s="12" t="e">
        <f>'Daļu izvēle'!#REF!</f>
        <v>#REF!</v>
      </c>
    </row>
    <row r="503" spans="1:3" hidden="1" x14ac:dyDescent="0.3">
      <c r="A503" s="30" t="e">
        <f>SUBSTITUTE('Daļu izvēle'!#REF!,"0","")</f>
        <v>#REF!</v>
      </c>
      <c r="B503" s="29">
        <v>497</v>
      </c>
      <c r="C503" s="12" t="e">
        <f>'Daļu izvēle'!#REF!</f>
        <v>#REF!</v>
      </c>
    </row>
    <row r="504" spans="1:3" hidden="1" x14ac:dyDescent="0.3">
      <c r="A504" s="30" t="e">
        <f>SUBSTITUTE('Daļu izvēle'!#REF!,"0","")</f>
        <v>#REF!</v>
      </c>
      <c r="B504" s="29">
        <v>498</v>
      </c>
      <c r="C504" s="12" t="e">
        <f>'Daļu izvēle'!#REF!</f>
        <v>#REF!</v>
      </c>
    </row>
    <row r="505" spans="1:3" hidden="1" x14ac:dyDescent="0.3">
      <c r="A505" s="30" t="e">
        <f>SUBSTITUTE('Daļu izvēle'!#REF!,"0","")</f>
        <v>#REF!</v>
      </c>
      <c r="B505" s="29">
        <v>499</v>
      </c>
      <c r="C505" s="12" t="e">
        <f>'Daļu izvēle'!#REF!</f>
        <v>#REF!</v>
      </c>
    </row>
    <row r="506" spans="1:3" hidden="1" x14ac:dyDescent="0.3">
      <c r="A506" s="30" t="e">
        <f>SUBSTITUTE('Daļu izvēle'!#REF!,"0","")</f>
        <v>#REF!</v>
      </c>
      <c r="B506" s="29">
        <v>500</v>
      </c>
      <c r="C506" s="12" t="e">
        <f>'Daļu izvēle'!#REF!</f>
        <v>#REF!</v>
      </c>
    </row>
    <row r="507" spans="1:3" hidden="1" x14ac:dyDescent="0.3">
      <c r="A507" s="30" t="e">
        <f>SUBSTITUTE('Daļu izvēle'!#REF!,"0","")</f>
        <v>#REF!</v>
      </c>
      <c r="B507" s="29">
        <v>501</v>
      </c>
      <c r="C507" s="12" t="e">
        <f>'Daļu izvēle'!#REF!</f>
        <v>#REF!</v>
      </c>
    </row>
    <row r="508" spans="1:3" hidden="1" x14ac:dyDescent="0.3">
      <c r="A508" s="30" t="e">
        <f>SUBSTITUTE('Daļu izvēle'!#REF!,"0","")</f>
        <v>#REF!</v>
      </c>
      <c r="B508" s="29">
        <v>502</v>
      </c>
      <c r="C508" s="12" t="e">
        <f>'Daļu izvēle'!#REF!</f>
        <v>#REF!</v>
      </c>
    </row>
    <row r="509" spans="1:3" hidden="1" x14ac:dyDescent="0.3">
      <c r="A509" s="30" t="e">
        <f>SUBSTITUTE('Daļu izvēle'!#REF!,"0","")</f>
        <v>#REF!</v>
      </c>
      <c r="B509" s="29">
        <v>503</v>
      </c>
      <c r="C509" s="12" t="e">
        <f>'Daļu izvēle'!#REF!</f>
        <v>#REF!</v>
      </c>
    </row>
    <row r="510" spans="1:3" hidden="1" x14ac:dyDescent="0.3">
      <c r="A510" s="30" t="e">
        <f>SUBSTITUTE('Daļu izvēle'!#REF!,"0","")</f>
        <v>#REF!</v>
      </c>
      <c r="B510" s="29">
        <v>504</v>
      </c>
      <c r="C510" s="12" t="e">
        <f>'Daļu izvēle'!#REF!</f>
        <v>#REF!</v>
      </c>
    </row>
    <row r="511" spans="1:3" hidden="1" x14ac:dyDescent="0.3">
      <c r="A511" s="30" t="e">
        <f>SUBSTITUTE('Daļu izvēle'!#REF!,"0","")</f>
        <v>#REF!</v>
      </c>
      <c r="B511" s="29">
        <v>505</v>
      </c>
      <c r="C511" s="12" t="e">
        <f>'Daļu izvēle'!#REF!</f>
        <v>#REF!</v>
      </c>
    </row>
    <row r="512" spans="1:3" hidden="1" x14ac:dyDescent="0.3">
      <c r="A512" s="30" t="e">
        <f>SUBSTITUTE('Daļu izvēle'!#REF!,"0","")</f>
        <v>#REF!</v>
      </c>
      <c r="B512" s="29">
        <v>506</v>
      </c>
      <c r="C512" s="12" t="e">
        <f>'Daļu izvēle'!#REF!</f>
        <v>#REF!</v>
      </c>
    </row>
    <row r="513" spans="1:3" hidden="1" x14ac:dyDescent="0.3">
      <c r="A513" s="30" t="e">
        <f>SUBSTITUTE('Daļu izvēle'!#REF!,"0","")</f>
        <v>#REF!</v>
      </c>
      <c r="B513" s="29">
        <v>507</v>
      </c>
      <c r="C513" s="12" t="e">
        <f>'Daļu izvēle'!#REF!</f>
        <v>#REF!</v>
      </c>
    </row>
    <row r="514" spans="1:3" hidden="1" x14ac:dyDescent="0.3">
      <c r="A514" s="30" t="e">
        <f>SUBSTITUTE('Daļu izvēle'!#REF!,"0","")</f>
        <v>#REF!</v>
      </c>
      <c r="B514" s="29">
        <v>508</v>
      </c>
      <c r="C514" s="12" t="e">
        <f>'Daļu izvēle'!#REF!</f>
        <v>#REF!</v>
      </c>
    </row>
    <row r="515" spans="1:3" hidden="1" x14ac:dyDescent="0.3">
      <c r="A515" s="30" t="e">
        <f>SUBSTITUTE('Daļu izvēle'!#REF!,"0","")</f>
        <v>#REF!</v>
      </c>
      <c r="B515" s="29">
        <v>509</v>
      </c>
      <c r="C515" s="12" t="e">
        <f>'Daļu izvēle'!#REF!</f>
        <v>#REF!</v>
      </c>
    </row>
    <row r="516" spans="1:3" hidden="1" x14ac:dyDescent="0.3">
      <c r="A516" s="30" t="e">
        <f>SUBSTITUTE('Daļu izvēle'!#REF!,"0","")</f>
        <v>#REF!</v>
      </c>
      <c r="B516" s="29">
        <v>510</v>
      </c>
      <c r="C516" s="12" t="e">
        <f>'Daļu izvēle'!#REF!</f>
        <v>#REF!</v>
      </c>
    </row>
    <row r="517" spans="1:3" hidden="1" x14ac:dyDescent="0.3">
      <c r="A517" s="30" t="e">
        <f>SUBSTITUTE('Daļu izvēle'!#REF!,"0","")</f>
        <v>#REF!</v>
      </c>
      <c r="B517" s="29">
        <v>511</v>
      </c>
      <c r="C517" s="12" t="e">
        <f>'Daļu izvēle'!#REF!</f>
        <v>#REF!</v>
      </c>
    </row>
    <row r="518" spans="1:3" hidden="1" x14ac:dyDescent="0.3">
      <c r="A518" s="30" t="e">
        <f>SUBSTITUTE('Daļu izvēle'!#REF!,"0","")</f>
        <v>#REF!</v>
      </c>
      <c r="B518" s="29">
        <v>512</v>
      </c>
      <c r="C518" s="12" t="e">
        <f>'Daļu izvēle'!#REF!</f>
        <v>#REF!</v>
      </c>
    </row>
    <row r="519" spans="1:3" hidden="1" x14ac:dyDescent="0.3">
      <c r="A519" s="30" t="e">
        <f>SUBSTITUTE('Daļu izvēle'!#REF!,"0","")</f>
        <v>#REF!</v>
      </c>
      <c r="B519" s="29">
        <v>513</v>
      </c>
      <c r="C519" s="12" t="e">
        <f>'Daļu izvēle'!#REF!</f>
        <v>#REF!</v>
      </c>
    </row>
    <row r="520" spans="1:3" hidden="1" x14ac:dyDescent="0.3">
      <c r="A520" s="30" t="e">
        <f>SUBSTITUTE('Daļu izvēle'!#REF!,"0","")</f>
        <v>#REF!</v>
      </c>
      <c r="B520" s="29">
        <v>514</v>
      </c>
      <c r="C520" s="12" t="e">
        <f>'Daļu izvēle'!#REF!</f>
        <v>#REF!</v>
      </c>
    </row>
    <row r="521" spans="1:3" hidden="1" x14ac:dyDescent="0.3">
      <c r="A521" s="30" t="e">
        <f>SUBSTITUTE('Daļu izvēle'!#REF!,"0","")</f>
        <v>#REF!</v>
      </c>
      <c r="B521" s="29">
        <v>515</v>
      </c>
      <c r="C521" s="12" t="e">
        <f>'Daļu izvēle'!#REF!</f>
        <v>#REF!</v>
      </c>
    </row>
    <row r="522" spans="1:3" hidden="1" x14ac:dyDescent="0.3">
      <c r="A522" s="30" t="e">
        <f>SUBSTITUTE('Daļu izvēle'!#REF!,"0","")</f>
        <v>#REF!</v>
      </c>
      <c r="B522" s="29">
        <v>516</v>
      </c>
      <c r="C522" s="12" t="e">
        <f>'Daļu izvēle'!#REF!</f>
        <v>#REF!</v>
      </c>
    </row>
    <row r="523" spans="1:3" hidden="1" x14ac:dyDescent="0.3">
      <c r="A523" s="30" t="e">
        <f>SUBSTITUTE('Daļu izvēle'!#REF!,"0","")</f>
        <v>#REF!</v>
      </c>
      <c r="B523" s="29">
        <v>517</v>
      </c>
      <c r="C523" s="12" t="e">
        <f>'Daļu izvēle'!#REF!</f>
        <v>#REF!</v>
      </c>
    </row>
    <row r="524" spans="1:3" hidden="1" x14ac:dyDescent="0.3">
      <c r="A524" s="30" t="e">
        <f>SUBSTITUTE('Daļu izvēle'!#REF!,"0","")</f>
        <v>#REF!</v>
      </c>
      <c r="B524" s="29">
        <v>518</v>
      </c>
      <c r="C524" s="12" t="e">
        <f>'Daļu izvēle'!#REF!</f>
        <v>#REF!</v>
      </c>
    </row>
    <row r="525" spans="1:3" hidden="1" x14ac:dyDescent="0.3">
      <c r="A525" s="30" t="e">
        <f>SUBSTITUTE('Daļu izvēle'!#REF!,"0","")</f>
        <v>#REF!</v>
      </c>
      <c r="B525" s="29">
        <v>519</v>
      </c>
      <c r="C525" s="12" t="e">
        <f>'Daļu izvēle'!#REF!</f>
        <v>#REF!</v>
      </c>
    </row>
    <row r="526" spans="1:3" hidden="1" x14ac:dyDescent="0.3">
      <c r="A526" s="30" t="e">
        <f>SUBSTITUTE('Daļu izvēle'!#REF!,"0","")</f>
        <v>#REF!</v>
      </c>
      <c r="B526" s="29">
        <v>520</v>
      </c>
      <c r="C526" s="12" t="e">
        <f>'Daļu izvēle'!#REF!</f>
        <v>#REF!</v>
      </c>
    </row>
    <row r="527" spans="1:3" hidden="1" x14ac:dyDescent="0.3">
      <c r="A527" s="30" t="e">
        <f>SUBSTITUTE('Daļu izvēle'!#REF!,"0","")</f>
        <v>#REF!</v>
      </c>
      <c r="B527" s="29">
        <v>521</v>
      </c>
      <c r="C527" s="12" t="e">
        <f>'Daļu izvēle'!#REF!</f>
        <v>#REF!</v>
      </c>
    </row>
    <row r="528" spans="1:3" hidden="1" x14ac:dyDescent="0.3">
      <c r="A528" s="30" t="e">
        <f>SUBSTITUTE('Daļu izvēle'!#REF!,"0","")</f>
        <v>#REF!</v>
      </c>
      <c r="B528" s="29">
        <v>522</v>
      </c>
      <c r="C528" s="12" t="e">
        <f>'Daļu izvēle'!#REF!</f>
        <v>#REF!</v>
      </c>
    </row>
    <row r="529" spans="1:3" hidden="1" x14ac:dyDescent="0.3">
      <c r="A529" s="30" t="e">
        <f>SUBSTITUTE('Daļu izvēle'!#REF!,"0","")</f>
        <v>#REF!</v>
      </c>
      <c r="B529" s="29">
        <v>523</v>
      </c>
      <c r="C529" s="12" t="e">
        <f>'Daļu izvēle'!#REF!</f>
        <v>#REF!</v>
      </c>
    </row>
    <row r="530" spans="1:3" hidden="1" x14ac:dyDescent="0.3">
      <c r="A530" s="30" t="e">
        <f>SUBSTITUTE('Daļu izvēle'!#REF!,"0","")</f>
        <v>#REF!</v>
      </c>
      <c r="B530" s="29">
        <v>524</v>
      </c>
      <c r="C530" s="12" t="e">
        <f>'Daļu izvēle'!#REF!</f>
        <v>#REF!</v>
      </c>
    </row>
    <row r="531" spans="1:3" hidden="1" x14ac:dyDescent="0.3">
      <c r="A531" s="30" t="e">
        <f>SUBSTITUTE('Daļu izvēle'!#REF!,"0","")</f>
        <v>#REF!</v>
      </c>
      <c r="B531" s="29">
        <v>525</v>
      </c>
      <c r="C531" s="12" t="e">
        <f>'Daļu izvēle'!#REF!</f>
        <v>#REF!</v>
      </c>
    </row>
    <row r="532" spans="1:3" hidden="1" x14ac:dyDescent="0.3">
      <c r="A532" s="30" t="e">
        <f>SUBSTITUTE('Daļu izvēle'!#REF!,"0","")</f>
        <v>#REF!</v>
      </c>
      <c r="B532" s="29">
        <v>526</v>
      </c>
      <c r="C532" s="12" t="e">
        <f>'Daļu izvēle'!#REF!</f>
        <v>#REF!</v>
      </c>
    </row>
    <row r="533" spans="1:3" hidden="1" x14ac:dyDescent="0.3">
      <c r="A533" s="30" t="e">
        <f>SUBSTITUTE('Daļu izvēle'!#REF!,"0","")</f>
        <v>#REF!</v>
      </c>
      <c r="B533" s="29">
        <v>527</v>
      </c>
      <c r="C533" s="12" t="e">
        <f>'Daļu izvēle'!#REF!</f>
        <v>#REF!</v>
      </c>
    </row>
    <row r="534" spans="1:3" hidden="1" x14ac:dyDescent="0.3">
      <c r="A534" s="30" t="e">
        <f>SUBSTITUTE('Daļu izvēle'!#REF!,"0","")</f>
        <v>#REF!</v>
      </c>
      <c r="B534" s="29">
        <v>528</v>
      </c>
      <c r="C534" s="12" t="e">
        <f>'Daļu izvēle'!#REF!</f>
        <v>#REF!</v>
      </c>
    </row>
    <row r="535" spans="1:3" hidden="1" x14ac:dyDescent="0.3">
      <c r="A535" s="30" t="e">
        <f>SUBSTITUTE('Daļu izvēle'!#REF!,"0","")</f>
        <v>#REF!</v>
      </c>
      <c r="B535" s="29">
        <v>529</v>
      </c>
      <c r="C535" s="12" t="e">
        <f>'Daļu izvēle'!#REF!</f>
        <v>#REF!</v>
      </c>
    </row>
    <row r="536" spans="1:3" hidden="1" x14ac:dyDescent="0.3">
      <c r="A536" s="30" t="e">
        <f>SUBSTITUTE('Daļu izvēle'!#REF!,"0","")</f>
        <v>#REF!</v>
      </c>
      <c r="B536" s="29">
        <v>530</v>
      </c>
      <c r="C536" s="12" t="e">
        <f>'Daļu izvēle'!#REF!</f>
        <v>#REF!</v>
      </c>
    </row>
    <row r="537" spans="1:3" hidden="1" x14ac:dyDescent="0.3">
      <c r="A537" s="30" t="e">
        <f>SUBSTITUTE('Daļu izvēle'!#REF!,"0","")</f>
        <v>#REF!</v>
      </c>
      <c r="B537" s="29">
        <v>531</v>
      </c>
      <c r="C537" s="12" t="e">
        <f>'Daļu izvēle'!#REF!</f>
        <v>#REF!</v>
      </c>
    </row>
    <row r="538" spans="1:3" hidden="1" x14ac:dyDescent="0.3">
      <c r="A538" s="30" t="e">
        <f>SUBSTITUTE('Daļu izvēle'!#REF!,"0","")</f>
        <v>#REF!</v>
      </c>
      <c r="B538" s="29">
        <v>532</v>
      </c>
      <c r="C538" s="12" t="e">
        <f>'Daļu izvēle'!#REF!</f>
        <v>#REF!</v>
      </c>
    </row>
    <row r="539" spans="1:3" hidden="1" x14ac:dyDescent="0.3">
      <c r="A539" s="30" t="e">
        <f>SUBSTITUTE('Daļu izvēle'!#REF!,"0","")</f>
        <v>#REF!</v>
      </c>
      <c r="B539" s="29">
        <v>533</v>
      </c>
      <c r="C539" s="12" t="e">
        <f>'Daļu izvēle'!#REF!</f>
        <v>#REF!</v>
      </c>
    </row>
    <row r="540" spans="1:3" hidden="1" x14ac:dyDescent="0.3">
      <c r="A540" s="30" t="e">
        <f>SUBSTITUTE('Daļu izvēle'!#REF!,"0","")</f>
        <v>#REF!</v>
      </c>
      <c r="B540" s="29">
        <v>534</v>
      </c>
      <c r="C540" s="12" t="e">
        <f>'Daļu izvēle'!#REF!</f>
        <v>#REF!</v>
      </c>
    </row>
    <row r="541" spans="1:3" hidden="1" x14ac:dyDescent="0.3">
      <c r="A541" s="30" t="e">
        <f>SUBSTITUTE('Daļu izvēle'!#REF!,"0","")</f>
        <v>#REF!</v>
      </c>
      <c r="B541" s="29">
        <v>535</v>
      </c>
      <c r="C541" s="12" t="e">
        <f>'Daļu izvēle'!#REF!</f>
        <v>#REF!</v>
      </c>
    </row>
    <row r="542" spans="1:3" hidden="1" x14ac:dyDescent="0.3">
      <c r="A542" s="30" t="e">
        <f>SUBSTITUTE('Daļu izvēle'!#REF!,"0","")</f>
        <v>#REF!</v>
      </c>
      <c r="B542" s="29">
        <v>536</v>
      </c>
      <c r="C542" s="12" t="e">
        <f>'Daļu izvēle'!#REF!</f>
        <v>#REF!</v>
      </c>
    </row>
    <row r="543" spans="1:3" hidden="1" x14ac:dyDescent="0.3">
      <c r="A543" s="30" t="e">
        <f>SUBSTITUTE('Daļu izvēle'!#REF!,"0","")</f>
        <v>#REF!</v>
      </c>
      <c r="B543" s="29">
        <v>537</v>
      </c>
      <c r="C543" s="12" t="e">
        <f>'Daļu izvēle'!#REF!</f>
        <v>#REF!</v>
      </c>
    </row>
    <row r="544" spans="1:3" hidden="1" x14ac:dyDescent="0.3">
      <c r="A544" s="30" t="e">
        <f>SUBSTITUTE('Daļu izvēle'!#REF!,"0","")</f>
        <v>#REF!</v>
      </c>
      <c r="B544" s="29">
        <v>538</v>
      </c>
      <c r="C544" s="12" t="e">
        <f>'Daļu izvēle'!#REF!</f>
        <v>#REF!</v>
      </c>
    </row>
    <row r="545" spans="1:3" hidden="1" x14ac:dyDescent="0.3">
      <c r="A545" s="30" t="e">
        <f>SUBSTITUTE('Daļu izvēle'!#REF!,"0","")</f>
        <v>#REF!</v>
      </c>
      <c r="B545" s="29">
        <v>539</v>
      </c>
      <c r="C545" s="12" t="e">
        <f>'Daļu izvēle'!#REF!</f>
        <v>#REF!</v>
      </c>
    </row>
    <row r="546" spans="1:3" hidden="1" x14ac:dyDescent="0.3">
      <c r="A546" s="30" t="e">
        <f>SUBSTITUTE('Daļu izvēle'!#REF!,"0","")</f>
        <v>#REF!</v>
      </c>
      <c r="B546" s="29">
        <v>540</v>
      </c>
      <c r="C546" s="12" t="e">
        <f>'Daļu izvēle'!#REF!</f>
        <v>#REF!</v>
      </c>
    </row>
    <row r="547" spans="1:3" hidden="1" x14ac:dyDescent="0.3">
      <c r="A547" s="30" t="e">
        <f>SUBSTITUTE('Daļu izvēle'!#REF!,"0","")</f>
        <v>#REF!</v>
      </c>
      <c r="B547" s="29">
        <v>541</v>
      </c>
      <c r="C547" s="12" t="e">
        <f>'Daļu izvēle'!#REF!</f>
        <v>#REF!</v>
      </c>
    </row>
    <row r="548" spans="1:3" hidden="1" x14ac:dyDescent="0.3">
      <c r="A548" s="30" t="e">
        <f>SUBSTITUTE('Daļu izvēle'!#REF!,"0","")</f>
        <v>#REF!</v>
      </c>
      <c r="B548" s="29">
        <v>542</v>
      </c>
      <c r="C548" s="12" t="e">
        <f>'Daļu izvēle'!#REF!</f>
        <v>#REF!</v>
      </c>
    </row>
    <row r="549" spans="1:3" hidden="1" x14ac:dyDescent="0.3">
      <c r="A549" s="30" t="e">
        <f>SUBSTITUTE('Daļu izvēle'!#REF!,"0","")</f>
        <v>#REF!</v>
      </c>
      <c r="B549" s="29">
        <v>543</v>
      </c>
      <c r="C549" s="12" t="e">
        <f>'Daļu izvēle'!#REF!</f>
        <v>#REF!</v>
      </c>
    </row>
    <row r="550" spans="1:3" hidden="1" x14ac:dyDescent="0.3">
      <c r="A550" s="30" t="e">
        <f>SUBSTITUTE('Daļu izvēle'!#REF!,"0","")</f>
        <v>#REF!</v>
      </c>
      <c r="B550" s="29">
        <v>544</v>
      </c>
      <c r="C550" s="12" t="e">
        <f>'Daļu izvēle'!#REF!</f>
        <v>#REF!</v>
      </c>
    </row>
    <row r="551" spans="1:3" hidden="1" x14ac:dyDescent="0.3">
      <c r="A551" s="30" t="e">
        <f>SUBSTITUTE('Daļu izvēle'!#REF!,"0","")</f>
        <v>#REF!</v>
      </c>
      <c r="B551" s="29">
        <v>545</v>
      </c>
      <c r="C551" s="12" t="e">
        <f>'Daļu izvēle'!#REF!</f>
        <v>#REF!</v>
      </c>
    </row>
    <row r="552" spans="1:3" hidden="1" x14ac:dyDescent="0.3">
      <c r="A552" s="30" t="e">
        <f>SUBSTITUTE('Daļu izvēle'!#REF!,"0","")</f>
        <v>#REF!</v>
      </c>
      <c r="B552" s="29">
        <v>546</v>
      </c>
      <c r="C552" s="12" t="e">
        <f>'Daļu izvēle'!#REF!</f>
        <v>#REF!</v>
      </c>
    </row>
    <row r="553" spans="1:3" hidden="1" x14ac:dyDescent="0.3">
      <c r="A553" s="30" t="e">
        <f>SUBSTITUTE('Daļu izvēle'!#REF!,"0","")</f>
        <v>#REF!</v>
      </c>
      <c r="B553" s="29">
        <v>547</v>
      </c>
      <c r="C553" s="12" t="e">
        <f>'Daļu izvēle'!#REF!</f>
        <v>#REF!</v>
      </c>
    </row>
    <row r="554" spans="1:3" hidden="1" x14ac:dyDescent="0.3">
      <c r="A554" s="30" t="e">
        <f>SUBSTITUTE('Daļu izvēle'!#REF!,"0","")</f>
        <v>#REF!</v>
      </c>
      <c r="B554" s="29">
        <v>548</v>
      </c>
      <c r="C554" s="12" t="e">
        <f>'Daļu izvēle'!#REF!</f>
        <v>#REF!</v>
      </c>
    </row>
    <row r="555" spans="1:3" hidden="1" x14ac:dyDescent="0.3">
      <c r="A555" s="30" t="e">
        <f>SUBSTITUTE('Daļu izvēle'!#REF!,"0","")</f>
        <v>#REF!</v>
      </c>
      <c r="B555" s="29">
        <v>549</v>
      </c>
      <c r="C555" s="12" t="e">
        <f>'Daļu izvēle'!#REF!</f>
        <v>#REF!</v>
      </c>
    </row>
    <row r="556" spans="1:3" hidden="1" x14ac:dyDescent="0.3">
      <c r="A556" s="30" t="e">
        <f>SUBSTITUTE('Daļu izvēle'!#REF!,"0","")</f>
        <v>#REF!</v>
      </c>
      <c r="B556" s="29">
        <v>550</v>
      </c>
      <c r="C556" s="12" t="e">
        <f>'Daļu izvēle'!#REF!</f>
        <v>#REF!</v>
      </c>
    </row>
    <row r="557" spans="1:3" hidden="1" x14ac:dyDescent="0.3">
      <c r="A557" s="30" t="e">
        <f>SUBSTITUTE('Daļu izvēle'!#REF!,"0","")</f>
        <v>#REF!</v>
      </c>
      <c r="B557" s="29">
        <v>551</v>
      </c>
      <c r="C557" s="12" t="e">
        <f>'Daļu izvēle'!#REF!</f>
        <v>#REF!</v>
      </c>
    </row>
    <row r="558" spans="1:3" hidden="1" x14ac:dyDescent="0.3">
      <c r="A558" s="30" t="e">
        <f>SUBSTITUTE('Daļu izvēle'!#REF!,"0","")</f>
        <v>#REF!</v>
      </c>
      <c r="B558" s="29">
        <v>552</v>
      </c>
      <c r="C558" s="12" t="e">
        <f>'Daļu izvēle'!#REF!</f>
        <v>#REF!</v>
      </c>
    </row>
    <row r="559" spans="1:3" hidden="1" x14ac:dyDescent="0.3">
      <c r="A559" s="30" t="e">
        <f>SUBSTITUTE('Daļu izvēle'!#REF!,"0","")</f>
        <v>#REF!</v>
      </c>
      <c r="B559" s="29">
        <v>553</v>
      </c>
      <c r="C559" s="12" t="e">
        <f>'Daļu izvēle'!#REF!</f>
        <v>#REF!</v>
      </c>
    </row>
    <row r="560" spans="1:3" hidden="1" x14ac:dyDescent="0.3">
      <c r="A560" s="30" t="e">
        <f>SUBSTITUTE('Daļu izvēle'!#REF!,"0","")</f>
        <v>#REF!</v>
      </c>
      <c r="B560" s="29">
        <v>554</v>
      </c>
      <c r="C560" s="12" t="e">
        <f>'Daļu izvēle'!#REF!</f>
        <v>#REF!</v>
      </c>
    </row>
    <row r="561" spans="1:3" hidden="1" x14ac:dyDescent="0.3">
      <c r="A561" s="30" t="e">
        <f>SUBSTITUTE('Daļu izvēle'!#REF!,"0","")</f>
        <v>#REF!</v>
      </c>
      <c r="B561" s="29">
        <v>555</v>
      </c>
      <c r="C561" s="12" t="e">
        <f>'Daļu izvēle'!#REF!</f>
        <v>#REF!</v>
      </c>
    </row>
    <row r="562" spans="1:3" hidden="1" x14ac:dyDescent="0.3">
      <c r="A562" s="30" t="e">
        <f>SUBSTITUTE('Daļu izvēle'!#REF!,"0","")</f>
        <v>#REF!</v>
      </c>
      <c r="B562" s="29">
        <v>556</v>
      </c>
      <c r="C562" s="12" t="e">
        <f>'Daļu izvēle'!#REF!</f>
        <v>#REF!</v>
      </c>
    </row>
    <row r="563" spans="1:3" hidden="1" x14ac:dyDescent="0.3">
      <c r="A563" s="30" t="e">
        <f>SUBSTITUTE('Daļu izvēle'!#REF!,"0","")</f>
        <v>#REF!</v>
      </c>
      <c r="B563" s="29">
        <v>557</v>
      </c>
      <c r="C563" s="12" t="e">
        <f>'Daļu izvēle'!#REF!</f>
        <v>#REF!</v>
      </c>
    </row>
    <row r="564" spans="1:3" hidden="1" x14ac:dyDescent="0.3">
      <c r="A564" s="30" t="e">
        <f>SUBSTITUTE('Daļu izvēle'!#REF!,"0","")</f>
        <v>#REF!</v>
      </c>
      <c r="B564" s="29">
        <v>558</v>
      </c>
      <c r="C564" s="12" t="e">
        <f>'Daļu izvēle'!#REF!</f>
        <v>#REF!</v>
      </c>
    </row>
    <row r="565" spans="1:3" hidden="1" x14ac:dyDescent="0.3">
      <c r="A565" s="30" t="e">
        <f>SUBSTITUTE('Daļu izvēle'!#REF!,"0","")</f>
        <v>#REF!</v>
      </c>
      <c r="B565" s="29">
        <v>559</v>
      </c>
      <c r="C565" s="12" t="e">
        <f>'Daļu izvēle'!#REF!</f>
        <v>#REF!</v>
      </c>
    </row>
    <row r="566" spans="1:3" hidden="1" x14ac:dyDescent="0.3">
      <c r="A566" s="30" t="e">
        <f>SUBSTITUTE('Daļu izvēle'!#REF!,"0","")</f>
        <v>#REF!</v>
      </c>
      <c r="B566" s="29">
        <v>560</v>
      </c>
      <c r="C566" s="12" t="e">
        <f>'Daļu izvēle'!#REF!</f>
        <v>#REF!</v>
      </c>
    </row>
    <row r="567" spans="1:3" hidden="1" x14ac:dyDescent="0.3">
      <c r="A567" s="30" t="e">
        <f>SUBSTITUTE('Daļu izvēle'!#REF!,"0","")</f>
        <v>#REF!</v>
      </c>
      <c r="B567" s="29">
        <v>561</v>
      </c>
      <c r="C567" s="12" t="e">
        <f>'Daļu izvēle'!#REF!</f>
        <v>#REF!</v>
      </c>
    </row>
    <row r="568" spans="1:3" hidden="1" x14ac:dyDescent="0.3">
      <c r="A568" s="30" t="e">
        <f>SUBSTITUTE('Daļu izvēle'!#REF!,"0","")</f>
        <v>#REF!</v>
      </c>
      <c r="B568" s="29">
        <v>562</v>
      </c>
      <c r="C568" s="12" t="e">
        <f>'Daļu izvēle'!#REF!</f>
        <v>#REF!</v>
      </c>
    </row>
    <row r="569" spans="1:3" hidden="1" x14ac:dyDescent="0.3">
      <c r="A569" s="30" t="e">
        <f>SUBSTITUTE('Daļu izvēle'!#REF!,"0","")</f>
        <v>#REF!</v>
      </c>
      <c r="B569" s="29">
        <v>563</v>
      </c>
      <c r="C569" s="12" t="e">
        <f>'Daļu izvēle'!#REF!</f>
        <v>#REF!</v>
      </c>
    </row>
    <row r="570" spans="1:3" hidden="1" x14ac:dyDescent="0.3">
      <c r="A570" s="30" t="e">
        <f>SUBSTITUTE('Daļu izvēle'!#REF!,"0","")</f>
        <v>#REF!</v>
      </c>
      <c r="B570" s="29">
        <v>564</v>
      </c>
      <c r="C570" s="12" t="e">
        <f>'Daļu izvēle'!#REF!</f>
        <v>#REF!</v>
      </c>
    </row>
    <row r="571" spans="1:3" hidden="1" x14ac:dyDescent="0.3">
      <c r="A571" s="30" t="e">
        <f>SUBSTITUTE('Daļu izvēle'!#REF!,"0","")</f>
        <v>#REF!</v>
      </c>
      <c r="B571" s="29">
        <v>565</v>
      </c>
      <c r="C571" s="12" t="e">
        <f>'Daļu izvēle'!#REF!</f>
        <v>#REF!</v>
      </c>
    </row>
    <row r="572" spans="1:3" hidden="1" x14ac:dyDescent="0.3">
      <c r="A572" s="30" t="e">
        <f>SUBSTITUTE('Daļu izvēle'!#REF!,"0","")</f>
        <v>#REF!</v>
      </c>
      <c r="B572" s="29">
        <v>566</v>
      </c>
      <c r="C572" s="12" t="e">
        <f>'Daļu izvēle'!#REF!</f>
        <v>#REF!</v>
      </c>
    </row>
    <row r="573" spans="1:3" hidden="1" x14ac:dyDescent="0.3">
      <c r="A573" s="30" t="e">
        <f>SUBSTITUTE('Daļu izvēle'!#REF!,"0","")</f>
        <v>#REF!</v>
      </c>
      <c r="B573" s="29">
        <v>567</v>
      </c>
      <c r="C573" s="12" t="e">
        <f>'Daļu izvēle'!#REF!</f>
        <v>#REF!</v>
      </c>
    </row>
    <row r="574" spans="1:3" hidden="1" x14ac:dyDescent="0.3">
      <c r="A574" s="30" t="e">
        <f>SUBSTITUTE('Daļu izvēle'!#REF!,"0","")</f>
        <v>#REF!</v>
      </c>
      <c r="B574" s="29">
        <v>568</v>
      </c>
      <c r="C574" s="12" t="e">
        <f>'Daļu izvēle'!#REF!</f>
        <v>#REF!</v>
      </c>
    </row>
    <row r="575" spans="1:3" hidden="1" x14ac:dyDescent="0.3">
      <c r="A575" s="30" t="e">
        <f>SUBSTITUTE('Daļu izvēle'!#REF!,"0","")</f>
        <v>#REF!</v>
      </c>
      <c r="B575" s="29">
        <v>569</v>
      </c>
      <c r="C575" s="12" t="e">
        <f>'Daļu izvēle'!#REF!</f>
        <v>#REF!</v>
      </c>
    </row>
    <row r="576" spans="1:3" hidden="1" x14ac:dyDescent="0.3">
      <c r="A576" s="30" t="e">
        <f>SUBSTITUTE('Daļu izvēle'!#REF!,"0","")</f>
        <v>#REF!</v>
      </c>
      <c r="B576" s="29">
        <v>570</v>
      </c>
      <c r="C576" s="12" t="e">
        <f>'Daļu izvēle'!#REF!</f>
        <v>#REF!</v>
      </c>
    </row>
    <row r="577" spans="1:3" hidden="1" x14ac:dyDescent="0.3">
      <c r="A577" s="30" t="e">
        <f>SUBSTITUTE('Daļu izvēle'!#REF!,"0","")</f>
        <v>#REF!</v>
      </c>
      <c r="B577" s="29">
        <v>571</v>
      </c>
      <c r="C577" s="12" t="e">
        <f>'Daļu izvēle'!#REF!</f>
        <v>#REF!</v>
      </c>
    </row>
    <row r="578" spans="1:3" hidden="1" x14ac:dyDescent="0.3">
      <c r="A578" s="30" t="e">
        <f>SUBSTITUTE('Daļu izvēle'!#REF!,"0","")</f>
        <v>#REF!</v>
      </c>
      <c r="B578" s="29">
        <v>572</v>
      </c>
      <c r="C578" s="12" t="e">
        <f>'Daļu izvēle'!#REF!</f>
        <v>#REF!</v>
      </c>
    </row>
    <row r="579" spans="1:3" hidden="1" x14ac:dyDescent="0.3">
      <c r="A579" s="30" t="e">
        <f>SUBSTITUTE('Daļu izvēle'!#REF!,"0","")</f>
        <v>#REF!</v>
      </c>
      <c r="B579" s="29">
        <v>573</v>
      </c>
      <c r="C579" s="12" t="e">
        <f>'Daļu izvēle'!#REF!</f>
        <v>#REF!</v>
      </c>
    </row>
    <row r="580" spans="1:3" hidden="1" x14ac:dyDescent="0.3">
      <c r="A580" s="30" t="e">
        <f>SUBSTITUTE('Daļu izvēle'!#REF!,"0","")</f>
        <v>#REF!</v>
      </c>
      <c r="B580" s="29">
        <v>574</v>
      </c>
      <c r="C580" s="12" t="e">
        <f>'Daļu izvēle'!#REF!</f>
        <v>#REF!</v>
      </c>
    </row>
    <row r="581" spans="1:3" hidden="1" x14ac:dyDescent="0.3">
      <c r="A581" s="30" t="e">
        <f>SUBSTITUTE('Daļu izvēle'!#REF!,"0","")</f>
        <v>#REF!</v>
      </c>
      <c r="B581" s="29">
        <v>575</v>
      </c>
      <c r="C581" s="12" t="e">
        <f>'Daļu izvēle'!#REF!</f>
        <v>#REF!</v>
      </c>
    </row>
    <row r="582" spans="1:3" hidden="1" x14ac:dyDescent="0.3">
      <c r="A582" s="30" t="e">
        <f>SUBSTITUTE('Daļu izvēle'!#REF!,"0","")</f>
        <v>#REF!</v>
      </c>
      <c r="B582" s="29">
        <v>576</v>
      </c>
      <c r="C582" s="12" t="e">
        <f>'Daļu izvēle'!#REF!</f>
        <v>#REF!</v>
      </c>
    </row>
    <row r="583" spans="1:3" hidden="1" x14ac:dyDescent="0.3">
      <c r="A583" s="30" t="e">
        <f>SUBSTITUTE('Daļu izvēle'!#REF!,"0","")</f>
        <v>#REF!</v>
      </c>
      <c r="B583" s="29">
        <v>577</v>
      </c>
      <c r="C583" s="12" t="e">
        <f>'Daļu izvēle'!#REF!</f>
        <v>#REF!</v>
      </c>
    </row>
    <row r="584" spans="1:3" hidden="1" x14ac:dyDescent="0.3">
      <c r="A584" s="30" t="e">
        <f>SUBSTITUTE('Daļu izvēle'!#REF!,"0","")</f>
        <v>#REF!</v>
      </c>
      <c r="B584" s="29">
        <v>578</v>
      </c>
      <c r="C584" s="12" t="e">
        <f>'Daļu izvēle'!#REF!</f>
        <v>#REF!</v>
      </c>
    </row>
    <row r="585" spans="1:3" hidden="1" x14ac:dyDescent="0.3">
      <c r="A585" s="30" t="e">
        <f>SUBSTITUTE('Daļu izvēle'!#REF!,"0","")</f>
        <v>#REF!</v>
      </c>
      <c r="B585" s="29">
        <v>579</v>
      </c>
      <c r="C585" s="12" t="e">
        <f>'Daļu izvēle'!#REF!</f>
        <v>#REF!</v>
      </c>
    </row>
    <row r="586" spans="1:3" hidden="1" x14ac:dyDescent="0.3">
      <c r="A586" s="30" t="e">
        <f>SUBSTITUTE('Daļu izvēle'!#REF!,"0","")</f>
        <v>#REF!</v>
      </c>
      <c r="B586" s="29">
        <v>580</v>
      </c>
      <c r="C586" s="12" t="e">
        <f>'Daļu izvēle'!#REF!</f>
        <v>#REF!</v>
      </c>
    </row>
    <row r="587" spans="1:3" hidden="1" x14ac:dyDescent="0.3">
      <c r="A587" s="30" t="e">
        <f>SUBSTITUTE('Daļu izvēle'!#REF!,"0","")</f>
        <v>#REF!</v>
      </c>
      <c r="B587" s="29">
        <v>581</v>
      </c>
      <c r="C587" s="12" t="e">
        <f>'Daļu izvēle'!#REF!</f>
        <v>#REF!</v>
      </c>
    </row>
    <row r="588" spans="1:3" hidden="1" x14ac:dyDescent="0.3">
      <c r="A588" s="30" t="e">
        <f>SUBSTITUTE('Daļu izvēle'!#REF!,"0","")</f>
        <v>#REF!</v>
      </c>
      <c r="B588" s="29">
        <v>582</v>
      </c>
      <c r="C588" s="12" t="e">
        <f>'Daļu izvēle'!#REF!</f>
        <v>#REF!</v>
      </c>
    </row>
    <row r="589" spans="1:3" hidden="1" x14ac:dyDescent="0.3">
      <c r="A589" s="30" t="e">
        <f>SUBSTITUTE('Daļu izvēle'!#REF!,"0","")</f>
        <v>#REF!</v>
      </c>
      <c r="B589" s="29">
        <v>583</v>
      </c>
      <c r="C589" s="12" t="e">
        <f>'Daļu izvēle'!#REF!</f>
        <v>#REF!</v>
      </c>
    </row>
    <row r="590" spans="1:3" hidden="1" x14ac:dyDescent="0.3">
      <c r="A590" s="30" t="e">
        <f>SUBSTITUTE('Daļu izvēle'!#REF!,"0","")</f>
        <v>#REF!</v>
      </c>
      <c r="B590" s="29">
        <v>584</v>
      </c>
      <c r="C590" s="12" t="e">
        <f>'Daļu izvēle'!#REF!</f>
        <v>#REF!</v>
      </c>
    </row>
    <row r="591" spans="1:3" hidden="1" x14ac:dyDescent="0.3">
      <c r="A591" s="30" t="e">
        <f>SUBSTITUTE('Daļu izvēle'!#REF!,"0","")</f>
        <v>#REF!</v>
      </c>
      <c r="B591" s="29">
        <v>585</v>
      </c>
      <c r="C591" s="12" t="e">
        <f>'Daļu izvēle'!#REF!</f>
        <v>#REF!</v>
      </c>
    </row>
    <row r="592" spans="1:3" hidden="1" x14ac:dyDescent="0.3">
      <c r="A592" s="30" t="e">
        <f>SUBSTITUTE('Daļu izvēle'!#REF!,"0","")</f>
        <v>#REF!</v>
      </c>
      <c r="B592" s="29">
        <v>586</v>
      </c>
      <c r="C592" s="12" t="e">
        <f>'Daļu izvēle'!#REF!</f>
        <v>#REF!</v>
      </c>
    </row>
    <row r="593" spans="1:3" hidden="1" x14ac:dyDescent="0.3">
      <c r="A593" s="30" t="e">
        <f>SUBSTITUTE('Daļu izvēle'!#REF!,"0","")</f>
        <v>#REF!</v>
      </c>
      <c r="B593" s="29">
        <v>587</v>
      </c>
      <c r="C593" s="12" t="e">
        <f>'Daļu izvēle'!#REF!</f>
        <v>#REF!</v>
      </c>
    </row>
    <row r="594" spans="1:3" hidden="1" x14ac:dyDescent="0.3">
      <c r="A594" s="30" t="e">
        <f>SUBSTITUTE('Daļu izvēle'!#REF!,"0","")</f>
        <v>#REF!</v>
      </c>
      <c r="B594" s="29">
        <v>588</v>
      </c>
      <c r="C594" s="12" t="e">
        <f>'Daļu izvēle'!#REF!</f>
        <v>#REF!</v>
      </c>
    </row>
    <row r="595" spans="1:3" hidden="1" x14ac:dyDescent="0.3">
      <c r="A595" s="30" t="e">
        <f>SUBSTITUTE('Daļu izvēle'!#REF!,"0","")</f>
        <v>#REF!</v>
      </c>
      <c r="B595" s="29">
        <v>589</v>
      </c>
      <c r="C595" s="12" t="e">
        <f>'Daļu izvēle'!#REF!</f>
        <v>#REF!</v>
      </c>
    </row>
    <row r="596" spans="1:3" hidden="1" x14ac:dyDescent="0.3">
      <c r="A596" s="30" t="e">
        <f>SUBSTITUTE('Daļu izvēle'!#REF!,"0","")</f>
        <v>#REF!</v>
      </c>
      <c r="B596" s="29">
        <v>590</v>
      </c>
      <c r="C596" s="12" t="e">
        <f>'Daļu izvēle'!#REF!</f>
        <v>#REF!</v>
      </c>
    </row>
    <row r="597" spans="1:3" hidden="1" x14ac:dyDescent="0.3">
      <c r="A597" s="30" t="e">
        <f>SUBSTITUTE('Daļu izvēle'!#REF!,"0","")</f>
        <v>#REF!</v>
      </c>
      <c r="B597" s="29">
        <v>591</v>
      </c>
      <c r="C597" s="12" t="e">
        <f>'Daļu izvēle'!#REF!</f>
        <v>#REF!</v>
      </c>
    </row>
    <row r="598" spans="1:3" hidden="1" x14ac:dyDescent="0.3">
      <c r="A598" s="30" t="e">
        <f>SUBSTITUTE('Daļu izvēle'!#REF!,"0","")</f>
        <v>#REF!</v>
      </c>
      <c r="B598" s="29">
        <v>592</v>
      </c>
      <c r="C598" s="12" t="e">
        <f>'Daļu izvēle'!#REF!</f>
        <v>#REF!</v>
      </c>
    </row>
    <row r="599" spans="1:3" hidden="1" x14ac:dyDescent="0.3">
      <c r="A599" s="30" t="e">
        <f>SUBSTITUTE('Daļu izvēle'!#REF!,"0","")</f>
        <v>#REF!</v>
      </c>
      <c r="B599" s="29">
        <v>593</v>
      </c>
      <c r="C599" s="12" t="e">
        <f>'Daļu izvēle'!#REF!</f>
        <v>#REF!</v>
      </c>
    </row>
    <row r="600" spans="1:3" hidden="1" x14ac:dyDescent="0.3">
      <c r="A600" s="30" t="e">
        <f>SUBSTITUTE('Daļu izvēle'!#REF!,"0","")</f>
        <v>#REF!</v>
      </c>
      <c r="B600" s="29">
        <v>594</v>
      </c>
      <c r="C600" s="12" t="e">
        <f>'Daļu izvēle'!#REF!</f>
        <v>#REF!</v>
      </c>
    </row>
    <row r="601" spans="1:3" hidden="1" x14ac:dyDescent="0.3">
      <c r="A601" s="30" t="e">
        <f>SUBSTITUTE('Daļu izvēle'!#REF!,"0","")</f>
        <v>#REF!</v>
      </c>
      <c r="B601" s="29">
        <v>595</v>
      </c>
      <c r="C601" s="12" t="e">
        <f>'Daļu izvēle'!#REF!</f>
        <v>#REF!</v>
      </c>
    </row>
    <row r="602" spans="1:3" hidden="1" x14ac:dyDescent="0.3">
      <c r="A602" s="30" t="e">
        <f>SUBSTITUTE('Daļu izvēle'!#REF!,"0","")</f>
        <v>#REF!</v>
      </c>
      <c r="B602" s="29">
        <v>596</v>
      </c>
      <c r="C602" s="12" t="e">
        <f>'Daļu izvēle'!#REF!</f>
        <v>#REF!</v>
      </c>
    </row>
    <row r="603" spans="1:3" hidden="1" x14ac:dyDescent="0.3">
      <c r="A603" s="30" t="e">
        <f>SUBSTITUTE('Daļu izvēle'!#REF!,"0","")</f>
        <v>#REF!</v>
      </c>
      <c r="B603" s="29">
        <v>597</v>
      </c>
      <c r="C603" s="12" t="e">
        <f>'Daļu izvēle'!#REF!</f>
        <v>#REF!</v>
      </c>
    </row>
    <row r="604" spans="1:3" hidden="1" x14ac:dyDescent="0.3">
      <c r="A604" s="30" t="e">
        <f>SUBSTITUTE('Daļu izvēle'!#REF!,"0","")</f>
        <v>#REF!</v>
      </c>
      <c r="B604" s="29">
        <v>598</v>
      </c>
      <c r="C604" s="12" t="e">
        <f>'Daļu izvēle'!#REF!</f>
        <v>#REF!</v>
      </c>
    </row>
    <row r="605" spans="1:3" hidden="1" x14ac:dyDescent="0.3">
      <c r="A605" s="30" t="e">
        <f>SUBSTITUTE('Daļu izvēle'!#REF!,"0","")</f>
        <v>#REF!</v>
      </c>
      <c r="B605" s="29">
        <v>599</v>
      </c>
      <c r="C605" s="12" t="e">
        <f>'Daļu izvēle'!#REF!</f>
        <v>#REF!</v>
      </c>
    </row>
    <row r="606" spans="1:3" hidden="1" x14ac:dyDescent="0.3">
      <c r="A606" s="30" t="e">
        <f>SUBSTITUTE('Daļu izvēle'!#REF!,"0","")</f>
        <v>#REF!</v>
      </c>
      <c r="B606" s="29">
        <v>600</v>
      </c>
      <c r="C606" s="12" t="e">
        <f>'Daļu izvēle'!#REF!</f>
        <v>#REF!</v>
      </c>
    </row>
    <row r="607" spans="1:3" hidden="1" x14ac:dyDescent="0.3">
      <c r="A607" s="30" t="e">
        <f>SUBSTITUTE('Daļu izvēle'!#REF!,"0","")</f>
        <v>#REF!</v>
      </c>
      <c r="B607" s="29">
        <v>601</v>
      </c>
      <c r="C607" s="12" t="e">
        <f>'Daļu izvēle'!#REF!</f>
        <v>#REF!</v>
      </c>
    </row>
    <row r="608" spans="1:3" hidden="1" x14ac:dyDescent="0.3">
      <c r="A608" s="30" t="e">
        <f>SUBSTITUTE('Daļu izvēle'!#REF!,"0","")</f>
        <v>#REF!</v>
      </c>
      <c r="B608" s="29">
        <v>602</v>
      </c>
      <c r="C608" s="12" t="e">
        <f>'Daļu izvēle'!#REF!</f>
        <v>#REF!</v>
      </c>
    </row>
    <row r="609" spans="1:3" hidden="1" x14ac:dyDescent="0.3">
      <c r="A609" s="30" t="e">
        <f>SUBSTITUTE('Daļu izvēle'!#REF!,"0","")</f>
        <v>#REF!</v>
      </c>
      <c r="B609" s="29">
        <v>603</v>
      </c>
      <c r="C609" s="12" t="e">
        <f>'Daļu izvēle'!#REF!</f>
        <v>#REF!</v>
      </c>
    </row>
    <row r="610" spans="1:3" hidden="1" x14ac:dyDescent="0.3">
      <c r="A610" s="30" t="e">
        <f>SUBSTITUTE('Daļu izvēle'!#REF!,"0","")</f>
        <v>#REF!</v>
      </c>
      <c r="B610" s="29">
        <v>604</v>
      </c>
      <c r="C610" s="12" t="e">
        <f>'Daļu izvēle'!#REF!</f>
        <v>#REF!</v>
      </c>
    </row>
    <row r="611" spans="1:3" hidden="1" x14ac:dyDescent="0.3">
      <c r="A611" s="30" t="e">
        <f>SUBSTITUTE('Daļu izvēle'!#REF!,"0","")</f>
        <v>#REF!</v>
      </c>
      <c r="B611" s="29">
        <v>605</v>
      </c>
      <c r="C611" s="12" t="e">
        <f>'Daļu izvēle'!#REF!</f>
        <v>#REF!</v>
      </c>
    </row>
    <row r="612" spans="1:3" hidden="1" x14ac:dyDescent="0.3">
      <c r="A612" s="30" t="e">
        <f>SUBSTITUTE('Daļu izvēle'!#REF!,"0","")</f>
        <v>#REF!</v>
      </c>
      <c r="B612" s="29">
        <v>606</v>
      </c>
      <c r="C612" s="12" t="e">
        <f>'Daļu izvēle'!#REF!</f>
        <v>#REF!</v>
      </c>
    </row>
    <row r="613" spans="1:3" hidden="1" x14ac:dyDescent="0.3">
      <c r="A613" s="30" t="e">
        <f>SUBSTITUTE('Daļu izvēle'!#REF!,"0","")</f>
        <v>#REF!</v>
      </c>
      <c r="B613" s="29">
        <v>607</v>
      </c>
      <c r="C613" s="12" t="e">
        <f>'Daļu izvēle'!#REF!</f>
        <v>#REF!</v>
      </c>
    </row>
    <row r="614" spans="1:3" hidden="1" x14ac:dyDescent="0.3">
      <c r="A614" s="30" t="e">
        <f>SUBSTITUTE('Daļu izvēle'!#REF!,"0","")</f>
        <v>#REF!</v>
      </c>
      <c r="B614" s="29">
        <v>608</v>
      </c>
      <c r="C614" s="12" t="e">
        <f>'Daļu izvēle'!#REF!</f>
        <v>#REF!</v>
      </c>
    </row>
    <row r="615" spans="1:3" hidden="1" x14ac:dyDescent="0.3">
      <c r="A615" s="30" t="e">
        <f>SUBSTITUTE('Daļu izvēle'!#REF!,"0","")</f>
        <v>#REF!</v>
      </c>
      <c r="B615" s="29">
        <v>609</v>
      </c>
      <c r="C615" s="12" t="e">
        <f>'Daļu izvēle'!#REF!</f>
        <v>#REF!</v>
      </c>
    </row>
    <row r="616" spans="1:3" hidden="1" x14ac:dyDescent="0.3">
      <c r="A616" s="30" t="e">
        <f>SUBSTITUTE('Daļu izvēle'!#REF!,"0","")</f>
        <v>#REF!</v>
      </c>
      <c r="B616" s="29">
        <v>610</v>
      </c>
      <c r="C616" s="12" t="e">
        <f>'Daļu izvēle'!#REF!</f>
        <v>#REF!</v>
      </c>
    </row>
    <row r="617" spans="1:3" hidden="1" x14ac:dyDescent="0.3">
      <c r="A617" s="30" t="e">
        <f>SUBSTITUTE('Daļu izvēle'!#REF!,"0","")</f>
        <v>#REF!</v>
      </c>
      <c r="B617" s="29">
        <v>611</v>
      </c>
      <c r="C617" s="12" t="e">
        <f>'Daļu izvēle'!#REF!</f>
        <v>#REF!</v>
      </c>
    </row>
    <row r="618" spans="1:3" hidden="1" x14ac:dyDescent="0.3">
      <c r="A618" s="30" t="e">
        <f>SUBSTITUTE('Daļu izvēle'!#REF!,"0","")</f>
        <v>#REF!</v>
      </c>
      <c r="B618" s="29">
        <v>612</v>
      </c>
      <c r="C618" s="12" t="e">
        <f>'Daļu izvēle'!#REF!</f>
        <v>#REF!</v>
      </c>
    </row>
    <row r="619" spans="1:3" hidden="1" x14ac:dyDescent="0.3">
      <c r="A619" s="30" t="e">
        <f>SUBSTITUTE('Daļu izvēle'!#REF!,"0","")</f>
        <v>#REF!</v>
      </c>
      <c r="B619" s="29">
        <v>613</v>
      </c>
      <c r="C619" s="12" t="e">
        <f>'Daļu izvēle'!#REF!</f>
        <v>#REF!</v>
      </c>
    </row>
    <row r="620" spans="1:3" hidden="1" x14ac:dyDescent="0.3">
      <c r="A620" s="30" t="e">
        <f>SUBSTITUTE('Daļu izvēle'!#REF!,"0","")</f>
        <v>#REF!</v>
      </c>
      <c r="B620" s="29">
        <v>614</v>
      </c>
      <c r="C620" s="12" t="e">
        <f>'Daļu izvēle'!#REF!</f>
        <v>#REF!</v>
      </c>
    </row>
    <row r="621" spans="1:3" hidden="1" x14ac:dyDescent="0.3">
      <c r="A621" s="30" t="e">
        <f>SUBSTITUTE('Daļu izvēle'!#REF!,"0","")</f>
        <v>#REF!</v>
      </c>
      <c r="B621" s="29">
        <v>615</v>
      </c>
      <c r="C621" s="12" t="e">
        <f>'Daļu izvēle'!#REF!</f>
        <v>#REF!</v>
      </c>
    </row>
    <row r="622" spans="1:3" hidden="1" x14ac:dyDescent="0.3">
      <c r="A622" s="30" t="e">
        <f>SUBSTITUTE('Daļu izvēle'!#REF!,"0","")</f>
        <v>#REF!</v>
      </c>
      <c r="B622" s="29">
        <v>616</v>
      </c>
      <c r="C622" s="12" t="e">
        <f>'Daļu izvēle'!#REF!</f>
        <v>#REF!</v>
      </c>
    </row>
    <row r="623" spans="1:3" hidden="1" x14ac:dyDescent="0.3">
      <c r="A623" s="30" t="e">
        <f>SUBSTITUTE('Daļu izvēle'!#REF!,"0","")</f>
        <v>#REF!</v>
      </c>
      <c r="B623" s="29">
        <v>617</v>
      </c>
      <c r="C623" s="12" t="e">
        <f>'Daļu izvēle'!#REF!</f>
        <v>#REF!</v>
      </c>
    </row>
    <row r="624" spans="1:3" hidden="1" x14ac:dyDescent="0.3">
      <c r="A624" s="30" t="e">
        <f>SUBSTITUTE('Daļu izvēle'!#REF!,"0","")</f>
        <v>#REF!</v>
      </c>
      <c r="B624" s="29">
        <v>618</v>
      </c>
      <c r="C624" s="12" t="e">
        <f>'Daļu izvēle'!#REF!</f>
        <v>#REF!</v>
      </c>
    </row>
    <row r="625" spans="1:3" hidden="1" x14ac:dyDescent="0.3">
      <c r="A625" s="30" t="e">
        <f>SUBSTITUTE('Daļu izvēle'!#REF!,"0","")</f>
        <v>#REF!</v>
      </c>
      <c r="B625" s="29">
        <v>619</v>
      </c>
      <c r="C625" s="12" t="e">
        <f>'Daļu izvēle'!#REF!</f>
        <v>#REF!</v>
      </c>
    </row>
    <row r="626" spans="1:3" hidden="1" x14ac:dyDescent="0.3">
      <c r="A626" s="30" t="e">
        <f>SUBSTITUTE('Daļu izvēle'!#REF!,"0","")</f>
        <v>#REF!</v>
      </c>
      <c r="B626" s="29">
        <v>620</v>
      </c>
      <c r="C626" s="12" t="e">
        <f>'Daļu izvēle'!#REF!</f>
        <v>#REF!</v>
      </c>
    </row>
    <row r="627" spans="1:3" hidden="1" x14ac:dyDescent="0.3">
      <c r="A627" s="30" t="e">
        <f>SUBSTITUTE('Daļu izvēle'!#REF!,"0","")</f>
        <v>#REF!</v>
      </c>
      <c r="B627" s="29">
        <v>621</v>
      </c>
      <c r="C627" s="12" t="e">
        <f>'Daļu izvēle'!#REF!</f>
        <v>#REF!</v>
      </c>
    </row>
    <row r="628" spans="1:3" hidden="1" x14ac:dyDescent="0.3">
      <c r="A628" s="30" t="e">
        <f>SUBSTITUTE('Daļu izvēle'!#REF!,"0","")</f>
        <v>#REF!</v>
      </c>
      <c r="B628" s="29">
        <v>622</v>
      </c>
      <c r="C628" s="12" t="e">
        <f>'Daļu izvēle'!#REF!</f>
        <v>#REF!</v>
      </c>
    </row>
    <row r="629" spans="1:3" hidden="1" x14ac:dyDescent="0.3">
      <c r="A629" s="30" t="e">
        <f>SUBSTITUTE('Daļu izvēle'!#REF!,"0","")</f>
        <v>#REF!</v>
      </c>
      <c r="B629" s="29">
        <v>623</v>
      </c>
      <c r="C629" s="12" t="e">
        <f>'Daļu izvēle'!#REF!</f>
        <v>#REF!</v>
      </c>
    </row>
    <row r="630" spans="1:3" hidden="1" x14ac:dyDescent="0.3">
      <c r="A630" s="30" t="e">
        <f>SUBSTITUTE('Daļu izvēle'!#REF!,"0","")</f>
        <v>#REF!</v>
      </c>
      <c r="B630" s="29">
        <v>624</v>
      </c>
      <c r="C630" s="12" t="e">
        <f>'Daļu izvēle'!#REF!</f>
        <v>#REF!</v>
      </c>
    </row>
    <row r="631" spans="1:3" hidden="1" x14ac:dyDescent="0.3">
      <c r="A631" s="30" t="e">
        <f>SUBSTITUTE('Daļu izvēle'!#REF!,"0","")</f>
        <v>#REF!</v>
      </c>
      <c r="B631" s="29">
        <v>625</v>
      </c>
      <c r="C631" s="12" t="e">
        <f>'Daļu izvēle'!#REF!</f>
        <v>#REF!</v>
      </c>
    </row>
    <row r="632" spans="1:3" hidden="1" x14ac:dyDescent="0.3">
      <c r="A632" s="30" t="e">
        <f>SUBSTITUTE('Daļu izvēle'!#REF!,"0","")</f>
        <v>#REF!</v>
      </c>
      <c r="B632" s="29">
        <v>626</v>
      </c>
      <c r="C632" s="12" t="e">
        <f>'Daļu izvēle'!#REF!</f>
        <v>#REF!</v>
      </c>
    </row>
    <row r="633" spans="1:3" hidden="1" x14ac:dyDescent="0.3">
      <c r="A633" s="30" t="e">
        <f>SUBSTITUTE('Daļu izvēle'!#REF!,"0","")</f>
        <v>#REF!</v>
      </c>
      <c r="B633" s="29">
        <v>627</v>
      </c>
      <c r="C633" s="12" t="e">
        <f>'Daļu izvēle'!#REF!</f>
        <v>#REF!</v>
      </c>
    </row>
    <row r="634" spans="1:3" hidden="1" x14ac:dyDescent="0.3">
      <c r="A634" s="30" t="e">
        <f>SUBSTITUTE('Daļu izvēle'!#REF!,"0","")</f>
        <v>#REF!</v>
      </c>
      <c r="B634" s="29">
        <v>628</v>
      </c>
      <c r="C634" s="12" t="e">
        <f>'Daļu izvēle'!#REF!</f>
        <v>#REF!</v>
      </c>
    </row>
    <row r="635" spans="1:3" hidden="1" x14ac:dyDescent="0.3">
      <c r="A635" s="30" t="e">
        <f>SUBSTITUTE('Daļu izvēle'!#REF!,"0","")</f>
        <v>#REF!</v>
      </c>
      <c r="B635" s="29">
        <v>629</v>
      </c>
      <c r="C635" s="12" t="e">
        <f>'Daļu izvēle'!#REF!</f>
        <v>#REF!</v>
      </c>
    </row>
    <row r="636" spans="1:3" hidden="1" x14ac:dyDescent="0.3">
      <c r="A636" s="30" t="e">
        <f>SUBSTITUTE('Daļu izvēle'!#REF!,"0","")</f>
        <v>#REF!</v>
      </c>
      <c r="B636" s="29">
        <v>630</v>
      </c>
      <c r="C636" s="12" t="e">
        <f>'Daļu izvēle'!#REF!</f>
        <v>#REF!</v>
      </c>
    </row>
    <row r="637" spans="1:3" hidden="1" x14ac:dyDescent="0.3">
      <c r="A637" s="30" t="e">
        <f>SUBSTITUTE('Daļu izvēle'!#REF!,"0","")</f>
        <v>#REF!</v>
      </c>
      <c r="B637" s="29">
        <v>631</v>
      </c>
      <c r="C637" s="12" t="e">
        <f>'Daļu izvēle'!#REF!</f>
        <v>#REF!</v>
      </c>
    </row>
    <row r="638" spans="1:3" hidden="1" x14ac:dyDescent="0.3">
      <c r="A638" s="30" t="e">
        <f>SUBSTITUTE('Daļu izvēle'!#REF!,"0","")</f>
        <v>#REF!</v>
      </c>
      <c r="B638" s="29">
        <v>632</v>
      </c>
      <c r="C638" s="12" t="e">
        <f>'Daļu izvēle'!#REF!</f>
        <v>#REF!</v>
      </c>
    </row>
    <row r="639" spans="1:3" hidden="1" x14ac:dyDescent="0.3">
      <c r="A639" s="30" t="e">
        <f>SUBSTITUTE('Daļu izvēle'!#REF!,"0","")</f>
        <v>#REF!</v>
      </c>
      <c r="B639" s="29">
        <v>633</v>
      </c>
      <c r="C639" s="12" t="e">
        <f>'Daļu izvēle'!#REF!</f>
        <v>#REF!</v>
      </c>
    </row>
    <row r="640" spans="1:3" hidden="1" x14ac:dyDescent="0.3">
      <c r="A640" s="30" t="e">
        <f>SUBSTITUTE('Daļu izvēle'!#REF!,"0","")</f>
        <v>#REF!</v>
      </c>
      <c r="B640" s="29">
        <v>634</v>
      </c>
      <c r="C640" s="12" t="e">
        <f>'Daļu izvēle'!#REF!</f>
        <v>#REF!</v>
      </c>
    </row>
    <row r="641" spans="1:3" hidden="1" x14ac:dyDescent="0.3">
      <c r="A641" s="30" t="e">
        <f>SUBSTITUTE('Daļu izvēle'!#REF!,"0","")</f>
        <v>#REF!</v>
      </c>
      <c r="B641" s="29">
        <v>635</v>
      </c>
      <c r="C641" s="12" t="e">
        <f>'Daļu izvēle'!#REF!</f>
        <v>#REF!</v>
      </c>
    </row>
    <row r="642" spans="1:3" hidden="1" x14ac:dyDescent="0.3">
      <c r="A642" s="30" t="e">
        <f>SUBSTITUTE('Daļu izvēle'!#REF!,"0","")</f>
        <v>#REF!</v>
      </c>
      <c r="B642" s="29">
        <v>636</v>
      </c>
      <c r="C642" s="12" t="e">
        <f>'Daļu izvēle'!#REF!</f>
        <v>#REF!</v>
      </c>
    </row>
    <row r="643" spans="1:3" hidden="1" x14ac:dyDescent="0.3">
      <c r="A643" s="30" t="e">
        <f>SUBSTITUTE('Daļu izvēle'!#REF!,"0","")</f>
        <v>#REF!</v>
      </c>
      <c r="B643" s="29">
        <v>637</v>
      </c>
      <c r="C643" s="12" t="e">
        <f>'Daļu izvēle'!#REF!</f>
        <v>#REF!</v>
      </c>
    </row>
    <row r="644" spans="1:3" hidden="1" x14ac:dyDescent="0.3">
      <c r="A644" s="30" t="e">
        <f>SUBSTITUTE('Daļu izvēle'!#REF!,"0","")</f>
        <v>#REF!</v>
      </c>
      <c r="B644" s="29">
        <v>638</v>
      </c>
      <c r="C644" s="12" t="e">
        <f>'Daļu izvēle'!#REF!</f>
        <v>#REF!</v>
      </c>
    </row>
    <row r="645" spans="1:3" hidden="1" x14ac:dyDescent="0.3">
      <c r="A645" s="30" t="e">
        <f>SUBSTITUTE('Daļu izvēle'!#REF!,"0","")</f>
        <v>#REF!</v>
      </c>
      <c r="B645" s="29">
        <v>639</v>
      </c>
      <c r="C645" s="12" t="e">
        <f>'Daļu izvēle'!#REF!</f>
        <v>#REF!</v>
      </c>
    </row>
    <row r="646" spans="1:3" hidden="1" x14ac:dyDescent="0.3">
      <c r="A646" s="30" t="e">
        <f>SUBSTITUTE('Daļu izvēle'!#REF!,"0","")</f>
        <v>#REF!</v>
      </c>
      <c r="B646" s="29">
        <v>640</v>
      </c>
      <c r="C646" s="12" t="e">
        <f>'Daļu izvēle'!#REF!</f>
        <v>#REF!</v>
      </c>
    </row>
    <row r="647" spans="1:3" hidden="1" x14ac:dyDescent="0.3">
      <c r="A647" s="30" t="e">
        <f>SUBSTITUTE('Daļu izvēle'!#REF!,"0","")</f>
        <v>#REF!</v>
      </c>
      <c r="B647" s="29">
        <v>641</v>
      </c>
      <c r="C647" s="12" t="e">
        <f>'Daļu izvēle'!#REF!</f>
        <v>#REF!</v>
      </c>
    </row>
    <row r="648" spans="1:3" hidden="1" x14ac:dyDescent="0.3">
      <c r="A648" s="30" t="e">
        <f>SUBSTITUTE('Daļu izvēle'!#REF!,"0","")</f>
        <v>#REF!</v>
      </c>
      <c r="B648" s="29">
        <v>642</v>
      </c>
      <c r="C648" s="12" t="e">
        <f>'Daļu izvēle'!#REF!</f>
        <v>#REF!</v>
      </c>
    </row>
    <row r="649" spans="1:3" hidden="1" x14ac:dyDescent="0.3">
      <c r="A649" s="30" t="e">
        <f>SUBSTITUTE('Daļu izvēle'!#REF!,"0","")</f>
        <v>#REF!</v>
      </c>
      <c r="B649" s="29">
        <v>643</v>
      </c>
      <c r="C649" s="12" t="e">
        <f>'Daļu izvēle'!#REF!</f>
        <v>#REF!</v>
      </c>
    </row>
    <row r="650" spans="1:3" hidden="1" x14ac:dyDescent="0.3">
      <c r="A650" s="30" t="e">
        <f>SUBSTITUTE('Daļu izvēle'!#REF!,"0","")</f>
        <v>#REF!</v>
      </c>
      <c r="B650" s="29">
        <v>644</v>
      </c>
      <c r="C650" s="12" t="e">
        <f>'Daļu izvēle'!#REF!</f>
        <v>#REF!</v>
      </c>
    </row>
    <row r="651" spans="1:3" hidden="1" x14ac:dyDescent="0.3">
      <c r="A651" s="30" t="e">
        <f>SUBSTITUTE('Daļu izvēle'!#REF!,"0","")</f>
        <v>#REF!</v>
      </c>
      <c r="B651" s="29">
        <v>645</v>
      </c>
      <c r="C651" s="12" t="e">
        <f>'Daļu izvēle'!#REF!</f>
        <v>#REF!</v>
      </c>
    </row>
    <row r="652" spans="1:3" hidden="1" x14ac:dyDescent="0.3">
      <c r="A652" s="30" t="e">
        <f>SUBSTITUTE('Daļu izvēle'!#REF!,"0","")</f>
        <v>#REF!</v>
      </c>
      <c r="B652" s="29">
        <v>646</v>
      </c>
      <c r="C652" s="12" t="e">
        <f>'Daļu izvēle'!#REF!</f>
        <v>#REF!</v>
      </c>
    </row>
    <row r="653" spans="1:3" hidden="1" x14ac:dyDescent="0.3">
      <c r="A653" s="30" t="e">
        <f>SUBSTITUTE('Daļu izvēle'!#REF!,"0","")</f>
        <v>#REF!</v>
      </c>
      <c r="B653" s="29">
        <v>647</v>
      </c>
      <c r="C653" s="12" t="e">
        <f>'Daļu izvēle'!#REF!</f>
        <v>#REF!</v>
      </c>
    </row>
    <row r="654" spans="1:3" hidden="1" x14ac:dyDescent="0.3">
      <c r="A654" s="30" t="e">
        <f>SUBSTITUTE('Daļu izvēle'!#REF!,"0","")</f>
        <v>#REF!</v>
      </c>
      <c r="B654" s="29">
        <v>648</v>
      </c>
      <c r="C654" s="12" t="e">
        <f>'Daļu izvēle'!#REF!</f>
        <v>#REF!</v>
      </c>
    </row>
    <row r="655" spans="1:3" hidden="1" x14ac:dyDescent="0.3">
      <c r="A655" s="30" t="e">
        <f>SUBSTITUTE('Daļu izvēle'!#REF!,"0","")</f>
        <v>#REF!</v>
      </c>
      <c r="B655" s="29">
        <v>649</v>
      </c>
      <c r="C655" s="12" t="e">
        <f>'Daļu izvēle'!#REF!</f>
        <v>#REF!</v>
      </c>
    </row>
    <row r="656" spans="1:3" hidden="1" x14ac:dyDescent="0.3">
      <c r="A656" s="30" t="e">
        <f>SUBSTITUTE('Daļu izvēle'!#REF!,"0","")</f>
        <v>#REF!</v>
      </c>
      <c r="B656" s="29">
        <v>650</v>
      </c>
      <c r="C656" s="12" t="e">
        <f>'Daļu izvēle'!#REF!</f>
        <v>#REF!</v>
      </c>
    </row>
    <row r="657" spans="1:3" hidden="1" x14ac:dyDescent="0.3">
      <c r="A657" s="30" t="e">
        <f>SUBSTITUTE('Daļu izvēle'!#REF!,"0","")</f>
        <v>#REF!</v>
      </c>
      <c r="B657" s="29">
        <v>651</v>
      </c>
      <c r="C657" s="12" t="e">
        <f>'Daļu izvēle'!#REF!</f>
        <v>#REF!</v>
      </c>
    </row>
    <row r="658" spans="1:3" hidden="1" x14ac:dyDescent="0.3">
      <c r="A658" s="30" t="e">
        <f>SUBSTITUTE('Daļu izvēle'!#REF!,"0","")</f>
        <v>#REF!</v>
      </c>
      <c r="B658" s="29">
        <v>652</v>
      </c>
      <c r="C658" s="12" t="e">
        <f>'Daļu izvēle'!#REF!</f>
        <v>#REF!</v>
      </c>
    </row>
    <row r="659" spans="1:3" hidden="1" x14ac:dyDescent="0.3">
      <c r="A659" s="30" t="e">
        <f>SUBSTITUTE('Daļu izvēle'!#REF!,"0","")</f>
        <v>#REF!</v>
      </c>
      <c r="B659" s="29">
        <v>653</v>
      </c>
      <c r="C659" s="12" t="e">
        <f>'Daļu izvēle'!#REF!</f>
        <v>#REF!</v>
      </c>
    </row>
    <row r="660" spans="1:3" hidden="1" x14ac:dyDescent="0.3">
      <c r="A660" s="30" t="e">
        <f>SUBSTITUTE('Daļu izvēle'!#REF!,"0","")</f>
        <v>#REF!</v>
      </c>
      <c r="B660" s="29">
        <v>654</v>
      </c>
      <c r="C660" s="12" t="e">
        <f>'Daļu izvēle'!#REF!</f>
        <v>#REF!</v>
      </c>
    </row>
    <row r="661" spans="1:3" hidden="1" x14ac:dyDescent="0.3">
      <c r="A661" s="30" t="e">
        <f>SUBSTITUTE('Daļu izvēle'!#REF!,"0","")</f>
        <v>#REF!</v>
      </c>
      <c r="B661" s="29">
        <v>655</v>
      </c>
      <c r="C661" s="12" t="e">
        <f>'Daļu izvēle'!#REF!</f>
        <v>#REF!</v>
      </c>
    </row>
    <row r="662" spans="1:3" hidden="1" x14ac:dyDescent="0.3">
      <c r="A662" s="30" t="e">
        <f>SUBSTITUTE('Daļu izvēle'!#REF!,"0","")</f>
        <v>#REF!</v>
      </c>
      <c r="B662" s="29">
        <v>656</v>
      </c>
      <c r="C662" s="12" t="e">
        <f>'Daļu izvēle'!#REF!</f>
        <v>#REF!</v>
      </c>
    </row>
    <row r="663" spans="1:3" hidden="1" x14ac:dyDescent="0.3">
      <c r="A663" s="30" t="e">
        <f>SUBSTITUTE('Daļu izvēle'!#REF!,"0","")</f>
        <v>#REF!</v>
      </c>
      <c r="B663" s="29">
        <v>657</v>
      </c>
      <c r="C663" s="12" t="e">
        <f>'Daļu izvēle'!#REF!</f>
        <v>#REF!</v>
      </c>
    </row>
    <row r="664" spans="1:3" hidden="1" x14ac:dyDescent="0.3">
      <c r="A664" s="30" t="e">
        <f>SUBSTITUTE('Daļu izvēle'!#REF!,"0","")</f>
        <v>#REF!</v>
      </c>
      <c r="B664" s="29">
        <v>658</v>
      </c>
      <c r="C664" s="12" t="e">
        <f>'Daļu izvēle'!#REF!</f>
        <v>#REF!</v>
      </c>
    </row>
    <row r="665" spans="1:3" hidden="1" x14ac:dyDescent="0.3">
      <c r="A665" s="30" t="e">
        <f>SUBSTITUTE('Daļu izvēle'!#REF!,"0","")</f>
        <v>#REF!</v>
      </c>
      <c r="B665" s="29">
        <v>659</v>
      </c>
      <c r="C665" s="12" t="e">
        <f>'Daļu izvēle'!#REF!</f>
        <v>#REF!</v>
      </c>
    </row>
    <row r="666" spans="1:3" hidden="1" x14ac:dyDescent="0.3">
      <c r="A666" s="30" t="e">
        <f>SUBSTITUTE('Daļu izvēle'!#REF!,"0","")</f>
        <v>#REF!</v>
      </c>
      <c r="B666" s="29">
        <v>660</v>
      </c>
      <c r="C666" s="12" t="e">
        <f>'Daļu izvēle'!#REF!</f>
        <v>#REF!</v>
      </c>
    </row>
    <row r="667" spans="1:3" hidden="1" x14ac:dyDescent="0.3">
      <c r="A667" s="30" t="e">
        <f>SUBSTITUTE('Daļu izvēle'!#REF!,"0","")</f>
        <v>#REF!</v>
      </c>
      <c r="B667" s="29">
        <v>661</v>
      </c>
      <c r="C667" s="12" t="e">
        <f>'Daļu izvēle'!#REF!</f>
        <v>#REF!</v>
      </c>
    </row>
    <row r="668" spans="1:3" hidden="1" x14ac:dyDescent="0.3">
      <c r="A668" s="30" t="e">
        <f>SUBSTITUTE('Daļu izvēle'!#REF!,"0","")</f>
        <v>#REF!</v>
      </c>
      <c r="B668" s="29">
        <v>662</v>
      </c>
      <c r="C668" s="12" t="e">
        <f>'Daļu izvēle'!#REF!</f>
        <v>#REF!</v>
      </c>
    </row>
    <row r="669" spans="1:3" hidden="1" x14ac:dyDescent="0.3">
      <c r="A669" s="30" t="e">
        <f>SUBSTITUTE('Daļu izvēle'!#REF!,"0","")</f>
        <v>#REF!</v>
      </c>
      <c r="B669" s="29">
        <v>663</v>
      </c>
      <c r="C669" s="12" t="e">
        <f>'Daļu izvēle'!#REF!</f>
        <v>#REF!</v>
      </c>
    </row>
    <row r="670" spans="1:3" hidden="1" x14ac:dyDescent="0.3">
      <c r="A670" s="30" t="e">
        <f>SUBSTITUTE('Daļu izvēle'!#REF!,"0","")</f>
        <v>#REF!</v>
      </c>
      <c r="B670" s="29">
        <v>664</v>
      </c>
      <c r="C670" s="12" t="e">
        <f>'Daļu izvēle'!#REF!</f>
        <v>#REF!</v>
      </c>
    </row>
    <row r="671" spans="1:3" hidden="1" x14ac:dyDescent="0.3">
      <c r="A671" s="30" t="e">
        <f>SUBSTITUTE('Daļu izvēle'!#REF!,"0","")</f>
        <v>#REF!</v>
      </c>
      <c r="B671" s="29">
        <v>665</v>
      </c>
      <c r="C671" s="12" t="e">
        <f>'Daļu izvēle'!#REF!</f>
        <v>#REF!</v>
      </c>
    </row>
    <row r="672" spans="1:3" hidden="1" x14ac:dyDescent="0.3">
      <c r="A672" s="30" t="e">
        <f>SUBSTITUTE('Daļu izvēle'!#REF!,"0","")</f>
        <v>#REF!</v>
      </c>
      <c r="B672" s="29">
        <v>666</v>
      </c>
      <c r="C672" s="12" t="e">
        <f>'Daļu izvēle'!#REF!</f>
        <v>#REF!</v>
      </c>
    </row>
    <row r="673" spans="1:3" hidden="1" x14ac:dyDescent="0.3">
      <c r="A673" s="30" t="e">
        <f>SUBSTITUTE('Daļu izvēle'!#REF!,"0","")</f>
        <v>#REF!</v>
      </c>
      <c r="B673" s="29">
        <v>667</v>
      </c>
      <c r="C673" s="12" t="e">
        <f>'Daļu izvēle'!#REF!</f>
        <v>#REF!</v>
      </c>
    </row>
    <row r="674" spans="1:3" hidden="1" x14ac:dyDescent="0.3">
      <c r="A674" s="30" t="e">
        <f>SUBSTITUTE('Daļu izvēle'!#REF!,"0","")</f>
        <v>#REF!</v>
      </c>
      <c r="B674" s="29">
        <v>668</v>
      </c>
      <c r="C674" s="12" t="e">
        <f>'Daļu izvēle'!#REF!</f>
        <v>#REF!</v>
      </c>
    </row>
    <row r="675" spans="1:3" hidden="1" x14ac:dyDescent="0.3">
      <c r="A675" s="30" t="e">
        <f>SUBSTITUTE('Daļu izvēle'!#REF!,"0","")</f>
        <v>#REF!</v>
      </c>
      <c r="B675" s="29">
        <v>669</v>
      </c>
      <c r="C675" s="12" t="e">
        <f>'Daļu izvēle'!#REF!</f>
        <v>#REF!</v>
      </c>
    </row>
    <row r="676" spans="1:3" hidden="1" x14ac:dyDescent="0.3">
      <c r="A676" s="30" t="e">
        <f>SUBSTITUTE('Daļu izvēle'!#REF!,"0","")</f>
        <v>#REF!</v>
      </c>
      <c r="B676" s="29">
        <v>670</v>
      </c>
      <c r="C676" s="12" t="e">
        <f>'Daļu izvēle'!#REF!</f>
        <v>#REF!</v>
      </c>
    </row>
    <row r="677" spans="1:3" hidden="1" x14ac:dyDescent="0.3">
      <c r="A677" s="30" t="e">
        <f>SUBSTITUTE('Daļu izvēle'!#REF!,"0","")</f>
        <v>#REF!</v>
      </c>
      <c r="B677" s="29">
        <v>671</v>
      </c>
      <c r="C677" s="12" t="e">
        <f>'Daļu izvēle'!#REF!</f>
        <v>#REF!</v>
      </c>
    </row>
    <row r="678" spans="1:3" hidden="1" x14ac:dyDescent="0.3">
      <c r="A678" s="30" t="e">
        <f>SUBSTITUTE('Daļu izvēle'!#REF!,"0","")</f>
        <v>#REF!</v>
      </c>
      <c r="B678" s="29">
        <v>672</v>
      </c>
      <c r="C678" s="12" t="e">
        <f>'Daļu izvēle'!#REF!</f>
        <v>#REF!</v>
      </c>
    </row>
    <row r="679" spans="1:3" hidden="1" x14ac:dyDescent="0.3">
      <c r="A679" s="30" t="e">
        <f>SUBSTITUTE('Daļu izvēle'!#REF!,"0","")</f>
        <v>#REF!</v>
      </c>
      <c r="B679" s="29">
        <v>673</v>
      </c>
      <c r="C679" s="12" t="e">
        <f>'Daļu izvēle'!#REF!</f>
        <v>#REF!</v>
      </c>
    </row>
    <row r="680" spans="1:3" hidden="1" x14ac:dyDescent="0.3">
      <c r="A680" s="30" t="e">
        <f>SUBSTITUTE('Daļu izvēle'!#REF!,"0","")</f>
        <v>#REF!</v>
      </c>
      <c r="B680" s="29">
        <v>674</v>
      </c>
      <c r="C680" s="12" t="e">
        <f>'Daļu izvēle'!#REF!</f>
        <v>#REF!</v>
      </c>
    </row>
    <row r="681" spans="1:3" hidden="1" x14ac:dyDescent="0.3">
      <c r="A681" s="30" t="e">
        <f>SUBSTITUTE('Daļu izvēle'!#REF!,"0","")</f>
        <v>#REF!</v>
      </c>
      <c r="B681" s="29">
        <v>675</v>
      </c>
      <c r="C681" s="12" t="e">
        <f>'Daļu izvēle'!#REF!</f>
        <v>#REF!</v>
      </c>
    </row>
    <row r="682" spans="1:3" hidden="1" x14ac:dyDescent="0.3">
      <c r="A682" s="30" t="e">
        <f>SUBSTITUTE('Daļu izvēle'!#REF!,"0","")</f>
        <v>#REF!</v>
      </c>
      <c r="B682" s="29">
        <v>676</v>
      </c>
      <c r="C682" s="12" t="e">
        <f>'Daļu izvēle'!#REF!</f>
        <v>#REF!</v>
      </c>
    </row>
    <row r="683" spans="1:3" hidden="1" x14ac:dyDescent="0.3">
      <c r="A683" s="30" t="e">
        <f>SUBSTITUTE('Daļu izvēle'!#REF!,"0","")</f>
        <v>#REF!</v>
      </c>
      <c r="B683" s="29">
        <v>677</v>
      </c>
      <c r="C683" s="12" t="e">
        <f>'Daļu izvēle'!#REF!</f>
        <v>#REF!</v>
      </c>
    </row>
    <row r="684" spans="1:3" hidden="1" x14ac:dyDescent="0.3">
      <c r="A684" s="30" t="e">
        <f>SUBSTITUTE('Daļu izvēle'!#REF!,"0","")</f>
        <v>#REF!</v>
      </c>
      <c r="B684" s="29">
        <v>678</v>
      </c>
      <c r="C684" s="12" t="e">
        <f>'Daļu izvēle'!#REF!</f>
        <v>#REF!</v>
      </c>
    </row>
    <row r="685" spans="1:3" hidden="1" x14ac:dyDescent="0.3">
      <c r="A685" s="30" t="e">
        <f>SUBSTITUTE('Daļu izvēle'!#REF!,"0","")</f>
        <v>#REF!</v>
      </c>
      <c r="B685" s="29">
        <v>679</v>
      </c>
      <c r="C685" s="12" t="e">
        <f>'Daļu izvēle'!#REF!</f>
        <v>#REF!</v>
      </c>
    </row>
    <row r="686" spans="1:3" hidden="1" x14ac:dyDescent="0.3">
      <c r="A686" s="30" t="e">
        <f>SUBSTITUTE('Daļu izvēle'!#REF!,"0","")</f>
        <v>#REF!</v>
      </c>
      <c r="B686" s="29">
        <v>680</v>
      </c>
      <c r="C686" s="12" t="e">
        <f>'Daļu izvēle'!#REF!</f>
        <v>#REF!</v>
      </c>
    </row>
    <row r="687" spans="1:3" hidden="1" x14ac:dyDescent="0.3">
      <c r="A687" s="30" t="e">
        <f>SUBSTITUTE('Daļu izvēle'!#REF!,"0","")</f>
        <v>#REF!</v>
      </c>
      <c r="B687" s="29">
        <v>681</v>
      </c>
      <c r="C687" s="12" t="e">
        <f>'Daļu izvēle'!#REF!</f>
        <v>#REF!</v>
      </c>
    </row>
    <row r="688" spans="1:3" hidden="1" x14ac:dyDescent="0.3">
      <c r="A688" s="30" t="e">
        <f>SUBSTITUTE('Daļu izvēle'!#REF!,"0","")</f>
        <v>#REF!</v>
      </c>
      <c r="B688" s="29">
        <v>682</v>
      </c>
      <c r="C688" s="12" t="e">
        <f>'Daļu izvēle'!#REF!</f>
        <v>#REF!</v>
      </c>
    </row>
    <row r="689" spans="1:3" hidden="1" x14ac:dyDescent="0.3">
      <c r="A689" s="30" t="e">
        <f>SUBSTITUTE('Daļu izvēle'!#REF!,"0","")</f>
        <v>#REF!</v>
      </c>
      <c r="B689" s="29">
        <v>683</v>
      </c>
      <c r="C689" s="12" t="e">
        <f>'Daļu izvēle'!#REF!</f>
        <v>#REF!</v>
      </c>
    </row>
    <row r="690" spans="1:3" hidden="1" x14ac:dyDescent="0.3">
      <c r="A690" s="30" t="e">
        <f>SUBSTITUTE('Daļu izvēle'!#REF!,"0","")</f>
        <v>#REF!</v>
      </c>
      <c r="B690" s="29">
        <v>684</v>
      </c>
      <c r="C690" s="12" t="e">
        <f>'Daļu izvēle'!#REF!</f>
        <v>#REF!</v>
      </c>
    </row>
    <row r="691" spans="1:3" hidden="1" x14ac:dyDescent="0.3">
      <c r="A691" s="30" t="e">
        <f>SUBSTITUTE('Daļu izvēle'!#REF!,"0","")</f>
        <v>#REF!</v>
      </c>
      <c r="B691" s="29">
        <v>685</v>
      </c>
      <c r="C691" s="12" t="e">
        <f>'Daļu izvēle'!#REF!</f>
        <v>#REF!</v>
      </c>
    </row>
    <row r="692" spans="1:3" hidden="1" x14ac:dyDescent="0.3">
      <c r="A692" s="30" t="e">
        <f>SUBSTITUTE('Daļu izvēle'!#REF!,"0","")</f>
        <v>#REF!</v>
      </c>
      <c r="B692" s="29">
        <v>686</v>
      </c>
      <c r="C692" s="12" t="e">
        <f>'Daļu izvēle'!#REF!</f>
        <v>#REF!</v>
      </c>
    </row>
    <row r="693" spans="1:3" hidden="1" x14ac:dyDescent="0.3">
      <c r="A693" s="30" t="e">
        <f>SUBSTITUTE('Daļu izvēle'!#REF!,"0","")</f>
        <v>#REF!</v>
      </c>
      <c r="B693" s="29">
        <v>687</v>
      </c>
      <c r="C693" s="12" t="e">
        <f>'Daļu izvēle'!#REF!</f>
        <v>#REF!</v>
      </c>
    </row>
    <row r="694" spans="1:3" hidden="1" x14ac:dyDescent="0.3">
      <c r="A694" s="30" t="e">
        <f>SUBSTITUTE('Daļu izvēle'!#REF!,"0","")</f>
        <v>#REF!</v>
      </c>
      <c r="B694" s="29">
        <v>688</v>
      </c>
      <c r="C694" s="12" t="e">
        <f>'Daļu izvēle'!#REF!</f>
        <v>#REF!</v>
      </c>
    </row>
    <row r="695" spans="1:3" hidden="1" x14ac:dyDescent="0.3">
      <c r="A695" s="30" t="e">
        <f>SUBSTITUTE('Daļu izvēle'!#REF!,"0","")</f>
        <v>#REF!</v>
      </c>
      <c r="B695" s="29">
        <v>689</v>
      </c>
      <c r="C695" s="12" t="e">
        <f>'Daļu izvēle'!#REF!</f>
        <v>#REF!</v>
      </c>
    </row>
    <row r="696" spans="1:3" hidden="1" x14ac:dyDescent="0.3">
      <c r="A696" s="30" t="e">
        <f>SUBSTITUTE('Daļu izvēle'!#REF!,"0","")</f>
        <v>#REF!</v>
      </c>
      <c r="B696" s="29">
        <v>690</v>
      </c>
      <c r="C696" s="12" t="e">
        <f>'Daļu izvēle'!#REF!</f>
        <v>#REF!</v>
      </c>
    </row>
    <row r="697" spans="1:3" hidden="1" x14ac:dyDescent="0.3">
      <c r="A697" s="30" t="e">
        <f>SUBSTITUTE('Daļu izvēle'!#REF!,"0","")</f>
        <v>#REF!</v>
      </c>
      <c r="B697" s="29">
        <v>691</v>
      </c>
      <c r="C697" s="12" t="e">
        <f>'Daļu izvēle'!#REF!</f>
        <v>#REF!</v>
      </c>
    </row>
    <row r="698" spans="1:3" hidden="1" x14ac:dyDescent="0.3">
      <c r="A698" s="30" t="e">
        <f>SUBSTITUTE('Daļu izvēle'!#REF!,"0","")</f>
        <v>#REF!</v>
      </c>
      <c r="B698" s="29">
        <v>692</v>
      </c>
      <c r="C698" s="12" t="e">
        <f>'Daļu izvēle'!#REF!</f>
        <v>#REF!</v>
      </c>
    </row>
    <row r="699" spans="1:3" hidden="1" x14ac:dyDescent="0.3">
      <c r="A699" s="30" t="e">
        <f>SUBSTITUTE('Daļu izvēle'!#REF!,"0","")</f>
        <v>#REF!</v>
      </c>
      <c r="B699" s="29">
        <v>693</v>
      </c>
      <c r="C699" s="12" t="e">
        <f>'Daļu izvēle'!#REF!</f>
        <v>#REF!</v>
      </c>
    </row>
    <row r="700" spans="1:3" hidden="1" x14ac:dyDescent="0.3">
      <c r="A700" s="30" t="e">
        <f>SUBSTITUTE('Daļu izvēle'!#REF!,"0","")</f>
        <v>#REF!</v>
      </c>
      <c r="B700" s="29">
        <v>694</v>
      </c>
      <c r="C700" s="12" t="e">
        <f>'Daļu izvēle'!#REF!</f>
        <v>#REF!</v>
      </c>
    </row>
    <row r="701" spans="1:3" hidden="1" x14ac:dyDescent="0.3">
      <c r="A701" s="30" t="e">
        <f>SUBSTITUTE('Daļu izvēle'!#REF!,"0","")</f>
        <v>#REF!</v>
      </c>
      <c r="B701" s="29">
        <v>695</v>
      </c>
      <c r="C701" s="12" t="e">
        <f>'Daļu izvēle'!#REF!</f>
        <v>#REF!</v>
      </c>
    </row>
    <row r="702" spans="1:3" hidden="1" x14ac:dyDescent="0.3">
      <c r="A702" s="30" t="e">
        <f>SUBSTITUTE('Daļu izvēle'!#REF!,"0","")</f>
        <v>#REF!</v>
      </c>
      <c r="B702" s="29">
        <v>696</v>
      </c>
      <c r="C702" s="12" t="e">
        <f>'Daļu izvēle'!#REF!</f>
        <v>#REF!</v>
      </c>
    </row>
    <row r="703" spans="1:3" hidden="1" x14ac:dyDescent="0.3">
      <c r="A703" s="30" t="e">
        <f>SUBSTITUTE('Daļu izvēle'!#REF!,"0","")</f>
        <v>#REF!</v>
      </c>
      <c r="B703" s="29">
        <v>697</v>
      </c>
      <c r="C703" s="12" t="e">
        <f>'Daļu izvēle'!#REF!</f>
        <v>#REF!</v>
      </c>
    </row>
    <row r="704" spans="1:3" hidden="1" x14ac:dyDescent="0.3">
      <c r="A704" s="30" t="e">
        <f>SUBSTITUTE('Daļu izvēle'!#REF!,"0","")</f>
        <v>#REF!</v>
      </c>
      <c r="B704" s="29">
        <v>698</v>
      </c>
      <c r="C704" s="12" t="e">
        <f>'Daļu izvēle'!#REF!</f>
        <v>#REF!</v>
      </c>
    </row>
    <row r="705" spans="1:3" hidden="1" x14ac:dyDescent="0.3">
      <c r="A705" s="30" t="e">
        <f>SUBSTITUTE('Daļu izvēle'!#REF!,"0","")</f>
        <v>#REF!</v>
      </c>
      <c r="B705" s="29">
        <v>699</v>
      </c>
      <c r="C705" s="12" t="e">
        <f>'Daļu izvēle'!#REF!</f>
        <v>#REF!</v>
      </c>
    </row>
    <row r="706" spans="1:3" hidden="1" x14ac:dyDescent="0.3">
      <c r="A706" s="30" t="e">
        <f>SUBSTITUTE('Daļu izvēle'!#REF!,"0","")</f>
        <v>#REF!</v>
      </c>
      <c r="B706" s="29">
        <v>700</v>
      </c>
      <c r="C706" s="12" t="e">
        <f>'Daļu izvēle'!#REF!</f>
        <v>#REF!</v>
      </c>
    </row>
    <row r="707" spans="1:3" hidden="1" x14ac:dyDescent="0.3">
      <c r="A707" s="30" t="e">
        <f>SUBSTITUTE('Daļu izvēle'!#REF!,"0","")</f>
        <v>#REF!</v>
      </c>
      <c r="B707" s="29">
        <v>701</v>
      </c>
      <c r="C707" s="12" t="e">
        <f>'Daļu izvēle'!#REF!</f>
        <v>#REF!</v>
      </c>
    </row>
    <row r="708" spans="1:3" hidden="1" x14ac:dyDescent="0.3">
      <c r="A708" s="30" t="e">
        <f>SUBSTITUTE('Daļu izvēle'!#REF!,"0","")</f>
        <v>#REF!</v>
      </c>
      <c r="B708" s="29">
        <v>702</v>
      </c>
      <c r="C708" s="12" t="e">
        <f>'Daļu izvēle'!#REF!</f>
        <v>#REF!</v>
      </c>
    </row>
    <row r="709" spans="1:3" hidden="1" x14ac:dyDescent="0.3">
      <c r="A709" s="30" t="e">
        <f>SUBSTITUTE('Daļu izvēle'!#REF!,"0","")</f>
        <v>#REF!</v>
      </c>
      <c r="B709" s="29">
        <v>703</v>
      </c>
      <c r="C709" s="12" t="e">
        <f>'Daļu izvēle'!#REF!</f>
        <v>#REF!</v>
      </c>
    </row>
    <row r="710" spans="1:3" hidden="1" x14ac:dyDescent="0.3">
      <c r="A710" s="30" t="e">
        <f>SUBSTITUTE('Daļu izvēle'!#REF!,"0","")</f>
        <v>#REF!</v>
      </c>
      <c r="B710" s="29">
        <v>704</v>
      </c>
      <c r="C710" s="12" t="e">
        <f>'Daļu izvēle'!#REF!</f>
        <v>#REF!</v>
      </c>
    </row>
    <row r="711" spans="1:3" hidden="1" x14ac:dyDescent="0.3">
      <c r="A711" s="30" t="e">
        <f>SUBSTITUTE('Daļu izvēle'!#REF!,"0","")</f>
        <v>#REF!</v>
      </c>
      <c r="B711" s="29">
        <v>705</v>
      </c>
      <c r="C711" s="12" t="e">
        <f>'Daļu izvēle'!#REF!</f>
        <v>#REF!</v>
      </c>
    </row>
    <row r="712" spans="1:3" hidden="1" x14ac:dyDescent="0.3">
      <c r="A712" s="30" t="e">
        <f>SUBSTITUTE('Daļu izvēle'!#REF!,"0","")</f>
        <v>#REF!</v>
      </c>
      <c r="B712" s="29">
        <v>706</v>
      </c>
      <c r="C712" s="12" t="e">
        <f>'Daļu izvēle'!#REF!</f>
        <v>#REF!</v>
      </c>
    </row>
    <row r="713" spans="1:3" hidden="1" x14ac:dyDescent="0.3">
      <c r="A713" s="30" t="e">
        <f>SUBSTITUTE('Daļu izvēle'!#REF!,"0","")</f>
        <v>#REF!</v>
      </c>
      <c r="B713" s="29">
        <v>707</v>
      </c>
      <c r="C713" s="12" t="e">
        <f>'Daļu izvēle'!#REF!</f>
        <v>#REF!</v>
      </c>
    </row>
    <row r="714" spans="1:3" hidden="1" x14ac:dyDescent="0.3">
      <c r="A714" s="30" t="e">
        <f>SUBSTITUTE('Daļu izvēle'!#REF!,"0","")</f>
        <v>#REF!</v>
      </c>
      <c r="B714" s="29">
        <v>708</v>
      </c>
      <c r="C714" s="12" t="e">
        <f>'Daļu izvēle'!#REF!</f>
        <v>#REF!</v>
      </c>
    </row>
    <row r="715" spans="1:3" hidden="1" x14ac:dyDescent="0.3">
      <c r="A715" s="30" t="e">
        <f>SUBSTITUTE('Daļu izvēle'!#REF!,"0","")</f>
        <v>#REF!</v>
      </c>
      <c r="B715" s="29">
        <v>709</v>
      </c>
      <c r="C715" s="12" t="e">
        <f>'Daļu izvēle'!#REF!</f>
        <v>#REF!</v>
      </c>
    </row>
    <row r="716" spans="1:3" hidden="1" x14ac:dyDescent="0.3">
      <c r="A716" s="30" t="e">
        <f>SUBSTITUTE('Daļu izvēle'!#REF!,"0","")</f>
        <v>#REF!</v>
      </c>
      <c r="B716" s="29">
        <v>710</v>
      </c>
      <c r="C716" s="12" t="e">
        <f>'Daļu izvēle'!#REF!</f>
        <v>#REF!</v>
      </c>
    </row>
    <row r="717" spans="1:3" hidden="1" x14ac:dyDescent="0.3">
      <c r="A717" s="30" t="e">
        <f>SUBSTITUTE('Daļu izvēle'!#REF!,"0","")</f>
        <v>#REF!</v>
      </c>
      <c r="B717" s="29">
        <v>711</v>
      </c>
      <c r="C717" s="12" t="e">
        <f>'Daļu izvēle'!#REF!</f>
        <v>#REF!</v>
      </c>
    </row>
    <row r="718" spans="1:3" hidden="1" x14ac:dyDescent="0.3">
      <c r="A718" s="30" t="e">
        <f>SUBSTITUTE('Daļu izvēle'!#REF!,"0","")</f>
        <v>#REF!</v>
      </c>
      <c r="B718" s="29">
        <v>712</v>
      </c>
      <c r="C718" s="12" t="e">
        <f>'Daļu izvēle'!#REF!</f>
        <v>#REF!</v>
      </c>
    </row>
    <row r="719" spans="1:3" hidden="1" x14ac:dyDescent="0.3">
      <c r="A719" s="30" t="e">
        <f>SUBSTITUTE('Daļu izvēle'!#REF!,"0","")</f>
        <v>#REF!</v>
      </c>
      <c r="B719" s="29">
        <v>713</v>
      </c>
      <c r="C719" s="12" t="e">
        <f>'Daļu izvēle'!#REF!</f>
        <v>#REF!</v>
      </c>
    </row>
    <row r="720" spans="1:3" hidden="1" x14ac:dyDescent="0.3">
      <c r="A720" s="30" t="e">
        <f>SUBSTITUTE('Daļu izvēle'!#REF!,"0","")</f>
        <v>#REF!</v>
      </c>
      <c r="B720" s="29">
        <v>714</v>
      </c>
      <c r="C720" s="12" t="e">
        <f>'Daļu izvēle'!#REF!</f>
        <v>#REF!</v>
      </c>
    </row>
    <row r="721" spans="1:3" hidden="1" x14ac:dyDescent="0.3">
      <c r="A721" s="30" t="e">
        <f>SUBSTITUTE('Daļu izvēle'!#REF!,"0","")</f>
        <v>#REF!</v>
      </c>
      <c r="B721" s="29">
        <v>715</v>
      </c>
      <c r="C721" s="12" t="e">
        <f>'Daļu izvēle'!#REF!</f>
        <v>#REF!</v>
      </c>
    </row>
    <row r="722" spans="1:3" hidden="1" x14ac:dyDescent="0.3">
      <c r="A722" s="30" t="e">
        <f>SUBSTITUTE('Daļu izvēle'!#REF!,"0","")</f>
        <v>#REF!</v>
      </c>
      <c r="B722" s="29">
        <v>716</v>
      </c>
      <c r="C722" s="12" t="e">
        <f>'Daļu izvēle'!#REF!</f>
        <v>#REF!</v>
      </c>
    </row>
    <row r="723" spans="1:3" hidden="1" x14ac:dyDescent="0.3">
      <c r="A723" s="30" t="e">
        <f>SUBSTITUTE('Daļu izvēle'!#REF!,"0","")</f>
        <v>#REF!</v>
      </c>
      <c r="B723" s="29">
        <v>717</v>
      </c>
      <c r="C723" s="12" t="e">
        <f>'Daļu izvēle'!#REF!</f>
        <v>#REF!</v>
      </c>
    </row>
    <row r="724" spans="1:3" hidden="1" x14ac:dyDescent="0.3">
      <c r="A724" s="30" t="e">
        <f>SUBSTITUTE('Daļu izvēle'!#REF!,"0","")</f>
        <v>#REF!</v>
      </c>
      <c r="B724" s="29">
        <v>718</v>
      </c>
      <c r="C724" s="12" t="e">
        <f>'Daļu izvēle'!#REF!</f>
        <v>#REF!</v>
      </c>
    </row>
    <row r="725" spans="1:3" hidden="1" x14ac:dyDescent="0.3">
      <c r="A725" s="30" t="e">
        <f>SUBSTITUTE('Daļu izvēle'!#REF!,"0","")</f>
        <v>#REF!</v>
      </c>
      <c r="B725" s="29">
        <v>719</v>
      </c>
      <c r="C725" s="12" t="e">
        <f>'Daļu izvēle'!#REF!</f>
        <v>#REF!</v>
      </c>
    </row>
    <row r="726" spans="1:3" hidden="1" x14ac:dyDescent="0.3">
      <c r="A726" s="30" t="e">
        <f>SUBSTITUTE('Daļu izvēle'!#REF!,"0","")</f>
        <v>#REF!</v>
      </c>
      <c r="B726" s="29">
        <v>720</v>
      </c>
      <c r="C726" s="12" t="e">
        <f>'Daļu izvēle'!#REF!</f>
        <v>#REF!</v>
      </c>
    </row>
    <row r="727" spans="1:3" hidden="1" x14ac:dyDescent="0.3">
      <c r="A727" s="30" t="e">
        <f>SUBSTITUTE('Daļu izvēle'!#REF!,"0","")</f>
        <v>#REF!</v>
      </c>
      <c r="B727" s="29">
        <v>721</v>
      </c>
      <c r="C727" s="12" t="e">
        <f>'Daļu izvēle'!#REF!</f>
        <v>#REF!</v>
      </c>
    </row>
    <row r="728" spans="1:3" hidden="1" x14ac:dyDescent="0.3">
      <c r="A728" s="30" t="e">
        <f>SUBSTITUTE('Daļu izvēle'!#REF!,"0","")</f>
        <v>#REF!</v>
      </c>
      <c r="B728" s="29">
        <v>722</v>
      </c>
      <c r="C728" s="12" t="e">
        <f>'Daļu izvēle'!#REF!</f>
        <v>#REF!</v>
      </c>
    </row>
    <row r="729" spans="1:3" hidden="1" x14ac:dyDescent="0.3">
      <c r="A729" s="30" t="e">
        <f>SUBSTITUTE('Daļu izvēle'!#REF!,"0","")</f>
        <v>#REF!</v>
      </c>
      <c r="B729" s="29">
        <v>723</v>
      </c>
      <c r="C729" s="12" t="e">
        <f>'Daļu izvēle'!#REF!</f>
        <v>#REF!</v>
      </c>
    </row>
    <row r="730" spans="1:3" hidden="1" x14ac:dyDescent="0.3">
      <c r="A730" s="30" t="e">
        <f>SUBSTITUTE('Daļu izvēle'!#REF!,"0","")</f>
        <v>#REF!</v>
      </c>
      <c r="B730" s="29">
        <v>724</v>
      </c>
      <c r="C730" s="12" t="e">
        <f>'Daļu izvēle'!#REF!</f>
        <v>#REF!</v>
      </c>
    </row>
    <row r="731" spans="1:3" hidden="1" x14ac:dyDescent="0.3">
      <c r="A731" s="30" t="e">
        <f>SUBSTITUTE('Daļu izvēle'!#REF!,"0","")</f>
        <v>#REF!</v>
      </c>
      <c r="B731" s="29">
        <v>725</v>
      </c>
      <c r="C731" s="12" t="e">
        <f>'Daļu izvēle'!#REF!</f>
        <v>#REF!</v>
      </c>
    </row>
    <row r="732" spans="1:3" hidden="1" x14ac:dyDescent="0.3">
      <c r="A732" s="30" t="e">
        <f>SUBSTITUTE('Daļu izvēle'!#REF!,"0","")</f>
        <v>#REF!</v>
      </c>
      <c r="B732" s="29">
        <v>726</v>
      </c>
      <c r="C732" s="12" t="e">
        <f>'Daļu izvēle'!#REF!</f>
        <v>#REF!</v>
      </c>
    </row>
    <row r="733" spans="1:3" hidden="1" x14ac:dyDescent="0.3">
      <c r="A733" s="30" t="e">
        <f>SUBSTITUTE('Daļu izvēle'!#REF!,"0","")</f>
        <v>#REF!</v>
      </c>
      <c r="B733" s="29">
        <v>727</v>
      </c>
      <c r="C733" s="12" t="e">
        <f>'Daļu izvēle'!#REF!</f>
        <v>#REF!</v>
      </c>
    </row>
    <row r="734" spans="1:3" hidden="1" x14ac:dyDescent="0.3">
      <c r="A734" s="30" t="e">
        <f>SUBSTITUTE('Daļu izvēle'!#REF!,"0","")</f>
        <v>#REF!</v>
      </c>
      <c r="B734" s="29">
        <v>728</v>
      </c>
      <c r="C734" s="12" t="e">
        <f>'Daļu izvēle'!#REF!</f>
        <v>#REF!</v>
      </c>
    </row>
    <row r="735" spans="1:3" hidden="1" x14ac:dyDescent="0.3">
      <c r="A735" s="30" t="e">
        <f>SUBSTITUTE('Daļu izvēle'!#REF!,"0","")</f>
        <v>#REF!</v>
      </c>
      <c r="B735" s="29">
        <v>729</v>
      </c>
      <c r="C735" s="12" t="e">
        <f>'Daļu izvēle'!#REF!</f>
        <v>#REF!</v>
      </c>
    </row>
    <row r="736" spans="1:3" hidden="1" x14ac:dyDescent="0.3">
      <c r="A736" s="30" t="e">
        <f>SUBSTITUTE('Daļu izvēle'!#REF!,"0","")</f>
        <v>#REF!</v>
      </c>
      <c r="B736" s="29">
        <v>730</v>
      </c>
      <c r="C736" s="12" t="e">
        <f>'Daļu izvēle'!#REF!</f>
        <v>#REF!</v>
      </c>
    </row>
    <row r="737" spans="1:3" hidden="1" x14ac:dyDescent="0.3">
      <c r="A737" s="30" t="e">
        <f>SUBSTITUTE('Daļu izvēle'!#REF!,"0","")</f>
        <v>#REF!</v>
      </c>
      <c r="B737" s="29">
        <v>731</v>
      </c>
      <c r="C737" s="12" t="e">
        <f>'Daļu izvēle'!#REF!</f>
        <v>#REF!</v>
      </c>
    </row>
    <row r="738" spans="1:3" hidden="1" x14ac:dyDescent="0.3">
      <c r="A738" s="30" t="e">
        <f>SUBSTITUTE('Daļu izvēle'!#REF!,"0","")</f>
        <v>#REF!</v>
      </c>
      <c r="B738" s="29">
        <v>732</v>
      </c>
      <c r="C738" s="12" t="e">
        <f>'Daļu izvēle'!#REF!</f>
        <v>#REF!</v>
      </c>
    </row>
    <row r="739" spans="1:3" hidden="1" x14ac:dyDescent="0.3">
      <c r="A739" s="30" t="e">
        <f>SUBSTITUTE('Daļu izvēle'!#REF!,"0","")</f>
        <v>#REF!</v>
      </c>
      <c r="B739" s="29">
        <v>733</v>
      </c>
      <c r="C739" s="12" t="e">
        <f>'Daļu izvēle'!#REF!</f>
        <v>#REF!</v>
      </c>
    </row>
    <row r="740" spans="1:3" hidden="1" x14ac:dyDescent="0.3">
      <c r="A740" s="30" t="e">
        <f>SUBSTITUTE('Daļu izvēle'!#REF!,"0","")</f>
        <v>#REF!</v>
      </c>
      <c r="B740" s="29">
        <v>734</v>
      </c>
      <c r="C740" s="12" t="e">
        <f>'Daļu izvēle'!#REF!</f>
        <v>#REF!</v>
      </c>
    </row>
    <row r="741" spans="1:3" hidden="1" x14ac:dyDescent="0.3">
      <c r="A741" s="30" t="e">
        <f>SUBSTITUTE('Daļu izvēle'!#REF!,"0","")</f>
        <v>#REF!</v>
      </c>
      <c r="B741" s="29">
        <v>735</v>
      </c>
      <c r="C741" s="12" t="e">
        <f>'Daļu izvēle'!#REF!</f>
        <v>#REF!</v>
      </c>
    </row>
    <row r="742" spans="1:3" hidden="1" x14ac:dyDescent="0.3">
      <c r="A742" s="30" t="e">
        <f>SUBSTITUTE('Daļu izvēle'!#REF!,"0","")</f>
        <v>#REF!</v>
      </c>
      <c r="B742" s="29">
        <v>736</v>
      </c>
      <c r="C742" s="12" t="e">
        <f>'Daļu izvēle'!#REF!</f>
        <v>#REF!</v>
      </c>
    </row>
    <row r="743" spans="1:3" hidden="1" x14ac:dyDescent="0.3">
      <c r="A743" s="30" t="e">
        <f>SUBSTITUTE('Daļu izvēle'!#REF!,"0","")</f>
        <v>#REF!</v>
      </c>
      <c r="B743" s="29">
        <v>737</v>
      </c>
      <c r="C743" s="12" t="e">
        <f>'Daļu izvēle'!#REF!</f>
        <v>#REF!</v>
      </c>
    </row>
    <row r="744" spans="1:3" hidden="1" x14ac:dyDescent="0.3">
      <c r="A744" s="30" t="e">
        <f>SUBSTITUTE('Daļu izvēle'!#REF!,"0","")</f>
        <v>#REF!</v>
      </c>
      <c r="B744" s="29">
        <v>738</v>
      </c>
      <c r="C744" s="12" t="e">
        <f>'Daļu izvēle'!#REF!</f>
        <v>#REF!</v>
      </c>
    </row>
    <row r="745" spans="1:3" hidden="1" x14ac:dyDescent="0.3">
      <c r="A745" s="30" t="e">
        <f>SUBSTITUTE('Daļu izvēle'!#REF!,"0","")</f>
        <v>#REF!</v>
      </c>
      <c r="B745" s="29">
        <v>739</v>
      </c>
      <c r="C745" s="12" t="e">
        <f>'Daļu izvēle'!#REF!</f>
        <v>#REF!</v>
      </c>
    </row>
    <row r="746" spans="1:3" hidden="1" x14ac:dyDescent="0.3">
      <c r="A746" s="30" t="e">
        <f>SUBSTITUTE('Daļu izvēle'!#REF!,"0","")</f>
        <v>#REF!</v>
      </c>
      <c r="B746" s="29">
        <v>740</v>
      </c>
      <c r="C746" s="12" t="e">
        <f>'Daļu izvēle'!#REF!</f>
        <v>#REF!</v>
      </c>
    </row>
    <row r="747" spans="1:3" hidden="1" x14ac:dyDescent="0.3">
      <c r="A747" s="30" t="e">
        <f>SUBSTITUTE('Daļu izvēle'!#REF!,"0","")</f>
        <v>#REF!</v>
      </c>
      <c r="B747" s="29">
        <v>741</v>
      </c>
      <c r="C747" s="12" t="e">
        <f>'Daļu izvēle'!#REF!</f>
        <v>#REF!</v>
      </c>
    </row>
    <row r="748" spans="1:3" hidden="1" x14ac:dyDescent="0.3">
      <c r="A748" s="30" t="e">
        <f>SUBSTITUTE('Daļu izvēle'!#REF!,"0","")</f>
        <v>#REF!</v>
      </c>
      <c r="B748" s="29">
        <v>742</v>
      </c>
      <c r="C748" s="12" t="e">
        <f>'Daļu izvēle'!#REF!</f>
        <v>#REF!</v>
      </c>
    </row>
    <row r="749" spans="1:3" hidden="1" x14ac:dyDescent="0.3">
      <c r="A749" s="30" t="e">
        <f>SUBSTITUTE('Daļu izvēle'!#REF!,"0","")</f>
        <v>#REF!</v>
      </c>
      <c r="B749" s="29">
        <v>743</v>
      </c>
      <c r="C749" s="12" t="e">
        <f>'Daļu izvēle'!#REF!</f>
        <v>#REF!</v>
      </c>
    </row>
    <row r="750" spans="1:3" hidden="1" x14ac:dyDescent="0.3">
      <c r="A750" s="30" t="e">
        <f>SUBSTITUTE('Daļu izvēle'!#REF!,"0","")</f>
        <v>#REF!</v>
      </c>
      <c r="B750" s="29">
        <v>744</v>
      </c>
      <c r="C750" s="12" t="e">
        <f>'Daļu izvēle'!#REF!</f>
        <v>#REF!</v>
      </c>
    </row>
    <row r="751" spans="1:3" hidden="1" x14ac:dyDescent="0.3">
      <c r="A751" s="30" t="e">
        <f>SUBSTITUTE('Daļu izvēle'!#REF!,"0","")</f>
        <v>#REF!</v>
      </c>
      <c r="B751" s="29">
        <v>745</v>
      </c>
      <c r="C751" s="12" t="e">
        <f>'Daļu izvēle'!#REF!</f>
        <v>#REF!</v>
      </c>
    </row>
    <row r="752" spans="1:3" hidden="1" x14ac:dyDescent="0.3">
      <c r="A752" s="30" t="e">
        <f>SUBSTITUTE('Daļu izvēle'!#REF!,"0","")</f>
        <v>#REF!</v>
      </c>
      <c r="B752" s="29">
        <v>746</v>
      </c>
      <c r="C752" s="12" t="e">
        <f>'Daļu izvēle'!#REF!</f>
        <v>#REF!</v>
      </c>
    </row>
    <row r="753" spans="1:3" hidden="1" x14ac:dyDescent="0.3">
      <c r="A753" s="30" t="e">
        <f>SUBSTITUTE('Daļu izvēle'!#REF!,"0","")</f>
        <v>#REF!</v>
      </c>
      <c r="B753" s="29">
        <v>747</v>
      </c>
      <c r="C753" s="12" t="e">
        <f>'Daļu izvēle'!#REF!</f>
        <v>#REF!</v>
      </c>
    </row>
    <row r="754" spans="1:3" hidden="1" x14ac:dyDescent="0.3">
      <c r="A754" s="30" t="e">
        <f>SUBSTITUTE('Daļu izvēle'!#REF!,"0","")</f>
        <v>#REF!</v>
      </c>
      <c r="B754" s="29">
        <v>748</v>
      </c>
      <c r="C754" s="12" t="e">
        <f>'Daļu izvēle'!#REF!</f>
        <v>#REF!</v>
      </c>
    </row>
    <row r="755" spans="1:3" hidden="1" x14ac:dyDescent="0.3">
      <c r="A755" s="30" t="e">
        <f>SUBSTITUTE('Daļu izvēle'!#REF!,"0","")</f>
        <v>#REF!</v>
      </c>
      <c r="B755" s="29">
        <v>749</v>
      </c>
      <c r="C755" s="12" t="e">
        <f>'Daļu izvēle'!#REF!</f>
        <v>#REF!</v>
      </c>
    </row>
    <row r="756" spans="1:3" hidden="1" x14ac:dyDescent="0.3">
      <c r="A756" s="30" t="e">
        <f>SUBSTITUTE('Daļu izvēle'!#REF!,"0","")</f>
        <v>#REF!</v>
      </c>
      <c r="B756" s="29">
        <v>750</v>
      </c>
      <c r="C756" s="12" t="e">
        <f>'Daļu izvēle'!#REF!</f>
        <v>#REF!</v>
      </c>
    </row>
    <row r="757" spans="1:3" hidden="1" x14ac:dyDescent="0.3">
      <c r="A757" s="30" t="e">
        <f>SUBSTITUTE('Daļu izvēle'!#REF!,"0","")</f>
        <v>#REF!</v>
      </c>
      <c r="B757" s="29">
        <v>751</v>
      </c>
      <c r="C757" s="12" t="e">
        <f>'Daļu izvēle'!#REF!</f>
        <v>#REF!</v>
      </c>
    </row>
    <row r="758" spans="1:3" hidden="1" x14ac:dyDescent="0.3">
      <c r="A758" s="30" t="e">
        <f>SUBSTITUTE('Daļu izvēle'!#REF!,"0","")</f>
        <v>#REF!</v>
      </c>
      <c r="B758" s="29">
        <v>752</v>
      </c>
      <c r="C758" s="12" t="e">
        <f>'Daļu izvēle'!#REF!</f>
        <v>#REF!</v>
      </c>
    </row>
    <row r="759" spans="1:3" hidden="1" x14ac:dyDescent="0.3">
      <c r="A759" s="30" t="e">
        <f>SUBSTITUTE('Daļu izvēle'!#REF!,"0","")</f>
        <v>#REF!</v>
      </c>
      <c r="B759" s="29">
        <v>753</v>
      </c>
      <c r="C759" s="12" t="e">
        <f>'Daļu izvēle'!#REF!</f>
        <v>#REF!</v>
      </c>
    </row>
    <row r="760" spans="1:3" hidden="1" x14ac:dyDescent="0.3">
      <c r="A760" s="30" t="e">
        <f>SUBSTITUTE('Daļu izvēle'!#REF!,"0","")</f>
        <v>#REF!</v>
      </c>
      <c r="B760" s="29">
        <v>754</v>
      </c>
      <c r="C760" s="12" t="e">
        <f>'Daļu izvēle'!#REF!</f>
        <v>#REF!</v>
      </c>
    </row>
    <row r="761" spans="1:3" hidden="1" x14ac:dyDescent="0.3">
      <c r="A761" s="30" t="e">
        <f>SUBSTITUTE('Daļu izvēle'!#REF!,"0","")</f>
        <v>#REF!</v>
      </c>
      <c r="B761" s="29">
        <v>755</v>
      </c>
      <c r="C761" s="12" t="e">
        <f>'Daļu izvēle'!#REF!</f>
        <v>#REF!</v>
      </c>
    </row>
    <row r="762" spans="1:3" hidden="1" x14ac:dyDescent="0.3">
      <c r="A762" s="30" t="e">
        <f>SUBSTITUTE('Daļu izvēle'!#REF!,"0","")</f>
        <v>#REF!</v>
      </c>
      <c r="B762" s="29">
        <v>756</v>
      </c>
      <c r="C762" s="12" t="e">
        <f>'Daļu izvēle'!#REF!</f>
        <v>#REF!</v>
      </c>
    </row>
    <row r="763" spans="1:3" hidden="1" x14ac:dyDescent="0.3">
      <c r="A763" s="30" t="e">
        <f>SUBSTITUTE('Daļu izvēle'!#REF!,"0","")</f>
        <v>#REF!</v>
      </c>
      <c r="B763" s="29">
        <v>757</v>
      </c>
      <c r="C763" s="12" t="e">
        <f>'Daļu izvēle'!#REF!</f>
        <v>#REF!</v>
      </c>
    </row>
    <row r="764" spans="1:3" hidden="1" x14ac:dyDescent="0.3">
      <c r="A764" s="30" t="e">
        <f>SUBSTITUTE('Daļu izvēle'!#REF!,"0","")</f>
        <v>#REF!</v>
      </c>
      <c r="B764" s="29">
        <v>758</v>
      </c>
      <c r="C764" s="12" t="e">
        <f>'Daļu izvēle'!#REF!</f>
        <v>#REF!</v>
      </c>
    </row>
    <row r="765" spans="1:3" hidden="1" x14ac:dyDescent="0.3">
      <c r="A765" s="30" t="e">
        <f>SUBSTITUTE('Daļu izvēle'!#REF!,"0","")</f>
        <v>#REF!</v>
      </c>
      <c r="B765" s="29">
        <v>759</v>
      </c>
      <c r="C765" s="12" t="e">
        <f>'Daļu izvēle'!#REF!</f>
        <v>#REF!</v>
      </c>
    </row>
    <row r="766" spans="1:3" hidden="1" x14ac:dyDescent="0.3">
      <c r="A766" s="30" t="e">
        <f>SUBSTITUTE('Daļu izvēle'!#REF!,"0","")</f>
        <v>#REF!</v>
      </c>
      <c r="B766" s="29">
        <v>760</v>
      </c>
      <c r="C766" s="12" t="e">
        <f>'Daļu izvēle'!#REF!</f>
        <v>#REF!</v>
      </c>
    </row>
    <row r="767" spans="1:3" hidden="1" x14ac:dyDescent="0.3">
      <c r="A767" s="30" t="e">
        <f>SUBSTITUTE('Daļu izvēle'!#REF!,"0","")</f>
        <v>#REF!</v>
      </c>
      <c r="B767" s="29">
        <v>761</v>
      </c>
      <c r="C767" s="12" t="e">
        <f>'Daļu izvēle'!#REF!</f>
        <v>#REF!</v>
      </c>
    </row>
    <row r="768" spans="1:3" hidden="1" x14ac:dyDescent="0.3">
      <c r="A768" s="30" t="e">
        <f>SUBSTITUTE('Daļu izvēle'!#REF!,"0","")</f>
        <v>#REF!</v>
      </c>
      <c r="B768" s="29">
        <v>762</v>
      </c>
      <c r="C768" s="12" t="e">
        <f>'Daļu izvēle'!#REF!</f>
        <v>#REF!</v>
      </c>
    </row>
    <row r="769" spans="1:3" hidden="1" x14ac:dyDescent="0.3">
      <c r="A769" s="30" t="e">
        <f>SUBSTITUTE('Daļu izvēle'!#REF!,"0","")</f>
        <v>#REF!</v>
      </c>
      <c r="B769" s="29">
        <v>763</v>
      </c>
      <c r="C769" s="12" t="e">
        <f>'Daļu izvēle'!#REF!</f>
        <v>#REF!</v>
      </c>
    </row>
    <row r="770" spans="1:3" hidden="1" x14ac:dyDescent="0.3">
      <c r="A770" s="30" t="e">
        <f>SUBSTITUTE('Daļu izvēle'!#REF!,"0","")</f>
        <v>#REF!</v>
      </c>
      <c r="B770" s="29">
        <v>764</v>
      </c>
      <c r="C770" s="12" t="e">
        <f>'Daļu izvēle'!#REF!</f>
        <v>#REF!</v>
      </c>
    </row>
    <row r="771" spans="1:3" hidden="1" x14ac:dyDescent="0.3">
      <c r="A771" s="30" t="e">
        <f>SUBSTITUTE('Daļu izvēle'!#REF!,"0","")</f>
        <v>#REF!</v>
      </c>
      <c r="B771" s="29">
        <v>765</v>
      </c>
      <c r="C771" s="12" t="e">
        <f>'Daļu izvēle'!#REF!</f>
        <v>#REF!</v>
      </c>
    </row>
    <row r="772" spans="1:3" hidden="1" x14ac:dyDescent="0.3">
      <c r="A772" s="30" t="e">
        <f>SUBSTITUTE('Daļu izvēle'!#REF!,"0","")</f>
        <v>#REF!</v>
      </c>
      <c r="B772" s="29">
        <v>766</v>
      </c>
      <c r="C772" s="12" t="e">
        <f>'Daļu izvēle'!#REF!</f>
        <v>#REF!</v>
      </c>
    </row>
    <row r="773" spans="1:3" hidden="1" x14ac:dyDescent="0.3">
      <c r="A773" s="30" t="e">
        <f>SUBSTITUTE('Daļu izvēle'!#REF!,"0","")</f>
        <v>#REF!</v>
      </c>
      <c r="B773" s="29">
        <v>767</v>
      </c>
      <c r="C773" s="12" t="e">
        <f>'Daļu izvēle'!#REF!</f>
        <v>#REF!</v>
      </c>
    </row>
    <row r="774" spans="1:3" hidden="1" x14ac:dyDescent="0.3">
      <c r="A774" s="30" t="e">
        <f>SUBSTITUTE('Daļu izvēle'!#REF!,"0","")</f>
        <v>#REF!</v>
      </c>
      <c r="B774" s="29">
        <v>768</v>
      </c>
      <c r="C774" s="12" t="e">
        <f>'Daļu izvēle'!#REF!</f>
        <v>#REF!</v>
      </c>
    </row>
    <row r="775" spans="1:3" hidden="1" x14ac:dyDescent="0.3">
      <c r="A775" s="30" t="e">
        <f>SUBSTITUTE('Daļu izvēle'!#REF!,"0","")</f>
        <v>#REF!</v>
      </c>
      <c r="B775" s="29">
        <v>769</v>
      </c>
      <c r="C775" s="12" t="e">
        <f>'Daļu izvēle'!#REF!</f>
        <v>#REF!</v>
      </c>
    </row>
    <row r="776" spans="1:3" hidden="1" x14ac:dyDescent="0.3">
      <c r="A776" s="30" t="e">
        <f>SUBSTITUTE('Daļu izvēle'!#REF!,"0","")</f>
        <v>#REF!</v>
      </c>
      <c r="B776" s="29">
        <v>770</v>
      </c>
      <c r="C776" s="12" t="e">
        <f>'Daļu izvēle'!#REF!</f>
        <v>#REF!</v>
      </c>
    </row>
    <row r="777" spans="1:3" hidden="1" x14ac:dyDescent="0.3">
      <c r="A777" s="30" t="e">
        <f>SUBSTITUTE('Daļu izvēle'!#REF!,"0","")</f>
        <v>#REF!</v>
      </c>
      <c r="B777" s="29">
        <v>771</v>
      </c>
      <c r="C777" s="12" t="e">
        <f>'Daļu izvēle'!#REF!</f>
        <v>#REF!</v>
      </c>
    </row>
  </sheetData>
  <sheetProtection algorithmName="SHA-512" hashValue="F3XDIxze87Jt4LR3ocF4Zcj8otJMrS+mYWT6bQqENr4RORd5e4AKQjElfcMVpTLWdg7Kc2N3DPlOTArF64/GnQ==" saltValue="IJWhQnbped+wU2PKkQ9WlQ==" spinCount="100000" sheet="1" objects="1" scenarios="1" autoFilter="0"/>
  <autoFilter ref="A6:C777" xr:uid="{41A59C55-814C-40E2-9AC5-D75AF9EC64A3}">
    <filterColumn colId="0">
      <filters>
        <filter val="x"/>
      </filters>
    </filterColumn>
    <filterColumn colId="2">
      <customFilters>
        <customFilter operator="greaterThan" val="0"/>
      </customFilters>
    </filterColumn>
  </autoFilter>
  <mergeCells count="4">
    <mergeCell ref="B5:E5"/>
    <mergeCell ref="F5:I5"/>
    <mergeCell ref="A2:I2"/>
    <mergeCell ref="A3:I3"/>
  </mergeCells>
  <conditionalFormatting sqref="C7:C777">
    <cfRule type="expression" dxfId="18" priority="470">
      <formula>#REF!=TRUE</formula>
    </cfRule>
  </conditionalFormatting>
  <dataValidations count="1">
    <dataValidation type="list" allowBlank="1" showInputMessage="1" showErrorMessage="1" sqref="A7:A777" xr:uid="{91C50EF0-0FE0-4BD5-95C7-8946A67471E3}">
      <formula1>"x,-"</formula1>
    </dataValidation>
  </dataValidations>
  <pageMargins left="0.23622047244094491" right="0.23622047244094491" top="0.35433070866141736" bottom="0.35433070866141736"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1"/>
    <pageSetUpPr fitToPage="1"/>
  </sheetPr>
  <dimension ref="A1:AT302"/>
  <sheetViews>
    <sheetView showGridLines="0" tabSelected="1" zoomScaleNormal="100" workbookViewId="0">
      <pane ySplit="8" topLeftCell="A9" activePane="bottomLeft" state="frozen"/>
      <selection pane="bottomLeft" activeCell="A9" sqref="A9"/>
    </sheetView>
  </sheetViews>
  <sheetFormatPr defaultColWidth="9.109375" defaultRowHeight="14.4" x14ac:dyDescent="0.3"/>
  <cols>
    <col min="1" max="1" width="11.5546875" style="74" customWidth="1"/>
    <col min="2" max="2" width="7.5546875" style="1" customWidth="1"/>
    <col min="3" max="3" width="14.44140625" style="1" customWidth="1"/>
    <col min="4" max="4" width="17.109375" style="6" customWidth="1"/>
    <col min="5" max="6" width="4.88671875" style="1" bestFit="1" customWidth="1"/>
    <col min="7" max="9" width="4.88671875" style="1" hidden="1" customWidth="1"/>
    <col min="10" max="10" width="9.5546875" style="1" customWidth="1"/>
    <col min="11" max="12" width="4.88671875" style="1" bestFit="1" customWidth="1"/>
    <col min="13" max="15" width="4.88671875" style="1" hidden="1" customWidth="1"/>
    <col min="16" max="16" width="9.5546875" style="1" customWidth="1"/>
    <col min="17" max="17" width="6.33203125" style="1" customWidth="1"/>
    <col min="18" max="18" width="5.44140625" style="1" bestFit="1" customWidth="1"/>
    <col min="19" max="21" width="4.88671875" style="1" hidden="1" customWidth="1"/>
    <col min="22" max="22" width="9.5546875" style="1" customWidth="1"/>
    <col min="23" max="23" width="6.5546875" style="1" customWidth="1"/>
    <col min="24" max="24" width="5.44140625" style="1" bestFit="1" customWidth="1"/>
    <col min="25" max="27" width="4.88671875" style="1" hidden="1" customWidth="1"/>
    <col min="28" max="28" width="9.5546875" style="1" customWidth="1"/>
    <col min="29" max="29" width="5.44140625" style="1" bestFit="1" customWidth="1"/>
    <col min="30" max="30" width="4.88671875" style="1" bestFit="1" customWidth="1"/>
    <col min="31" max="31" width="4.88671875" style="1" hidden="1" customWidth="1"/>
    <col min="32" max="33" width="4.5546875" style="1" hidden="1" customWidth="1"/>
    <col min="34" max="34" width="9.5546875" style="1" customWidth="1"/>
    <col min="35" max="36" width="5.6640625" style="1" customWidth="1"/>
    <col min="37" max="37" width="5.6640625" style="1" hidden="1" customWidth="1"/>
    <col min="38" max="39" width="7.109375" style="1" hidden="1" customWidth="1"/>
    <col min="40" max="40" width="9.5546875" style="1" customWidth="1"/>
    <col min="41" max="41" width="8.5546875" style="1" bestFit="1" customWidth="1"/>
    <col min="42" max="42" width="12.44140625" style="79" customWidth="1"/>
    <col min="43" max="43" width="9.109375" style="1"/>
    <col min="44" max="44" width="9.109375" style="1" hidden="1" customWidth="1"/>
    <col min="45" max="16384" width="9.109375" style="1"/>
  </cols>
  <sheetData>
    <row r="1" spans="1:46" s="7" customFormat="1" ht="28.2" customHeight="1" x14ac:dyDescent="0.25">
      <c r="A1" s="73"/>
      <c r="B1" s="306" t="s">
        <v>223</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c r="AO1" s="197"/>
      <c r="AP1" s="197"/>
    </row>
    <row r="2" spans="1:46" s="7" customFormat="1" ht="13.8" x14ac:dyDescent="0.25">
      <c r="A2" s="73"/>
      <c r="B2" s="191" t="s">
        <v>8</v>
      </c>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4"/>
      <c r="AP2" s="77"/>
      <c r="AQ2" s="3"/>
      <c r="AR2" s="7" t="s">
        <v>193</v>
      </c>
    </row>
    <row r="3" spans="1:46" s="7" customFormat="1" ht="36" customHeight="1" x14ac:dyDescent="0.25">
      <c r="A3" s="73"/>
      <c r="B3" s="224" t="s">
        <v>224</v>
      </c>
      <c r="C3" s="224"/>
      <c r="D3" s="224"/>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c r="AG3" s="224"/>
      <c r="AH3" s="224"/>
      <c r="AI3" s="224"/>
      <c r="AJ3" s="224"/>
      <c r="AK3" s="224"/>
      <c r="AL3" s="224"/>
      <c r="AM3" s="224"/>
      <c r="AN3" s="224"/>
      <c r="AP3" s="81"/>
      <c r="AR3" s="7" t="s">
        <v>169</v>
      </c>
    </row>
    <row r="4" spans="1:46" s="7" customFormat="1" ht="18.75" customHeight="1" thickBot="1" x14ac:dyDescent="0.35">
      <c r="A4" s="73"/>
      <c r="B4" s="4"/>
      <c r="C4" s="4"/>
      <c r="D4" s="78"/>
      <c r="E4" s="4"/>
      <c r="F4" s="4"/>
      <c r="G4" s="4"/>
      <c r="H4" s="4"/>
      <c r="I4" s="4"/>
      <c r="J4" s="4"/>
      <c r="K4" s="4"/>
      <c r="L4" s="4"/>
      <c r="M4" s="4"/>
      <c r="N4" s="4"/>
      <c r="O4" s="4"/>
      <c r="P4" s="4"/>
      <c r="Q4" s="4"/>
      <c r="R4" s="4"/>
      <c r="S4" s="4"/>
      <c r="T4" s="4"/>
      <c r="U4" s="4"/>
      <c r="V4" s="4"/>
      <c r="AP4" s="81"/>
      <c r="AR4" s="7" t="s">
        <v>192</v>
      </c>
    </row>
    <row r="5" spans="1:46" s="7" customFormat="1" ht="33" customHeight="1" thickBot="1" x14ac:dyDescent="0.3">
      <c r="A5" s="73"/>
      <c r="B5" s="213"/>
      <c r="C5" s="214"/>
      <c r="D5" s="214"/>
      <c r="E5" s="214"/>
      <c r="F5" s="215"/>
      <c r="G5" s="193"/>
      <c r="H5" s="193"/>
      <c r="I5" s="193"/>
      <c r="J5" s="193"/>
      <c r="K5" s="193"/>
      <c r="L5" s="193"/>
      <c r="M5" s="193"/>
      <c r="N5" s="193"/>
      <c r="O5" s="193"/>
      <c r="P5" s="193"/>
      <c r="Q5" s="193"/>
      <c r="R5" s="193"/>
      <c r="S5" s="193"/>
      <c r="T5" s="193"/>
      <c r="U5" s="193"/>
      <c r="V5" s="194"/>
      <c r="W5" s="75"/>
      <c r="X5" s="75"/>
      <c r="Y5" s="75"/>
      <c r="Z5" s="75"/>
      <c r="AA5" s="75"/>
      <c r="AB5" s="75"/>
      <c r="AC5" s="75"/>
      <c r="AD5" s="75"/>
      <c r="AE5" s="75"/>
      <c r="AF5" s="75"/>
      <c r="AG5" s="75"/>
      <c r="AH5" s="75"/>
      <c r="AI5" s="75"/>
      <c r="AJ5" s="75"/>
      <c r="AK5" s="75"/>
      <c r="AL5" s="75"/>
      <c r="AM5" s="75"/>
      <c r="AN5" s="75"/>
      <c r="AO5" s="75"/>
      <c r="AP5" s="83"/>
      <c r="AR5" s="7" t="s">
        <v>170</v>
      </c>
    </row>
    <row r="6" spans="1:46" ht="15.75" customHeight="1" thickBot="1" x14ac:dyDescent="0.35">
      <c r="A6" s="148"/>
      <c r="B6" s="216" t="s">
        <v>17</v>
      </c>
      <c r="C6" s="195"/>
      <c r="D6" s="195"/>
      <c r="E6" s="195"/>
      <c r="F6" s="217"/>
      <c r="G6" s="195" t="s">
        <v>159</v>
      </c>
      <c r="H6" s="195"/>
      <c r="I6" s="195"/>
      <c r="J6" s="195"/>
      <c r="K6" s="195"/>
      <c r="L6" s="195"/>
      <c r="M6" s="195"/>
      <c r="N6" s="195"/>
      <c r="O6" s="195"/>
      <c r="P6" s="195"/>
      <c r="Q6" s="195"/>
      <c r="R6" s="195"/>
      <c r="S6" s="195"/>
      <c r="T6" s="195"/>
      <c r="U6" s="195"/>
      <c r="V6" s="196"/>
      <c r="W6" s="149"/>
      <c r="X6" s="149"/>
      <c r="Y6" s="149"/>
      <c r="Z6" s="149"/>
      <c r="AA6" s="149"/>
      <c r="AB6" s="149"/>
      <c r="AC6" s="149"/>
      <c r="AD6" s="149"/>
      <c r="AE6" s="149"/>
      <c r="AF6" s="149"/>
      <c r="AG6" s="149"/>
      <c r="AH6" s="149"/>
      <c r="AI6" s="149"/>
      <c r="AJ6" s="149"/>
      <c r="AK6" s="149"/>
      <c r="AL6" s="149"/>
      <c r="AM6" s="149"/>
      <c r="AN6" s="149"/>
      <c r="AO6" s="149"/>
      <c r="AP6" s="150"/>
      <c r="AR6" s="1" t="s">
        <v>0</v>
      </c>
    </row>
    <row r="7" spans="1:46" ht="15.75" customHeight="1" thickBot="1" x14ac:dyDescent="0.35">
      <c r="A7" s="151"/>
      <c r="B7" s="211"/>
      <c r="C7" s="212"/>
      <c r="D7" s="212"/>
      <c r="E7" s="201" t="s">
        <v>3</v>
      </c>
      <c r="F7" s="202"/>
      <c r="G7" s="203"/>
      <c r="H7" s="203"/>
      <c r="I7" s="203"/>
      <c r="J7" s="204"/>
      <c r="K7" s="218" t="s">
        <v>21</v>
      </c>
      <c r="L7" s="219"/>
      <c r="M7" s="219"/>
      <c r="N7" s="219"/>
      <c r="O7" s="219"/>
      <c r="P7" s="220"/>
      <c r="Q7" s="208" t="s">
        <v>4</v>
      </c>
      <c r="R7" s="209"/>
      <c r="S7" s="209"/>
      <c r="T7" s="209"/>
      <c r="U7" s="209"/>
      <c r="V7" s="210"/>
      <c r="W7" s="205" t="s">
        <v>10</v>
      </c>
      <c r="X7" s="206"/>
      <c r="Y7" s="206"/>
      <c r="Z7" s="206"/>
      <c r="AA7" s="206"/>
      <c r="AB7" s="207"/>
      <c r="AC7" s="198" t="s">
        <v>6</v>
      </c>
      <c r="AD7" s="199"/>
      <c r="AE7" s="199"/>
      <c r="AF7" s="199"/>
      <c r="AG7" s="199"/>
      <c r="AH7" s="200"/>
      <c r="AI7" s="221" t="s">
        <v>23</v>
      </c>
      <c r="AJ7" s="222"/>
      <c r="AK7" s="222"/>
      <c r="AL7" s="222"/>
      <c r="AM7" s="222"/>
      <c r="AN7" s="223"/>
      <c r="AO7" s="86"/>
      <c r="AP7" s="84"/>
    </row>
    <row r="8" spans="1:46" ht="60.75" customHeight="1" thickBot="1" x14ac:dyDescent="0.35">
      <c r="A8" s="70" t="s">
        <v>14</v>
      </c>
      <c r="B8" s="23" t="s">
        <v>0</v>
      </c>
      <c r="C8" s="24" t="s">
        <v>1</v>
      </c>
      <c r="D8" s="25" t="s">
        <v>15</v>
      </c>
      <c r="E8" s="520">
        <v>2027</v>
      </c>
      <c r="F8" s="521">
        <v>2028</v>
      </c>
      <c r="G8" s="521">
        <v>2028</v>
      </c>
      <c r="H8" s="522">
        <v>2027</v>
      </c>
      <c r="I8" s="522">
        <v>2027</v>
      </c>
      <c r="J8" s="523" t="s">
        <v>22</v>
      </c>
      <c r="K8" s="520">
        <v>2027</v>
      </c>
      <c r="L8" s="521">
        <v>2028</v>
      </c>
      <c r="M8" s="521">
        <v>2028</v>
      </c>
      <c r="N8" s="522">
        <v>2027</v>
      </c>
      <c r="O8" s="522">
        <v>2027</v>
      </c>
      <c r="P8" s="523" t="s">
        <v>22</v>
      </c>
      <c r="Q8" s="520">
        <v>2027</v>
      </c>
      <c r="R8" s="521">
        <v>2028</v>
      </c>
      <c r="S8" s="521">
        <v>2028</v>
      </c>
      <c r="T8" s="522">
        <v>2027</v>
      </c>
      <c r="U8" s="522">
        <v>2027</v>
      </c>
      <c r="V8" s="524" t="s">
        <v>22</v>
      </c>
      <c r="W8" s="520">
        <v>2027</v>
      </c>
      <c r="X8" s="521">
        <v>2028</v>
      </c>
      <c r="Y8" s="521">
        <v>2028</v>
      </c>
      <c r="Z8" s="522">
        <v>2027</v>
      </c>
      <c r="AA8" s="522">
        <v>2027</v>
      </c>
      <c r="AB8" s="523" t="s">
        <v>22</v>
      </c>
      <c r="AC8" s="520">
        <v>2027</v>
      </c>
      <c r="AD8" s="521">
        <v>2028</v>
      </c>
      <c r="AE8" s="521">
        <v>2028</v>
      </c>
      <c r="AF8" s="522">
        <v>2027</v>
      </c>
      <c r="AG8" s="522">
        <v>2027</v>
      </c>
      <c r="AH8" s="523" t="s">
        <v>22</v>
      </c>
      <c r="AI8" s="520">
        <v>2027</v>
      </c>
      <c r="AJ8" s="521">
        <v>2028</v>
      </c>
      <c r="AK8" s="521">
        <v>2028</v>
      </c>
      <c r="AL8" s="522">
        <v>2027</v>
      </c>
      <c r="AM8" s="522">
        <v>2027</v>
      </c>
      <c r="AN8" s="523" t="s">
        <v>22</v>
      </c>
      <c r="AO8" s="71" t="s">
        <v>212</v>
      </c>
      <c r="AP8" s="72" t="s">
        <v>16</v>
      </c>
    </row>
    <row r="9" spans="1:46" x14ac:dyDescent="0.3">
      <c r="A9" s="152"/>
      <c r="B9" s="188">
        <v>1</v>
      </c>
      <c r="C9" s="189" t="s">
        <v>215</v>
      </c>
      <c r="D9" s="517" t="s">
        <v>47</v>
      </c>
      <c r="E9" s="525"/>
      <c r="F9" s="526"/>
      <c r="G9" s="527"/>
      <c r="H9" s="527"/>
      <c r="I9" s="527"/>
      <c r="J9" s="528">
        <f>Stādīšana!J12</f>
        <v>0</v>
      </c>
      <c r="K9" s="532">
        <v>5</v>
      </c>
      <c r="L9" s="526">
        <v>0</v>
      </c>
      <c r="M9" s="527"/>
      <c r="N9" s="527"/>
      <c r="O9" s="527"/>
      <c r="P9" s="528">
        <f>Papildināšana!J12</f>
        <v>0</v>
      </c>
      <c r="Q9" s="532">
        <v>80</v>
      </c>
      <c r="R9" s="526">
        <v>0</v>
      </c>
      <c r="S9" s="527"/>
      <c r="T9" s="527"/>
      <c r="U9" s="527"/>
      <c r="V9" s="528">
        <f>'Agrotehniskā kopšana'!J13</f>
        <v>0</v>
      </c>
      <c r="W9" s="532">
        <v>50</v>
      </c>
      <c r="X9" s="526">
        <v>0</v>
      </c>
      <c r="Y9" s="527"/>
      <c r="Z9" s="527"/>
      <c r="AA9" s="527"/>
      <c r="AB9" s="528">
        <f>'Jaunaudžu kopšana'!J12</f>
        <v>0</v>
      </c>
      <c r="AC9" s="532">
        <v>20</v>
      </c>
      <c r="AD9" s="526">
        <v>0</v>
      </c>
      <c r="AE9" s="527"/>
      <c r="AF9" s="527"/>
      <c r="AG9" s="527"/>
      <c r="AH9" s="528">
        <f>Aizsardzība!J12</f>
        <v>0</v>
      </c>
      <c r="AI9" s="532">
        <v>0</v>
      </c>
      <c r="AJ9" s="526">
        <v>0</v>
      </c>
      <c r="AK9" s="527"/>
      <c r="AL9" s="527"/>
      <c r="AM9" s="527"/>
      <c r="AN9" s="528">
        <f>'Stumbru aizsardzība'!J14</f>
        <v>0</v>
      </c>
      <c r="AO9" s="87">
        <f t="shared" ref="AO9:AO15" si="0">E9+Q9+W9+AC9+K9+AI9</f>
        <v>155</v>
      </c>
      <c r="AP9" s="85">
        <f>IF(AND(Stādīšana!$Z12=TRUE,Papildināšana!$AC12=TRUE,'Agrotehniskā kopšana'!$AJ13=TRUE,'Jaunaudžu kopšana'!$AB12=TRUE,Aizsardzība!$AE12=TRUE,'Stumbru aizsardzība'!$AQ14=TRUE),(IF(COUNT(E9:I9)&gt;0,((E9+F9+G9+H9+I9)*J9),0)+IF(COUNT(Q9:U9)&gt;0,((Q9+R9+S9+T9+U9)*V9),0)+IF(COUNT(W9:AA9)&gt;0,((W9+X9+Y9+Z9+AA9)*AB9),0)+IF(COUNT(AC9:AG9)&gt;0,((AC9+AD9+AE9+AF9+AG9)*AH9),0)+(K9+L9+M9+N9+O9)*P9+(AI9+AJ9+AK9+AL9+AM9)*AN9),0)</f>
        <v>0</v>
      </c>
    </row>
    <row r="10" spans="1:46" x14ac:dyDescent="0.3">
      <c r="A10" s="152"/>
      <c r="B10" s="170">
        <v>2</v>
      </c>
      <c r="C10" s="171" t="s">
        <v>215</v>
      </c>
      <c r="D10" s="518" t="s">
        <v>47</v>
      </c>
      <c r="E10" s="190"/>
      <c r="F10" s="180"/>
      <c r="G10" s="88"/>
      <c r="H10" s="88"/>
      <c r="I10" s="88"/>
      <c r="J10" s="529">
        <f>Stādīšana!J13</f>
        <v>0</v>
      </c>
      <c r="K10" s="174">
        <v>0</v>
      </c>
      <c r="L10" s="180">
        <v>0</v>
      </c>
      <c r="M10" s="88"/>
      <c r="N10" s="88"/>
      <c r="O10" s="88"/>
      <c r="P10" s="529">
        <f>Papildināšana!J13</f>
        <v>0</v>
      </c>
      <c r="Q10" s="174">
        <v>120</v>
      </c>
      <c r="R10" s="180">
        <v>100</v>
      </c>
      <c r="S10" s="88"/>
      <c r="T10" s="88"/>
      <c r="U10" s="88"/>
      <c r="V10" s="529">
        <f>'Agrotehniskā kopšana'!J14</f>
        <v>0</v>
      </c>
      <c r="W10" s="174">
        <v>50</v>
      </c>
      <c r="X10" s="180">
        <v>40</v>
      </c>
      <c r="Y10" s="88"/>
      <c r="Z10" s="88"/>
      <c r="AA10" s="88"/>
      <c r="AB10" s="529">
        <f>'Jaunaudžu kopšana'!J13</f>
        <v>0</v>
      </c>
      <c r="AC10" s="174">
        <v>20</v>
      </c>
      <c r="AD10" s="180">
        <v>10</v>
      </c>
      <c r="AE10" s="88"/>
      <c r="AF10" s="88"/>
      <c r="AG10" s="88"/>
      <c r="AH10" s="529">
        <f>Aizsardzība!J13</f>
        <v>0</v>
      </c>
      <c r="AI10" s="174">
        <v>0</v>
      </c>
      <c r="AJ10" s="180">
        <v>0</v>
      </c>
      <c r="AK10" s="88"/>
      <c r="AL10" s="88"/>
      <c r="AM10" s="88"/>
      <c r="AN10" s="529">
        <f>'Stumbru aizsardzība'!J15</f>
        <v>0</v>
      </c>
      <c r="AO10" s="87">
        <f t="shared" si="0"/>
        <v>190</v>
      </c>
      <c r="AP10" s="85">
        <f>IF(AND(Stādīšana!$Z13=TRUE,Papildināšana!$AC13=TRUE,'Agrotehniskā kopšana'!$AJ14=TRUE,'Jaunaudžu kopšana'!$AB13=TRUE,Aizsardzība!$AE13=TRUE,'Stumbru aizsardzība'!$AQ15=TRUE),(IF(COUNT(E10:I10)&gt;0,((E10+F10+G10+H10+I10)*J10),0)+IF(COUNT(Q10:U10)&gt;0,((Q10+R10+S10+T10+U10)*V10),0)+IF(COUNT(W10:AA10)&gt;0,((W10+X10+Y10+Z10+AA10)*AB10),0)+IF(COUNT(AC10:AG10)&gt;0,((AC10+AD10+AE10+AF10+AG10)*AH10),0)+(K10+L10+M10+N10+O10)*P10+(AI10+AJ10+AK10+AL10+AM10)*AN10),0)</f>
        <v>0</v>
      </c>
      <c r="AS10" s="192"/>
      <c r="AT10" s="192"/>
    </row>
    <row r="11" spans="1:46" x14ac:dyDescent="0.3">
      <c r="A11" s="152"/>
      <c r="B11" s="170">
        <v>3</v>
      </c>
      <c r="C11" s="171" t="s">
        <v>215</v>
      </c>
      <c r="D11" s="518" t="s">
        <v>47</v>
      </c>
      <c r="E11" s="174"/>
      <c r="F11" s="180"/>
      <c r="G11" s="88"/>
      <c r="H11" s="88"/>
      <c r="I11" s="88"/>
      <c r="J11" s="529">
        <f>Stādīšana!J14</f>
        <v>0</v>
      </c>
      <c r="K11" s="174">
        <v>0</v>
      </c>
      <c r="L11" s="180">
        <v>0</v>
      </c>
      <c r="M11" s="88"/>
      <c r="N11" s="88"/>
      <c r="O11" s="88"/>
      <c r="P11" s="529">
        <f>Papildināšana!J14</f>
        <v>0</v>
      </c>
      <c r="Q11" s="174">
        <v>120</v>
      </c>
      <c r="R11" s="180">
        <v>0</v>
      </c>
      <c r="S11" s="88"/>
      <c r="T11" s="88"/>
      <c r="U11" s="88"/>
      <c r="V11" s="529">
        <f>'Agrotehniskā kopšana'!J15</f>
        <v>0</v>
      </c>
      <c r="W11" s="174">
        <v>0</v>
      </c>
      <c r="X11" s="180">
        <v>0</v>
      </c>
      <c r="Y11" s="88"/>
      <c r="Z11" s="88"/>
      <c r="AA11" s="88"/>
      <c r="AB11" s="529">
        <f>'Jaunaudžu kopšana'!J14</f>
        <v>0</v>
      </c>
      <c r="AC11" s="174">
        <v>0</v>
      </c>
      <c r="AD11" s="180">
        <v>0</v>
      </c>
      <c r="AE11" s="88"/>
      <c r="AF11" s="88"/>
      <c r="AG11" s="88"/>
      <c r="AH11" s="529">
        <f>Aizsardzība!J14</f>
        <v>0</v>
      </c>
      <c r="AI11" s="174">
        <v>0</v>
      </c>
      <c r="AJ11" s="180">
        <v>0</v>
      </c>
      <c r="AK11" s="88"/>
      <c r="AL11" s="88"/>
      <c r="AM11" s="88"/>
      <c r="AN11" s="529">
        <f>'Stumbru aizsardzība'!J16</f>
        <v>0</v>
      </c>
      <c r="AO11" s="87">
        <f t="shared" si="0"/>
        <v>120</v>
      </c>
      <c r="AP11" s="85">
        <f>IF(AND(Stādīšana!$Z14=TRUE,Papildināšana!$AC14=TRUE,'Agrotehniskā kopšana'!$AJ15=TRUE,'Jaunaudžu kopšana'!$AB14=TRUE,Aizsardzība!$AE14=TRUE,'Stumbru aizsardzība'!$AQ16=TRUE),(IF(COUNT(E11:I11)&gt;0,((E11+F11+G11+H11+I11)*J11),0)+IF(COUNT(Q11:U11)&gt;0,((Q11+R11+S11+T11+U11)*V11),0)+IF(COUNT(W11:AA11)&gt;0,((W11+X11+Y11+Z11+AA11)*AB11),0)+IF(COUNT(AC11:AG11)&gt;0,((AC11+AD11+AE11+AF11+AG11)*AH11),0)+(K11+L11+M11+N11+O11)*P11+(AI11+AJ11+AK11+AL11+AM11)*AN11),0)</f>
        <v>0</v>
      </c>
    </row>
    <row r="12" spans="1:46" x14ac:dyDescent="0.3">
      <c r="A12" s="152"/>
      <c r="B12" s="170">
        <v>4</v>
      </c>
      <c r="C12" s="171" t="s">
        <v>215</v>
      </c>
      <c r="D12" s="185" t="s">
        <v>44</v>
      </c>
      <c r="E12" s="174"/>
      <c r="F12" s="180"/>
      <c r="G12" s="88"/>
      <c r="H12" s="88"/>
      <c r="I12" s="88"/>
      <c r="J12" s="529">
        <f>Stādīšana!J15</f>
        <v>0</v>
      </c>
      <c r="K12" s="174">
        <v>5</v>
      </c>
      <c r="L12" s="180">
        <v>0</v>
      </c>
      <c r="M12" s="88"/>
      <c r="N12" s="88"/>
      <c r="O12" s="88"/>
      <c r="P12" s="529">
        <f>Papildināšana!J15</f>
        <v>0</v>
      </c>
      <c r="Q12" s="174">
        <v>50</v>
      </c>
      <c r="R12" s="180">
        <v>0</v>
      </c>
      <c r="S12" s="88"/>
      <c r="T12" s="88"/>
      <c r="U12" s="88"/>
      <c r="V12" s="529">
        <f>'Agrotehniskā kopšana'!J16</f>
        <v>0</v>
      </c>
      <c r="W12" s="174">
        <v>50</v>
      </c>
      <c r="X12" s="180">
        <v>0</v>
      </c>
      <c r="Y12" s="88"/>
      <c r="Z12" s="88"/>
      <c r="AA12" s="88"/>
      <c r="AB12" s="529">
        <f>'Jaunaudžu kopšana'!J15</f>
        <v>0</v>
      </c>
      <c r="AC12" s="174">
        <v>20</v>
      </c>
      <c r="AD12" s="180">
        <v>0</v>
      </c>
      <c r="AE12" s="88"/>
      <c r="AF12" s="88"/>
      <c r="AG12" s="88"/>
      <c r="AH12" s="529">
        <f>Aizsardzība!J15</f>
        <v>0</v>
      </c>
      <c r="AI12" s="174">
        <v>0</v>
      </c>
      <c r="AJ12" s="180">
        <v>0</v>
      </c>
      <c r="AK12" s="88"/>
      <c r="AL12" s="88"/>
      <c r="AM12" s="88"/>
      <c r="AN12" s="529">
        <f>'Stumbru aizsardzība'!J17</f>
        <v>0</v>
      </c>
      <c r="AO12" s="87">
        <f t="shared" si="0"/>
        <v>125</v>
      </c>
      <c r="AP12" s="85">
        <f>IF(AND(Stādīšana!$Z15=TRUE,Papildināšana!$AC15=TRUE,'Agrotehniskā kopšana'!$AJ16=TRUE,'Jaunaudžu kopšana'!$AB15=TRUE,Aizsardzība!$AE15=TRUE,'Stumbru aizsardzība'!$AQ17=TRUE),(IF(COUNT(E12:I12)&gt;0,((E12+F12+G12+H12+I12)*J12),0)+IF(COUNT(Q12:U12)&gt;0,((Q12+R12+S12+T12+U12)*V12),0)+IF(COUNT(W12:AA12)&gt;0,((W12+X12+Y12+Z12+AA12)*AB12),0)+IF(COUNT(AC12:AG12)&gt;0,((AC12+AD12+AE12+AF12+AG12)*AH12),0)+(K12+L12+M12+N12+O12)*P12+(AI12+AJ12+AK12+AL12+AM12)*AN12),0)</f>
        <v>0</v>
      </c>
    </row>
    <row r="13" spans="1:46" x14ac:dyDescent="0.3">
      <c r="A13" s="152"/>
      <c r="B13" s="170">
        <v>5</v>
      </c>
      <c r="C13" s="171" t="s">
        <v>215</v>
      </c>
      <c r="D13" s="185" t="s">
        <v>44</v>
      </c>
      <c r="E13" s="175"/>
      <c r="F13" s="180"/>
      <c r="G13" s="88"/>
      <c r="H13" s="88"/>
      <c r="I13" s="88"/>
      <c r="J13" s="529">
        <f>Stādīšana!J16</f>
        <v>0</v>
      </c>
      <c r="K13" s="175">
        <v>0</v>
      </c>
      <c r="L13" s="181">
        <v>0</v>
      </c>
      <c r="M13" s="88"/>
      <c r="N13" s="88"/>
      <c r="O13" s="88"/>
      <c r="P13" s="529">
        <f>Papildināšana!J16</f>
        <v>0</v>
      </c>
      <c r="Q13" s="175">
        <v>100</v>
      </c>
      <c r="R13" s="181">
        <v>50</v>
      </c>
      <c r="S13" s="88"/>
      <c r="T13" s="88"/>
      <c r="U13" s="88"/>
      <c r="V13" s="529">
        <f>'Agrotehniskā kopšana'!J17</f>
        <v>0</v>
      </c>
      <c r="W13" s="175">
        <v>0</v>
      </c>
      <c r="X13" s="181">
        <v>0</v>
      </c>
      <c r="Y13" s="88"/>
      <c r="Z13" s="88"/>
      <c r="AA13" s="88"/>
      <c r="AB13" s="529">
        <f>'Jaunaudžu kopšana'!J16</f>
        <v>0</v>
      </c>
      <c r="AC13" s="175">
        <v>20</v>
      </c>
      <c r="AD13" s="181">
        <v>10</v>
      </c>
      <c r="AE13" s="88"/>
      <c r="AF13" s="88"/>
      <c r="AG13" s="88"/>
      <c r="AH13" s="529">
        <f>Aizsardzība!J16</f>
        <v>0</v>
      </c>
      <c r="AI13" s="175">
        <v>0</v>
      </c>
      <c r="AJ13" s="181">
        <v>0</v>
      </c>
      <c r="AK13" s="88"/>
      <c r="AL13" s="88"/>
      <c r="AM13" s="88"/>
      <c r="AN13" s="529">
        <f>'Stumbru aizsardzība'!J18</f>
        <v>0</v>
      </c>
      <c r="AO13" s="87">
        <f t="shared" si="0"/>
        <v>120</v>
      </c>
      <c r="AP13" s="85">
        <f>IF(AND(Stādīšana!$Z16=TRUE,Papildināšana!$AC16=TRUE,'Agrotehniskā kopšana'!$AJ17=TRUE,'Jaunaudžu kopšana'!$AB16=TRUE,Aizsardzība!$AE16=TRUE,'Stumbru aizsardzība'!$AQ18=TRUE),(IF(COUNT(E13:I13)&gt;0,((E13+F13+G13+H13+I13)*J13),0)+IF(COUNT(Q13:U13)&gt;0,((Q13+R13+S13+T13+U13)*V13),0)+IF(COUNT(W13:AA13)&gt;0,((W13+X13+Y13+Z13+AA13)*AB13),0)+IF(COUNT(AC13:AG13)&gt;0,((AC13+AD13+AE13+AF13+AG13)*AH13),0)+(K13+L13+M13+N13+O13)*P13+(AI13+AJ13+AK13+AL13+AM13)*AN13),0)</f>
        <v>0</v>
      </c>
    </row>
    <row r="14" spans="1:46" x14ac:dyDescent="0.3">
      <c r="A14" s="152"/>
      <c r="B14" s="170">
        <v>6</v>
      </c>
      <c r="C14" s="171" t="s">
        <v>215</v>
      </c>
      <c r="D14" s="185" t="s">
        <v>44</v>
      </c>
      <c r="E14" s="174"/>
      <c r="F14" s="180"/>
      <c r="G14" s="88"/>
      <c r="H14" s="88"/>
      <c r="I14" s="88"/>
      <c r="J14" s="529">
        <f>Stādīšana!J17</f>
        <v>0</v>
      </c>
      <c r="K14" s="174">
        <v>0</v>
      </c>
      <c r="L14" s="180">
        <v>0</v>
      </c>
      <c r="M14" s="88"/>
      <c r="N14" s="88"/>
      <c r="O14" s="88"/>
      <c r="P14" s="529">
        <f>Papildināšana!J17</f>
        <v>0</v>
      </c>
      <c r="Q14" s="174">
        <v>150</v>
      </c>
      <c r="R14" s="180">
        <v>100</v>
      </c>
      <c r="S14" s="88"/>
      <c r="T14" s="88"/>
      <c r="U14" s="88"/>
      <c r="V14" s="529">
        <f>'Agrotehniskā kopšana'!J18</f>
        <v>0</v>
      </c>
      <c r="W14" s="174">
        <v>0</v>
      </c>
      <c r="X14" s="180">
        <v>0</v>
      </c>
      <c r="Y14" s="88"/>
      <c r="Z14" s="88"/>
      <c r="AA14" s="88"/>
      <c r="AB14" s="529">
        <f>'Jaunaudžu kopšana'!J17</f>
        <v>0</v>
      </c>
      <c r="AC14" s="174">
        <v>0</v>
      </c>
      <c r="AD14" s="180">
        <v>0</v>
      </c>
      <c r="AE14" s="88"/>
      <c r="AF14" s="88"/>
      <c r="AG14" s="88"/>
      <c r="AH14" s="529">
        <f>Aizsardzība!J17</f>
        <v>0</v>
      </c>
      <c r="AI14" s="174">
        <v>0</v>
      </c>
      <c r="AJ14" s="180">
        <v>0</v>
      </c>
      <c r="AK14" s="88"/>
      <c r="AL14" s="88"/>
      <c r="AM14" s="88"/>
      <c r="AN14" s="529">
        <f>'Stumbru aizsardzība'!J19</f>
        <v>0</v>
      </c>
      <c r="AO14" s="87">
        <f t="shared" si="0"/>
        <v>150</v>
      </c>
      <c r="AP14" s="85">
        <f>IF(AND(Stādīšana!$Z17=TRUE,Papildināšana!$AC17=TRUE,'Agrotehniskā kopšana'!$AJ18=TRUE,'Jaunaudžu kopšana'!$AB17=TRUE,Aizsardzība!$AE17=TRUE,'Stumbru aizsardzība'!$AQ19=TRUE),(IF(COUNT(E14:I14)&gt;0,((E14+F14+G14+H14+I14)*J14),0)+IF(COUNT(Q14:U14)&gt;0,((Q14+R14+S14+T14+U14)*V14),0)+IF(COUNT(W14:AA14)&gt;0,((W14+X14+Y14+Z14+AA14)*AB14),0)+IF(COUNT(AC14:AG14)&gt;0,((AC14+AD14+AE14+AF14+AG14)*AH14),0)+(K14+L14+M14+N14+O14)*P14+(AI14+AJ14+AK14+AL14+AM14)*AN14),0)</f>
        <v>0</v>
      </c>
    </row>
    <row r="15" spans="1:46" x14ac:dyDescent="0.3">
      <c r="A15" s="152"/>
      <c r="B15" s="170">
        <v>7</v>
      </c>
      <c r="C15" s="171" t="s">
        <v>215</v>
      </c>
      <c r="D15" s="185" t="s">
        <v>195</v>
      </c>
      <c r="E15" s="174">
        <v>15</v>
      </c>
      <c r="F15" s="180"/>
      <c r="G15" s="88"/>
      <c r="H15" s="88"/>
      <c r="I15" s="88"/>
      <c r="J15" s="529">
        <f>Stādīšana!J18</f>
        <v>0</v>
      </c>
      <c r="K15" s="174">
        <v>20</v>
      </c>
      <c r="L15" s="180">
        <v>0</v>
      </c>
      <c r="M15" s="88"/>
      <c r="N15" s="88"/>
      <c r="O15" s="88"/>
      <c r="P15" s="529">
        <f>Papildināšana!J18</f>
        <v>0</v>
      </c>
      <c r="Q15" s="174">
        <v>0</v>
      </c>
      <c r="R15" s="180">
        <v>0</v>
      </c>
      <c r="S15" s="88"/>
      <c r="T15" s="88"/>
      <c r="U15" s="88"/>
      <c r="V15" s="529">
        <f>'Agrotehniskā kopšana'!J19</f>
        <v>0</v>
      </c>
      <c r="W15" s="174">
        <v>40</v>
      </c>
      <c r="X15" s="180">
        <v>0</v>
      </c>
      <c r="Y15" s="88"/>
      <c r="Z15" s="88"/>
      <c r="AA15" s="88"/>
      <c r="AB15" s="529">
        <f>'Jaunaudžu kopšana'!J18</f>
        <v>0</v>
      </c>
      <c r="AC15" s="174">
        <v>20</v>
      </c>
      <c r="AD15" s="180">
        <v>0</v>
      </c>
      <c r="AE15" s="88"/>
      <c r="AF15" s="88"/>
      <c r="AG15" s="88"/>
      <c r="AH15" s="529">
        <f>Aizsardzība!J18</f>
        <v>0</v>
      </c>
      <c r="AI15" s="174">
        <v>0</v>
      </c>
      <c r="AJ15" s="180">
        <v>0</v>
      </c>
      <c r="AK15" s="88"/>
      <c r="AL15" s="88"/>
      <c r="AM15" s="88"/>
      <c r="AN15" s="529">
        <f>'Stumbru aizsardzība'!J20</f>
        <v>0</v>
      </c>
      <c r="AO15" s="87">
        <f t="shared" si="0"/>
        <v>95</v>
      </c>
      <c r="AP15" s="85">
        <f>IF(AND(Stādīšana!$Z18=TRUE,Papildināšana!$AC18=TRUE,'Agrotehniskā kopšana'!$AJ19=TRUE,'Jaunaudžu kopšana'!$AB18=TRUE,Aizsardzība!$AE18=TRUE,'Stumbru aizsardzība'!$AQ20=TRUE),(IF(COUNT(E15:I15)&gt;0,((E15+F15+G15+H15+I15)*J15),0)+IF(COUNT(Q15:U15)&gt;0,((Q15+R15+S15+T15+U15)*V15),0)+IF(COUNT(W15:AA15)&gt;0,((W15+X15+Y15+Z15+AA15)*AB15),0)+IF(COUNT(AC15:AG15)&gt;0,((AC15+AD15+AE15+AF15+AG15)*AH15),0)+(K15+L15+M15+N15+O15)*P15+(AI15+AJ15+AK15+AL15+AM15)*AN15),0)</f>
        <v>0</v>
      </c>
    </row>
    <row r="16" spans="1:46" x14ac:dyDescent="0.3">
      <c r="A16" s="152"/>
      <c r="B16" s="170">
        <v>8</v>
      </c>
      <c r="C16" s="171" t="s">
        <v>215</v>
      </c>
      <c r="D16" s="185" t="s">
        <v>195</v>
      </c>
      <c r="E16" s="174">
        <v>40</v>
      </c>
      <c r="F16" s="180">
        <v>40</v>
      </c>
      <c r="G16" s="88"/>
      <c r="H16" s="88"/>
      <c r="I16" s="88"/>
      <c r="J16" s="529">
        <f>Stādīšana!J19</f>
        <v>0</v>
      </c>
      <c r="K16" s="174">
        <v>0</v>
      </c>
      <c r="L16" s="180">
        <v>0</v>
      </c>
      <c r="M16" s="88"/>
      <c r="N16" s="88"/>
      <c r="O16" s="88"/>
      <c r="P16" s="529">
        <f>Papildināšana!J19</f>
        <v>0</v>
      </c>
      <c r="Q16" s="174">
        <v>0</v>
      </c>
      <c r="R16" s="180">
        <v>0</v>
      </c>
      <c r="S16" s="88"/>
      <c r="T16" s="88"/>
      <c r="U16" s="88"/>
      <c r="V16" s="529">
        <f>'Agrotehniskā kopšana'!J20</f>
        <v>0</v>
      </c>
      <c r="W16" s="174">
        <v>40</v>
      </c>
      <c r="X16" s="180">
        <v>40</v>
      </c>
      <c r="Y16" s="88"/>
      <c r="Z16" s="88"/>
      <c r="AA16" s="88"/>
      <c r="AB16" s="529">
        <f>'Jaunaudžu kopšana'!J19</f>
        <v>0</v>
      </c>
      <c r="AC16" s="174">
        <v>20</v>
      </c>
      <c r="AD16" s="180">
        <v>10</v>
      </c>
      <c r="AE16" s="88"/>
      <c r="AF16" s="88"/>
      <c r="AG16" s="88"/>
      <c r="AH16" s="529">
        <f>Aizsardzība!J19</f>
        <v>0</v>
      </c>
      <c r="AI16" s="174">
        <v>0</v>
      </c>
      <c r="AJ16" s="180">
        <v>0</v>
      </c>
      <c r="AK16" s="88"/>
      <c r="AL16" s="88"/>
      <c r="AM16" s="88"/>
      <c r="AN16" s="529">
        <f>'Stumbru aizsardzība'!J21</f>
        <v>0</v>
      </c>
      <c r="AO16" s="87">
        <f t="shared" ref="AO16:AO73" si="1">E16+Q16+W16+AC16+K16+AI16</f>
        <v>100</v>
      </c>
      <c r="AP16" s="85">
        <f>IF(AND(Stādīšana!$Z19=TRUE,Papildināšana!$AC19=TRUE,'Agrotehniskā kopšana'!$AJ20=TRUE,'Jaunaudžu kopšana'!$AB19=TRUE,Aizsardzība!$AE19=TRUE,'Stumbru aizsardzība'!$AQ21=TRUE),(IF(COUNT(E16:I16)&gt;0,((E16+F16+G16+H16+I16)*J16),0)+IF(COUNT(Q16:U16)&gt;0,((Q16+R16+S16+T16+U16)*V16),0)+IF(COUNT(W16:AA16)&gt;0,((W16+X16+Y16+Z16+AA16)*AB16),0)+IF(COUNT(AC16:AG16)&gt;0,((AC16+AD16+AE16+AF16+AG16)*AH16),0)+(K16+L16+M16+N16+O16)*P16+(AI16+AJ16+AK16+AL16+AM16)*AN16),0)</f>
        <v>0</v>
      </c>
    </row>
    <row r="17" spans="1:42" x14ac:dyDescent="0.3">
      <c r="A17" s="152"/>
      <c r="B17" s="170">
        <v>9</v>
      </c>
      <c r="C17" s="171" t="s">
        <v>215</v>
      </c>
      <c r="D17" s="185" t="s">
        <v>45</v>
      </c>
      <c r="E17" s="174">
        <v>15</v>
      </c>
      <c r="F17" s="180">
        <v>15</v>
      </c>
      <c r="G17" s="88"/>
      <c r="H17" s="88"/>
      <c r="I17" s="88"/>
      <c r="J17" s="529">
        <f>Stādīšana!J20</f>
        <v>0</v>
      </c>
      <c r="K17" s="174">
        <v>0</v>
      </c>
      <c r="L17" s="180">
        <v>0</v>
      </c>
      <c r="M17" s="88"/>
      <c r="N17" s="88"/>
      <c r="O17" s="88"/>
      <c r="P17" s="529">
        <f>Papildināšana!J20</f>
        <v>0</v>
      </c>
      <c r="Q17" s="174">
        <v>80</v>
      </c>
      <c r="R17" s="180">
        <v>80</v>
      </c>
      <c r="S17" s="88"/>
      <c r="T17" s="88"/>
      <c r="U17" s="88"/>
      <c r="V17" s="529">
        <f>'Agrotehniskā kopšana'!J21</f>
        <v>0</v>
      </c>
      <c r="W17" s="174">
        <v>100</v>
      </c>
      <c r="X17" s="180">
        <v>80</v>
      </c>
      <c r="Y17" s="88"/>
      <c r="Z17" s="88"/>
      <c r="AA17" s="88"/>
      <c r="AB17" s="529">
        <f>'Jaunaudžu kopšana'!J20</f>
        <v>0</v>
      </c>
      <c r="AC17" s="174">
        <v>40</v>
      </c>
      <c r="AD17" s="180">
        <v>20</v>
      </c>
      <c r="AE17" s="88"/>
      <c r="AF17" s="88"/>
      <c r="AG17" s="88"/>
      <c r="AH17" s="529">
        <f>Aizsardzība!J20</f>
        <v>0</v>
      </c>
      <c r="AI17" s="174">
        <v>0</v>
      </c>
      <c r="AJ17" s="180">
        <v>0</v>
      </c>
      <c r="AK17" s="88"/>
      <c r="AL17" s="88"/>
      <c r="AM17" s="88"/>
      <c r="AN17" s="529">
        <f>'Stumbru aizsardzība'!J22</f>
        <v>0</v>
      </c>
      <c r="AO17" s="87">
        <f t="shared" si="1"/>
        <v>235</v>
      </c>
      <c r="AP17" s="85">
        <f>IF(AND(Stādīšana!$Z20=TRUE,Papildināšana!$AC20=TRUE,'Agrotehniskā kopšana'!$AJ21=TRUE,'Jaunaudžu kopšana'!$AB20=TRUE,Aizsardzība!$AE20=TRUE,'Stumbru aizsardzība'!$AQ22=TRUE),(IF(COUNT(E17:I17)&gt;0,((E17+F17+G17+H17+I17)*J17),0)+IF(COUNT(Q17:U17)&gt;0,((Q17+R17+S17+T17+U17)*V17),0)+IF(COUNT(W17:AA17)&gt;0,((W17+X17+Y17+Z17+AA17)*AB17),0)+IF(COUNT(AC17:AG17)&gt;0,((AC17+AD17+AE17+AF17+AG17)*AH17),0)+(K17+L17+M17+N17+O17)*P17+(AI17+AJ17+AK17+AL17+AM17)*AN17),0)</f>
        <v>0</v>
      </c>
    </row>
    <row r="18" spans="1:42" x14ac:dyDescent="0.3">
      <c r="A18" s="152"/>
      <c r="B18" s="170">
        <v>10</v>
      </c>
      <c r="C18" s="171" t="s">
        <v>215</v>
      </c>
      <c r="D18" s="185" t="s">
        <v>45</v>
      </c>
      <c r="E18" s="174">
        <v>15</v>
      </c>
      <c r="F18" s="180">
        <v>15</v>
      </c>
      <c r="G18" s="88"/>
      <c r="H18" s="88"/>
      <c r="I18" s="88"/>
      <c r="J18" s="529">
        <f>Stādīšana!J21</f>
        <v>0</v>
      </c>
      <c r="K18" s="174">
        <v>0</v>
      </c>
      <c r="L18" s="180">
        <v>0</v>
      </c>
      <c r="M18" s="88"/>
      <c r="N18" s="88"/>
      <c r="O18" s="88"/>
      <c r="P18" s="529">
        <f>Papildināšana!J21</f>
        <v>0</v>
      </c>
      <c r="Q18" s="174">
        <v>80</v>
      </c>
      <c r="R18" s="180">
        <v>80</v>
      </c>
      <c r="S18" s="88"/>
      <c r="T18" s="88"/>
      <c r="U18" s="88"/>
      <c r="V18" s="529">
        <f>'Agrotehniskā kopšana'!J22</f>
        <v>0</v>
      </c>
      <c r="W18" s="174">
        <v>100</v>
      </c>
      <c r="X18" s="180">
        <v>80</v>
      </c>
      <c r="Y18" s="88"/>
      <c r="Z18" s="88"/>
      <c r="AA18" s="88"/>
      <c r="AB18" s="529">
        <f>'Jaunaudžu kopšana'!J21</f>
        <v>0</v>
      </c>
      <c r="AC18" s="174">
        <v>0</v>
      </c>
      <c r="AD18" s="180">
        <v>0</v>
      </c>
      <c r="AE18" s="88"/>
      <c r="AF18" s="88"/>
      <c r="AG18" s="88"/>
      <c r="AH18" s="529">
        <f>Aizsardzība!J21</f>
        <v>0</v>
      </c>
      <c r="AI18" s="174">
        <v>0</v>
      </c>
      <c r="AJ18" s="180">
        <v>0</v>
      </c>
      <c r="AK18" s="88"/>
      <c r="AL18" s="88"/>
      <c r="AM18" s="88"/>
      <c r="AN18" s="529">
        <f>'Stumbru aizsardzība'!J23</f>
        <v>0</v>
      </c>
      <c r="AO18" s="87">
        <f t="shared" si="1"/>
        <v>195</v>
      </c>
      <c r="AP18" s="85">
        <f>IF(AND(Stādīšana!$Z21=TRUE,Papildināšana!$AC21=TRUE,'Agrotehniskā kopšana'!$AJ22=TRUE,'Jaunaudžu kopšana'!$AB21=TRUE,Aizsardzība!$AE21=TRUE,'Stumbru aizsardzība'!$AQ23=TRUE),(IF(COUNT(E18:I18)&gt;0,((E18+F18+G18+H18+I18)*J18),0)+IF(COUNT(Q18:U18)&gt;0,((Q18+R18+S18+T18+U18)*V18),0)+IF(COUNT(W18:AA18)&gt;0,((W18+X18+Y18+Z18+AA18)*AB18),0)+IF(COUNT(AC18:AG18)&gt;0,((AC18+AD18+AE18+AF18+AG18)*AH18),0)+(K18+L18+M18+N18+O18)*P18+(AI18+AJ18+AK18+AL18+AM18)*AN18),0)</f>
        <v>0</v>
      </c>
    </row>
    <row r="19" spans="1:42" x14ac:dyDescent="0.3">
      <c r="A19" s="152"/>
      <c r="B19" s="170">
        <v>11</v>
      </c>
      <c r="C19" s="171" t="s">
        <v>215</v>
      </c>
      <c r="D19" s="185" t="s">
        <v>45</v>
      </c>
      <c r="E19" s="175">
        <v>15</v>
      </c>
      <c r="F19" s="181"/>
      <c r="G19" s="88"/>
      <c r="H19" s="88"/>
      <c r="I19" s="88"/>
      <c r="J19" s="529">
        <f>Stādīšana!J22</f>
        <v>0</v>
      </c>
      <c r="K19" s="175">
        <v>0</v>
      </c>
      <c r="L19" s="181">
        <v>0</v>
      </c>
      <c r="M19" s="88"/>
      <c r="N19" s="88"/>
      <c r="O19" s="88"/>
      <c r="P19" s="529">
        <f>Papildināšana!J22</f>
        <v>0</v>
      </c>
      <c r="Q19" s="175">
        <v>130</v>
      </c>
      <c r="R19" s="181">
        <v>0</v>
      </c>
      <c r="S19" s="88"/>
      <c r="T19" s="88"/>
      <c r="U19" s="88"/>
      <c r="V19" s="529">
        <f>'Agrotehniskā kopšana'!J23</f>
        <v>0</v>
      </c>
      <c r="W19" s="175">
        <v>175</v>
      </c>
      <c r="X19" s="181">
        <v>0</v>
      </c>
      <c r="Y19" s="88"/>
      <c r="Z19" s="88"/>
      <c r="AA19" s="88"/>
      <c r="AB19" s="529">
        <f>'Jaunaudžu kopšana'!J22</f>
        <v>0</v>
      </c>
      <c r="AC19" s="175">
        <v>0</v>
      </c>
      <c r="AD19" s="181">
        <v>0</v>
      </c>
      <c r="AE19" s="88"/>
      <c r="AF19" s="88"/>
      <c r="AG19" s="88"/>
      <c r="AH19" s="529">
        <f>Aizsardzība!J22</f>
        <v>0</v>
      </c>
      <c r="AI19" s="175">
        <v>0</v>
      </c>
      <c r="AJ19" s="181">
        <v>0</v>
      </c>
      <c r="AK19" s="88"/>
      <c r="AL19" s="88"/>
      <c r="AM19" s="88"/>
      <c r="AN19" s="529">
        <f>'Stumbru aizsardzība'!J24</f>
        <v>0</v>
      </c>
      <c r="AO19" s="87">
        <f t="shared" si="1"/>
        <v>320</v>
      </c>
      <c r="AP19" s="85">
        <f>IF(AND(Stādīšana!$Z22=TRUE,Papildināšana!$AC22=TRUE,'Agrotehniskā kopšana'!$AJ23=TRUE,'Jaunaudžu kopšana'!$AB22=TRUE,Aizsardzība!$AE22=TRUE,'Stumbru aizsardzība'!$AQ24=TRUE),(IF(COUNT(E19:I19)&gt;0,((E19+F19+G19+H19+I19)*J19),0)+IF(COUNT(Q19:U19)&gt;0,((Q19+R19+S19+T19+U19)*V19),0)+IF(COUNT(W19:AA19)&gt;0,((W19+X19+Y19+Z19+AA19)*AB19),0)+IF(COUNT(AC19:AG19)&gt;0,((AC19+AD19+AE19+AF19+AG19)*AH19),0)+(K19+L19+M19+N19+O19)*P19+(AI19+AJ19+AK19+AL19+AM19)*AN19),0)</f>
        <v>0</v>
      </c>
    </row>
    <row r="20" spans="1:42" x14ac:dyDescent="0.3">
      <c r="A20" s="152"/>
      <c r="B20" s="170">
        <v>12</v>
      </c>
      <c r="C20" s="171" t="s">
        <v>215</v>
      </c>
      <c r="D20" s="185" t="s">
        <v>45</v>
      </c>
      <c r="E20" s="174"/>
      <c r="F20" s="180"/>
      <c r="G20" s="88"/>
      <c r="H20" s="88"/>
      <c r="I20" s="88"/>
      <c r="J20" s="529">
        <f>Stādīšana!J23</f>
        <v>0</v>
      </c>
      <c r="K20" s="174">
        <v>25</v>
      </c>
      <c r="L20" s="180">
        <v>0</v>
      </c>
      <c r="M20" s="88"/>
      <c r="N20" s="88"/>
      <c r="O20" s="88"/>
      <c r="P20" s="529">
        <f>Papildināšana!J23</f>
        <v>0</v>
      </c>
      <c r="Q20" s="174">
        <v>50</v>
      </c>
      <c r="R20" s="180">
        <v>0</v>
      </c>
      <c r="S20" s="88"/>
      <c r="T20" s="88"/>
      <c r="U20" s="88"/>
      <c r="V20" s="529">
        <f>'Agrotehniskā kopšana'!J24</f>
        <v>0</v>
      </c>
      <c r="W20" s="174">
        <v>75</v>
      </c>
      <c r="X20" s="180">
        <v>0</v>
      </c>
      <c r="Y20" s="88"/>
      <c r="Z20" s="88"/>
      <c r="AA20" s="88"/>
      <c r="AB20" s="529">
        <f>'Jaunaudžu kopšana'!J23</f>
        <v>0</v>
      </c>
      <c r="AC20" s="174">
        <v>0</v>
      </c>
      <c r="AD20" s="180">
        <v>0</v>
      </c>
      <c r="AE20" s="88"/>
      <c r="AF20" s="88"/>
      <c r="AG20" s="88"/>
      <c r="AH20" s="529">
        <f>Aizsardzība!J23</f>
        <v>0</v>
      </c>
      <c r="AI20" s="174">
        <v>0</v>
      </c>
      <c r="AJ20" s="180">
        <v>0</v>
      </c>
      <c r="AK20" s="88"/>
      <c r="AL20" s="88"/>
      <c r="AM20" s="88"/>
      <c r="AN20" s="529">
        <f>'Stumbru aizsardzība'!J25</f>
        <v>0</v>
      </c>
      <c r="AO20" s="87">
        <f t="shared" si="1"/>
        <v>150</v>
      </c>
      <c r="AP20" s="85">
        <f>IF(AND(Stādīšana!$Z23=TRUE,Papildināšana!$AC23=TRUE,'Agrotehniskā kopšana'!$AJ24=TRUE,'Jaunaudžu kopšana'!$AB23=TRUE,Aizsardzība!$AE23=TRUE,'Stumbru aizsardzība'!$AQ25=TRUE),(IF(COUNT(E20:I20)&gt;0,((E20+F20+G20+H20+I20)*J20),0)+IF(COUNT(Q20:U20)&gt;0,((Q20+R20+S20+T20+U20)*V20),0)+IF(COUNT(W20:AA20)&gt;0,((W20+X20+Y20+Z20+AA20)*AB20),0)+IF(COUNT(AC20:AG20)&gt;0,((AC20+AD20+AE20+AF20+AG20)*AH20),0)+(K20+L20+M20+N20+O20)*P20+(AI20+AJ20+AK20+AL20+AM20)*AN20),0)</f>
        <v>0</v>
      </c>
    </row>
    <row r="21" spans="1:42" x14ac:dyDescent="0.3">
      <c r="A21" s="152"/>
      <c r="B21" s="170">
        <v>13</v>
      </c>
      <c r="C21" s="171" t="s">
        <v>215</v>
      </c>
      <c r="D21" s="185" t="s">
        <v>92</v>
      </c>
      <c r="E21" s="174"/>
      <c r="F21" s="180"/>
      <c r="G21" s="88"/>
      <c r="H21" s="88"/>
      <c r="I21" s="88"/>
      <c r="J21" s="529">
        <f>Stādīšana!J24</f>
        <v>0</v>
      </c>
      <c r="K21" s="174">
        <v>15</v>
      </c>
      <c r="L21" s="180">
        <v>0</v>
      </c>
      <c r="M21" s="88"/>
      <c r="N21" s="88"/>
      <c r="O21" s="88"/>
      <c r="P21" s="529">
        <f>Papildināšana!J24</f>
        <v>0</v>
      </c>
      <c r="Q21" s="174">
        <v>50</v>
      </c>
      <c r="R21" s="180">
        <v>0</v>
      </c>
      <c r="S21" s="88"/>
      <c r="T21" s="88"/>
      <c r="U21" s="88"/>
      <c r="V21" s="529">
        <f>'Agrotehniskā kopšana'!J25</f>
        <v>0</v>
      </c>
      <c r="W21" s="174">
        <v>0</v>
      </c>
      <c r="X21" s="180">
        <v>0</v>
      </c>
      <c r="Y21" s="88"/>
      <c r="Z21" s="88"/>
      <c r="AA21" s="88"/>
      <c r="AB21" s="529">
        <f>'Jaunaudžu kopšana'!J24</f>
        <v>0</v>
      </c>
      <c r="AC21" s="174">
        <v>25</v>
      </c>
      <c r="AD21" s="180">
        <v>0</v>
      </c>
      <c r="AE21" s="88"/>
      <c r="AF21" s="88"/>
      <c r="AG21" s="88"/>
      <c r="AH21" s="529">
        <f>Aizsardzība!J24</f>
        <v>0</v>
      </c>
      <c r="AI21" s="174">
        <v>0</v>
      </c>
      <c r="AJ21" s="180">
        <v>0</v>
      </c>
      <c r="AK21" s="88"/>
      <c r="AL21" s="88"/>
      <c r="AM21" s="88"/>
      <c r="AN21" s="529">
        <f>'Stumbru aizsardzība'!J26</f>
        <v>0</v>
      </c>
      <c r="AO21" s="87">
        <f t="shared" si="1"/>
        <v>90</v>
      </c>
      <c r="AP21" s="85">
        <f>IF(AND(Stādīšana!$Z24=TRUE,Papildināšana!$AC24=TRUE,'Agrotehniskā kopšana'!$AJ25=TRUE,'Jaunaudžu kopšana'!$AB24=TRUE,Aizsardzība!$AE24=TRUE,'Stumbru aizsardzība'!$AQ26=TRUE),(IF(COUNT(E21:I21)&gt;0,((E21+F21+G21+H21+I21)*J21),0)+IF(COUNT(Q21:U21)&gt;0,((Q21+R21+S21+T21+U21)*V21),0)+IF(COUNT(W21:AA21)&gt;0,((W21+X21+Y21+Z21+AA21)*AB21),0)+IF(COUNT(AC21:AG21)&gt;0,((AC21+AD21+AE21+AF21+AG21)*AH21),0)+(K21+L21+M21+N21+O21)*P21+(AI21+AJ21+AK21+AL21+AM21)*AN21),0)</f>
        <v>0</v>
      </c>
    </row>
    <row r="22" spans="1:42" x14ac:dyDescent="0.3">
      <c r="A22" s="152"/>
      <c r="B22" s="170">
        <v>14</v>
      </c>
      <c r="C22" s="171" t="s">
        <v>215</v>
      </c>
      <c r="D22" s="185" t="s">
        <v>43</v>
      </c>
      <c r="E22" s="174">
        <v>20</v>
      </c>
      <c r="F22" s="180">
        <v>20</v>
      </c>
      <c r="G22" s="88"/>
      <c r="H22" s="88"/>
      <c r="I22" s="88"/>
      <c r="J22" s="529">
        <f>Stādīšana!J25</f>
        <v>0</v>
      </c>
      <c r="K22" s="174">
        <v>0</v>
      </c>
      <c r="L22" s="180">
        <v>0</v>
      </c>
      <c r="M22" s="88"/>
      <c r="N22" s="88"/>
      <c r="O22" s="88"/>
      <c r="P22" s="529">
        <f>Papildināšana!J25</f>
        <v>0</v>
      </c>
      <c r="Q22" s="174">
        <v>75</v>
      </c>
      <c r="R22" s="180">
        <v>50</v>
      </c>
      <c r="S22" s="88"/>
      <c r="T22" s="88"/>
      <c r="U22" s="88"/>
      <c r="V22" s="529">
        <f>'Agrotehniskā kopšana'!J26</f>
        <v>0</v>
      </c>
      <c r="W22" s="174">
        <v>50</v>
      </c>
      <c r="X22" s="180">
        <v>30</v>
      </c>
      <c r="Y22" s="88"/>
      <c r="Z22" s="88"/>
      <c r="AA22" s="88"/>
      <c r="AB22" s="529">
        <f>'Jaunaudžu kopšana'!J25</f>
        <v>0</v>
      </c>
      <c r="AC22" s="174">
        <v>20</v>
      </c>
      <c r="AD22" s="180">
        <v>10</v>
      </c>
      <c r="AE22" s="88"/>
      <c r="AF22" s="88"/>
      <c r="AG22" s="88"/>
      <c r="AH22" s="529">
        <f>Aizsardzība!J25</f>
        <v>0</v>
      </c>
      <c r="AI22" s="174">
        <v>0</v>
      </c>
      <c r="AJ22" s="180">
        <v>0</v>
      </c>
      <c r="AK22" s="88"/>
      <c r="AL22" s="88"/>
      <c r="AM22" s="88"/>
      <c r="AN22" s="529">
        <f>'Stumbru aizsardzība'!J27</f>
        <v>0</v>
      </c>
      <c r="AO22" s="87">
        <f t="shared" si="1"/>
        <v>165</v>
      </c>
      <c r="AP22" s="85">
        <f>IF(AND(Stādīšana!$Z25=TRUE,Papildināšana!$AC25=TRUE,'Agrotehniskā kopšana'!$AJ26=TRUE,'Jaunaudžu kopšana'!$AB25=TRUE,Aizsardzība!$AE25=TRUE,'Stumbru aizsardzība'!$AQ27=TRUE),(IF(COUNT(E22:I22)&gt;0,((E22+F22+G22+H22+I22)*J22),0)+IF(COUNT(Q22:U22)&gt;0,((Q22+R22+S22+T22+U22)*V22),0)+IF(COUNT(W22:AA22)&gt;0,((W22+X22+Y22+Z22+AA22)*AB22),0)+IF(COUNT(AC22:AG22)&gt;0,((AC22+AD22+AE22+AF22+AG22)*AH22),0)+(K22+L22+M22+N22+O22)*P22+(AI22+AJ22+AK22+AL22+AM22)*AN22),0)</f>
        <v>0</v>
      </c>
    </row>
    <row r="23" spans="1:42" x14ac:dyDescent="0.3">
      <c r="A23" s="152"/>
      <c r="B23" s="170">
        <v>15</v>
      </c>
      <c r="C23" s="171" t="s">
        <v>215</v>
      </c>
      <c r="D23" s="185" t="s">
        <v>43</v>
      </c>
      <c r="E23" s="174">
        <v>10</v>
      </c>
      <c r="F23" s="180">
        <v>10</v>
      </c>
      <c r="G23" s="88"/>
      <c r="H23" s="88"/>
      <c r="I23" s="88"/>
      <c r="J23" s="529">
        <f>Stādīšana!J26</f>
        <v>0</v>
      </c>
      <c r="K23" s="174">
        <v>0</v>
      </c>
      <c r="L23" s="180">
        <v>0</v>
      </c>
      <c r="M23" s="88"/>
      <c r="N23" s="88"/>
      <c r="O23" s="88"/>
      <c r="P23" s="529">
        <f>Papildināšana!J26</f>
        <v>0</v>
      </c>
      <c r="Q23" s="174">
        <v>75</v>
      </c>
      <c r="R23" s="180">
        <v>50</v>
      </c>
      <c r="S23" s="88"/>
      <c r="T23" s="88"/>
      <c r="U23" s="88"/>
      <c r="V23" s="529">
        <f>'Agrotehniskā kopšana'!J27</f>
        <v>0</v>
      </c>
      <c r="W23" s="174">
        <v>50</v>
      </c>
      <c r="X23" s="180">
        <v>30</v>
      </c>
      <c r="Y23" s="88"/>
      <c r="Z23" s="88"/>
      <c r="AA23" s="88"/>
      <c r="AB23" s="529">
        <f>'Jaunaudžu kopšana'!J26</f>
        <v>0</v>
      </c>
      <c r="AC23" s="174">
        <v>20</v>
      </c>
      <c r="AD23" s="180">
        <v>10</v>
      </c>
      <c r="AE23" s="88"/>
      <c r="AF23" s="88"/>
      <c r="AG23" s="88"/>
      <c r="AH23" s="529">
        <f>Aizsardzība!J26</f>
        <v>0</v>
      </c>
      <c r="AI23" s="174">
        <v>0</v>
      </c>
      <c r="AJ23" s="180">
        <v>0</v>
      </c>
      <c r="AK23" s="88"/>
      <c r="AL23" s="88"/>
      <c r="AM23" s="88"/>
      <c r="AN23" s="529">
        <f>'Stumbru aizsardzība'!J28</f>
        <v>0</v>
      </c>
      <c r="AO23" s="87">
        <f t="shared" si="1"/>
        <v>155</v>
      </c>
      <c r="AP23" s="85">
        <f>IF(AND(Stādīšana!$Z26=TRUE,Papildināšana!$AC26=TRUE,'Agrotehniskā kopšana'!$AJ27=TRUE,'Jaunaudžu kopšana'!$AB26=TRUE,Aizsardzība!$AE26=TRUE,'Stumbru aizsardzība'!$AQ28=TRUE),(IF(COUNT(E23:I23)&gt;0,((E23+F23+G23+H23+I23)*J23),0)+IF(COUNT(Q23:U23)&gt;0,((Q23+R23+S23+T23+U23)*V23),0)+IF(COUNT(W23:AA23)&gt;0,((W23+X23+Y23+Z23+AA23)*AB23),0)+IF(COUNT(AC23:AG23)&gt;0,((AC23+AD23+AE23+AF23+AG23)*AH23),0)+(K23+L23+M23+N23+O23)*P23+(AI23+AJ23+AK23+AL23+AM23)*AN23),0)</f>
        <v>0</v>
      </c>
    </row>
    <row r="24" spans="1:42" x14ac:dyDescent="0.3">
      <c r="A24" s="152"/>
      <c r="B24" s="170">
        <v>16</v>
      </c>
      <c r="C24" s="171" t="s">
        <v>215</v>
      </c>
      <c r="D24" s="185" t="s">
        <v>43</v>
      </c>
      <c r="E24" s="174">
        <v>10</v>
      </c>
      <c r="F24" s="180"/>
      <c r="G24" s="88"/>
      <c r="H24" s="88"/>
      <c r="I24" s="88"/>
      <c r="J24" s="529">
        <f>Stādīšana!J27</f>
        <v>0</v>
      </c>
      <c r="K24" s="174">
        <v>20</v>
      </c>
      <c r="L24" s="180">
        <v>0</v>
      </c>
      <c r="M24" s="88"/>
      <c r="N24" s="88"/>
      <c r="O24" s="88"/>
      <c r="P24" s="529">
        <f>Papildināšana!J27</f>
        <v>0</v>
      </c>
      <c r="Q24" s="174">
        <v>75</v>
      </c>
      <c r="R24" s="180">
        <v>0</v>
      </c>
      <c r="S24" s="88"/>
      <c r="T24" s="88"/>
      <c r="U24" s="88"/>
      <c r="V24" s="529">
        <f>'Agrotehniskā kopšana'!J28</f>
        <v>0</v>
      </c>
      <c r="W24" s="174">
        <v>50</v>
      </c>
      <c r="X24" s="180">
        <v>0</v>
      </c>
      <c r="Y24" s="88"/>
      <c r="Z24" s="88"/>
      <c r="AA24" s="88"/>
      <c r="AB24" s="529">
        <f>'Jaunaudžu kopšana'!J27</f>
        <v>0</v>
      </c>
      <c r="AC24" s="174">
        <v>0</v>
      </c>
      <c r="AD24" s="180">
        <v>0</v>
      </c>
      <c r="AE24" s="88"/>
      <c r="AF24" s="88"/>
      <c r="AG24" s="88"/>
      <c r="AH24" s="529">
        <f>Aizsardzība!J27</f>
        <v>0</v>
      </c>
      <c r="AI24" s="174">
        <v>0</v>
      </c>
      <c r="AJ24" s="180">
        <v>0</v>
      </c>
      <c r="AK24" s="88"/>
      <c r="AL24" s="88"/>
      <c r="AM24" s="88"/>
      <c r="AN24" s="529">
        <f>'Stumbru aizsardzība'!J29</f>
        <v>0</v>
      </c>
      <c r="AO24" s="87">
        <f t="shared" si="1"/>
        <v>155</v>
      </c>
      <c r="AP24" s="85">
        <f>IF(AND(Stādīšana!$Z27=TRUE,Papildināšana!$AC27=TRUE,'Agrotehniskā kopšana'!$AJ28=TRUE,'Jaunaudžu kopšana'!$AB27=TRUE,Aizsardzība!$AE27=TRUE,'Stumbru aizsardzība'!$AQ29=TRUE),(IF(COUNT(E24:I24)&gt;0,((E24+F24+G24+H24+I24)*J24),0)+IF(COUNT(Q24:U24)&gt;0,((Q24+R24+S24+T24+U24)*V24),0)+IF(COUNT(W24:AA24)&gt;0,((W24+X24+Y24+Z24+AA24)*AB24),0)+IF(COUNT(AC24:AG24)&gt;0,((AC24+AD24+AE24+AF24+AG24)*AH24),0)+(K24+L24+M24+N24+O24)*P24+(AI24+AJ24+AK24+AL24+AM24)*AN24),0)</f>
        <v>0</v>
      </c>
    </row>
    <row r="25" spans="1:42" x14ac:dyDescent="0.3">
      <c r="A25" s="152"/>
      <c r="B25" s="170">
        <v>17</v>
      </c>
      <c r="C25" s="171" t="s">
        <v>215</v>
      </c>
      <c r="D25" s="185" t="s">
        <v>42</v>
      </c>
      <c r="E25" s="175"/>
      <c r="F25" s="181"/>
      <c r="G25" s="88"/>
      <c r="H25" s="88"/>
      <c r="I25" s="88"/>
      <c r="J25" s="529">
        <f>Stādīšana!J28</f>
        <v>0</v>
      </c>
      <c r="K25" s="175">
        <v>10</v>
      </c>
      <c r="L25" s="181">
        <v>0</v>
      </c>
      <c r="M25" s="88"/>
      <c r="N25" s="88"/>
      <c r="O25" s="88"/>
      <c r="P25" s="529">
        <f>Papildināšana!J28</f>
        <v>0</v>
      </c>
      <c r="Q25" s="175">
        <v>80</v>
      </c>
      <c r="R25" s="181">
        <v>0</v>
      </c>
      <c r="S25" s="88"/>
      <c r="T25" s="88"/>
      <c r="U25" s="88"/>
      <c r="V25" s="529">
        <f>'Agrotehniskā kopšana'!J29</f>
        <v>0</v>
      </c>
      <c r="W25" s="175">
        <v>70</v>
      </c>
      <c r="X25" s="181">
        <v>0</v>
      </c>
      <c r="Y25" s="88"/>
      <c r="Z25" s="88"/>
      <c r="AA25" s="88"/>
      <c r="AB25" s="529">
        <f>'Jaunaudžu kopšana'!J28</f>
        <v>0</v>
      </c>
      <c r="AC25" s="175">
        <v>20</v>
      </c>
      <c r="AD25" s="181">
        <v>0</v>
      </c>
      <c r="AE25" s="88"/>
      <c r="AF25" s="88"/>
      <c r="AG25" s="88"/>
      <c r="AH25" s="529">
        <f>Aizsardzība!J28</f>
        <v>0</v>
      </c>
      <c r="AI25" s="175">
        <v>0</v>
      </c>
      <c r="AJ25" s="181">
        <v>0</v>
      </c>
      <c r="AK25" s="88"/>
      <c r="AL25" s="88"/>
      <c r="AM25" s="88"/>
      <c r="AN25" s="529">
        <f>'Stumbru aizsardzība'!J30</f>
        <v>0</v>
      </c>
      <c r="AO25" s="87">
        <f t="shared" si="1"/>
        <v>180</v>
      </c>
      <c r="AP25" s="85">
        <f>IF(AND(Stādīšana!$Z28=TRUE,Papildināšana!$AC28=TRUE,'Agrotehniskā kopšana'!$AJ29=TRUE,'Jaunaudžu kopšana'!$AB28=TRUE,Aizsardzība!$AE28=TRUE,'Stumbru aizsardzība'!$AQ30=TRUE),(IF(COUNT(E25:I25)&gt;0,((E25+F25+G25+H25+I25)*J25),0)+IF(COUNT(Q25:U25)&gt;0,((Q25+R25+S25+T25+U25)*V25),0)+IF(COUNT(W25:AA25)&gt;0,((W25+X25+Y25+Z25+AA25)*AB25),0)+IF(COUNT(AC25:AG25)&gt;0,((AC25+AD25+AE25+AF25+AG25)*AH25),0)+(K25+L25+M25+N25+O25)*P25+(AI25+AJ25+AK25+AL25+AM25)*AN25),0)</f>
        <v>0</v>
      </c>
    </row>
    <row r="26" spans="1:42" x14ac:dyDescent="0.3">
      <c r="A26" s="152"/>
      <c r="B26" s="170">
        <v>18</v>
      </c>
      <c r="C26" s="171" t="s">
        <v>215</v>
      </c>
      <c r="D26" s="185" t="s">
        <v>42</v>
      </c>
      <c r="E26" s="174"/>
      <c r="F26" s="180"/>
      <c r="G26" s="88"/>
      <c r="H26" s="88"/>
      <c r="I26" s="88"/>
      <c r="J26" s="529">
        <f>Stādīšana!J29</f>
        <v>0</v>
      </c>
      <c r="K26" s="174">
        <v>0</v>
      </c>
      <c r="L26" s="180">
        <v>0</v>
      </c>
      <c r="M26" s="88"/>
      <c r="N26" s="88"/>
      <c r="O26" s="88"/>
      <c r="P26" s="529">
        <f>Papildināšana!J29</f>
        <v>0</v>
      </c>
      <c r="Q26" s="174">
        <v>50</v>
      </c>
      <c r="R26" s="180">
        <v>50</v>
      </c>
      <c r="S26" s="88"/>
      <c r="T26" s="88"/>
      <c r="U26" s="88"/>
      <c r="V26" s="529">
        <f>'Agrotehniskā kopšana'!J30</f>
        <v>0</v>
      </c>
      <c r="W26" s="174">
        <v>50</v>
      </c>
      <c r="X26" s="180">
        <v>50</v>
      </c>
      <c r="Y26" s="88"/>
      <c r="Z26" s="88"/>
      <c r="AA26" s="88"/>
      <c r="AB26" s="529">
        <f>'Jaunaudžu kopšana'!J29</f>
        <v>0</v>
      </c>
      <c r="AC26" s="174">
        <v>20</v>
      </c>
      <c r="AD26" s="180">
        <v>10</v>
      </c>
      <c r="AE26" s="88"/>
      <c r="AF26" s="88"/>
      <c r="AG26" s="88"/>
      <c r="AH26" s="529">
        <f>Aizsardzība!J29</f>
        <v>0</v>
      </c>
      <c r="AI26" s="174">
        <v>0</v>
      </c>
      <c r="AJ26" s="180">
        <v>0</v>
      </c>
      <c r="AK26" s="88"/>
      <c r="AL26" s="88"/>
      <c r="AM26" s="88"/>
      <c r="AN26" s="529">
        <f>'Stumbru aizsardzība'!J31</f>
        <v>0</v>
      </c>
      <c r="AO26" s="87">
        <f t="shared" si="1"/>
        <v>120</v>
      </c>
      <c r="AP26" s="85">
        <f>IF(AND(Stādīšana!$Z29=TRUE,Papildināšana!$AC29=TRUE,'Agrotehniskā kopšana'!$AJ30=TRUE,'Jaunaudžu kopšana'!$AB29=TRUE,Aizsardzība!$AE29=TRUE,'Stumbru aizsardzība'!$AQ31=TRUE),(IF(COUNT(E26:I26)&gt;0,((E26+F26+G26+H26+I26)*J26),0)+IF(COUNT(Q26:U26)&gt;0,((Q26+R26+S26+T26+U26)*V26),0)+IF(COUNT(W26:AA26)&gt;0,((W26+X26+Y26+Z26+AA26)*AB26),0)+IF(COUNT(AC26:AG26)&gt;0,((AC26+AD26+AE26+AF26+AG26)*AH26),0)+(K26+L26+M26+N26+O26)*P26+(AI26+AJ26+AK26+AL26+AM26)*AN26),0)</f>
        <v>0</v>
      </c>
    </row>
    <row r="27" spans="1:42" x14ac:dyDescent="0.3">
      <c r="A27" s="152"/>
      <c r="B27" s="170">
        <v>19</v>
      </c>
      <c r="C27" s="171" t="s">
        <v>215</v>
      </c>
      <c r="D27" s="185" t="s">
        <v>42</v>
      </c>
      <c r="E27" s="174"/>
      <c r="F27" s="180"/>
      <c r="G27" s="88"/>
      <c r="H27" s="88"/>
      <c r="I27" s="88"/>
      <c r="J27" s="529">
        <f>Stādīšana!J30</f>
        <v>0</v>
      </c>
      <c r="K27" s="174">
        <v>0</v>
      </c>
      <c r="L27" s="180">
        <v>0</v>
      </c>
      <c r="M27" s="88"/>
      <c r="N27" s="88"/>
      <c r="O27" s="88"/>
      <c r="P27" s="529">
        <f>Papildināšana!J30</f>
        <v>0</v>
      </c>
      <c r="Q27" s="174">
        <v>50</v>
      </c>
      <c r="R27" s="180">
        <v>50</v>
      </c>
      <c r="S27" s="88"/>
      <c r="T27" s="88"/>
      <c r="U27" s="88"/>
      <c r="V27" s="529">
        <f>'Agrotehniskā kopšana'!J31</f>
        <v>0</v>
      </c>
      <c r="W27" s="174">
        <v>80</v>
      </c>
      <c r="X27" s="180">
        <v>80</v>
      </c>
      <c r="Y27" s="88"/>
      <c r="Z27" s="88"/>
      <c r="AA27" s="88"/>
      <c r="AB27" s="529">
        <f>'Jaunaudžu kopšana'!J30</f>
        <v>0</v>
      </c>
      <c r="AC27" s="174">
        <v>0</v>
      </c>
      <c r="AD27" s="180">
        <v>0</v>
      </c>
      <c r="AE27" s="88"/>
      <c r="AF27" s="88"/>
      <c r="AG27" s="88"/>
      <c r="AH27" s="529">
        <f>Aizsardzība!J30</f>
        <v>0</v>
      </c>
      <c r="AI27" s="174">
        <v>0</v>
      </c>
      <c r="AJ27" s="180">
        <v>0</v>
      </c>
      <c r="AK27" s="88"/>
      <c r="AL27" s="88"/>
      <c r="AM27" s="88"/>
      <c r="AN27" s="529">
        <f>'Stumbru aizsardzība'!J32</f>
        <v>0</v>
      </c>
      <c r="AO27" s="87">
        <f t="shared" si="1"/>
        <v>130</v>
      </c>
      <c r="AP27" s="85">
        <f>IF(AND(Stādīšana!$Z30=TRUE,Papildināšana!$AC30=TRUE,'Agrotehniskā kopšana'!$AJ31=TRUE,'Jaunaudžu kopšana'!$AB30=TRUE,Aizsardzība!$AE30=TRUE,'Stumbru aizsardzība'!$AQ32=TRUE),(IF(COUNT(E27:I27)&gt;0,((E27+F27+G27+H27+I27)*J27),0)+IF(COUNT(Q27:U27)&gt;0,((Q27+R27+S27+T27+U27)*V27),0)+IF(COUNT(W27:AA27)&gt;0,((W27+X27+Y27+Z27+AA27)*AB27),0)+IF(COUNT(AC27:AG27)&gt;0,((AC27+AD27+AE27+AF27+AG27)*AH27),0)+(K27+L27+M27+N27+O27)*P27+(AI27+AJ27+AK27+AL27+AM27)*AN27),0)</f>
        <v>0</v>
      </c>
    </row>
    <row r="28" spans="1:42" x14ac:dyDescent="0.3">
      <c r="A28" s="152"/>
      <c r="B28" s="170">
        <v>20</v>
      </c>
      <c r="C28" s="171" t="s">
        <v>215</v>
      </c>
      <c r="D28" s="185" t="s">
        <v>46</v>
      </c>
      <c r="E28" s="174">
        <v>45</v>
      </c>
      <c r="F28" s="180">
        <v>45</v>
      </c>
      <c r="G28" s="88"/>
      <c r="H28" s="88"/>
      <c r="I28" s="88"/>
      <c r="J28" s="529">
        <f>Stādīšana!J31</f>
        <v>0</v>
      </c>
      <c r="K28" s="174">
        <v>0</v>
      </c>
      <c r="L28" s="180">
        <v>0</v>
      </c>
      <c r="M28" s="88"/>
      <c r="N28" s="88"/>
      <c r="O28" s="88"/>
      <c r="P28" s="529">
        <f>Papildināšana!J31</f>
        <v>0</v>
      </c>
      <c r="Q28" s="174">
        <v>80</v>
      </c>
      <c r="R28" s="180">
        <v>80</v>
      </c>
      <c r="S28" s="88"/>
      <c r="T28" s="88"/>
      <c r="U28" s="88"/>
      <c r="V28" s="529">
        <f>'Agrotehniskā kopšana'!J32</f>
        <v>0</v>
      </c>
      <c r="W28" s="174">
        <v>50</v>
      </c>
      <c r="X28" s="180">
        <v>40</v>
      </c>
      <c r="Y28" s="88"/>
      <c r="Z28" s="88"/>
      <c r="AA28" s="88"/>
      <c r="AB28" s="529">
        <f>'Jaunaudžu kopšana'!J31</f>
        <v>0</v>
      </c>
      <c r="AC28" s="174">
        <v>30</v>
      </c>
      <c r="AD28" s="180">
        <v>20</v>
      </c>
      <c r="AE28" s="88"/>
      <c r="AF28" s="88"/>
      <c r="AG28" s="88"/>
      <c r="AH28" s="529">
        <f>Aizsardzība!J31</f>
        <v>0</v>
      </c>
      <c r="AI28" s="174">
        <v>0</v>
      </c>
      <c r="AJ28" s="180">
        <v>0</v>
      </c>
      <c r="AK28" s="88"/>
      <c r="AL28" s="88"/>
      <c r="AM28" s="88"/>
      <c r="AN28" s="529">
        <f>'Stumbru aizsardzība'!J33</f>
        <v>0</v>
      </c>
      <c r="AO28" s="87">
        <f t="shared" si="1"/>
        <v>205</v>
      </c>
      <c r="AP28" s="85">
        <f>IF(AND(Stādīšana!$Z31=TRUE,Papildināšana!$AC31=TRUE,'Agrotehniskā kopšana'!$AJ32=TRUE,'Jaunaudžu kopšana'!$AB31=TRUE,Aizsardzība!$AE31=TRUE,'Stumbru aizsardzība'!$AQ33=TRUE),(IF(COUNT(E28:I28)&gt;0,((E28+F28+G28+H28+I28)*J28),0)+IF(COUNT(Q28:U28)&gt;0,((Q28+R28+S28+T28+U28)*V28),0)+IF(COUNT(W28:AA28)&gt;0,((W28+X28+Y28+Z28+AA28)*AB28),0)+IF(COUNT(AC28:AG28)&gt;0,((AC28+AD28+AE28+AF28+AG28)*AH28),0)+(K28+L28+M28+N28+O28)*P28+(AI28+AJ28+AK28+AL28+AM28)*AN28),0)</f>
        <v>0</v>
      </c>
    </row>
    <row r="29" spans="1:42" x14ac:dyDescent="0.3">
      <c r="A29" s="152"/>
      <c r="B29" s="170">
        <v>21</v>
      </c>
      <c r="C29" s="171" t="s">
        <v>215</v>
      </c>
      <c r="D29" s="185" t="s">
        <v>46</v>
      </c>
      <c r="E29" s="174">
        <v>35</v>
      </c>
      <c r="F29" s="180">
        <v>35</v>
      </c>
      <c r="G29" s="88"/>
      <c r="H29" s="88"/>
      <c r="I29" s="88"/>
      <c r="J29" s="529">
        <f>Stādīšana!J32</f>
        <v>0</v>
      </c>
      <c r="K29" s="174">
        <v>0</v>
      </c>
      <c r="L29" s="180">
        <v>0</v>
      </c>
      <c r="M29" s="88"/>
      <c r="N29" s="88"/>
      <c r="O29" s="88"/>
      <c r="P29" s="529">
        <f>Papildināšana!J32</f>
        <v>0</v>
      </c>
      <c r="Q29" s="174">
        <v>80</v>
      </c>
      <c r="R29" s="180">
        <v>80</v>
      </c>
      <c r="S29" s="88"/>
      <c r="T29" s="88"/>
      <c r="U29" s="88"/>
      <c r="V29" s="529">
        <f>'Agrotehniskā kopšana'!J33</f>
        <v>0</v>
      </c>
      <c r="W29" s="174">
        <v>50</v>
      </c>
      <c r="X29" s="180">
        <v>20</v>
      </c>
      <c r="Y29" s="88"/>
      <c r="Z29" s="88"/>
      <c r="AA29" s="88"/>
      <c r="AB29" s="529">
        <f>'Jaunaudžu kopšana'!J32</f>
        <v>0</v>
      </c>
      <c r="AC29" s="174">
        <v>0</v>
      </c>
      <c r="AD29" s="180">
        <v>0</v>
      </c>
      <c r="AE29" s="88"/>
      <c r="AF29" s="88"/>
      <c r="AG29" s="88"/>
      <c r="AH29" s="529">
        <f>Aizsardzība!J32</f>
        <v>0</v>
      </c>
      <c r="AI29" s="174">
        <v>0</v>
      </c>
      <c r="AJ29" s="180">
        <v>0</v>
      </c>
      <c r="AK29" s="88"/>
      <c r="AL29" s="88"/>
      <c r="AM29" s="88"/>
      <c r="AN29" s="529">
        <f>'Stumbru aizsardzība'!J34</f>
        <v>0</v>
      </c>
      <c r="AO29" s="87">
        <f t="shared" si="1"/>
        <v>165</v>
      </c>
      <c r="AP29" s="85">
        <f>IF(AND(Stādīšana!$Z32=TRUE,Papildināšana!$AC32=TRUE,'Agrotehniskā kopšana'!$AJ33=TRUE,'Jaunaudžu kopšana'!$AB32=TRUE,Aizsardzība!$AE32=TRUE,'Stumbru aizsardzība'!$AQ34=TRUE),(IF(COUNT(E29:I29)&gt;0,((E29+F29+G29+H29+I29)*J29),0)+IF(COUNT(Q29:U29)&gt;0,((Q29+R29+S29+T29+U29)*V29),0)+IF(COUNT(W29:AA29)&gt;0,((W29+X29+Y29+Z29+AA29)*AB29),0)+IF(COUNT(AC29:AG29)&gt;0,((AC29+AD29+AE29+AF29+AG29)*AH29),0)+(K29+L29+M29+N29+O29)*P29+(AI29+AJ29+AK29+AL29+AM29)*AN29),0)</f>
        <v>0</v>
      </c>
    </row>
    <row r="30" spans="1:42" x14ac:dyDescent="0.3">
      <c r="A30" s="152"/>
      <c r="B30" s="170">
        <v>22</v>
      </c>
      <c r="C30" s="171" t="s">
        <v>215</v>
      </c>
      <c r="D30" s="185" t="s">
        <v>46</v>
      </c>
      <c r="E30" s="175"/>
      <c r="F30" s="181">
        <v>0</v>
      </c>
      <c r="G30" s="88"/>
      <c r="H30" s="88"/>
      <c r="I30" s="88"/>
      <c r="J30" s="529">
        <f>Stādīšana!J33</f>
        <v>0</v>
      </c>
      <c r="K30" s="175">
        <v>10</v>
      </c>
      <c r="L30" s="181">
        <v>0</v>
      </c>
      <c r="M30" s="88"/>
      <c r="N30" s="88"/>
      <c r="O30" s="88"/>
      <c r="P30" s="529">
        <f>Papildināšana!J33</f>
        <v>0</v>
      </c>
      <c r="Q30" s="175">
        <v>80</v>
      </c>
      <c r="R30" s="181">
        <v>0</v>
      </c>
      <c r="S30" s="88"/>
      <c r="T30" s="88"/>
      <c r="U30" s="88"/>
      <c r="V30" s="529">
        <f>'Agrotehniskā kopšana'!J34</f>
        <v>0</v>
      </c>
      <c r="W30" s="175">
        <v>0</v>
      </c>
      <c r="X30" s="181">
        <v>0</v>
      </c>
      <c r="Y30" s="88"/>
      <c r="Z30" s="88"/>
      <c r="AA30" s="88"/>
      <c r="AB30" s="529">
        <f>'Jaunaudžu kopšana'!J33</f>
        <v>0</v>
      </c>
      <c r="AC30" s="174">
        <v>30</v>
      </c>
      <c r="AD30" s="180">
        <v>0</v>
      </c>
      <c r="AE30" s="88"/>
      <c r="AF30" s="88"/>
      <c r="AG30" s="88"/>
      <c r="AH30" s="529">
        <f>Aizsardzība!J33</f>
        <v>0</v>
      </c>
      <c r="AI30" s="175">
        <v>0</v>
      </c>
      <c r="AJ30" s="181">
        <v>0</v>
      </c>
      <c r="AK30" s="88"/>
      <c r="AL30" s="88"/>
      <c r="AM30" s="88"/>
      <c r="AN30" s="529">
        <f>'Stumbru aizsardzība'!J35</f>
        <v>0</v>
      </c>
      <c r="AO30" s="87">
        <f t="shared" si="1"/>
        <v>120</v>
      </c>
      <c r="AP30" s="85">
        <f>IF(AND(Stādīšana!$Z33=TRUE,Papildināšana!$AC33=TRUE,'Agrotehniskā kopšana'!$AJ34=TRUE,'Jaunaudžu kopšana'!$AB33=TRUE,Aizsardzība!$AE33=TRUE,'Stumbru aizsardzība'!$AQ35=TRUE),(IF(COUNT(E30:I30)&gt;0,((E30+F30+G30+H30+I30)*J30),0)+IF(COUNT(Q30:U30)&gt;0,((Q30+R30+S30+T30+U30)*V30),0)+IF(COUNT(W30:AA30)&gt;0,((W30+X30+Y30+Z30+AA30)*AB30),0)+IF(COUNT(AC30:AG30)&gt;0,((AC30+AD30+AE30+AF30+AG30)*AH30),0)+(K30+L30+M30+N30+O30)*P30+(AI30+AJ30+AK30+AL30+AM30)*AN30),0)</f>
        <v>0</v>
      </c>
    </row>
    <row r="31" spans="1:42" x14ac:dyDescent="0.3">
      <c r="A31" s="152"/>
      <c r="B31" s="170">
        <v>23</v>
      </c>
      <c r="C31" s="171" t="s">
        <v>216</v>
      </c>
      <c r="D31" s="518" t="s">
        <v>51</v>
      </c>
      <c r="E31" s="174"/>
      <c r="F31" s="180"/>
      <c r="G31" s="88"/>
      <c r="H31" s="88"/>
      <c r="I31" s="88"/>
      <c r="J31" s="529">
        <f>Stādīšana!J34</f>
        <v>0</v>
      </c>
      <c r="K31" s="174"/>
      <c r="L31" s="180"/>
      <c r="M31" s="88"/>
      <c r="N31" s="88"/>
      <c r="O31" s="88"/>
      <c r="P31" s="529">
        <f>Papildināšana!J34</f>
        <v>0</v>
      </c>
      <c r="Q31" s="174">
        <v>35</v>
      </c>
      <c r="R31" s="180"/>
      <c r="S31" s="88"/>
      <c r="T31" s="88"/>
      <c r="U31" s="88"/>
      <c r="V31" s="529">
        <f>'Agrotehniskā kopšana'!J35</f>
        <v>0</v>
      </c>
      <c r="W31" s="174">
        <v>70</v>
      </c>
      <c r="X31" s="180"/>
      <c r="Y31" s="88"/>
      <c r="Z31" s="88"/>
      <c r="AA31" s="88"/>
      <c r="AB31" s="529">
        <f>'Jaunaudžu kopšana'!J34</f>
        <v>0</v>
      </c>
      <c r="AC31" s="174">
        <v>50</v>
      </c>
      <c r="AD31" s="180"/>
      <c r="AE31" s="88"/>
      <c r="AF31" s="88"/>
      <c r="AG31" s="88"/>
      <c r="AH31" s="529">
        <f>Aizsardzība!J34</f>
        <v>0</v>
      </c>
      <c r="AI31" s="174"/>
      <c r="AJ31" s="180"/>
      <c r="AK31" s="88"/>
      <c r="AL31" s="88"/>
      <c r="AM31" s="88"/>
      <c r="AN31" s="529">
        <f>'Stumbru aizsardzība'!J36</f>
        <v>0</v>
      </c>
      <c r="AO31" s="87">
        <f t="shared" si="1"/>
        <v>155</v>
      </c>
      <c r="AP31" s="85">
        <f>IF(AND(Stādīšana!$Z34=TRUE,Papildināšana!$AC34=TRUE,'Agrotehniskā kopšana'!$AJ35=TRUE,'Jaunaudžu kopšana'!$AB34=TRUE,Aizsardzība!$AE34=TRUE,'Stumbru aizsardzība'!$AQ36=TRUE),(IF(COUNT(E31:I31)&gt;0,((E31+F31+G31+H31+I31)*J31),0)+IF(COUNT(Q31:U31)&gt;0,((Q31+R31+S31+T31+U31)*V31),0)+IF(COUNT(W31:AA31)&gt;0,((W31+X31+Y31+Z31+AA31)*AB31),0)+IF(COUNT(AC31:AG31)&gt;0,((AC31+AD31+AE31+AF31+AG31)*AH31),0)+(K31+L31+M31+N31+O31)*P31+(AI31+AJ31+AK31+AL31+AM31)*AN31),0)</f>
        <v>0</v>
      </c>
    </row>
    <row r="32" spans="1:42" x14ac:dyDescent="0.3">
      <c r="A32" s="152"/>
      <c r="B32" s="170">
        <v>24</v>
      </c>
      <c r="C32" s="171" t="s">
        <v>216</v>
      </c>
      <c r="D32" s="518" t="s">
        <v>51</v>
      </c>
      <c r="E32" s="174"/>
      <c r="F32" s="180"/>
      <c r="G32" s="88"/>
      <c r="H32" s="88"/>
      <c r="I32" s="88"/>
      <c r="J32" s="529">
        <f>Stādīšana!J35</f>
        <v>0</v>
      </c>
      <c r="K32" s="174"/>
      <c r="L32" s="180"/>
      <c r="M32" s="88"/>
      <c r="N32" s="88"/>
      <c r="O32" s="88"/>
      <c r="P32" s="529">
        <f>Papildināšana!J35</f>
        <v>0</v>
      </c>
      <c r="Q32" s="174">
        <v>40</v>
      </c>
      <c r="R32" s="180">
        <v>30</v>
      </c>
      <c r="S32" s="88"/>
      <c r="T32" s="88"/>
      <c r="U32" s="88"/>
      <c r="V32" s="529">
        <f>'Agrotehniskā kopšana'!J36</f>
        <v>0</v>
      </c>
      <c r="W32" s="174"/>
      <c r="X32" s="180"/>
      <c r="Y32" s="88"/>
      <c r="Z32" s="88"/>
      <c r="AA32" s="88"/>
      <c r="AB32" s="529">
        <f>'Jaunaudžu kopšana'!J35</f>
        <v>0</v>
      </c>
      <c r="AC32" s="174">
        <v>20</v>
      </c>
      <c r="AD32" s="180">
        <v>20</v>
      </c>
      <c r="AE32" s="88"/>
      <c r="AF32" s="88"/>
      <c r="AG32" s="88"/>
      <c r="AH32" s="529">
        <f>Aizsardzība!J35</f>
        <v>0</v>
      </c>
      <c r="AI32" s="174">
        <v>10</v>
      </c>
      <c r="AJ32" s="180">
        <v>10</v>
      </c>
      <c r="AK32" s="88"/>
      <c r="AL32" s="88"/>
      <c r="AM32" s="88"/>
      <c r="AN32" s="529">
        <f>'Stumbru aizsardzība'!J37</f>
        <v>0</v>
      </c>
      <c r="AO32" s="87">
        <f t="shared" si="1"/>
        <v>70</v>
      </c>
      <c r="AP32" s="85">
        <f>IF(AND(Stādīšana!$Z35=TRUE,Papildināšana!$AC35=TRUE,'Agrotehniskā kopšana'!$AJ36=TRUE,'Jaunaudžu kopšana'!$AB35=TRUE,Aizsardzība!$AE35=TRUE,'Stumbru aizsardzība'!$AQ37=TRUE),(IF(COUNT(E32:I32)&gt;0,((E32+F32+G32+H32+I32)*J32),0)+IF(COUNT(Q32:U32)&gt;0,((Q32+R32+S32+T32+U32)*V32),0)+IF(COUNT(W32:AA32)&gt;0,((W32+X32+Y32+Z32+AA32)*AB32),0)+IF(COUNT(AC32:AG32)&gt;0,((AC32+AD32+AE32+AF32+AG32)*AH32),0)+(K32+L32+M32+N32+O32)*P32+(AI32+AJ32+AK32+AL32+AM32)*AN32),0)</f>
        <v>0</v>
      </c>
    </row>
    <row r="33" spans="1:42" x14ac:dyDescent="0.3">
      <c r="A33" s="152"/>
      <c r="B33" s="170">
        <v>25</v>
      </c>
      <c r="C33" s="171" t="s">
        <v>216</v>
      </c>
      <c r="D33" s="518" t="s">
        <v>51</v>
      </c>
      <c r="E33" s="174"/>
      <c r="F33" s="180"/>
      <c r="G33" s="88"/>
      <c r="H33" s="88"/>
      <c r="I33" s="88"/>
      <c r="J33" s="529">
        <f>Stādīšana!J36</f>
        <v>0</v>
      </c>
      <c r="K33" s="174"/>
      <c r="L33" s="180"/>
      <c r="M33" s="88"/>
      <c r="N33" s="88"/>
      <c r="O33" s="88"/>
      <c r="P33" s="529">
        <f>Papildināšana!J36</f>
        <v>0</v>
      </c>
      <c r="Q33" s="174"/>
      <c r="R33" s="180"/>
      <c r="S33" s="88"/>
      <c r="T33" s="88"/>
      <c r="U33" s="88"/>
      <c r="V33" s="529">
        <f>'Agrotehniskā kopšana'!J37</f>
        <v>0</v>
      </c>
      <c r="W33" s="174"/>
      <c r="X33" s="180"/>
      <c r="Y33" s="88"/>
      <c r="Z33" s="88"/>
      <c r="AA33" s="88"/>
      <c r="AB33" s="529">
        <f>'Jaunaudžu kopšana'!J36</f>
        <v>0</v>
      </c>
      <c r="AC33" s="174"/>
      <c r="AD33" s="180"/>
      <c r="AE33" s="88"/>
      <c r="AF33" s="88"/>
      <c r="AG33" s="88"/>
      <c r="AH33" s="529">
        <f>Aizsardzība!J36</f>
        <v>0</v>
      </c>
      <c r="AI33" s="174">
        <v>20</v>
      </c>
      <c r="AJ33" s="180"/>
      <c r="AK33" s="88"/>
      <c r="AL33" s="88"/>
      <c r="AM33" s="88"/>
      <c r="AN33" s="529">
        <f>'Stumbru aizsardzība'!J38</f>
        <v>0</v>
      </c>
      <c r="AO33" s="87">
        <f t="shared" si="1"/>
        <v>20</v>
      </c>
      <c r="AP33" s="85">
        <f>IF(AND(Stādīšana!$Z36=TRUE,Papildināšana!$AC36=TRUE,'Agrotehniskā kopšana'!$AJ37=TRUE,'Jaunaudžu kopšana'!$AB36=TRUE,Aizsardzība!$AE36=TRUE,'Stumbru aizsardzība'!$AQ38=TRUE),(IF(COUNT(E33:I33)&gt;0,((E33+F33+G33+H33+I33)*J33),0)+IF(COUNT(Q33:U33)&gt;0,((Q33+R33+S33+T33+U33)*V33),0)+IF(COUNT(W33:AA33)&gt;0,((W33+X33+Y33+Z33+AA33)*AB33),0)+IF(COUNT(AC33:AG33)&gt;0,((AC33+AD33+AE33+AF33+AG33)*AH33),0)+(K33+L33+M33+N33+O33)*P33+(AI33+AJ33+AK33+AL33+AM33)*AN33),0)</f>
        <v>0</v>
      </c>
    </row>
    <row r="34" spans="1:42" x14ac:dyDescent="0.3">
      <c r="A34" s="152"/>
      <c r="B34" s="170">
        <v>26</v>
      </c>
      <c r="C34" s="171" t="s">
        <v>216</v>
      </c>
      <c r="D34" s="518" t="s">
        <v>51</v>
      </c>
      <c r="E34" s="174"/>
      <c r="F34" s="180"/>
      <c r="G34" s="88"/>
      <c r="H34" s="88"/>
      <c r="I34" s="88"/>
      <c r="J34" s="529">
        <f>Stādīšana!J37</f>
        <v>0</v>
      </c>
      <c r="K34" s="174">
        <v>15</v>
      </c>
      <c r="L34" s="180"/>
      <c r="M34" s="88"/>
      <c r="N34" s="88"/>
      <c r="O34" s="88"/>
      <c r="P34" s="529">
        <f>Papildināšana!J37</f>
        <v>0</v>
      </c>
      <c r="Q34" s="174"/>
      <c r="R34" s="180"/>
      <c r="S34" s="88"/>
      <c r="T34" s="88"/>
      <c r="U34" s="88"/>
      <c r="V34" s="529">
        <f>'Agrotehniskā kopšana'!J38</f>
        <v>0</v>
      </c>
      <c r="W34" s="174"/>
      <c r="X34" s="180"/>
      <c r="Y34" s="88"/>
      <c r="Z34" s="88"/>
      <c r="AA34" s="88"/>
      <c r="AB34" s="529">
        <f>'Jaunaudžu kopšana'!J37</f>
        <v>0</v>
      </c>
      <c r="AC34" s="174"/>
      <c r="AD34" s="180"/>
      <c r="AE34" s="88"/>
      <c r="AF34" s="88"/>
      <c r="AG34" s="88"/>
      <c r="AH34" s="529">
        <f>Aizsardzība!J37</f>
        <v>0</v>
      </c>
      <c r="AI34" s="174"/>
      <c r="AJ34" s="180"/>
      <c r="AK34" s="88"/>
      <c r="AL34" s="88"/>
      <c r="AM34" s="88"/>
      <c r="AN34" s="529">
        <f>'Stumbru aizsardzība'!J39</f>
        <v>0</v>
      </c>
      <c r="AO34" s="87">
        <f t="shared" si="1"/>
        <v>15</v>
      </c>
      <c r="AP34" s="85">
        <f>IF(AND(Stādīšana!$Z37=TRUE,Papildināšana!$AC37=TRUE,'Agrotehniskā kopšana'!$AJ38=TRUE,'Jaunaudžu kopšana'!$AB37=TRUE,Aizsardzība!$AE37=TRUE,'Stumbru aizsardzība'!$AQ39=TRUE),(IF(COUNT(E34:I34)&gt;0,((E34+F34+G34+H34+I34)*J34),0)+IF(COUNT(Q34:U34)&gt;0,((Q34+R34+S34+T34+U34)*V34),0)+IF(COUNT(W34:AA34)&gt;0,((W34+X34+Y34+Z34+AA34)*AB34),0)+IF(COUNT(AC34:AG34)&gt;0,((AC34+AD34+AE34+AF34+AG34)*AH34),0)+(K34+L34+M34+N34+O34)*P34+(AI34+AJ34+AK34+AL34+AM34)*AN34),0)</f>
        <v>0</v>
      </c>
    </row>
    <row r="35" spans="1:42" x14ac:dyDescent="0.3">
      <c r="A35" s="152"/>
      <c r="B35" s="170">
        <v>27</v>
      </c>
      <c r="C35" s="171" t="s">
        <v>216</v>
      </c>
      <c r="D35" s="185" t="s">
        <v>52</v>
      </c>
      <c r="E35" s="174"/>
      <c r="F35" s="180"/>
      <c r="G35" s="88"/>
      <c r="H35" s="88"/>
      <c r="I35" s="88"/>
      <c r="J35" s="529">
        <f>Stādīšana!J38</f>
        <v>0</v>
      </c>
      <c r="K35" s="174"/>
      <c r="L35" s="180"/>
      <c r="M35" s="88"/>
      <c r="N35" s="88"/>
      <c r="O35" s="88"/>
      <c r="P35" s="529">
        <f>Papildināšana!J38</f>
        <v>0</v>
      </c>
      <c r="Q35" s="174">
        <v>55</v>
      </c>
      <c r="R35" s="180">
        <v>35</v>
      </c>
      <c r="S35" s="88"/>
      <c r="T35" s="88"/>
      <c r="U35" s="88"/>
      <c r="V35" s="529">
        <f>'Agrotehniskā kopšana'!J39</f>
        <v>0</v>
      </c>
      <c r="W35" s="174">
        <v>80</v>
      </c>
      <c r="X35" s="180">
        <v>60</v>
      </c>
      <c r="Y35" s="88"/>
      <c r="Z35" s="88"/>
      <c r="AA35" s="88"/>
      <c r="AB35" s="529">
        <f>'Jaunaudžu kopšana'!J38</f>
        <v>0</v>
      </c>
      <c r="AC35" s="174">
        <v>30</v>
      </c>
      <c r="AD35" s="180">
        <v>30</v>
      </c>
      <c r="AE35" s="88"/>
      <c r="AF35" s="88"/>
      <c r="AG35" s="88"/>
      <c r="AH35" s="529">
        <f>Aizsardzība!J38</f>
        <v>0</v>
      </c>
      <c r="AI35" s="174">
        <v>15</v>
      </c>
      <c r="AJ35" s="180">
        <v>15</v>
      </c>
      <c r="AK35" s="88"/>
      <c r="AL35" s="88"/>
      <c r="AM35" s="88"/>
      <c r="AN35" s="529">
        <f>'Stumbru aizsardzība'!J40</f>
        <v>0</v>
      </c>
      <c r="AO35" s="87">
        <f t="shared" si="1"/>
        <v>180</v>
      </c>
      <c r="AP35" s="85">
        <f>IF(AND(Stādīšana!$Z38=TRUE,Papildināšana!$AC38=TRUE,'Agrotehniskā kopšana'!$AJ39=TRUE,'Jaunaudžu kopšana'!$AB38=TRUE,Aizsardzība!$AE38=TRUE,'Stumbru aizsardzība'!$AQ40=TRUE),(IF(COUNT(E35:I35)&gt;0,((E35+F35+G35+H35+I35)*J35),0)+IF(COUNT(Q35:U35)&gt;0,((Q35+R35+S35+T35+U35)*V35),0)+IF(COUNT(W35:AA35)&gt;0,((W35+X35+Y35+Z35+AA35)*AB35),0)+IF(COUNT(AC35:AG35)&gt;0,((AC35+AD35+AE35+AF35+AG35)*AH35),0)+(K35+L35+M35+N35+O35)*P35+(AI35+AJ35+AK35+AL35+AM35)*AN35),0)</f>
        <v>0</v>
      </c>
    </row>
    <row r="36" spans="1:42" x14ac:dyDescent="0.3">
      <c r="A36" s="152"/>
      <c r="B36" s="170">
        <v>28</v>
      </c>
      <c r="C36" s="171" t="s">
        <v>216</v>
      </c>
      <c r="D36" s="185" t="s">
        <v>52</v>
      </c>
      <c r="E36" s="175"/>
      <c r="F36" s="181"/>
      <c r="G36" s="88"/>
      <c r="H36" s="88"/>
      <c r="I36" s="88"/>
      <c r="J36" s="529">
        <f>Stādīšana!J39</f>
        <v>0</v>
      </c>
      <c r="K36" s="175">
        <v>20</v>
      </c>
      <c r="L36" s="181"/>
      <c r="M36" s="88"/>
      <c r="N36" s="88"/>
      <c r="O36" s="88"/>
      <c r="P36" s="529">
        <f>Papildināšana!J39</f>
        <v>0</v>
      </c>
      <c r="Q36" s="175"/>
      <c r="R36" s="181"/>
      <c r="S36" s="88"/>
      <c r="T36" s="88"/>
      <c r="U36" s="88"/>
      <c r="V36" s="529">
        <f>'Agrotehniskā kopšana'!J40</f>
        <v>0</v>
      </c>
      <c r="W36" s="175"/>
      <c r="X36" s="181"/>
      <c r="Y36" s="88"/>
      <c r="Z36" s="88"/>
      <c r="AA36" s="88"/>
      <c r="AB36" s="529">
        <f>'Jaunaudžu kopšana'!J39</f>
        <v>0</v>
      </c>
      <c r="AC36" s="175"/>
      <c r="AD36" s="181"/>
      <c r="AE36" s="88"/>
      <c r="AF36" s="88"/>
      <c r="AG36" s="88"/>
      <c r="AH36" s="529">
        <f>Aizsardzība!J39</f>
        <v>0</v>
      </c>
      <c r="AI36" s="175"/>
      <c r="AJ36" s="181"/>
      <c r="AK36" s="88"/>
      <c r="AL36" s="88"/>
      <c r="AM36" s="88"/>
      <c r="AN36" s="529">
        <f>'Stumbru aizsardzība'!J41</f>
        <v>0</v>
      </c>
      <c r="AO36" s="87">
        <f t="shared" si="1"/>
        <v>20</v>
      </c>
      <c r="AP36" s="85">
        <f>IF(AND(Stādīšana!$Z39=TRUE,Papildināšana!$AC39=TRUE,'Agrotehniskā kopšana'!$AJ40=TRUE,'Jaunaudžu kopšana'!$AB39=TRUE,Aizsardzība!$AE39=TRUE,'Stumbru aizsardzība'!$AQ41=TRUE),(IF(COUNT(E36:I36)&gt;0,((E36+F36+G36+H36+I36)*J36),0)+IF(COUNT(Q36:U36)&gt;0,((Q36+R36+S36+T36+U36)*V36),0)+IF(COUNT(W36:AA36)&gt;0,((W36+X36+Y36+Z36+AA36)*AB36),0)+IF(COUNT(AC36:AG36)&gt;0,((AC36+AD36+AE36+AF36+AG36)*AH36),0)+(K36+L36+M36+N36+O36)*P36+(AI36+AJ36+AK36+AL36+AM36)*AN36),0)</f>
        <v>0</v>
      </c>
    </row>
    <row r="37" spans="1:42" x14ac:dyDescent="0.3">
      <c r="A37" s="152"/>
      <c r="B37" s="170">
        <v>29</v>
      </c>
      <c r="C37" s="171" t="s">
        <v>216</v>
      </c>
      <c r="D37" s="185" t="s">
        <v>53</v>
      </c>
      <c r="E37" s="174">
        <v>25</v>
      </c>
      <c r="F37" s="180"/>
      <c r="G37" s="88"/>
      <c r="H37" s="88"/>
      <c r="I37" s="88"/>
      <c r="J37" s="529">
        <f>Stādīšana!J40</f>
        <v>0</v>
      </c>
      <c r="K37" s="174">
        <v>0</v>
      </c>
      <c r="L37" s="180"/>
      <c r="M37" s="88"/>
      <c r="N37" s="88"/>
      <c r="O37" s="88"/>
      <c r="P37" s="529">
        <f>Papildināšana!J40</f>
        <v>0</v>
      </c>
      <c r="Q37" s="174"/>
      <c r="R37" s="180"/>
      <c r="S37" s="88"/>
      <c r="T37" s="88"/>
      <c r="U37" s="88"/>
      <c r="V37" s="529">
        <f>'Agrotehniskā kopšana'!J41</f>
        <v>0</v>
      </c>
      <c r="W37" s="174"/>
      <c r="X37" s="180"/>
      <c r="Y37" s="88"/>
      <c r="Z37" s="88"/>
      <c r="AA37" s="88"/>
      <c r="AB37" s="529">
        <f>'Jaunaudžu kopšana'!J40</f>
        <v>0</v>
      </c>
      <c r="AC37" s="174">
        <v>60</v>
      </c>
      <c r="AD37" s="180"/>
      <c r="AE37" s="88"/>
      <c r="AF37" s="88"/>
      <c r="AG37" s="88"/>
      <c r="AH37" s="529">
        <f>Aizsardzība!J40</f>
        <v>0</v>
      </c>
      <c r="AI37" s="174">
        <v>10</v>
      </c>
      <c r="AJ37" s="180"/>
      <c r="AK37" s="88"/>
      <c r="AL37" s="88"/>
      <c r="AM37" s="88"/>
      <c r="AN37" s="529">
        <f>'Stumbru aizsardzība'!J42</f>
        <v>0</v>
      </c>
      <c r="AO37" s="87">
        <f t="shared" si="1"/>
        <v>95</v>
      </c>
      <c r="AP37" s="85">
        <f>IF(AND(Stādīšana!$Z40=TRUE,Papildināšana!$AC40=TRUE,'Agrotehniskā kopšana'!$AJ41=TRUE,'Jaunaudžu kopšana'!$AB40=TRUE,Aizsardzība!$AE40=TRUE,'Stumbru aizsardzība'!$AQ42=TRUE),(IF(COUNT(E37:I37)&gt;0,((E37+F37+G37+H37+I37)*J37),0)+IF(COUNT(Q37:U37)&gt;0,((Q37+R37+S37+T37+U37)*V37),0)+IF(COUNT(W37:AA37)&gt;0,((W37+X37+Y37+Z37+AA37)*AB37),0)+IF(COUNT(AC37:AG37)&gt;0,((AC37+AD37+AE37+AF37+AG37)*AH37),0)+(K37+L37+M37+N37+O37)*P37+(AI37+AJ37+AK37+AL37+AM37)*AN37),0)</f>
        <v>0</v>
      </c>
    </row>
    <row r="38" spans="1:42" x14ac:dyDescent="0.3">
      <c r="A38" s="152"/>
      <c r="B38" s="170">
        <v>30</v>
      </c>
      <c r="C38" s="171" t="s">
        <v>216</v>
      </c>
      <c r="D38" s="185" t="s">
        <v>53</v>
      </c>
      <c r="E38" s="174">
        <v>45</v>
      </c>
      <c r="F38" s="180">
        <v>35</v>
      </c>
      <c r="G38" s="88"/>
      <c r="H38" s="88"/>
      <c r="I38" s="88"/>
      <c r="J38" s="529">
        <f>Stādīšana!J41</f>
        <v>0</v>
      </c>
      <c r="K38" s="174">
        <v>0</v>
      </c>
      <c r="L38" s="180"/>
      <c r="M38" s="88"/>
      <c r="N38" s="88"/>
      <c r="O38" s="88"/>
      <c r="P38" s="529">
        <f>Papildināšana!J41</f>
        <v>0</v>
      </c>
      <c r="Q38" s="174">
        <v>65</v>
      </c>
      <c r="R38" s="180">
        <v>55</v>
      </c>
      <c r="S38" s="88"/>
      <c r="T38" s="88"/>
      <c r="U38" s="88"/>
      <c r="V38" s="529">
        <f>'Agrotehniskā kopšana'!J42</f>
        <v>0</v>
      </c>
      <c r="W38" s="174">
        <v>120</v>
      </c>
      <c r="X38" s="180">
        <v>60</v>
      </c>
      <c r="Y38" s="88"/>
      <c r="Z38" s="88"/>
      <c r="AA38" s="88"/>
      <c r="AB38" s="529">
        <f>'Jaunaudžu kopšana'!J41</f>
        <v>0</v>
      </c>
      <c r="AC38" s="174">
        <v>50</v>
      </c>
      <c r="AD38" s="180">
        <v>20</v>
      </c>
      <c r="AE38" s="88"/>
      <c r="AF38" s="88"/>
      <c r="AG38" s="88"/>
      <c r="AH38" s="529">
        <f>Aizsardzība!J41</f>
        <v>0</v>
      </c>
      <c r="AI38" s="174"/>
      <c r="AJ38" s="180"/>
      <c r="AK38" s="88"/>
      <c r="AL38" s="88"/>
      <c r="AM38" s="88"/>
      <c r="AN38" s="529">
        <f>'Stumbru aizsardzība'!J43</f>
        <v>0</v>
      </c>
      <c r="AO38" s="87">
        <f t="shared" si="1"/>
        <v>280</v>
      </c>
      <c r="AP38" s="85">
        <f>IF(AND(Stādīšana!$Z41=TRUE,Papildināšana!$AC41=TRUE,'Agrotehniskā kopšana'!$AJ42=TRUE,'Jaunaudžu kopšana'!$AB41=TRUE,Aizsardzība!$AE41=TRUE,'Stumbru aizsardzība'!$AQ43=TRUE),(IF(COUNT(E38:I38)&gt;0,((E38+F38+G38+H38+I38)*J38),0)+IF(COUNT(Q38:U38)&gt;0,((Q38+R38+S38+T38+U38)*V38),0)+IF(COUNT(W38:AA38)&gt;0,((W38+X38+Y38+Z38+AA38)*AB38),0)+IF(COUNT(AC38:AG38)&gt;0,((AC38+AD38+AE38+AF38+AG38)*AH38),0)+(K38+L38+M38+N38+O38)*P38+(AI38+AJ38+AK38+AL38+AM38)*AN38),0)</f>
        <v>0</v>
      </c>
    </row>
    <row r="39" spans="1:42" x14ac:dyDescent="0.3">
      <c r="A39" s="152"/>
      <c r="B39" s="170">
        <v>31</v>
      </c>
      <c r="C39" s="171" t="s">
        <v>216</v>
      </c>
      <c r="D39" s="185" t="s">
        <v>53</v>
      </c>
      <c r="E39" s="174"/>
      <c r="F39" s="180"/>
      <c r="G39" s="88"/>
      <c r="H39" s="88"/>
      <c r="I39" s="88"/>
      <c r="J39" s="529">
        <f>Stādīšana!J42</f>
        <v>0</v>
      </c>
      <c r="K39" s="174">
        <v>0</v>
      </c>
      <c r="L39" s="180"/>
      <c r="M39" s="88"/>
      <c r="N39" s="88"/>
      <c r="O39" s="88"/>
      <c r="P39" s="529">
        <f>Papildināšana!J42</f>
        <v>0</v>
      </c>
      <c r="Q39" s="174"/>
      <c r="R39" s="180"/>
      <c r="S39" s="88"/>
      <c r="T39" s="88"/>
      <c r="U39" s="88"/>
      <c r="V39" s="529">
        <f>'Agrotehniskā kopšana'!J43</f>
        <v>0</v>
      </c>
      <c r="W39" s="174">
        <v>80</v>
      </c>
      <c r="X39" s="180"/>
      <c r="Y39" s="88"/>
      <c r="Z39" s="88"/>
      <c r="AA39" s="88"/>
      <c r="AB39" s="529">
        <f>'Jaunaudžu kopšana'!J42</f>
        <v>0</v>
      </c>
      <c r="AC39" s="174">
        <v>40</v>
      </c>
      <c r="AD39" s="180"/>
      <c r="AE39" s="88"/>
      <c r="AF39" s="88"/>
      <c r="AG39" s="88"/>
      <c r="AH39" s="529">
        <f>Aizsardzība!J42</f>
        <v>0</v>
      </c>
      <c r="AI39" s="174"/>
      <c r="AJ39" s="180"/>
      <c r="AK39" s="88"/>
      <c r="AL39" s="88"/>
      <c r="AM39" s="88"/>
      <c r="AN39" s="529">
        <f>'Stumbru aizsardzība'!J44</f>
        <v>0</v>
      </c>
      <c r="AO39" s="87">
        <f t="shared" si="1"/>
        <v>120</v>
      </c>
      <c r="AP39" s="85">
        <f>IF(AND(Stādīšana!$Z42=TRUE,Papildināšana!$AC42=TRUE,'Agrotehniskā kopšana'!$AJ43=TRUE,'Jaunaudžu kopšana'!$AB42=TRUE,Aizsardzība!$AE42=TRUE,'Stumbru aizsardzība'!$AQ44=TRUE),(IF(COUNT(E39:I39)&gt;0,((E39+F39+G39+H39+I39)*J39),0)+IF(COUNT(Q39:U39)&gt;0,((Q39+R39+S39+T39+U39)*V39),0)+IF(COUNT(W39:AA39)&gt;0,((W39+X39+Y39+Z39+AA39)*AB39),0)+IF(COUNT(AC39:AG39)&gt;0,((AC39+AD39+AE39+AF39+AG39)*AH39),0)+(K39+L39+M39+N39+O39)*P39+(AI39+AJ39+AK39+AL39+AM39)*AN39),0)</f>
        <v>0</v>
      </c>
    </row>
    <row r="40" spans="1:42" x14ac:dyDescent="0.3">
      <c r="A40" s="152"/>
      <c r="B40" s="170">
        <v>32</v>
      </c>
      <c r="C40" s="171" t="s">
        <v>216</v>
      </c>
      <c r="D40" s="185" t="s">
        <v>53</v>
      </c>
      <c r="E40" s="174"/>
      <c r="F40" s="180"/>
      <c r="G40" s="88"/>
      <c r="H40" s="88"/>
      <c r="I40" s="88"/>
      <c r="J40" s="529">
        <f>Stādīšana!J43</f>
        <v>0</v>
      </c>
      <c r="K40" s="174">
        <v>0</v>
      </c>
      <c r="L40" s="180"/>
      <c r="M40" s="88"/>
      <c r="N40" s="88"/>
      <c r="O40" s="88"/>
      <c r="P40" s="529">
        <f>Papildināšana!J43</f>
        <v>0</v>
      </c>
      <c r="Q40" s="174"/>
      <c r="R40" s="180"/>
      <c r="S40" s="88"/>
      <c r="T40" s="88"/>
      <c r="U40" s="88"/>
      <c r="V40" s="529">
        <f>'Agrotehniskā kopšana'!J44</f>
        <v>0</v>
      </c>
      <c r="W40" s="174">
        <v>100</v>
      </c>
      <c r="X40" s="180"/>
      <c r="Y40" s="88"/>
      <c r="Z40" s="88"/>
      <c r="AA40" s="88"/>
      <c r="AB40" s="529">
        <f>'Jaunaudžu kopšana'!J43</f>
        <v>0</v>
      </c>
      <c r="AC40" s="174"/>
      <c r="AD40" s="180"/>
      <c r="AE40" s="88"/>
      <c r="AF40" s="88"/>
      <c r="AG40" s="88"/>
      <c r="AH40" s="529">
        <f>Aizsardzība!J43</f>
        <v>0</v>
      </c>
      <c r="AI40" s="174"/>
      <c r="AJ40" s="180"/>
      <c r="AK40" s="88"/>
      <c r="AL40" s="88"/>
      <c r="AM40" s="88"/>
      <c r="AN40" s="529">
        <f>'Stumbru aizsardzība'!J45</f>
        <v>0</v>
      </c>
      <c r="AO40" s="87">
        <f t="shared" si="1"/>
        <v>100</v>
      </c>
      <c r="AP40" s="85">
        <f>IF(AND(Stādīšana!$Z43=TRUE,Papildināšana!$AC43=TRUE,'Agrotehniskā kopšana'!$AJ44=TRUE,'Jaunaudžu kopšana'!$AB43=TRUE,Aizsardzība!$AE43=TRUE,'Stumbru aizsardzība'!$AQ45=TRUE),(IF(COUNT(E40:I40)&gt;0,((E40+F40+G40+H40+I40)*J40),0)+IF(COUNT(Q40:U40)&gt;0,((Q40+R40+S40+T40+U40)*V40),0)+IF(COUNT(W40:AA40)&gt;0,((W40+X40+Y40+Z40+AA40)*AB40),0)+IF(COUNT(AC40:AG40)&gt;0,((AC40+AD40+AE40+AF40+AG40)*AH40),0)+(K40+L40+M40+N40+O40)*P40+(AI40+AJ40+AK40+AL40+AM40)*AN40),0)</f>
        <v>0</v>
      </c>
    </row>
    <row r="41" spans="1:42" x14ac:dyDescent="0.3">
      <c r="A41" s="152"/>
      <c r="B41" s="170">
        <v>33</v>
      </c>
      <c r="C41" s="171" t="s">
        <v>216</v>
      </c>
      <c r="D41" s="185" t="s">
        <v>53</v>
      </c>
      <c r="E41" s="174"/>
      <c r="F41" s="180"/>
      <c r="G41" s="88"/>
      <c r="H41" s="88"/>
      <c r="I41" s="88"/>
      <c r="J41" s="529">
        <f>Stādīšana!J44</f>
        <v>0</v>
      </c>
      <c r="K41" s="174">
        <v>25</v>
      </c>
      <c r="L41" s="180"/>
      <c r="M41" s="88"/>
      <c r="N41" s="88"/>
      <c r="O41" s="88"/>
      <c r="P41" s="529">
        <f>Papildināšana!J44</f>
        <v>0</v>
      </c>
      <c r="Q41" s="174"/>
      <c r="R41" s="180"/>
      <c r="S41" s="88"/>
      <c r="T41" s="88"/>
      <c r="U41" s="88"/>
      <c r="V41" s="529">
        <f>'Agrotehniskā kopšana'!J45</f>
        <v>0</v>
      </c>
      <c r="W41" s="174"/>
      <c r="X41" s="180"/>
      <c r="Y41" s="88"/>
      <c r="Z41" s="88"/>
      <c r="AA41" s="88"/>
      <c r="AB41" s="529">
        <f>'Jaunaudžu kopšana'!J44</f>
        <v>0</v>
      </c>
      <c r="AC41" s="174"/>
      <c r="AD41" s="180"/>
      <c r="AE41" s="88"/>
      <c r="AF41" s="88"/>
      <c r="AG41" s="88"/>
      <c r="AH41" s="529">
        <f>Aizsardzība!J44</f>
        <v>0</v>
      </c>
      <c r="AI41" s="174"/>
      <c r="AJ41" s="180"/>
      <c r="AK41" s="88"/>
      <c r="AL41" s="88"/>
      <c r="AM41" s="88"/>
      <c r="AN41" s="529">
        <f>'Stumbru aizsardzība'!J46</f>
        <v>0</v>
      </c>
      <c r="AO41" s="87">
        <f t="shared" si="1"/>
        <v>25</v>
      </c>
      <c r="AP41" s="85">
        <f>IF(AND(Stādīšana!$Z44=TRUE,Papildināšana!$AC44=TRUE,'Agrotehniskā kopšana'!$AJ45=TRUE,'Jaunaudžu kopšana'!$AB44=TRUE,Aizsardzība!$AE44=TRUE,'Stumbru aizsardzība'!$AQ46=TRUE),(IF(COUNT(E41:I41)&gt;0,((E41+F41+G41+H41+I41)*J41),0)+IF(COUNT(Q41:U41)&gt;0,((Q41+R41+S41+T41+U41)*V41),0)+IF(COUNT(W41:AA41)&gt;0,((W41+X41+Y41+Z41+AA41)*AB41),0)+IF(COUNT(AC41:AG41)&gt;0,((AC41+AD41+AE41+AF41+AG41)*AH41),0)+(K41+L41+M41+N41+O41)*P41+(AI41+AJ41+AK41+AL41+AM41)*AN41),0)</f>
        <v>0</v>
      </c>
    </row>
    <row r="42" spans="1:42" x14ac:dyDescent="0.3">
      <c r="A42" s="152"/>
      <c r="B42" s="170">
        <v>34</v>
      </c>
      <c r="C42" s="171" t="s">
        <v>216</v>
      </c>
      <c r="D42" s="185" t="s">
        <v>93</v>
      </c>
      <c r="E42" s="174">
        <v>50</v>
      </c>
      <c r="F42" s="180">
        <v>20</v>
      </c>
      <c r="G42" s="88"/>
      <c r="H42" s="88"/>
      <c r="I42" s="88"/>
      <c r="J42" s="529">
        <f>Stādīšana!J45</f>
        <v>0</v>
      </c>
      <c r="K42" s="174"/>
      <c r="L42" s="180"/>
      <c r="M42" s="88"/>
      <c r="N42" s="88"/>
      <c r="O42" s="88"/>
      <c r="P42" s="529">
        <f>Papildināšana!J45</f>
        <v>0</v>
      </c>
      <c r="Q42" s="174">
        <v>65</v>
      </c>
      <c r="R42" s="180">
        <v>25</v>
      </c>
      <c r="S42" s="88"/>
      <c r="T42" s="88"/>
      <c r="U42" s="88"/>
      <c r="V42" s="529">
        <f>'Agrotehniskā kopšana'!J46</f>
        <v>0</v>
      </c>
      <c r="W42" s="174"/>
      <c r="X42" s="180"/>
      <c r="Y42" s="88"/>
      <c r="Z42" s="88"/>
      <c r="AA42" s="88"/>
      <c r="AB42" s="529">
        <f>'Jaunaudžu kopšana'!J45</f>
        <v>0</v>
      </c>
      <c r="AC42" s="174">
        <v>70</v>
      </c>
      <c r="AD42" s="180">
        <v>30</v>
      </c>
      <c r="AE42" s="88"/>
      <c r="AF42" s="88"/>
      <c r="AG42" s="88"/>
      <c r="AH42" s="529">
        <f>Aizsardzība!J45</f>
        <v>0</v>
      </c>
      <c r="AI42" s="174">
        <v>25</v>
      </c>
      <c r="AJ42" s="180">
        <v>5</v>
      </c>
      <c r="AK42" s="88"/>
      <c r="AL42" s="88"/>
      <c r="AM42" s="88"/>
      <c r="AN42" s="529">
        <f>'Stumbru aizsardzība'!J47</f>
        <v>0</v>
      </c>
      <c r="AO42" s="87">
        <f t="shared" si="1"/>
        <v>210</v>
      </c>
      <c r="AP42" s="85">
        <f>IF(AND(Stādīšana!$Z45=TRUE,Papildināšana!$AC45=TRUE,'Agrotehniskā kopšana'!$AJ46=TRUE,'Jaunaudžu kopšana'!$AB45=TRUE,Aizsardzība!$AE45=TRUE,'Stumbru aizsardzība'!$AQ47=TRUE),(IF(COUNT(E42:I42)&gt;0,((E42+F42+G42+H42+I42)*J42),0)+IF(COUNT(Q42:U42)&gt;0,((Q42+R42+S42+T42+U42)*V42),0)+IF(COUNT(W42:AA42)&gt;0,((W42+X42+Y42+Z42+AA42)*AB42),0)+IF(COUNT(AC42:AG42)&gt;0,((AC42+AD42+AE42+AF42+AG42)*AH42),0)+(K42+L42+M42+N42+O42)*P42+(AI42+AJ42+AK42+AL42+AM42)*AN42),0)</f>
        <v>0</v>
      </c>
    </row>
    <row r="43" spans="1:42" x14ac:dyDescent="0.3">
      <c r="A43" s="152"/>
      <c r="B43" s="170">
        <v>35</v>
      </c>
      <c r="C43" s="171" t="s">
        <v>216</v>
      </c>
      <c r="D43" s="185" t="s">
        <v>93</v>
      </c>
      <c r="E43" s="174">
        <v>25</v>
      </c>
      <c r="F43" s="180">
        <v>10</v>
      </c>
      <c r="G43" s="88"/>
      <c r="H43" s="88"/>
      <c r="I43" s="88"/>
      <c r="J43" s="529">
        <f>Stādīšana!J46</f>
        <v>0</v>
      </c>
      <c r="K43" s="174"/>
      <c r="L43" s="180"/>
      <c r="M43" s="88"/>
      <c r="N43" s="88"/>
      <c r="O43" s="88"/>
      <c r="P43" s="529">
        <f>Papildināšana!J46</f>
        <v>0</v>
      </c>
      <c r="Q43" s="174">
        <v>55</v>
      </c>
      <c r="R43" s="180">
        <v>20</v>
      </c>
      <c r="S43" s="88"/>
      <c r="T43" s="88"/>
      <c r="U43" s="88"/>
      <c r="V43" s="529">
        <f>'Agrotehniskā kopšana'!J47</f>
        <v>0</v>
      </c>
      <c r="W43" s="174">
        <v>40</v>
      </c>
      <c r="X43" s="180">
        <v>40</v>
      </c>
      <c r="Y43" s="88"/>
      <c r="Z43" s="88"/>
      <c r="AA43" s="88"/>
      <c r="AB43" s="529">
        <f>'Jaunaudžu kopšana'!J46</f>
        <v>0</v>
      </c>
      <c r="AC43" s="174"/>
      <c r="AD43" s="180"/>
      <c r="AE43" s="88"/>
      <c r="AF43" s="88"/>
      <c r="AG43" s="88"/>
      <c r="AH43" s="529">
        <f>Aizsardzība!J46</f>
        <v>0</v>
      </c>
      <c r="AI43" s="174"/>
      <c r="AJ43" s="180"/>
      <c r="AK43" s="88"/>
      <c r="AL43" s="88"/>
      <c r="AM43" s="88"/>
      <c r="AN43" s="529">
        <f>'Stumbru aizsardzība'!J48</f>
        <v>0</v>
      </c>
      <c r="AO43" s="87">
        <f t="shared" si="1"/>
        <v>120</v>
      </c>
      <c r="AP43" s="85">
        <f>IF(AND(Stādīšana!$Z46=TRUE,Papildināšana!$AC46=TRUE,'Agrotehniskā kopšana'!$AJ47=TRUE,'Jaunaudžu kopšana'!$AB46=TRUE,Aizsardzība!$AE46=TRUE,'Stumbru aizsardzība'!$AQ48=TRUE),(IF(COUNT(E43:I43)&gt;0,((E43+F43+G43+H43+I43)*J43),0)+IF(COUNT(Q43:U43)&gt;0,((Q43+R43+S43+T43+U43)*V43),0)+IF(COUNT(W43:AA43)&gt;0,((W43+X43+Y43+Z43+AA43)*AB43),0)+IF(COUNT(AC43:AG43)&gt;0,((AC43+AD43+AE43+AF43+AG43)*AH43),0)+(K43+L43+M43+N43+O43)*P43+(AI43+AJ43+AK43+AL43+AM43)*AN43),0)</f>
        <v>0</v>
      </c>
    </row>
    <row r="44" spans="1:42" x14ac:dyDescent="0.3">
      <c r="A44" s="152"/>
      <c r="B44" s="170">
        <v>36</v>
      </c>
      <c r="C44" s="171" t="s">
        <v>216</v>
      </c>
      <c r="D44" s="185" t="s">
        <v>93</v>
      </c>
      <c r="E44" s="174"/>
      <c r="F44" s="180"/>
      <c r="G44" s="88"/>
      <c r="H44" s="88"/>
      <c r="I44" s="88"/>
      <c r="J44" s="529">
        <f>Stādīšana!J47</f>
        <v>0</v>
      </c>
      <c r="K44" s="174"/>
      <c r="L44" s="180"/>
      <c r="M44" s="88"/>
      <c r="N44" s="88"/>
      <c r="O44" s="88"/>
      <c r="P44" s="529">
        <f>Papildināšana!J47</f>
        <v>0</v>
      </c>
      <c r="Q44" s="174"/>
      <c r="R44" s="180"/>
      <c r="S44" s="88"/>
      <c r="T44" s="88"/>
      <c r="U44" s="88"/>
      <c r="V44" s="529">
        <f>'Agrotehniskā kopšana'!J48</f>
        <v>0</v>
      </c>
      <c r="W44" s="174"/>
      <c r="X44" s="180"/>
      <c r="Y44" s="88"/>
      <c r="Z44" s="88"/>
      <c r="AA44" s="88"/>
      <c r="AB44" s="529">
        <f>'Jaunaudžu kopšana'!J47</f>
        <v>0</v>
      </c>
      <c r="AC44" s="174">
        <v>50</v>
      </c>
      <c r="AD44" s="180">
        <v>20</v>
      </c>
      <c r="AE44" s="88"/>
      <c r="AF44" s="88"/>
      <c r="AG44" s="88"/>
      <c r="AH44" s="529">
        <f>Aizsardzība!J47</f>
        <v>0</v>
      </c>
      <c r="AI44" s="174">
        <v>20</v>
      </c>
      <c r="AJ44" s="180">
        <v>5</v>
      </c>
      <c r="AK44" s="88"/>
      <c r="AL44" s="88"/>
      <c r="AM44" s="88"/>
      <c r="AN44" s="529">
        <f>'Stumbru aizsardzība'!J49</f>
        <v>0</v>
      </c>
      <c r="AO44" s="87">
        <f t="shared" si="1"/>
        <v>70</v>
      </c>
      <c r="AP44" s="85">
        <f>IF(AND(Stādīšana!$Z47=TRUE,Papildināšana!$AC47=TRUE,'Agrotehniskā kopšana'!$AJ48=TRUE,'Jaunaudžu kopšana'!$AB47=TRUE,Aizsardzība!$AE47=TRUE,'Stumbru aizsardzība'!$AQ49=TRUE),(IF(COUNT(E44:I44)&gt;0,((E44+F44+G44+H44+I44)*J44),0)+IF(COUNT(Q44:U44)&gt;0,((Q44+R44+S44+T44+U44)*V44),0)+IF(COUNT(W44:AA44)&gt;0,((W44+X44+Y44+Z44+AA44)*AB44),0)+IF(COUNT(AC44:AG44)&gt;0,((AC44+AD44+AE44+AF44+AG44)*AH44),0)+(K44+L44+M44+N44+O44)*P44+(AI44+AJ44+AK44+AL44+AM44)*AN44),0)</f>
        <v>0</v>
      </c>
    </row>
    <row r="45" spans="1:42" x14ac:dyDescent="0.3">
      <c r="A45" s="152"/>
      <c r="B45" s="170">
        <v>37</v>
      </c>
      <c r="C45" s="171" t="s">
        <v>216</v>
      </c>
      <c r="D45" s="185" t="s">
        <v>93</v>
      </c>
      <c r="E45" s="174"/>
      <c r="F45" s="180"/>
      <c r="G45" s="88"/>
      <c r="H45" s="88"/>
      <c r="I45" s="88"/>
      <c r="J45" s="529">
        <f>Stādīšana!J48</f>
        <v>0</v>
      </c>
      <c r="K45" s="174">
        <v>30</v>
      </c>
      <c r="L45" s="180"/>
      <c r="M45" s="88"/>
      <c r="N45" s="88"/>
      <c r="O45" s="88"/>
      <c r="P45" s="529">
        <f>Papildināšana!J48</f>
        <v>0</v>
      </c>
      <c r="Q45" s="174"/>
      <c r="R45" s="180"/>
      <c r="S45" s="88"/>
      <c r="T45" s="88"/>
      <c r="U45" s="88"/>
      <c r="V45" s="529">
        <f>'Agrotehniskā kopšana'!J49</f>
        <v>0</v>
      </c>
      <c r="W45" s="174"/>
      <c r="X45" s="180"/>
      <c r="Y45" s="88"/>
      <c r="Z45" s="88"/>
      <c r="AA45" s="88"/>
      <c r="AB45" s="529">
        <f>'Jaunaudžu kopšana'!J48</f>
        <v>0</v>
      </c>
      <c r="AC45" s="174"/>
      <c r="AD45" s="180"/>
      <c r="AE45" s="88"/>
      <c r="AF45" s="88"/>
      <c r="AG45" s="88"/>
      <c r="AH45" s="529">
        <f>Aizsardzība!J48</f>
        <v>0</v>
      </c>
      <c r="AI45" s="174"/>
      <c r="AJ45" s="180"/>
      <c r="AK45" s="88"/>
      <c r="AL45" s="88"/>
      <c r="AM45" s="88"/>
      <c r="AN45" s="529">
        <f>'Stumbru aizsardzība'!J50</f>
        <v>0</v>
      </c>
      <c r="AO45" s="87">
        <f t="shared" si="1"/>
        <v>30</v>
      </c>
      <c r="AP45" s="85">
        <f>IF(AND(Stādīšana!$Z48=TRUE,Papildināšana!$AC48=TRUE,'Agrotehniskā kopšana'!$AJ49=TRUE,'Jaunaudžu kopšana'!$AB48=TRUE,Aizsardzība!$AE48=TRUE,'Stumbru aizsardzība'!$AQ50=TRUE),(IF(COUNT(E45:I45)&gt;0,((E45+F45+G45+H45+I45)*J45),0)+IF(COUNT(Q45:U45)&gt;0,((Q45+R45+S45+T45+U45)*V45),0)+IF(COUNT(W45:AA45)&gt;0,((W45+X45+Y45+Z45+AA45)*AB45),0)+IF(COUNT(AC45:AG45)&gt;0,((AC45+AD45+AE45+AF45+AG45)*AH45),0)+(K45+L45+M45+N45+O45)*P45+(AI45+AJ45+AK45+AL45+AM45)*AN45),0)</f>
        <v>0</v>
      </c>
    </row>
    <row r="46" spans="1:42" x14ac:dyDescent="0.3">
      <c r="A46" s="152"/>
      <c r="B46" s="170">
        <v>38</v>
      </c>
      <c r="C46" s="171" t="s">
        <v>216</v>
      </c>
      <c r="D46" s="185" t="s">
        <v>196</v>
      </c>
      <c r="E46" s="174">
        <v>60</v>
      </c>
      <c r="F46" s="180">
        <v>30</v>
      </c>
      <c r="G46" s="88"/>
      <c r="H46" s="88"/>
      <c r="I46" s="88"/>
      <c r="J46" s="529">
        <f>Stādīšana!J49</f>
        <v>0</v>
      </c>
      <c r="K46" s="174"/>
      <c r="L46" s="180"/>
      <c r="M46" s="88"/>
      <c r="N46" s="88"/>
      <c r="O46" s="88"/>
      <c r="P46" s="529">
        <f>Papildināšana!J49</f>
        <v>0</v>
      </c>
      <c r="Q46" s="174">
        <v>55</v>
      </c>
      <c r="R46" s="180">
        <v>35</v>
      </c>
      <c r="S46" s="88"/>
      <c r="T46" s="88"/>
      <c r="U46" s="88"/>
      <c r="V46" s="529">
        <f>'Agrotehniskā kopšana'!J50</f>
        <v>0</v>
      </c>
      <c r="W46" s="174">
        <v>80</v>
      </c>
      <c r="X46" s="180">
        <v>30</v>
      </c>
      <c r="Y46" s="88"/>
      <c r="Z46" s="88"/>
      <c r="AA46" s="88"/>
      <c r="AB46" s="529">
        <f>'Jaunaudžu kopšana'!J49</f>
        <v>0</v>
      </c>
      <c r="AC46" s="174">
        <v>20</v>
      </c>
      <c r="AD46" s="180">
        <v>20</v>
      </c>
      <c r="AE46" s="88"/>
      <c r="AF46" s="88"/>
      <c r="AG46" s="88"/>
      <c r="AH46" s="529">
        <f>Aizsardzība!J49</f>
        <v>0</v>
      </c>
      <c r="AI46" s="174">
        <v>40</v>
      </c>
      <c r="AJ46" s="180">
        <v>35</v>
      </c>
      <c r="AK46" s="88"/>
      <c r="AL46" s="88"/>
      <c r="AM46" s="88"/>
      <c r="AN46" s="529">
        <f>'Stumbru aizsardzība'!J51</f>
        <v>0</v>
      </c>
      <c r="AO46" s="87">
        <f t="shared" si="1"/>
        <v>255</v>
      </c>
      <c r="AP46" s="85">
        <f>IF(AND(Stādīšana!$Z49=TRUE,Papildināšana!$AC49=TRUE,'Agrotehniskā kopšana'!$AJ50=TRUE,'Jaunaudžu kopšana'!$AB49=TRUE,Aizsardzība!$AE49=TRUE,'Stumbru aizsardzība'!$AQ51=TRUE),(IF(COUNT(E46:I46)&gt;0,((E46+F46+G46+H46+I46)*J46),0)+IF(COUNT(Q46:U46)&gt;0,((Q46+R46+S46+T46+U46)*V46),0)+IF(COUNT(W46:AA46)&gt;0,((W46+X46+Y46+Z46+AA46)*AB46),0)+IF(COUNT(AC46:AG46)&gt;0,((AC46+AD46+AE46+AF46+AG46)*AH46),0)+(K46+L46+M46+N46+O46)*P46+(AI46+AJ46+AK46+AL46+AM46)*AN46),0)</f>
        <v>0</v>
      </c>
    </row>
    <row r="47" spans="1:42" x14ac:dyDescent="0.3">
      <c r="A47" s="152"/>
      <c r="B47" s="170">
        <v>39</v>
      </c>
      <c r="C47" s="171" t="s">
        <v>216</v>
      </c>
      <c r="D47" s="185" t="s">
        <v>196</v>
      </c>
      <c r="E47" s="174">
        <v>25</v>
      </c>
      <c r="F47" s="180"/>
      <c r="G47" s="88"/>
      <c r="H47" s="88"/>
      <c r="I47" s="88"/>
      <c r="J47" s="529">
        <f>Stādīšana!J50</f>
        <v>0</v>
      </c>
      <c r="K47" s="174"/>
      <c r="L47" s="180"/>
      <c r="M47" s="88"/>
      <c r="N47" s="88"/>
      <c r="O47" s="88"/>
      <c r="P47" s="529">
        <f>Papildināšana!J50</f>
        <v>0</v>
      </c>
      <c r="Q47" s="174"/>
      <c r="R47" s="180"/>
      <c r="S47" s="88"/>
      <c r="T47" s="88"/>
      <c r="U47" s="88"/>
      <c r="V47" s="529">
        <f>'Agrotehniskā kopšana'!J51</f>
        <v>0</v>
      </c>
      <c r="W47" s="174"/>
      <c r="X47" s="180"/>
      <c r="Y47" s="88"/>
      <c r="Z47" s="88"/>
      <c r="AA47" s="88"/>
      <c r="AB47" s="529">
        <f>'Jaunaudžu kopšana'!J50</f>
        <v>0</v>
      </c>
      <c r="AC47" s="174">
        <v>40</v>
      </c>
      <c r="AD47" s="180"/>
      <c r="AE47" s="88"/>
      <c r="AF47" s="88"/>
      <c r="AG47" s="88"/>
      <c r="AH47" s="529">
        <f>Aizsardzība!J50</f>
        <v>0</v>
      </c>
      <c r="AI47" s="174">
        <v>10</v>
      </c>
      <c r="AJ47" s="180"/>
      <c r="AK47" s="88"/>
      <c r="AL47" s="88"/>
      <c r="AM47" s="88"/>
      <c r="AN47" s="529">
        <f>'Stumbru aizsardzība'!J52</f>
        <v>0</v>
      </c>
      <c r="AO47" s="87">
        <f t="shared" si="1"/>
        <v>75</v>
      </c>
      <c r="AP47" s="85">
        <f>IF(AND(Stādīšana!$Z50=TRUE,Papildināšana!$AC50=TRUE,'Agrotehniskā kopšana'!$AJ51=TRUE,'Jaunaudžu kopšana'!$AB50=TRUE,Aizsardzība!$AE50=TRUE,'Stumbru aizsardzība'!$AQ52=TRUE),(IF(COUNT(E47:I47)&gt;0,((E47+F47+G47+H47+I47)*J47),0)+IF(COUNT(Q47:U47)&gt;0,((Q47+R47+S47+T47+U47)*V47),0)+IF(COUNT(W47:AA47)&gt;0,((W47+X47+Y47+Z47+AA47)*AB47),0)+IF(COUNT(AC47:AG47)&gt;0,((AC47+AD47+AE47+AF47+AG47)*AH47),0)+(K47+L47+M47+N47+O47)*P47+(AI47+AJ47+AK47+AL47+AM47)*AN47),0)</f>
        <v>0</v>
      </c>
    </row>
    <row r="48" spans="1:42" x14ac:dyDescent="0.3">
      <c r="A48" s="152"/>
      <c r="B48" s="170">
        <v>40</v>
      </c>
      <c r="C48" s="171" t="s">
        <v>216</v>
      </c>
      <c r="D48" s="185" t="s">
        <v>196</v>
      </c>
      <c r="E48" s="174">
        <v>25</v>
      </c>
      <c r="F48" s="180"/>
      <c r="G48" s="88"/>
      <c r="H48" s="88"/>
      <c r="I48" s="88"/>
      <c r="J48" s="529">
        <f>Stādīšana!J51</f>
        <v>0</v>
      </c>
      <c r="K48" s="174"/>
      <c r="L48" s="180"/>
      <c r="M48" s="88"/>
      <c r="N48" s="88"/>
      <c r="O48" s="88"/>
      <c r="P48" s="529">
        <f>Papildināšana!J51</f>
        <v>0</v>
      </c>
      <c r="Q48" s="174"/>
      <c r="R48" s="180"/>
      <c r="S48" s="88"/>
      <c r="T48" s="88"/>
      <c r="U48" s="88"/>
      <c r="V48" s="529">
        <f>'Agrotehniskā kopšana'!J52</f>
        <v>0</v>
      </c>
      <c r="W48" s="174"/>
      <c r="X48" s="180"/>
      <c r="Y48" s="88"/>
      <c r="Z48" s="88"/>
      <c r="AA48" s="88"/>
      <c r="AB48" s="529">
        <f>'Jaunaudžu kopšana'!J51</f>
        <v>0</v>
      </c>
      <c r="AC48" s="174">
        <v>35</v>
      </c>
      <c r="AD48" s="180"/>
      <c r="AE48" s="88"/>
      <c r="AF48" s="88"/>
      <c r="AG48" s="88"/>
      <c r="AH48" s="529">
        <f>Aizsardzība!J51</f>
        <v>0</v>
      </c>
      <c r="AI48" s="174">
        <v>15</v>
      </c>
      <c r="AJ48" s="180"/>
      <c r="AK48" s="88"/>
      <c r="AL48" s="88"/>
      <c r="AM48" s="88"/>
      <c r="AN48" s="529">
        <f>'Stumbru aizsardzība'!J53</f>
        <v>0</v>
      </c>
      <c r="AO48" s="87">
        <f t="shared" si="1"/>
        <v>75</v>
      </c>
      <c r="AP48" s="85">
        <f>IF(AND(Stādīšana!$Z51=TRUE,Papildināšana!$AC51=TRUE,'Agrotehniskā kopšana'!$AJ52=TRUE,'Jaunaudžu kopšana'!$AB51=TRUE,Aizsardzība!$AE51=TRUE,'Stumbru aizsardzība'!$AQ53=TRUE),(IF(COUNT(E48:I48)&gt;0,((E48+F48+G48+H48+I48)*J48),0)+IF(COUNT(Q48:U48)&gt;0,((Q48+R48+S48+T48+U48)*V48),0)+IF(COUNT(W48:AA48)&gt;0,((W48+X48+Y48+Z48+AA48)*AB48),0)+IF(COUNT(AC48:AG48)&gt;0,((AC48+AD48+AE48+AF48+AG48)*AH48),0)+(K48+L48+M48+N48+O48)*P48+(AI48+AJ48+AK48+AL48+AM48)*AN48),0)</f>
        <v>0</v>
      </c>
    </row>
    <row r="49" spans="1:42" x14ac:dyDescent="0.3">
      <c r="A49" s="152"/>
      <c r="B49" s="170">
        <v>41</v>
      </c>
      <c r="C49" s="171" t="s">
        <v>216</v>
      </c>
      <c r="D49" s="185" t="s">
        <v>196</v>
      </c>
      <c r="E49" s="174">
        <v>60</v>
      </c>
      <c r="F49" s="180"/>
      <c r="G49" s="88"/>
      <c r="H49" s="88"/>
      <c r="I49" s="88"/>
      <c r="J49" s="529">
        <f>Stādīšana!J52</f>
        <v>0</v>
      </c>
      <c r="K49" s="174"/>
      <c r="L49" s="180"/>
      <c r="M49" s="88"/>
      <c r="N49" s="88"/>
      <c r="O49" s="88"/>
      <c r="P49" s="529">
        <f>Papildināšana!J52</f>
        <v>0</v>
      </c>
      <c r="Q49" s="174"/>
      <c r="R49" s="180"/>
      <c r="S49" s="88"/>
      <c r="T49" s="88"/>
      <c r="U49" s="88"/>
      <c r="V49" s="529">
        <f>'Agrotehniskā kopšana'!J53</f>
        <v>0</v>
      </c>
      <c r="W49" s="174"/>
      <c r="X49" s="180"/>
      <c r="Y49" s="88"/>
      <c r="Z49" s="88"/>
      <c r="AA49" s="88"/>
      <c r="AB49" s="529">
        <f>'Jaunaudžu kopšana'!J52</f>
        <v>0</v>
      </c>
      <c r="AC49" s="174"/>
      <c r="AD49" s="180"/>
      <c r="AE49" s="88"/>
      <c r="AF49" s="88"/>
      <c r="AG49" s="88"/>
      <c r="AH49" s="529">
        <f>Aizsardzība!J52</f>
        <v>0</v>
      </c>
      <c r="AI49" s="174"/>
      <c r="AJ49" s="180"/>
      <c r="AK49" s="88"/>
      <c r="AL49" s="88"/>
      <c r="AM49" s="88"/>
      <c r="AN49" s="529">
        <f>'Stumbru aizsardzība'!J54</f>
        <v>0</v>
      </c>
      <c r="AO49" s="87">
        <f t="shared" si="1"/>
        <v>60</v>
      </c>
      <c r="AP49" s="85">
        <f>IF(AND(Stādīšana!$Z52=TRUE,Papildināšana!$AC52=TRUE,'Agrotehniskā kopšana'!$AJ53=TRUE,'Jaunaudžu kopšana'!$AB52=TRUE,Aizsardzība!$AE52=TRUE,'Stumbru aizsardzība'!$AQ54=TRUE),(IF(COUNT(E49:I49)&gt;0,((E49+F49+G49+H49+I49)*J49),0)+IF(COUNT(Q49:U49)&gt;0,((Q49+R49+S49+T49+U49)*V49),0)+IF(COUNT(W49:AA49)&gt;0,((W49+X49+Y49+Z49+AA49)*AB49),0)+IF(COUNT(AC49:AG49)&gt;0,((AC49+AD49+AE49+AF49+AG49)*AH49),0)+(K49+L49+M49+N49+O49)*P49+(AI49+AJ49+AK49+AL49+AM49)*AN49),0)</f>
        <v>0</v>
      </c>
    </row>
    <row r="50" spans="1:42" x14ac:dyDescent="0.3">
      <c r="A50" s="152"/>
      <c r="B50" s="170">
        <v>42</v>
      </c>
      <c r="C50" s="171" t="s">
        <v>216</v>
      </c>
      <c r="D50" s="185" t="s">
        <v>196</v>
      </c>
      <c r="E50" s="174"/>
      <c r="F50" s="180"/>
      <c r="G50" s="88"/>
      <c r="H50" s="88"/>
      <c r="I50" s="88"/>
      <c r="J50" s="529">
        <f>Stādīšana!J53</f>
        <v>0</v>
      </c>
      <c r="K50" s="174">
        <v>10</v>
      </c>
      <c r="L50" s="180"/>
      <c r="M50" s="88"/>
      <c r="N50" s="88"/>
      <c r="O50" s="88"/>
      <c r="P50" s="529">
        <f>Papildināšana!J53</f>
        <v>0</v>
      </c>
      <c r="Q50" s="174"/>
      <c r="R50" s="180"/>
      <c r="S50" s="88"/>
      <c r="T50" s="88"/>
      <c r="U50" s="88"/>
      <c r="V50" s="529">
        <f>'Agrotehniskā kopšana'!J54</f>
        <v>0</v>
      </c>
      <c r="W50" s="174"/>
      <c r="X50" s="180"/>
      <c r="Y50" s="88"/>
      <c r="Z50" s="88"/>
      <c r="AA50" s="88"/>
      <c r="AB50" s="529">
        <f>'Jaunaudžu kopšana'!J53</f>
        <v>0</v>
      </c>
      <c r="AC50" s="174"/>
      <c r="AD50" s="180"/>
      <c r="AE50" s="88"/>
      <c r="AF50" s="88"/>
      <c r="AG50" s="88"/>
      <c r="AH50" s="529">
        <f>Aizsardzība!J53</f>
        <v>0</v>
      </c>
      <c r="AI50" s="174"/>
      <c r="AJ50" s="180"/>
      <c r="AK50" s="88"/>
      <c r="AL50" s="88"/>
      <c r="AM50" s="88"/>
      <c r="AN50" s="529">
        <f>'Stumbru aizsardzība'!J55</f>
        <v>0</v>
      </c>
      <c r="AO50" s="87">
        <f t="shared" si="1"/>
        <v>10</v>
      </c>
      <c r="AP50" s="85">
        <f>IF(AND(Stādīšana!$Z53=TRUE,Papildināšana!$AC53=TRUE,'Agrotehniskā kopšana'!$AJ54=TRUE,'Jaunaudžu kopšana'!$AB53=TRUE,Aizsardzība!$AE53=TRUE,'Stumbru aizsardzība'!$AQ55=TRUE),(IF(COUNT(E50:I50)&gt;0,((E50+F50+G50+H50+I50)*J50),0)+IF(COUNT(Q50:U50)&gt;0,((Q50+R50+S50+T50+U50)*V50),0)+IF(COUNT(W50:AA50)&gt;0,((W50+X50+Y50+Z50+AA50)*AB50),0)+IF(COUNT(AC50:AG50)&gt;0,((AC50+AD50+AE50+AF50+AG50)*AH50),0)+(K50+L50+M50+N50+O50)*P50+(AI50+AJ50+AK50+AL50+AM50)*AN50),0)</f>
        <v>0</v>
      </c>
    </row>
    <row r="51" spans="1:42" x14ac:dyDescent="0.3">
      <c r="A51" s="152"/>
      <c r="B51" s="170">
        <v>43</v>
      </c>
      <c r="C51" s="171" t="s">
        <v>216</v>
      </c>
      <c r="D51" s="185" t="s">
        <v>54</v>
      </c>
      <c r="E51" s="174">
        <v>20</v>
      </c>
      <c r="F51" s="180">
        <v>20</v>
      </c>
      <c r="G51" s="88"/>
      <c r="H51" s="88"/>
      <c r="I51" s="88"/>
      <c r="J51" s="529">
        <f>Stādīšana!J54</f>
        <v>0</v>
      </c>
      <c r="K51" s="174"/>
      <c r="L51" s="180"/>
      <c r="M51" s="88"/>
      <c r="N51" s="88"/>
      <c r="O51" s="88"/>
      <c r="P51" s="529">
        <f>Papildināšana!J54</f>
        <v>0</v>
      </c>
      <c r="Q51" s="174">
        <v>70</v>
      </c>
      <c r="R51" s="180">
        <v>40</v>
      </c>
      <c r="S51" s="88"/>
      <c r="T51" s="88"/>
      <c r="U51" s="88"/>
      <c r="V51" s="529">
        <f>'Agrotehniskā kopšana'!J55</f>
        <v>0</v>
      </c>
      <c r="W51" s="174">
        <v>70</v>
      </c>
      <c r="X51" s="180">
        <v>50</v>
      </c>
      <c r="Y51" s="88"/>
      <c r="Z51" s="88"/>
      <c r="AA51" s="88"/>
      <c r="AB51" s="529">
        <f>'Jaunaudžu kopšana'!J54</f>
        <v>0</v>
      </c>
      <c r="AC51" s="174"/>
      <c r="AD51" s="180"/>
      <c r="AE51" s="88"/>
      <c r="AF51" s="88"/>
      <c r="AG51" s="88"/>
      <c r="AH51" s="529">
        <f>Aizsardzība!J54</f>
        <v>0</v>
      </c>
      <c r="AI51" s="174">
        <v>20</v>
      </c>
      <c r="AJ51" s="180">
        <v>15</v>
      </c>
      <c r="AK51" s="88"/>
      <c r="AL51" s="88"/>
      <c r="AM51" s="88"/>
      <c r="AN51" s="529">
        <f>'Stumbru aizsardzība'!J56</f>
        <v>0</v>
      </c>
      <c r="AO51" s="87">
        <f t="shared" si="1"/>
        <v>180</v>
      </c>
      <c r="AP51" s="85">
        <f>IF(AND(Stādīšana!$Z54=TRUE,Papildināšana!$AC54=TRUE,'Agrotehniskā kopšana'!$AJ55=TRUE,'Jaunaudžu kopšana'!$AB54=TRUE,Aizsardzība!$AE54=TRUE,'Stumbru aizsardzība'!$AQ56=TRUE),(IF(COUNT(E51:I51)&gt;0,((E51+F51+G51+H51+I51)*J51),0)+IF(COUNT(Q51:U51)&gt;0,((Q51+R51+S51+T51+U51)*V51),0)+IF(COUNT(W51:AA51)&gt;0,((W51+X51+Y51+Z51+AA51)*AB51),0)+IF(COUNT(AC51:AG51)&gt;0,((AC51+AD51+AE51+AF51+AG51)*AH51),0)+(K51+L51+M51+N51+O51)*P51+(AI51+AJ51+AK51+AL51+AM51)*AN51),0)</f>
        <v>0</v>
      </c>
    </row>
    <row r="52" spans="1:42" x14ac:dyDescent="0.3">
      <c r="A52" s="152"/>
      <c r="B52" s="170">
        <v>44</v>
      </c>
      <c r="C52" s="171" t="s">
        <v>216</v>
      </c>
      <c r="D52" s="185" t="s">
        <v>54</v>
      </c>
      <c r="E52" s="174"/>
      <c r="F52" s="180"/>
      <c r="G52" s="88"/>
      <c r="H52" s="88"/>
      <c r="I52" s="88"/>
      <c r="J52" s="529">
        <f>Stādīšana!J55</f>
        <v>0</v>
      </c>
      <c r="K52" s="174">
        <v>20</v>
      </c>
      <c r="L52" s="180"/>
      <c r="M52" s="88"/>
      <c r="N52" s="88"/>
      <c r="O52" s="88"/>
      <c r="P52" s="529">
        <f>Papildināšana!J55</f>
        <v>0</v>
      </c>
      <c r="Q52" s="174"/>
      <c r="R52" s="180"/>
      <c r="S52" s="88"/>
      <c r="T52" s="88"/>
      <c r="U52" s="88"/>
      <c r="V52" s="529">
        <f>'Agrotehniskā kopšana'!J56</f>
        <v>0</v>
      </c>
      <c r="W52" s="174"/>
      <c r="X52" s="180"/>
      <c r="Y52" s="88"/>
      <c r="Z52" s="88"/>
      <c r="AA52" s="88"/>
      <c r="AB52" s="529">
        <f>'Jaunaudžu kopšana'!J55</f>
        <v>0</v>
      </c>
      <c r="AC52" s="174"/>
      <c r="AD52" s="180"/>
      <c r="AE52" s="88"/>
      <c r="AF52" s="88"/>
      <c r="AG52" s="88"/>
      <c r="AH52" s="529">
        <f>Aizsardzība!J55</f>
        <v>0</v>
      </c>
      <c r="AI52" s="174"/>
      <c r="AJ52" s="180"/>
      <c r="AK52" s="88"/>
      <c r="AL52" s="88"/>
      <c r="AM52" s="88"/>
      <c r="AN52" s="529">
        <f>'Stumbru aizsardzība'!J57</f>
        <v>0</v>
      </c>
      <c r="AO52" s="87">
        <f t="shared" si="1"/>
        <v>20</v>
      </c>
      <c r="AP52" s="85">
        <f>IF(AND(Stādīšana!$Z55=TRUE,Papildināšana!$AC55=TRUE,'Agrotehniskā kopšana'!$AJ56=TRUE,'Jaunaudžu kopšana'!$AB55=TRUE,Aizsardzība!$AE55=TRUE,'Stumbru aizsardzība'!$AQ57=TRUE),(IF(COUNT(E52:I52)&gt;0,((E52+F52+G52+H52+I52)*J52),0)+IF(COUNT(Q52:U52)&gt;0,((Q52+R52+S52+T52+U52)*V52),0)+IF(COUNT(W52:AA52)&gt;0,((W52+X52+Y52+Z52+AA52)*AB52),0)+IF(COUNT(AC52:AG52)&gt;0,((AC52+AD52+AE52+AF52+AG52)*AH52),0)+(K52+L52+M52+N52+O52)*P52+(AI52+AJ52+AK52+AL52+AM52)*AN52),0)</f>
        <v>0</v>
      </c>
    </row>
    <row r="53" spans="1:42" x14ac:dyDescent="0.3">
      <c r="A53" s="152"/>
      <c r="B53" s="170">
        <v>45</v>
      </c>
      <c r="C53" s="171" t="s">
        <v>216</v>
      </c>
      <c r="D53" s="185" t="s">
        <v>54</v>
      </c>
      <c r="E53" s="174"/>
      <c r="F53" s="180"/>
      <c r="G53" s="88"/>
      <c r="H53" s="88"/>
      <c r="I53" s="88"/>
      <c r="J53" s="529">
        <f>Stādīšana!J56</f>
        <v>0</v>
      </c>
      <c r="K53" s="174">
        <v>15</v>
      </c>
      <c r="L53" s="180"/>
      <c r="M53" s="88"/>
      <c r="N53" s="88"/>
      <c r="O53" s="88"/>
      <c r="P53" s="529">
        <f>Papildināšana!J56</f>
        <v>0</v>
      </c>
      <c r="Q53" s="174"/>
      <c r="R53" s="180"/>
      <c r="S53" s="88"/>
      <c r="T53" s="88"/>
      <c r="U53" s="88"/>
      <c r="V53" s="529">
        <f>'Agrotehniskā kopšana'!J57</f>
        <v>0</v>
      </c>
      <c r="W53" s="174"/>
      <c r="X53" s="180"/>
      <c r="Y53" s="88"/>
      <c r="Z53" s="88"/>
      <c r="AA53" s="88"/>
      <c r="AB53" s="529">
        <f>'Jaunaudžu kopšana'!J56</f>
        <v>0</v>
      </c>
      <c r="AC53" s="174"/>
      <c r="AD53" s="180"/>
      <c r="AE53" s="88"/>
      <c r="AF53" s="88"/>
      <c r="AG53" s="88"/>
      <c r="AH53" s="529">
        <f>Aizsardzība!J56</f>
        <v>0</v>
      </c>
      <c r="AI53" s="174"/>
      <c r="AJ53" s="180"/>
      <c r="AK53" s="88"/>
      <c r="AL53" s="88"/>
      <c r="AM53" s="88"/>
      <c r="AN53" s="529">
        <f>'Stumbru aizsardzība'!J58</f>
        <v>0</v>
      </c>
      <c r="AO53" s="87">
        <f t="shared" si="1"/>
        <v>15</v>
      </c>
      <c r="AP53" s="85">
        <f>IF(AND(Stādīšana!$Z56=TRUE,Papildināšana!$AC56=TRUE,'Agrotehniskā kopšana'!$AJ57=TRUE,'Jaunaudžu kopšana'!$AB56=TRUE,Aizsardzība!$AE56=TRUE,'Stumbru aizsardzība'!$AQ58=TRUE),(IF(COUNT(E53:I53)&gt;0,((E53+F53+G53+H53+I53)*J53),0)+IF(COUNT(Q53:U53)&gt;0,((Q53+R53+S53+T53+U53)*V53),0)+IF(COUNT(W53:AA53)&gt;0,((W53+X53+Y53+Z53+AA53)*AB53),0)+IF(COUNT(AC53:AG53)&gt;0,((AC53+AD53+AE53+AF53+AG53)*AH53),0)+(K53+L53+M53+N53+O53)*P53+(AI53+AJ53+AK53+AL53+AM53)*AN53),0)</f>
        <v>0</v>
      </c>
    </row>
    <row r="54" spans="1:42" x14ac:dyDescent="0.3">
      <c r="A54" s="152"/>
      <c r="B54" s="170">
        <v>46</v>
      </c>
      <c r="C54" s="171" t="s">
        <v>216</v>
      </c>
      <c r="D54" s="185" t="s">
        <v>54</v>
      </c>
      <c r="E54" s="174"/>
      <c r="F54" s="180"/>
      <c r="G54" s="88"/>
      <c r="H54" s="88"/>
      <c r="I54" s="88"/>
      <c r="J54" s="529">
        <f>Stādīšana!J57</f>
        <v>0</v>
      </c>
      <c r="K54" s="174">
        <v>15</v>
      </c>
      <c r="L54" s="180"/>
      <c r="M54" s="88"/>
      <c r="N54" s="88"/>
      <c r="O54" s="88"/>
      <c r="P54" s="529">
        <f>Papildināšana!J57</f>
        <v>0</v>
      </c>
      <c r="Q54" s="174"/>
      <c r="R54" s="180"/>
      <c r="S54" s="88"/>
      <c r="T54" s="88"/>
      <c r="U54" s="88"/>
      <c r="V54" s="529">
        <f>'Agrotehniskā kopšana'!J58</f>
        <v>0</v>
      </c>
      <c r="W54" s="174"/>
      <c r="X54" s="180"/>
      <c r="Y54" s="88"/>
      <c r="Z54" s="88"/>
      <c r="AA54" s="88"/>
      <c r="AB54" s="529">
        <f>'Jaunaudžu kopšana'!J57</f>
        <v>0</v>
      </c>
      <c r="AC54" s="174"/>
      <c r="AD54" s="180"/>
      <c r="AE54" s="88"/>
      <c r="AF54" s="88"/>
      <c r="AG54" s="88"/>
      <c r="AH54" s="529">
        <f>Aizsardzība!J57</f>
        <v>0</v>
      </c>
      <c r="AI54" s="174"/>
      <c r="AJ54" s="180"/>
      <c r="AK54" s="88"/>
      <c r="AL54" s="88"/>
      <c r="AM54" s="88"/>
      <c r="AN54" s="529">
        <f>'Stumbru aizsardzība'!J59</f>
        <v>0</v>
      </c>
      <c r="AO54" s="87">
        <f t="shared" si="1"/>
        <v>15</v>
      </c>
      <c r="AP54" s="85">
        <f>IF(AND(Stādīšana!$Z57=TRUE,Papildināšana!$AC57=TRUE,'Agrotehniskā kopšana'!$AJ58=TRUE,'Jaunaudžu kopšana'!$AB57=TRUE,Aizsardzība!$AE57=TRUE,'Stumbru aizsardzība'!$AQ59=TRUE),(IF(COUNT(E54:I54)&gt;0,((E54+F54+G54+H54+I54)*J54),0)+IF(COUNT(Q54:U54)&gt;0,((Q54+R54+S54+T54+U54)*V54),0)+IF(COUNT(W54:AA54)&gt;0,((W54+X54+Y54+Z54+AA54)*AB54),0)+IF(COUNT(AC54:AG54)&gt;0,((AC54+AD54+AE54+AF54+AG54)*AH54),0)+(K54+L54+M54+N54+O54)*P54+(AI54+AJ54+AK54+AL54+AM54)*AN54),0)</f>
        <v>0</v>
      </c>
    </row>
    <row r="55" spans="1:42" ht="15" customHeight="1" x14ac:dyDescent="0.3">
      <c r="A55" s="152"/>
      <c r="B55" s="170">
        <v>47</v>
      </c>
      <c r="C55" s="172" t="s">
        <v>216</v>
      </c>
      <c r="D55" s="187" t="s">
        <v>55</v>
      </c>
      <c r="E55" s="175">
        <v>75</v>
      </c>
      <c r="F55" s="181">
        <v>50</v>
      </c>
      <c r="G55" s="88"/>
      <c r="H55" s="88"/>
      <c r="I55" s="88"/>
      <c r="J55" s="529">
        <f>Stādīšana!J58</f>
        <v>0</v>
      </c>
      <c r="K55" s="175"/>
      <c r="L55" s="181"/>
      <c r="M55" s="88"/>
      <c r="N55" s="88"/>
      <c r="O55" s="88"/>
      <c r="P55" s="529">
        <f>Papildināšana!J58</f>
        <v>0</v>
      </c>
      <c r="Q55" s="175">
        <v>100</v>
      </c>
      <c r="R55" s="181">
        <v>50</v>
      </c>
      <c r="S55" s="88"/>
      <c r="T55" s="88"/>
      <c r="U55" s="88"/>
      <c r="V55" s="529">
        <f>'Agrotehniskā kopšana'!J59</f>
        <v>0</v>
      </c>
      <c r="W55" s="175">
        <v>50</v>
      </c>
      <c r="X55" s="181">
        <v>40</v>
      </c>
      <c r="Y55" s="88"/>
      <c r="Z55" s="88"/>
      <c r="AA55" s="88"/>
      <c r="AB55" s="529">
        <f>'Jaunaudžu kopšana'!J58</f>
        <v>0</v>
      </c>
      <c r="AC55" s="175">
        <v>60</v>
      </c>
      <c r="AD55" s="181">
        <v>50</v>
      </c>
      <c r="AE55" s="88"/>
      <c r="AF55" s="88"/>
      <c r="AG55" s="88"/>
      <c r="AH55" s="529">
        <f>Aizsardzība!J58</f>
        <v>0</v>
      </c>
      <c r="AI55" s="175">
        <v>5</v>
      </c>
      <c r="AJ55" s="181">
        <v>5</v>
      </c>
      <c r="AK55" s="88"/>
      <c r="AL55" s="88"/>
      <c r="AM55" s="88"/>
      <c r="AN55" s="529">
        <f>'Stumbru aizsardzība'!J60</f>
        <v>0</v>
      </c>
      <c r="AO55" s="87">
        <f t="shared" si="1"/>
        <v>290</v>
      </c>
      <c r="AP55" s="85">
        <f>IF(AND(Stādīšana!$Z58=TRUE,Papildināšana!$AC58=TRUE,'Agrotehniskā kopšana'!$AJ59=TRUE,'Jaunaudžu kopšana'!$AB58=TRUE,Aizsardzība!$AE58=TRUE,'Stumbru aizsardzība'!$AQ60=TRUE),(IF(COUNT(E55:I55)&gt;0,((E55+F55+G55+H55+I55)*J55),0)+IF(COUNT(Q55:U55)&gt;0,((Q55+R55+S55+T55+U55)*V55),0)+IF(COUNT(W55:AA55)&gt;0,((W55+X55+Y55+Z55+AA55)*AB55),0)+IF(COUNT(AC55:AG55)&gt;0,((AC55+AD55+AE55+AF55+AG55)*AH55),0)+(K55+L55+M55+N55+O55)*P55+(AI55+AJ55+AK55+AL55+AM55)*AN55),0)</f>
        <v>0</v>
      </c>
    </row>
    <row r="56" spans="1:42" x14ac:dyDescent="0.3">
      <c r="A56" s="152"/>
      <c r="B56" s="170">
        <v>48</v>
      </c>
      <c r="C56" s="172" t="s">
        <v>216</v>
      </c>
      <c r="D56" s="187" t="s">
        <v>55</v>
      </c>
      <c r="E56" s="175">
        <v>70</v>
      </c>
      <c r="F56" s="181">
        <v>40</v>
      </c>
      <c r="G56" s="88"/>
      <c r="H56" s="88"/>
      <c r="I56" s="88"/>
      <c r="J56" s="529">
        <f>Stādīšana!J59</f>
        <v>0</v>
      </c>
      <c r="K56" s="175"/>
      <c r="L56" s="181"/>
      <c r="M56" s="88"/>
      <c r="N56" s="88"/>
      <c r="O56" s="88"/>
      <c r="P56" s="529">
        <f>Papildināšana!J59</f>
        <v>0</v>
      </c>
      <c r="Q56" s="175">
        <v>90</v>
      </c>
      <c r="R56" s="181">
        <v>40</v>
      </c>
      <c r="S56" s="88"/>
      <c r="T56" s="88"/>
      <c r="U56" s="88"/>
      <c r="V56" s="529">
        <f>'Agrotehniskā kopšana'!J60</f>
        <v>0</v>
      </c>
      <c r="W56" s="175">
        <v>40</v>
      </c>
      <c r="X56" s="181">
        <v>25</v>
      </c>
      <c r="Y56" s="88"/>
      <c r="Z56" s="88"/>
      <c r="AA56" s="88"/>
      <c r="AB56" s="529">
        <f>'Jaunaudžu kopšana'!J59</f>
        <v>0</v>
      </c>
      <c r="AC56" s="175"/>
      <c r="AD56" s="181"/>
      <c r="AE56" s="88"/>
      <c r="AF56" s="88"/>
      <c r="AG56" s="88"/>
      <c r="AH56" s="529">
        <f>Aizsardzība!J59</f>
        <v>0</v>
      </c>
      <c r="AI56" s="175"/>
      <c r="AJ56" s="181"/>
      <c r="AK56" s="88"/>
      <c r="AL56" s="88"/>
      <c r="AM56" s="88"/>
      <c r="AN56" s="529">
        <f>'Stumbru aizsardzība'!J61</f>
        <v>0</v>
      </c>
      <c r="AO56" s="87">
        <f t="shared" si="1"/>
        <v>200</v>
      </c>
      <c r="AP56" s="85">
        <f>IF(AND(Stādīšana!$Z59=TRUE,Papildināšana!$AC59=TRUE,'Agrotehniskā kopšana'!$AJ60=TRUE,'Jaunaudžu kopšana'!$AB59=TRUE,Aizsardzība!$AE59=TRUE,'Stumbru aizsardzība'!$AQ61=TRUE),(IF(COUNT(E56:I56)&gt;0,((E56+F56+G56+H56+I56)*J56),0)+IF(COUNT(Q56:U56)&gt;0,((Q56+R56+S56+T56+U56)*V56),0)+IF(COUNT(W56:AA56)&gt;0,((W56+X56+Y56+Z56+AA56)*AB56),0)+IF(COUNT(AC56:AG56)&gt;0,((AC56+AD56+AE56+AF56+AG56)*AH56),0)+(K56+L56+M56+N56+O56)*P56+(AI56+AJ56+AK56+AL56+AM56)*AN56),0)</f>
        <v>0</v>
      </c>
    </row>
    <row r="57" spans="1:42" x14ac:dyDescent="0.3">
      <c r="A57" s="152"/>
      <c r="B57" s="170">
        <v>49</v>
      </c>
      <c r="C57" s="172" t="s">
        <v>216</v>
      </c>
      <c r="D57" s="187" t="s">
        <v>55</v>
      </c>
      <c r="E57" s="175">
        <v>40</v>
      </c>
      <c r="F57" s="181"/>
      <c r="G57" s="88"/>
      <c r="H57" s="88"/>
      <c r="I57" s="88"/>
      <c r="J57" s="529">
        <f>Stādīšana!J60</f>
        <v>0</v>
      </c>
      <c r="K57" s="175"/>
      <c r="L57" s="181"/>
      <c r="M57" s="88"/>
      <c r="N57" s="88"/>
      <c r="O57" s="88"/>
      <c r="P57" s="529">
        <f>Papildināšana!J60</f>
        <v>0</v>
      </c>
      <c r="Q57" s="175">
        <v>50</v>
      </c>
      <c r="R57" s="181"/>
      <c r="S57" s="88"/>
      <c r="T57" s="88"/>
      <c r="U57" s="88"/>
      <c r="V57" s="529">
        <f>'Agrotehniskā kopšana'!J61</f>
        <v>0</v>
      </c>
      <c r="W57" s="175">
        <v>40</v>
      </c>
      <c r="X57" s="181"/>
      <c r="Y57" s="88"/>
      <c r="Z57" s="88"/>
      <c r="AA57" s="88"/>
      <c r="AB57" s="529">
        <f>'Jaunaudžu kopšana'!J60</f>
        <v>0</v>
      </c>
      <c r="AC57" s="175"/>
      <c r="AD57" s="181"/>
      <c r="AE57" s="88"/>
      <c r="AF57" s="88"/>
      <c r="AG57" s="88"/>
      <c r="AH57" s="529">
        <f>Aizsardzība!J60</f>
        <v>0</v>
      </c>
      <c r="AI57" s="175"/>
      <c r="AJ57" s="181"/>
      <c r="AK57" s="88"/>
      <c r="AL57" s="88"/>
      <c r="AM57" s="88"/>
      <c r="AN57" s="529">
        <f>'Stumbru aizsardzība'!J62</f>
        <v>0</v>
      </c>
      <c r="AO57" s="87">
        <f t="shared" si="1"/>
        <v>130</v>
      </c>
      <c r="AP57" s="85">
        <f>IF(AND(Stādīšana!$Z60=TRUE,Papildināšana!$AC60=TRUE,'Agrotehniskā kopšana'!$AJ61=TRUE,'Jaunaudžu kopšana'!$AB60=TRUE,Aizsardzība!$AE60=TRUE,'Stumbru aizsardzība'!$AQ62=TRUE),(IF(COUNT(E57:I57)&gt;0,((E57+F57+G57+H57+I57)*J57),0)+IF(COUNT(Q57:U57)&gt;0,((Q57+R57+S57+T57+U57)*V57),0)+IF(COUNT(W57:AA57)&gt;0,((W57+X57+Y57+Z57+AA57)*AB57),0)+IF(COUNT(AC57:AG57)&gt;0,((AC57+AD57+AE57+AF57+AG57)*AH57),0)+(K57+L57+M57+N57+O57)*P57+(AI57+AJ57+AK57+AL57+AM57)*AN57),0)</f>
        <v>0</v>
      </c>
    </row>
    <row r="58" spans="1:42" x14ac:dyDescent="0.3">
      <c r="A58" s="152"/>
      <c r="B58" s="170">
        <v>50</v>
      </c>
      <c r="C58" s="172" t="s">
        <v>216</v>
      </c>
      <c r="D58" s="187" t="s">
        <v>55</v>
      </c>
      <c r="E58" s="175">
        <v>40</v>
      </c>
      <c r="F58" s="181"/>
      <c r="G58" s="88"/>
      <c r="H58" s="88"/>
      <c r="I58" s="88"/>
      <c r="J58" s="529">
        <f>Stādīšana!J61</f>
        <v>0</v>
      </c>
      <c r="K58" s="175"/>
      <c r="L58" s="181"/>
      <c r="M58" s="88"/>
      <c r="N58" s="88"/>
      <c r="O58" s="88"/>
      <c r="P58" s="529">
        <f>Papildināšana!J61</f>
        <v>0</v>
      </c>
      <c r="Q58" s="175">
        <v>40</v>
      </c>
      <c r="R58" s="181"/>
      <c r="S58" s="88"/>
      <c r="T58" s="88"/>
      <c r="U58" s="88"/>
      <c r="V58" s="529">
        <f>'Agrotehniskā kopšana'!J62</f>
        <v>0</v>
      </c>
      <c r="W58" s="175"/>
      <c r="X58" s="181"/>
      <c r="Y58" s="88"/>
      <c r="Z58" s="88"/>
      <c r="AA58" s="88"/>
      <c r="AB58" s="529">
        <f>'Jaunaudžu kopšana'!J61</f>
        <v>0</v>
      </c>
      <c r="AC58" s="175">
        <v>40</v>
      </c>
      <c r="AD58" s="181"/>
      <c r="AE58" s="88"/>
      <c r="AF58" s="88"/>
      <c r="AG58" s="88"/>
      <c r="AH58" s="529">
        <f>Aizsardzība!J61</f>
        <v>0</v>
      </c>
      <c r="AI58" s="175"/>
      <c r="AJ58" s="181"/>
      <c r="AK58" s="88"/>
      <c r="AL58" s="88"/>
      <c r="AM58" s="88"/>
      <c r="AN58" s="529">
        <f>'Stumbru aizsardzība'!J63</f>
        <v>0</v>
      </c>
      <c r="AO58" s="87">
        <f t="shared" si="1"/>
        <v>120</v>
      </c>
      <c r="AP58" s="85">
        <f>IF(AND(Stādīšana!$Z61=TRUE,Papildināšana!$AC61=TRUE,'Agrotehniskā kopšana'!$AJ62=TRUE,'Jaunaudžu kopšana'!$AB61=TRUE,Aizsardzība!$AE61=TRUE,'Stumbru aizsardzība'!$AQ63=TRUE),(IF(COUNT(E58:I58)&gt;0,((E58+F58+G58+H58+I58)*J58),0)+IF(COUNT(Q58:U58)&gt;0,((Q58+R58+S58+T58+U58)*V58),0)+IF(COUNT(W58:AA58)&gt;0,((W58+X58+Y58+Z58+AA58)*AB58),0)+IF(COUNT(AC58:AG58)&gt;0,((AC58+AD58+AE58+AF58+AG58)*AH58),0)+(K58+L58+M58+N58+O58)*P58+(AI58+AJ58+AK58+AL58+AM58)*AN58),0)</f>
        <v>0</v>
      </c>
    </row>
    <row r="59" spans="1:42" x14ac:dyDescent="0.3">
      <c r="A59" s="152"/>
      <c r="B59" s="170">
        <v>51</v>
      </c>
      <c r="C59" s="172" t="s">
        <v>216</v>
      </c>
      <c r="D59" s="187" t="s">
        <v>55</v>
      </c>
      <c r="E59" s="175">
        <v>25</v>
      </c>
      <c r="F59" s="181"/>
      <c r="G59" s="88"/>
      <c r="H59" s="88"/>
      <c r="I59" s="88"/>
      <c r="J59" s="529">
        <f>Stādīšana!J62</f>
        <v>0</v>
      </c>
      <c r="K59" s="175"/>
      <c r="L59" s="181"/>
      <c r="M59" s="88"/>
      <c r="N59" s="88"/>
      <c r="O59" s="88"/>
      <c r="P59" s="529">
        <f>Papildināšana!J62</f>
        <v>0</v>
      </c>
      <c r="Q59" s="175"/>
      <c r="R59" s="181"/>
      <c r="S59" s="88"/>
      <c r="T59" s="88"/>
      <c r="U59" s="88"/>
      <c r="V59" s="529">
        <f>'Agrotehniskā kopšana'!J63</f>
        <v>0</v>
      </c>
      <c r="W59" s="175"/>
      <c r="X59" s="181"/>
      <c r="Y59" s="88"/>
      <c r="Z59" s="88"/>
      <c r="AA59" s="88"/>
      <c r="AB59" s="529">
        <f>'Jaunaudžu kopšana'!J62</f>
        <v>0</v>
      </c>
      <c r="AC59" s="175">
        <v>30</v>
      </c>
      <c r="AD59" s="181"/>
      <c r="AE59" s="88"/>
      <c r="AF59" s="88"/>
      <c r="AG59" s="88"/>
      <c r="AH59" s="529">
        <f>Aizsardzība!J62</f>
        <v>0</v>
      </c>
      <c r="AI59" s="175"/>
      <c r="AJ59" s="181"/>
      <c r="AK59" s="88"/>
      <c r="AL59" s="88"/>
      <c r="AM59" s="88"/>
      <c r="AN59" s="529">
        <f>'Stumbru aizsardzība'!J64</f>
        <v>0</v>
      </c>
      <c r="AO59" s="87">
        <f t="shared" si="1"/>
        <v>55</v>
      </c>
      <c r="AP59" s="85">
        <f>IF(AND(Stādīšana!$Z62=TRUE,Papildināšana!$AC62=TRUE,'Agrotehniskā kopšana'!$AJ63=TRUE,'Jaunaudžu kopšana'!$AB62=TRUE,Aizsardzība!$AE62=TRUE,'Stumbru aizsardzība'!$AQ64=TRUE),(IF(COUNT(E59:I59)&gt;0,((E59+F59+G59+H59+I59)*J59),0)+IF(COUNT(Q59:U59)&gt;0,((Q59+R59+S59+T59+U59)*V59),0)+IF(COUNT(W59:AA59)&gt;0,((W59+X59+Y59+Z59+AA59)*AB59),0)+IF(COUNT(AC59:AG59)&gt;0,((AC59+AD59+AE59+AF59+AG59)*AH59),0)+(K59+L59+M59+N59+O59)*P59+(AI59+AJ59+AK59+AL59+AM59)*AN59),0)</f>
        <v>0</v>
      </c>
    </row>
    <row r="60" spans="1:42" x14ac:dyDescent="0.3">
      <c r="A60" s="152"/>
      <c r="B60" s="170">
        <v>52</v>
      </c>
      <c r="C60" s="172" t="s">
        <v>216</v>
      </c>
      <c r="D60" s="187" t="s">
        <v>55</v>
      </c>
      <c r="E60" s="175"/>
      <c r="F60" s="181"/>
      <c r="G60" s="88"/>
      <c r="H60" s="88"/>
      <c r="I60" s="88"/>
      <c r="J60" s="529">
        <f>Stādīšana!J63</f>
        <v>0</v>
      </c>
      <c r="K60" s="175">
        <v>20</v>
      </c>
      <c r="L60" s="181"/>
      <c r="M60" s="88"/>
      <c r="N60" s="88"/>
      <c r="O60" s="88"/>
      <c r="P60" s="529">
        <f>Papildināšana!J63</f>
        <v>0</v>
      </c>
      <c r="Q60" s="175"/>
      <c r="R60" s="181"/>
      <c r="S60" s="88"/>
      <c r="T60" s="88"/>
      <c r="U60" s="88"/>
      <c r="V60" s="529">
        <f>'Agrotehniskā kopšana'!J64</f>
        <v>0</v>
      </c>
      <c r="W60" s="175"/>
      <c r="X60" s="181"/>
      <c r="Y60" s="88"/>
      <c r="Z60" s="88"/>
      <c r="AA60" s="88"/>
      <c r="AB60" s="529">
        <f>'Jaunaudžu kopšana'!J63</f>
        <v>0</v>
      </c>
      <c r="AC60" s="175"/>
      <c r="AD60" s="181"/>
      <c r="AE60" s="88"/>
      <c r="AF60" s="88"/>
      <c r="AG60" s="88"/>
      <c r="AH60" s="529">
        <f>Aizsardzība!J63</f>
        <v>0</v>
      </c>
      <c r="AI60" s="175"/>
      <c r="AJ60" s="181"/>
      <c r="AK60" s="88"/>
      <c r="AL60" s="88"/>
      <c r="AM60" s="88"/>
      <c r="AN60" s="529">
        <f>'Stumbru aizsardzība'!J65</f>
        <v>0</v>
      </c>
      <c r="AO60" s="87">
        <f t="shared" si="1"/>
        <v>20</v>
      </c>
      <c r="AP60" s="85">
        <f>IF(AND(Stādīšana!$Z63=TRUE,Papildināšana!$AC63=TRUE,'Agrotehniskā kopšana'!$AJ64=TRUE,'Jaunaudžu kopšana'!$AB63=TRUE,Aizsardzība!$AE63=TRUE,'Stumbru aizsardzība'!$AQ65=TRUE),(IF(COUNT(E60:I60)&gt;0,((E60+F60+G60+H60+I60)*J60),0)+IF(COUNT(Q60:U60)&gt;0,((Q60+R60+S60+T60+U60)*V60),0)+IF(COUNT(W60:AA60)&gt;0,((W60+X60+Y60+Z60+AA60)*AB60),0)+IF(COUNT(AC60:AG60)&gt;0,((AC60+AD60+AE60+AF60+AG60)*AH60),0)+(K60+L60+M60+N60+O60)*P60+(AI60+AJ60+AK60+AL60+AM60)*AN60),0)</f>
        <v>0</v>
      </c>
    </row>
    <row r="61" spans="1:42" x14ac:dyDescent="0.3">
      <c r="A61" s="152"/>
      <c r="B61" s="170">
        <v>53</v>
      </c>
      <c r="C61" s="171" t="s">
        <v>216</v>
      </c>
      <c r="D61" s="185" t="s">
        <v>55</v>
      </c>
      <c r="E61" s="174"/>
      <c r="F61" s="180"/>
      <c r="G61" s="88"/>
      <c r="H61" s="88"/>
      <c r="I61" s="88"/>
      <c r="J61" s="529">
        <f>Stādīšana!J64</f>
        <v>0</v>
      </c>
      <c r="K61" s="174">
        <v>20</v>
      </c>
      <c r="L61" s="180"/>
      <c r="M61" s="88"/>
      <c r="N61" s="88"/>
      <c r="O61" s="88"/>
      <c r="P61" s="529">
        <f>Papildināšana!J64</f>
        <v>0</v>
      </c>
      <c r="Q61" s="174"/>
      <c r="R61" s="180"/>
      <c r="S61" s="88"/>
      <c r="T61" s="88"/>
      <c r="U61" s="88"/>
      <c r="V61" s="529">
        <f>'Agrotehniskā kopšana'!J65</f>
        <v>0</v>
      </c>
      <c r="W61" s="174"/>
      <c r="X61" s="180"/>
      <c r="Y61" s="88"/>
      <c r="Z61" s="88"/>
      <c r="AA61" s="88"/>
      <c r="AB61" s="529">
        <f>'Jaunaudžu kopšana'!J64</f>
        <v>0</v>
      </c>
      <c r="AC61" s="174"/>
      <c r="AD61" s="180"/>
      <c r="AE61" s="88"/>
      <c r="AF61" s="88"/>
      <c r="AG61" s="88"/>
      <c r="AH61" s="529">
        <f>Aizsardzība!J64</f>
        <v>0</v>
      </c>
      <c r="AI61" s="174"/>
      <c r="AJ61" s="180"/>
      <c r="AK61" s="88"/>
      <c r="AL61" s="88"/>
      <c r="AM61" s="88"/>
      <c r="AN61" s="529">
        <f>'Stumbru aizsardzība'!J66</f>
        <v>0</v>
      </c>
      <c r="AO61" s="87">
        <f t="shared" si="1"/>
        <v>20</v>
      </c>
      <c r="AP61" s="85">
        <f>IF(AND(Stādīšana!$Z64=TRUE,Papildināšana!$AC64=TRUE,'Agrotehniskā kopšana'!$AJ65=TRUE,'Jaunaudžu kopšana'!$AB64=TRUE,Aizsardzība!$AE64=TRUE,'Stumbru aizsardzība'!$AQ66=TRUE),(IF(COUNT(E61:I61)&gt;0,((E61+F61+G61+H61+I61)*J61),0)+IF(COUNT(Q61:U61)&gt;0,((Q61+R61+S61+T61+U61)*V61),0)+IF(COUNT(W61:AA61)&gt;0,((W61+X61+Y61+Z61+AA61)*AB61),0)+IF(COUNT(AC61:AG61)&gt;0,((AC61+AD61+AE61+AF61+AG61)*AH61),0)+(K61+L61+M61+N61+O61)*P61+(AI61+AJ61+AK61+AL61+AM61)*AN61),0)</f>
        <v>0</v>
      </c>
    </row>
    <row r="62" spans="1:42" x14ac:dyDescent="0.3">
      <c r="A62" s="152"/>
      <c r="B62" s="170">
        <v>54</v>
      </c>
      <c r="C62" s="171" t="s">
        <v>216</v>
      </c>
      <c r="D62" s="185" t="s">
        <v>56</v>
      </c>
      <c r="E62" s="175">
        <v>70</v>
      </c>
      <c r="F62" s="181">
        <v>50</v>
      </c>
      <c r="G62" s="88"/>
      <c r="H62" s="88"/>
      <c r="I62" s="88"/>
      <c r="J62" s="529">
        <f>Stādīšana!J65</f>
        <v>0</v>
      </c>
      <c r="K62" s="175"/>
      <c r="L62" s="181"/>
      <c r="M62" s="88"/>
      <c r="N62" s="88"/>
      <c r="O62" s="88"/>
      <c r="P62" s="529">
        <f>Papildināšana!J65</f>
        <v>0</v>
      </c>
      <c r="Q62" s="175">
        <v>100</v>
      </c>
      <c r="R62" s="181">
        <v>70</v>
      </c>
      <c r="S62" s="88"/>
      <c r="T62" s="88"/>
      <c r="U62" s="88"/>
      <c r="V62" s="529">
        <f>'Agrotehniskā kopšana'!J66</f>
        <v>0</v>
      </c>
      <c r="W62" s="175">
        <v>60</v>
      </c>
      <c r="X62" s="181">
        <v>35</v>
      </c>
      <c r="Y62" s="88"/>
      <c r="Z62" s="88"/>
      <c r="AA62" s="88"/>
      <c r="AB62" s="529">
        <f>'Jaunaudžu kopšana'!J65</f>
        <v>0</v>
      </c>
      <c r="AC62" s="174">
        <v>70</v>
      </c>
      <c r="AD62" s="180">
        <v>70</v>
      </c>
      <c r="AE62" s="88"/>
      <c r="AF62" s="88"/>
      <c r="AG62" s="88"/>
      <c r="AH62" s="529">
        <f>Aizsardzība!J65</f>
        <v>0</v>
      </c>
      <c r="AI62" s="175">
        <v>5</v>
      </c>
      <c r="AJ62" s="181">
        <v>5</v>
      </c>
      <c r="AK62" s="88"/>
      <c r="AL62" s="88"/>
      <c r="AM62" s="88"/>
      <c r="AN62" s="529">
        <f>'Stumbru aizsardzība'!J67</f>
        <v>0</v>
      </c>
      <c r="AO62" s="87">
        <f t="shared" si="1"/>
        <v>305</v>
      </c>
      <c r="AP62" s="85">
        <f>IF(AND(Stādīšana!$Z65=TRUE,Papildināšana!$AC65=TRUE,'Agrotehniskā kopšana'!$AJ66=TRUE,'Jaunaudžu kopšana'!$AB65=TRUE,Aizsardzība!$AE65=TRUE,'Stumbru aizsardzība'!$AQ67=TRUE),(IF(COUNT(E62:I62)&gt;0,((E62+F62+G62+H62+I62)*J62),0)+IF(COUNT(Q62:U62)&gt;0,((Q62+R62+S62+T62+U62)*V62),0)+IF(COUNT(W62:AA62)&gt;0,((W62+X62+Y62+Z62+AA62)*AB62),0)+IF(COUNT(AC62:AG62)&gt;0,((AC62+AD62+AE62+AF62+AG62)*AH62),0)+(K62+L62+M62+N62+O62)*P62+(AI62+AJ62+AK62+AL62+AM62)*AN62),0)</f>
        <v>0</v>
      </c>
    </row>
    <row r="63" spans="1:42" x14ac:dyDescent="0.3">
      <c r="A63" s="152"/>
      <c r="B63" s="170">
        <v>55</v>
      </c>
      <c r="C63" s="171" t="s">
        <v>216</v>
      </c>
      <c r="D63" s="185" t="s">
        <v>56</v>
      </c>
      <c r="E63" s="175">
        <v>25</v>
      </c>
      <c r="F63" s="181"/>
      <c r="G63" s="88"/>
      <c r="H63" s="88"/>
      <c r="I63" s="88"/>
      <c r="J63" s="529">
        <f>Stādīšana!J66</f>
        <v>0</v>
      </c>
      <c r="K63" s="175"/>
      <c r="L63" s="181"/>
      <c r="M63" s="88"/>
      <c r="N63" s="88"/>
      <c r="O63" s="88"/>
      <c r="P63" s="529">
        <f>Papildināšana!J66</f>
        <v>0</v>
      </c>
      <c r="Q63" s="175">
        <v>55</v>
      </c>
      <c r="R63" s="181"/>
      <c r="S63" s="88"/>
      <c r="T63" s="88"/>
      <c r="U63" s="88"/>
      <c r="V63" s="529">
        <f>'Agrotehniskā kopšana'!J67</f>
        <v>0</v>
      </c>
      <c r="W63" s="175">
        <v>30</v>
      </c>
      <c r="X63" s="181"/>
      <c r="Y63" s="88"/>
      <c r="Z63" s="88"/>
      <c r="AA63" s="88"/>
      <c r="AB63" s="529">
        <f>'Jaunaudžu kopšana'!J66</f>
        <v>0</v>
      </c>
      <c r="AC63" s="174"/>
      <c r="AD63" s="180"/>
      <c r="AE63" s="88"/>
      <c r="AF63" s="88"/>
      <c r="AG63" s="88"/>
      <c r="AH63" s="529">
        <f>Aizsardzība!J66</f>
        <v>0</v>
      </c>
      <c r="AI63" s="175"/>
      <c r="AJ63" s="181"/>
      <c r="AK63" s="88"/>
      <c r="AL63" s="88"/>
      <c r="AM63" s="88"/>
      <c r="AN63" s="529">
        <f>'Stumbru aizsardzība'!J68</f>
        <v>0</v>
      </c>
      <c r="AO63" s="87">
        <f t="shared" si="1"/>
        <v>110</v>
      </c>
      <c r="AP63" s="85">
        <f>IF(AND(Stādīšana!$Z66=TRUE,Papildināšana!$AC66=TRUE,'Agrotehniskā kopšana'!$AJ67=TRUE,'Jaunaudžu kopšana'!$AB66=TRUE,Aizsardzība!$AE66=TRUE,'Stumbru aizsardzība'!$AQ68=TRUE),(IF(COUNT(E63:I63)&gt;0,((E63+F63+G63+H63+I63)*J63),0)+IF(COUNT(Q63:U63)&gt;0,((Q63+R63+S63+T63+U63)*V63),0)+IF(COUNT(W63:AA63)&gt;0,((W63+X63+Y63+Z63+AA63)*AB63),0)+IF(COUNT(AC63:AG63)&gt;0,((AC63+AD63+AE63+AF63+AG63)*AH63),0)+(K63+L63+M63+N63+O63)*P63+(AI63+AJ63+AK63+AL63+AM63)*AN63),0)</f>
        <v>0</v>
      </c>
    </row>
    <row r="64" spans="1:42" x14ac:dyDescent="0.3">
      <c r="A64" s="152"/>
      <c r="B64" s="170">
        <v>56</v>
      </c>
      <c r="C64" s="171" t="s">
        <v>216</v>
      </c>
      <c r="D64" s="185" t="s">
        <v>56</v>
      </c>
      <c r="E64" s="175">
        <v>25</v>
      </c>
      <c r="F64" s="181"/>
      <c r="G64" s="88"/>
      <c r="H64" s="88"/>
      <c r="I64" s="88"/>
      <c r="J64" s="529">
        <f>Stādīšana!J67</f>
        <v>0</v>
      </c>
      <c r="K64" s="175"/>
      <c r="L64" s="181"/>
      <c r="M64" s="88"/>
      <c r="N64" s="88"/>
      <c r="O64" s="88"/>
      <c r="P64" s="529">
        <f>Papildināšana!J67</f>
        <v>0</v>
      </c>
      <c r="Q64" s="175">
        <v>55</v>
      </c>
      <c r="R64" s="181"/>
      <c r="S64" s="88"/>
      <c r="T64" s="88"/>
      <c r="U64" s="88"/>
      <c r="V64" s="529">
        <f>'Agrotehniskā kopšana'!J68</f>
        <v>0</v>
      </c>
      <c r="W64" s="175">
        <v>30</v>
      </c>
      <c r="X64" s="181"/>
      <c r="Y64" s="88"/>
      <c r="Z64" s="88"/>
      <c r="AA64" s="88"/>
      <c r="AB64" s="529">
        <f>'Jaunaudžu kopšana'!J67</f>
        <v>0</v>
      </c>
      <c r="AC64" s="174"/>
      <c r="AD64" s="180"/>
      <c r="AE64" s="88"/>
      <c r="AF64" s="88"/>
      <c r="AG64" s="88"/>
      <c r="AH64" s="529">
        <f>Aizsardzība!J67</f>
        <v>0</v>
      </c>
      <c r="AI64" s="175"/>
      <c r="AJ64" s="181"/>
      <c r="AK64" s="88"/>
      <c r="AL64" s="88"/>
      <c r="AM64" s="88"/>
      <c r="AN64" s="529">
        <f>'Stumbru aizsardzība'!J69</f>
        <v>0</v>
      </c>
      <c r="AO64" s="87">
        <f t="shared" si="1"/>
        <v>110</v>
      </c>
      <c r="AP64" s="85">
        <f>IF(AND(Stādīšana!$Z67=TRUE,Papildināšana!$AC67=TRUE,'Agrotehniskā kopšana'!$AJ68=TRUE,'Jaunaudžu kopšana'!$AB67=TRUE,Aizsardzība!$AE67=TRUE,'Stumbru aizsardzība'!$AQ69=TRUE),(IF(COUNT(E64:I64)&gt;0,((E64+F64+G64+H64+I64)*J64),0)+IF(COUNT(Q64:U64)&gt;0,((Q64+R64+S64+T64+U64)*V64),0)+IF(COUNT(W64:AA64)&gt;0,((W64+X64+Y64+Z64+AA64)*AB64),0)+IF(COUNT(AC64:AG64)&gt;0,((AC64+AD64+AE64+AF64+AG64)*AH64),0)+(K64+L64+M64+N64+O64)*P64+(AI64+AJ64+AK64+AL64+AM64)*AN64),0)</f>
        <v>0</v>
      </c>
    </row>
    <row r="65" spans="1:42" x14ac:dyDescent="0.3">
      <c r="A65" s="152"/>
      <c r="B65" s="170">
        <v>57</v>
      </c>
      <c r="C65" s="171" t="s">
        <v>216</v>
      </c>
      <c r="D65" s="185" t="s">
        <v>56</v>
      </c>
      <c r="E65" s="175"/>
      <c r="F65" s="181"/>
      <c r="G65" s="88"/>
      <c r="H65" s="88"/>
      <c r="I65" s="88"/>
      <c r="J65" s="529">
        <f>Stādīšana!J68</f>
        <v>0</v>
      </c>
      <c r="K65" s="175"/>
      <c r="L65" s="181"/>
      <c r="M65" s="88"/>
      <c r="N65" s="88"/>
      <c r="O65" s="88"/>
      <c r="P65" s="529">
        <f>Papildināšana!J68</f>
        <v>0</v>
      </c>
      <c r="Q65" s="175">
        <v>100</v>
      </c>
      <c r="R65" s="181">
        <v>0</v>
      </c>
      <c r="S65" s="88"/>
      <c r="T65" s="88"/>
      <c r="U65" s="88"/>
      <c r="V65" s="529">
        <f>'Agrotehniskā kopšana'!J69</f>
        <v>0</v>
      </c>
      <c r="W65" s="175"/>
      <c r="X65" s="181"/>
      <c r="Y65" s="88"/>
      <c r="Z65" s="88"/>
      <c r="AA65" s="88"/>
      <c r="AB65" s="529">
        <f>'Jaunaudžu kopšana'!J68</f>
        <v>0</v>
      </c>
      <c r="AC65" s="174"/>
      <c r="AD65" s="180"/>
      <c r="AE65" s="88"/>
      <c r="AF65" s="88"/>
      <c r="AG65" s="88"/>
      <c r="AH65" s="529">
        <f>Aizsardzība!J68</f>
        <v>0</v>
      </c>
      <c r="AI65" s="175"/>
      <c r="AJ65" s="181"/>
      <c r="AK65" s="88"/>
      <c r="AL65" s="88"/>
      <c r="AM65" s="88"/>
      <c r="AN65" s="529">
        <f>'Stumbru aizsardzība'!J70</f>
        <v>0</v>
      </c>
      <c r="AO65" s="87">
        <f t="shared" si="1"/>
        <v>100</v>
      </c>
      <c r="AP65" s="85">
        <f>IF(AND(Stādīšana!$Z68=TRUE,Papildināšana!$AC68=TRUE,'Agrotehniskā kopšana'!$AJ69=TRUE,'Jaunaudžu kopšana'!$AB68=TRUE,Aizsardzība!$AE68=TRUE,'Stumbru aizsardzība'!$AQ70=TRUE),(IF(COUNT(E65:I65)&gt;0,((E65+F65+G65+H65+I65)*J65),0)+IF(COUNT(Q65:U65)&gt;0,((Q65+R65+S65+T65+U65)*V65),0)+IF(COUNT(W65:AA65)&gt;0,((W65+X65+Y65+Z65+AA65)*AB65),0)+IF(COUNT(AC65:AG65)&gt;0,((AC65+AD65+AE65+AF65+AG65)*AH65),0)+(K65+L65+M65+N65+O65)*P65+(AI65+AJ65+AK65+AL65+AM65)*AN65),0)</f>
        <v>0</v>
      </c>
    </row>
    <row r="66" spans="1:42" x14ac:dyDescent="0.3">
      <c r="A66" s="152"/>
      <c r="B66" s="170">
        <v>58</v>
      </c>
      <c r="C66" s="171" t="s">
        <v>216</v>
      </c>
      <c r="D66" s="185" t="s">
        <v>56</v>
      </c>
      <c r="E66" s="174"/>
      <c r="F66" s="180"/>
      <c r="G66" s="88"/>
      <c r="H66" s="88"/>
      <c r="I66" s="88"/>
      <c r="J66" s="529">
        <f>Stādīšana!J69</f>
        <v>0</v>
      </c>
      <c r="K66" s="174">
        <v>30</v>
      </c>
      <c r="L66" s="180"/>
      <c r="M66" s="88"/>
      <c r="N66" s="88"/>
      <c r="O66" s="88"/>
      <c r="P66" s="529">
        <f>Papildināšana!J69</f>
        <v>0</v>
      </c>
      <c r="Q66" s="174"/>
      <c r="R66" s="180"/>
      <c r="S66" s="88"/>
      <c r="T66" s="88"/>
      <c r="U66" s="88"/>
      <c r="V66" s="529">
        <f>'Agrotehniskā kopšana'!J70</f>
        <v>0</v>
      </c>
      <c r="W66" s="174"/>
      <c r="X66" s="180"/>
      <c r="Y66" s="88"/>
      <c r="Z66" s="88"/>
      <c r="AA66" s="88"/>
      <c r="AB66" s="529">
        <f>'Jaunaudžu kopšana'!J69</f>
        <v>0</v>
      </c>
      <c r="AC66" s="174"/>
      <c r="AD66" s="180"/>
      <c r="AE66" s="88"/>
      <c r="AF66" s="88"/>
      <c r="AG66" s="88"/>
      <c r="AH66" s="529">
        <f>Aizsardzība!J69</f>
        <v>0</v>
      </c>
      <c r="AI66" s="174"/>
      <c r="AJ66" s="180"/>
      <c r="AK66" s="88"/>
      <c r="AL66" s="88"/>
      <c r="AM66" s="88"/>
      <c r="AN66" s="529">
        <f>'Stumbru aizsardzība'!J71</f>
        <v>0</v>
      </c>
      <c r="AO66" s="87">
        <f t="shared" si="1"/>
        <v>30</v>
      </c>
      <c r="AP66" s="85">
        <f>IF(AND(Stādīšana!$Z69=TRUE,Papildināšana!$AC69=TRUE,'Agrotehniskā kopšana'!$AJ70=TRUE,'Jaunaudžu kopšana'!$AB69=TRUE,Aizsardzība!$AE69=TRUE,'Stumbru aizsardzība'!$AQ71=TRUE),(IF(COUNT(E66:I66)&gt;0,((E66+F66+G66+H66+I66)*J66),0)+IF(COUNT(Q66:U66)&gt;0,((Q66+R66+S66+T66+U66)*V66),0)+IF(COUNT(W66:AA66)&gt;0,((W66+X66+Y66+Z66+AA66)*AB66),0)+IF(COUNT(AC66:AG66)&gt;0,((AC66+AD66+AE66+AF66+AG66)*AH66),0)+(K66+L66+M66+N66+O66)*P66+(AI66+AJ66+AK66+AL66+AM66)*AN66),0)</f>
        <v>0</v>
      </c>
    </row>
    <row r="67" spans="1:42" x14ac:dyDescent="0.3">
      <c r="A67" s="152"/>
      <c r="B67" s="170">
        <v>59</v>
      </c>
      <c r="C67" s="171" t="s">
        <v>216</v>
      </c>
      <c r="D67" s="185" t="s">
        <v>57</v>
      </c>
      <c r="E67" s="174"/>
      <c r="F67" s="180"/>
      <c r="G67" s="88"/>
      <c r="H67" s="88"/>
      <c r="I67" s="88"/>
      <c r="J67" s="529">
        <f>Stādīšana!J70</f>
        <v>0</v>
      </c>
      <c r="K67" s="174"/>
      <c r="L67" s="180"/>
      <c r="M67" s="88"/>
      <c r="N67" s="88"/>
      <c r="O67" s="88"/>
      <c r="P67" s="529">
        <f>Papildināšana!J70</f>
        <v>0</v>
      </c>
      <c r="Q67" s="174">
        <v>50</v>
      </c>
      <c r="R67" s="180">
        <v>15</v>
      </c>
      <c r="S67" s="88"/>
      <c r="T67" s="88"/>
      <c r="U67" s="88"/>
      <c r="V67" s="529">
        <f>'Agrotehniskā kopšana'!J71</f>
        <v>0</v>
      </c>
      <c r="W67" s="174">
        <v>55</v>
      </c>
      <c r="X67" s="180">
        <v>30</v>
      </c>
      <c r="Y67" s="88"/>
      <c r="Z67" s="88"/>
      <c r="AA67" s="88"/>
      <c r="AB67" s="529">
        <f>'Jaunaudžu kopšana'!J70</f>
        <v>0</v>
      </c>
      <c r="AC67" s="174">
        <v>25</v>
      </c>
      <c r="AD67" s="180">
        <v>15</v>
      </c>
      <c r="AE67" s="88"/>
      <c r="AF67" s="88"/>
      <c r="AG67" s="88"/>
      <c r="AH67" s="529">
        <f>Aizsardzība!J70</f>
        <v>0</v>
      </c>
      <c r="AI67" s="174"/>
      <c r="AJ67" s="180"/>
      <c r="AK67" s="88"/>
      <c r="AL67" s="88"/>
      <c r="AM67" s="88"/>
      <c r="AN67" s="529">
        <f>'Stumbru aizsardzība'!J72</f>
        <v>0</v>
      </c>
      <c r="AO67" s="87">
        <f t="shared" si="1"/>
        <v>130</v>
      </c>
      <c r="AP67" s="85">
        <f>IF(AND(Stādīšana!$Z70=TRUE,Papildināšana!$AC70=TRUE,'Agrotehniskā kopšana'!$AJ71=TRUE,'Jaunaudžu kopšana'!$AB70=TRUE,Aizsardzība!$AE70=TRUE,'Stumbru aizsardzība'!$AQ72=TRUE),(IF(COUNT(E67:I67)&gt;0,((E67+F67+G67+H67+I67)*J67),0)+IF(COUNT(Q67:U67)&gt;0,((Q67+R67+S67+T67+U67)*V67),0)+IF(COUNT(W67:AA67)&gt;0,((W67+X67+Y67+Z67+AA67)*AB67),0)+IF(COUNT(AC67:AG67)&gt;0,((AC67+AD67+AE67+AF67+AG67)*AH67),0)+(K67+L67+M67+N67+O67)*P67+(AI67+AJ67+AK67+AL67+AM67)*AN67),0)</f>
        <v>0</v>
      </c>
    </row>
    <row r="68" spans="1:42" x14ac:dyDescent="0.3">
      <c r="A68" s="152"/>
      <c r="B68" s="170">
        <v>60</v>
      </c>
      <c r="C68" s="171" t="s">
        <v>216</v>
      </c>
      <c r="D68" s="185" t="s">
        <v>57</v>
      </c>
      <c r="E68" s="174"/>
      <c r="F68" s="180"/>
      <c r="G68" s="88"/>
      <c r="H68" s="88"/>
      <c r="I68" s="88"/>
      <c r="J68" s="529">
        <f>Stādīšana!J71</f>
        <v>0</v>
      </c>
      <c r="K68" s="174"/>
      <c r="L68" s="180"/>
      <c r="M68" s="88"/>
      <c r="N68" s="88"/>
      <c r="O68" s="88"/>
      <c r="P68" s="529">
        <f>Papildināšana!J71</f>
        <v>0</v>
      </c>
      <c r="Q68" s="174">
        <v>30</v>
      </c>
      <c r="R68" s="180">
        <v>15</v>
      </c>
      <c r="S68" s="88"/>
      <c r="T68" s="88"/>
      <c r="U68" s="88"/>
      <c r="V68" s="529">
        <f>'Agrotehniskā kopšana'!J72</f>
        <v>0</v>
      </c>
      <c r="W68" s="174">
        <v>70</v>
      </c>
      <c r="X68" s="180">
        <v>35</v>
      </c>
      <c r="Y68" s="88"/>
      <c r="Z68" s="88"/>
      <c r="AA68" s="88"/>
      <c r="AB68" s="529">
        <f>'Jaunaudžu kopšana'!J71</f>
        <v>0</v>
      </c>
      <c r="AC68" s="174">
        <v>30</v>
      </c>
      <c r="AD68" s="180">
        <v>10</v>
      </c>
      <c r="AE68" s="88"/>
      <c r="AF68" s="88"/>
      <c r="AG68" s="88"/>
      <c r="AH68" s="529">
        <f>Aizsardzība!J71</f>
        <v>0</v>
      </c>
      <c r="AI68" s="174"/>
      <c r="AJ68" s="180"/>
      <c r="AK68" s="88"/>
      <c r="AL68" s="88"/>
      <c r="AM68" s="88"/>
      <c r="AN68" s="529">
        <f>'Stumbru aizsardzība'!J73</f>
        <v>0</v>
      </c>
      <c r="AO68" s="87">
        <f t="shared" si="1"/>
        <v>130</v>
      </c>
      <c r="AP68" s="85">
        <f>IF(AND(Stādīšana!$Z71=TRUE,Papildināšana!$AC71=TRUE,'Agrotehniskā kopšana'!$AJ72=TRUE,'Jaunaudžu kopšana'!$AB71=TRUE,Aizsardzība!$AE71=TRUE,'Stumbru aizsardzība'!$AQ73=TRUE),(IF(COUNT(E68:I68)&gt;0,((E68+F68+G68+H68+I68)*J68),0)+IF(COUNT(Q68:U68)&gt;0,((Q68+R68+S68+T68+U68)*V68),0)+IF(COUNT(W68:AA68)&gt;0,((W68+X68+Y68+Z68+AA68)*AB68),0)+IF(COUNT(AC68:AG68)&gt;0,((AC68+AD68+AE68+AF68+AG68)*AH68),0)+(K68+L68+M68+N68+O68)*P68+(AI68+AJ68+AK68+AL68+AM68)*AN68),0)</f>
        <v>0</v>
      </c>
    </row>
    <row r="69" spans="1:42" x14ac:dyDescent="0.3">
      <c r="A69" s="152"/>
      <c r="B69" s="170">
        <v>61</v>
      </c>
      <c r="C69" s="171" t="s">
        <v>216</v>
      </c>
      <c r="D69" s="185" t="s">
        <v>57</v>
      </c>
      <c r="E69" s="174"/>
      <c r="F69" s="180"/>
      <c r="G69" s="88"/>
      <c r="H69" s="88"/>
      <c r="I69" s="88"/>
      <c r="J69" s="529">
        <f>Stādīšana!J72</f>
        <v>0</v>
      </c>
      <c r="K69" s="174"/>
      <c r="L69" s="180"/>
      <c r="M69" s="88"/>
      <c r="N69" s="88"/>
      <c r="O69" s="88"/>
      <c r="P69" s="529">
        <f>Papildināšana!J72</f>
        <v>0</v>
      </c>
      <c r="Q69" s="174"/>
      <c r="R69" s="180"/>
      <c r="S69" s="88"/>
      <c r="T69" s="88"/>
      <c r="U69" s="88"/>
      <c r="V69" s="529">
        <f>'Agrotehniskā kopšana'!J73</f>
        <v>0</v>
      </c>
      <c r="W69" s="174">
        <v>125</v>
      </c>
      <c r="X69" s="180"/>
      <c r="Y69" s="88"/>
      <c r="Z69" s="88"/>
      <c r="AA69" s="88"/>
      <c r="AB69" s="529">
        <f>'Jaunaudžu kopšana'!J72</f>
        <v>0</v>
      </c>
      <c r="AC69" s="174"/>
      <c r="AD69" s="180"/>
      <c r="AE69" s="88"/>
      <c r="AF69" s="88"/>
      <c r="AG69" s="88"/>
      <c r="AH69" s="529">
        <f>Aizsardzība!J72</f>
        <v>0</v>
      </c>
      <c r="AI69" s="174"/>
      <c r="AJ69" s="180"/>
      <c r="AK69" s="88"/>
      <c r="AL69" s="88"/>
      <c r="AM69" s="88"/>
      <c r="AN69" s="529">
        <f>'Stumbru aizsardzība'!J74</f>
        <v>0</v>
      </c>
      <c r="AO69" s="87">
        <f t="shared" si="1"/>
        <v>125</v>
      </c>
      <c r="AP69" s="85">
        <f>IF(AND(Stādīšana!$Z72=TRUE,Papildināšana!$AC72=TRUE,'Agrotehniskā kopšana'!$AJ73=TRUE,'Jaunaudžu kopšana'!$AB72=TRUE,Aizsardzība!$AE72=TRUE,'Stumbru aizsardzība'!$AQ74=TRUE),(IF(COUNT(E69:I69)&gt;0,((E69+F69+G69+H69+I69)*J69),0)+IF(COUNT(Q69:U69)&gt;0,((Q69+R69+S69+T69+U69)*V69),0)+IF(COUNT(W69:AA69)&gt;0,((W69+X69+Y69+Z69+AA69)*AB69),0)+IF(COUNT(AC69:AG69)&gt;0,((AC69+AD69+AE69+AF69+AG69)*AH69),0)+(K69+L69+M69+N69+O69)*P69+(AI69+AJ69+AK69+AL69+AM69)*AN69),0)</f>
        <v>0</v>
      </c>
    </row>
    <row r="70" spans="1:42" x14ac:dyDescent="0.3">
      <c r="A70" s="152"/>
      <c r="B70" s="170">
        <v>62</v>
      </c>
      <c r="C70" s="171" t="s">
        <v>216</v>
      </c>
      <c r="D70" s="185" t="s">
        <v>57</v>
      </c>
      <c r="E70" s="174"/>
      <c r="F70" s="180"/>
      <c r="G70" s="88"/>
      <c r="H70" s="88"/>
      <c r="I70" s="88"/>
      <c r="J70" s="529">
        <f>Stādīšana!J73</f>
        <v>0</v>
      </c>
      <c r="K70" s="174">
        <v>20</v>
      </c>
      <c r="L70" s="180"/>
      <c r="M70" s="88"/>
      <c r="N70" s="88"/>
      <c r="O70" s="88"/>
      <c r="P70" s="529">
        <f>Papildināšana!J73</f>
        <v>0</v>
      </c>
      <c r="Q70" s="174"/>
      <c r="R70" s="180"/>
      <c r="S70" s="88"/>
      <c r="T70" s="88"/>
      <c r="U70" s="88"/>
      <c r="V70" s="529">
        <f>'Agrotehniskā kopšana'!J74</f>
        <v>0</v>
      </c>
      <c r="W70" s="174"/>
      <c r="X70" s="180"/>
      <c r="Y70" s="88"/>
      <c r="Z70" s="88"/>
      <c r="AA70" s="88"/>
      <c r="AB70" s="529">
        <f>'Jaunaudžu kopšana'!J73</f>
        <v>0</v>
      </c>
      <c r="AC70" s="174"/>
      <c r="AD70" s="180"/>
      <c r="AE70" s="88"/>
      <c r="AF70" s="88"/>
      <c r="AG70" s="88"/>
      <c r="AH70" s="529">
        <f>Aizsardzība!J73</f>
        <v>0</v>
      </c>
      <c r="AI70" s="174"/>
      <c r="AJ70" s="180"/>
      <c r="AK70" s="88"/>
      <c r="AL70" s="88"/>
      <c r="AM70" s="88"/>
      <c r="AN70" s="529">
        <f>'Stumbru aizsardzība'!J75</f>
        <v>0</v>
      </c>
      <c r="AO70" s="87">
        <f t="shared" si="1"/>
        <v>20</v>
      </c>
      <c r="AP70" s="85">
        <f>IF(AND(Stādīšana!$Z73=TRUE,Papildināšana!$AC73=TRUE,'Agrotehniskā kopšana'!$AJ74=TRUE,'Jaunaudžu kopšana'!$AB73=TRUE,Aizsardzība!$AE73=TRUE,'Stumbru aizsardzība'!$AQ75=TRUE),(IF(COUNT(E70:I70)&gt;0,((E70+F70+G70+H70+I70)*J70),0)+IF(COUNT(Q70:U70)&gt;0,((Q70+R70+S70+T70+U70)*V70),0)+IF(COUNT(W70:AA70)&gt;0,((W70+X70+Y70+Z70+AA70)*AB70),0)+IF(COUNT(AC70:AG70)&gt;0,((AC70+AD70+AE70+AF70+AG70)*AH70),0)+(K70+L70+M70+N70+O70)*P70+(AI70+AJ70+AK70+AL70+AM70)*AN70),0)</f>
        <v>0</v>
      </c>
    </row>
    <row r="71" spans="1:42" x14ac:dyDescent="0.3">
      <c r="A71" s="152"/>
      <c r="B71" s="170">
        <v>63</v>
      </c>
      <c r="C71" s="171" t="s">
        <v>216</v>
      </c>
      <c r="D71" s="185" t="s">
        <v>58</v>
      </c>
      <c r="E71" s="174"/>
      <c r="F71" s="180"/>
      <c r="G71" s="88"/>
      <c r="H71" s="88"/>
      <c r="I71" s="88"/>
      <c r="J71" s="529">
        <f>Stādīšana!J74</f>
        <v>0</v>
      </c>
      <c r="K71" s="174"/>
      <c r="L71" s="180"/>
      <c r="M71" s="88"/>
      <c r="N71" s="88"/>
      <c r="O71" s="88"/>
      <c r="P71" s="529">
        <f>Papildināšana!J74</f>
        <v>0</v>
      </c>
      <c r="Q71" s="174">
        <v>125</v>
      </c>
      <c r="R71" s="180">
        <v>30</v>
      </c>
      <c r="S71" s="88"/>
      <c r="T71" s="88"/>
      <c r="U71" s="88"/>
      <c r="V71" s="529">
        <f>'Agrotehniskā kopšana'!J75</f>
        <v>0</v>
      </c>
      <c r="W71" s="174"/>
      <c r="X71" s="180"/>
      <c r="Y71" s="88"/>
      <c r="Z71" s="88"/>
      <c r="AA71" s="88"/>
      <c r="AB71" s="529">
        <f>'Jaunaudžu kopšana'!J74</f>
        <v>0</v>
      </c>
      <c r="AC71" s="174">
        <v>45</v>
      </c>
      <c r="AD71" s="180">
        <v>20</v>
      </c>
      <c r="AE71" s="88"/>
      <c r="AF71" s="88"/>
      <c r="AG71" s="88"/>
      <c r="AH71" s="529">
        <f>Aizsardzība!J74</f>
        <v>0</v>
      </c>
      <c r="AI71" s="174"/>
      <c r="AJ71" s="180"/>
      <c r="AK71" s="88"/>
      <c r="AL71" s="88"/>
      <c r="AM71" s="88"/>
      <c r="AN71" s="529">
        <f>'Stumbru aizsardzība'!J76</f>
        <v>0</v>
      </c>
      <c r="AO71" s="87">
        <f t="shared" si="1"/>
        <v>170</v>
      </c>
      <c r="AP71" s="85">
        <f>IF(AND(Stādīšana!$Z74=TRUE,Papildināšana!$AC74=TRUE,'Agrotehniskā kopšana'!$AJ75=TRUE,'Jaunaudžu kopšana'!$AB74=TRUE,Aizsardzība!$AE74=TRUE,'Stumbru aizsardzība'!$AQ76=TRUE),(IF(COUNT(E71:I71)&gt;0,((E71+F71+G71+H71+I71)*J71),0)+IF(COUNT(Q71:U71)&gt;0,((Q71+R71+S71+T71+U71)*V71),0)+IF(COUNT(W71:AA71)&gt;0,((W71+X71+Y71+Z71+AA71)*AB71),0)+IF(COUNT(AC71:AG71)&gt;0,((AC71+AD71+AE71+AF71+AG71)*AH71),0)+(K71+L71+M71+N71+O71)*P71+(AI71+AJ71+AK71+AL71+AM71)*AN71),0)</f>
        <v>0</v>
      </c>
    </row>
    <row r="72" spans="1:42" x14ac:dyDescent="0.3">
      <c r="A72" s="152"/>
      <c r="B72" s="170">
        <v>64</v>
      </c>
      <c r="C72" s="171" t="s">
        <v>216</v>
      </c>
      <c r="D72" s="185" t="s">
        <v>58</v>
      </c>
      <c r="E72" s="174"/>
      <c r="F72" s="180"/>
      <c r="G72" s="88"/>
      <c r="H72" s="88"/>
      <c r="I72" s="88"/>
      <c r="J72" s="529">
        <f>Stādīšana!J75</f>
        <v>0</v>
      </c>
      <c r="K72" s="174"/>
      <c r="L72" s="180"/>
      <c r="M72" s="88"/>
      <c r="N72" s="88"/>
      <c r="O72" s="88"/>
      <c r="P72" s="529">
        <f>Papildināšana!J75</f>
        <v>0</v>
      </c>
      <c r="Q72" s="174">
        <v>80</v>
      </c>
      <c r="R72" s="180">
        <v>30</v>
      </c>
      <c r="S72" s="88"/>
      <c r="T72" s="88"/>
      <c r="U72" s="88"/>
      <c r="V72" s="529">
        <f>'Agrotehniskā kopšana'!J76</f>
        <v>0</v>
      </c>
      <c r="W72" s="174"/>
      <c r="X72" s="180"/>
      <c r="Y72" s="88"/>
      <c r="Z72" s="88"/>
      <c r="AA72" s="88"/>
      <c r="AB72" s="529">
        <f>'Jaunaudžu kopšana'!J75</f>
        <v>0</v>
      </c>
      <c r="AC72" s="174">
        <v>40</v>
      </c>
      <c r="AD72" s="180">
        <v>15</v>
      </c>
      <c r="AE72" s="88"/>
      <c r="AF72" s="88"/>
      <c r="AG72" s="88"/>
      <c r="AH72" s="529">
        <f>Aizsardzība!J75</f>
        <v>0</v>
      </c>
      <c r="AI72" s="174"/>
      <c r="AJ72" s="180"/>
      <c r="AK72" s="88"/>
      <c r="AL72" s="88"/>
      <c r="AM72" s="88"/>
      <c r="AN72" s="529">
        <f>'Stumbru aizsardzība'!J77</f>
        <v>0</v>
      </c>
      <c r="AO72" s="87">
        <f t="shared" si="1"/>
        <v>120</v>
      </c>
      <c r="AP72" s="85">
        <f>IF(AND(Stādīšana!$Z75=TRUE,Papildināšana!$AC75=TRUE,'Agrotehniskā kopšana'!$AJ76=TRUE,'Jaunaudžu kopšana'!$AB75=TRUE,Aizsardzība!$AE75=TRUE,'Stumbru aizsardzība'!$AQ77=TRUE),(IF(COUNT(E72:I72)&gt;0,((E72+F72+G72+H72+I72)*J72),0)+IF(COUNT(Q72:U72)&gt;0,((Q72+R72+S72+T72+U72)*V72),0)+IF(COUNT(W72:AA72)&gt;0,((W72+X72+Y72+Z72+AA72)*AB72),0)+IF(COUNT(AC72:AG72)&gt;0,((AC72+AD72+AE72+AF72+AG72)*AH72),0)+(K72+L72+M72+N72+O72)*P72+(AI72+AJ72+AK72+AL72+AM72)*AN72),0)</f>
        <v>0</v>
      </c>
    </row>
    <row r="73" spans="1:42" x14ac:dyDescent="0.3">
      <c r="A73" s="152"/>
      <c r="B73" s="170">
        <v>65</v>
      </c>
      <c r="C73" s="171" t="s">
        <v>216</v>
      </c>
      <c r="D73" s="185" t="s">
        <v>58</v>
      </c>
      <c r="E73" s="174"/>
      <c r="F73" s="180"/>
      <c r="G73" s="88"/>
      <c r="H73" s="88"/>
      <c r="I73" s="88"/>
      <c r="J73" s="529">
        <f>Stādīšana!J76</f>
        <v>0</v>
      </c>
      <c r="K73" s="174">
        <v>25</v>
      </c>
      <c r="L73" s="180"/>
      <c r="M73" s="88"/>
      <c r="N73" s="88"/>
      <c r="O73" s="88"/>
      <c r="P73" s="529">
        <f>Papildināšana!J76</f>
        <v>0</v>
      </c>
      <c r="Q73" s="174"/>
      <c r="R73" s="180"/>
      <c r="S73" s="88"/>
      <c r="T73" s="88"/>
      <c r="U73" s="88"/>
      <c r="V73" s="529">
        <f>'Agrotehniskā kopšana'!J77</f>
        <v>0</v>
      </c>
      <c r="W73" s="174"/>
      <c r="X73" s="180"/>
      <c r="Y73" s="88"/>
      <c r="Z73" s="88"/>
      <c r="AA73" s="88"/>
      <c r="AB73" s="529">
        <f>'Jaunaudžu kopšana'!J76</f>
        <v>0</v>
      </c>
      <c r="AC73" s="174"/>
      <c r="AD73" s="180"/>
      <c r="AE73" s="88"/>
      <c r="AF73" s="88"/>
      <c r="AG73" s="88"/>
      <c r="AH73" s="529">
        <f>Aizsardzība!J76</f>
        <v>0</v>
      </c>
      <c r="AI73" s="174"/>
      <c r="AJ73" s="180"/>
      <c r="AK73" s="88"/>
      <c r="AL73" s="88"/>
      <c r="AM73" s="88"/>
      <c r="AN73" s="529">
        <f>'Stumbru aizsardzība'!J78</f>
        <v>0</v>
      </c>
      <c r="AO73" s="87">
        <f t="shared" si="1"/>
        <v>25</v>
      </c>
      <c r="AP73" s="85">
        <f>IF(AND(Stādīšana!$Z76=TRUE,Papildināšana!$AC76=TRUE,'Agrotehniskā kopšana'!$AJ77=TRUE,'Jaunaudžu kopšana'!$AB76=TRUE,Aizsardzība!$AE76=TRUE,'Stumbru aizsardzība'!$AQ78=TRUE),(IF(COUNT(E73:I73)&gt;0,((E73+F73+G73+H73+I73)*J73),0)+IF(COUNT(Q73:U73)&gt;0,((Q73+R73+S73+T73+U73)*V73),0)+IF(COUNT(W73:AA73)&gt;0,((W73+X73+Y73+Z73+AA73)*AB73),0)+IF(COUNT(AC73:AG73)&gt;0,((AC73+AD73+AE73+AF73+AG73)*AH73),0)+(K73+L73+M73+N73+O73)*P73+(AI73+AJ73+AK73+AL73+AM73)*AN73),0)</f>
        <v>0</v>
      </c>
    </row>
    <row r="74" spans="1:42" x14ac:dyDescent="0.3">
      <c r="A74" s="152"/>
      <c r="B74" s="170">
        <v>66</v>
      </c>
      <c r="C74" s="171" t="s">
        <v>216</v>
      </c>
      <c r="D74" s="185" t="s">
        <v>58</v>
      </c>
      <c r="E74" s="174"/>
      <c r="F74" s="180"/>
      <c r="G74" s="88"/>
      <c r="H74" s="88"/>
      <c r="I74" s="88"/>
      <c r="J74" s="529">
        <f>Stādīšana!J77</f>
        <v>0</v>
      </c>
      <c r="K74" s="174">
        <v>25</v>
      </c>
      <c r="L74" s="180"/>
      <c r="M74" s="88"/>
      <c r="N74" s="88"/>
      <c r="O74" s="88"/>
      <c r="P74" s="529">
        <f>Papildināšana!J77</f>
        <v>0</v>
      </c>
      <c r="Q74" s="174"/>
      <c r="R74" s="180"/>
      <c r="S74" s="88"/>
      <c r="T74" s="88"/>
      <c r="U74" s="88"/>
      <c r="V74" s="529">
        <f>'Agrotehniskā kopšana'!J78</f>
        <v>0</v>
      </c>
      <c r="W74" s="174"/>
      <c r="X74" s="180"/>
      <c r="Y74" s="88"/>
      <c r="Z74" s="88"/>
      <c r="AA74" s="88"/>
      <c r="AB74" s="529">
        <f>'Jaunaudžu kopšana'!J77</f>
        <v>0</v>
      </c>
      <c r="AC74" s="174"/>
      <c r="AD74" s="180"/>
      <c r="AE74" s="88"/>
      <c r="AF74" s="88"/>
      <c r="AG74" s="88"/>
      <c r="AH74" s="529">
        <f>Aizsardzība!J77</f>
        <v>0</v>
      </c>
      <c r="AI74" s="174"/>
      <c r="AJ74" s="180"/>
      <c r="AK74" s="88"/>
      <c r="AL74" s="88"/>
      <c r="AM74" s="88"/>
      <c r="AN74" s="529">
        <f>'Stumbru aizsardzība'!J79</f>
        <v>0</v>
      </c>
      <c r="AO74" s="87">
        <f t="shared" ref="AO74:AO137" si="2">E74+Q74+W74+AC74+K74+AI74</f>
        <v>25</v>
      </c>
      <c r="AP74" s="85">
        <f>IF(AND(Stādīšana!$Z77=TRUE,Papildināšana!$AC77=TRUE,'Agrotehniskā kopšana'!$AJ78=TRUE,'Jaunaudžu kopšana'!$AB77=TRUE,Aizsardzība!$AE77=TRUE,'Stumbru aizsardzība'!$AQ79=TRUE),(IF(COUNT(E74:I74)&gt;0,((E74+F74+G74+H74+I74)*J74),0)+IF(COUNT(Q74:U74)&gt;0,((Q74+R74+S74+T74+U74)*V74),0)+IF(COUNT(W74:AA74)&gt;0,((W74+X74+Y74+Z74+AA74)*AB74),0)+IF(COUNT(AC74:AG74)&gt;0,((AC74+AD74+AE74+AF74+AG74)*AH74),0)+(K74+L74+M74+N74+O74)*P74+(AI74+AJ74+AK74+AL74+AM74)*AN74),0)</f>
        <v>0</v>
      </c>
    </row>
    <row r="75" spans="1:42" x14ac:dyDescent="0.3">
      <c r="A75" s="152"/>
      <c r="B75" s="170">
        <v>67</v>
      </c>
      <c r="C75" s="171" t="s">
        <v>216</v>
      </c>
      <c r="D75" s="185" t="s">
        <v>59</v>
      </c>
      <c r="E75" s="174">
        <v>55</v>
      </c>
      <c r="F75" s="180">
        <v>30</v>
      </c>
      <c r="G75" s="88"/>
      <c r="H75" s="88"/>
      <c r="I75" s="88"/>
      <c r="J75" s="529">
        <f>Stādīšana!J78</f>
        <v>0</v>
      </c>
      <c r="K75" s="174"/>
      <c r="L75" s="180"/>
      <c r="M75" s="88"/>
      <c r="N75" s="88"/>
      <c r="O75" s="88"/>
      <c r="P75" s="529">
        <f>Papildināšana!J78</f>
        <v>0</v>
      </c>
      <c r="Q75" s="174">
        <v>65</v>
      </c>
      <c r="R75" s="180">
        <v>30</v>
      </c>
      <c r="S75" s="88"/>
      <c r="T75" s="88"/>
      <c r="U75" s="88"/>
      <c r="V75" s="529">
        <f>'Agrotehniskā kopšana'!J79</f>
        <v>0</v>
      </c>
      <c r="W75" s="174">
        <v>25</v>
      </c>
      <c r="X75" s="180">
        <v>25</v>
      </c>
      <c r="Y75" s="88"/>
      <c r="Z75" s="88"/>
      <c r="AA75" s="88"/>
      <c r="AB75" s="529">
        <f>'Jaunaudžu kopšana'!J78</f>
        <v>0</v>
      </c>
      <c r="AC75" s="174">
        <v>80</v>
      </c>
      <c r="AD75" s="180">
        <v>25</v>
      </c>
      <c r="AE75" s="88"/>
      <c r="AF75" s="88"/>
      <c r="AG75" s="88"/>
      <c r="AH75" s="529">
        <f>Aizsardzība!J78</f>
        <v>0</v>
      </c>
      <c r="AI75" s="174"/>
      <c r="AJ75" s="180"/>
      <c r="AK75" s="88"/>
      <c r="AL75" s="88"/>
      <c r="AM75" s="88"/>
      <c r="AN75" s="529">
        <f>'Stumbru aizsardzība'!J80</f>
        <v>0</v>
      </c>
      <c r="AO75" s="87">
        <f t="shared" si="2"/>
        <v>225</v>
      </c>
      <c r="AP75" s="85">
        <f>IF(AND(Stādīšana!$Z78=TRUE,Papildināšana!$AC78=TRUE,'Agrotehniskā kopšana'!$AJ79=TRUE,'Jaunaudžu kopšana'!$AB78=TRUE,Aizsardzība!$AE78=TRUE,'Stumbru aizsardzība'!$AQ80=TRUE),(IF(COUNT(E75:I75)&gt;0,((E75+F75+G75+H75+I75)*J75),0)+IF(COUNT(Q75:U75)&gt;0,((Q75+R75+S75+T75+U75)*V75),0)+IF(COUNT(W75:AA75)&gt;0,((W75+X75+Y75+Z75+AA75)*AB75),0)+IF(COUNT(AC75:AG75)&gt;0,((AC75+AD75+AE75+AF75+AG75)*AH75),0)+(K75+L75+M75+N75+O75)*P75+(AI75+AJ75+AK75+AL75+AM75)*AN75),0)</f>
        <v>0</v>
      </c>
    </row>
    <row r="76" spans="1:42" x14ac:dyDescent="0.3">
      <c r="A76" s="152"/>
      <c r="B76" s="170">
        <v>68</v>
      </c>
      <c r="C76" s="171" t="s">
        <v>216</v>
      </c>
      <c r="D76" s="185" t="s">
        <v>59</v>
      </c>
      <c r="E76" s="174">
        <v>25</v>
      </c>
      <c r="F76" s="180">
        <v>20</v>
      </c>
      <c r="G76" s="88"/>
      <c r="H76" s="88"/>
      <c r="I76" s="88"/>
      <c r="J76" s="529">
        <f>Stādīšana!J79</f>
        <v>0</v>
      </c>
      <c r="K76" s="174"/>
      <c r="L76" s="180"/>
      <c r="M76" s="88"/>
      <c r="N76" s="88"/>
      <c r="O76" s="88"/>
      <c r="P76" s="529">
        <f>Papildināšana!J79</f>
        <v>0</v>
      </c>
      <c r="Q76" s="174">
        <v>55</v>
      </c>
      <c r="R76" s="180">
        <v>20</v>
      </c>
      <c r="S76" s="88"/>
      <c r="T76" s="88"/>
      <c r="U76" s="88"/>
      <c r="V76" s="529">
        <f>'Agrotehniskā kopšana'!J80</f>
        <v>0</v>
      </c>
      <c r="W76" s="174">
        <v>45</v>
      </c>
      <c r="X76" s="180">
        <v>20</v>
      </c>
      <c r="Y76" s="88"/>
      <c r="Z76" s="88"/>
      <c r="AA76" s="88"/>
      <c r="AB76" s="529">
        <f>'Jaunaudžu kopšana'!J79</f>
        <v>0</v>
      </c>
      <c r="AC76" s="174"/>
      <c r="AD76" s="180"/>
      <c r="AE76" s="88"/>
      <c r="AF76" s="88"/>
      <c r="AG76" s="88"/>
      <c r="AH76" s="529">
        <f>Aizsardzība!J79</f>
        <v>0</v>
      </c>
      <c r="AI76" s="174">
        <v>5</v>
      </c>
      <c r="AJ76" s="180">
        <v>5</v>
      </c>
      <c r="AK76" s="88"/>
      <c r="AL76" s="88"/>
      <c r="AM76" s="88"/>
      <c r="AN76" s="529">
        <f>'Stumbru aizsardzība'!J81</f>
        <v>0</v>
      </c>
      <c r="AO76" s="87">
        <f t="shared" si="2"/>
        <v>130</v>
      </c>
      <c r="AP76" s="85">
        <f>IF(AND(Stādīšana!$Z79=TRUE,Papildināšana!$AC79=TRUE,'Agrotehniskā kopšana'!$AJ80=TRUE,'Jaunaudžu kopšana'!$AB79=TRUE,Aizsardzība!$AE79=TRUE,'Stumbru aizsardzība'!$AQ81=TRUE),(IF(COUNT(E76:I76)&gt;0,((E76+F76+G76+H76+I76)*J76),0)+IF(COUNT(Q76:U76)&gt;0,((Q76+R76+S76+T76+U76)*V76),0)+IF(COUNT(W76:AA76)&gt;0,((W76+X76+Y76+Z76+AA76)*AB76),0)+IF(COUNT(AC76:AG76)&gt;0,((AC76+AD76+AE76+AF76+AG76)*AH76),0)+(K76+L76+M76+N76+O76)*P76+(AI76+AJ76+AK76+AL76+AM76)*AN76),0)</f>
        <v>0</v>
      </c>
    </row>
    <row r="77" spans="1:42" x14ac:dyDescent="0.3">
      <c r="A77" s="152"/>
      <c r="B77" s="170">
        <v>69</v>
      </c>
      <c r="C77" s="171" t="s">
        <v>216</v>
      </c>
      <c r="D77" s="185" t="s">
        <v>59</v>
      </c>
      <c r="E77" s="174"/>
      <c r="F77" s="180"/>
      <c r="G77" s="88"/>
      <c r="H77" s="88"/>
      <c r="I77" s="88"/>
      <c r="J77" s="529">
        <f>Stādīšana!J80</f>
        <v>0</v>
      </c>
      <c r="K77" s="174">
        <v>20</v>
      </c>
      <c r="L77" s="180"/>
      <c r="M77" s="88"/>
      <c r="N77" s="88"/>
      <c r="O77" s="88"/>
      <c r="P77" s="529">
        <f>Papildināšana!J80</f>
        <v>0</v>
      </c>
      <c r="Q77" s="174"/>
      <c r="R77" s="180"/>
      <c r="S77" s="88"/>
      <c r="T77" s="88"/>
      <c r="U77" s="88"/>
      <c r="V77" s="529">
        <f>'Agrotehniskā kopšana'!J81</f>
        <v>0</v>
      </c>
      <c r="W77" s="174"/>
      <c r="X77" s="180"/>
      <c r="Y77" s="88"/>
      <c r="Z77" s="88"/>
      <c r="AA77" s="88"/>
      <c r="AB77" s="529">
        <f>'Jaunaudžu kopšana'!J80</f>
        <v>0</v>
      </c>
      <c r="AC77" s="174"/>
      <c r="AD77" s="180"/>
      <c r="AE77" s="88"/>
      <c r="AF77" s="88"/>
      <c r="AG77" s="88"/>
      <c r="AH77" s="529">
        <f>Aizsardzība!J80</f>
        <v>0</v>
      </c>
      <c r="AI77" s="174"/>
      <c r="AJ77" s="180"/>
      <c r="AK77" s="88"/>
      <c r="AL77" s="88"/>
      <c r="AM77" s="88"/>
      <c r="AN77" s="529">
        <f>'Stumbru aizsardzība'!J82</f>
        <v>0</v>
      </c>
      <c r="AO77" s="87">
        <f t="shared" si="2"/>
        <v>20</v>
      </c>
      <c r="AP77" s="85">
        <f>IF(AND(Stādīšana!$Z80=TRUE,Papildināšana!$AC80=TRUE,'Agrotehniskā kopšana'!$AJ81=TRUE,'Jaunaudžu kopšana'!$AB80=TRUE,Aizsardzība!$AE80=TRUE,'Stumbru aizsardzība'!$AQ82=TRUE),(IF(COUNT(E77:I77)&gt;0,((E77+F77+G77+H77+I77)*J77),0)+IF(COUNT(Q77:U77)&gt;0,((Q77+R77+S77+T77+U77)*V77),0)+IF(COUNT(W77:AA77)&gt;0,((W77+X77+Y77+Z77+AA77)*AB77),0)+IF(COUNT(AC77:AG77)&gt;0,((AC77+AD77+AE77+AF77+AG77)*AH77),0)+(K77+L77+M77+N77+O77)*P77+(AI77+AJ77+AK77+AL77+AM77)*AN77),0)</f>
        <v>0</v>
      </c>
    </row>
    <row r="78" spans="1:42" x14ac:dyDescent="0.3">
      <c r="A78" s="152"/>
      <c r="B78" s="170">
        <v>70</v>
      </c>
      <c r="C78" s="171" t="s">
        <v>216</v>
      </c>
      <c r="D78" s="185" t="s">
        <v>59</v>
      </c>
      <c r="E78" s="174"/>
      <c r="F78" s="180"/>
      <c r="G78" s="88"/>
      <c r="H78" s="88"/>
      <c r="I78" s="88"/>
      <c r="J78" s="529">
        <f>Stādīšana!J81</f>
        <v>0</v>
      </c>
      <c r="K78" s="174">
        <v>15</v>
      </c>
      <c r="L78" s="180"/>
      <c r="M78" s="88"/>
      <c r="N78" s="88"/>
      <c r="O78" s="88"/>
      <c r="P78" s="529">
        <f>Papildināšana!J81</f>
        <v>0</v>
      </c>
      <c r="Q78" s="174"/>
      <c r="R78" s="180"/>
      <c r="S78" s="88"/>
      <c r="T78" s="88"/>
      <c r="U78" s="88"/>
      <c r="V78" s="529">
        <f>'Agrotehniskā kopšana'!J82</f>
        <v>0</v>
      </c>
      <c r="W78" s="174"/>
      <c r="X78" s="180"/>
      <c r="Y78" s="88"/>
      <c r="Z78" s="88"/>
      <c r="AA78" s="88"/>
      <c r="AB78" s="529">
        <f>'Jaunaudžu kopšana'!J81</f>
        <v>0</v>
      </c>
      <c r="AC78" s="174"/>
      <c r="AD78" s="180"/>
      <c r="AE78" s="88"/>
      <c r="AF78" s="88"/>
      <c r="AG78" s="88"/>
      <c r="AH78" s="529">
        <f>Aizsardzība!J81</f>
        <v>0</v>
      </c>
      <c r="AI78" s="174"/>
      <c r="AJ78" s="180"/>
      <c r="AK78" s="88"/>
      <c r="AL78" s="88"/>
      <c r="AM78" s="88"/>
      <c r="AN78" s="529">
        <f>'Stumbru aizsardzība'!J83</f>
        <v>0</v>
      </c>
      <c r="AO78" s="87">
        <f t="shared" si="2"/>
        <v>15</v>
      </c>
      <c r="AP78" s="85">
        <f>IF(AND(Stādīšana!$Z81=TRUE,Papildināšana!$AC81=TRUE,'Agrotehniskā kopšana'!$AJ82=TRUE,'Jaunaudžu kopšana'!$AB81=TRUE,Aizsardzība!$AE81=TRUE,'Stumbru aizsardzība'!$AQ83=TRUE),(IF(COUNT(E78:I78)&gt;0,((E78+F78+G78+H78+I78)*J78),0)+IF(COUNT(Q78:U78)&gt;0,((Q78+R78+S78+T78+U78)*V78),0)+IF(COUNT(W78:AA78)&gt;0,((W78+X78+Y78+Z78+AA78)*AB78),0)+IF(COUNT(AC78:AG78)&gt;0,((AC78+AD78+AE78+AF78+AG78)*AH78),0)+(K78+L78+M78+N78+O78)*P78+(AI78+AJ78+AK78+AL78+AM78)*AN78),0)</f>
        <v>0</v>
      </c>
    </row>
    <row r="79" spans="1:42" x14ac:dyDescent="0.3">
      <c r="A79" s="152"/>
      <c r="B79" s="170">
        <v>71</v>
      </c>
      <c r="C79" s="171" t="s">
        <v>217</v>
      </c>
      <c r="D79" s="518" t="s">
        <v>48</v>
      </c>
      <c r="E79" s="177"/>
      <c r="F79" s="182"/>
      <c r="G79" s="88"/>
      <c r="H79" s="88"/>
      <c r="I79" s="88"/>
      <c r="J79" s="529">
        <f>Stādīšana!J82</f>
        <v>0</v>
      </c>
      <c r="K79" s="177"/>
      <c r="L79" s="182"/>
      <c r="M79" s="88"/>
      <c r="N79" s="88"/>
      <c r="O79" s="88"/>
      <c r="P79" s="529">
        <f>Papildināšana!J82</f>
        <v>0</v>
      </c>
      <c r="Q79" s="177"/>
      <c r="R79" s="182"/>
      <c r="S79" s="88"/>
      <c r="T79" s="88"/>
      <c r="U79" s="88"/>
      <c r="V79" s="529">
        <f>'Agrotehniskā kopšana'!J83</f>
        <v>0</v>
      </c>
      <c r="W79" s="176">
        <v>60</v>
      </c>
      <c r="X79" s="182"/>
      <c r="Y79" s="88"/>
      <c r="Z79" s="88"/>
      <c r="AA79" s="88"/>
      <c r="AB79" s="529">
        <f>'Jaunaudžu kopšana'!J82</f>
        <v>0</v>
      </c>
      <c r="AC79" s="176">
        <v>40</v>
      </c>
      <c r="AD79" s="182"/>
      <c r="AE79" s="88"/>
      <c r="AF79" s="88"/>
      <c r="AG79" s="88"/>
      <c r="AH79" s="529">
        <f>Aizsardzība!J82</f>
        <v>0</v>
      </c>
      <c r="AI79" s="177"/>
      <c r="AJ79" s="182"/>
      <c r="AK79" s="88"/>
      <c r="AL79" s="88"/>
      <c r="AM79" s="88"/>
      <c r="AN79" s="529">
        <f>'Stumbru aizsardzība'!J84</f>
        <v>0</v>
      </c>
      <c r="AO79" s="87">
        <f t="shared" si="2"/>
        <v>100</v>
      </c>
      <c r="AP79" s="85">
        <f>IF(AND(Stādīšana!$Z82=TRUE,Papildināšana!$AC82=TRUE,'Agrotehniskā kopšana'!$AJ83=TRUE,'Jaunaudžu kopšana'!$AB82=TRUE,Aizsardzība!$AE82=TRUE,'Stumbru aizsardzība'!$AQ84=TRUE),(IF(COUNT(E79:I79)&gt;0,((E79+F79+G79+H79+I79)*J79),0)+IF(COUNT(Q79:U79)&gt;0,((Q79+R79+S79+T79+U79)*V79),0)+IF(COUNT(W79:AA79)&gt;0,((W79+X79+Y79+Z79+AA79)*AB79),0)+IF(COUNT(AC79:AG79)&gt;0,((AC79+AD79+AE79+AF79+AG79)*AH79),0)+(K79+L79+M79+N79+O79)*P79+(AI79+AJ79+AK79+AL79+AM79)*AN79),0)</f>
        <v>0</v>
      </c>
    </row>
    <row r="80" spans="1:42" x14ac:dyDescent="0.3">
      <c r="A80" s="152"/>
      <c r="B80" s="170">
        <v>72</v>
      </c>
      <c r="C80" s="171" t="s">
        <v>217</v>
      </c>
      <c r="D80" s="518" t="s">
        <v>48</v>
      </c>
      <c r="E80" s="176">
        <v>40</v>
      </c>
      <c r="F80" s="182">
        <v>40</v>
      </c>
      <c r="G80" s="88"/>
      <c r="H80" s="88"/>
      <c r="I80" s="88"/>
      <c r="J80" s="529">
        <f>Stādīšana!J83</f>
        <v>0</v>
      </c>
      <c r="K80" s="176">
        <v>15</v>
      </c>
      <c r="L80" s="182">
        <v>15</v>
      </c>
      <c r="M80" s="88"/>
      <c r="N80" s="88"/>
      <c r="O80" s="88"/>
      <c r="P80" s="529">
        <f>Papildināšana!J83</f>
        <v>0</v>
      </c>
      <c r="Q80" s="176">
        <v>80</v>
      </c>
      <c r="R80" s="182">
        <v>70</v>
      </c>
      <c r="S80" s="88"/>
      <c r="T80" s="88"/>
      <c r="U80" s="88"/>
      <c r="V80" s="529">
        <f>'Agrotehniskā kopšana'!J84</f>
        <v>0</v>
      </c>
      <c r="W80" s="176">
        <v>40</v>
      </c>
      <c r="X80" s="182">
        <v>40</v>
      </c>
      <c r="Y80" s="88"/>
      <c r="Z80" s="88"/>
      <c r="AA80" s="88"/>
      <c r="AB80" s="529">
        <f>'Jaunaudžu kopšana'!J83</f>
        <v>0</v>
      </c>
      <c r="AC80" s="176"/>
      <c r="AD80" s="182"/>
      <c r="AE80" s="88"/>
      <c r="AF80" s="88"/>
      <c r="AG80" s="88"/>
      <c r="AH80" s="529">
        <f>Aizsardzība!J83</f>
        <v>0</v>
      </c>
      <c r="AI80" s="177"/>
      <c r="AJ80" s="182"/>
      <c r="AK80" s="88"/>
      <c r="AL80" s="88"/>
      <c r="AM80" s="88"/>
      <c r="AN80" s="529">
        <f>'Stumbru aizsardzība'!J85</f>
        <v>0</v>
      </c>
      <c r="AO80" s="87">
        <f t="shared" si="2"/>
        <v>175</v>
      </c>
      <c r="AP80" s="85">
        <f>IF(AND(Stādīšana!$Z83=TRUE,Papildināšana!$AC83=TRUE,'Agrotehniskā kopšana'!$AJ84=TRUE,'Jaunaudžu kopšana'!$AB83=TRUE,Aizsardzība!$AE83=TRUE,'Stumbru aizsardzība'!$AQ85=TRUE),(IF(COUNT(E80:I80)&gt;0,((E80+F80+G80+H80+I80)*J80),0)+IF(COUNT(Q80:U80)&gt;0,((Q80+R80+S80+T80+U80)*V80),0)+IF(COUNT(W80:AA80)&gt;0,((W80+X80+Y80+Z80+AA80)*AB80),0)+IF(COUNT(AC80:AG80)&gt;0,((AC80+AD80+AE80+AF80+AG80)*AH80),0)+(K80+L80+M80+N80+O80)*P80+(AI80+AJ80+AK80+AL80+AM80)*AN80),0)</f>
        <v>0</v>
      </c>
    </row>
    <row r="81" spans="1:42" x14ac:dyDescent="0.3">
      <c r="A81" s="152"/>
      <c r="B81" s="170">
        <v>73</v>
      </c>
      <c r="C81" s="171" t="s">
        <v>217</v>
      </c>
      <c r="D81" s="518" t="s">
        <v>48</v>
      </c>
      <c r="E81" s="177"/>
      <c r="F81" s="182"/>
      <c r="G81" s="88"/>
      <c r="H81" s="88"/>
      <c r="I81" s="88"/>
      <c r="J81" s="529">
        <f>Stādīšana!J84</f>
        <v>0</v>
      </c>
      <c r="K81" s="176"/>
      <c r="L81" s="182"/>
      <c r="M81" s="88"/>
      <c r="N81" s="88"/>
      <c r="O81" s="88"/>
      <c r="P81" s="529">
        <f>Papildināšana!J84</f>
        <v>0</v>
      </c>
      <c r="Q81" s="176">
        <v>65</v>
      </c>
      <c r="R81" s="182"/>
      <c r="S81" s="88"/>
      <c r="T81" s="88"/>
      <c r="U81" s="88"/>
      <c r="V81" s="529">
        <f>'Agrotehniskā kopšana'!J85</f>
        <v>0</v>
      </c>
      <c r="W81" s="176">
        <v>60</v>
      </c>
      <c r="X81" s="182"/>
      <c r="Y81" s="88"/>
      <c r="Z81" s="88"/>
      <c r="AA81" s="88"/>
      <c r="AB81" s="529">
        <f>'Jaunaudžu kopšana'!J84</f>
        <v>0</v>
      </c>
      <c r="AC81" s="176"/>
      <c r="AD81" s="182"/>
      <c r="AE81" s="88"/>
      <c r="AF81" s="88"/>
      <c r="AG81" s="88"/>
      <c r="AH81" s="529">
        <f>Aizsardzība!J84</f>
        <v>0</v>
      </c>
      <c r="AI81" s="176"/>
      <c r="AJ81" s="182"/>
      <c r="AK81" s="88"/>
      <c r="AL81" s="88"/>
      <c r="AM81" s="88"/>
      <c r="AN81" s="529">
        <f>'Stumbru aizsardzība'!J86</f>
        <v>0</v>
      </c>
      <c r="AO81" s="87">
        <f t="shared" si="2"/>
        <v>125</v>
      </c>
      <c r="AP81" s="85">
        <f>IF(AND(Stādīšana!$Z84=TRUE,Papildināšana!$AC84=TRUE,'Agrotehniskā kopšana'!$AJ85=TRUE,'Jaunaudžu kopšana'!$AB84=TRUE,Aizsardzība!$AE84=TRUE,'Stumbru aizsardzība'!$AQ86=TRUE),(IF(COUNT(E81:I81)&gt;0,((E81+F81+G81+H81+I81)*J81),0)+IF(COUNT(Q81:U81)&gt;0,((Q81+R81+S81+T81+U81)*V81),0)+IF(COUNT(W81:AA81)&gt;0,((W81+X81+Y81+Z81+AA81)*AB81),0)+IF(COUNT(AC81:AG81)&gt;0,((AC81+AD81+AE81+AF81+AG81)*AH81),0)+(K81+L81+M81+N81+O81)*P81+(AI81+AJ81+AK81+AL81+AM81)*AN81),0)</f>
        <v>0</v>
      </c>
    </row>
    <row r="82" spans="1:42" x14ac:dyDescent="0.3">
      <c r="A82" s="152"/>
      <c r="B82" s="170">
        <v>74</v>
      </c>
      <c r="C82" s="171" t="s">
        <v>217</v>
      </c>
      <c r="D82" s="518" t="s">
        <v>49</v>
      </c>
      <c r="E82" s="176">
        <v>25</v>
      </c>
      <c r="F82" s="182"/>
      <c r="G82" s="88"/>
      <c r="H82" s="88"/>
      <c r="I82" s="88"/>
      <c r="J82" s="529">
        <f>Stādīšana!J85</f>
        <v>0</v>
      </c>
      <c r="K82" s="176"/>
      <c r="L82" s="182"/>
      <c r="M82" s="88"/>
      <c r="N82" s="88"/>
      <c r="O82" s="88"/>
      <c r="P82" s="529">
        <f>Papildināšana!J85</f>
        <v>0</v>
      </c>
      <c r="Q82" s="176">
        <v>110</v>
      </c>
      <c r="R82" s="182"/>
      <c r="S82" s="88"/>
      <c r="T82" s="88"/>
      <c r="U82" s="88"/>
      <c r="V82" s="529">
        <f>'Agrotehniskā kopšana'!J86</f>
        <v>0</v>
      </c>
      <c r="W82" s="177"/>
      <c r="X82" s="182"/>
      <c r="Y82" s="88"/>
      <c r="Z82" s="88"/>
      <c r="AA82" s="88"/>
      <c r="AB82" s="529">
        <f>'Jaunaudžu kopšana'!J85</f>
        <v>0</v>
      </c>
      <c r="AC82" s="176">
        <v>30</v>
      </c>
      <c r="AD82" s="182"/>
      <c r="AE82" s="88"/>
      <c r="AF82" s="88"/>
      <c r="AG82" s="88"/>
      <c r="AH82" s="529">
        <f>Aizsardzība!J85</f>
        <v>0</v>
      </c>
      <c r="AI82" s="176">
        <v>20</v>
      </c>
      <c r="AJ82" s="182"/>
      <c r="AK82" s="88"/>
      <c r="AL82" s="88"/>
      <c r="AM82" s="88"/>
      <c r="AN82" s="529">
        <f>'Stumbru aizsardzība'!J87</f>
        <v>0</v>
      </c>
      <c r="AO82" s="87">
        <f t="shared" si="2"/>
        <v>185</v>
      </c>
      <c r="AP82" s="85">
        <f>IF(AND(Stādīšana!$Z85=TRUE,Papildināšana!$AC85=TRUE,'Agrotehniskā kopšana'!$AJ86=TRUE,'Jaunaudžu kopšana'!$AB85=TRUE,Aizsardzība!$AE85=TRUE,'Stumbru aizsardzība'!$AQ87=TRUE),(IF(COUNT(E82:I82)&gt;0,((E82+F82+G82+H82+I82)*J82),0)+IF(COUNT(Q82:U82)&gt;0,((Q82+R82+S82+T82+U82)*V82),0)+IF(COUNT(W82:AA82)&gt;0,((W82+X82+Y82+Z82+AA82)*AB82),0)+IF(COUNT(AC82:AG82)&gt;0,((AC82+AD82+AE82+AF82+AG82)*AH82),0)+(K82+L82+M82+N82+O82)*P82+(AI82+AJ82+AK82+AL82+AM82)*AN82),0)</f>
        <v>0</v>
      </c>
    </row>
    <row r="83" spans="1:42" x14ac:dyDescent="0.3">
      <c r="A83" s="152"/>
      <c r="B83" s="170">
        <v>75</v>
      </c>
      <c r="C83" s="171" t="s">
        <v>217</v>
      </c>
      <c r="D83" s="518" t="s">
        <v>49</v>
      </c>
      <c r="E83" s="176">
        <v>20</v>
      </c>
      <c r="F83" s="182"/>
      <c r="G83" s="88"/>
      <c r="H83" s="88"/>
      <c r="I83" s="88"/>
      <c r="J83" s="529">
        <f>Stādīšana!J86</f>
        <v>0</v>
      </c>
      <c r="K83" s="176"/>
      <c r="L83" s="182"/>
      <c r="M83" s="88"/>
      <c r="N83" s="88"/>
      <c r="O83" s="88"/>
      <c r="P83" s="529">
        <f>Papildināšana!J86</f>
        <v>0</v>
      </c>
      <c r="Q83" s="176">
        <v>110</v>
      </c>
      <c r="R83" s="182"/>
      <c r="S83" s="88"/>
      <c r="T83" s="88"/>
      <c r="U83" s="88"/>
      <c r="V83" s="529">
        <f>'Agrotehniskā kopšana'!J87</f>
        <v>0</v>
      </c>
      <c r="W83" s="177"/>
      <c r="X83" s="182"/>
      <c r="Y83" s="88"/>
      <c r="Z83" s="88"/>
      <c r="AA83" s="88"/>
      <c r="AB83" s="529">
        <f>'Jaunaudžu kopšana'!J86</f>
        <v>0</v>
      </c>
      <c r="AC83" s="176">
        <v>30</v>
      </c>
      <c r="AD83" s="182"/>
      <c r="AE83" s="88"/>
      <c r="AF83" s="88"/>
      <c r="AG83" s="88"/>
      <c r="AH83" s="529">
        <f>Aizsardzība!J86</f>
        <v>0</v>
      </c>
      <c r="AI83" s="176">
        <v>25</v>
      </c>
      <c r="AJ83" s="182"/>
      <c r="AK83" s="88"/>
      <c r="AL83" s="88"/>
      <c r="AM83" s="88"/>
      <c r="AN83" s="529">
        <f>'Stumbru aizsardzība'!J88</f>
        <v>0</v>
      </c>
      <c r="AO83" s="87">
        <f t="shared" si="2"/>
        <v>185</v>
      </c>
      <c r="AP83" s="85">
        <f>IF(AND(Stādīšana!$Z86=TRUE,Papildināšana!$AC86=TRUE,'Agrotehniskā kopšana'!$AJ87=TRUE,'Jaunaudžu kopšana'!$AB86=TRUE,Aizsardzība!$AE86=TRUE,'Stumbru aizsardzība'!$AQ88=TRUE),(IF(COUNT(E83:I83)&gt;0,((E83+F83+G83+H83+I83)*J83),0)+IF(COUNT(Q83:U83)&gt;0,((Q83+R83+S83+T83+U83)*V83),0)+IF(COUNT(W83:AA83)&gt;0,((W83+X83+Y83+Z83+AA83)*AB83),0)+IF(COUNT(AC83:AG83)&gt;0,((AC83+AD83+AE83+AF83+AG83)*AH83),0)+(K83+L83+M83+N83+O83)*P83+(AI83+AJ83+AK83+AL83+AM83)*AN83),0)</f>
        <v>0</v>
      </c>
    </row>
    <row r="84" spans="1:42" x14ac:dyDescent="0.3">
      <c r="A84" s="152"/>
      <c r="B84" s="170">
        <v>76</v>
      </c>
      <c r="C84" s="171" t="s">
        <v>217</v>
      </c>
      <c r="D84" s="518" t="s">
        <v>49</v>
      </c>
      <c r="E84" s="176">
        <v>45</v>
      </c>
      <c r="F84" s="182">
        <v>40</v>
      </c>
      <c r="G84" s="88"/>
      <c r="H84" s="88"/>
      <c r="I84" s="88"/>
      <c r="J84" s="529">
        <f>Stādīšana!J87</f>
        <v>0</v>
      </c>
      <c r="K84" s="176">
        <v>10</v>
      </c>
      <c r="L84" s="182">
        <v>10</v>
      </c>
      <c r="M84" s="88"/>
      <c r="N84" s="88"/>
      <c r="O84" s="88"/>
      <c r="P84" s="529">
        <f>Papildināšana!J87</f>
        <v>0</v>
      </c>
      <c r="Q84" s="176">
        <v>110</v>
      </c>
      <c r="R84" s="182">
        <v>100</v>
      </c>
      <c r="S84" s="88"/>
      <c r="T84" s="88"/>
      <c r="U84" s="88"/>
      <c r="V84" s="529">
        <f>'Agrotehniskā kopšana'!J88</f>
        <v>0</v>
      </c>
      <c r="W84" s="176">
        <v>80</v>
      </c>
      <c r="X84" s="182">
        <v>80</v>
      </c>
      <c r="Y84" s="88"/>
      <c r="Z84" s="88"/>
      <c r="AA84" s="88"/>
      <c r="AB84" s="529">
        <f>'Jaunaudžu kopšana'!J87</f>
        <v>0</v>
      </c>
      <c r="AC84" s="176">
        <v>60</v>
      </c>
      <c r="AD84" s="182">
        <v>60</v>
      </c>
      <c r="AE84" s="88"/>
      <c r="AF84" s="88"/>
      <c r="AG84" s="88"/>
      <c r="AH84" s="529">
        <f>Aizsardzība!J87</f>
        <v>0</v>
      </c>
      <c r="AI84" s="176">
        <v>25</v>
      </c>
      <c r="AJ84" s="182">
        <v>20</v>
      </c>
      <c r="AK84" s="88"/>
      <c r="AL84" s="88"/>
      <c r="AM84" s="88"/>
      <c r="AN84" s="529">
        <f>'Stumbru aizsardzība'!J89</f>
        <v>0</v>
      </c>
      <c r="AO84" s="87">
        <f t="shared" si="2"/>
        <v>330</v>
      </c>
      <c r="AP84" s="85">
        <f>IF(AND(Stādīšana!$Z87=TRUE,Papildināšana!$AC87=TRUE,'Agrotehniskā kopšana'!$AJ88=TRUE,'Jaunaudžu kopšana'!$AB87=TRUE,Aizsardzība!$AE87=TRUE,'Stumbru aizsardzība'!$AQ89=TRUE),(IF(COUNT(E84:I84)&gt;0,((E84+F84+G84+H84+I84)*J84),0)+IF(COUNT(Q84:U84)&gt;0,((Q84+R84+S84+T84+U84)*V84),0)+IF(COUNT(W84:AA84)&gt;0,((W84+X84+Y84+Z84+AA84)*AB84),0)+IF(COUNT(AC84:AG84)&gt;0,((AC84+AD84+AE84+AF84+AG84)*AH84),0)+(K84+L84+M84+N84+O84)*P84+(AI84+AJ84+AK84+AL84+AM84)*AN84),0)</f>
        <v>0</v>
      </c>
    </row>
    <row r="85" spans="1:42" x14ac:dyDescent="0.3">
      <c r="A85" s="152"/>
      <c r="B85" s="170">
        <v>77</v>
      </c>
      <c r="C85" s="171" t="s">
        <v>217</v>
      </c>
      <c r="D85" s="518" t="s">
        <v>49</v>
      </c>
      <c r="E85" s="176">
        <v>40</v>
      </c>
      <c r="F85" s="182">
        <v>30</v>
      </c>
      <c r="G85" s="88"/>
      <c r="H85" s="88"/>
      <c r="I85" s="88"/>
      <c r="J85" s="529">
        <f>Stādīšana!J88</f>
        <v>0</v>
      </c>
      <c r="K85" s="176">
        <v>5</v>
      </c>
      <c r="L85" s="182">
        <v>5</v>
      </c>
      <c r="M85" s="88"/>
      <c r="N85" s="88"/>
      <c r="O85" s="88"/>
      <c r="P85" s="529">
        <f>Papildināšana!J88</f>
        <v>0</v>
      </c>
      <c r="Q85" s="176">
        <v>110</v>
      </c>
      <c r="R85" s="182">
        <v>100</v>
      </c>
      <c r="S85" s="88"/>
      <c r="T85" s="88"/>
      <c r="U85" s="88"/>
      <c r="V85" s="529">
        <f>'Agrotehniskā kopšana'!J89</f>
        <v>0</v>
      </c>
      <c r="W85" s="176">
        <v>120</v>
      </c>
      <c r="X85" s="182">
        <v>110</v>
      </c>
      <c r="Y85" s="88"/>
      <c r="Z85" s="88"/>
      <c r="AA85" s="88"/>
      <c r="AB85" s="529">
        <f>'Jaunaudžu kopšana'!J88</f>
        <v>0</v>
      </c>
      <c r="AC85" s="176"/>
      <c r="AD85" s="182"/>
      <c r="AE85" s="88"/>
      <c r="AF85" s="88"/>
      <c r="AG85" s="88"/>
      <c r="AH85" s="529">
        <f>Aizsardzība!J88</f>
        <v>0</v>
      </c>
      <c r="AI85" s="176"/>
      <c r="AJ85" s="182"/>
      <c r="AK85" s="88"/>
      <c r="AL85" s="88"/>
      <c r="AM85" s="88"/>
      <c r="AN85" s="529">
        <f>'Stumbru aizsardzība'!J90</f>
        <v>0</v>
      </c>
      <c r="AO85" s="87">
        <f t="shared" si="2"/>
        <v>275</v>
      </c>
      <c r="AP85" s="85">
        <f>IF(AND(Stādīšana!$Z88=TRUE,Papildināšana!$AC88=TRUE,'Agrotehniskā kopšana'!$AJ89=TRUE,'Jaunaudžu kopšana'!$AB88=TRUE,Aizsardzība!$AE88=TRUE,'Stumbru aizsardzība'!$AQ90=TRUE),(IF(COUNT(E85:I85)&gt;0,((E85+F85+G85+H85+I85)*J85),0)+IF(COUNT(Q85:U85)&gt;0,((Q85+R85+S85+T85+U85)*V85),0)+IF(COUNT(W85:AA85)&gt;0,((W85+X85+Y85+Z85+AA85)*AB85),0)+IF(COUNT(AC85:AG85)&gt;0,((AC85+AD85+AE85+AF85+AG85)*AH85),0)+(K85+L85+M85+N85+O85)*P85+(AI85+AJ85+AK85+AL85+AM85)*AN85),0)</f>
        <v>0</v>
      </c>
    </row>
    <row r="86" spans="1:42" x14ac:dyDescent="0.3">
      <c r="A86" s="152"/>
      <c r="B86" s="170">
        <v>78</v>
      </c>
      <c r="C86" s="171" t="s">
        <v>217</v>
      </c>
      <c r="D86" s="518" t="s">
        <v>50</v>
      </c>
      <c r="E86" s="176">
        <v>70</v>
      </c>
      <c r="F86" s="182">
        <v>60</v>
      </c>
      <c r="G86" s="88"/>
      <c r="H86" s="88"/>
      <c r="I86" s="88"/>
      <c r="J86" s="529">
        <f>Stādīšana!J89</f>
        <v>0</v>
      </c>
      <c r="K86" s="176">
        <v>10</v>
      </c>
      <c r="L86" s="182">
        <v>10</v>
      </c>
      <c r="M86" s="88"/>
      <c r="N86" s="88"/>
      <c r="O86" s="88"/>
      <c r="P86" s="529">
        <f>Papildināšana!J89</f>
        <v>0</v>
      </c>
      <c r="Q86" s="176">
        <v>140</v>
      </c>
      <c r="R86" s="182">
        <v>130</v>
      </c>
      <c r="S86" s="88"/>
      <c r="T86" s="88"/>
      <c r="U86" s="88"/>
      <c r="V86" s="529">
        <f>'Agrotehniskā kopšana'!J90</f>
        <v>0</v>
      </c>
      <c r="W86" s="176">
        <v>120</v>
      </c>
      <c r="X86" s="182">
        <v>120</v>
      </c>
      <c r="Y86" s="88"/>
      <c r="Z86" s="88"/>
      <c r="AA86" s="88"/>
      <c r="AB86" s="529">
        <f>'Jaunaudžu kopšana'!J89</f>
        <v>0</v>
      </c>
      <c r="AC86" s="176">
        <v>70</v>
      </c>
      <c r="AD86" s="182">
        <v>70</v>
      </c>
      <c r="AE86" s="88"/>
      <c r="AF86" s="88"/>
      <c r="AG86" s="88"/>
      <c r="AH86" s="529">
        <f>Aizsardzība!J89</f>
        <v>0</v>
      </c>
      <c r="AI86" s="176">
        <v>10</v>
      </c>
      <c r="AJ86" s="182">
        <v>10</v>
      </c>
      <c r="AK86" s="88"/>
      <c r="AL86" s="88"/>
      <c r="AM86" s="88"/>
      <c r="AN86" s="529">
        <f>'Stumbru aizsardzība'!J91</f>
        <v>0</v>
      </c>
      <c r="AO86" s="87">
        <f t="shared" si="2"/>
        <v>420</v>
      </c>
      <c r="AP86" s="85">
        <f>IF(AND(Stādīšana!$Z89=TRUE,Papildināšana!$AC89=TRUE,'Agrotehniskā kopšana'!$AJ90=TRUE,'Jaunaudžu kopšana'!$AB89=TRUE,Aizsardzība!$AE89=TRUE,'Stumbru aizsardzība'!$AQ91=TRUE),(IF(COUNT(E86:I86)&gt;0,((E86+F86+G86+H86+I86)*J86),0)+IF(COUNT(Q86:U86)&gt;0,((Q86+R86+S86+T86+U86)*V86),0)+IF(COUNT(W86:AA86)&gt;0,((W86+X86+Y86+Z86+AA86)*AB86),0)+IF(COUNT(AC86:AG86)&gt;0,((AC86+AD86+AE86+AF86+AG86)*AH86),0)+(K86+L86+M86+N86+O86)*P86+(AI86+AJ86+AK86+AL86+AM86)*AN86),0)</f>
        <v>0</v>
      </c>
    </row>
    <row r="87" spans="1:42" x14ac:dyDescent="0.3">
      <c r="A87" s="152"/>
      <c r="B87" s="170">
        <v>79</v>
      </c>
      <c r="C87" s="171" t="s">
        <v>217</v>
      </c>
      <c r="D87" s="518" t="s">
        <v>50</v>
      </c>
      <c r="E87" s="176">
        <v>35</v>
      </c>
      <c r="F87" s="182"/>
      <c r="G87" s="88"/>
      <c r="H87" s="88"/>
      <c r="I87" s="88"/>
      <c r="J87" s="529">
        <f>Stādīšana!J90</f>
        <v>0</v>
      </c>
      <c r="K87" s="176">
        <v>5</v>
      </c>
      <c r="L87" s="182"/>
      <c r="M87" s="88"/>
      <c r="N87" s="88"/>
      <c r="O87" s="88"/>
      <c r="P87" s="529">
        <f>Papildināšana!J90</f>
        <v>0</v>
      </c>
      <c r="Q87" s="176">
        <v>110</v>
      </c>
      <c r="R87" s="182"/>
      <c r="S87" s="88"/>
      <c r="T87" s="88"/>
      <c r="U87" s="88"/>
      <c r="V87" s="529">
        <f>'Agrotehniskā kopšana'!J91</f>
        <v>0</v>
      </c>
      <c r="W87" s="176">
        <v>110</v>
      </c>
      <c r="X87" s="182"/>
      <c r="Y87" s="88"/>
      <c r="Z87" s="88"/>
      <c r="AA87" s="88"/>
      <c r="AB87" s="529">
        <f>'Jaunaudžu kopšana'!J90</f>
        <v>0</v>
      </c>
      <c r="AC87" s="176">
        <v>60</v>
      </c>
      <c r="AD87" s="182"/>
      <c r="AE87" s="88"/>
      <c r="AF87" s="88"/>
      <c r="AG87" s="88"/>
      <c r="AH87" s="529">
        <f>Aizsardzība!J90</f>
        <v>0</v>
      </c>
      <c r="AI87" s="176"/>
      <c r="AJ87" s="182"/>
      <c r="AK87" s="88"/>
      <c r="AL87" s="88"/>
      <c r="AM87" s="88"/>
      <c r="AN87" s="529">
        <f>'Stumbru aizsardzība'!J92</f>
        <v>0</v>
      </c>
      <c r="AO87" s="87">
        <f t="shared" si="2"/>
        <v>320</v>
      </c>
      <c r="AP87" s="85">
        <f>IF(AND(Stādīšana!$Z90=TRUE,Papildināšana!$AC90=TRUE,'Agrotehniskā kopšana'!$AJ91=TRUE,'Jaunaudžu kopšana'!$AB90=TRUE,Aizsardzība!$AE90=TRUE,'Stumbru aizsardzība'!$AQ92=TRUE),(IF(COUNT(E87:I87)&gt;0,((E87+F87+G87+H87+I87)*J87),0)+IF(COUNT(Q87:U87)&gt;0,((Q87+R87+S87+T87+U87)*V87),0)+IF(COUNT(W87:AA87)&gt;0,((W87+X87+Y87+Z87+AA87)*AB87),0)+IF(COUNT(AC87:AG87)&gt;0,((AC87+AD87+AE87+AF87+AG87)*AH87),0)+(K87+L87+M87+N87+O87)*P87+(AI87+AJ87+AK87+AL87+AM87)*AN87),0)</f>
        <v>0</v>
      </c>
    </row>
    <row r="88" spans="1:42" x14ac:dyDescent="0.3">
      <c r="A88" s="152"/>
      <c r="B88" s="170">
        <v>80</v>
      </c>
      <c r="C88" s="171" t="s">
        <v>217</v>
      </c>
      <c r="D88" s="185" t="s">
        <v>50</v>
      </c>
      <c r="E88" s="177"/>
      <c r="F88" s="182"/>
      <c r="G88" s="88"/>
      <c r="H88" s="88"/>
      <c r="I88" s="88"/>
      <c r="J88" s="529">
        <f>Stādīšana!J91</f>
        <v>0</v>
      </c>
      <c r="K88" s="176"/>
      <c r="L88" s="182"/>
      <c r="M88" s="88"/>
      <c r="N88" s="88"/>
      <c r="O88" s="88"/>
      <c r="P88" s="529">
        <f>Papildināšana!J91</f>
        <v>0</v>
      </c>
      <c r="Q88" s="176"/>
      <c r="R88" s="182"/>
      <c r="S88" s="88"/>
      <c r="T88" s="88"/>
      <c r="U88" s="88"/>
      <c r="V88" s="529">
        <f>'Agrotehniskā kopšana'!J92</f>
        <v>0</v>
      </c>
      <c r="W88" s="176"/>
      <c r="X88" s="182"/>
      <c r="Y88" s="88"/>
      <c r="Z88" s="88"/>
      <c r="AA88" s="88"/>
      <c r="AB88" s="529">
        <f>'Jaunaudžu kopšana'!J91</f>
        <v>0</v>
      </c>
      <c r="AC88" s="176">
        <v>110</v>
      </c>
      <c r="AD88" s="182"/>
      <c r="AE88" s="88"/>
      <c r="AF88" s="88"/>
      <c r="AG88" s="88"/>
      <c r="AH88" s="529">
        <f>Aizsardzība!J91</f>
        <v>0</v>
      </c>
      <c r="AI88" s="176"/>
      <c r="AJ88" s="182"/>
      <c r="AK88" s="88"/>
      <c r="AL88" s="88"/>
      <c r="AM88" s="88"/>
      <c r="AN88" s="529">
        <f>'Stumbru aizsardzība'!J93</f>
        <v>0</v>
      </c>
      <c r="AO88" s="87">
        <f t="shared" si="2"/>
        <v>110</v>
      </c>
      <c r="AP88" s="85">
        <f>IF(AND(Stādīšana!$Z91=TRUE,Papildināšana!$AC91=TRUE,'Agrotehniskā kopšana'!$AJ92=TRUE,'Jaunaudžu kopšana'!$AB91=TRUE,Aizsardzība!$AE91=TRUE,'Stumbru aizsardzība'!$AQ93=TRUE),(IF(COUNT(E88:I88)&gt;0,((E88+F88+G88+H88+I88)*J88),0)+IF(COUNT(Q88:U88)&gt;0,((Q88+R88+S88+T88+U88)*V88),0)+IF(COUNT(W88:AA88)&gt;0,((W88+X88+Y88+Z88+AA88)*AB88),0)+IF(COUNT(AC88:AG88)&gt;0,((AC88+AD88+AE88+AF88+AG88)*AH88),0)+(K88+L88+M88+N88+O88)*P88+(AI88+AJ88+AK88+AL88+AM88)*AN88),0)</f>
        <v>0</v>
      </c>
    </row>
    <row r="89" spans="1:42" x14ac:dyDescent="0.3">
      <c r="A89" s="152"/>
      <c r="B89" s="170">
        <v>81</v>
      </c>
      <c r="C89" s="171" t="s">
        <v>217</v>
      </c>
      <c r="D89" s="518" t="s">
        <v>94</v>
      </c>
      <c r="E89" s="176">
        <v>20</v>
      </c>
      <c r="F89" s="182"/>
      <c r="G89" s="88"/>
      <c r="H89" s="88"/>
      <c r="I89" s="88"/>
      <c r="J89" s="529">
        <f>Stādīšana!J92</f>
        <v>0</v>
      </c>
      <c r="K89" s="176"/>
      <c r="L89" s="182"/>
      <c r="M89" s="88"/>
      <c r="N89" s="88"/>
      <c r="O89" s="88"/>
      <c r="P89" s="529">
        <f>Papildināšana!J92</f>
        <v>0</v>
      </c>
      <c r="Q89" s="176">
        <v>70</v>
      </c>
      <c r="R89" s="182"/>
      <c r="S89" s="88"/>
      <c r="T89" s="88"/>
      <c r="U89" s="88"/>
      <c r="V89" s="529">
        <f>'Agrotehniskā kopšana'!J93</f>
        <v>0</v>
      </c>
      <c r="W89" s="176"/>
      <c r="X89" s="182"/>
      <c r="Y89" s="88"/>
      <c r="Z89" s="88"/>
      <c r="AA89" s="88"/>
      <c r="AB89" s="529">
        <f>'Jaunaudžu kopšana'!J92</f>
        <v>0</v>
      </c>
      <c r="AC89" s="176"/>
      <c r="AD89" s="182"/>
      <c r="AE89" s="88"/>
      <c r="AF89" s="88"/>
      <c r="AG89" s="88"/>
      <c r="AH89" s="529">
        <f>Aizsardzība!J92</f>
        <v>0</v>
      </c>
      <c r="AI89" s="176"/>
      <c r="AJ89" s="182"/>
      <c r="AK89" s="88"/>
      <c r="AL89" s="88"/>
      <c r="AM89" s="88"/>
      <c r="AN89" s="529">
        <f>'Stumbru aizsardzība'!J94</f>
        <v>0</v>
      </c>
      <c r="AO89" s="87">
        <f t="shared" si="2"/>
        <v>90</v>
      </c>
      <c r="AP89" s="85">
        <f>IF(AND(Stādīšana!$Z92=TRUE,Papildināšana!$AC92=TRUE,'Agrotehniskā kopšana'!$AJ93=TRUE,'Jaunaudžu kopšana'!$AB92=TRUE,Aizsardzība!$AE92=TRUE,'Stumbru aizsardzība'!$AQ94=TRUE),(IF(COUNT(E89:I89)&gt;0,((E89+F89+G89+H89+I89)*J89),0)+IF(COUNT(Q89:U89)&gt;0,((Q89+R89+S89+T89+U89)*V89),0)+IF(COUNT(W89:AA89)&gt;0,((W89+X89+Y89+Z89+AA89)*AB89),0)+IF(COUNT(AC89:AG89)&gt;0,((AC89+AD89+AE89+AF89+AG89)*AH89),0)+(K89+L89+M89+N89+O89)*P89+(AI89+AJ89+AK89+AL89+AM89)*AN89),0)</f>
        <v>0</v>
      </c>
    </row>
    <row r="90" spans="1:42" x14ac:dyDescent="0.3">
      <c r="A90" s="152"/>
      <c r="B90" s="170">
        <v>82</v>
      </c>
      <c r="C90" s="171" t="s">
        <v>217</v>
      </c>
      <c r="D90" s="518" t="s">
        <v>94</v>
      </c>
      <c r="E90" s="176">
        <v>60</v>
      </c>
      <c r="F90" s="182">
        <v>60</v>
      </c>
      <c r="G90" s="88"/>
      <c r="H90" s="88"/>
      <c r="I90" s="88"/>
      <c r="J90" s="529">
        <f>Stādīšana!J93</f>
        <v>0</v>
      </c>
      <c r="K90" s="176">
        <v>10</v>
      </c>
      <c r="L90" s="182">
        <v>10</v>
      </c>
      <c r="M90" s="88"/>
      <c r="N90" s="88"/>
      <c r="O90" s="88"/>
      <c r="P90" s="529">
        <f>Papildināšana!J93</f>
        <v>0</v>
      </c>
      <c r="Q90" s="176">
        <v>100</v>
      </c>
      <c r="R90" s="182">
        <v>100</v>
      </c>
      <c r="S90" s="88"/>
      <c r="T90" s="88"/>
      <c r="U90" s="88"/>
      <c r="V90" s="529">
        <f>'Agrotehniskā kopšana'!J94</f>
        <v>0</v>
      </c>
      <c r="W90" s="176">
        <v>90</v>
      </c>
      <c r="X90" s="182">
        <v>90</v>
      </c>
      <c r="Y90" s="88"/>
      <c r="Z90" s="88"/>
      <c r="AA90" s="88"/>
      <c r="AB90" s="529">
        <f>'Jaunaudžu kopšana'!J93</f>
        <v>0</v>
      </c>
      <c r="AC90" s="176">
        <v>60</v>
      </c>
      <c r="AD90" s="182">
        <v>60</v>
      </c>
      <c r="AE90" s="88"/>
      <c r="AF90" s="88"/>
      <c r="AG90" s="88"/>
      <c r="AH90" s="529">
        <f>Aizsardzība!J93</f>
        <v>0</v>
      </c>
      <c r="AI90" s="176"/>
      <c r="AJ90" s="182"/>
      <c r="AK90" s="88"/>
      <c r="AL90" s="88"/>
      <c r="AM90" s="88"/>
      <c r="AN90" s="529">
        <f>'Stumbru aizsardzība'!J95</f>
        <v>0</v>
      </c>
      <c r="AO90" s="87">
        <f t="shared" si="2"/>
        <v>320</v>
      </c>
      <c r="AP90" s="85">
        <f>IF(AND(Stādīšana!$Z93=TRUE,Papildināšana!$AC93=TRUE,'Agrotehniskā kopšana'!$AJ94=TRUE,'Jaunaudžu kopšana'!$AB93=TRUE,Aizsardzība!$AE93=TRUE,'Stumbru aizsardzība'!$AQ95=TRUE),(IF(COUNT(E90:I90)&gt;0,((E90+F90+G90+H90+I90)*J90),0)+IF(COUNT(Q90:U90)&gt;0,((Q90+R90+S90+T90+U90)*V90),0)+IF(COUNT(W90:AA90)&gt;0,((W90+X90+Y90+Z90+AA90)*AB90),0)+IF(COUNT(AC90:AG90)&gt;0,((AC90+AD90+AE90+AF90+AG90)*AH90),0)+(K90+L90+M90+N90+O90)*P90+(AI90+AJ90+AK90+AL90+AM90)*AN90),0)</f>
        <v>0</v>
      </c>
    </row>
    <row r="91" spans="1:42" x14ac:dyDescent="0.3">
      <c r="A91" s="152"/>
      <c r="B91" s="170">
        <v>83</v>
      </c>
      <c r="C91" s="171" t="s">
        <v>217</v>
      </c>
      <c r="D91" s="518" t="s">
        <v>27</v>
      </c>
      <c r="E91" s="176">
        <v>30</v>
      </c>
      <c r="F91" s="182"/>
      <c r="G91" s="88"/>
      <c r="H91" s="88"/>
      <c r="I91" s="88"/>
      <c r="J91" s="529">
        <f>Stādīšana!J94</f>
        <v>0</v>
      </c>
      <c r="K91" s="176">
        <v>5</v>
      </c>
      <c r="L91" s="182"/>
      <c r="M91" s="88"/>
      <c r="N91" s="88"/>
      <c r="O91" s="88"/>
      <c r="P91" s="529">
        <f>Papildināšana!J94</f>
        <v>0</v>
      </c>
      <c r="Q91" s="176">
        <v>100</v>
      </c>
      <c r="R91" s="182"/>
      <c r="S91" s="88"/>
      <c r="T91" s="88"/>
      <c r="U91" s="88"/>
      <c r="V91" s="529">
        <f>'Agrotehniskā kopšana'!J95</f>
        <v>0</v>
      </c>
      <c r="W91" s="176">
        <v>60</v>
      </c>
      <c r="X91" s="182"/>
      <c r="Y91" s="88"/>
      <c r="Z91" s="88"/>
      <c r="AA91" s="88"/>
      <c r="AB91" s="529">
        <f>'Jaunaudžu kopšana'!J94</f>
        <v>0</v>
      </c>
      <c r="AC91" s="176">
        <v>50</v>
      </c>
      <c r="AD91" s="182"/>
      <c r="AE91" s="88"/>
      <c r="AF91" s="88"/>
      <c r="AG91" s="88"/>
      <c r="AH91" s="529">
        <f>Aizsardzība!J94</f>
        <v>0</v>
      </c>
      <c r="AI91" s="176"/>
      <c r="AJ91" s="182"/>
      <c r="AK91" s="88"/>
      <c r="AL91" s="88"/>
      <c r="AM91" s="88"/>
      <c r="AN91" s="529">
        <f>'Stumbru aizsardzība'!J96</f>
        <v>0</v>
      </c>
      <c r="AO91" s="87">
        <f t="shared" si="2"/>
        <v>245</v>
      </c>
      <c r="AP91" s="85">
        <f>IF(AND(Stādīšana!$Z94=TRUE,Papildināšana!$AC94=TRUE,'Agrotehniskā kopšana'!$AJ95=TRUE,'Jaunaudžu kopšana'!$AB94=TRUE,Aizsardzība!$AE94=TRUE,'Stumbru aizsardzība'!$AQ96=TRUE),(IF(COUNT(E91:I91)&gt;0,((E91+F91+G91+H91+I91)*J91),0)+IF(COUNT(Q91:U91)&gt;0,((Q91+R91+S91+T91+U91)*V91),0)+IF(COUNT(W91:AA91)&gt;0,((W91+X91+Y91+Z91+AA91)*AB91),0)+IF(COUNT(AC91:AG91)&gt;0,((AC91+AD91+AE91+AF91+AG91)*AH91),0)+(K91+L91+M91+N91+O91)*P91+(AI91+AJ91+AK91+AL91+AM91)*AN91),0)</f>
        <v>0</v>
      </c>
    </row>
    <row r="92" spans="1:42" x14ac:dyDescent="0.3">
      <c r="A92" s="152"/>
      <c r="B92" s="170">
        <v>84</v>
      </c>
      <c r="C92" s="171" t="s">
        <v>217</v>
      </c>
      <c r="D92" s="518" t="s">
        <v>27</v>
      </c>
      <c r="E92" s="176">
        <v>60</v>
      </c>
      <c r="F92" s="182">
        <v>50</v>
      </c>
      <c r="G92" s="88"/>
      <c r="H92" s="88"/>
      <c r="I92" s="88"/>
      <c r="J92" s="529">
        <f>Stādīšana!J95</f>
        <v>0</v>
      </c>
      <c r="K92" s="176"/>
      <c r="L92" s="182"/>
      <c r="M92" s="88"/>
      <c r="N92" s="88"/>
      <c r="O92" s="88"/>
      <c r="P92" s="529">
        <f>Papildināšana!J95</f>
        <v>0</v>
      </c>
      <c r="Q92" s="176">
        <v>70</v>
      </c>
      <c r="R92" s="182">
        <v>70</v>
      </c>
      <c r="S92" s="88"/>
      <c r="T92" s="88"/>
      <c r="U92" s="88"/>
      <c r="V92" s="529">
        <f>'Agrotehniskā kopšana'!J96</f>
        <v>0</v>
      </c>
      <c r="W92" s="176">
        <v>100</v>
      </c>
      <c r="X92" s="182">
        <v>100</v>
      </c>
      <c r="Y92" s="88"/>
      <c r="Z92" s="88"/>
      <c r="AA92" s="88"/>
      <c r="AB92" s="529">
        <f>'Jaunaudžu kopšana'!J95</f>
        <v>0</v>
      </c>
      <c r="AC92" s="176">
        <v>60</v>
      </c>
      <c r="AD92" s="182">
        <v>60</v>
      </c>
      <c r="AE92" s="88"/>
      <c r="AF92" s="88"/>
      <c r="AG92" s="88"/>
      <c r="AH92" s="529">
        <f>Aizsardzība!J95</f>
        <v>0</v>
      </c>
      <c r="AI92" s="176">
        <v>10</v>
      </c>
      <c r="AJ92" s="182">
        <v>10</v>
      </c>
      <c r="AK92" s="88"/>
      <c r="AL92" s="88"/>
      <c r="AM92" s="88"/>
      <c r="AN92" s="529">
        <f>'Stumbru aizsardzība'!J97</f>
        <v>0</v>
      </c>
      <c r="AO92" s="87">
        <f t="shared" si="2"/>
        <v>300</v>
      </c>
      <c r="AP92" s="85">
        <f>IF(AND(Stādīšana!$Z95=TRUE,Papildināšana!$AC95=TRUE,'Agrotehniskā kopšana'!$AJ96=TRUE,'Jaunaudžu kopšana'!$AB95=TRUE,Aizsardzība!$AE95=TRUE,'Stumbru aizsardzība'!$AQ97=TRUE),(IF(COUNT(E92:I92)&gt;0,((E92+F92+G92+H92+I92)*J92),0)+IF(COUNT(Q92:U92)&gt;0,((Q92+R92+S92+T92+U92)*V92),0)+IF(COUNT(W92:AA92)&gt;0,((W92+X92+Y92+Z92+AA92)*AB92),0)+IF(COUNT(AC92:AG92)&gt;0,((AC92+AD92+AE92+AF92+AG92)*AH92),0)+(K92+L92+M92+N92+O92)*P92+(AI92+AJ92+AK92+AL92+AM92)*AN92),0)</f>
        <v>0</v>
      </c>
    </row>
    <row r="93" spans="1:42" x14ac:dyDescent="0.3">
      <c r="A93" s="152"/>
      <c r="B93" s="170">
        <v>85</v>
      </c>
      <c r="C93" s="171" t="s">
        <v>217</v>
      </c>
      <c r="D93" s="185" t="s">
        <v>27</v>
      </c>
      <c r="E93" s="176">
        <v>30</v>
      </c>
      <c r="F93" s="182">
        <v>30</v>
      </c>
      <c r="G93" s="88"/>
      <c r="H93" s="88"/>
      <c r="I93" s="88"/>
      <c r="J93" s="529">
        <f>Stādīšana!J96</f>
        <v>0</v>
      </c>
      <c r="K93" s="176">
        <v>10</v>
      </c>
      <c r="L93" s="182">
        <v>10</v>
      </c>
      <c r="M93" s="88"/>
      <c r="N93" s="88"/>
      <c r="O93" s="88"/>
      <c r="P93" s="529">
        <f>Papildināšana!J96</f>
        <v>0</v>
      </c>
      <c r="Q93" s="176">
        <v>70</v>
      </c>
      <c r="R93" s="182">
        <v>70</v>
      </c>
      <c r="S93" s="88"/>
      <c r="T93" s="88"/>
      <c r="U93" s="88"/>
      <c r="V93" s="529">
        <f>'Agrotehniskā kopšana'!J97</f>
        <v>0</v>
      </c>
      <c r="W93" s="176">
        <v>100</v>
      </c>
      <c r="X93" s="182">
        <v>100</v>
      </c>
      <c r="Y93" s="88"/>
      <c r="Z93" s="88"/>
      <c r="AA93" s="88"/>
      <c r="AB93" s="529">
        <f>'Jaunaudžu kopšana'!J96</f>
        <v>0</v>
      </c>
      <c r="AC93" s="176">
        <v>100</v>
      </c>
      <c r="AD93" s="182">
        <v>100</v>
      </c>
      <c r="AE93" s="88"/>
      <c r="AF93" s="88"/>
      <c r="AG93" s="88"/>
      <c r="AH93" s="529">
        <f>Aizsardzība!J96</f>
        <v>0</v>
      </c>
      <c r="AI93" s="176">
        <v>15</v>
      </c>
      <c r="AJ93" s="182">
        <v>15</v>
      </c>
      <c r="AK93" s="88"/>
      <c r="AL93" s="88"/>
      <c r="AM93" s="88"/>
      <c r="AN93" s="529">
        <f>'Stumbru aizsardzība'!J98</f>
        <v>0</v>
      </c>
      <c r="AO93" s="87">
        <f t="shared" si="2"/>
        <v>325</v>
      </c>
      <c r="AP93" s="85">
        <f>IF(AND(Stādīšana!$Z96=TRUE,Papildināšana!$AC96=TRUE,'Agrotehniskā kopšana'!$AJ97=TRUE,'Jaunaudžu kopšana'!$AB96=TRUE,Aizsardzība!$AE96=TRUE,'Stumbru aizsardzība'!$AQ98=TRUE),(IF(COUNT(E93:I93)&gt;0,((E93+F93+G93+H93+I93)*J93),0)+IF(COUNT(Q93:U93)&gt;0,((Q93+R93+S93+T93+U93)*V93),0)+IF(COUNT(W93:AA93)&gt;0,((W93+X93+Y93+Z93+AA93)*AB93),0)+IF(COUNT(AC93:AG93)&gt;0,((AC93+AD93+AE93+AF93+AG93)*AH93),0)+(K93+L93+M93+N93+O93)*P93+(AI93+AJ93+AK93+AL93+AM93)*AN93),0)</f>
        <v>0</v>
      </c>
    </row>
    <row r="94" spans="1:42" x14ac:dyDescent="0.3">
      <c r="A94" s="152"/>
      <c r="B94" s="170">
        <v>86</v>
      </c>
      <c r="C94" s="171" t="s">
        <v>217</v>
      </c>
      <c r="D94" s="185" t="s">
        <v>27</v>
      </c>
      <c r="E94" s="176">
        <v>40</v>
      </c>
      <c r="F94" s="182"/>
      <c r="G94" s="88"/>
      <c r="H94" s="88"/>
      <c r="I94" s="88"/>
      <c r="J94" s="529">
        <f>Stādīšana!J97</f>
        <v>0</v>
      </c>
      <c r="K94" s="176"/>
      <c r="L94" s="182"/>
      <c r="M94" s="88"/>
      <c r="N94" s="88"/>
      <c r="O94" s="88"/>
      <c r="P94" s="529">
        <f>Papildināšana!J97</f>
        <v>0</v>
      </c>
      <c r="Q94" s="176">
        <v>50</v>
      </c>
      <c r="R94" s="182"/>
      <c r="S94" s="88"/>
      <c r="T94" s="88"/>
      <c r="U94" s="88"/>
      <c r="V94" s="529">
        <f>'Agrotehniskā kopšana'!J98</f>
        <v>0</v>
      </c>
      <c r="W94" s="176">
        <v>50</v>
      </c>
      <c r="X94" s="182"/>
      <c r="Y94" s="88"/>
      <c r="Z94" s="88"/>
      <c r="AA94" s="88"/>
      <c r="AB94" s="529">
        <f>'Jaunaudžu kopšana'!J97</f>
        <v>0</v>
      </c>
      <c r="AC94" s="176"/>
      <c r="AD94" s="182"/>
      <c r="AE94" s="88"/>
      <c r="AF94" s="88"/>
      <c r="AG94" s="88"/>
      <c r="AH94" s="529">
        <f>Aizsardzība!J97</f>
        <v>0</v>
      </c>
      <c r="AI94" s="176"/>
      <c r="AJ94" s="182"/>
      <c r="AK94" s="88"/>
      <c r="AL94" s="88"/>
      <c r="AM94" s="88"/>
      <c r="AN94" s="529">
        <f>'Stumbru aizsardzība'!J99</f>
        <v>0</v>
      </c>
      <c r="AO94" s="87">
        <f t="shared" si="2"/>
        <v>140</v>
      </c>
      <c r="AP94" s="85">
        <f>IF(AND(Stādīšana!$Z97=TRUE,Papildināšana!$AC97=TRUE,'Agrotehniskā kopšana'!$AJ98=TRUE,'Jaunaudžu kopšana'!$AB97=TRUE,Aizsardzība!$AE97=TRUE,'Stumbru aizsardzība'!$AQ99=TRUE),(IF(COUNT(E94:I94)&gt;0,((E94+F94+G94+H94+I94)*J94),0)+IF(COUNT(Q94:U94)&gt;0,((Q94+R94+S94+T94+U94)*V94),0)+IF(COUNT(W94:AA94)&gt;0,((W94+X94+Y94+Z94+AA94)*AB94),0)+IF(COUNT(AC94:AG94)&gt;0,((AC94+AD94+AE94+AF94+AG94)*AH94),0)+(K94+L94+M94+N94+O94)*P94+(AI94+AJ94+AK94+AL94+AM94)*AN94),0)</f>
        <v>0</v>
      </c>
    </row>
    <row r="95" spans="1:42" x14ac:dyDescent="0.3">
      <c r="A95" s="152"/>
      <c r="B95" s="170">
        <v>87</v>
      </c>
      <c r="C95" s="171" t="s">
        <v>217</v>
      </c>
      <c r="D95" s="518" t="s">
        <v>95</v>
      </c>
      <c r="E95" s="176">
        <v>30</v>
      </c>
      <c r="F95" s="182">
        <v>30</v>
      </c>
      <c r="G95" s="88"/>
      <c r="H95" s="88"/>
      <c r="I95" s="88"/>
      <c r="J95" s="529">
        <f>Stādīšana!J98</f>
        <v>0</v>
      </c>
      <c r="K95" s="176">
        <v>10</v>
      </c>
      <c r="L95" s="182">
        <v>10</v>
      </c>
      <c r="M95" s="88"/>
      <c r="N95" s="88"/>
      <c r="O95" s="88"/>
      <c r="P95" s="529">
        <f>Papildināšana!J98</f>
        <v>0</v>
      </c>
      <c r="Q95" s="176">
        <v>70</v>
      </c>
      <c r="R95" s="182">
        <v>60</v>
      </c>
      <c r="S95" s="88"/>
      <c r="T95" s="88"/>
      <c r="U95" s="88"/>
      <c r="V95" s="529">
        <f>'Agrotehniskā kopšana'!J99</f>
        <v>0</v>
      </c>
      <c r="W95" s="176">
        <v>85</v>
      </c>
      <c r="X95" s="182">
        <v>85</v>
      </c>
      <c r="Y95" s="88"/>
      <c r="Z95" s="88"/>
      <c r="AA95" s="88"/>
      <c r="AB95" s="529">
        <f>'Jaunaudžu kopšana'!J98</f>
        <v>0</v>
      </c>
      <c r="AC95" s="176">
        <v>55</v>
      </c>
      <c r="AD95" s="182">
        <v>55</v>
      </c>
      <c r="AE95" s="88"/>
      <c r="AF95" s="88"/>
      <c r="AG95" s="88"/>
      <c r="AH95" s="529">
        <f>Aizsardzība!J98</f>
        <v>0</v>
      </c>
      <c r="AI95" s="176"/>
      <c r="AJ95" s="182"/>
      <c r="AK95" s="88"/>
      <c r="AL95" s="88"/>
      <c r="AM95" s="88"/>
      <c r="AN95" s="529">
        <f>'Stumbru aizsardzība'!J100</f>
        <v>0</v>
      </c>
      <c r="AO95" s="87">
        <f t="shared" si="2"/>
        <v>250</v>
      </c>
      <c r="AP95" s="85">
        <f>IF(AND(Stādīšana!$Z98=TRUE,Papildināšana!$AC98=TRUE,'Agrotehniskā kopšana'!$AJ99=TRUE,'Jaunaudžu kopšana'!$AB98=TRUE,Aizsardzība!$AE98=TRUE,'Stumbru aizsardzība'!$AQ100=TRUE),(IF(COUNT(E95:I95)&gt;0,((E95+F95+G95+H95+I95)*J95),0)+IF(COUNT(Q95:U95)&gt;0,((Q95+R95+S95+T95+U95)*V95),0)+IF(COUNT(W95:AA95)&gt;0,((W95+X95+Y95+Z95+AA95)*AB95),0)+IF(COUNT(AC95:AG95)&gt;0,((AC95+AD95+AE95+AF95+AG95)*AH95),0)+(K95+L95+M95+N95+O95)*P95+(AI95+AJ95+AK95+AL95+AM95)*AN95),0)</f>
        <v>0</v>
      </c>
    </row>
    <row r="96" spans="1:42" x14ac:dyDescent="0.3">
      <c r="A96" s="152"/>
      <c r="B96" s="170">
        <v>88</v>
      </c>
      <c r="C96" s="171" t="s">
        <v>217</v>
      </c>
      <c r="D96" s="518" t="s">
        <v>95</v>
      </c>
      <c r="E96" s="176">
        <v>35</v>
      </c>
      <c r="F96" s="182">
        <v>35</v>
      </c>
      <c r="G96" s="88"/>
      <c r="H96" s="88"/>
      <c r="I96" s="88"/>
      <c r="J96" s="529">
        <f>Stādīšana!J99</f>
        <v>0</v>
      </c>
      <c r="K96" s="176">
        <v>10</v>
      </c>
      <c r="L96" s="182">
        <v>10</v>
      </c>
      <c r="M96" s="88"/>
      <c r="N96" s="88"/>
      <c r="O96" s="88"/>
      <c r="P96" s="529">
        <f>Papildināšana!J99</f>
        <v>0</v>
      </c>
      <c r="Q96" s="176">
        <v>130</v>
      </c>
      <c r="R96" s="182">
        <v>120</v>
      </c>
      <c r="S96" s="88"/>
      <c r="T96" s="88"/>
      <c r="U96" s="88"/>
      <c r="V96" s="529">
        <f>'Agrotehniskā kopšana'!J100</f>
        <v>0</v>
      </c>
      <c r="W96" s="176">
        <v>55</v>
      </c>
      <c r="X96" s="182">
        <v>55</v>
      </c>
      <c r="Y96" s="88"/>
      <c r="Z96" s="88"/>
      <c r="AA96" s="88"/>
      <c r="AB96" s="529">
        <f>'Jaunaudžu kopšana'!J99</f>
        <v>0</v>
      </c>
      <c r="AC96" s="176"/>
      <c r="AD96" s="182"/>
      <c r="AE96" s="88"/>
      <c r="AF96" s="88"/>
      <c r="AG96" s="88"/>
      <c r="AH96" s="529">
        <f>Aizsardzība!J99</f>
        <v>0</v>
      </c>
      <c r="AI96" s="176"/>
      <c r="AJ96" s="182"/>
      <c r="AK96" s="88"/>
      <c r="AL96" s="88"/>
      <c r="AM96" s="88"/>
      <c r="AN96" s="529">
        <f>'Stumbru aizsardzība'!J101</f>
        <v>0</v>
      </c>
      <c r="AO96" s="87">
        <f t="shared" si="2"/>
        <v>230</v>
      </c>
      <c r="AP96" s="85">
        <f>IF(AND(Stādīšana!$Z99=TRUE,Papildināšana!$AC99=TRUE,'Agrotehniskā kopšana'!$AJ100=TRUE,'Jaunaudžu kopšana'!$AB99=TRUE,Aizsardzība!$AE99=TRUE,'Stumbru aizsardzība'!$AQ101=TRUE),(IF(COUNT(E96:I96)&gt;0,((E96+F96+G96+H96+I96)*J96),0)+IF(COUNT(Q96:U96)&gt;0,((Q96+R96+S96+T96+U96)*V96),0)+IF(COUNT(W96:AA96)&gt;0,((W96+X96+Y96+Z96+AA96)*AB96),0)+IF(COUNT(AC96:AG96)&gt;0,((AC96+AD96+AE96+AF96+AG96)*AH96),0)+(K96+L96+M96+N96+O96)*P96+(AI96+AJ96+AK96+AL96+AM96)*AN96),0)</f>
        <v>0</v>
      </c>
    </row>
    <row r="97" spans="1:42" x14ac:dyDescent="0.3">
      <c r="A97" s="152"/>
      <c r="B97" s="170">
        <v>89</v>
      </c>
      <c r="C97" s="171" t="s">
        <v>217</v>
      </c>
      <c r="D97" s="518" t="s">
        <v>95</v>
      </c>
      <c r="E97" s="176">
        <v>15</v>
      </c>
      <c r="F97" s="182"/>
      <c r="G97" s="88"/>
      <c r="H97" s="88"/>
      <c r="I97" s="88"/>
      <c r="J97" s="529">
        <f>Stādīšana!J100</f>
        <v>0</v>
      </c>
      <c r="K97" s="176">
        <v>5</v>
      </c>
      <c r="L97" s="182"/>
      <c r="M97" s="88"/>
      <c r="N97" s="88"/>
      <c r="O97" s="88"/>
      <c r="P97" s="529">
        <f>Papildināšana!J100</f>
        <v>0</v>
      </c>
      <c r="Q97" s="176">
        <v>40</v>
      </c>
      <c r="R97" s="182"/>
      <c r="S97" s="88"/>
      <c r="T97" s="88"/>
      <c r="U97" s="88"/>
      <c r="V97" s="529">
        <f>'Agrotehniskā kopšana'!J101</f>
        <v>0</v>
      </c>
      <c r="W97" s="176">
        <v>25</v>
      </c>
      <c r="X97" s="182"/>
      <c r="Y97" s="88"/>
      <c r="Z97" s="88"/>
      <c r="AA97" s="88"/>
      <c r="AB97" s="529">
        <f>'Jaunaudžu kopšana'!J100</f>
        <v>0</v>
      </c>
      <c r="AC97" s="176">
        <v>50</v>
      </c>
      <c r="AD97" s="182"/>
      <c r="AE97" s="88"/>
      <c r="AF97" s="88"/>
      <c r="AG97" s="88"/>
      <c r="AH97" s="529">
        <f>Aizsardzība!J100</f>
        <v>0</v>
      </c>
      <c r="AI97" s="176"/>
      <c r="AJ97" s="182"/>
      <c r="AK97" s="88"/>
      <c r="AL97" s="88"/>
      <c r="AM97" s="88"/>
      <c r="AN97" s="529">
        <f>'Stumbru aizsardzība'!J102</f>
        <v>0</v>
      </c>
      <c r="AO97" s="87">
        <f t="shared" si="2"/>
        <v>135</v>
      </c>
      <c r="AP97" s="85">
        <f>IF(AND(Stādīšana!$Z100=TRUE,Papildināšana!$AC100=TRUE,'Agrotehniskā kopšana'!$AJ101=TRUE,'Jaunaudžu kopšana'!$AB100=TRUE,Aizsardzība!$AE100=TRUE,'Stumbru aizsardzība'!$AQ102=TRUE),(IF(COUNT(E97:I97)&gt;0,((E97+F97+G97+H97+I97)*J97),0)+IF(COUNT(Q97:U97)&gt;0,((Q97+R97+S97+T97+U97)*V97),0)+IF(COUNT(W97:AA97)&gt;0,((W97+X97+Y97+Z97+AA97)*AB97),0)+IF(COUNT(AC97:AG97)&gt;0,((AC97+AD97+AE97+AF97+AG97)*AH97),0)+(K97+L97+M97+N97+O97)*P97+(AI97+AJ97+AK97+AL97+AM97)*AN97),0)</f>
        <v>0</v>
      </c>
    </row>
    <row r="98" spans="1:42" x14ac:dyDescent="0.3">
      <c r="A98" s="152"/>
      <c r="B98" s="170">
        <v>90</v>
      </c>
      <c r="C98" s="172" t="s">
        <v>217</v>
      </c>
      <c r="D98" s="187" t="s">
        <v>28</v>
      </c>
      <c r="E98" s="176"/>
      <c r="F98" s="182"/>
      <c r="G98" s="88"/>
      <c r="H98" s="88"/>
      <c r="I98" s="88"/>
      <c r="J98" s="529">
        <f>Stādīšana!J101</f>
        <v>0</v>
      </c>
      <c r="K98" s="176"/>
      <c r="L98" s="182"/>
      <c r="M98" s="88"/>
      <c r="N98" s="88"/>
      <c r="O98" s="88"/>
      <c r="P98" s="529">
        <f>Papildināšana!J101</f>
        <v>0</v>
      </c>
      <c r="Q98" s="176"/>
      <c r="R98" s="182"/>
      <c r="S98" s="88"/>
      <c r="T98" s="88"/>
      <c r="U98" s="88"/>
      <c r="V98" s="529">
        <f>'Agrotehniskā kopšana'!J102</f>
        <v>0</v>
      </c>
      <c r="W98" s="176"/>
      <c r="X98" s="182"/>
      <c r="Y98" s="88"/>
      <c r="Z98" s="88"/>
      <c r="AA98" s="88"/>
      <c r="AB98" s="529">
        <f>'Jaunaudžu kopšana'!J101</f>
        <v>0</v>
      </c>
      <c r="AC98" s="176">
        <v>100</v>
      </c>
      <c r="AD98" s="182"/>
      <c r="AE98" s="88"/>
      <c r="AF98" s="88"/>
      <c r="AG98" s="88"/>
      <c r="AH98" s="529">
        <f>Aizsardzība!J101</f>
        <v>0</v>
      </c>
      <c r="AI98" s="176">
        <v>15</v>
      </c>
      <c r="AJ98" s="182"/>
      <c r="AK98" s="88"/>
      <c r="AL98" s="88"/>
      <c r="AM98" s="88"/>
      <c r="AN98" s="529">
        <f>'Stumbru aizsardzība'!J103</f>
        <v>0</v>
      </c>
      <c r="AO98" s="87">
        <f t="shared" si="2"/>
        <v>115</v>
      </c>
      <c r="AP98" s="85">
        <f>IF(AND(Stādīšana!$Z101=TRUE,Papildināšana!$AC101=TRUE,'Agrotehniskā kopšana'!$AJ102=TRUE,'Jaunaudžu kopšana'!$AB101=TRUE,Aizsardzība!$AE101=TRUE,'Stumbru aizsardzība'!$AQ103=TRUE),(IF(COUNT(E98:I98)&gt;0,((E98+F98+G98+H98+I98)*J98),0)+IF(COUNT(Q98:U98)&gt;0,((Q98+R98+S98+T98+U98)*V98),0)+IF(COUNT(W98:AA98)&gt;0,((W98+X98+Y98+Z98+AA98)*AB98),0)+IF(COUNT(AC98:AG98)&gt;0,((AC98+AD98+AE98+AF98+AG98)*AH98),0)+(K98+L98+M98+N98+O98)*P98+(AI98+AJ98+AK98+AL98+AM98)*AN98),0)</f>
        <v>0</v>
      </c>
    </row>
    <row r="99" spans="1:42" x14ac:dyDescent="0.3">
      <c r="A99" s="152"/>
      <c r="B99" s="170">
        <v>91</v>
      </c>
      <c r="C99" s="171" t="s">
        <v>217</v>
      </c>
      <c r="D99" s="185" t="s">
        <v>28</v>
      </c>
      <c r="E99" s="176">
        <v>10</v>
      </c>
      <c r="F99" s="182"/>
      <c r="G99" s="88"/>
      <c r="H99" s="88"/>
      <c r="I99" s="88"/>
      <c r="J99" s="529">
        <f>Stādīšana!J102</f>
        <v>0</v>
      </c>
      <c r="K99" s="176"/>
      <c r="L99" s="182"/>
      <c r="M99" s="88"/>
      <c r="N99" s="88"/>
      <c r="O99" s="88"/>
      <c r="P99" s="529">
        <f>Papildināšana!J102</f>
        <v>0</v>
      </c>
      <c r="Q99" s="176">
        <v>20</v>
      </c>
      <c r="R99" s="182"/>
      <c r="S99" s="88"/>
      <c r="T99" s="88"/>
      <c r="U99" s="88"/>
      <c r="V99" s="529">
        <f>'Agrotehniskā kopšana'!J103</f>
        <v>0</v>
      </c>
      <c r="W99" s="176">
        <v>20</v>
      </c>
      <c r="X99" s="182"/>
      <c r="Y99" s="88"/>
      <c r="Z99" s="88"/>
      <c r="AA99" s="88"/>
      <c r="AB99" s="529">
        <f>'Jaunaudžu kopšana'!J102</f>
        <v>0</v>
      </c>
      <c r="AC99" s="176"/>
      <c r="AD99" s="182"/>
      <c r="AE99" s="88"/>
      <c r="AF99" s="88"/>
      <c r="AG99" s="88"/>
      <c r="AH99" s="529">
        <f>Aizsardzība!J102</f>
        <v>0</v>
      </c>
      <c r="AI99" s="176"/>
      <c r="AJ99" s="182"/>
      <c r="AK99" s="88"/>
      <c r="AL99" s="88"/>
      <c r="AM99" s="88"/>
      <c r="AN99" s="529">
        <f>'Stumbru aizsardzība'!J104</f>
        <v>0</v>
      </c>
      <c r="AO99" s="87">
        <f t="shared" si="2"/>
        <v>50</v>
      </c>
      <c r="AP99" s="85">
        <f>IF(AND(Stādīšana!$Z102=TRUE,Papildināšana!$AC102=TRUE,'Agrotehniskā kopšana'!$AJ103=TRUE,'Jaunaudžu kopšana'!$AB102=TRUE,Aizsardzība!$AE102=TRUE,'Stumbru aizsardzība'!$AQ104=TRUE),(IF(COUNT(E99:I99)&gt;0,((E99+F99+G99+H99+I99)*J99),0)+IF(COUNT(Q99:U99)&gt;0,((Q99+R99+S99+T99+U99)*V99),0)+IF(COUNT(W99:AA99)&gt;0,((W99+X99+Y99+Z99+AA99)*AB99),0)+IF(COUNT(AC99:AG99)&gt;0,((AC99+AD99+AE99+AF99+AG99)*AH99),0)+(K99+L99+M99+N99+O99)*P99+(AI99+AJ99+AK99+AL99+AM99)*AN99),0)</f>
        <v>0</v>
      </c>
    </row>
    <row r="100" spans="1:42" x14ac:dyDescent="0.3">
      <c r="A100" s="152"/>
      <c r="B100" s="170">
        <v>92</v>
      </c>
      <c r="C100" s="171" t="s">
        <v>217</v>
      </c>
      <c r="D100" s="185" t="s">
        <v>28</v>
      </c>
      <c r="E100" s="176">
        <v>30</v>
      </c>
      <c r="F100" s="182">
        <v>30</v>
      </c>
      <c r="G100" s="88"/>
      <c r="H100" s="88"/>
      <c r="I100" s="88"/>
      <c r="J100" s="529">
        <f>Stādīšana!J103</f>
        <v>0</v>
      </c>
      <c r="K100" s="176">
        <v>10</v>
      </c>
      <c r="L100" s="182">
        <v>10</v>
      </c>
      <c r="M100" s="88"/>
      <c r="N100" s="88"/>
      <c r="O100" s="88"/>
      <c r="P100" s="529">
        <f>Papildināšana!J103</f>
        <v>0</v>
      </c>
      <c r="Q100" s="176">
        <v>135</v>
      </c>
      <c r="R100" s="182">
        <v>130</v>
      </c>
      <c r="S100" s="88"/>
      <c r="T100" s="88"/>
      <c r="U100" s="88"/>
      <c r="V100" s="529">
        <f>'Agrotehniskā kopšana'!J104</f>
        <v>0</v>
      </c>
      <c r="W100" s="176">
        <v>25</v>
      </c>
      <c r="X100" s="182">
        <v>25</v>
      </c>
      <c r="Y100" s="88"/>
      <c r="Z100" s="88"/>
      <c r="AA100" s="88"/>
      <c r="AB100" s="529">
        <f>'Jaunaudžu kopšana'!J103</f>
        <v>0</v>
      </c>
      <c r="AC100" s="176">
        <v>130</v>
      </c>
      <c r="AD100" s="182">
        <v>130</v>
      </c>
      <c r="AE100" s="88"/>
      <c r="AF100" s="88"/>
      <c r="AG100" s="88"/>
      <c r="AH100" s="529">
        <f>Aizsardzība!J103</f>
        <v>0</v>
      </c>
      <c r="AI100" s="176"/>
      <c r="AJ100" s="182"/>
      <c r="AK100" s="88"/>
      <c r="AL100" s="88"/>
      <c r="AM100" s="88"/>
      <c r="AN100" s="529">
        <f>'Stumbru aizsardzība'!J105</f>
        <v>0</v>
      </c>
      <c r="AO100" s="87">
        <f t="shared" si="2"/>
        <v>330</v>
      </c>
      <c r="AP100" s="85">
        <f>IF(AND(Stādīšana!$Z103=TRUE,Papildināšana!$AC103=TRUE,'Agrotehniskā kopšana'!$AJ104=TRUE,'Jaunaudžu kopšana'!$AB103=TRUE,Aizsardzība!$AE103=TRUE,'Stumbru aizsardzība'!$AQ105=TRUE),(IF(COUNT(E100:I100)&gt;0,((E100+F100+G100+H100+I100)*J100),0)+IF(COUNT(Q100:U100)&gt;0,((Q100+R100+S100+T100+U100)*V100),0)+IF(COUNT(W100:AA100)&gt;0,((W100+X100+Y100+Z100+AA100)*AB100),0)+IF(COUNT(AC100:AG100)&gt;0,((AC100+AD100+AE100+AF100+AG100)*AH100),0)+(K100+L100+M100+N100+O100)*P100+(AI100+AJ100+AK100+AL100+AM100)*AN100),0)</f>
        <v>0</v>
      </c>
    </row>
    <row r="101" spans="1:42" x14ac:dyDescent="0.3">
      <c r="A101" s="152"/>
      <c r="B101" s="170">
        <v>93</v>
      </c>
      <c r="C101" s="171" t="s">
        <v>217</v>
      </c>
      <c r="D101" s="185" t="s">
        <v>28</v>
      </c>
      <c r="E101" s="176">
        <v>10</v>
      </c>
      <c r="F101" s="182"/>
      <c r="G101" s="88"/>
      <c r="H101" s="88"/>
      <c r="I101" s="88"/>
      <c r="J101" s="529">
        <f>Stādīšana!J104</f>
        <v>0</v>
      </c>
      <c r="K101" s="176">
        <v>5</v>
      </c>
      <c r="L101" s="182"/>
      <c r="M101" s="88"/>
      <c r="N101" s="88"/>
      <c r="O101" s="88"/>
      <c r="P101" s="529">
        <f>Papildināšana!J104</f>
        <v>0</v>
      </c>
      <c r="Q101" s="176">
        <v>15</v>
      </c>
      <c r="R101" s="182"/>
      <c r="S101" s="88"/>
      <c r="T101" s="88"/>
      <c r="U101" s="88"/>
      <c r="V101" s="529">
        <f>'Agrotehniskā kopšana'!J105</f>
        <v>0</v>
      </c>
      <c r="W101" s="176">
        <v>15</v>
      </c>
      <c r="X101" s="182"/>
      <c r="Y101" s="88"/>
      <c r="Z101" s="88"/>
      <c r="AA101" s="88"/>
      <c r="AB101" s="529">
        <f>'Jaunaudžu kopšana'!J104</f>
        <v>0</v>
      </c>
      <c r="AC101" s="176">
        <v>30</v>
      </c>
      <c r="AD101" s="182"/>
      <c r="AE101" s="88"/>
      <c r="AF101" s="88"/>
      <c r="AG101" s="88"/>
      <c r="AH101" s="529">
        <f>Aizsardzība!J104</f>
        <v>0</v>
      </c>
      <c r="AI101" s="176"/>
      <c r="AJ101" s="182"/>
      <c r="AK101" s="88"/>
      <c r="AL101" s="88"/>
      <c r="AM101" s="88"/>
      <c r="AN101" s="529">
        <f>'Stumbru aizsardzība'!J106</f>
        <v>0</v>
      </c>
      <c r="AO101" s="87">
        <f t="shared" si="2"/>
        <v>75</v>
      </c>
      <c r="AP101" s="85">
        <f>IF(AND(Stādīšana!$Z104=TRUE,Papildināšana!$AC104=TRUE,'Agrotehniskā kopšana'!$AJ105=TRUE,'Jaunaudžu kopšana'!$AB104=TRUE,Aizsardzība!$AE104=TRUE,'Stumbru aizsardzība'!$AQ106=TRUE),(IF(COUNT(E101:I101)&gt;0,((E101+F101+G101+H101+I101)*J101),0)+IF(COUNT(Q101:U101)&gt;0,((Q101+R101+S101+T101+U101)*V101),0)+IF(COUNT(W101:AA101)&gt;0,((W101+X101+Y101+Z101+AA101)*AB101),0)+IF(COUNT(AC101:AG101)&gt;0,((AC101+AD101+AE101+AF101+AG101)*AH101),0)+(K101+L101+M101+N101+O101)*P101+(AI101+AJ101+AK101+AL101+AM101)*AN101),0)</f>
        <v>0</v>
      </c>
    </row>
    <row r="102" spans="1:42" x14ac:dyDescent="0.3">
      <c r="A102" s="152"/>
      <c r="B102" s="170">
        <v>94</v>
      </c>
      <c r="C102" s="171" t="s">
        <v>218</v>
      </c>
      <c r="D102" s="518" t="s">
        <v>171</v>
      </c>
      <c r="E102" s="174">
        <v>40</v>
      </c>
      <c r="F102" s="180">
        <v>30</v>
      </c>
      <c r="G102" s="88"/>
      <c r="H102" s="88"/>
      <c r="I102" s="88"/>
      <c r="J102" s="529">
        <f>Stādīšana!J105</f>
        <v>0</v>
      </c>
      <c r="K102" s="174"/>
      <c r="L102" s="180"/>
      <c r="M102" s="88"/>
      <c r="N102" s="88"/>
      <c r="O102" s="88"/>
      <c r="P102" s="529">
        <f>Papildināšana!J105</f>
        <v>0</v>
      </c>
      <c r="Q102" s="174">
        <v>60</v>
      </c>
      <c r="R102" s="180">
        <v>40</v>
      </c>
      <c r="S102" s="88"/>
      <c r="T102" s="88"/>
      <c r="U102" s="88"/>
      <c r="V102" s="529">
        <f>'Agrotehniskā kopšana'!J106</f>
        <v>0</v>
      </c>
      <c r="W102" s="174">
        <v>100</v>
      </c>
      <c r="X102" s="180">
        <v>80</v>
      </c>
      <c r="Y102" s="88"/>
      <c r="Z102" s="88"/>
      <c r="AA102" s="88"/>
      <c r="AB102" s="529">
        <f>'Jaunaudžu kopšana'!J105</f>
        <v>0</v>
      </c>
      <c r="AC102" s="174"/>
      <c r="AD102" s="180"/>
      <c r="AE102" s="88"/>
      <c r="AF102" s="88"/>
      <c r="AG102" s="88"/>
      <c r="AH102" s="529">
        <f>Aizsardzība!J105</f>
        <v>0</v>
      </c>
      <c r="AI102" s="174"/>
      <c r="AJ102" s="180"/>
      <c r="AK102" s="88"/>
      <c r="AL102" s="88"/>
      <c r="AM102" s="88"/>
      <c r="AN102" s="529">
        <f>'Stumbru aizsardzība'!J107</f>
        <v>0</v>
      </c>
      <c r="AO102" s="87">
        <f t="shared" si="2"/>
        <v>200</v>
      </c>
      <c r="AP102" s="85">
        <f>IF(AND(Stādīšana!$Z105=TRUE,Papildināšana!$AC105=TRUE,'Agrotehniskā kopšana'!$AJ106=TRUE,'Jaunaudžu kopšana'!$AB105=TRUE,Aizsardzība!$AE105=TRUE,'Stumbru aizsardzība'!$AQ107=TRUE),(IF(COUNT(E102:I102)&gt;0,((E102+F102+G102+H102+I102)*J102),0)+IF(COUNT(Q102:U102)&gt;0,((Q102+R102+S102+T102+U102)*V102),0)+IF(COUNT(W102:AA102)&gt;0,((W102+X102+Y102+Z102+AA102)*AB102),0)+IF(COUNT(AC102:AG102)&gt;0,((AC102+AD102+AE102+AF102+AG102)*AH102),0)+(K102+L102+M102+N102+O102)*P102+(AI102+AJ102+AK102+AL102+AM102)*AN102),0)</f>
        <v>0</v>
      </c>
    </row>
    <row r="103" spans="1:42" x14ac:dyDescent="0.3">
      <c r="A103" s="152"/>
      <c r="B103" s="170">
        <v>95</v>
      </c>
      <c r="C103" s="171" t="s">
        <v>218</v>
      </c>
      <c r="D103" s="518" t="s">
        <v>171</v>
      </c>
      <c r="E103" s="174"/>
      <c r="F103" s="180"/>
      <c r="G103" s="88"/>
      <c r="H103" s="88"/>
      <c r="I103" s="88"/>
      <c r="J103" s="529">
        <f>Stādīšana!J106</f>
        <v>0</v>
      </c>
      <c r="K103" s="174"/>
      <c r="L103" s="180"/>
      <c r="M103" s="88"/>
      <c r="N103" s="88"/>
      <c r="O103" s="88"/>
      <c r="P103" s="529">
        <f>Papildināšana!J106</f>
        <v>0</v>
      </c>
      <c r="Q103" s="174">
        <v>70</v>
      </c>
      <c r="R103" s="180">
        <v>50</v>
      </c>
      <c r="S103" s="88"/>
      <c r="T103" s="88"/>
      <c r="U103" s="88"/>
      <c r="V103" s="529">
        <f>'Agrotehniskā kopšana'!J107</f>
        <v>0</v>
      </c>
      <c r="W103" s="174">
        <v>120</v>
      </c>
      <c r="X103" s="180">
        <v>90</v>
      </c>
      <c r="Y103" s="88"/>
      <c r="Z103" s="88"/>
      <c r="AA103" s="88"/>
      <c r="AB103" s="529">
        <f>'Jaunaudžu kopšana'!J106</f>
        <v>0</v>
      </c>
      <c r="AC103" s="174"/>
      <c r="AD103" s="180"/>
      <c r="AE103" s="88"/>
      <c r="AF103" s="88"/>
      <c r="AG103" s="88"/>
      <c r="AH103" s="529">
        <f>Aizsardzība!J106</f>
        <v>0</v>
      </c>
      <c r="AI103" s="174"/>
      <c r="AJ103" s="180"/>
      <c r="AK103" s="88"/>
      <c r="AL103" s="88"/>
      <c r="AM103" s="88"/>
      <c r="AN103" s="529">
        <f>'Stumbru aizsardzība'!J108</f>
        <v>0</v>
      </c>
      <c r="AO103" s="87">
        <f t="shared" si="2"/>
        <v>190</v>
      </c>
      <c r="AP103" s="85">
        <f>IF(AND(Stādīšana!$Z106=TRUE,Papildināšana!$AC106=TRUE,'Agrotehniskā kopšana'!$AJ107=TRUE,'Jaunaudžu kopšana'!$AB106=TRUE,Aizsardzība!$AE106=TRUE,'Stumbru aizsardzība'!$AQ108=TRUE),(IF(COUNT(E103:I103)&gt;0,((E103+F103+G103+H103+I103)*J103),0)+IF(COUNT(Q103:U103)&gt;0,((Q103+R103+S103+T103+U103)*V103),0)+IF(COUNT(W103:AA103)&gt;0,((W103+X103+Y103+Z103+AA103)*AB103),0)+IF(COUNT(AC103:AG103)&gt;0,((AC103+AD103+AE103+AF103+AG103)*AH103),0)+(K103+L103+M103+N103+O103)*P103+(AI103+AJ103+AK103+AL103+AM103)*AN103),0)</f>
        <v>0</v>
      </c>
    </row>
    <row r="104" spans="1:42" x14ac:dyDescent="0.3">
      <c r="A104" s="152"/>
      <c r="B104" s="170">
        <v>96</v>
      </c>
      <c r="C104" s="171" t="s">
        <v>218</v>
      </c>
      <c r="D104" s="185" t="s">
        <v>171</v>
      </c>
      <c r="E104" s="174"/>
      <c r="F104" s="180"/>
      <c r="G104" s="88"/>
      <c r="H104" s="88"/>
      <c r="I104" s="88"/>
      <c r="J104" s="529">
        <f>Stādīšana!J107</f>
        <v>0</v>
      </c>
      <c r="K104" s="174"/>
      <c r="L104" s="180"/>
      <c r="M104" s="88"/>
      <c r="N104" s="88"/>
      <c r="O104" s="88"/>
      <c r="P104" s="529">
        <f>Papildināšana!J107</f>
        <v>0</v>
      </c>
      <c r="Q104" s="174">
        <v>50</v>
      </c>
      <c r="R104" s="180">
        <v>30</v>
      </c>
      <c r="S104" s="88"/>
      <c r="T104" s="88"/>
      <c r="U104" s="88"/>
      <c r="V104" s="529">
        <f>'Agrotehniskā kopšana'!J108</f>
        <v>0</v>
      </c>
      <c r="W104" s="174">
        <v>80</v>
      </c>
      <c r="X104" s="180">
        <v>60</v>
      </c>
      <c r="Y104" s="88"/>
      <c r="Z104" s="88"/>
      <c r="AA104" s="88"/>
      <c r="AB104" s="529">
        <f>'Jaunaudžu kopšana'!J107</f>
        <v>0</v>
      </c>
      <c r="AC104" s="174"/>
      <c r="AD104" s="180"/>
      <c r="AE104" s="88"/>
      <c r="AF104" s="88"/>
      <c r="AG104" s="88"/>
      <c r="AH104" s="529">
        <f>Aizsardzība!J107</f>
        <v>0</v>
      </c>
      <c r="AI104" s="174"/>
      <c r="AJ104" s="180"/>
      <c r="AK104" s="88"/>
      <c r="AL104" s="88"/>
      <c r="AM104" s="88"/>
      <c r="AN104" s="529">
        <f>'Stumbru aizsardzība'!J109</f>
        <v>0</v>
      </c>
      <c r="AO104" s="87">
        <f t="shared" si="2"/>
        <v>130</v>
      </c>
      <c r="AP104" s="85">
        <f>IF(AND(Stādīšana!$Z107=TRUE,Papildināšana!$AC107=TRUE,'Agrotehniskā kopšana'!$AJ108=TRUE,'Jaunaudžu kopšana'!$AB107=TRUE,Aizsardzība!$AE107=TRUE,'Stumbru aizsardzība'!$AQ109=TRUE),(IF(COUNT(E104:I104)&gt;0,((E104+F104+G104+H104+I104)*J104),0)+IF(COUNT(Q104:U104)&gt;0,((Q104+R104+S104+T104+U104)*V104),0)+IF(COUNT(W104:AA104)&gt;0,((W104+X104+Y104+Z104+AA104)*AB104),0)+IF(COUNT(AC104:AG104)&gt;0,((AC104+AD104+AE104+AF104+AG104)*AH104),0)+(K104+L104+M104+N104+O104)*P104+(AI104+AJ104+AK104+AL104+AM104)*AN104),0)</f>
        <v>0</v>
      </c>
    </row>
    <row r="105" spans="1:42" x14ac:dyDescent="0.3">
      <c r="A105" s="152"/>
      <c r="B105" s="170">
        <v>97</v>
      </c>
      <c r="C105" s="171" t="s">
        <v>218</v>
      </c>
      <c r="D105" s="185" t="s">
        <v>171</v>
      </c>
      <c r="E105" s="174"/>
      <c r="F105" s="180"/>
      <c r="G105" s="88"/>
      <c r="H105" s="88"/>
      <c r="I105" s="88"/>
      <c r="J105" s="529">
        <f>Stādīšana!J108</f>
        <v>0</v>
      </c>
      <c r="K105" s="174"/>
      <c r="L105" s="180"/>
      <c r="M105" s="88"/>
      <c r="N105" s="88"/>
      <c r="O105" s="88"/>
      <c r="P105" s="529">
        <f>Papildināšana!J108</f>
        <v>0</v>
      </c>
      <c r="Q105" s="174"/>
      <c r="R105" s="180"/>
      <c r="S105" s="88"/>
      <c r="T105" s="88"/>
      <c r="U105" s="88"/>
      <c r="V105" s="529">
        <f>'Agrotehniskā kopšana'!J109</f>
        <v>0</v>
      </c>
      <c r="W105" s="174">
        <v>100</v>
      </c>
      <c r="X105" s="180"/>
      <c r="Y105" s="88"/>
      <c r="Z105" s="88"/>
      <c r="AA105" s="88"/>
      <c r="AB105" s="529">
        <f>'Jaunaudžu kopšana'!J108</f>
        <v>0</v>
      </c>
      <c r="AC105" s="174"/>
      <c r="AD105" s="180"/>
      <c r="AE105" s="88"/>
      <c r="AF105" s="88"/>
      <c r="AG105" s="88"/>
      <c r="AH105" s="529">
        <f>Aizsardzība!J108</f>
        <v>0</v>
      </c>
      <c r="AI105" s="174"/>
      <c r="AJ105" s="180"/>
      <c r="AK105" s="88"/>
      <c r="AL105" s="88"/>
      <c r="AM105" s="88"/>
      <c r="AN105" s="529">
        <f>'Stumbru aizsardzība'!J110</f>
        <v>0</v>
      </c>
      <c r="AO105" s="87">
        <f t="shared" si="2"/>
        <v>100</v>
      </c>
      <c r="AP105" s="85">
        <f>IF(AND(Stādīšana!$Z108=TRUE,Papildināšana!$AC108=TRUE,'Agrotehniskā kopšana'!$AJ109=TRUE,'Jaunaudžu kopšana'!$AB108=TRUE,Aizsardzība!$AE108=TRUE,'Stumbru aizsardzība'!$AQ110=TRUE),(IF(COUNT(E105:I105)&gt;0,((E105+F105+G105+H105+I105)*J105),0)+IF(COUNT(Q105:U105)&gt;0,((Q105+R105+S105+T105+U105)*V105),0)+IF(COUNT(W105:AA105)&gt;0,((W105+X105+Y105+Z105+AA105)*AB105),0)+IF(COUNT(AC105:AG105)&gt;0,((AC105+AD105+AE105+AF105+AG105)*AH105),0)+(K105+L105+M105+N105+O105)*P105+(AI105+AJ105+AK105+AL105+AM105)*AN105),0)</f>
        <v>0</v>
      </c>
    </row>
    <row r="106" spans="1:42" x14ac:dyDescent="0.3">
      <c r="A106" s="152"/>
      <c r="B106" s="170">
        <v>98</v>
      </c>
      <c r="C106" s="171" t="s">
        <v>218</v>
      </c>
      <c r="D106" s="185" t="s">
        <v>171</v>
      </c>
      <c r="E106" s="175"/>
      <c r="F106" s="181"/>
      <c r="G106" s="88"/>
      <c r="H106" s="88"/>
      <c r="I106" s="88"/>
      <c r="J106" s="529">
        <f>Stādīšana!J109</f>
        <v>0</v>
      </c>
      <c r="K106" s="175"/>
      <c r="L106" s="181"/>
      <c r="M106" s="88"/>
      <c r="N106" s="88"/>
      <c r="O106" s="88"/>
      <c r="P106" s="529">
        <f>Papildināšana!J109</f>
        <v>0</v>
      </c>
      <c r="Q106" s="175"/>
      <c r="R106" s="181"/>
      <c r="S106" s="88"/>
      <c r="T106" s="88"/>
      <c r="U106" s="88"/>
      <c r="V106" s="529">
        <f>'Agrotehniskā kopšana'!J110</f>
        <v>0</v>
      </c>
      <c r="W106" s="175">
        <v>50</v>
      </c>
      <c r="X106" s="181"/>
      <c r="Y106" s="88"/>
      <c r="Z106" s="88"/>
      <c r="AA106" s="88"/>
      <c r="AB106" s="529">
        <f>'Jaunaudžu kopšana'!J109</f>
        <v>0</v>
      </c>
      <c r="AC106" s="175"/>
      <c r="AD106" s="181"/>
      <c r="AE106" s="88"/>
      <c r="AF106" s="88"/>
      <c r="AG106" s="88"/>
      <c r="AH106" s="529">
        <f>Aizsardzība!J109</f>
        <v>0</v>
      </c>
      <c r="AI106" s="175"/>
      <c r="AJ106" s="181"/>
      <c r="AK106" s="88"/>
      <c r="AL106" s="88"/>
      <c r="AM106" s="88"/>
      <c r="AN106" s="529">
        <f>'Stumbru aizsardzība'!J111</f>
        <v>0</v>
      </c>
      <c r="AO106" s="87">
        <f t="shared" si="2"/>
        <v>50</v>
      </c>
      <c r="AP106" s="85">
        <f>IF(AND(Stādīšana!$Z109=TRUE,Papildināšana!$AC109=TRUE,'Agrotehniskā kopšana'!$AJ110=TRUE,'Jaunaudžu kopšana'!$AB109=TRUE,Aizsardzība!$AE109=TRUE,'Stumbru aizsardzība'!$AQ111=TRUE),(IF(COUNT(E106:I106)&gt;0,((E106+F106+G106+H106+I106)*J106),0)+IF(COUNT(Q106:U106)&gt;0,((Q106+R106+S106+T106+U106)*V106),0)+IF(COUNT(W106:AA106)&gt;0,((W106+X106+Y106+Z106+AA106)*AB106),0)+IF(COUNT(AC106:AG106)&gt;0,((AC106+AD106+AE106+AF106+AG106)*AH106),0)+(K106+L106+M106+N106+O106)*P106+(AI106+AJ106+AK106+AL106+AM106)*AN106),0)</f>
        <v>0</v>
      </c>
    </row>
    <row r="107" spans="1:42" x14ac:dyDescent="0.3">
      <c r="A107" s="152"/>
      <c r="B107" s="170">
        <v>99</v>
      </c>
      <c r="C107" s="171" t="s">
        <v>218</v>
      </c>
      <c r="D107" s="185" t="s">
        <v>171</v>
      </c>
      <c r="E107" s="174"/>
      <c r="F107" s="180"/>
      <c r="G107" s="88"/>
      <c r="H107" s="88"/>
      <c r="I107" s="88"/>
      <c r="J107" s="529">
        <f>Stādīšana!J110</f>
        <v>0</v>
      </c>
      <c r="K107" s="174"/>
      <c r="L107" s="180"/>
      <c r="M107" s="88"/>
      <c r="N107" s="88"/>
      <c r="O107" s="88"/>
      <c r="P107" s="529">
        <f>Papildināšana!J110</f>
        <v>0</v>
      </c>
      <c r="Q107" s="174"/>
      <c r="R107" s="180"/>
      <c r="S107" s="88"/>
      <c r="T107" s="88"/>
      <c r="U107" s="88"/>
      <c r="V107" s="529">
        <f>'Agrotehniskā kopšana'!J111</f>
        <v>0</v>
      </c>
      <c r="W107" s="174"/>
      <c r="X107" s="180"/>
      <c r="Y107" s="88"/>
      <c r="Z107" s="88"/>
      <c r="AA107" s="88"/>
      <c r="AB107" s="529">
        <f>'Jaunaudžu kopšana'!J110</f>
        <v>0</v>
      </c>
      <c r="AC107" s="174">
        <v>70</v>
      </c>
      <c r="AD107" s="180">
        <v>50</v>
      </c>
      <c r="AE107" s="88"/>
      <c r="AF107" s="88"/>
      <c r="AG107" s="88"/>
      <c r="AH107" s="529">
        <f>Aizsardzība!J110</f>
        <v>0</v>
      </c>
      <c r="AI107" s="174"/>
      <c r="AJ107" s="180"/>
      <c r="AK107" s="88"/>
      <c r="AL107" s="88"/>
      <c r="AM107" s="88"/>
      <c r="AN107" s="529">
        <f>'Stumbru aizsardzība'!J112</f>
        <v>0</v>
      </c>
      <c r="AO107" s="87">
        <f t="shared" si="2"/>
        <v>70</v>
      </c>
      <c r="AP107" s="85">
        <f>IF(AND(Stādīšana!$Z110=TRUE,Papildināšana!$AC110=TRUE,'Agrotehniskā kopšana'!$AJ111=TRUE,'Jaunaudžu kopšana'!$AB110=TRUE,Aizsardzība!$AE110=TRUE,'Stumbru aizsardzība'!$AQ112=TRUE),(IF(COUNT(E107:I107)&gt;0,((E107+F107+G107+H107+I107)*J107),0)+IF(COUNT(Q107:U107)&gt;0,((Q107+R107+S107+T107+U107)*V107),0)+IF(COUNT(W107:AA107)&gt;0,((W107+X107+Y107+Z107+AA107)*AB107),0)+IF(COUNT(AC107:AG107)&gt;0,((AC107+AD107+AE107+AF107+AG107)*AH107),0)+(K107+L107+M107+N107+O107)*P107+(AI107+AJ107+AK107+AL107+AM107)*AN107),0)</f>
        <v>0</v>
      </c>
    </row>
    <row r="108" spans="1:42" x14ac:dyDescent="0.3">
      <c r="A108" s="152"/>
      <c r="B108" s="170">
        <v>100</v>
      </c>
      <c r="C108" s="171" t="s">
        <v>218</v>
      </c>
      <c r="D108" s="185" t="s">
        <v>171</v>
      </c>
      <c r="E108" s="174"/>
      <c r="F108" s="180"/>
      <c r="G108" s="88"/>
      <c r="H108" s="88"/>
      <c r="I108" s="88"/>
      <c r="J108" s="529">
        <f>Stādīšana!J111</f>
        <v>0</v>
      </c>
      <c r="K108" s="174"/>
      <c r="L108" s="180"/>
      <c r="M108" s="88"/>
      <c r="N108" s="88"/>
      <c r="O108" s="88"/>
      <c r="P108" s="529">
        <f>Papildināšana!J111</f>
        <v>0</v>
      </c>
      <c r="Q108" s="174"/>
      <c r="R108" s="180"/>
      <c r="S108" s="88"/>
      <c r="T108" s="88"/>
      <c r="U108" s="88"/>
      <c r="V108" s="529">
        <f>'Agrotehniskā kopšana'!J112</f>
        <v>0</v>
      </c>
      <c r="W108" s="174"/>
      <c r="X108" s="180"/>
      <c r="Y108" s="88"/>
      <c r="Z108" s="88"/>
      <c r="AA108" s="88"/>
      <c r="AB108" s="529">
        <f>'Jaunaudžu kopšana'!J111</f>
        <v>0</v>
      </c>
      <c r="AC108" s="174">
        <v>50</v>
      </c>
      <c r="AD108" s="180"/>
      <c r="AE108" s="88"/>
      <c r="AF108" s="88"/>
      <c r="AG108" s="88"/>
      <c r="AH108" s="529">
        <f>Aizsardzība!J111</f>
        <v>0</v>
      </c>
      <c r="AI108" s="174"/>
      <c r="AJ108" s="180"/>
      <c r="AK108" s="88"/>
      <c r="AL108" s="88"/>
      <c r="AM108" s="88"/>
      <c r="AN108" s="529">
        <f>'Stumbru aizsardzība'!J113</f>
        <v>0</v>
      </c>
      <c r="AO108" s="87">
        <f t="shared" si="2"/>
        <v>50</v>
      </c>
      <c r="AP108" s="85">
        <f>IF(AND(Stādīšana!$Z111=TRUE,Papildināšana!$AC111=TRUE,'Agrotehniskā kopšana'!$AJ112=TRUE,'Jaunaudžu kopšana'!$AB111=TRUE,Aizsardzība!$AE111=TRUE,'Stumbru aizsardzība'!$AQ113=TRUE),(IF(COUNT(E108:I108)&gt;0,((E108+F108+G108+H108+I108)*J108),0)+IF(COUNT(Q108:U108)&gt;0,((Q108+R108+S108+T108+U108)*V108),0)+IF(COUNT(W108:AA108)&gt;0,((W108+X108+Y108+Z108+AA108)*AB108),0)+IF(COUNT(AC108:AG108)&gt;0,((AC108+AD108+AE108+AF108+AG108)*AH108),0)+(K108+L108+M108+N108+O108)*P108+(AI108+AJ108+AK108+AL108+AM108)*AN108),0)</f>
        <v>0</v>
      </c>
    </row>
    <row r="109" spans="1:42" x14ac:dyDescent="0.3">
      <c r="A109" s="152"/>
      <c r="B109" s="170">
        <v>101</v>
      </c>
      <c r="C109" s="171" t="s">
        <v>218</v>
      </c>
      <c r="D109" s="185" t="s">
        <v>172</v>
      </c>
      <c r="E109" s="174">
        <v>40</v>
      </c>
      <c r="F109" s="180">
        <v>20</v>
      </c>
      <c r="G109" s="88"/>
      <c r="H109" s="88"/>
      <c r="I109" s="88"/>
      <c r="J109" s="529">
        <f>Stādīšana!J112</f>
        <v>0</v>
      </c>
      <c r="K109" s="174"/>
      <c r="L109" s="180"/>
      <c r="M109" s="88"/>
      <c r="N109" s="88"/>
      <c r="O109" s="88"/>
      <c r="P109" s="529">
        <f>Papildināšana!J112</f>
        <v>0</v>
      </c>
      <c r="Q109" s="174">
        <v>60</v>
      </c>
      <c r="R109" s="180">
        <v>50</v>
      </c>
      <c r="S109" s="88"/>
      <c r="T109" s="88"/>
      <c r="U109" s="88"/>
      <c r="V109" s="529">
        <f>'Agrotehniskā kopšana'!J113</f>
        <v>0</v>
      </c>
      <c r="W109" s="174">
        <v>100</v>
      </c>
      <c r="X109" s="180">
        <v>80</v>
      </c>
      <c r="Y109" s="88"/>
      <c r="Z109" s="88"/>
      <c r="AA109" s="88"/>
      <c r="AB109" s="529">
        <f>'Jaunaudžu kopšana'!J112</f>
        <v>0</v>
      </c>
      <c r="AC109" s="174"/>
      <c r="AD109" s="180"/>
      <c r="AE109" s="88"/>
      <c r="AF109" s="88"/>
      <c r="AG109" s="88"/>
      <c r="AH109" s="529">
        <f>Aizsardzība!J112</f>
        <v>0</v>
      </c>
      <c r="AI109" s="174"/>
      <c r="AJ109" s="180"/>
      <c r="AK109" s="88"/>
      <c r="AL109" s="88"/>
      <c r="AM109" s="88"/>
      <c r="AN109" s="529">
        <f>'Stumbru aizsardzība'!J114</f>
        <v>0</v>
      </c>
      <c r="AO109" s="87">
        <f t="shared" si="2"/>
        <v>200</v>
      </c>
      <c r="AP109" s="85">
        <f>IF(AND(Stādīšana!$Z112=TRUE,Papildināšana!$AC112=TRUE,'Agrotehniskā kopšana'!$AJ113=TRUE,'Jaunaudžu kopšana'!$AB112=TRUE,Aizsardzība!$AE112=TRUE,'Stumbru aizsardzība'!$AQ114=TRUE),(IF(COUNT(E109:I109)&gt;0,((E109+F109+G109+H109+I109)*J109),0)+IF(COUNT(Q109:U109)&gt;0,((Q109+R109+S109+T109+U109)*V109),0)+IF(COUNT(W109:AA109)&gt;0,((W109+X109+Y109+Z109+AA109)*AB109),0)+IF(COUNT(AC109:AG109)&gt;0,((AC109+AD109+AE109+AF109+AG109)*AH109),0)+(K109+L109+M109+N109+O109)*P109+(AI109+AJ109+AK109+AL109+AM109)*AN109),0)</f>
        <v>0</v>
      </c>
    </row>
    <row r="110" spans="1:42" x14ac:dyDescent="0.3">
      <c r="A110" s="152"/>
      <c r="B110" s="170">
        <v>102</v>
      </c>
      <c r="C110" s="171" t="s">
        <v>218</v>
      </c>
      <c r="D110" s="185" t="s">
        <v>172</v>
      </c>
      <c r="E110" s="174">
        <v>20</v>
      </c>
      <c r="F110" s="180"/>
      <c r="G110" s="88"/>
      <c r="H110" s="88"/>
      <c r="I110" s="88"/>
      <c r="J110" s="529">
        <f>Stādīšana!J113</f>
        <v>0</v>
      </c>
      <c r="K110" s="174"/>
      <c r="L110" s="180"/>
      <c r="M110" s="88"/>
      <c r="N110" s="88"/>
      <c r="O110" s="88"/>
      <c r="P110" s="529">
        <f>Papildināšana!J113</f>
        <v>0</v>
      </c>
      <c r="Q110" s="174">
        <v>60</v>
      </c>
      <c r="R110" s="180"/>
      <c r="S110" s="88"/>
      <c r="T110" s="88"/>
      <c r="U110" s="88"/>
      <c r="V110" s="529">
        <f>'Agrotehniskā kopšana'!J114</f>
        <v>0</v>
      </c>
      <c r="W110" s="174">
        <v>100</v>
      </c>
      <c r="X110" s="180"/>
      <c r="Y110" s="88"/>
      <c r="Z110" s="88"/>
      <c r="AA110" s="88"/>
      <c r="AB110" s="529">
        <f>'Jaunaudžu kopšana'!J113</f>
        <v>0</v>
      </c>
      <c r="AC110" s="174"/>
      <c r="AD110" s="180"/>
      <c r="AE110" s="88"/>
      <c r="AF110" s="88"/>
      <c r="AG110" s="88"/>
      <c r="AH110" s="529">
        <f>Aizsardzība!J113</f>
        <v>0</v>
      </c>
      <c r="AI110" s="174"/>
      <c r="AJ110" s="180"/>
      <c r="AK110" s="88"/>
      <c r="AL110" s="88"/>
      <c r="AM110" s="88"/>
      <c r="AN110" s="529">
        <f>'Stumbru aizsardzība'!J115</f>
        <v>0</v>
      </c>
      <c r="AO110" s="87">
        <f t="shared" si="2"/>
        <v>180</v>
      </c>
      <c r="AP110" s="85">
        <f>IF(AND(Stādīšana!$Z113=TRUE,Papildināšana!$AC113=TRUE,'Agrotehniskā kopšana'!$AJ114=TRUE,'Jaunaudžu kopšana'!$AB113=TRUE,Aizsardzība!$AE113=TRUE,'Stumbru aizsardzība'!$AQ115=TRUE),(IF(COUNT(E110:I110)&gt;0,((E110+F110+G110+H110+I110)*J110),0)+IF(COUNT(Q110:U110)&gt;0,((Q110+R110+S110+T110+U110)*V110),0)+IF(COUNT(W110:AA110)&gt;0,((W110+X110+Y110+Z110+AA110)*AB110),0)+IF(COUNT(AC110:AG110)&gt;0,((AC110+AD110+AE110+AF110+AG110)*AH110),0)+(K110+L110+M110+N110+O110)*P110+(AI110+AJ110+AK110+AL110+AM110)*AN110),0)</f>
        <v>0</v>
      </c>
    </row>
    <row r="111" spans="1:42" x14ac:dyDescent="0.3">
      <c r="A111" s="152"/>
      <c r="B111" s="170">
        <v>103</v>
      </c>
      <c r="C111" s="171" t="s">
        <v>218</v>
      </c>
      <c r="D111" s="185" t="s">
        <v>172</v>
      </c>
      <c r="E111" s="174"/>
      <c r="F111" s="180"/>
      <c r="G111" s="88"/>
      <c r="H111" s="88"/>
      <c r="I111" s="88"/>
      <c r="J111" s="529">
        <f>Stādīšana!J114</f>
        <v>0</v>
      </c>
      <c r="K111" s="174"/>
      <c r="L111" s="180"/>
      <c r="M111" s="88"/>
      <c r="N111" s="88"/>
      <c r="O111" s="88"/>
      <c r="P111" s="529">
        <f>Papildināšana!J114</f>
        <v>0</v>
      </c>
      <c r="Q111" s="174">
        <v>70</v>
      </c>
      <c r="R111" s="180">
        <v>50</v>
      </c>
      <c r="S111" s="88"/>
      <c r="T111" s="88"/>
      <c r="U111" s="88"/>
      <c r="V111" s="529">
        <f>'Agrotehniskā kopšana'!J115</f>
        <v>0</v>
      </c>
      <c r="W111" s="174">
        <v>100</v>
      </c>
      <c r="X111" s="180">
        <v>80</v>
      </c>
      <c r="Y111" s="88"/>
      <c r="Z111" s="88"/>
      <c r="AA111" s="88"/>
      <c r="AB111" s="529">
        <f>'Jaunaudžu kopšana'!J114</f>
        <v>0</v>
      </c>
      <c r="AC111" s="174"/>
      <c r="AD111" s="180"/>
      <c r="AE111" s="88"/>
      <c r="AF111" s="88"/>
      <c r="AG111" s="88"/>
      <c r="AH111" s="529">
        <f>Aizsardzība!J114</f>
        <v>0</v>
      </c>
      <c r="AI111" s="174"/>
      <c r="AJ111" s="180"/>
      <c r="AK111" s="88"/>
      <c r="AL111" s="88"/>
      <c r="AM111" s="88"/>
      <c r="AN111" s="529">
        <f>'Stumbru aizsardzība'!J116</f>
        <v>0</v>
      </c>
      <c r="AO111" s="87">
        <f t="shared" si="2"/>
        <v>170</v>
      </c>
      <c r="AP111" s="85">
        <f>IF(AND(Stādīšana!$Z114=TRUE,Papildināšana!$AC114=TRUE,'Agrotehniskā kopšana'!$AJ115=TRUE,'Jaunaudžu kopšana'!$AB114=TRUE,Aizsardzība!$AE114=TRUE,'Stumbru aizsardzība'!$AQ116=TRUE),(IF(COUNT(E111:I111)&gt;0,((E111+F111+G111+H111+I111)*J111),0)+IF(COUNT(Q111:U111)&gt;0,((Q111+R111+S111+T111+U111)*V111),0)+IF(COUNT(W111:AA111)&gt;0,((W111+X111+Y111+Z111+AA111)*AB111),0)+IF(COUNT(AC111:AG111)&gt;0,((AC111+AD111+AE111+AF111+AG111)*AH111),0)+(K111+L111+M111+N111+O111)*P111+(AI111+AJ111+AK111+AL111+AM111)*AN111),0)</f>
        <v>0</v>
      </c>
    </row>
    <row r="112" spans="1:42" x14ac:dyDescent="0.3">
      <c r="A112" s="152"/>
      <c r="B112" s="170">
        <v>104</v>
      </c>
      <c r="C112" s="171" t="s">
        <v>218</v>
      </c>
      <c r="D112" s="185" t="s">
        <v>172</v>
      </c>
      <c r="E112" s="175"/>
      <c r="F112" s="181"/>
      <c r="G112" s="88"/>
      <c r="H112" s="88"/>
      <c r="I112" s="88"/>
      <c r="J112" s="529">
        <f>Stādīšana!J115</f>
        <v>0</v>
      </c>
      <c r="K112" s="175"/>
      <c r="L112" s="181"/>
      <c r="M112" s="88"/>
      <c r="N112" s="88"/>
      <c r="O112" s="88"/>
      <c r="P112" s="529">
        <f>Papildināšana!J115</f>
        <v>0</v>
      </c>
      <c r="Q112" s="175">
        <v>90</v>
      </c>
      <c r="R112" s="181">
        <v>60</v>
      </c>
      <c r="S112" s="88"/>
      <c r="T112" s="88"/>
      <c r="U112" s="88"/>
      <c r="V112" s="529">
        <f>'Agrotehniskā kopšana'!J116</f>
        <v>0</v>
      </c>
      <c r="W112" s="175"/>
      <c r="X112" s="181"/>
      <c r="Y112" s="88"/>
      <c r="Z112" s="88"/>
      <c r="AA112" s="88"/>
      <c r="AB112" s="529">
        <f>'Jaunaudžu kopšana'!J115</f>
        <v>0</v>
      </c>
      <c r="AC112" s="175">
        <v>70</v>
      </c>
      <c r="AD112" s="181">
        <v>50</v>
      </c>
      <c r="AE112" s="88"/>
      <c r="AF112" s="88"/>
      <c r="AG112" s="88"/>
      <c r="AH112" s="529">
        <f>Aizsardzība!J115</f>
        <v>0</v>
      </c>
      <c r="AI112" s="175"/>
      <c r="AJ112" s="181"/>
      <c r="AK112" s="88"/>
      <c r="AL112" s="88"/>
      <c r="AM112" s="88"/>
      <c r="AN112" s="529">
        <f>'Stumbru aizsardzība'!J117</f>
        <v>0</v>
      </c>
      <c r="AO112" s="87">
        <f t="shared" si="2"/>
        <v>160</v>
      </c>
      <c r="AP112" s="85">
        <f>IF(AND(Stādīšana!$Z115=TRUE,Papildināšana!$AC115=TRUE,'Agrotehniskā kopšana'!$AJ116=TRUE,'Jaunaudžu kopšana'!$AB115=TRUE,Aizsardzība!$AE115=TRUE,'Stumbru aizsardzība'!$AQ117=TRUE),(IF(COUNT(E112:I112)&gt;0,((E112+F112+G112+H112+I112)*J112),0)+IF(COUNT(Q112:U112)&gt;0,((Q112+R112+S112+T112+U112)*V112),0)+IF(COUNT(W112:AA112)&gt;0,((W112+X112+Y112+Z112+AA112)*AB112),0)+IF(COUNT(AC112:AG112)&gt;0,((AC112+AD112+AE112+AF112+AG112)*AH112),0)+(K112+L112+M112+N112+O112)*P112+(AI112+AJ112+AK112+AL112+AM112)*AN112),0)</f>
        <v>0</v>
      </c>
    </row>
    <row r="113" spans="1:42" x14ac:dyDescent="0.3">
      <c r="A113" s="152"/>
      <c r="B113" s="170">
        <v>105</v>
      </c>
      <c r="C113" s="171" t="s">
        <v>218</v>
      </c>
      <c r="D113" s="185" t="s">
        <v>172</v>
      </c>
      <c r="E113" s="174"/>
      <c r="F113" s="180"/>
      <c r="G113" s="88"/>
      <c r="H113" s="88"/>
      <c r="I113" s="88"/>
      <c r="J113" s="529">
        <f>Stādīšana!J116</f>
        <v>0</v>
      </c>
      <c r="K113" s="174"/>
      <c r="L113" s="180"/>
      <c r="M113" s="88"/>
      <c r="N113" s="88"/>
      <c r="O113" s="88"/>
      <c r="P113" s="529">
        <f>Papildināšana!J116</f>
        <v>0</v>
      </c>
      <c r="Q113" s="174">
        <v>80</v>
      </c>
      <c r="R113" s="180"/>
      <c r="S113" s="88"/>
      <c r="T113" s="88"/>
      <c r="U113" s="88"/>
      <c r="V113" s="529">
        <f>'Agrotehniskā kopšana'!J117</f>
        <v>0</v>
      </c>
      <c r="W113" s="174"/>
      <c r="X113" s="180"/>
      <c r="Y113" s="88"/>
      <c r="Z113" s="88"/>
      <c r="AA113" s="88"/>
      <c r="AB113" s="529">
        <f>'Jaunaudžu kopšana'!J116</f>
        <v>0</v>
      </c>
      <c r="AC113" s="174"/>
      <c r="AD113" s="180"/>
      <c r="AE113" s="88"/>
      <c r="AF113" s="88"/>
      <c r="AG113" s="88"/>
      <c r="AH113" s="529">
        <f>Aizsardzība!J116</f>
        <v>0</v>
      </c>
      <c r="AI113" s="174"/>
      <c r="AJ113" s="180"/>
      <c r="AK113" s="88"/>
      <c r="AL113" s="88"/>
      <c r="AM113" s="88"/>
      <c r="AN113" s="529">
        <f>'Stumbru aizsardzība'!J118</f>
        <v>0</v>
      </c>
      <c r="AO113" s="87">
        <f t="shared" si="2"/>
        <v>80</v>
      </c>
      <c r="AP113" s="85">
        <f>IF(AND(Stādīšana!$Z116=TRUE,Papildināšana!$AC116=TRUE,'Agrotehniskā kopšana'!$AJ117=TRUE,'Jaunaudžu kopšana'!$AB116=TRUE,Aizsardzība!$AE116=TRUE,'Stumbru aizsardzība'!$AQ118=TRUE),(IF(COUNT(E113:I113)&gt;0,((E113+F113+G113+H113+I113)*J113),0)+IF(COUNT(Q113:U113)&gt;0,((Q113+R113+S113+T113+U113)*V113),0)+IF(COUNT(W113:AA113)&gt;0,((W113+X113+Y113+Z113+AA113)*AB113),0)+IF(COUNT(AC113:AG113)&gt;0,((AC113+AD113+AE113+AF113+AG113)*AH113),0)+(K113+L113+M113+N113+O113)*P113+(AI113+AJ113+AK113+AL113+AM113)*AN113),0)</f>
        <v>0</v>
      </c>
    </row>
    <row r="114" spans="1:42" x14ac:dyDescent="0.3">
      <c r="A114" s="152"/>
      <c r="B114" s="170">
        <v>106</v>
      </c>
      <c r="C114" s="171" t="s">
        <v>218</v>
      </c>
      <c r="D114" s="185" t="s">
        <v>172</v>
      </c>
      <c r="E114" s="174"/>
      <c r="F114" s="180"/>
      <c r="G114" s="88"/>
      <c r="H114" s="88"/>
      <c r="I114" s="88"/>
      <c r="J114" s="529">
        <f>Stādīšana!J117</f>
        <v>0</v>
      </c>
      <c r="K114" s="174"/>
      <c r="L114" s="180"/>
      <c r="M114" s="88"/>
      <c r="N114" s="88"/>
      <c r="O114" s="88"/>
      <c r="P114" s="529">
        <f>Papildināšana!J117</f>
        <v>0</v>
      </c>
      <c r="Q114" s="174">
        <v>70</v>
      </c>
      <c r="R114" s="180"/>
      <c r="S114" s="88"/>
      <c r="T114" s="88"/>
      <c r="U114" s="88"/>
      <c r="V114" s="529">
        <f>'Agrotehniskā kopšana'!J118</f>
        <v>0</v>
      </c>
      <c r="W114" s="174"/>
      <c r="X114" s="180"/>
      <c r="Y114" s="88"/>
      <c r="Z114" s="88"/>
      <c r="AA114" s="88"/>
      <c r="AB114" s="529">
        <f>'Jaunaudžu kopšana'!J117</f>
        <v>0</v>
      </c>
      <c r="AC114" s="174"/>
      <c r="AD114" s="180"/>
      <c r="AE114" s="88"/>
      <c r="AF114" s="88"/>
      <c r="AG114" s="88"/>
      <c r="AH114" s="529">
        <f>Aizsardzība!J117</f>
        <v>0</v>
      </c>
      <c r="AI114" s="174"/>
      <c r="AJ114" s="180"/>
      <c r="AK114" s="88"/>
      <c r="AL114" s="88"/>
      <c r="AM114" s="88"/>
      <c r="AN114" s="529">
        <f>'Stumbru aizsardzība'!J119</f>
        <v>0</v>
      </c>
      <c r="AO114" s="87">
        <f t="shared" si="2"/>
        <v>70</v>
      </c>
      <c r="AP114" s="85">
        <f>IF(AND(Stādīšana!$Z117=TRUE,Papildināšana!$AC117=TRUE,'Agrotehniskā kopšana'!$AJ118=TRUE,'Jaunaudžu kopšana'!$AB117=TRUE,Aizsardzība!$AE117=TRUE,'Stumbru aizsardzība'!$AQ119=TRUE),(IF(COUNT(E114:I114)&gt;0,((E114+F114+G114+H114+I114)*J114),0)+IF(COUNT(Q114:U114)&gt;0,((Q114+R114+S114+T114+U114)*V114),0)+IF(COUNT(W114:AA114)&gt;0,((W114+X114+Y114+Z114+AA114)*AB114),0)+IF(COUNT(AC114:AG114)&gt;0,((AC114+AD114+AE114+AF114+AG114)*AH114),0)+(K114+L114+M114+N114+O114)*P114+(AI114+AJ114+AK114+AL114+AM114)*AN114),0)</f>
        <v>0</v>
      </c>
    </row>
    <row r="115" spans="1:42" x14ac:dyDescent="0.3">
      <c r="A115" s="152"/>
      <c r="B115" s="170">
        <v>107</v>
      </c>
      <c r="C115" s="171" t="s">
        <v>218</v>
      </c>
      <c r="D115" s="185" t="s">
        <v>172</v>
      </c>
      <c r="E115" s="174"/>
      <c r="F115" s="180"/>
      <c r="G115" s="88"/>
      <c r="H115" s="88"/>
      <c r="I115" s="88"/>
      <c r="J115" s="529">
        <f>Stādīšana!J118</f>
        <v>0</v>
      </c>
      <c r="K115" s="174"/>
      <c r="L115" s="180"/>
      <c r="M115" s="88"/>
      <c r="N115" s="88"/>
      <c r="O115" s="88"/>
      <c r="P115" s="529">
        <f>Papildināšana!J118</f>
        <v>0</v>
      </c>
      <c r="Q115" s="174"/>
      <c r="R115" s="180"/>
      <c r="S115" s="88"/>
      <c r="T115" s="88"/>
      <c r="U115" s="88"/>
      <c r="V115" s="529">
        <f>'Agrotehniskā kopšana'!J119</f>
        <v>0</v>
      </c>
      <c r="W115" s="174"/>
      <c r="X115" s="180"/>
      <c r="Y115" s="88"/>
      <c r="Z115" s="88"/>
      <c r="AA115" s="88"/>
      <c r="AB115" s="529">
        <f>'Jaunaudžu kopšana'!J118</f>
        <v>0</v>
      </c>
      <c r="AC115" s="174">
        <v>100</v>
      </c>
      <c r="AD115" s="180">
        <v>80</v>
      </c>
      <c r="AE115" s="88"/>
      <c r="AF115" s="88"/>
      <c r="AG115" s="88"/>
      <c r="AH115" s="529">
        <f>Aizsardzība!J118</f>
        <v>0</v>
      </c>
      <c r="AI115" s="174"/>
      <c r="AJ115" s="180"/>
      <c r="AK115" s="88"/>
      <c r="AL115" s="88"/>
      <c r="AM115" s="88"/>
      <c r="AN115" s="529">
        <f>'Stumbru aizsardzība'!J120</f>
        <v>0</v>
      </c>
      <c r="AO115" s="87">
        <f t="shared" si="2"/>
        <v>100</v>
      </c>
      <c r="AP115" s="85">
        <f>IF(AND(Stādīšana!$Z118=TRUE,Papildināšana!$AC118=TRUE,'Agrotehniskā kopšana'!$AJ119=TRUE,'Jaunaudžu kopšana'!$AB118=TRUE,Aizsardzība!$AE118=TRUE,'Stumbru aizsardzība'!$AQ120=TRUE),(IF(COUNT(E115:I115)&gt;0,((E115+F115+G115+H115+I115)*J115),0)+IF(COUNT(Q115:U115)&gt;0,((Q115+R115+S115+T115+U115)*V115),0)+IF(COUNT(W115:AA115)&gt;0,((W115+X115+Y115+Z115+AA115)*AB115),0)+IF(COUNT(AC115:AG115)&gt;0,((AC115+AD115+AE115+AF115+AG115)*AH115),0)+(K115+L115+M115+N115+O115)*P115+(AI115+AJ115+AK115+AL115+AM115)*AN115),0)</f>
        <v>0</v>
      </c>
    </row>
    <row r="116" spans="1:42" x14ac:dyDescent="0.3">
      <c r="A116" s="152"/>
      <c r="B116" s="170">
        <v>108</v>
      </c>
      <c r="C116" s="171" t="s">
        <v>218</v>
      </c>
      <c r="D116" s="185" t="s">
        <v>172</v>
      </c>
      <c r="E116" s="174"/>
      <c r="F116" s="180"/>
      <c r="G116" s="88"/>
      <c r="H116" s="88"/>
      <c r="I116" s="88"/>
      <c r="J116" s="529">
        <f>Stādīšana!J119</f>
        <v>0</v>
      </c>
      <c r="K116" s="174"/>
      <c r="L116" s="180"/>
      <c r="M116" s="88"/>
      <c r="N116" s="88"/>
      <c r="O116" s="88"/>
      <c r="P116" s="529">
        <f>Papildināšana!J119</f>
        <v>0</v>
      </c>
      <c r="Q116" s="174"/>
      <c r="R116" s="180"/>
      <c r="S116" s="88"/>
      <c r="T116" s="88"/>
      <c r="U116" s="88"/>
      <c r="V116" s="529">
        <f>'Agrotehniskā kopšana'!J120</f>
        <v>0</v>
      </c>
      <c r="W116" s="174"/>
      <c r="X116" s="180"/>
      <c r="Y116" s="88"/>
      <c r="Z116" s="88"/>
      <c r="AA116" s="88"/>
      <c r="AB116" s="529">
        <f>'Jaunaudžu kopšana'!J119</f>
        <v>0</v>
      </c>
      <c r="AC116" s="174">
        <v>80</v>
      </c>
      <c r="AD116" s="180"/>
      <c r="AE116" s="88"/>
      <c r="AF116" s="88"/>
      <c r="AG116" s="88"/>
      <c r="AH116" s="529">
        <f>Aizsardzība!J119</f>
        <v>0</v>
      </c>
      <c r="AI116" s="174"/>
      <c r="AJ116" s="180"/>
      <c r="AK116" s="88"/>
      <c r="AL116" s="88"/>
      <c r="AM116" s="88"/>
      <c r="AN116" s="529">
        <f>'Stumbru aizsardzība'!J121</f>
        <v>0</v>
      </c>
      <c r="AO116" s="87">
        <f t="shared" si="2"/>
        <v>80</v>
      </c>
      <c r="AP116" s="85">
        <f>IF(AND(Stādīšana!$Z119=TRUE,Papildināšana!$AC119=TRUE,'Agrotehniskā kopšana'!$AJ120=TRUE,'Jaunaudžu kopšana'!$AB119=TRUE,Aizsardzība!$AE119=TRUE,'Stumbru aizsardzība'!$AQ121=TRUE),(IF(COUNT(E116:I116)&gt;0,((E116+F116+G116+H116+I116)*J116),0)+IF(COUNT(Q116:U116)&gt;0,((Q116+R116+S116+T116+U116)*V116),0)+IF(COUNT(W116:AA116)&gt;0,((W116+X116+Y116+Z116+AA116)*AB116),0)+IF(COUNT(AC116:AG116)&gt;0,((AC116+AD116+AE116+AF116+AG116)*AH116),0)+(K116+L116+M116+N116+O116)*P116+(AI116+AJ116+AK116+AL116+AM116)*AN116),0)</f>
        <v>0</v>
      </c>
    </row>
    <row r="117" spans="1:42" x14ac:dyDescent="0.3">
      <c r="A117" s="152"/>
      <c r="B117" s="170">
        <v>109</v>
      </c>
      <c r="C117" s="171" t="s">
        <v>218</v>
      </c>
      <c r="D117" s="185" t="s">
        <v>172</v>
      </c>
      <c r="E117" s="174"/>
      <c r="F117" s="180"/>
      <c r="G117" s="88"/>
      <c r="H117" s="88"/>
      <c r="I117" s="88"/>
      <c r="J117" s="529">
        <f>Stādīšana!J120</f>
        <v>0</v>
      </c>
      <c r="K117" s="174"/>
      <c r="L117" s="180"/>
      <c r="M117" s="88"/>
      <c r="N117" s="88"/>
      <c r="O117" s="88"/>
      <c r="P117" s="529">
        <f>Papildināšana!J120</f>
        <v>0</v>
      </c>
      <c r="Q117" s="174"/>
      <c r="R117" s="180"/>
      <c r="S117" s="88"/>
      <c r="T117" s="88"/>
      <c r="U117" s="88"/>
      <c r="V117" s="529">
        <f>'Agrotehniskā kopšana'!J121</f>
        <v>0</v>
      </c>
      <c r="W117" s="174"/>
      <c r="X117" s="180"/>
      <c r="Y117" s="88"/>
      <c r="Z117" s="88"/>
      <c r="AA117" s="88"/>
      <c r="AB117" s="529">
        <f>'Jaunaudžu kopšana'!J120</f>
        <v>0</v>
      </c>
      <c r="AC117" s="174">
        <v>50</v>
      </c>
      <c r="AD117" s="180"/>
      <c r="AE117" s="88"/>
      <c r="AF117" s="88"/>
      <c r="AG117" s="88"/>
      <c r="AH117" s="529">
        <f>Aizsardzība!J120</f>
        <v>0</v>
      </c>
      <c r="AI117" s="174"/>
      <c r="AJ117" s="180"/>
      <c r="AK117" s="88"/>
      <c r="AL117" s="88"/>
      <c r="AM117" s="88"/>
      <c r="AN117" s="529">
        <f>'Stumbru aizsardzība'!J122</f>
        <v>0</v>
      </c>
      <c r="AO117" s="87">
        <f t="shared" si="2"/>
        <v>50</v>
      </c>
      <c r="AP117" s="85">
        <f>IF(AND(Stādīšana!$Z120=TRUE,Papildināšana!$AC120=TRUE,'Agrotehniskā kopšana'!$AJ121=TRUE,'Jaunaudžu kopšana'!$AB120=TRUE,Aizsardzība!$AE120=TRUE,'Stumbru aizsardzība'!$AQ122=TRUE),(IF(COUNT(E117:I117)&gt;0,((E117+F117+G117+H117+I117)*J117),0)+IF(COUNT(Q117:U117)&gt;0,((Q117+R117+S117+T117+U117)*V117),0)+IF(COUNT(W117:AA117)&gt;0,((W117+X117+Y117+Z117+AA117)*AB117),0)+IF(COUNT(AC117:AG117)&gt;0,((AC117+AD117+AE117+AF117+AG117)*AH117),0)+(K117+L117+M117+N117+O117)*P117+(AI117+AJ117+AK117+AL117+AM117)*AN117),0)</f>
        <v>0</v>
      </c>
    </row>
    <row r="118" spans="1:42" x14ac:dyDescent="0.3">
      <c r="A118" s="152"/>
      <c r="B118" s="170">
        <v>110</v>
      </c>
      <c r="C118" s="171" t="s">
        <v>218</v>
      </c>
      <c r="D118" s="185" t="s">
        <v>173</v>
      </c>
      <c r="E118" s="175">
        <v>40</v>
      </c>
      <c r="F118" s="181">
        <v>30</v>
      </c>
      <c r="G118" s="88"/>
      <c r="H118" s="88"/>
      <c r="I118" s="88"/>
      <c r="J118" s="529">
        <f>Stādīšana!J121</f>
        <v>0</v>
      </c>
      <c r="K118" s="175"/>
      <c r="L118" s="181"/>
      <c r="M118" s="88"/>
      <c r="N118" s="88"/>
      <c r="O118" s="88"/>
      <c r="P118" s="529">
        <f>Papildināšana!J121</f>
        <v>0</v>
      </c>
      <c r="Q118" s="175">
        <v>80</v>
      </c>
      <c r="R118" s="181">
        <v>60</v>
      </c>
      <c r="S118" s="88"/>
      <c r="T118" s="88"/>
      <c r="U118" s="88"/>
      <c r="V118" s="529">
        <f>'Agrotehniskā kopšana'!J122</f>
        <v>0</v>
      </c>
      <c r="W118" s="175">
        <v>120</v>
      </c>
      <c r="X118" s="181">
        <v>100</v>
      </c>
      <c r="Y118" s="88"/>
      <c r="Z118" s="88"/>
      <c r="AA118" s="88"/>
      <c r="AB118" s="529">
        <f>'Jaunaudžu kopšana'!J121</f>
        <v>0</v>
      </c>
      <c r="AC118" s="175"/>
      <c r="AD118" s="181"/>
      <c r="AE118" s="88"/>
      <c r="AF118" s="88"/>
      <c r="AG118" s="88"/>
      <c r="AH118" s="529">
        <f>Aizsardzība!J121</f>
        <v>0</v>
      </c>
      <c r="AI118" s="175"/>
      <c r="AJ118" s="181"/>
      <c r="AK118" s="88"/>
      <c r="AL118" s="88"/>
      <c r="AM118" s="88"/>
      <c r="AN118" s="529">
        <f>'Stumbru aizsardzība'!J123</f>
        <v>0</v>
      </c>
      <c r="AO118" s="87">
        <f t="shared" si="2"/>
        <v>240</v>
      </c>
      <c r="AP118" s="85">
        <f>IF(AND(Stādīšana!$Z121=TRUE,Papildināšana!$AC121=TRUE,'Agrotehniskā kopšana'!$AJ122=TRUE,'Jaunaudžu kopšana'!$AB121=TRUE,Aizsardzība!$AE121=TRUE,'Stumbru aizsardzība'!$AQ123=TRUE),(IF(COUNT(E118:I118)&gt;0,((E118+F118+G118+H118+I118)*J118),0)+IF(COUNT(Q118:U118)&gt;0,((Q118+R118+S118+T118+U118)*V118),0)+IF(COUNT(W118:AA118)&gt;0,((W118+X118+Y118+Z118+AA118)*AB118),0)+IF(COUNT(AC118:AG118)&gt;0,((AC118+AD118+AE118+AF118+AG118)*AH118),0)+(K118+L118+M118+N118+O118)*P118+(AI118+AJ118+AK118+AL118+AM118)*AN118),0)</f>
        <v>0</v>
      </c>
    </row>
    <row r="119" spans="1:42" x14ac:dyDescent="0.3">
      <c r="A119" s="152"/>
      <c r="B119" s="170">
        <v>111</v>
      </c>
      <c r="C119" s="171" t="s">
        <v>218</v>
      </c>
      <c r="D119" s="185" t="s">
        <v>173</v>
      </c>
      <c r="E119" s="174">
        <v>20</v>
      </c>
      <c r="F119" s="180">
        <v>20</v>
      </c>
      <c r="G119" s="88"/>
      <c r="H119" s="88"/>
      <c r="I119" s="88"/>
      <c r="J119" s="529">
        <f>Stādīšana!J122</f>
        <v>0</v>
      </c>
      <c r="K119" s="174"/>
      <c r="L119" s="180"/>
      <c r="M119" s="88"/>
      <c r="N119" s="88"/>
      <c r="O119" s="88"/>
      <c r="P119" s="529">
        <f>Papildināšana!J122</f>
        <v>0</v>
      </c>
      <c r="Q119" s="174">
        <v>50</v>
      </c>
      <c r="R119" s="180">
        <v>40</v>
      </c>
      <c r="S119" s="88"/>
      <c r="T119" s="88"/>
      <c r="U119" s="88"/>
      <c r="V119" s="529">
        <f>'Agrotehniskā kopšana'!J123</f>
        <v>0</v>
      </c>
      <c r="W119" s="174"/>
      <c r="X119" s="180"/>
      <c r="Y119" s="88"/>
      <c r="Z119" s="88"/>
      <c r="AA119" s="88"/>
      <c r="AB119" s="529">
        <f>'Jaunaudžu kopšana'!J122</f>
        <v>0</v>
      </c>
      <c r="AC119" s="174"/>
      <c r="AD119" s="180"/>
      <c r="AE119" s="88"/>
      <c r="AF119" s="88"/>
      <c r="AG119" s="88"/>
      <c r="AH119" s="529">
        <f>Aizsardzība!J122</f>
        <v>0</v>
      </c>
      <c r="AI119" s="174"/>
      <c r="AJ119" s="180"/>
      <c r="AK119" s="88"/>
      <c r="AL119" s="88"/>
      <c r="AM119" s="88"/>
      <c r="AN119" s="529">
        <f>'Stumbru aizsardzība'!J124</f>
        <v>0</v>
      </c>
      <c r="AO119" s="87">
        <f t="shared" si="2"/>
        <v>70</v>
      </c>
      <c r="AP119" s="85">
        <f>IF(AND(Stādīšana!$Z122=TRUE,Papildināšana!$AC122=TRUE,'Agrotehniskā kopšana'!$AJ123=TRUE,'Jaunaudžu kopšana'!$AB122=TRUE,Aizsardzība!$AE122=TRUE,'Stumbru aizsardzība'!$AQ124=TRUE),(IF(COUNT(E119:I119)&gt;0,((E119+F119+G119+H119+I119)*J119),0)+IF(COUNT(Q119:U119)&gt;0,((Q119+R119+S119+T119+U119)*V119),0)+IF(COUNT(W119:AA119)&gt;0,((W119+X119+Y119+Z119+AA119)*AB119),0)+IF(COUNT(AC119:AG119)&gt;0,((AC119+AD119+AE119+AF119+AG119)*AH119),0)+(K119+L119+M119+N119+O119)*P119+(AI119+AJ119+AK119+AL119+AM119)*AN119),0)</f>
        <v>0</v>
      </c>
    </row>
    <row r="120" spans="1:42" x14ac:dyDescent="0.3">
      <c r="A120" s="152"/>
      <c r="B120" s="170">
        <v>112</v>
      </c>
      <c r="C120" s="171" t="s">
        <v>218</v>
      </c>
      <c r="D120" s="185" t="s">
        <v>173</v>
      </c>
      <c r="E120" s="174"/>
      <c r="F120" s="180"/>
      <c r="G120" s="88"/>
      <c r="H120" s="88"/>
      <c r="I120" s="88"/>
      <c r="J120" s="529">
        <f>Stādīšana!J123</f>
        <v>0</v>
      </c>
      <c r="K120" s="174"/>
      <c r="L120" s="180"/>
      <c r="M120" s="88"/>
      <c r="N120" s="88"/>
      <c r="O120" s="88"/>
      <c r="P120" s="529">
        <f>Papildināšana!J123</f>
        <v>0</v>
      </c>
      <c r="Q120" s="174">
        <v>40</v>
      </c>
      <c r="R120" s="180"/>
      <c r="S120" s="88"/>
      <c r="T120" s="88"/>
      <c r="U120" s="88"/>
      <c r="V120" s="529">
        <f>'Agrotehniskā kopšana'!J124</f>
        <v>0</v>
      </c>
      <c r="W120" s="174"/>
      <c r="X120" s="180"/>
      <c r="Y120" s="88"/>
      <c r="Z120" s="88"/>
      <c r="AA120" s="88"/>
      <c r="AB120" s="529">
        <f>'Jaunaudžu kopšana'!J123</f>
        <v>0</v>
      </c>
      <c r="AC120" s="174"/>
      <c r="AD120" s="180"/>
      <c r="AE120" s="88"/>
      <c r="AF120" s="88"/>
      <c r="AG120" s="88"/>
      <c r="AH120" s="529">
        <f>Aizsardzība!J123</f>
        <v>0</v>
      </c>
      <c r="AI120" s="174"/>
      <c r="AJ120" s="180"/>
      <c r="AK120" s="88"/>
      <c r="AL120" s="88"/>
      <c r="AM120" s="88"/>
      <c r="AN120" s="529">
        <f>'Stumbru aizsardzība'!J125</f>
        <v>0</v>
      </c>
      <c r="AO120" s="87">
        <f t="shared" si="2"/>
        <v>40</v>
      </c>
      <c r="AP120" s="85">
        <f>IF(AND(Stādīšana!$Z123=TRUE,Papildināšana!$AC123=TRUE,'Agrotehniskā kopšana'!$AJ124=TRUE,'Jaunaudžu kopšana'!$AB123=TRUE,Aizsardzība!$AE123=TRUE,'Stumbru aizsardzība'!$AQ125=TRUE),(IF(COUNT(E120:I120)&gt;0,((E120+F120+G120+H120+I120)*J120),0)+IF(COUNT(Q120:U120)&gt;0,((Q120+R120+S120+T120+U120)*V120),0)+IF(COUNT(W120:AA120)&gt;0,((W120+X120+Y120+Z120+AA120)*AB120),0)+IF(COUNT(AC120:AG120)&gt;0,((AC120+AD120+AE120+AF120+AG120)*AH120),0)+(K120+L120+M120+N120+O120)*P120+(AI120+AJ120+AK120+AL120+AM120)*AN120),0)</f>
        <v>0</v>
      </c>
    </row>
    <row r="121" spans="1:42" x14ac:dyDescent="0.3">
      <c r="A121" s="152"/>
      <c r="B121" s="170">
        <v>113</v>
      </c>
      <c r="C121" s="171" t="s">
        <v>218</v>
      </c>
      <c r="D121" s="185" t="s">
        <v>173</v>
      </c>
      <c r="E121" s="174"/>
      <c r="F121" s="180"/>
      <c r="G121" s="88"/>
      <c r="H121" s="88"/>
      <c r="I121" s="88"/>
      <c r="J121" s="529">
        <f>Stādīšana!J124</f>
        <v>0</v>
      </c>
      <c r="K121" s="174"/>
      <c r="L121" s="180"/>
      <c r="M121" s="88"/>
      <c r="N121" s="88"/>
      <c r="O121" s="88"/>
      <c r="P121" s="529">
        <f>Papildināšana!J124</f>
        <v>0</v>
      </c>
      <c r="Q121" s="174"/>
      <c r="R121" s="180"/>
      <c r="S121" s="88"/>
      <c r="T121" s="88"/>
      <c r="U121" s="88"/>
      <c r="V121" s="529">
        <f>'Agrotehniskā kopšana'!J125</f>
        <v>0</v>
      </c>
      <c r="W121" s="174"/>
      <c r="X121" s="180"/>
      <c r="Y121" s="88"/>
      <c r="Z121" s="88"/>
      <c r="AA121" s="88"/>
      <c r="AB121" s="529">
        <f>'Jaunaudžu kopšana'!J124</f>
        <v>0</v>
      </c>
      <c r="AC121" s="174">
        <v>70</v>
      </c>
      <c r="AD121" s="180">
        <v>50</v>
      </c>
      <c r="AE121" s="88"/>
      <c r="AF121" s="88"/>
      <c r="AG121" s="88"/>
      <c r="AH121" s="529">
        <f>Aizsardzība!J124</f>
        <v>0</v>
      </c>
      <c r="AI121" s="174"/>
      <c r="AJ121" s="180"/>
      <c r="AK121" s="88"/>
      <c r="AL121" s="88"/>
      <c r="AM121" s="88"/>
      <c r="AN121" s="529">
        <f>'Stumbru aizsardzība'!J126</f>
        <v>0</v>
      </c>
      <c r="AO121" s="87">
        <f t="shared" si="2"/>
        <v>70</v>
      </c>
      <c r="AP121" s="85">
        <f>IF(AND(Stādīšana!$Z124=TRUE,Papildināšana!$AC124=TRUE,'Agrotehniskā kopšana'!$AJ125=TRUE,'Jaunaudžu kopšana'!$AB124=TRUE,Aizsardzība!$AE124=TRUE,'Stumbru aizsardzība'!$AQ126=TRUE),(IF(COUNT(E121:I121)&gt;0,((E121+F121+G121+H121+I121)*J121),0)+IF(COUNT(Q121:U121)&gt;0,((Q121+R121+S121+T121+U121)*V121),0)+IF(COUNT(W121:AA121)&gt;0,((W121+X121+Y121+Z121+AA121)*AB121),0)+IF(COUNT(AC121:AG121)&gt;0,((AC121+AD121+AE121+AF121+AG121)*AH121),0)+(K121+L121+M121+N121+O121)*P121+(AI121+AJ121+AK121+AL121+AM121)*AN121),0)</f>
        <v>0</v>
      </c>
    </row>
    <row r="122" spans="1:42" x14ac:dyDescent="0.3">
      <c r="A122" s="152"/>
      <c r="B122" s="170">
        <v>114</v>
      </c>
      <c r="C122" s="171" t="s">
        <v>218</v>
      </c>
      <c r="D122" s="185" t="s">
        <v>60</v>
      </c>
      <c r="E122" s="174">
        <v>50</v>
      </c>
      <c r="F122" s="180">
        <v>20</v>
      </c>
      <c r="G122" s="88"/>
      <c r="H122" s="88"/>
      <c r="I122" s="88"/>
      <c r="J122" s="529">
        <f>Stādīšana!J125</f>
        <v>0</v>
      </c>
      <c r="K122" s="174"/>
      <c r="L122" s="180"/>
      <c r="M122" s="88"/>
      <c r="N122" s="88"/>
      <c r="O122" s="88"/>
      <c r="P122" s="529">
        <f>Papildināšana!J125</f>
        <v>0</v>
      </c>
      <c r="Q122" s="174">
        <v>100</v>
      </c>
      <c r="R122" s="180">
        <v>80</v>
      </c>
      <c r="S122" s="88"/>
      <c r="T122" s="88"/>
      <c r="U122" s="88"/>
      <c r="V122" s="529">
        <f>'Agrotehniskā kopšana'!J126</f>
        <v>0</v>
      </c>
      <c r="W122" s="174">
        <v>120</v>
      </c>
      <c r="X122" s="180">
        <v>100</v>
      </c>
      <c r="Y122" s="88"/>
      <c r="Z122" s="88"/>
      <c r="AA122" s="88"/>
      <c r="AB122" s="529">
        <f>'Jaunaudžu kopšana'!J125</f>
        <v>0</v>
      </c>
      <c r="AC122" s="174"/>
      <c r="AD122" s="180"/>
      <c r="AE122" s="88"/>
      <c r="AF122" s="88"/>
      <c r="AG122" s="88"/>
      <c r="AH122" s="529">
        <f>Aizsardzība!J125</f>
        <v>0</v>
      </c>
      <c r="AI122" s="174"/>
      <c r="AJ122" s="180"/>
      <c r="AK122" s="88"/>
      <c r="AL122" s="88"/>
      <c r="AM122" s="88"/>
      <c r="AN122" s="529">
        <f>'Stumbru aizsardzība'!J127</f>
        <v>0</v>
      </c>
      <c r="AO122" s="87">
        <f t="shared" si="2"/>
        <v>270</v>
      </c>
      <c r="AP122" s="85">
        <f>IF(AND(Stādīšana!$Z125=TRUE,Papildināšana!$AC125=TRUE,'Agrotehniskā kopšana'!$AJ126=TRUE,'Jaunaudžu kopšana'!$AB125=TRUE,Aizsardzība!$AE125=TRUE,'Stumbru aizsardzība'!$AQ127=TRUE),(IF(COUNT(E122:I122)&gt;0,((E122+F122+G122+H122+I122)*J122),0)+IF(COUNT(Q122:U122)&gt;0,((Q122+R122+S122+T122+U122)*V122),0)+IF(COUNT(W122:AA122)&gt;0,((W122+X122+Y122+Z122+AA122)*AB122),0)+IF(COUNT(AC122:AG122)&gt;0,((AC122+AD122+AE122+AF122+AG122)*AH122),0)+(K122+L122+M122+N122+O122)*P122+(AI122+AJ122+AK122+AL122+AM122)*AN122),0)</f>
        <v>0</v>
      </c>
    </row>
    <row r="123" spans="1:42" x14ac:dyDescent="0.3">
      <c r="A123" s="152"/>
      <c r="B123" s="170">
        <v>115</v>
      </c>
      <c r="C123" s="171" t="s">
        <v>218</v>
      </c>
      <c r="D123" s="185" t="s">
        <v>60</v>
      </c>
      <c r="E123" s="175">
        <v>40</v>
      </c>
      <c r="F123" s="181"/>
      <c r="G123" s="88"/>
      <c r="H123" s="88"/>
      <c r="I123" s="88"/>
      <c r="J123" s="529">
        <f>Stādīšana!J126</f>
        <v>0</v>
      </c>
      <c r="K123" s="175"/>
      <c r="L123" s="181"/>
      <c r="M123" s="88"/>
      <c r="N123" s="88"/>
      <c r="O123" s="88"/>
      <c r="P123" s="529">
        <f>Papildināšana!J126</f>
        <v>0</v>
      </c>
      <c r="Q123" s="175">
        <v>60</v>
      </c>
      <c r="R123" s="181"/>
      <c r="S123" s="88"/>
      <c r="T123" s="88"/>
      <c r="U123" s="88"/>
      <c r="V123" s="529">
        <f>'Agrotehniskā kopšana'!J127</f>
        <v>0</v>
      </c>
      <c r="W123" s="175">
        <v>80</v>
      </c>
      <c r="X123" s="181"/>
      <c r="Y123" s="88"/>
      <c r="Z123" s="88"/>
      <c r="AA123" s="88"/>
      <c r="AB123" s="529">
        <f>'Jaunaudžu kopšana'!J126</f>
        <v>0</v>
      </c>
      <c r="AC123" s="174"/>
      <c r="AD123" s="180"/>
      <c r="AE123" s="88"/>
      <c r="AF123" s="88"/>
      <c r="AG123" s="88"/>
      <c r="AH123" s="529">
        <f>Aizsardzība!J126</f>
        <v>0</v>
      </c>
      <c r="AI123" s="175"/>
      <c r="AJ123" s="181"/>
      <c r="AK123" s="88"/>
      <c r="AL123" s="88"/>
      <c r="AM123" s="88"/>
      <c r="AN123" s="529">
        <f>'Stumbru aizsardzība'!J128</f>
        <v>0</v>
      </c>
      <c r="AO123" s="87">
        <f t="shared" si="2"/>
        <v>180</v>
      </c>
      <c r="AP123" s="85">
        <f>IF(AND(Stādīšana!$Z126=TRUE,Papildināšana!$AC126=TRUE,'Agrotehniskā kopšana'!$AJ127=TRUE,'Jaunaudžu kopšana'!$AB126=TRUE,Aizsardzība!$AE126=TRUE,'Stumbru aizsardzība'!$AQ128=TRUE),(IF(COUNT(E123:I123)&gt;0,((E123+F123+G123+H123+I123)*J123),0)+IF(COUNT(Q123:U123)&gt;0,((Q123+R123+S123+T123+U123)*V123),0)+IF(COUNT(W123:AA123)&gt;0,((W123+X123+Y123+Z123+AA123)*AB123),0)+IF(COUNT(AC123:AG123)&gt;0,((AC123+AD123+AE123+AF123+AG123)*AH123),0)+(K123+L123+M123+N123+O123)*P123+(AI123+AJ123+AK123+AL123+AM123)*AN123),0)</f>
        <v>0</v>
      </c>
    </row>
    <row r="124" spans="1:42" x14ac:dyDescent="0.3">
      <c r="A124" s="152"/>
      <c r="B124" s="170">
        <v>116</v>
      </c>
      <c r="C124" s="171" t="s">
        <v>218</v>
      </c>
      <c r="D124" s="185" t="s">
        <v>60</v>
      </c>
      <c r="E124" s="174">
        <v>40</v>
      </c>
      <c r="F124" s="180">
        <v>20</v>
      </c>
      <c r="G124" s="88"/>
      <c r="H124" s="88"/>
      <c r="I124" s="88"/>
      <c r="J124" s="529">
        <f>Stādīšana!J127</f>
        <v>0</v>
      </c>
      <c r="K124" s="174"/>
      <c r="L124" s="180"/>
      <c r="M124" s="88"/>
      <c r="N124" s="88"/>
      <c r="O124" s="88"/>
      <c r="P124" s="529">
        <f>Papildināšana!J127</f>
        <v>0</v>
      </c>
      <c r="Q124" s="174">
        <v>60</v>
      </c>
      <c r="R124" s="180">
        <v>50</v>
      </c>
      <c r="S124" s="88"/>
      <c r="T124" s="88"/>
      <c r="U124" s="88"/>
      <c r="V124" s="529">
        <f>'Agrotehniskā kopšana'!J128</f>
        <v>0</v>
      </c>
      <c r="W124" s="174"/>
      <c r="X124" s="180"/>
      <c r="Y124" s="88"/>
      <c r="Z124" s="88"/>
      <c r="AA124" s="88"/>
      <c r="AB124" s="529">
        <f>'Jaunaudžu kopšana'!J127</f>
        <v>0</v>
      </c>
      <c r="AC124" s="174"/>
      <c r="AD124" s="180"/>
      <c r="AE124" s="88"/>
      <c r="AF124" s="88"/>
      <c r="AG124" s="88"/>
      <c r="AH124" s="529">
        <f>Aizsardzība!J127</f>
        <v>0</v>
      </c>
      <c r="AI124" s="174"/>
      <c r="AJ124" s="180"/>
      <c r="AK124" s="88"/>
      <c r="AL124" s="88"/>
      <c r="AM124" s="88"/>
      <c r="AN124" s="529">
        <f>'Stumbru aizsardzība'!J129</f>
        <v>0</v>
      </c>
      <c r="AO124" s="87">
        <f t="shared" si="2"/>
        <v>100</v>
      </c>
      <c r="AP124" s="85">
        <f>IF(AND(Stādīšana!$Z127=TRUE,Papildināšana!$AC127=TRUE,'Agrotehniskā kopšana'!$AJ128=TRUE,'Jaunaudžu kopšana'!$AB127=TRUE,Aizsardzība!$AE127=TRUE,'Stumbru aizsardzība'!$AQ129=TRUE),(IF(COUNT(E124:I124)&gt;0,((E124+F124+G124+H124+I124)*J124),0)+IF(COUNT(Q124:U124)&gt;0,((Q124+R124+S124+T124+U124)*V124),0)+IF(COUNT(W124:AA124)&gt;0,((W124+X124+Y124+Z124+AA124)*AB124),0)+IF(COUNT(AC124:AG124)&gt;0,((AC124+AD124+AE124+AF124+AG124)*AH124),0)+(K124+L124+M124+N124+O124)*P124+(AI124+AJ124+AK124+AL124+AM124)*AN124),0)</f>
        <v>0</v>
      </c>
    </row>
    <row r="125" spans="1:42" x14ac:dyDescent="0.3">
      <c r="A125" s="152"/>
      <c r="B125" s="170">
        <v>117</v>
      </c>
      <c r="C125" s="171" t="s">
        <v>218</v>
      </c>
      <c r="D125" s="185" t="s">
        <v>60</v>
      </c>
      <c r="E125" s="174"/>
      <c r="F125" s="180"/>
      <c r="G125" s="88"/>
      <c r="H125" s="88"/>
      <c r="I125" s="88"/>
      <c r="J125" s="529">
        <f>Stādīšana!J128</f>
        <v>0</v>
      </c>
      <c r="K125" s="174"/>
      <c r="L125" s="180"/>
      <c r="M125" s="88"/>
      <c r="N125" s="88"/>
      <c r="O125" s="88"/>
      <c r="P125" s="529">
        <f>Papildināšana!J128</f>
        <v>0</v>
      </c>
      <c r="Q125" s="174"/>
      <c r="R125" s="180"/>
      <c r="S125" s="88"/>
      <c r="T125" s="88"/>
      <c r="U125" s="88"/>
      <c r="V125" s="529">
        <f>'Agrotehniskā kopšana'!J129</f>
        <v>0</v>
      </c>
      <c r="W125" s="174"/>
      <c r="X125" s="180"/>
      <c r="Y125" s="88"/>
      <c r="Z125" s="88"/>
      <c r="AA125" s="88"/>
      <c r="AB125" s="529">
        <f>'Jaunaudžu kopšana'!J128</f>
        <v>0</v>
      </c>
      <c r="AC125" s="174">
        <v>60</v>
      </c>
      <c r="AD125" s="180">
        <v>40</v>
      </c>
      <c r="AE125" s="88"/>
      <c r="AF125" s="88"/>
      <c r="AG125" s="88"/>
      <c r="AH125" s="529">
        <f>Aizsardzība!J128</f>
        <v>0</v>
      </c>
      <c r="AI125" s="174"/>
      <c r="AJ125" s="180"/>
      <c r="AK125" s="88"/>
      <c r="AL125" s="88"/>
      <c r="AM125" s="88"/>
      <c r="AN125" s="529">
        <f>'Stumbru aizsardzība'!J130</f>
        <v>0</v>
      </c>
      <c r="AO125" s="87">
        <f t="shared" si="2"/>
        <v>60</v>
      </c>
      <c r="AP125" s="85">
        <f>IF(AND(Stādīšana!$Z128=TRUE,Papildināšana!$AC128=TRUE,'Agrotehniskā kopšana'!$AJ129=TRUE,'Jaunaudžu kopšana'!$AB128=TRUE,Aizsardzība!$AE128=TRUE,'Stumbru aizsardzība'!$AQ130=TRUE),(IF(COUNT(E125:I125)&gt;0,((E125+F125+G125+H125+I125)*J125),0)+IF(COUNT(Q125:U125)&gt;0,((Q125+R125+S125+T125+U125)*V125),0)+IF(COUNT(W125:AA125)&gt;0,((W125+X125+Y125+Z125+AA125)*AB125),0)+IF(COUNT(AC125:AG125)&gt;0,((AC125+AD125+AE125+AF125+AG125)*AH125),0)+(K125+L125+M125+N125+O125)*P125+(AI125+AJ125+AK125+AL125+AM125)*AN125),0)</f>
        <v>0</v>
      </c>
    </row>
    <row r="126" spans="1:42" x14ac:dyDescent="0.3">
      <c r="A126" s="152"/>
      <c r="B126" s="170">
        <v>118</v>
      </c>
      <c r="C126" s="171" t="s">
        <v>218</v>
      </c>
      <c r="D126" s="185" t="s">
        <v>60</v>
      </c>
      <c r="E126" s="174"/>
      <c r="F126" s="180"/>
      <c r="G126" s="88"/>
      <c r="H126" s="88"/>
      <c r="I126" s="88"/>
      <c r="J126" s="529">
        <f>Stādīšana!J129</f>
        <v>0</v>
      </c>
      <c r="K126" s="174"/>
      <c r="L126" s="180"/>
      <c r="M126" s="88"/>
      <c r="N126" s="88"/>
      <c r="O126" s="88"/>
      <c r="P126" s="529">
        <f>Papildināšana!J129</f>
        <v>0</v>
      </c>
      <c r="Q126" s="174"/>
      <c r="R126" s="180"/>
      <c r="S126" s="88"/>
      <c r="T126" s="88"/>
      <c r="U126" s="88"/>
      <c r="V126" s="529">
        <f>'Agrotehniskā kopšana'!J130</f>
        <v>0</v>
      </c>
      <c r="W126" s="174"/>
      <c r="X126" s="180"/>
      <c r="Y126" s="88"/>
      <c r="Z126" s="88"/>
      <c r="AA126" s="88"/>
      <c r="AB126" s="529">
        <f>'Jaunaudžu kopšana'!J129</f>
        <v>0</v>
      </c>
      <c r="AC126" s="174">
        <v>40</v>
      </c>
      <c r="AD126" s="180"/>
      <c r="AE126" s="88"/>
      <c r="AF126" s="88"/>
      <c r="AG126" s="88"/>
      <c r="AH126" s="529">
        <f>Aizsardzība!J129</f>
        <v>0</v>
      </c>
      <c r="AI126" s="174"/>
      <c r="AJ126" s="180"/>
      <c r="AK126" s="88"/>
      <c r="AL126" s="88"/>
      <c r="AM126" s="88"/>
      <c r="AN126" s="529">
        <f>'Stumbru aizsardzība'!J131</f>
        <v>0</v>
      </c>
      <c r="AO126" s="87">
        <f t="shared" si="2"/>
        <v>40</v>
      </c>
      <c r="AP126" s="85">
        <f>IF(AND(Stādīšana!$Z129=TRUE,Papildināšana!$AC129=TRUE,'Agrotehniskā kopšana'!$AJ130=TRUE,'Jaunaudžu kopšana'!$AB129=TRUE,Aizsardzība!$AE129=TRUE,'Stumbru aizsardzība'!$AQ131=TRUE),(IF(COUNT(E126:I126)&gt;0,((E126+F126+G126+H126+I126)*J126),0)+IF(COUNT(Q126:U126)&gt;0,((Q126+R126+S126+T126+U126)*V126),0)+IF(COUNT(W126:AA126)&gt;0,((W126+X126+Y126+Z126+AA126)*AB126),0)+IF(COUNT(AC126:AG126)&gt;0,((AC126+AD126+AE126+AF126+AG126)*AH126),0)+(K126+L126+M126+N126+O126)*P126+(AI126+AJ126+AK126+AL126+AM126)*AN126),0)</f>
        <v>0</v>
      </c>
    </row>
    <row r="127" spans="1:42" x14ac:dyDescent="0.3">
      <c r="A127" s="152"/>
      <c r="B127" s="170">
        <v>119</v>
      </c>
      <c r="C127" s="171" t="s">
        <v>218</v>
      </c>
      <c r="D127" s="185" t="s">
        <v>61</v>
      </c>
      <c r="E127" s="175">
        <v>50</v>
      </c>
      <c r="F127" s="181">
        <v>40</v>
      </c>
      <c r="G127" s="88"/>
      <c r="H127" s="88"/>
      <c r="I127" s="88"/>
      <c r="J127" s="529">
        <f>Stādīšana!J130</f>
        <v>0</v>
      </c>
      <c r="K127" s="175"/>
      <c r="L127" s="181"/>
      <c r="M127" s="88"/>
      <c r="N127" s="88"/>
      <c r="O127" s="88"/>
      <c r="P127" s="529">
        <f>Papildināšana!J130</f>
        <v>0</v>
      </c>
      <c r="Q127" s="175">
        <v>80</v>
      </c>
      <c r="R127" s="181">
        <v>70</v>
      </c>
      <c r="S127" s="88"/>
      <c r="T127" s="88"/>
      <c r="U127" s="88"/>
      <c r="V127" s="529">
        <f>'Agrotehniskā kopšana'!J131</f>
        <v>0</v>
      </c>
      <c r="W127" s="175">
        <v>100</v>
      </c>
      <c r="X127" s="181">
        <v>90</v>
      </c>
      <c r="Y127" s="88"/>
      <c r="Z127" s="88"/>
      <c r="AA127" s="88"/>
      <c r="AB127" s="529">
        <f>'Jaunaudžu kopšana'!J130</f>
        <v>0</v>
      </c>
      <c r="AC127" s="175"/>
      <c r="AD127" s="181"/>
      <c r="AE127" s="88"/>
      <c r="AF127" s="88"/>
      <c r="AG127" s="88"/>
      <c r="AH127" s="529">
        <f>Aizsardzība!J130</f>
        <v>0</v>
      </c>
      <c r="AI127" s="175"/>
      <c r="AJ127" s="181"/>
      <c r="AK127" s="88"/>
      <c r="AL127" s="88"/>
      <c r="AM127" s="88"/>
      <c r="AN127" s="529">
        <f>'Stumbru aizsardzība'!J132</f>
        <v>0</v>
      </c>
      <c r="AO127" s="87">
        <f t="shared" si="2"/>
        <v>230</v>
      </c>
      <c r="AP127" s="85">
        <f>IF(AND(Stādīšana!$Z130=TRUE,Papildināšana!$AC130=TRUE,'Agrotehniskā kopšana'!$AJ131=TRUE,'Jaunaudžu kopšana'!$AB130=TRUE,Aizsardzība!$AE130=TRUE,'Stumbru aizsardzība'!$AQ132=TRUE),(IF(COUNT(E127:I127)&gt;0,((E127+F127+G127+H127+I127)*J127),0)+IF(COUNT(Q127:U127)&gt;0,((Q127+R127+S127+T127+U127)*V127),0)+IF(COUNT(W127:AA127)&gt;0,((W127+X127+Y127+Z127+AA127)*AB127),0)+IF(COUNT(AC127:AG127)&gt;0,((AC127+AD127+AE127+AF127+AG127)*AH127),0)+(K127+L127+M127+N127+O127)*P127+(AI127+AJ127+AK127+AL127+AM127)*AN127),0)</f>
        <v>0</v>
      </c>
    </row>
    <row r="128" spans="1:42" x14ac:dyDescent="0.3">
      <c r="A128" s="152"/>
      <c r="B128" s="170">
        <v>120</v>
      </c>
      <c r="C128" s="171" t="s">
        <v>218</v>
      </c>
      <c r="D128" s="185" t="s">
        <v>61</v>
      </c>
      <c r="E128" s="174">
        <v>40</v>
      </c>
      <c r="F128" s="180">
        <v>30</v>
      </c>
      <c r="G128" s="88"/>
      <c r="H128" s="88"/>
      <c r="I128" s="88"/>
      <c r="J128" s="529">
        <f>Stādīšana!J131</f>
        <v>0</v>
      </c>
      <c r="K128" s="174"/>
      <c r="L128" s="180"/>
      <c r="M128" s="88"/>
      <c r="N128" s="88"/>
      <c r="O128" s="88"/>
      <c r="P128" s="529">
        <f>Papildināšana!J131</f>
        <v>0</v>
      </c>
      <c r="Q128" s="174">
        <v>70</v>
      </c>
      <c r="R128" s="180">
        <v>60</v>
      </c>
      <c r="S128" s="88"/>
      <c r="T128" s="88"/>
      <c r="U128" s="88"/>
      <c r="V128" s="529">
        <f>'Agrotehniskā kopšana'!J132</f>
        <v>0</v>
      </c>
      <c r="W128" s="174">
        <v>90</v>
      </c>
      <c r="X128" s="180">
        <v>80</v>
      </c>
      <c r="Y128" s="88"/>
      <c r="Z128" s="88"/>
      <c r="AA128" s="88"/>
      <c r="AB128" s="529">
        <f>'Jaunaudžu kopšana'!J131</f>
        <v>0</v>
      </c>
      <c r="AC128" s="174"/>
      <c r="AD128" s="180"/>
      <c r="AE128" s="88"/>
      <c r="AF128" s="88"/>
      <c r="AG128" s="88"/>
      <c r="AH128" s="529">
        <f>Aizsardzība!J131</f>
        <v>0</v>
      </c>
      <c r="AI128" s="174"/>
      <c r="AJ128" s="180"/>
      <c r="AK128" s="88"/>
      <c r="AL128" s="88"/>
      <c r="AM128" s="88"/>
      <c r="AN128" s="529">
        <f>'Stumbru aizsardzība'!J133</f>
        <v>0</v>
      </c>
      <c r="AO128" s="87">
        <f t="shared" si="2"/>
        <v>200</v>
      </c>
      <c r="AP128" s="85">
        <f>IF(AND(Stādīšana!$Z131=TRUE,Papildināšana!$AC131=TRUE,'Agrotehniskā kopšana'!$AJ132=TRUE,'Jaunaudžu kopšana'!$AB131=TRUE,Aizsardzība!$AE131=TRUE,'Stumbru aizsardzība'!$AQ133=TRUE),(IF(COUNT(E128:I128)&gt;0,((E128+F128+G128+H128+I128)*J128),0)+IF(COUNT(Q128:U128)&gt;0,((Q128+R128+S128+T128+U128)*V128),0)+IF(COUNT(W128:AA128)&gt;0,((W128+X128+Y128+Z128+AA128)*AB128),0)+IF(COUNT(AC128:AG128)&gt;0,((AC128+AD128+AE128+AF128+AG128)*AH128),0)+(K128+L128+M128+N128+O128)*P128+(AI128+AJ128+AK128+AL128+AM128)*AN128),0)</f>
        <v>0</v>
      </c>
    </row>
    <row r="129" spans="1:42" x14ac:dyDescent="0.3">
      <c r="A129" s="152"/>
      <c r="B129" s="170">
        <v>121</v>
      </c>
      <c r="C129" s="171" t="s">
        <v>218</v>
      </c>
      <c r="D129" s="185" t="s">
        <v>61</v>
      </c>
      <c r="E129" s="174">
        <v>30</v>
      </c>
      <c r="F129" s="180"/>
      <c r="G129" s="88"/>
      <c r="H129" s="88"/>
      <c r="I129" s="88"/>
      <c r="J129" s="529">
        <f>Stādīšana!J132</f>
        <v>0</v>
      </c>
      <c r="K129" s="174"/>
      <c r="L129" s="180"/>
      <c r="M129" s="88"/>
      <c r="N129" s="88"/>
      <c r="O129" s="88"/>
      <c r="P129" s="529">
        <f>Papildināšana!J132</f>
        <v>0</v>
      </c>
      <c r="Q129" s="174">
        <v>50</v>
      </c>
      <c r="R129" s="180"/>
      <c r="S129" s="88"/>
      <c r="T129" s="88"/>
      <c r="U129" s="88"/>
      <c r="V129" s="529">
        <f>'Agrotehniskā kopšana'!J133</f>
        <v>0</v>
      </c>
      <c r="W129" s="174">
        <v>60</v>
      </c>
      <c r="X129" s="180"/>
      <c r="Y129" s="88"/>
      <c r="Z129" s="88"/>
      <c r="AA129" s="88"/>
      <c r="AB129" s="529">
        <f>'Jaunaudžu kopšana'!J132</f>
        <v>0</v>
      </c>
      <c r="AC129" s="174"/>
      <c r="AD129" s="180"/>
      <c r="AE129" s="88"/>
      <c r="AF129" s="88"/>
      <c r="AG129" s="88"/>
      <c r="AH129" s="529">
        <f>Aizsardzība!J132</f>
        <v>0</v>
      </c>
      <c r="AI129" s="174"/>
      <c r="AJ129" s="180"/>
      <c r="AK129" s="88"/>
      <c r="AL129" s="88"/>
      <c r="AM129" s="88"/>
      <c r="AN129" s="529">
        <f>'Stumbru aizsardzība'!J134</f>
        <v>0</v>
      </c>
      <c r="AO129" s="87">
        <f t="shared" si="2"/>
        <v>140</v>
      </c>
      <c r="AP129" s="85">
        <f>IF(AND(Stādīšana!$Z132=TRUE,Papildināšana!$AC132=TRUE,'Agrotehniskā kopšana'!$AJ133=TRUE,'Jaunaudžu kopšana'!$AB132=TRUE,Aizsardzība!$AE132=TRUE,'Stumbru aizsardzība'!$AQ134=TRUE),(IF(COUNT(E129:I129)&gt;0,((E129+F129+G129+H129+I129)*J129),0)+IF(COUNT(Q129:U129)&gt;0,((Q129+R129+S129+T129+U129)*V129),0)+IF(COUNT(W129:AA129)&gt;0,((W129+X129+Y129+Z129+AA129)*AB129),0)+IF(COUNT(AC129:AG129)&gt;0,((AC129+AD129+AE129+AF129+AG129)*AH129),0)+(K129+L129+M129+N129+O129)*P129+(AI129+AJ129+AK129+AL129+AM129)*AN129),0)</f>
        <v>0</v>
      </c>
    </row>
    <row r="130" spans="1:42" x14ac:dyDescent="0.3">
      <c r="A130" s="152"/>
      <c r="B130" s="170">
        <v>122</v>
      </c>
      <c r="C130" s="171" t="s">
        <v>218</v>
      </c>
      <c r="D130" s="185" t="s">
        <v>61</v>
      </c>
      <c r="E130" s="174"/>
      <c r="F130" s="180"/>
      <c r="G130" s="88"/>
      <c r="H130" s="88"/>
      <c r="I130" s="88"/>
      <c r="J130" s="529">
        <f>Stādīšana!J133</f>
        <v>0</v>
      </c>
      <c r="K130" s="174"/>
      <c r="L130" s="180"/>
      <c r="M130" s="88"/>
      <c r="N130" s="88"/>
      <c r="O130" s="88"/>
      <c r="P130" s="529">
        <f>Papildināšana!J133</f>
        <v>0</v>
      </c>
      <c r="Q130" s="174">
        <v>60</v>
      </c>
      <c r="R130" s="180"/>
      <c r="S130" s="88"/>
      <c r="T130" s="88"/>
      <c r="U130" s="88"/>
      <c r="V130" s="529">
        <f>'Agrotehniskā kopšana'!J134</f>
        <v>0</v>
      </c>
      <c r="W130" s="174"/>
      <c r="X130" s="180"/>
      <c r="Y130" s="88"/>
      <c r="Z130" s="88"/>
      <c r="AA130" s="88"/>
      <c r="AB130" s="529">
        <f>'Jaunaudžu kopšana'!J133</f>
        <v>0</v>
      </c>
      <c r="AC130" s="174"/>
      <c r="AD130" s="180"/>
      <c r="AE130" s="88"/>
      <c r="AF130" s="88"/>
      <c r="AG130" s="88"/>
      <c r="AH130" s="529">
        <f>Aizsardzība!J133</f>
        <v>0</v>
      </c>
      <c r="AI130" s="174"/>
      <c r="AJ130" s="180"/>
      <c r="AK130" s="88"/>
      <c r="AL130" s="88"/>
      <c r="AM130" s="88"/>
      <c r="AN130" s="529">
        <f>'Stumbru aizsardzība'!J135</f>
        <v>0</v>
      </c>
      <c r="AO130" s="87">
        <f t="shared" si="2"/>
        <v>60</v>
      </c>
      <c r="AP130" s="85">
        <f>IF(AND(Stādīšana!$Z133=TRUE,Papildināšana!$AC133=TRUE,'Agrotehniskā kopšana'!$AJ134=TRUE,'Jaunaudžu kopšana'!$AB133=TRUE,Aizsardzība!$AE133=TRUE,'Stumbru aizsardzība'!$AQ135=TRUE),(IF(COUNT(E130:I130)&gt;0,((E130+F130+G130+H130+I130)*J130),0)+IF(COUNT(Q130:U130)&gt;0,((Q130+R130+S130+T130+U130)*V130),0)+IF(COUNT(W130:AA130)&gt;0,((W130+X130+Y130+Z130+AA130)*AB130),0)+IF(COUNT(AC130:AG130)&gt;0,((AC130+AD130+AE130+AF130+AG130)*AH130),0)+(K130+L130+M130+N130+O130)*P130+(AI130+AJ130+AK130+AL130+AM130)*AN130),0)</f>
        <v>0</v>
      </c>
    </row>
    <row r="131" spans="1:42" x14ac:dyDescent="0.3">
      <c r="A131" s="152"/>
      <c r="B131" s="170">
        <v>123</v>
      </c>
      <c r="C131" s="171" t="s">
        <v>218</v>
      </c>
      <c r="D131" s="185" t="s">
        <v>61</v>
      </c>
      <c r="E131" s="174"/>
      <c r="F131" s="180"/>
      <c r="G131" s="88"/>
      <c r="H131" s="88"/>
      <c r="I131" s="88"/>
      <c r="J131" s="529">
        <f>Stādīšana!J134</f>
        <v>0</v>
      </c>
      <c r="K131" s="174"/>
      <c r="L131" s="180"/>
      <c r="M131" s="88"/>
      <c r="N131" s="88"/>
      <c r="O131" s="88"/>
      <c r="P131" s="529">
        <f>Papildināšana!J134</f>
        <v>0</v>
      </c>
      <c r="Q131" s="174"/>
      <c r="R131" s="180"/>
      <c r="S131" s="88"/>
      <c r="T131" s="88"/>
      <c r="U131" s="88"/>
      <c r="V131" s="529">
        <f>'Agrotehniskā kopšana'!J135</f>
        <v>0</v>
      </c>
      <c r="W131" s="174"/>
      <c r="X131" s="180"/>
      <c r="Y131" s="88"/>
      <c r="Z131" s="88"/>
      <c r="AA131" s="88"/>
      <c r="AB131" s="529">
        <f>'Jaunaudžu kopšana'!J134</f>
        <v>0</v>
      </c>
      <c r="AC131" s="174">
        <v>50</v>
      </c>
      <c r="AD131" s="180"/>
      <c r="AE131" s="88"/>
      <c r="AF131" s="88"/>
      <c r="AG131" s="88"/>
      <c r="AH131" s="529">
        <f>Aizsardzība!J134</f>
        <v>0</v>
      </c>
      <c r="AI131" s="174"/>
      <c r="AJ131" s="180"/>
      <c r="AK131" s="88"/>
      <c r="AL131" s="88"/>
      <c r="AM131" s="88"/>
      <c r="AN131" s="529">
        <f>'Stumbru aizsardzība'!J136</f>
        <v>0</v>
      </c>
      <c r="AO131" s="87">
        <f t="shared" si="2"/>
        <v>50</v>
      </c>
      <c r="AP131" s="85">
        <f>IF(AND(Stādīšana!$Z134=TRUE,Papildināšana!$AC134=TRUE,'Agrotehniskā kopšana'!$AJ135=TRUE,'Jaunaudžu kopšana'!$AB134=TRUE,Aizsardzība!$AE134=TRUE,'Stumbru aizsardzība'!$AQ136=TRUE),(IF(COUNT(E131:I131)&gt;0,((E131+F131+G131+H131+I131)*J131),0)+IF(COUNT(Q131:U131)&gt;0,((Q131+R131+S131+T131+U131)*V131),0)+IF(COUNT(W131:AA131)&gt;0,((W131+X131+Y131+Z131+AA131)*AB131),0)+IF(COUNT(AC131:AG131)&gt;0,((AC131+AD131+AE131+AF131+AG131)*AH131),0)+(K131+L131+M131+N131+O131)*P131+(AI131+AJ131+AK131+AL131+AM131)*AN131),0)</f>
        <v>0</v>
      </c>
    </row>
    <row r="132" spans="1:42" x14ac:dyDescent="0.3">
      <c r="A132" s="152"/>
      <c r="B132" s="170">
        <v>124</v>
      </c>
      <c r="C132" s="171" t="s">
        <v>218</v>
      </c>
      <c r="D132" s="185" t="s">
        <v>61</v>
      </c>
      <c r="E132" s="174"/>
      <c r="F132" s="180"/>
      <c r="G132" s="88"/>
      <c r="H132" s="88"/>
      <c r="I132" s="88"/>
      <c r="J132" s="529">
        <f>Stādīšana!J135</f>
        <v>0</v>
      </c>
      <c r="K132" s="174"/>
      <c r="L132" s="180"/>
      <c r="M132" s="88"/>
      <c r="N132" s="88"/>
      <c r="O132" s="88"/>
      <c r="P132" s="529">
        <f>Papildināšana!J135</f>
        <v>0</v>
      </c>
      <c r="Q132" s="174"/>
      <c r="R132" s="180"/>
      <c r="S132" s="88"/>
      <c r="T132" s="88"/>
      <c r="U132" s="88"/>
      <c r="V132" s="529">
        <f>'Agrotehniskā kopšana'!J136</f>
        <v>0</v>
      </c>
      <c r="W132" s="174"/>
      <c r="X132" s="180"/>
      <c r="Y132" s="88"/>
      <c r="Z132" s="88"/>
      <c r="AA132" s="88"/>
      <c r="AB132" s="529">
        <f>'Jaunaudžu kopšana'!J135</f>
        <v>0</v>
      </c>
      <c r="AC132" s="174">
        <v>100</v>
      </c>
      <c r="AD132" s="180">
        <v>70</v>
      </c>
      <c r="AE132" s="88"/>
      <c r="AF132" s="88"/>
      <c r="AG132" s="88"/>
      <c r="AH132" s="529">
        <f>Aizsardzība!J135</f>
        <v>0</v>
      </c>
      <c r="AI132" s="174"/>
      <c r="AJ132" s="180"/>
      <c r="AK132" s="88"/>
      <c r="AL132" s="88"/>
      <c r="AM132" s="88"/>
      <c r="AN132" s="529">
        <f>'Stumbru aizsardzība'!J137</f>
        <v>0</v>
      </c>
      <c r="AO132" s="87">
        <f t="shared" si="2"/>
        <v>100</v>
      </c>
      <c r="AP132" s="85">
        <f>IF(AND(Stādīšana!$Z135=TRUE,Papildināšana!$AC135=TRUE,'Agrotehniskā kopšana'!$AJ136=TRUE,'Jaunaudžu kopšana'!$AB135=TRUE,Aizsardzība!$AE135=TRUE,'Stumbru aizsardzība'!$AQ137=TRUE),(IF(COUNT(E132:I132)&gt;0,((E132+F132+G132+H132+I132)*J132),0)+IF(COUNT(Q132:U132)&gt;0,((Q132+R132+S132+T132+U132)*V132),0)+IF(COUNT(W132:AA132)&gt;0,((W132+X132+Y132+Z132+AA132)*AB132),0)+IF(COUNT(AC132:AG132)&gt;0,((AC132+AD132+AE132+AF132+AG132)*AH132),0)+(K132+L132+M132+N132+O132)*P132+(AI132+AJ132+AK132+AL132+AM132)*AN132),0)</f>
        <v>0</v>
      </c>
    </row>
    <row r="133" spans="1:42" x14ac:dyDescent="0.3">
      <c r="A133" s="152"/>
      <c r="B133" s="170">
        <v>125</v>
      </c>
      <c r="C133" s="171" t="s">
        <v>218</v>
      </c>
      <c r="D133" s="185" t="s">
        <v>62</v>
      </c>
      <c r="E133" s="174"/>
      <c r="F133" s="180"/>
      <c r="G133" s="88"/>
      <c r="H133" s="88"/>
      <c r="I133" s="88"/>
      <c r="J133" s="529">
        <f>Stādīšana!J136</f>
        <v>0</v>
      </c>
      <c r="K133" s="174"/>
      <c r="L133" s="180"/>
      <c r="M133" s="88"/>
      <c r="N133" s="88"/>
      <c r="O133" s="88"/>
      <c r="P133" s="529">
        <f>Papildināšana!J136</f>
        <v>0</v>
      </c>
      <c r="Q133" s="174">
        <v>60</v>
      </c>
      <c r="R133" s="180">
        <v>40</v>
      </c>
      <c r="S133" s="88"/>
      <c r="T133" s="88"/>
      <c r="U133" s="88"/>
      <c r="V133" s="529">
        <f>'Agrotehniskā kopšana'!J137</f>
        <v>0</v>
      </c>
      <c r="W133" s="174"/>
      <c r="X133" s="180"/>
      <c r="Y133" s="88"/>
      <c r="Z133" s="88"/>
      <c r="AA133" s="88"/>
      <c r="AB133" s="529">
        <f>'Jaunaudžu kopšana'!J136</f>
        <v>0</v>
      </c>
      <c r="AC133" s="174">
        <v>60</v>
      </c>
      <c r="AD133" s="180">
        <v>40</v>
      </c>
      <c r="AE133" s="88"/>
      <c r="AF133" s="88"/>
      <c r="AG133" s="88"/>
      <c r="AH133" s="529">
        <f>Aizsardzība!J136</f>
        <v>0</v>
      </c>
      <c r="AI133" s="174"/>
      <c r="AJ133" s="180"/>
      <c r="AK133" s="88"/>
      <c r="AL133" s="88"/>
      <c r="AM133" s="88"/>
      <c r="AN133" s="529">
        <f>'Stumbru aizsardzība'!J138</f>
        <v>0</v>
      </c>
      <c r="AO133" s="87">
        <f t="shared" si="2"/>
        <v>120</v>
      </c>
      <c r="AP133" s="85">
        <f>IF(AND(Stādīšana!$Z136=TRUE,Papildināšana!$AC136=TRUE,'Agrotehniskā kopšana'!$AJ137=TRUE,'Jaunaudžu kopšana'!$AB136=TRUE,Aizsardzība!$AE136=TRUE,'Stumbru aizsardzība'!$AQ138=TRUE),(IF(COUNT(E133:I133)&gt;0,((E133+F133+G133+H133+I133)*J133),0)+IF(COUNT(Q133:U133)&gt;0,((Q133+R133+S133+T133+U133)*V133),0)+IF(COUNT(W133:AA133)&gt;0,((W133+X133+Y133+Z133+AA133)*AB133),0)+IF(COUNT(AC133:AG133)&gt;0,((AC133+AD133+AE133+AF133+AG133)*AH133),0)+(K133+L133+M133+N133+O133)*P133+(AI133+AJ133+AK133+AL133+AM133)*AN133),0)</f>
        <v>0</v>
      </c>
    </row>
    <row r="134" spans="1:42" x14ac:dyDescent="0.3">
      <c r="A134" s="152"/>
      <c r="B134" s="170">
        <v>126</v>
      </c>
      <c r="C134" s="171" t="s">
        <v>218</v>
      </c>
      <c r="D134" s="185" t="s">
        <v>62</v>
      </c>
      <c r="E134" s="174"/>
      <c r="F134" s="180"/>
      <c r="G134" s="88"/>
      <c r="H134" s="88"/>
      <c r="I134" s="88"/>
      <c r="J134" s="529">
        <f>Stādīšana!J137</f>
        <v>0</v>
      </c>
      <c r="K134" s="174"/>
      <c r="L134" s="180"/>
      <c r="M134" s="88"/>
      <c r="N134" s="88"/>
      <c r="O134" s="88"/>
      <c r="P134" s="529">
        <f>Papildināšana!J137</f>
        <v>0</v>
      </c>
      <c r="Q134" s="174">
        <v>40</v>
      </c>
      <c r="R134" s="180"/>
      <c r="S134" s="88"/>
      <c r="T134" s="88"/>
      <c r="U134" s="88"/>
      <c r="V134" s="529">
        <f>'Agrotehniskā kopšana'!J138</f>
        <v>0</v>
      </c>
      <c r="W134" s="174"/>
      <c r="X134" s="180"/>
      <c r="Y134" s="88"/>
      <c r="Z134" s="88"/>
      <c r="AA134" s="88"/>
      <c r="AB134" s="529">
        <f>'Jaunaudžu kopšana'!J137</f>
        <v>0</v>
      </c>
      <c r="AC134" s="174"/>
      <c r="AD134" s="180"/>
      <c r="AE134" s="88"/>
      <c r="AF134" s="88"/>
      <c r="AG134" s="88"/>
      <c r="AH134" s="529">
        <f>Aizsardzība!J137</f>
        <v>0</v>
      </c>
      <c r="AI134" s="174"/>
      <c r="AJ134" s="180"/>
      <c r="AK134" s="88"/>
      <c r="AL134" s="88"/>
      <c r="AM134" s="88"/>
      <c r="AN134" s="529">
        <f>'Stumbru aizsardzība'!J139</f>
        <v>0</v>
      </c>
      <c r="AO134" s="87">
        <f t="shared" si="2"/>
        <v>40</v>
      </c>
      <c r="AP134" s="85">
        <f>IF(AND(Stādīšana!$Z137=TRUE,Papildināšana!$AC137=TRUE,'Agrotehniskā kopšana'!$AJ138=TRUE,'Jaunaudžu kopšana'!$AB137=TRUE,Aizsardzība!$AE137=TRUE,'Stumbru aizsardzība'!$AQ139=TRUE),(IF(COUNT(E134:I134)&gt;0,((E134+F134+G134+H134+I134)*J134),0)+IF(COUNT(Q134:U134)&gt;0,((Q134+R134+S134+T134+U134)*V134),0)+IF(COUNT(W134:AA134)&gt;0,((W134+X134+Y134+Z134+AA134)*AB134),0)+IF(COUNT(AC134:AG134)&gt;0,((AC134+AD134+AE134+AF134+AG134)*AH134),0)+(K134+L134+M134+N134+O134)*P134+(AI134+AJ134+AK134+AL134+AM134)*AN134),0)</f>
        <v>0</v>
      </c>
    </row>
    <row r="135" spans="1:42" x14ac:dyDescent="0.3">
      <c r="A135" s="152"/>
      <c r="B135" s="170">
        <v>127</v>
      </c>
      <c r="C135" s="171" t="s">
        <v>218</v>
      </c>
      <c r="D135" s="185" t="s">
        <v>62</v>
      </c>
      <c r="E135" s="175"/>
      <c r="F135" s="181"/>
      <c r="G135" s="88"/>
      <c r="H135" s="88"/>
      <c r="I135" s="88"/>
      <c r="J135" s="529">
        <f>Stādīšana!J138</f>
        <v>0</v>
      </c>
      <c r="K135" s="175"/>
      <c r="L135" s="181"/>
      <c r="M135" s="88"/>
      <c r="N135" s="88"/>
      <c r="O135" s="88"/>
      <c r="P135" s="529">
        <f>Papildināšana!J138</f>
        <v>0</v>
      </c>
      <c r="Q135" s="175"/>
      <c r="R135" s="181"/>
      <c r="S135" s="88"/>
      <c r="T135" s="88"/>
      <c r="U135" s="88"/>
      <c r="V135" s="529">
        <f>'Agrotehniskā kopšana'!J139</f>
        <v>0</v>
      </c>
      <c r="W135" s="175"/>
      <c r="X135" s="181"/>
      <c r="Y135" s="88"/>
      <c r="Z135" s="88"/>
      <c r="AA135" s="88"/>
      <c r="AB135" s="529">
        <f>'Jaunaudžu kopšana'!J138</f>
        <v>0</v>
      </c>
      <c r="AC135" s="175">
        <v>40</v>
      </c>
      <c r="AD135" s="181"/>
      <c r="AE135" s="88"/>
      <c r="AF135" s="88"/>
      <c r="AG135" s="88"/>
      <c r="AH135" s="529">
        <f>Aizsardzība!J138</f>
        <v>0</v>
      </c>
      <c r="AI135" s="175"/>
      <c r="AJ135" s="181"/>
      <c r="AK135" s="88"/>
      <c r="AL135" s="88"/>
      <c r="AM135" s="88"/>
      <c r="AN135" s="529">
        <f>'Stumbru aizsardzība'!J140</f>
        <v>0</v>
      </c>
      <c r="AO135" s="87">
        <f t="shared" si="2"/>
        <v>40</v>
      </c>
      <c r="AP135" s="85">
        <f>IF(AND(Stādīšana!$Z138=TRUE,Papildināšana!$AC138=TRUE,'Agrotehniskā kopšana'!$AJ139=TRUE,'Jaunaudžu kopšana'!$AB138=TRUE,Aizsardzība!$AE138=TRUE,'Stumbru aizsardzība'!$AQ140=TRUE),(IF(COUNT(E135:I135)&gt;0,((E135+F135+G135+H135+I135)*J135),0)+IF(COUNT(Q135:U135)&gt;0,((Q135+R135+S135+T135+U135)*V135),0)+IF(COUNT(W135:AA135)&gt;0,((W135+X135+Y135+Z135+AA135)*AB135),0)+IF(COUNT(AC135:AG135)&gt;0,((AC135+AD135+AE135+AF135+AG135)*AH135),0)+(K135+L135+M135+N135+O135)*P135+(AI135+AJ135+AK135+AL135+AM135)*AN135),0)</f>
        <v>0</v>
      </c>
    </row>
    <row r="136" spans="1:42" x14ac:dyDescent="0.3">
      <c r="A136" s="152"/>
      <c r="B136" s="170">
        <v>128</v>
      </c>
      <c r="C136" s="171" t="s">
        <v>218</v>
      </c>
      <c r="D136" s="185" t="s">
        <v>63</v>
      </c>
      <c r="E136" s="174">
        <v>40</v>
      </c>
      <c r="F136" s="180">
        <v>30</v>
      </c>
      <c r="G136" s="88"/>
      <c r="H136" s="88"/>
      <c r="I136" s="88"/>
      <c r="J136" s="529">
        <f>Stādīšana!J139</f>
        <v>0</v>
      </c>
      <c r="K136" s="174"/>
      <c r="L136" s="180"/>
      <c r="M136" s="88"/>
      <c r="N136" s="88"/>
      <c r="O136" s="88"/>
      <c r="P136" s="529">
        <f>Papildināšana!J139</f>
        <v>0</v>
      </c>
      <c r="Q136" s="174">
        <v>70</v>
      </c>
      <c r="R136" s="180">
        <v>60</v>
      </c>
      <c r="S136" s="88"/>
      <c r="T136" s="88"/>
      <c r="U136" s="88"/>
      <c r="V136" s="529">
        <f>'Agrotehniskā kopšana'!J140</f>
        <v>0</v>
      </c>
      <c r="W136" s="174">
        <v>100</v>
      </c>
      <c r="X136" s="180">
        <v>80</v>
      </c>
      <c r="Y136" s="88"/>
      <c r="Z136" s="88"/>
      <c r="AA136" s="88"/>
      <c r="AB136" s="529">
        <f>'Jaunaudžu kopšana'!J139</f>
        <v>0</v>
      </c>
      <c r="AC136" s="174"/>
      <c r="AD136" s="180"/>
      <c r="AE136" s="88"/>
      <c r="AF136" s="88"/>
      <c r="AG136" s="88"/>
      <c r="AH136" s="529">
        <f>Aizsardzība!J139</f>
        <v>0</v>
      </c>
      <c r="AI136" s="174"/>
      <c r="AJ136" s="180"/>
      <c r="AK136" s="88"/>
      <c r="AL136" s="88"/>
      <c r="AM136" s="88"/>
      <c r="AN136" s="529">
        <f>'Stumbru aizsardzība'!J141</f>
        <v>0</v>
      </c>
      <c r="AO136" s="87">
        <f t="shared" si="2"/>
        <v>210</v>
      </c>
      <c r="AP136" s="85">
        <f>IF(AND(Stādīšana!$Z139=TRUE,Papildināšana!$AC139=TRUE,'Agrotehniskā kopšana'!$AJ140=TRUE,'Jaunaudžu kopšana'!$AB139=TRUE,Aizsardzība!$AE139=TRUE,'Stumbru aizsardzība'!$AQ141=TRUE),(IF(COUNT(E136:I136)&gt;0,((E136+F136+G136+H136+I136)*J136),0)+IF(COUNT(Q136:U136)&gt;0,((Q136+R136+S136+T136+U136)*V136),0)+IF(COUNT(W136:AA136)&gt;0,((W136+X136+Y136+Z136+AA136)*AB136),0)+IF(COUNT(AC136:AG136)&gt;0,((AC136+AD136+AE136+AF136+AG136)*AH136),0)+(K136+L136+M136+N136+O136)*P136+(AI136+AJ136+AK136+AL136+AM136)*AN136),0)</f>
        <v>0</v>
      </c>
    </row>
    <row r="137" spans="1:42" x14ac:dyDescent="0.3">
      <c r="A137" s="152"/>
      <c r="B137" s="170">
        <v>129</v>
      </c>
      <c r="C137" s="171" t="s">
        <v>218</v>
      </c>
      <c r="D137" s="185" t="s">
        <v>63</v>
      </c>
      <c r="E137" s="174">
        <v>30</v>
      </c>
      <c r="F137" s="180">
        <v>20</v>
      </c>
      <c r="G137" s="88"/>
      <c r="H137" s="88"/>
      <c r="I137" s="88"/>
      <c r="J137" s="529">
        <f>Stādīšana!J140</f>
        <v>0</v>
      </c>
      <c r="K137" s="174"/>
      <c r="L137" s="180"/>
      <c r="M137" s="88"/>
      <c r="N137" s="88"/>
      <c r="O137" s="88"/>
      <c r="P137" s="529">
        <f>Papildināšana!J140</f>
        <v>0</v>
      </c>
      <c r="Q137" s="174">
        <v>60</v>
      </c>
      <c r="R137" s="180">
        <v>50</v>
      </c>
      <c r="S137" s="88"/>
      <c r="T137" s="88"/>
      <c r="U137" s="88"/>
      <c r="V137" s="529">
        <f>'Agrotehniskā kopšana'!J141</f>
        <v>0</v>
      </c>
      <c r="W137" s="174">
        <v>80</v>
      </c>
      <c r="X137" s="180">
        <v>70</v>
      </c>
      <c r="Y137" s="88"/>
      <c r="Z137" s="88"/>
      <c r="AA137" s="88"/>
      <c r="AB137" s="529">
        <f>'Jaunaudžu kopšana'!J140</f>
        <v>0</v>
      </c>
      <c r="AC137" s="174"/>
      <c r="AD137" s="180"/>
      <c r="AE137" s="88"/>
      <c r="AF137" s="88"/>
      <c r="AG137" s="88"/>
      <c r="AH137" s="529">
        <f>Aizsardzība!J140</f>
        <v>0</v>
      </c>
      <c r="AI137" s="174"/>
      <c r="AJ137" s="180"/>
      <c r="AK137" s="88"/>
      <c r="AL137" s="88"/>
      <c r="AM137" s="88"/>
      <c r="AN137" s="529">
        <f>'Stumbru aizsardzība'!J142</f>
        <v>0</v>
      </c>
      <c r="AO137" s="87">
        <f t="shared" si="2"/>
        <v>170</v>
      </c>
      <c r="AP137" s="85">
        <f>IF(AND(Stādīšana!$Z140=TRUE,Papildināšana!$AC140=TRUE,'Agrotehniskā kopšana'!$AJ141=TRUE,'Jaunaudžu kopšana'!$AB140=TRUE,Aizsardzība!$AE140=TRUE,'Stumbru aizsardzība'!$AQ142=TRUE),(IF(COUNT(E137:I137)&gt;0,((E137+F137+G137+H137+I137)*J137),0)+IF(COUNT(Q137:U137)&gt;0,((Q137+R137+S137+T137+U137)*V137),0)+IF(COUNT(W137:AA137)&gt;0,((W137+X137+Y137+Z137+AA137)*AB137),0)+IF(COUNT(AC137:AG137)&gt;0,((AC137+AD137+AE137+AF137+AG137)*AH137),0)+(K137+L137+M137+N137+O137)*P137+(AI137+AJ137+AK137+AL137+AM137)*AN137),0)</f>
        <v>0</v>
      </c>
    </row>
    <row r="138" spans="1:42" x14ac:dyDescent="0.3">
      <c r="A138" s="152"/>
      <c r="B138" s="170">
        <v>130</v>
      </c>
      <c r="C138" s="171" t="s">
        <v>218</v>
      </c>
      <c r="D138" s="185" t="s">
        <v>63</v>
      </c>
      <c r="E138" s="174">
        <v>20</v>
      </c>
      <c r="F138" s="180"/>
      <c r="G138" s="88"/>
      <c r="H138" s="88"/>
      <c r="I138" s="88"/>
      <c r="J138" s="529">
        <f>Stādīšana!J141</f>
        <v>0</v>
      </c>
      <c r="K138" s="174"/>
      <c r="L138" s="180"/>
      <c r="M138" s="88"/>
      <c r="N138" s="88"/>
      <c r="O138" s="88"/>
      <c r="P138" s="529">
        <f>Papildināšana!J141</f>
        <v>0</v>
      </c>
      <c r="Q138" s="174">
        <v>30</v>
      </c>
      <c r="R138" s="180"/>
      <c r="S138" s="88"/>
      <c r="T138" s="88"/>
      <c r="U138" s="88"/>
      <c r="V138" s="529">
        <f>'Agrotehniskā kopšana'!J142</f>
        <v>0</v>
      </c>
      <c r="W138" s="174">
        <v>40</v>
      </c>
      <c r="X138" s="180"/>
      <c r="Y138" s="88"/>
      <c r="Z138" s="88"/>
      <c r="AA138" s="88"/>
      <c r="AB138" s="529">
        <f>'Jaunaudžu kopšana'!J141</f>
        <v>0</v>
      </c>
      <c r="AC138" s="174"/>
      <c r="AD138" s="180"/>
      <c r="AE138" s="88"/>
      <c r="AF138" s="88"/>
      <c r="AG138" s="88"/>
      <c r="AH138" s="529">
        <f>Aizsardzība!J141</f>
        <v>0</v>
      </c>
      <c r="AI138" s="174"/>
      <c r="AJ138" s="180"/>
      <c r="AK138" s="88"/>
      <c r="AL138" s="88"/>
      <c r="AM138" s="88"/>
      <c r="AN138" s="529">
        <f>'Stumbru aizsardzība'!J143</f>
        <v>0</v>
      </c>
      <c r="AO138" s="87">
        <f t="shared" ref="AO138:AO201" si="3">E138+Q138+W138+AC138+K138+AI138</f>
        <v>90</v>
      </c>
      <c r="AP138" s="85">
        <f>IF(AND(Stādīšana!$Z141=TRUE,Papildināšana!$AC141=TRUE,'Agrotehniskā kopšana'!$AJ142=TRUE,'Jaunaudžu kopšana'!$AB141=TRUE,Aizsardzība!$AE141=TRUE,'Stumbru aizsardzība'!$AQ143=TRUE),(IF(COUNT(E138:I138)&gt;0,((E138+F138+G138+H138+I138)*J138),0)+IF(COUNT(Q138:U138)&gt;0,((Q138+R138+S138+T138+U138)*V138),0)+IF(COUNT(W138:AA138)&gt;0,((W138+X138+Y138+Z138+AA138)*AB138),0)+IF(COUNT(AC138:AG138)&gt;0,((AC138+AD138+AE138+AF138+AG138)*AH138),0)+(K138+L138+M138+N138+O138)*P138+(AI138+AJ138+AK138+AL138+AM138)*AN138),0)</f>
        <v>0</v>
      </c>
    </row>
    <row r="139" spans="1:42" x14ac:dyDescent="0.3">
      <c r="A139" s="152"/>
      <c r="B139" s="170">
        <v>131</v>
      </c>
      <c r="C139" s="171" t="s">
        <v>218</v>
      </c>
      <c r="D139" s="185" t="s">
        <v>63</v>
      </c>
      <c r="E139" s="174">
        <v>30</v>
      </c>
      <c r="F139" s="180">
        <v>20</v>
      </c>
      <c r="G139" s="88"/>
      <c r="H139" s="88"/>
      <c r="I139" s="88"/>
      <c r="J139" s="529">
        <f>Stādīšana!J142</f>
        <v>0</v>
      </c>
      <c r="K139" s="174"/>
      <c r="L139" s="180"/>
      <c r="M139" s="88"/>
      <c r="N139" s="88"/>
      <c r="O139" s="88"/>
      <c r="P139" s="529">
        <f>Papildināšana!J142</f>
        <v>0</v>
      </c>
      <c r="Q139" s="174">
        <v>50</v>
      </c>
      <c r="R139" s="180">
        <v>40</v>
      </c>
      <c r="S139" s="88"/>
      <c r="T139" s="88"/>
      <c r="U139" s="88"/>
      <c r="V139" s="529">
        <f>'Agrotehniskā kopšana'!J143</f>
        <v>0</v>
      </c>
      <c r="W139" s="174"/>
      <c r="X139" s="180"/>
      <c r="Y139" s="88"/>
      <c r="Z139" s="88"/>
      <c r="AA139" s="88"/>
      <c r="AB139" s="529">
        <f>'Jaunaudžu kopšana'!J142</f>
        <v>0</v>
      </c>
      <c r="AC139" s="174"/>
      <c r="AD139" s="180"/>
      <c r="AE139" s="88"/>
      <c r="AF139" s="88"/>
      <c r="AG139" s="88"/>
      <c r="AH139" s="529">
        <f>Aizsardzība!J142</f>
        <v>0</v>
      </c>
      <c r="AI139" s="174"/>
      <c r="AJ139" s="180"/>
      <c r="AK139" s="88"/>
      <c r="AL139" s="88"/>
      <c r="AM139" s="88"/>
      <c r="AN139" s="529">
        <f>'Stumbru aizsardzība'!J144</f>
        <v>0</v>
      </c>
      <c r="AO139" s="87">
        <f t="shared" si="3"/>
        <v>80</v>
      </c>
      <c r="AP139" s="85">
        <f>IF(AND(Stādīšana!$Z142=TRUE,Papildināšana!$AC142=TRUE,'Agrotehniskā kopšana'!$AJ143=TRUE,'Jaunaudžu kopšana'!$AB142=TRUE,Aizsardzība!$AE142=TRUE,'Stumbru aizsardzība'!$AQ144=TRUE),(IF(COUNT(E139:I139)&gt;0,((E139+F139+G139+H139+I139)*J139),0)+IF(COUNT(Q139:U139)&gt;0,((Q139+R139+S139+T139+U139)*V139),0)+IF(COUNT(W139:AA139)&gt;0,((W139+X139+Y139+Z139+AA139)*AB139),0)+IF(COUNT(AC139:AG139)&gt;0,((AC139+AD139+AE139+AF139+AG139)*AH139),0)+(K139+L139+M139+N139+O139)*P139+(AI139+AJ139+AK139+AL139+AM139)*AN139),0)</f>
        <v>0</v>
      </c>
    </row>
    <row r="140" spans="1:42" x14ac:dyDescent="0.3">
      <c r="A140" s="152"/>
      <c r="B140" s="170">
        <v>132</v>
      </c>
      <c r="C140" s="171" t="s">
        <v>218</v>
      </c>
      <c r="D140" s="185" t="s">
        <v>63</v>
      </c>
      <c r="E140" s="174">
        <v>20</v>
      </c>
      <c r="F140" s="180"/>
      <c r="G140" s="88"/>
      <c r="H140" s="88"/>
      <c r="I140" s="88"/>
      <c r="J140" s="529">
        <f>Stādīšana!J143</f>
        <v>0</v>
      </c>
      <c r="K140" s="174"/>
      <c r="L140" s="180"/>
      <c r="M140" s="88"/>
      <c r="N140" s="88"/>
      <c r="O140" s="88"/>
      <c r="P140" s="529">
        <f>Papildināšana!J143</f>
        <v>0</v>
      </c>
      <c r="Q140" s="174">
        <v>40</v>
      </c>
      <c r="R140" s="180"/>
      <c r="S140" s="88"/>
      <c r="T140" s="88"/>
      <c r="U140" s="88"/>
      <c r="V140" s="529">
        <f>'Agrotehniskā kopšana'!J144</f>
        <v>0</v>
      </c>
      <c r="W140" s="174"/>
      <c r="X140" s="180"/>
      <c r="Y140" s="88"/>
      <c r="Z140" s="88"/>
      <c r="AA140" s="88"/>
      <c r="AB140" s="529">
        <f>'Jaunaudžu kopšana'!J143</f>
        <v>0</v>
      </c>
      <c r="AC140" s="174"/>
      <c r="AD140" s="180"/>
      <c r="AE140" s="88"/>
      <c r="AF140" s="88"/>
      <c r="AG140" s="88"/>
      <c r="AH140" s="529">
        <f>Aizsardzība!J143</f>
        <v>0</v>
      </c>
      <c r="AI140" s="174"/>
      <c r="AJ140" s="180"/>
      <c r="AK140" s="88"/>
      <c r="AL140" s="88"/>
      <c r="AM140" s="88"/>
      <c r="AN140" s="529">
        <f>'Stumbru aizsardzība'!J145</f>
        <v>0</v>
      </c>
      <c r="AO140" s="87">
        <f t="shared" si="3"/>
        <v>60</v>
      </c>
      <c r="AP140" s="85">
        <f>IF(AND(Stādīšana!$Z143=TRUE,Papildināšana!$AC143=TRUE,'Agrotehniskā kopšana'!$AJ144=TRUE,'Jaunaudžu kopšana'!$AB143=TRUE,Aizsardzība!$AE143=TRUE,'Stumbru aizsardzība'!$AQ145=TRUE),(IF(COUNT(E140:I140)&gt;0,((E140+F140+G140+H140+I140)*J140),0)+IF(COUNT(Q140:U140)&gt;0,((Q140+R140+S140+T140+U140)*V140),0)+IF(COUNT(W140:AA140)&gt;0,((W140+X140+Y140+Z140+AA140)*AB140),0)+IF(COUNT(AC140:AG140)&gt;0,((AC140+AD140+AE140+AF140+AG140)*AH140),0)+(K140+L140+M140+N140+O140)*P140+(AI140+AJ140+AK140+AL140+AM140)*AN140),0)</f>
        <v>0</v>
      </c>
    </row>
    <row r="141" spans="1:42" x14ac:dyDescent="0.3">
      <c r="A141" s="152"/>
      <c r="B141" s="170">
        <v>133</v>
      </c>
      <c r="C141" s="171" t="s">
        <v>218</v>
      </c>
      <c r="D141" s="185" t="s">
        <v>63</v>
      </c>
      <c r="E141" s="174"/>
      <c r="F141" s="180"/>
      <c r="G141" s="88"/>
      <c r="H141" s="88"/>
      <c r="I141" s="88"/>
      <c r="J141" s="529">
        <f>Stādīšana!J144</f>
        <v>0</v>
      </c>
      <c r="K141" s="174"/>
      <c r="L141" s="180"/>
      <c r="M141" s="88"/>
      <c r="N141" s="88"/>
      <c r="O141" s="88"/>
      <c r="P141" s="529">
        <f>Papildināšana!J144</f>
        <v>0</v>
      </c>
      <c r="Q141" s="174">
        <v>60</v>
      </c>
      <c r="R141" s="180">
        <v>50</v>
      </c>
      <c r="S141" s="88"/>
      <c r="T141" s="88"/>
      <c r="U141" s="88"/>
      <c r="V141" s="529">
        <f>'Agrotehniskā kopšana'!J145</f>
        <v>0</v>
      </c>
      <c r="W141" s="174"/>
      <c r="X141" s="180"/>
      <c r="Y141" s="88"/>
      <c r="Z141" s="88"/>
      <c r="AA141" s="88"/>
      <c r="AB141" s="529">
        <f>'Jaunaudžu kopšana'!J144</f>
        <v>0</v>
      </c>
      <c r="AC141" s="174">
        <v>50</v>
      </c>
      <c r="AD141" s="180">
        <v>40</v>
      </c>
      <c r="AE141" s="88"/>
      <c r="AF141" s="88"/>
      <c r="AG141" s="88"/>
      <c r="AH141" s="529">
        <f>Aizsardzība!J144</f>
        <v>0</v>
      </c>
      <c r="AI141" s="174"/>
      <c r="AJ141" s="180"/>
      <c r="AK141" s="88"/>
      <c r="AL141" s="88"/>
      <c r="AM141" s="88"/>
      <c r="AN141" s="529">
        <f>'Stumbru aizsardzība'!J146</f>
        <v>0</v>
      </c>
      <c r="AO141" s="87">
        <f t="shared" si="3"/>
        <v>110</v>
      </c>
      <c r="AP141" s="85">
        <f>IF(AND(Stādīšana!$Z144=TRUE,Papildināšana!$AC144=TRUE,'Agrotehniskā kopšana'!$AJ145=TRUE,'Jaunaudžu kopšana'!$AB144=TRUE,Aizsardzība!$AE144=TRUE,'Stumbru aizsardzība'!$AQ146=TRUE),(IF(COUNT(E141:I141)&gt;0,((E141+F141+G141+H141+I141)*J141),0)+IF(COUNT(Q141:U141)&gt;0,((Q141+R141+S141+T141+U141)*V141),0)+IF(COUNT(W141:AA141)&gt;0,((W141+X141+Y141+Z141+AA141)*AB141),0)+IF(COUNT(AC141:AG141)&gt;0,((AC141+AD141+AE141+AF141+AG141)*AH141),0)+(K141+L141+M141+N141+O141)*P141+(AI141+AJ141+AK141+AL141+AM141)*AN141),0)</f>
        <v>0</v>
      </c>
    </row>
    <row r="142" spans="1:42" x14ac:dyDescent="0.3">
      <c r="A142" s="152"/>
      <c r="B142" s="170">
        <v>134</v>
      </c>
      <c r="C142" s="171" t="s">
        <v>218</v>
      </c>
      <c r="D142" s="185" t="s">
        <v>63</v>
      </c>
      <c r="E142" s="174"/>
      <c r="F142" s="180"/>
      <c r="G142" s="88"/>
      <c r="H142" s="88"/>
      <c r="I142" s="88"/>
      <c r="J142" s="529">
        <f>Stādīšana!J145</f>
        <v>0</v>
      </c>
      <c r="K142" s="174"/>
      <c r="L142" s="180"/>
      <c r="M142" s="88"/>
      <c r="N142" s="88"/>
      <c r="O142" s="88"/>
      <c r="P142" s="529">
        <f>Papildināšana!J145</f>
        <v>0</v>
      </c>
      <c r="Q142" s="174">
        <v>50</v>
      </c>
      <c r="R142" s="180"/>
      <c r="S142" s="88"/>
      <c r="T142" s="88"/>
      <c r="U142" s="88"/>
      <c r="V142" s="529">
        <f>'Agrotehniskā kopšana'!J146</f>
        <v>0</v>
      </c>
      <c r="W142" s="174"/>
      <c r="X142" s="180"/>
      <c r="Y142" s="88"/>
      <c r="Z142" s="88"/>
      <c r="AA142" s="88"/>
      <c r="AB142" s="529">
        <f>'Jaunaudžu kopšana'!J145</f>
        <v>0</v>
      </c>
      <c r="AC142" s="174"/>
      <c r="AD142" s="180"/>
      <c r="AE142" s="88"/>
      <c r="AF142" s="88"/>
      <c r="AG142" s="88"/>
      <c r="AH142" s="529">
        <f>Aizsardzība!J145</f>
        <v>0</v>
      </c>
      <c r="AI142" s="174"/>
      <c r="AJ142" s="180"/>
      <c r="AK142" s="88"/>
      <c r="AL142" s="88"/>
      <c r="AM142" s="88"/>
      <c r="AN142" s="529">
        <f>'Stumbru aizsardzība'!J147</f>
        <v>0</v>
      </c>
      <c r="AO142" s="87">
        <f t="shared" si="3"/>
        <v>50</v>
      </c>
      <c r="AP142" s="85">
        <f>IF(AND(Stādīšana!$Z145=TRUE,Papildināšana!$AC145=TRUE,'Agrotehniskā kopšana'!$AJ146=TRUE,'Jaunaudžu kopšana'!$AB145=TRUE,Aizsardzība!$AE145=TRUE,'Stumbru aizsardzība'!$AQ147=TRUE),(IF(COUNT(E142:I142)&gt;0,((E142+F142+G142+H142+I142)*J142),0)+IF(COUNT(Q142:U142)&gt;0,((Q142+R142+S142+T142+U142)*V142),0)+IF(COUNT(W142:AA142)&gt;0,((W142+X142+Y142+Z142+AA142)*AB142),0)+IF(COUNT(AC142:AG142)&gt;0,((AC142+AD142+AE142+AF142+AG142)*AH142),0)+(K142+L142+M142+N142+O142)*P142+(AI142+AJ142+AK142+AL142+AM142)*AN142),0)</f>
        <v>0</v>
      </c>
    </row>
    <row r="143" spans="1:42" x14ac:dyDescent="0.3">
      <c r="A143" s="152"/>
      <c r="B143" s="170">
        <v>135</v>
      </c>
      <c r="C143" s="171" t="s">
        <v>218</v>
      </c>
      <c r="D143" s="185" t="s">
        <v>63</v>
      </c>
      <c r="E143" s="174"/>
      <c r="F143" s="180"/>
      <c r="G143" s="88"/>
      <c r="H143" s="88"/>
      <c r="I143" s="88"/>
      <c r="J143" s="529">
        <f>Stādīšana!J146</f>
        <v>0</v>
      </c>
      <c r="K143" s="174"/>
      <c r="L143" s="180"/>
      <c r="M143" s="88"/>
      <c r="N143" s="88"/>
      <c r="O143" s="88"/>
      <c r="P143" s="529">
        <f>Papildināšana!J146</f>
        <v>0</v>
      </c>
      <c r="Q143" s="174"/>
      <c r="R143" s="180"/>
      <c r="S143" s="88"/>
      <c r="T143" s="88"/>
      <c r="U143" s="88"/>
      <c r="V143" s="529">
        <f>'Agrotehniskā kopšana'!J147</f>
        <v>0</v>
      </c>
      <c r="W143" s="174"/>
      <c r="X143" s="180"/>
      <c r="Y143" s="88"/>
      <c r="Z143" s="88"/>
      <c r="AA143" s="88"/>
      <c r="AB143" s="529">
        <f>'Jaunaudžu kopšana'!J146</f>
        <v>0</v>
      </c>
      <c r="AC143" s="174">
        <v>50</v>
      </c>
      <c r="AD143" s="180"/>
      <c r="AE143" s="88"/>
      <c r="AF143" s="88"/>
      <c r="AG143" s="88"/>
      <c r="AH143" s="529">
        <f>Aizsardzība!J146</f>
        <v>0</v>
      </c>
      <c r="AI143" s="174"/>
      <c r="AJ143" s="180"/>
      <c r="AK143" s="88"/>
      <c r="AL143" s="88"/>
      <c r="AM143" s="88"/>
      <c r="AN143" s="529">
        <f>'Stumbru aizsardzība'!J148</f>
        <v>0</v>
      </c>
      <c r="AO143" s="87">
        <f t="shared" si="3"/>
        <v>50</v>
      </c>
      <c r="AP143" s="85">
        <f>IF(AND(Stādīšana!$Z146=TRUE,Papildināšana!$AC146=TRUE,'Agrotehniskā kopšana'!$AJ147=TRUE,'Jaunaudžu kopšana'!$AB146=TRUE,Aizsardzība!$AE146=TRUE,'Stumbru aizsardzība'!$AQ148=TRUE),(IF(COUNT(E143:I143)&gt;0,((E143+F143+G143+H143+I143)*J143),0)+IF(COUNT(Q143:U143)&gt;0,((Q143+R143+S143+T143+U143)*V143),0)+IF(COUNT(W143:AA143)&gt;0,((W143+X143+Y143+Z143+AA143)*AB143),0)+IF(COUNT(AC143:AG143)&gt;0,((AC143+AD143+AE143+AF143+AG143)*AH143),0)+(K143+L143+M143+N143+O143)*P143+(AI143+AJ143+AK143+AL143+AM143)*AN143),0)</f>
        <v>0</v>
      </c>
    </row>
    <row r="144" spans="1:42" x14ac:dyDescent="0.3">
      <c r="A144" s="152"/>
      <c r="B144" s="170">
        <v>136</v>
      </c>
      <c r="C144" s="171" t="s">
        <v>218</v>
      </c>
      <c r="D144" s="185" t="s">
        <v>64</v>
      </c>
      <c r="E144" s="174">
        <v>40</v>
      </c>
      <c r="F144" s="180">
        <v>30</v>
      </c>
      <c r="G144" s="88"/>
      <c r="H144" s="88"/>
      <c r="I144" s="88"/>
      <c r="J144" s="529">
        <f>Stādīšana!J147</f>
        <v>0</v>
      </c>
      <c r="K144" s="174"/>
      <c r="L144" s="180"/>
      <c r="M144" s="88"/>
      <c r="N144" s="88"/>
      <c r="O144" s="88"/>
      <c r="P144" s="529">
        <f>Papildināšana!J147</f>
        <v>0</v>
      </c>
      <c r="Q144" s="174">
        <v>70</v>
      </c>
      <c r="R144" s="180">
        <v>60</v>
      </c>
      <c r="S144" s="88"/>
      <c r="T144" s="88"/>
      <c r="U144" s="88"/>
      <c r="V144" s="529">
        <f>'Agrotehniskā kopšana'!J148</f>
        <v>0</v>
      </c>
      <c r="W144" s="174">
        <v>100</v>
      </c>
      <c r="X144" s="180">
        <v>90</v>
      </c>
      <c r="Y144" s="88"/>
      <c r="Z144" s="88"/>
      <c r="AA144" s="88"/>
      <c r="AB144" s="529">
        <f>'Jaunaudžu kopšana'!J147</f>
        <v>0</v>
      </c>
      <c r="AC144" s="174"/>
      <c r="AD144" s="180"/>
      <c r="AE144" s="88"/>
      <c r="AF144" s="88"/>
      <c r="AG144" s="88"/>
      <c r="AH144" s="529">
        <f>Aizsardzība!J147</f>
        <v>0</v>
      </c>
      <c r="AI144" s="174"/>
      <c r="AJ144" s="180"/>
      <c r="AK144" s="88"/>
      <c r="AL144" s="88"/>
      <c r="AM144" s="88"/>
      <c r="AN144" s="529">
        <f>'Stumbru aizsardzība'!J149</f>
        <v>0</v>
      </c>
      <c r="AO144" s="87">
        <f t="shared" si="3"/>
        <v>210</v>
      </c>
      <c r="AP144" s="85">
        <f>IF(AND(Stādīšana!$Z147=TRUE,Papildināšana!$AC147=TRUE,'Agrotehniskā kopšana'!$AJ148=TRUE,'Jaunaudžu kopšana'!$AB147=TRUE,Aizsardzība!$AE147=TRUE,'Stumbru aizsardzība'!$AQ149=TRUE),(IF(COUNT(E144:I144)&gt;0,((E144+F144+G144+H144+I144)*J144),0)+IF(COUNT(Q144:U144)&gt;0,((Q144+R144+S144+T144+U144)*V144),0)+IF(COUNT(W144:AA144)&gt;0,((W144+X144+Y144+Z144+AA144)*AB144),0)+IF(COUNT(AC144:AG144)&gt;0,((AC144+AD144+AE144+AF144+AG144)*AH144),0)+(K144+L144+M144+N144+O144)*P144+(AI144+AJ144+AK144+AL144+AM144)*AN144),0)</f>
        <v>0</v>
      </c>
    </row>
    <row r="145" spans="1:42" x14ac:dyDescent="0.3">
      <c r="A145" s="152"/>
      <c r="B145" s="170">
        <v>137</v>
      </c>
      <c r="C145" s="171" t="s">
        <v>218</v>
      </c>
      <c r="D145" s="185" t="s">
        <v>64</v>
      </c>
      <c r="E145" s="174">
        <v>30</v>
      </c>
      <c r="F145" s="180">
        <v>20</v>
      </c>
      <c r="G145" s="88"/>
      <c r="H145" s="88"/>
      <c r="I145" s="88"/>
      <c r="J145" s="529">
        <f>Stādīšana!J148</f>
        <v>0</v>
      </c>
      <c r="K145" s="174"/>
      <c r="L145" s="180"/>
      <c r="M145" s="88"/>
      <c r="N145" s="88"/>
      <c r="O145" s="88"/>
      <c r="P145" s="529">
        <f>Papildināšana!J148</f>
        <v>0</v>
      </c>
      <c r="Q145" s="175">
        <v>60</v>
      </c>
      <c r="R145" s="181">
        <v>50</v>
      </c>
      <c r="S145" s="88"/>
      <c r="T145" s="88"/>
      <c r="U145" s="88"/>
      <c r="V145" s="529">
        <f>'Agrotehniskā kopšana'!J149</f>
        <v>0</v>
      </c>
      <c r="W145" s="174">
        <v>70</v>
      </c>
      <c r="X145" s="180">
        <v>60</v>
      </c>
      <c r="Y145" s="88"/>
      <c r="Z145" s="88"/>
      <c r="AA145" s="88"/>
      <c r="AB145" s="529">
        <f>'Jaunaudžu kopšana'!J148</f>
        <v>0</v>
      </c>
      <c r="AC145" s="174"/>
      <c r="AD145" s="180"/>
      <c r="AE145" s="88"/>
      <c r="AF145" s="88"/>
      <c r="AG145" s="88"/>
      <c r="AH145" s="529">
        <f>Aizsardzība!J148</f>
        <v>0</v>
      </c>
      <c r="AI145" s="174"/>
      <c r="AJ145" s="180"/>
      <c r="AK145" s="88"/>
      <c r="AL145" s="88"/>
      <c r="AM145" s="88"/>
      <c r="AN145" s="529">
        <f>'Stumbru aizsardzība'!J150</f>
        <v>0</v>
      </c>
      <c r="AO145" s="87">
        <f t="shared" si="3"/>
        <v>160</v>
      </c>
      <c r="AP145" s="85">
        <f>IF(AND(Stādīšana!$Z148=TRUE,Papildināšana!$AC148=TRUE,'Agrotehniskā kopšana'!$AJ149=TRUE,'Jaunaudžu kopšana'!$AB148=TRUE,Aizsardzība!$AE148=TRUE,'Stumbru aizsardzība'!$AQ150=TRUE),(IF(COUNT(E145:I145)&gt;0,((E145+F145+G145+H145+I145)*J145),0)+IF(COUNT(Q145:U145)&gt;0,((Q145+R145+S145+T145+U145)*V145),0)+IF(COUNT(W145:AA145)&gt;0,((W145+X145+Y145+Z145+AA145)*AB145),0)+IF(COUNT(AC145:AG145)&gt;0,((AC145+AD145+AE145+AF145+AG145)*AH145),0)+(K145+L145+M145+N145+O145)*P145+(AI145+AJ145+AK145+AL145+AM145)*AN145),0)</f>
        <v>0</v>
      </c>
    </row>
    <row r="146" spans="1:42" x14ac:dyDescent="0.3">
      <c r="A146" s="152"/>
      <c r="B146" s="170">
        <v>138</v>
      </c>
      <c r="C146" s="171" t="s">
        <v>218</v>
      </c>
      <c r="D146" s="185" t="s">
        <v>64</v>
      </c>
      <c r="E146" s="174">
        <v>20</v>
      </c>
      <c r="F146" s="180"/>
      <c r="G146" s="88"/>
      <c r="H146" s="88"/>
      <c r="I146" s="88"/>
      <c r="J146" s="529">
        <f>Stādīšana!J149</f>
        <v>0</v>
      </c>
      <c r="K146" s="174"/>
      <c r="L146" s="180"/>
      <c r="M146" s="88"/>
      <c r="N146" s="88"/>
      <c r="O146" s="88"/>
      <c r="P146" s="529">
        <f>Papildināšana!J149</f>
        <v>0</v>
      </c>
      <c r="Q146" s="174">
        <v>20</v>
      </c>
      <c r="R146" s="180"/>
      <c r="S146" s="88"/>
      <c r="T146" s="88"/>
      <c r="U146" s="88"/>
      <c r="V146" s="529">
        <f>'Agrotehniskā kopšana'!J150</f>
        <v>0</v>
      </c>
      <c r="W146" s="174">
        <v>30</v>
      </c>
      <c r="X146" s="180"/>
      <c r="Y146" s="88"/>
      <c r="Z146" s="88"/>
      <c r="AA146" s="88"/>
      <c r="AB146" s="529">
        <f>'Jaunaudžu kopšana'!J149</f>
        <v>0</v>
      </c>
      <c r="AC146" s="174"/>
      <c r="AD146" s="180"/>
      <c r="AE146" s="88"/>
      <c r="AF146" s="88"/>
      <c r="AG146" s="88"/>
      <c r="AH146" s="529">
        <f>Aizsardzība!J149</f>
        <v>0</v>
      </c>
      <c r="AI146" s="174"/>
      <c r="AJ146" s="180"/>
      <c r="AK146" s="88"/>
      <c r="AL146" s="88"/>
      <c r="AM146" s="88"/>
      <c r="AN146" s="529">
        <f>'Stumbru aizsardzība'!J151</f>
        <v>0</v>
      </c>
      <c r="AO146" s="87">
        <f t="shared" si="3"/>
        <v>70</v>
      </c>
      <c r="AP146" s="85">
        <f>IF(AND(Stādīšana!$Z149=TRUE,Papildināšana!$AC149=TRUE,'Agrotehniskā kopšana'!$AJ150=TRUE,'Jaunaudžu kopšana'!$AB149=TRUE,Aizsardzība!$AE149=TRUE,'Stumbru aizsardzība'!$AQ151=TRUE),(IF(COUNT(E146:I146)&gt;0,((E146+F146+G146+H146+I146)*J146),0)+IF(COUNT(Q146:U146)&gt;0,((Q146+R146+S146+T146+U146)*V146),0)+IF(COUNT(W146:AA146)&gt;0,((W146+X146+Y146+Z146+AA146)*AB146),0)+IF(COUNT(AC146:AG146)&gt;0,((AC146+AD146+AE146+AF146+AG146)*AH146),0)+(K146+L146+M146+N146+O146)*P146+(AI146+AJ146+AK146+AL146+AM146)*AN146),0)</f>
        <v>0</v>
      </c>
    </row>
    <row r="147" spans="1:42" x14ac:dyDescent="0.3">
      <c r="A147" s="152"/>
      <c r="B147" s="170">
        <v>139</v>
      </c>
      <c r="C147" s="171" t="s">
        <v>218</v>
      </c>
      <c r="D147" s="185" t="s">
        <v>64</v>
      </c>
      <c r="E147" s="174">
        <v>30</v>
      </c>
      <c r="F147" s="180"/>
      <c r="G147" s="88"/>
      <c r="H147" s="88"/>
      <c r="I147" s="88"/>
      <c r="J147" s="529">
        <f>Stādīšana!J150</f>
        <v>0</v>
      </c>
      <c r="K147" s="174"/>
      <c r="L147" s="180"/>
      <c r="M147" s="88"/>
      <c r="N147" s="88"/>
      <c r="O147" s="88"/>
      <c r="P147" s="529">
        <f>Papildināšana!J150</f>
        <v>0</v>
      </c>
      <c r="Q147" s="174">
        <v>50</v>
      </c>
      <c r="R147" s="180"/>
      <c r="S147" s="88"/>
      <c r="T147" s="88"/>
      <c r="U147" s="88"/>
      <c r="V147" s="529">
        <f>'Agrotehniskā kopšana'!J151</f>
        <v>0</v>
      </c>
      <c r="W147" s="174"/>
      <c r="X147" s="180"/>
      <c r="Y147" s="88"/>
      <c r="Z147" s="88"/>
      <c r="AA147" s="88"/>
      <c r="AB147" s="529">
        <f>'Jaunaudžu kopšana'!J150</f>
        <v>0</v>
      </c>
      <c r="AC147" s="174"/>
      <c r="AD147" s="180"/>
      <c r="AE147" s="88"/>
      <c r="AF147" s="88"/>
      <c r="AG147" s="88"/>
      <c r="AH147" s="529">
        <f>Aizsardzība!J150</f>
        <v>0</v>
      </c>
      <c r="AI147" s="174"/>
      <c r="AJ147" s="180"/>
      <c r="AK147" s="88"/>
      <c r="AL147" s="88"/>
      <c r="AM147" s="88"/>
      <c r="AN147" s="529">
        <f>'Stumbru aizsardzība'!J152</f>
        <v>0</v>
      </c>
      <c r="AO147" s="87">
        <f t="shared" si="3"/>
        <v>80</v>
      </c>
      <c r="AP147" s="85">
        <f>IF(AND(Stādīšana!$Z150=TRUE,Papildināšana!$AC150=TRUE,'Agrotehniskā kopšana'!$AJ151=TRUE,'Jaunaudžu kopšana'!$AB150=TRUE,Aizsardzība!$AE150=TRUE,'Stumbru aizsardzība'!$AQ152=TRUE),(IF(COUNT(E147:I147)&gt;0,((E147+F147+G147+H147+I147)*J147),0)+IF(COUNT(Q147:U147)&gt;0,((Q147+R147+S147+T147+U147)*V147),0)+IF(COUNT(W147:AA147)&gt;0,((W147+X147+Y147+Z147+AA147)*AB147),0)+IF(COUNT(AC147:AG147)&gt;0,((AC147+AD147+AE147+AF147+AG147)*AH147),0)+(K147+L147+M147+N147+O147)*P147+(AI147+AJ147+AK147+AL147+AM147)*AN147),0)</f>
        <v>0</v>
      </c>
    </row>
    <row r="148" spans="1:42" x14ac:dyDescent="0.3">
      <c r="A148" s="152"/>
      <c r="B148" s="170">
        <v>140</v>
      </c>
      <c r="C148" s="171" t="s">
        <v>218</v>
      </c>
      <c r="D148" s="185" t="s">
        <v>64</v>
      </c>
      <c r="E148" s="175">
        <v>20</v>
      </c>
      <c r="F148" s="181"/>
      <c r="G148" s="88"/>
      <c r="H148" s="88"/>
      <c r="I148" s="88"/>
      <c r="J148" s="529">
        <f>Stādīšana!J151</f>
        <v>0</v>
      </c>
      <c r="K148" s="175"/>
      <c r="L148" s="181"/>
      <c r="M148" s="88"/>
      <c r="N148" s="88"/>
      <c r="O148" s="88"/>
      <c r="P148" s="529">
        <f>Papildināšana!J151</f>
        <v>0</v>
      </c>
      <c r="Q148" s="175">
        <v>40</v>
      </c>
      <c r="R148" s="181"/>
      <c r="S148" s="88"/>
      <c r="T148" s="88"/>
      <c r="U148" s="88"/>
      <c r="V148" s="529">
        <f>'Agrotehniskā kopšana'!J152</f>
        <v>0</v>
      </c>
      <c r="W148" s="175"/>
      <c r="X148" s="181"/>
      <c r="Y148" s="88"/>
      <c r="Z148" s="88"/>
      <c r="AA148" s="88"/>
      <c r="AB148" s="529">
        <f>'Jaunaudžu kopšana'!J151</f>
        <v>0</v>
      </c>
      <c r="AC148" s="175"/>
      <c r="AD148" s="181"/>
      <c r="AE148" s="88"/>
      <c r="AF148" s="88"/>
      <c r="AG148" s="88"/>
      <c r="AH148" s="529">
        <f>Aizsardzība!J151</f>
        <v>0</v>
      </c>
      <c r="AI148" s="175"/>
      <c r="AJ148" s="181"/>
      <c r="AK148" s="88"/>
      <c r="AL148" s="88"/>
      <c r="AM148" s="88"/>
      <c r="AN148" s="529">
        <f>'Stumbru aizsardzība'!J153</f>
        <v>0</v>
      </c>
      <c r="AO148" s="87">
        <f t="shared" si="3"/>
        <v>60</v>
      </c>
      <c r="AP148" s="85">
        <f>IF(AND(Stādīšana!$Z151=TRUE,Papildināšana!$AC151=TRUE,'Agrotehniskā kopšana'!$AJ152=TRUE,'Jaunaudžu kopšana'!$AB151=TRUE,Aizsardzība!$AE151=TRUE,'Stumbru aizsardzība'!$AQ153=TRUE),(IF(COUNT(E148:I148)&gt;0,((E148+F148+G148+H148+I148)*J148),0)+IF(COUNT(Q148:U148)&gt;0,((Q148+R148+S148+T148+U148)*V148),0)+IF(COUNT(W148:AA148)&gt;0,((W148+X148+Y148+Z148+AA148)*AB148),0)+IF(COUNT(AC148:AG148)&gt;0,((AC148+AD148+AE148+AF148+AG148)*AH148),0)+(K148+L148+M148+N148+O148)*P148+(AI148+AJ148+AK148+AL148+AM148)*AN148),0)</f>
        <v>0</v>
      </c>
    </row>
    <row r="149" spans="1:42" x14ac:dyDescent="0.3">
      <c r="A149" s="152"/>
      <c r="B149" s="170">
        <v>141</v>
      </c>
      <c r="C149" s="171" t="s">
        <v>218</v>
      </c>
      <c r="D149" s="185" t="s">
        <v>64</v>
      </c>
      <c r="E149" s="174"/>
      <c r="F149" s="180"/>
      <c r="G149" s="88"/>
      <c r="H149" s="88"/>
      <c r="I149" s="88"/>
      <c r="J149" s="529">
        <f>Stādīšana!J152</f>
        <v>0</v>
      </c>
      <c r="K149" s="174"/>
      <c r="L149" s="180"/>
      <c r="M149" s="88"/>
      <c r="N149" s="88"/>
      <c r="O149" s="88"/>
      <c r="P149" s="529">
        <f>Papildināšana!J152</f>
        <v>0</v>
      </c>
      <c r="Q149" s="174">
        <v>40</v>
      </c>
      <c r="R149" s="180">
        <v>30</v>
      </c>
      <c r="S149" s="88"/>
      <c r="T149" s="88"/>
      <c r="U149" s="88"/>
      <c r="V149" s="529">
        <f>'Agrotehniskā kopšana'!J153</f>
        <v>0</v>
      </c>
      <c r="W149" s="174"/>
      <c r="X149" s="180"/>
      <c r="Y149" s="88"/>
      <c r="Z149" s="88"/>
      <c r="AA149" s="88"/>
      <c r="AB149" s="529">
        <f>'Jaunaudžu kopšana'!J152</f>
        <v>0</v>
      </c>
      <c r="AC149" s="174">
        <v>50</v>
      </c>
      <c r="AD149" s="180">
        <v>40</v>
      </c>
      <c r="AE149" s="88"/>
      <c r="AF149" s="88"/>
      <c r="AG149" s="88"/>
      <c r="AH149" s="529">
        <f>Aizsardzība!J152</f>
        <v>0</v>
      </c>
      <c r="AI149" s="174"/>
      <c r="AJ149" s="180"/>
      <c r="AK149" s="88"/>
      <c r="AL149" s="88"/>
      <c r="AM149" s="88"/>
      <c r="AN149" s="529">
        <f>'Stumbru aizsardzība'!J154</f>
        <v>0</v>
      </c>
      <c r="AO149" s="87">
        <f t="shared" si="3"/>
        <v>90</v>
      </c>
      <c r="AP149" s="85">
        <f>IF(AND(Stādīšana!$Z152=TRUE,Papildināšana!$AC152=TRUE,'Agrotehniskā kopšana'!$AJ153=TRUE,'Jaunaudžu kopšana'!$AB152=TRUE,Aizsardzība!$AE152=TRUE,'Stumbru aizsardzība'!$AQ154=TRUE),(IF(COUNT(E149:I149)&gt;0,((E149+F149+G149+H149+I149)*J149),0)+IF(COUNT(Q149:U149)&gt;0,((Q149+R149+S149+T149+U149)*V149),0)+IF(COUNT(W149:AA149)&gt;0,((W149+X149+Y149+Z149+AA149)*AB149),0)+IF(COUNT(AC149:AG149)&gt;0,((AC149+AD149+AE149+AF149+AG149)*AH149),0)+(K149+L149+M149+N149+O149)*P149+(AI149+AJ149+AK149+AL149+AM149)*AN149),0)</f>
        <v>0</v>
      </c>
    </row>
    <row r="150" spans="1:42" x14ac:dyDescent="0.3">
      <c r="A150" s="152"/>
      <c r="B150" s="170">
        <v>142</v>
      </c>
      <c r="C150" s="171" t="s">
        <v>218</v>
      </c>
      <c r="D150" s="185" t="s">
        <v>64</v>
      </c>
      <c r="E150" s="174"/>
      <c r="F150" s="180"/>
      <c r="G150" s="88"/>
      <c r="H150" s="88"/>
      <c r="I150" s="88"/>
      <c r="J150" s="529">
        <f>Stādīšana!J153</f>
        <v>0</v>
      </c>
      <c r="K150" s="174"/>
      <c r="L150" s="180"/>
      <c r="M150" s="88"/>
      <c r="N150" s="88"/>
      <c r="O150" s="88"/>
      <c r="P150" s="529">
        <f>Papildināšana!J153</f>
        <v>0</v>
      </c>
      <c r="Q150" s="174">
        <v>40</v>
      </c>
      <c r="R150" s="180"/>
      <c r="S150" s="88"/>
      <c r="T150" s="88"/>
      <c r="U150" s="88"/>
      <c r="V150" s="529">
        <f>'Agrotehniskā kopšana'!J154</f>
        <v>0</v>
      </c>
      <c r="W150" s="174"/>
      <c r="X150" s="180"/>
      <c r="Y150" s="88"/>
      <c r="Z150" s="88"/>
      <c r="AA150" s="88"/>
      <c r="AB150" s="529">
        <f>'Jaunaudžu kopšana'!J153</f>
        <v>0</v>
      </c>
      <c r="AC150" s="174"/>
      <c r="AD150" s="180"/>
      <c r="AE150" s="88"/>
      <c r="AF150" s="88"/>
      <c r="AG150" s="88"/>
      <c r="AH150" s="529">
        <f>Aizsardzība!J153</f>
        <v>0</v>
      </c>
      <c r="AI150" s="174"/>
      <c r="AJ150" s="180"/>
      <c r="AK150" s="88"/>
      <c r="AL150" s="88"/>
      <c r="AM150" s="88"/>
      <c r="AN150" s="529">
        <f>'Stumbru aizsardzība'!J155</f>
        <v>0</v>
      </c>
      <c r="AO150" s="87">
        <f t="shared" si="3"/>
        <v>40</v>
      </c>
      <c r="AP150" s="85">
        <f>IF(AND(Stādīšana!$Z153=TRUE,Papildināšana!$AC153=TRUE,'Agrotehniskā kopšana'!$AJ154=TRUE,'Jaunaudžu kopšana'!$AB153=TRUE,Aizsardzība!$AE153=TRUE,'Stumbru aizsardzība'!$AQ155=TRUE),(IF(COUNT(E150:I150)&gt;0,((E150+F150+G150+H150+I150)*J150),0)+IF(COUNT(Q150:U150)&gt;0,((Q150+R150+S150+T150+U150)*V150),0)+IF(COUNT(W150:AA150)&gt;0,((W150+X150+Y150+Z150+AA150)*AB150),0)+IF(COUNT(AC150:AG150)&gt;0,((AC150+AD150+AE150+AF150+AG150)*AH150),0)+(K150+L150+M150+N150+O150)*P150+(AI150+AJ150+AK150+AL150+AM150)*AN150),0)</f>
        <v>0</v>
      </c>
    </row>
    <row r="151" spans="1:42" x14ac:dyDescent="0.3">
      <c r="A151" s="152"/>
      <c r="B151" s="170">
        <v>143</v>
      </c>
      <c r="C151" s="171" t="s">
        <v>218</v>
      </c>
      <c r="D151" s="185" t="s">
        <v>64</v>
      </c>
      <c r="E151" s="174"/>
      <c r="F151" s="180"/>
      <c r="G151" s="88"/>
      <c r="H151" s="88"/>
      <c r="I151" s="88"/>
      <c r="J151" s="529">
        <f>Stādīšana!J154</f>
        <v>0</v>
      </c>
      <c r="K151" s="174"/>
      <c r="L151" s="180"/>
      <c r="M151" s="88"/>
      <c r="N151" s="88"/>
      <c r="O151" s="88"/>
      <c r="P151" s="529">
        <f>Papildināšana!J154</f>
        <v>0</v>
      </c>
      <c r="Q151" s="174"/>
      <c r="R151" s="180"/>
      <c r="S151" s="88"/>
      <c r="T151" s="88"/>
      <c r="U151" s="88"/>
      <c r="V151" s="529">
        <f>'Agrotehniskā kopšana'!J155</f>
        <v>0</v>
      </c>
      <c r="W151" s="174"/>
      <c r="X151" s="180"/>
      <c r="Y151" s="88"/>
      <c r="Z151" s="88"/>
      <c r="AA151" s="88"/>
      <c r="AB151" s="529">
        <f>'Jaunaudžu kopšana'!J154</f>
        <v>0</v>
      </c>
      <c r="AC151" s="174">
        <v>50</v>
      </c>
      <c r="AD151" s="180"/>
      <c r="AE151" s="88"/>
      <c r="AF151" s="88"/>
      <c r="AG151" s="88"/>
      <c r="AH151" s="529">
        <f>Aizsardzība!J154</f>
        <v>0</v>
      </c>
      <c r="AI151" s="174"/>
      <c r="AJ151" s="180"/>
      <c r="AK151" s="88"/>
      <c r="AL151" s="88"/>
      <c r="AM151" s="88"/>
      <c r="AN151" s="529">
        <f>'Stumbru aizsardzība'!J156</f>
        <v>0</v>
      </c>
      <c r="AO151" s="87">
        <f t="shared" si="3"/>
        <v>50</v>
      </c>
      <c r="AP151" s="85">
        <f>IF(AND(Stādīšana!$Z154=TRUE,Papildināšana!$AC154=TRUE,'Agrotehniskā kopšana'!$AJ155=TRUE,'Jaunaudžu kopšana'!$AB154=TRUE,Aizsardzība!$AE154=TRUE,'Stumbru aizsardzība'!$AQ156=TRUE),(IF(COUNT(E151:I151)&gt;0,((E151+F151+G151+H151+I151)*J151),0)+IF(COUNT(Q151:U151)&gt;0,((Q151+R151+S151+T151+U151)*V151),0)+IF(COUNT(W151:AA151)&gt;0,((W151+X151+Y151+Z151+AA151)*AB151),0)+IF(COUNT(AC151:AG151)&gt;0,((AC151+AD151+AE151+AF151+AG151)*AH151),0)+(K151+L151+M151+N151+O151)*P151+(AI151+AJ151+AK151+AL151+AM151)*AN151),0)</f>
        <v>0</v>
      </c>
    </row>
    <row r="152" spans="1:42" x14ac:dyDescent="0.3">
      <c r="A152" s="152"/>
      <c r="B152" s="170">
        <v>144</v>
      </c>
      <c r="C152" s="173" t="s">
        <v>219</v>
      </c>
      <c r="D152" s="186" t="s">
        <v>213</v>
      </c>
      <c r="E152" s="174">
        <v>20</v>
      </c>
      <c r="F152" s="180">
        <v>20</v>
      </c>
      <c r="G152" s="88"/>
      <c r="H152" s="88"/>
      <c r="I152" s="88"/>
      <c r="J152" s="529">
        <f>Stādīšana!J155</f>
        <v>0</v>
      </c>
      <c r="K152" s="174">
        <v>0</v>
      </c>
      <c r="L152" s="180">
        <v>0</v>
      </c>
      <c r="M152" s="88"/>
      <c r="N152" s="88"/>
      <c r="O152" s="88"/>
      <c r="P152" s="529">
        <f>Papildināšana!J155</f>
        <v>0</v>
      </c>
      <c r="Q152" s="174">
        <v>100</v>
      </c>
      <c r="R152" s="180">
        <v>100</v>
      </c>
      <c r="S152" s="88"/>
      <c r="T152" s="88"/>
      <c r="U152" s="88"/>
      <c r="V152" s="529">
        <f>'Agrotehniskā kopšana'!J156</f>
        <v>0</v>
      </c>
      <c r="W152" s="174">
        <v>100</v>
      </c>
      <c r="X152" s="180">
        <v>90</v>
      </c>
      <c r="Y152" s="88"/>
      <c r="Z152" s="88"/>
      <c r="AA152" s="88"/>
      <c r="AB152" s="529">
        <f>'Jaunaudžu kopšana'!J155</f>
        <v>0</v>
      </c>
      <c r="AC152" s="174">
        <v>30</v>
      </c>
      <c r="AD152" s="180">
        <v>30</v>
      </c>
      <c r="AE152" s="88"/>
      <c r="AF152" s="88"/>
      <c r="AG152" s="88"/>
      <c r="AH152" s="529">
        <f>Aizsardzība!J155</f>
        <v>0</v>
      </c>
      <c r="AI152" s="174">
        <v>0</v>
      </c>
      <c r="AJ152" s="171"/>
      <c r="AK152" s="88"/>
      <c r="AL152" s="88"/>
      <c r="AM152" s="88"/>
      <c r="AN152" s="529">
        <f>'Stumbru aizsardzība'!J157</f>
        <v>0</v>
      </c>
      <c r="AO152" s="87">
        <f t="shared" si="3"/>
        <v>250</v>
      </c>
      <c r="AP152" s="85">
        <f>IF(AND(Stādīšana!$Z155=TRUE,Papildināšana!$AC155=TRUE,'Agrotehniskā kopšana'!$AJ156=TRUE,'Jaunaudžu kopšana'!$AB155=TRUE,Aizsardzība!$AE155=TRUE,'Stumbru aizsardzība'!$AQ157=TRUE),(IF(COUNT(E152:I152)&gt;0,((E152+F152+G152+H152+I152)*J152),0)+IF(COUNT(Q152:U152)&gt;0,((Q152+R152+S152+T152+U152)*V152),0)+IF(COUNT(W152:AA152)&gt;0,((W152+X152+Y152+Z152+AA152)*AB152),0)+IF(COUNT(AC152:AG152)&gt;0,((AC152+AD152+AE152+AF152+AG152)*AH152),0)+(K152+L152+M152+N152+O152)*P152+(AI152+AJ152+AK152+AL152+AM152)*AN152),0)</f>
        <v>0</v>
      </c>
    </row>
    <row r="153" spans="1:42" x14ac:dyDescent="0.3">
      <c r="A153" s="152"/>
      <c r="B153" s="170">
        <v>145</v>
      </c>
      <c r="C153" s="173" t="s">
        <v>219</v>
      </c>
      <c r="D153" s="186" t="s">
        <v>213</v>
      </c>
      <c r="E153" s="174">
        <v>20</v>
      </c>
      <c r="F153" s="180">
        <v>20</v>
      </c>
      <c r="G153" s="88"/>
      <c r="H153" s="88"/>
      <c r="I153" s="88"/>
      <c r="J153" s="529">
        <f>Stādīšana!J156</f>
        <v>0</v>
      </c>
      <c r="K153" s="174">
        <v>0</v>
      </c>
      <c r="L153" s="180">
        <v>0</v>
      </c>
      <c r="M153" s="88"/>
      <c r="N153" s="88"/>
      <c r="O153" s="88"/>
      <c r="P153" s="529">
        <f>Papildināšana!J156</f>
        <v>0</v>
      </c>
      <c r="Q153" s="174">
        <v>100</v>
      </c>
      <c r="R153" s="180">
        <v>100</v>
      </c>
      <c r="S153" s="88"/>
      <c r="T153" s="88"/>
      <c r="U153" s="88"/>
      <c r="V153" s="529">
        <f>'Agrotehniskā kopšana'!J157</f>
        <v>0</v>
      </c>
      <c r="W153" s="174">
        <v>100</v>
      </c>
      <c r="X153" s="180">
        <v>90</v>
      </c>
      <c r="Y153" s="88"/>
      <c r="Z153" s="88"/>
      <c r="AA153" s="88"/>
      <c r="AB153" s="529">
        <f>'Jaunaudžu kopšana'!J156</f>
        <v>0</v>
      </c>
      <c r="AC153" s="174">
        <v>30</v>
      </c>
      <c r="AD153" s="180">
        <v>30</v>
      </c>
      <c r="AE153" s="88"/>
      <c r="AF153" s="88"/>
      <c r="AG153" s="88"/>
      <c r="AH153" s="529">
        <f>Aizsardzība!J156</f>
        <v>0</v>
      </c>
      <c r="AI153" s="174">
        <v>0</v>
      </c>
      <c r="AJ153" s="171"/>
      <c r="AK153" s="88"/>
      <c r="AL153" s="88"/>
      <c r="AM153" s="88"/>
      <c r="AN153" s="529">
        <f>'Stumbru aizsardzība'!J158</f>
        <v>0</v>
      </c>
      <c r="AO153" s="87">
        <f t="shared" si="3"/>
        <v>250</v>
      </c>
      <c r="AP153" s="85">
        <f>IF(AND(Stādīšana!$Z156=TRUE,Papildināšana!$AC156=TRUE,'Agrotehniskā kopšana'!$AJ157=TRUE,'Jaunaudžu kopšana'!$AB156=TRUE,Aizsardzība!$AE156=TRUE,'Stumbru aizsardzība'!$AQ158=TRUE),(IF(COUNT(E153:I153)&gt;0,((E153+F153+G153+H153+I153)*J153),0)+IF(COUNT(Q153:U153)&gt;0,((Q153+R153+S153+T153+U153)*V153),0)+IF(COUNT(W153:AA153)&gt;0,((W153+X153+Y153+Z153+AA153)*AB153),0)+IF(COUNT(AC153:AG153)&gt;0,((AC153+AD153+AE153+AF153+AG153)*AH153),0)+(K153+L153+M153+N153+O153)*P153+(AI153+AJ153+AK153+AL153+AM153)*AN153),0)</f>
        <v>0</v>
      </c>
    </row>
    <row r="154" spans="1:42" x14ac:dyDescent="0.3">
      <c r="A154" s="152"/>
      <c r="B154" s="170">
        <v>146</v>
      </c>
      <c r="C154" s="173" t="s">
        <v>219</v>
      </c>
      <c r="D154" s="186" t="s">
        <v>213</v>
      </c>
      <c r="E154" s="174">
        <v>0</v>
      </c>
      <c r="F154" s="171"/>
      <c r="G154" s="88"/>
      <c r="H154" s="88"/>
      <c r="I154" s="88"/>
      <c r="J154" s="529">
        <f>Stādīšana!J157</f>
        <v>0</v>
      </c>
      <c r="K154" s="174">
        <v>0</v>
      </c>
      <c r="L154" s="171"/>
      <c r="M154" s="88"/>
      <c r="N154" s="88"/>
      <c r="O154" s="88"/>
      <c r="P154" s="529">
        <f>Papildināšana!J157</f>
        <v>0</v>
      </c>
      <c r="Q154" s="174">
        <v>50</v>
      </c>
      <c r="R154" s="180">
        <v>50</v>
      </c>
      <c r="S154" s="88"/>
      <c r="T154" s="88"/>
      <c r="U154" s="88"/>
      <c r="V154" s="529">
        <f>'Agrotehniskā kopšana'!J158</f>
        <v>0</v>
      </c>
      <c r="W154" s="174">
        <v>50</v>
      </c>
      <c r="X154" s="180">
        <v>50</v>
      </c>
      <c r="Y154" s="88"/>
      <c r="Z154" s="88"/>
      <c r="AA154" s="88"/>
      <c r="AB154" s="529">
        <f>'Jaunaudžu kopšana'!J157</f>
        <v>0</v>
      </c>
      <c r="AC154" s="174">
        <v>30</v>
      </c>
      <c r="AD154" s="180">
        <v>30</v>
      </c>
      <c r="AE154" s="88"/>
      <c r="AF154" s="88"/>
      <c r="AG154" s="88"/>
      <c r="AH154" s="529">
        <f>Aizsardzība!J157</f>
        <v>0</v>
      </c>
      <c r="AI154" s="174">
        <v>0</v>
      </c>
      <c r="AJ154" s="171"/>
      <c r="AK154" s="88"/>
      <c r="AL154" s="88"/>
      <c r="AM154" s="88"/>
      <c r="AN154" s="529">
        <f>'Stumbru aizsardzība'!J159</f>
        <v>0</v>
      </c>
      <c r="AO154" s="87">
        <f t="shared" si="3"/>
        <v>130</v>
      </c>
      <c r="AP154" s="85">
        <f>IF(AND(Stādīšana!$Z157=TRUE,Papildināšana!$AC157=TRUE,'Agrotehniskā kopšana'!$AJ158=TRUE,'Jaunaudžu kopšana'!$AB157=TRUE,Aizsardzība!$AE157=TRUE,'Stumbru aizsardzība'!$AQ159=TRUE),(IF(COUNT(E154:I154)&gt;0,((E154+F154+G154+H154+I154)*J154),0)+IF(COUNT(Q154:U154)&gt;0,((Q154+R154+S154+T154+U154)*V154),0)+IF(COUNT(W154:AA154)&gt;0,((W154+X154+Y154+Z154+AA154)*AB154),0)+IF(COUNT(AC154:AG154)&gt;0,((AC154+AD154+AE154+AF154+AG154)*AH154),0)+(K154+L154+M154+N154+O154)*P154+(AI154+AJ154+AK154+AL154+AM154)*AN154),0)</f>
        <v>0</v>
      </c>
    </row>
    <row r="155" spans="1:42" x14ac:dyDescent="0.3">
      <c r="A155" s="152"/>
      <c r="B155" s="170">
        <v>147</v>
      </c>
      <c r="C155" s="173" t="s">
        <v>219</v>
      </c>
      <c r="D155" s="186" t="s">
        <v>213</v>
      </c>
      <c r="E155" s="174">
        <v>0</v>
      </c>
      <c r="F155" s="171"/>
      <c r="G155" s="88"/>
      <c r="H155" s="88"/>
      <c r="I155" s="88"/>
      <c r="J155" s="529">
        <f>Stādīšana!J158</f>
        <v>0</v>
      </c>
      <c r="K155" s="174">
        <v>0</v>
      </c>
      <c r="L155" s="171"/>
      <c r="M155" s="88"/>
      <c r="N155" s="88"/>
      <c r="O155" s="88"/>
      <c r="P155" s="529">
        <f>Papildināšana!J158</f>
        <v>0</v>
      </c>
      <c r="Q155" s="174">
        <v>50</v>
      </c>
      <c r="R155" s="180">
        <v>50</v>
      </c>
      <c r="S155" s="88"/>
      <c r="T155" s="88"/>
      <c r="U155" s="88"/>
      <c r="V155" s="529">
        <f>'Agrotehniskā kopšana'!J159</f>
        <v>0</v>
      </c>
      <c r="W155" s="174">
        <v>50</v>
      </c>
      <c r="X155" s="180">
        <v>50</v>
      </c>
      <c r="Y155" s="88"/>
      <c r="Z155" s="88"/>
      <c r="AA155" s="88"/>
      <c r="AB155" s="529">
        <f>'Jaunaudžu kopšana'!J158</f>
        <v>0</v>
      </c>
      <c r="AC155" s="174">
        <v>30</v>
      </c>
      <c r="AD155" s="180">
        <v>30</v>
      </c>
      <c r="AE155" s="88"/>
      <c r="AF155" s="88"/>
      <c r="AG155" s="88"/>
      <c r="AH155" s="529">
        <f>Aizsardzība!J158</f>
        <v>0</v>
      </c>
      <c r="AI155" s="174">
        <v>0</v>
      </c>
      <c r="AJ155" s="171"/>
      <c r="AK155" s="88"/>
      <c r="AL155" s="88"/>
      <c r="AM155" s="88"/>
      <c r="AN155" s="529">
        <f>'Stumbru aizsardzība'!J160</f>
        <v>0</v>
      </c>
      <c r="AO155" s="87">
        <f t="shared" si="3"/>
        <v>130</v>
      </c>
      <c r="AP155" s="85">
        <f>IF(AND(Stādīšana!$Z158=TRUE,Papildināšana!$AC158=TRUE,'Agrotehniskā kopšana'!$AJ159=TRUE,'Jaunaudžu kopšana'!$AB158=TRUE,Aizsardzība!$AE158=TRUE,'Stumbru aizsardzība'!$AQ160=TRUE),(IF(COUNT(E155:I155)&gt;0,((E155+F155+G155+H155+I155)*J155),0)+IF(COUNT(Q155:U155)&gt;0,((Q155+R155+S155+T155+U155)*V155),0)+IF(COUNT(W155:AA155)&gt;0,((W155+X155+Y155+Z155+AA155)*AB155),0)+IF(COUNT(AC155:AG155)&gt;0,((AC155+AD155+AE155+AF155+AG155)*AH155),0)+(K155+L155+M155+N155+O155)*P155+(AI155+AJ155+AK155+AL155+AM155)*AN155),0)</f>
        <v>0</v>
      </c>
    </row>
    <row r="156" spans="1:42" x14ac:dyDescent="0.3">
      <c r="A156" s="152"/>
      <c r="B156" s="170">
        <v>148</v>
      </c>
      <c r="C156" s="173" t="s">
        <v>219</v>
      </c>
      <c r="D156" s="186" t="s">
        <v>213</v>
      </c>
      <c r="E156" s="174">
        <v>50</v>
      </c>
      <c r="F156" s="171"/>
      <c r="G156" s="88"/>
      <c r="H156" s="88"/>
      <c r="I156" s="88"/>
      <c r="J156" s="529">
        <f>Stādīšana!J159</f>
        <v>0</v>
      </c>
      <c r="K156" s="174">
        <v>0</v>
      </c>
      <c r="L156" s="171"/>
      <c r="M156" s="88"/>
      <c r="N156" s="88"/>
      <c r="O156" s="88"/>
      <c r="P156" s="529">
        <f>Papildināšana!J159</f>
        <v>0</v>
      </c>
      <c r="Q156" s="174">
        <v>60</v>
      </c>
      <c r="R156" s="171"/>
      <c r="S156" s="88"/>
      <c r="T156" s="88"/>
      <c r="U156" s="88"/>
      <c r="V156" s="529">
        <f>'Agrotehniskā kopšana'!J160</f>
        <v>0</v>
      </c>
      <c r="W156" s="174">
        <v>60</v>
      </c>
      <c r="X156" s="171"/>
      <c r="Y156" s="88"/>
      <c r="Z156" s="88"/>
      <c r="AA156" s="88"/>
      <c r="AB156" s="529">
        <f>'Jaunaudžu kopšana'!J159</f>
        <v>0</v>
      </c>
      <c r="AC156" s="174">
        <v>30</v>
      </c>
      <c r="AD156" s="171"/>
      <c r="AE156" s="88"/>
      <c r="AF156" s="88"/>
      <c r="AG156" s="88"/>
      <c r="AH156" s="529">
        <f>Aizsardzība!J159</f>
        <v>0</v>
      </c>
      <c r="AI156" s="174">
        <v>0</v>
      </c>
      <c r="AJ156" s="171"/>
      <c r="AK156" s="88"/>
      <c r="AL156" s="88"/>
      <c r="AM156" s="88"/>
      <c r="AN156" s="529">
        <f>'Stumbru aizsardzība'!J161</f>
        <v>0</v>
      </c>
      <c r="AO156" s="87">
        <f t="shared" si="3"/>
        <v>200</v>
      </c>
      <c r="AP156" s="85">
        <f>IF(AND(Stādīšana!$Z159=TRUE,Papildināšana!$AC159=TRUE,'Agrotehniskā kopšana'!$AJ160=TRUE,'Jaunaudžu kopšana'!$AB159=TRUE,Aizsardzība!$AE159=TRUE,'Stumbru aizsardzība'!$AQ161=TRUE),(IF(COUNT(E156:I156)&gt;0,((E156+F156+G156+H156+I156)*J156),0)+IF(COUNT(Q156:U156)&gt;0,((Q156+R156+S156+T156+U156)*V156),0)+IF(COUNT(W156:AA156)&gt;0,((W156+X156+Y156+Z156+AA156)*AB156),0)+IF(COUNT(AC156:AG156)&gt;0,((AC156+AD156+AE156+AF156+AG156)*AH156),0)+(K156+L156+M156+N156+O156)*P156+(AI156+AJ156+AK156+AL156+AM156)*AN156),0)</f>
        <v>0</v>
      </c>
    </row>
    <row r="157" spans="1:42" x14ac:dyDescent="0.3">
      <c r="A157" s="152"/>
      <c r="B157" s="170">
        <v>149</v>
      </c>
      <c r="C157" s="173" t="s">
        <v>219</v>
      </c>
      <c r="D157" s="186" t="s">
        <v>213</v>
      </c>
      <c r="E157" s="174">
        <v>35</v>
      </c>
      <c r="F157" s="171"/>
      <c r="G157" s="88"/>
      <c r="H157" s="88"/>
      <c r="I157" s="88"/>
      <c r="J157" s="529">
        <f>Stādīšana!J160</f>
        <v>0</v>
      </c>
      <c r="K157" s="174">
        <v>0</v>
      </c>
      <c r="L157" s="171"/>
      <c r="M157" s="88"/>
      <c r="N157" s="88"/>
      <c r="O157" s="88"/>
      <c r="P157" s="529">
        <f>Papildināšana!J160</f>
        <v>0</v>
      </c>
      <c r="Q157" s="174">
        <v>0</v>
      </c>
      <c r="R157" s="171"/>
      <c r="S157" s="88"/>
      <c r="T157" s="88"/>
      <c r="U157" s="88"/>
      <c r="V157" s="529">
        <f>'Agrotehniskā kopšana'!J161</f>
        <v>0</v>
      </c>
      <c r="W157" s="174">
        <v>0</v>
      </c>
      <c r="X157" s="171"/>
      <c r="Y157" s="88"/>
      <c r="Z157" s="88"/>
      <c r="AA157" s="88"/>
      <c r="AB157" s="529">
        <f>'Jaunaudžu kopšana'!J160</f>
        <v>0</v>
      </c>
      <c r="AC157" s="174">
        <v>0</v>
      </c>
      <c r="AD157" s="171"/>
      <c r="AE157" s="88"/>
      <c r="AF157" s="88"/>
      <c r="AG157" s="88"/>
      <c r="AH157" s="529">
        <f>Aizsardzība!J160</f>
        <v>0</v>
      </c>
      <c r="AI157" s="174">
        <v>0</v>
      </c>
      <c r="AJ157" s="171"/>
      <c r="AK157" s="88"/>
      <c r="AL157" s="88"/>
      <c r="AM157" s="88"/>
      <c r="AN157" s="529">
        <f>'Stumbru aizsardzība'!J162</f>
        <v>0</v>
      </c>
      <c r="AO157" s="87">
        <f t="shared" si="3"/>
        <v>35</v>
      </c>
      <c r="AP157" s="85">
        <f>IF(AND(Stādīšana!$Z160=TRUE,Papildināšana!$AC160=TRUE,'Agrotehniskā kopšana'!$AJ161=TRUE,'Jaunaudžu kopšana'!$AB160=TRUE,Aizsardzība!$AE160=TRUE,'Stumbru aizsardzība'!$AQ162=TRUE),(IF(COUNT(E157:I157)&gt;0,((E157+F157+G157+H157+I157)*J157),0)+IF(COUNT(Q157:U157)&gt;0,((Q157+R157+S157+T157+U157)*V157),0)+IF(COUNT(W157:AA157)&gt;0,((W157+X157+Y157+Z157+AA157)*AB157),0)+IF(COUNT(AC157:AG157)&gt;0,((AC157+AD157+AE157+AF157+AG157)*AH157),0)+(K157+L157+M157+N157+O157)*P157+(AI157+AJ157+AK157+AL157+AM157)*AN157),0)</f>
        <v>0</v>
      </c>
    </row>
    <row r="158" spans="1:42" x14ac:dyDescent="0.3">
      <c r="A158" s="152"/>
      <c r="B158" s="170">
        <v>150</v>
      </c>
      <c r="C158" s="173" t="s">
        <v>219</v>
      </c>
      <c r="D158" s="186" t="s">
        <v>213</v>
      </c>
      <c r="E158" s="174">
        <v>30</v>
      </c>
      <c r="F158" s="171"/>
      <c r="G158" s="88"/>
      <c r="H158" s="88"/>
      <c r="I158" s="88"/>
      <c r="J158" s="529">
        <f>Stādīšana!J161</f>
        <v>0</v>
      </c>
      <c r="K158" s="174">
        <v>0</v>
      </c>
      <c r="L158" s="171"/>
      <c r="M158" s="88"/>
      <c r="N158" s="88"/>
      <c r="O158" s="88"/>
      <c r="P158" s="529">
        <f>Papildināšana!J161</f>
        <v>0</v>
      </c>
      <c r="Q158" s="174">
        <v>0</v>
      </c>
      <c r="R158" s="171"/>
      <c r="S158" s="88"/>
      <c r="T158" s="88"/>
      <c r="U158" s="88"/>
      <c r="V158" s="529">
        <f>'Agrotehniskā kopšana'!J162</f>
        <v>0</v>
      </c>
      <c r="W158" s="174">
        <v>0</v>
      </c>
      <c r="X158" s="171"/>
      <c r="Y158" s="88"/>
      <c r="Z158" s="88"/>
      <c r="AA158" s="88"/>
      <c r="AB158" s="529">
        <f>'Jaunaudžu kopšana'!J161</f>
        <v>0</v>
      </c>
      <c r="AC158" s="174">
        <v>0</v>
      </c>
      <c r="AD158" s="171"/>
      <c r="AE158" s="88"/>
      <c r="AF158" s="88"/>
      <c r="AG158" s="88"/>
      <c r="AH158" s="529">
        <f>Aizsardzība!J161</f>
        <v>0</v>
      </c>
      <c r="AI158" s="174">
        <v>0</v>
      </c>
      <c r="AJ158" s="171"/>
      <c r="AK158" s="88"/>
      <c r="AL158" s="88"/>
      <c r="AM158" s="88"/>
      <c r="AN158" s="529">
        <f>'Stumbru aizsardzība'!J163</f>
        <v>0</v>
      </c>
      <c r="AO158" s="87">
        <f t="shared" si="3"/>
        <v>30</v>
      </c>
      <c r="AP158" s="85">
        <f>IF(AND(Stādīšana!$Z161=TRUE,Papildināšana!$AC161=TRUE,'Agrotehniskā kopšana'!$AJ162=TRUE,'Jaunaudžu kopšana'!$AB161=TRUE,Aizsardzība!$AE161=TRUE,'Stumbru aizsardzība'!$AQ163=TRUE),(IF(COUNT(E158:I158)&gt;0,((E158+F158+G158+H158+I158)*J158),0)+IF(COUNT(Q158:U158)&gt;0,((Q158+R158+S158+T158+U158)*V158),0)+IF(COUNT(W158:AA158)&gt;0,((W158+X158+Y158+Z158+AA158)*AB158),0)+IF(COUNT(AC158:AG158)&gt;0,((AC158+AD158+AE158+AF158+AG158)*AH158),0)+(K158+L158+M158+N158+O158)*P158+(AI158+AJ158+AK158+AL158+AM158)*AN158),0)</f>
        <v>0</v>
      </c>
    </row>
    <row r="159" spans="1:42" x14ac:dyDescent="0.3">
      <c r="A159" s="152"/>
      <c r="B159" s="170">
        <v>151</v>
      </c>
      <c r="C159" s="173" t="s">
        <v>219</v>
      </c>
      <c r="D159" s="186" t="s">
        <v>68</v>
      </c>
      <c r="E159" s="174">
        <v>0</v>
      </c>
      <c r="F159" s="171"/>
      <c r="G159" s="88"/>
      <c r="H159" s="88"/>
      <c r="I159" s="88"/>
      <c r="J159" s="529">
        <f>Stādīšana!J162</f>
        <v>0</v>
      </c>
      <c r="K159" s="174">
        <v>0</v>
      </c>
      <c r="L159" s="171"/>
      <c r="M159" s="88"/>
      <c r="N159" s="88"/>
      <c r="O159" s="88"/>
      <c r="P159" s="529">
        <f>Papildināšana!J162</f>
        <v>0</v>
      </c>
      <c r="Q159" s="174">
        <v>110</v>
      </c>
      <c r="R159" s="180">
        <v>110</v>
      </c>
      <c r="S159" s="88"/>
      <c r="T159" s="88"/>
      <c r="U159" s="88"/>
      <c r="V159" s="529">
        <f>'Agrotehniskā kopšana'!J163</f>
        <v>0</v>
      </c>
      <c r="W159" s="174">
        <v>15</v>
      </c>
      <c r="X159" s="180">
        <v>15</v>
      </c>
      <c r="Y159" s="88"/>
      <c r="Z159" s="88"/>
      <c r="AA159" s="88"/>
      <c r="AB159" s="529">
        <f>'Jaunaudžu kopšana'!J162</f>
        <v>0</v>
      </c>
      <c r="AC159" s="174">
        <v>90</v>
      </c>
      <c r="AD159" s="180">
        <v>90</v>
      </c>
      <c r="AE159" s="88"/>
      <c r="AF159" s="88"/>
      <c r="AG159" s="88"/>
      <c r="AH159" s="529">
        <f>Aizsardzība!J162</f>
        <v>0</v>
      </c>
      <c r="AI159" s="174">
        <v>25</v>
      </c>
      <c r="AJ159" s="180">
        <v>20</v>
      </c>
      <c r="AK159" s="88"/>
      <c r="AL159" s="88"/>
      <c r="AM159" s="88"/>
      <c r="AN159" s="529">
        <f>'Stumbru aizsardzība'!J164</f>
        <v>0</v>
      </c>
      <c r="AO159" s="87">
        <f t="shared" si="3"/>
        <v>240</v>
      </c>
      <c r="AP159" s="85">
        <f>IF(AND(Stādīšana!$Z162=TRUE,Papildināšana!$AC162=TRUE,'Agrotehniskā kopšana'!$AJ163=TRUE,'Jaunaudžu kopšana'!$AB162=TRUE,Aizsardzība!$AE162=TRUE,'Stumbru aizsardzība'!$AQ164=TRUE),(IF(COUNT(E159:I159)&gt;0,((E159+F159+G159+H159+I159)*J159),0)+IF(COUNT(Q159:U159)&gt;0,((Q159+R159+S159+T159+U159)*V159),0)+IF(COUNT(W159:AA159)&gt;0,((W159+X159+Y159+Z159+AA159)*AB159),0)+IF(COUNT(AC159:AG159)&gt;0,((AC159+AD159+AE159+AF159+AG159)*AH159),0)+(K159+L159+M159+N159+O159)*P159+(AI159+AJ159+AK159+AL159+AM159)*AN159),0)</f>
        <v>0</v>
      </c>
    </row>
    <row r="160" spans="1:42" x14ac:dyDescent="0.3">
      <c r="A160" s="152"/>
      <c r="B160" s="170">
        <v>152</v>
      </c>
      <c r="C160" s="173" t="s">
        <v>219</v>
      </c>
      <c r="D160" s="186" t="s">
        <v>68</v>
      </c>
      <c r="E160" s="174">
        <v>0</v>
      </c>
      <c r="F160" s="171"/>
      <c r="G160" s="88"/>
      <c r="H160" s="88"/>
      <c r="I160" s="88"/>
      <c r="J160" s="529">
        <f>Stādīšana!J163</f>
        <v>0</v>
      </c>
      <c r="K160" s="174">
        <v>20</v>
      </c>
      <c r="L160" s="171"/>
      <c r="M160" s="88"/>
      <c r="N160" s="88"/>
      <c r="O160" s="88"/>
      <c r="P160" s="529">
        <f>Papildināšana!J163</f>
        <v>0</v>
      </c>
      <c r="Q160" s="174">
        <v>95</v>
      </c>
      <c r="R160" s="171"/>
      <c r="S160" s="88"/>
      <c r="T160" s="88"/>
      <c r="U160" s="88"/>
      <c r="V160" s="529">
        <f>'Agrotehniskā kopšana'!J164</f>
        <v>0</v>
      </c>
      <c r="W160" s="174">
        <v>0</v>
      </c>
      <c r="X160" s="171"/>
      <c r="Y160" s="88"/>
      <c r="Z160" s="88"/>
      <c r="AA160" s="88"/>
      <c r="AB160" s="529">
        <f>'Jaunaudžu kopšana'!J163</f>
        <v>0</v>
      </c>
      <c r="AC160" s="174">
        <v>0</v>
      </c>
      <c r="AD160" s="171"/>
      <c r="AE160" s="88"/>
      <c r="AF160" s="88"/>
      <c r="AG160" s="88"/>
      <c r="AH160" s="529">
        <f>Aizsardzība!J163</f>
        <v>0</v>
      </c>
      <c r="AI160" s="174">
        <v>0</v>
      </c>
      <c r="AJ160" s="171"/>
      <c r="AK160" s="88"/>
      <c r="AL160" s="88"/>
      <c r="AM160" s="88"/>
      <c r="AN160" s="529">
        <f>'Stumbru aizsardzība'!J165</f>
        <v>0</v>
      </c>
      <c r="AO160" s="87">
        <f t="shared" si="3"/>
        <v>115</v>
      </c>
      <c r="AP160" s="85">
        <f>IF(AND(Stādīšana!$Z163=TRUE,Papildināšana!$AC163=TRUE,'Agrotehniskā kopšana'!$AJ164=TRUE,'Jaunaudžu kopšana'!$AB163=TRUE,Aizsardzība!$AE163=TRUE,'Stumbru aizsardzība'!$AQ165=TRUE),(IF(COUNT(E160:I160)&gt;0,((E160+F160+G160+H160+I160)*J160),0)+IF(COUNT(Q160:U160)&gt;0,((Q160+R160+S160+T160+U160)*V160),0)+IF(COUNT(W160:AA160)&gt;0,((W160+X160+Y160+Z160+AA160)*AB160),0)+IF(COUNT(AC160:AG160)&gt;0,((AC160+AD160+AE160+AF160+AG160)*AH160),0)+(K160+L160+M160+N160+O160)*P160+(AI160+AJ160+AK160+AL160+AM160)*AN160),0)</f>
        <v>0</v>
      </c>
    </row>
    <row r="161" spans="1:42" x14ac:dyDescent="0.3">
      <c r="A161" s="152"/>
      <c r="B161" s="170">
        <v>153</v>
      </c>
      <c r="C161" s="173" t="s">
        <v>219</v>
      </c>
      <c r="D161" s="186" t="s">
        <v>68</v>
      </c>
      <c r="E161" s="174">
        <v>0</v>
      </c>
      <c r="F161" s="171"/>
      <c r="G161" s="88"/>
      <c r="H161" s="88"/>
      <c r="I161" s="88"/>
      <c r="J161" s="529">
        <f>Stādīšana!J164</f>
        <v>0</v>
      </c>
      <c r="K161" s="178">
        <v>0</v>
      </c>
      <c r="L161" s="171"/>
      <c r="M161" s="88"/>
      <c r="N161" s="88"/>
      <c r="O161" s="88"/>
      <c r="P161" s="529">
        <f>Papildināšana!J164</f>
        <v>0</v>
      </c>
      <c r="Q161" s="174">
        <v>65</v>
      </c>
      <c r="R161" s="180">
        <v>65</v>
      </c>
      <c r="S161" s="88"/>
      <c r="T161" s="88"/>
      <c r="U161" s="88"/>
      <c r="V161" s="529">
        <f>'Agrotehniskā kopšana'!J165</f>
        <v>0</v>
      </c>
      <c r="W161" s="174">
        <v>0</v>
      </c>
      <c r="X161" s="171"/>
      <c r="Y161" s="88"/>
      <c r="Z161" s="88"/>
      <c r="AA161" s="88"/>
      <c r="AB161" s="529">
        <f>'Jaunaudžu kopšana'!J164</f>
        <v>0</v>
      </c>
      <c r="AC161" s="174">
        <v>0</v>
      </c>
      <c r="AD161" s="171"/>
      <c r="AE161" s="88"/>
      <c r="AF161" s="88"/>
      <c r="AG161" s="88"/>
      <c r="AH161" s="529">
        <f>Aizsardzība!J164</f>
        <v>0</v>
      </c>
      <c r="AI161" s="174">
        <v>0</v>
      </c>
      <c r="AJ161" s="171"/>
      <c r="AK161" s="88"/>
      <c r="AL161" s="88"/>
      <c r="AM161" s="88"/>
      <c r="AN161" s="529">
        <f>'Stumbru aizsardzība'!J166</f>
        <v>0</v>
      </c>
      <c r="AO161" s="87">
        <f t="shared" si="3"/>
        <v>65</v>
      </c>
      <c r="AP161" s="85">
        <f>IF(AND(Stādīšana!$Z164=TRUE,Papildināšana!$AC164=TRUE,'Agrotehniskā kopšana'!$AJ165=TRUE,'Jaunaudžu kopšana'!$AB164=TRUE,Aizsardzība!$AE164=TRUE,'Stumbru aizsardzība'!$AQ166=TRUE),(IF(COUNT(E161:I161)&gt;0,((E161+F161+G161+H161+I161)*J161),0)+IF(COUNT(Q161:U161)&gt;0,((Q161+R161+S161+T161+U161)*V161),0)+IF(COUNT(W161:AA161)&gt;0,((W161+X161+Y161+Z161+AA161)*AB161),0)+IF(COUNT(AC161:AG161)&gt;0,((AC161+AD161+AE161+AF161+AG161)*AH161),0)+(K161+L161+M161+N161+O161)*P161+(AI161+AJ161+AK161+AL161+AM161)*AN161),0)</f>
        <v>0</v>
      </c>
    </row>
    <row r="162" spans="1:42" x14ac:dyDescent="0.3">
      <c r="A162" s="152"/>
      <c r="B162" s="170">
        <v>154</v>
      </c>
      <c r="C162" s="173" t="s">
        <v>219</v>
      </c>
      <c r="D162" s="186" t="s">
        <v>68</v>
      </c>
      <c r="E162" s="174">
        <v>25</v>
      </c>
      <c r="F162" s="171"/>
      <c r="G162" s="88"/>
      <c r="H162" s="88"/>
      <c r="I162" s="88"/>
      <c r="J162" s="529">
        <f>Stādīšana!J165</f>
        <v>0</v>
      </c>
      <c r="K162" s="174">
        <v>0</v>
      </c>
      <c r="L162" s="171"/>
      <c r="M162" s="88"/>
      <c r="N162" s="88"/>
      <c r="O162" s="88"/>
      <c r="P162" s="529">
        <f>Papildināšana!J165</f>
        <v>0</v>
      </c>
      <c r="Q162" s="174">
        <v>40</v>
      </c>
      <c r="R162" s="171"/>
      <c r="S162" s="88"/>
      <c r="T162" s="88"/>
      <c r="U162" s="88"/>
      <c r="V162" s="529">
        <f>'Agrotehniskā kopšana'!J166</f>
        <v>0</v>
      </c>
      <c r="W162" s="174">
        <v>0</v>
      </c>
      <c r="X162" s="171"/>
      <c r="Y162" s="88"/>
      <c r="Z162" s="88"/>
      <c r="AA162" s="88"/>
      <c r="AB162" s="529">
        <f>'Jaunaudžu kopšana'!J165</f>
        <v>0</v>
      </c>
      <c r="AC162" s="174">
        <v>50</v>
      </c>
      <c r="AD162" s="171"/>
      <c r="AE162" s="88"/>
      <c r="AF162" s="88"/>
      <c r="AG162" s="88"/>
      <c r="AH162" s="529">
        <f>Aizsardzība!J165</f>
        <v>0</v>
      </c>
      <c r="AI162" s="174">
        <v>10</v>
      </c>
      <c r="AJ162" s="171"/>
      <c r="AK162" s="88"/>
      <c r="AL162" s="88"/>
      <c r="AM162" s="88"/>
      <c r="AN162" s="529">
        <f>'Stumbru aizsardzība'!J167</f>
        <v>0</v>
      </c>
      <c r="AO162" s="87">
        <f t="shared" si="3"/>
        <v>125</v>
      </c>
      <c r="AP162" s="85">
        <f>IF(AND(Stādīšana!$Z165=TRUE,Papildināšana!$AC165=TRUE,'Agrotehniskā kopšana'!$AJ166=TRUE,'Jaunaudžu kopšana'!$AB165=TRUE,Aizsardzība!$AE165=TRUE,'Stumbru aizsardzība'!$AQ167=TRUE),(IF(COUNT(E162:I162)&gt;0,((E162+F162+G162+H162+I162)*J162),0)+IF(COUNT(Q162:U162)&gt;0,((Q162+R162+S162+T162+U162)*V162),0)+IF(COUNT(W162:AA162)&gt;0,((W162+X162+Y162+Z162+AA162)*AB162),0)+IF(COUNT(AC162:AG162)&gt;0,((AC162+AD162+AE162+AF162+AG162)*AH162),0)+(K162+L162+M162+N162+O162)*P162+(AI162+AJ162+AK162+AL162+AM162)*AN162),0)</f>
        <v>0</v>
      </c>
    </row>
    <row r="163" spans="1:42" x14ac:dyDescent="0.3">
      <c r="A163" s="152"/>
      <c r="B163" s="170">
        <v>155</v>
      </c>
      <c r="C163" s="173" t="s">
        <v>219</v>
      </c>
      <c r="D163" s="186" t="s">
        <v>25</v>
      </c>
      <c r="E163" s="174">
        <v>20</v>
      </c>
      <c r="F163" s="171"/>
      <c r="G163" s="88"/>
      <c r="H163" s="88"/>
      <c r="I163" s="88"/>
      <c r="J163" s="529">
        <f>Stādīšana!J166</f>
        <v>0</v>
      </c>
      <c r="K163" s="174">
        <v>10</v>
      </c>
      <c r="L163" s="171"/>
      <c r="M163" s="88"/>
      <c r="N163" s="88"/>
      <c r="O163" s="88"/>
      <c r="P163" s="529">
        <f>Papildināšana!J166</f>
        <v>0</v>
      </c>
      <c r="Q163" s="174">
        <v>0</v>
      </c>
      <c r="R163" s="171"/>
      <c r="S163" s="88"/>
      <c r="T163" s="88"/>
      <c r="U163" s="88"/>
      <c r="V163" s="529">
        <f>'Agrotehniskā kopšana'!J167</f>
        <v>0</v>
      </c>
      <c r="W163" s="174">
        <v>0</v>
      </c>
      <c r="X163" s="171"/>
      <c r="Y163" s="88"/>
      <c r="Z163" s="88"/>
      <c r="AA163" s="88"/>
      <c r="AB163" s="529">
        <f>'Jaunaudžu kopšana'!J166</f>
        <v>0</v>
      </c>
      <c r="AC163" s="174">
        <v>90</v>
      </c>
      <c r="AD163" s="171"/>
      <c r="AE163" s="88"/>
      <c r="AF163" s="88"/>
      <c r="AG163" s="88"/>
      <c r="AH163" s="529">
        <f>Aizsardzība!J166</f>
        <v>0</v>
      </c>
      <c r="AI163" s="174">
        <v>30</v>
      </c>
      <c r="AJ163" s="171"/>
      <c r="AK163" s="88"/>
      <c r="AL163" s="88"/>
      <c r="AM163" s="88"/>
      <c r="AN163" s="529">
        <f>'Stumbru aizsardzība'!J168</f>
        <v>0</v>
      </c>
      <c r="AO163" s="87">
        <f t="shared" si="3"/>
        <v>150</v>
      </c>
      <c r="AP163" s="85">
        <f>IF(AND(Stādīšana!$Z166=TRUE,Papildināšana!$AC166=TRUE,'Agrotehniskā kopšana'!$AJ167=TRUE,'Jaunaudžu kopšana'!$AB166=TRUE,Aizsardzība!$AE166=TRUE,'Stumbru aizsardzība'!$AQ168=TRUE),(IF(COUNT(E163:I163)&gt;0,((E163+F163+G163+H163+I163)*J163),0)+IF(COUNT(Q163:U163)&gt;0,((Q163+R163+S163+T163+U163)*V163),0)+IF(COUNT(W163:AA163)&gt;0,((W163+X163+Y163+Z163+AA163)*AB163),0)+IF(COUNT(AC163:AG163)&gt;0,((AC163+AD163+AE163+AF163+AG163)*AH163),0)+(K163+L163+M163+N163+O163)*P163+(AI163+AJ163+AK163+AL163+AM163)*AN163),0)</f>
        <v>0</v>
      </c>
    </row>
    <row r="164" spans="1:42" ht="20.399999999999999" x14ac:dyDescent="0.3">
      <c r="A164" s="152"/>
      <c r="B164" s="170">
        <v>156</v>
      </c>
      <c r="C164" s="173" t="s">
        <v>219</v>
      </c>
      <c r="D164" s="519" t="s">
        <v>197</v>
      </c>
      <c r="E164" s="174">
        <v>0</v>
      </c>
      <c r="F164" s="171"/>
      <c r="G164" s="88"/>
      <c r="H164" s="88"/>
      <c r="I164" s="88"/>
      <c r="J164" s="529">
        <f>Stādīšana!J167</f>
        <v>0</v>
      </c>
      <c r="K164" s="174">
        <v>0</v>
      </c>
      <c r="L164" s="171"/>
      <c r="M164" s="88"/>
      <c r="N164" s="88"/>
      <c r="O164" s="88"/>
      <c r="P164" s="529">
        <f>Papildināšana!J167</f>
        <v>0</v>
      </c>
      <c r="Q164" s="174">
        <v>0</v>
      </c>
      <c r="R164" s="171"/>
      <c r="S164" s="88"/>
      <c r="T164" s="88"/>
      <c r="U164" s="88"/>
      <c r="V164" s="529">
        <f>'Agrotehniskā kopšana'!J168</f>
        <v>0</v>
      </c>
      <c r="W164" s="174">
        <v>70</v>
      </c>
      <c r="X164" s="180">
        <v>70</v>
      </c>
      <c r="Y164" s="88"/>
      <c r="Z164" s="88"/>
      <c r="AA164" s="88"/>
      <c r="AB164" s="529">
        <f>'Jaunaudžu kopšana'!J167</f>
        <v>0</v>
      </c>
      <c r="AC164" s="533"/>
      <c r="AD164" s="171"/>
      <c r="AE164" s="88"/>
      <c r="AF164" s="88"/>
      <c r="AG164" s="88"/>
      <c r="AH164" s="529">
        <f>Aizsardzība!J167</f>
        <v>0</v>
      </c>
      <c r="AI164" s="174">
        <v>0</v>
      </c>
      <c r="AJ164" s="171"/>
      <c r="AK164" s="88"/>
      <c r="AL164" s="88"/>
      <c r="AM164" s="88"/>
      <c r="AN164" s="529">
        <f>'Stumbru aizsardzība'!J169</f>
        <v>0</v>
      </c>
      <c r="AO164" s="87">
        <f t="shared" si="3"/>
        <v>70</v>
      </c>
      <c r="AP164" s="85">
        <f>IF(AND(Stādīšana!$Z167=TRUE,Papildināšana!$AC167=TRUE,'Agrotehniskā kopšana'!$AJ168=TRUE,'Jaunaudžu kopšana'!$AB167=TRUE,Aizsardzība!$AE167=TRUE,'Stumbru aizsardzība'!$AQ169=TRUE),(IF(COUNT(E164:I164)&gt;0,((E164+F164+G164+H164+I164)*J164),0)+IF(COUNT(Q164:U164)&gt;0,((Q164+R164+S164+T164+U164)*V164),0)+IF(COUNT(W164:AA164)&gt;0,((W164+X164+Y164+Z164+AA164)*AB164),0)+IF(COUNT(AC164:AG164)&gt;0,((AC164+AD164+AE164+AF164+AG164)*AH164),0)+(K164+L164+M164+N164+O164)*P164+(AI164+AJ164+AK164+AL164+AM164)*AN164),0)</f>
        <v>0</v>
      </c>
    </row>
    <row r="165" spans="1:42" ht="20.399999999999999" x14ac:dyDescent="0.3">
      <c r="A165" s="152"/>
      <c r="B165" s="170">
        <v>157</v>
      </c>
      <c r="C165" s="173" t="s">
        <v>219</v>
      </c>
      <c r="D165" s="519" t="s">
        <v>214</v>
      </c>
      <c r="E165" s="174">
        <v>0</v>
      </c>
      <c r="F165" s="171"/>
      <c r="G165" s="88"/>
      <c r="H165" s="88"/>
      <c r="I165" s="88"/>
      <c r="J165" s="529">
        <f>Stādīšana!J168</f>
        <v>0</v>
      </c>
      <c r="K165" s="174">
        <v>0</v>
      </c>
      <c r="L165" s="171"/>
      <c r="M165" s="88"/>
      <c r="N165" s="88"/>
      <c r="O165" s="88"/>
      <c r="P165" s="529">
        <f>Papildināšana!J168</f>
        <v>0</v>
      </c>
      <c r="Q165" s="174">
        <v>0</v>
      </c>
      <c r="R165" s="171"/>
      <c r="S165" s="88"/>
      <c r="T165" s="88"/>
      <c r="U165" s="88"/>
      <c r="V165" s="529">
        <f>'Agrotehniskā kopšana'!J169</f>
        <v>0</v>
      </c>
      <c r="W165" s="174">
        <v>30</v>
      </c>
      <c r="X165" s="180">
        <v>30</v>
      </c>
      <c r="Y165" s="88"/>
      <c r="Z165" s="88"/>
      <c r="AA165" s="88"/>
      <c r="AB165" s="529">
        <f>'Jaunaudžu kopšana'!J168</f>
        <v>0</v>
      </c>
      <c r="AC165" s="533"/>
      <c r="AD165" s="171"/>
      <c r="AE165" s="88"/>
      <c r="AF165" s="88"/>
      <c r="AG165" s="88"/>
      <c r="AH165" s="529">
        <f>Aizsardzība!J168</f>
        <v>0</v>
      </c>
      <c r="AI165" s="174">
        <v>0</v>
      </c>
      <c r="AJ165" s="171"/>
      <c r="AK165" s="88"/>
      <c r="AL165" s="88"/>
      <c r="AM165" s="88"/>
      <c r="AN165" s="529">
        <f>'Stumbru aizsardzība'!J170</f>
        <v>0</v>
      </c>
      <c r="AO165" s="87">
        <f t="shared" si="3"/>
        <v>30</v>
      </c>
      <c r="AP165" s="85">
        <f>IF(AND(Stādīšana!$Z168=TRUE,Papildināšana!$AC168=TRUE,'Agrotehniskā kopšana'!$AJ169=TRUE,'Jaunaudžu kopšana'!$AB168=TRUE,Aizsardzība!$AE168=TRUE,'Stumbru aizsardzība'!$AQ170=TRUE),(IF(COUNT(E165:I165)&gt;0,((E165+F165+G165+H165+I165)*J165),0)+IF(COUNT(Q165:U165)&gt;0,((Q165+R165+S165+T165+U165)*V165),0)+IF(COUNT(W165:AA165)&gt;0,((W165+X165+Y165+Z165+AA165)*AB165),0)+IF(COUNT(AC165:AG165)&gt;0,((AC165+AD165+AE165+AF165+AG165)*AH165),0)+(K165+L165+M165+N165+O165)*P165+(AI165+AJ165+AK165+AL165+AM165)*AN165),0)</f>
        <v>0</v>
      </c>
    </row>
    <row r="166" spans="1:42" x14ac:dyDescent="0.3">
      <c r="A166" s="152"/>
      <c r="B166" s="170">
        <v>158</v>
      </c>
      <c r="C166" s="173" t="s">
        <v>219</v>
      </c>
      <c r="D166" s="186" t="s">
        <v>166</v>
      </c>
      <c r="E166" s="178">
        <v>0</v>
      </c>
      <c r="F166" s="173"/>
      <c r="G166" s="88"/>
      <c r="H166" s="88"/>
      <c r="I166" s="88"/>
      <c r="J166" s="529">
        <f>Stādīšana!J169</f>
        <v>0</v>
      </c>
      <c r="K166" s="178">
        <v>10</v>
      </c>
      <c r="L166" s="173"/>
      <c r="M166" s="88"/>
      <c r="N166" s="88"/>
      <c r="O166" s="88"/>
      <c r="P166" s="529">
        <f>Papildināšana!J169</f>
        <v>0</v>
      </c>
      <c r="Q166" s="178">
        <v>65</v>
      </c>
      <c r="R166" s="173"/>
      <c r="S166" s="88"/>
      <c r="T166" s="88"/>
      <c r="U166" s="88"/>
      <c r="V166" s="529">
        <f>'Agrotehniskā kopšana'!J170</f>
        <v>0</v>
      </c>
      <c r="W166" s="178">
        <v>100</v>
      </c>
      <c r="X166" s="173"/>
      <c r="Y166" s="88"/>
      <c r="Z166" s="88"/>
      <c r="AA166" s="88"/>
      <c r="AB166" s="529">
        <f>'Jaunaudžu kopšana'!J169</f>
        <v>0</v>
      </c>
      <c r="AC166" s="178">
        <v>50</v>
      </c>
      <c r="AD166" s="173"/>
      <c r="AE166" s="88"/>
      <c r="AF166" s="88"/>
      <c r="AG166" s="88"/>
      <c r="AH166" s="529">
        <f>Aizsardzība!J169</f>
        <v>0</v>
      </c>
      <c r="AI166" s="190"/>
      <c r="AJ166" s="173"/>
      <c r="AK166" s="88"/>
      <c r="AL166" s="88"/>
      <c r="AM166" s="88"/>
      <c r="AN166" s="529">
        <f>'Stumbru aizsardzība'!J171</f>
        <v>0</v>
      </c>
      <c r="AO166" s="87">
        <f t="shared" si="3"/>
        <v>225</v>
      </c>
      <c r="AP166" s="85">
        <f>IF(AND(Stādīšana!$Z169=TRUE,Papildināšana!$AC169=TRUE,'Agrotehniskā kopšana'!$AJ170=TRUE,'Jaunaudžu kopšana'!$AB169=TRUE,Aizsardzība!$AE169=TRUE,'Stumbru aizsardzība'!$AQ171=TRUE),(IF(COUNT(E166:I166)&gt;0,((E166+F166+G166+H166+I166)*J166),0)+IF(COUNT(Q166:U166)&gt;0,((Q166+R166+S166+T166+U166)*V166),0)+IF(COUNT(W166:AA166)&gt;0,((W166+X166+Y166+Z166+AA166)*AB166),0)+IF(COUNT(AC166:AG166)&gt;0,((AC166+AD166+AE166+AF166+AG166)*AH166),0)+(K166+L166+M166+N166+O166)*P166+(AI166+AJ166+AK166+AL166+AM166)*AN166),0)</f>
        <v>0</v>
      </c>
    </row>
    <row r="167" spans="1:42" x14ac:dyDescent="0.3">
      <c r="A167" s="152"/>
      <c r="B167" s="170">
        <v>159</v>
      </c>
      <c r="C167" s="173" t="s">
        <v>219</v>
      </c>
      <c r="D167" s="186" t="s">
        <v>166</v>
      </c>
      <c r="E167" s="178">
        <v>0</v>
      </c>
      <c r="F167" s="173"/>
      <c r="G167" s="88"/>
      <c r="H167" s="88"/>
      <c r="I167" s="88"/>
      <c r="J167" s="529">
        <f>Stādīšana!J170</f>
        <v>0</v>
      </c>
      <c r="K167" s="178">
        <v>0</v>
      </c>
      <c r="L167" s="173"/>
      <c r="M167" s="88"/>
      <c r="N167" s="88"/>
      <c r="O167" s="88"/>
      <c r="P167" s="529">
        <f>Papildināšana!J170</f>
        <v>0</v>
      </c>
      <c r="Q167" s="178">
        <v>65</v>
      </c>
      <c r="R167" s="183">
        <v>65</v>
      </c>
      <c r="S167" s="88"/>
      <c r="T167" s="88"/>
      <c r="U167" s="88"/>
      <c r="V167" s="529">
        <f>'Agrotehniskā kopšana'!J171</f>
        <v>0</v>
      </c>
      <c r="W167" s="178">
        <v>35</v>
      </c>
      <c r="X167" s="183">
        <v>35</v>
      </c>
      <c r="Y167" s="88"/>
      <c r="Z167" s="88"/>
      <c r="AA167" s="88"/>
      <c r="AB167" s="529">
        <f>'Jaunaudžu kopšana'!J170</f>
        <v>0</v>
      </c>
      <c r="AC167" s="178">
        <v>25</v>
      </c>
      <c r="AD167" s="183">
        <v>25</v>
      </c>
      <c r="AE167" s="88"/>
      <c r="AF167" s="88"/>
      <c r="AG167" s="88"/>
      <c r="AH167" s="529">
        <f>Aizsardzība!J170</f>
        <v>0</v>
      </c>
      <c r="AI167" s="178">
        <v>0</v>
      </c>
      <c r="AJ167" s="173"/>
      <c r="AK167" s="88"/>
      <c r="AL167" s="88"/>
      <c r="AM167" s="88"/>
      <c r="AN167" s="529">
        <f>'Stumbru aizsardzība'!J172</f>
        <v>0</v>
      </c>
      <c r="AO167" s="87">
        <f t="shared" si="3"/>
        <v>125</v>
      </c>
      <c r="AP167" s="85">
        <f>IF(AND(Stādīšana!$Z170=TRUE,Papildināšana!$AC170=TRUE,'Agrotehniskā kopšana'!$AJ171=TRUE,'Jaunaudžu kopšana'!$AB170=TRUE,Aizsardzība!$AE170=TRUE,'Stumbru aizsardzība'!$AQ172=TRUE),(IF(COUNT(E167:I167)&gt;0,((E167+F167+G167+H167+I167)*J167),0)+IF(COUNT(Q167:U167)&gt;0,((Q167+R167+S167+T167+U167)*V167),0)+IF(COUNT(W167:AA167)&gt;0,((W167+X167+Y167+Z167+AA167)*AB167),0)+IF(COUNT(AC167:AG167)&gt;0,((AC167+AD167+AE167+AF167+AG167)*AH167),0)+(K167+L167+M167+N167+O167)*P167+(AI167+AJ167+AK167+AL167+AM167)*AN167),0)</f>
        <v>0</v>
      </c>
    </row>
    <row r="168" spans="1:42" x14ac:dyDescent="0.3">
      <c r="A168" s="152"/>
      <c r="B168" s="170">
        <v>160</v>
      </c>
      <c r="C168" s="173" t="s">
        <v>219</v>
      </c>
      <c r="D168" s="186" t="s">
        <v>166</v>
      </c>
      <c r="E168" s="178">
        <v>0</v>
      </c>
      <c r="F168" s="173"/>
      <c r="G168" s="88"/>
      <c r="H168" s="88"/>
      <c r="I168" s="88"/>
      <c r="J168" s="529">
        <f>Stādīšana!J171</f>
        <v>0</v>
      </c>
      <c r="K168" s="178">
        <v>0</v>
      </c>
      <c r="L168" s="173"/>
      <c r="M168" s="88"/>
      <c r="N168" s="88"/>
      <c r="O168" s="88"/>
      <c r="P168" s="529">
        <f>Papildināšana!J171</f>
        <v>0</v>
      </c>
      <c r="Q168" s="178">
        <v>70</v>
      </c>
      <c r="R168" s="173"/>
      <c r="S168" s="88"/>
      <c r="T168" s="88"/>
      <c r="U168" s="88"/>
      <c r="V168" s="529">
        <f>'Agrotehniskā kopšana'!J172</f>
        <v>0</v>
      </c>
      <c r="W168" s="178">
        <v>30</v>
      </c>
      <c r="X168" s="173"/>
      <c r="Y168" s="88"/>
      <c r="Z168" s="88"/>
      <c r="AA168" s="88"/>
      <c r="AB168" s="529">
        <f>'Jaunaudžu kopšana'!J171</f>
        <v>0</v>
      </c>
      <c r="AC168" s="178">
        <v>25</v>
      </c>
      <c r="AD168" s="173"/>
      <c r="AE168" s="88"/>
      <c r="AF168" s="88"/>
      <c r="AG168" s="88"/>
      <c r="AH168" s="529">
        <f>Aizsardzība!J171</f>
        <v>0</v>
      </c>
      <c r="AI168" s="178">
        <v>0</v>
      </c>
      <c r="AJ168" s="173"/>
      <c r="AK168" s="88"/>
      <c r="AL168" s="88"/>
      <c r="AM168" s="88"/>
      <c r="AN168" s="529">
        <f>'Stumbru aizsardzība'!J173</f>
        <v>0</v>
      </c>
      <c r="AO168" s="87">
        <f t="shared" si="3"/>
        <v>125</v>
      </c>
      <c r="AP168" s="85">
        <f>IF(AND(Stādīšana!$Z171=TRUE,Papildināšana!$AC171=TRUE,'Agrotehniskā kopšana'!$AJ172=TRUE,'Jaunaudžu kopšana'!$AB171=TRUE,Aizsardzība!$AE171=TRUE,'Stumbru aizsardzība'!$AQ173=TRUE),(IF(COUNT(E168:I168)&gt;0,((E168+F168+G168+H168+I168)*J168),0)+IF(COUNT(Q168:U168)&gt;0,((Q168+R168+S168+T168+U168)*V168),0)+IF(COUNT(W168:AA168)&gt;0,((W168+X168+Y168+Z168+AA168)*AB168),0)+IF(COUNT(AC168:AG168)&gt;0,((AC168+AD168+AE168+AF168+AG168)*AH168),0)+(K168+L168+M168+N168+O168)*P168+(AI168+AJ168+AK168+AL168+AM168)*AN168),0)</f>
        <v>0</v>
      </c>
    </row>
    <row r="169" spans="1:42" x14ac:dyDescent="0.3">
      <c r="A169" s="152"/>
      <c r="B169" s="170">
        <v>161</v>
      </c>
      <c r="C169" s="173" t="s">
        <v>219</v>
      </c>
      <c r="D169" s="186" t="s">
        <v>65</v>
      </c>
      <c r="E169" s="174">
        <v>40</v>
      </c>
      <c r="F169" s="171"/>
      <c r="G169" s="88"/>
      <c r="H169" s="88"/>
      <c r="I169" s="88"/>
      <c r="J169" s="529">
        <f>Stādīšana!J172</f>
        <v>0</v>
      </c>
      <c r="K169" s="174">
        <v>0</v>
      </c>
      <c r="L169" s="171"/>
      <c r="M169" s="88"/>
      <c r="N169" s="88"/>
      <c r="O169" s="88"/>
      <c r="P169" s="529">
        <f>Papildināšana!J172</f>
        <v>0</v>
      </c>
      <c r="Q169" s="174">
        <v>80</v>
      </c>
      <c r="R169" s="171"/>
      <c r="S169" s="88"/>
      <c r="T169" s="88"/>
      <c r="U169" s="88"/>
      <c r="V169" s="529">
        <f>'Agrotehniskā kopšana'!J173</f>
        <v>0</v>
      </c>
      <c r="W169" s="174">
        <v>100</v>
      </c>
      <c r="X169" s="171"/>
      <c r="Y169" s="88"/>
      <c r="Z169" s="88"/>
      <c r="AA169" s="88"/>
      <c r="AB169" s="529">
        <f>'Jaunaudžu kopšana'!J172</f>
        <v>0</v>
      </c>
      <c r="AC169" s="174">
        <v>0</v>
      </c>
      <c r="AD169" s="171"/>
      <c r="AE169" s="88"/>
      <c r="AF169" s="88"/>
      <c r="AG169" s="88"/>
      <c r="AH169" s="529">
        <f>Aizsardzība!J172</f>
        <v>0</v>
      </c>
      <c r="AI169" s="174">
        <v>0</v>
      </c>
      <c r="AJ169" s="171"/>
      <c r="AK169" s="88"/>
      <c r="AL169" s="88"/>
      <c r="AM169" s="88"/>
      <c r="AN169" s="529">
        <f>'Stumbru aizsardzība'!J174</f>
        <v>0</v>
      </c>
      <c r="AO169" s="87">
        <f t="shared" si="3"/>
        <v>220</v>
      </c>
      <c r="AP169" s="85">
        <f>IF(AND(Stādīšana!$Z172=TRUE,Papildināšana!$AC172=TRUE,'Agrotehniskā kopšana'!$AJ173=TRUE,'Jaunaudžu kopšana'!$AB172=TRUE,Aizsardzība!$AE172=TRUE,'Stumbru aizsardzība'!$AQ174=TRUE),(IF(COUNT(E169:I169)&gt;0,((E169+F169+G169+H169+I169)*J169),0)+IF(COUNT(Q169:U169)&gt;0,((Q169+R169+S169+T169+U169)*V169),0)+IF(COUNT(W169:AA169)&gt;0,((W169+X169+Y169+Z169+AA169)*AB169),0)+IF(COUNT(AC169:AG169)&gt;0,((AC169+AD169+AE169+AF169+AG169)*AH169),0)+(K169+L169+M169+N169+O169)*P169+(AI169+AJ169+AK169+AL169+AM169)*AN169),0)</f>
        <v>0</v>
      </c>
    </row>
    <row r="170" spans="1:42" x14ac:dyDescent="0.3">
      <c r="A170" s="152"/>
      <c r="B170" s="170">
        <v>162</v>
      </c>
      <c r="C170" s="173" t="s">
        <v>219</v>
      </c>
      <c r="D170" s="186" t="s">
        <v>65</v>
      </c>
      <c r="E170" s="174">
        <v>0</v>
      </c>
      <c r="F170" s="171"/>
      <c r="G170" s="88"/>
      <c r="H170" s="88"/>
      <c r="I170" s="88"/>
      <c r="J170" s="529">
        <f>Stādīšana!J173</f>
        <v>0</v>
      </c>
      <c r="K170" s="174">
        <v>0</v>
      </c>
      <c r="L170" s="171"/>
      <c r="M170" s="88"/>
      <c r="N170" s="88"/>
      <c r="O170" s="88"/>
      <c r="P170" s="529">
        <f>Papildināšana!J173</f>
        <v>0</v>
      </c>
      <c r="Q170" s="174">
        <v>45</v>
      </c>
      <c r="R170" s="180">
        <v>35</v>
      </c>
      <c r="S170" s="88"/>
      <c r="T170" s="88"/>
      <c r="U170" s="88"/>
      <c r="V170" s="529">
        <f>'Agrotehniskā kopšana'!J174</f>
        <v>0</v>
      </c>
      <c r="W170" s="174">
        <v>100</v>
      </c>
      <c r="X170" s="180">
        <v>75</v>
      </c>
      <c r="Y170" s="88"/>
      <c r="Z170" s="88"/>
      <c r="AA170" s="88"/>
      <c r="AB170" s="529">
        <f>'Jaunaudžu kopšana'!J173</f>
        <v>0</v>
      </c>
      <c r="AC170" s="174">
        <v>30</v>
      </c>
      <c r="AD170" s="180">
        <v>30</v>
      </c>
      <c r="AE170" s="88"/>
      <c r="AF170" s="88"/>
      <c r="AG170" s="88"/>
      <c r="AH170" s="529">
        <f>Aizsardzība!J173</f>
        <v>0</v>
      </c>
      <c r="AI170" s="174">
        <v>0</v>
      </c>
      <c r="AJ170" s="171"/>
      <c r="AK170" s="88"/>
      <c r="AL170" s="88"/>
      <c r="AM170" s="88"/>
      <c r="AN170" s="529">
        <f>'Stumbru aizsardzība'!J175</f>
        <v>0</v>
      </c>
      <c r="AO170" s="87">
        <f t="shared" si="3"/>
        <v>175</v>
      </c>
      <c r="AP170" s="85">
        <f>IF(AND(Stādīšana!$Z173=TRUE,Papildināšana!$AC173=TRUE,'Agrotehniskā kopšana'!$AJ174=TRUE,'Jaunaudžu kopšana'!$AB173=TRUE,Aizsardzība!$AE173=TRUE,'Stumbru aizsardzība'!$AQ175=TRUE),(IF(COUNT(E170:I170)&gt;0,((E170+F170+G170+H170+I170)*J170),0)+IF(COUNT(Q170:U170)&gt;0,((Q170+R170+S170+T170+U170)*V170),0)+IF(COUNT(W170:AA170)&gt;0,((W170+X170+Y170+Z170+AA170)*AB170),0)+IF(COUNT(AC170:AG170)&gt;0,((AC170+AD170+AE170+AF170+AG170)*AH170),0)+(K170+L170+M170+N170+O170)*P170+(AI170+AJ170+AK170+AL170+AM170)*AN170),0)</f>
        <v>0</v>
      </c>
    </row>
    <row r="171" spans="1:42" x14ac:dyDescent="0.3">
      <c r="A171" s="152"/>
      <c r="B171" s="170">
        <v>163</v>
      </c>
      <c r="C171" s="173" t="s">
        <v>219</v>
      </c>
      <c r="D171" s="186" t="s">
        <v>65</v>
      </c>
      <c r="E171" s="174">
        <v>0</v>
      </c>
      <c r="F171" s="171"/>
      <c r="G171" s="88"/>
      <c r="H171" s="88"/>
      <c r="I171" s="88"/>
      <c r="J171" s="529">
        <f>Stādīšana!J174</f>
        <v>0</v>
      </c>
      <c r="K171" s="174">
        <v>15</v>
      </c>
      <c r="L171" s="171"/>
      <c r="M171" s="88"/>
      <c r="N171" s="88"/>
      <c r="O171" s="88"/>
      <c r="P171" s="529">
        <f>Papildināšana!J174</f>
        <v>0</v>
      </c>
      <c r="Q171" s="174">
        <v>30</v>
      </c>
      <c r="R171" s="171"/>
      <c r="S171" s="88"/>
      <c r="T171" s="88"/>
      <c r="U171" s="88"/>
      <c r="V171" s="529">
        <f>'Agrotehniskā kopšana'!J175</f>
        <v>0</v>
      </c>
      <c r="W171" s="174">
        <v>70</v>
      </c>
      <c r="X171" s="171"/>
      <c r="Y171" s="88"/>
      <c r="Z171" s="88"/>
      <c r="AA171" s="88"/>
      <c r="AB171" s="529">
        <f>'Jaunaudžu kopšana'!J174</f>
        <v>0</v>
      </c>
      <c r="AC171" s="174">
        <v>0</v>
      </c>
      <c r="AD171" s="171"/>
      <c r="AE171" s="88"/>
      <c r="AF171" s="88"/>
      <c r="AG171" s="88"/>
      <c r="AH171" s="529">
        <f>Aizsardzība!J174</f>
        <v>0</v>
      </c>
      <c r="AI171" s="174">
        <v>0</v>
      </c>
      <c r="AJ171" s="171"/>
      <c r="AK171" s="88"/>
      <c r="AL171" s="88"/>
      <c r="AM171" s="88"/>
      <c r="AN171" s="529">
        <f>'Stumbru aizsardzība'!J176</f>
        <v>0</v>
      </c>
      <c r="AO171" s="87">
        <f t="shared" si="3"/>
        <v>115</v>
      </c>
      <c r="AP171" s="85">
        <f>IF(AND(Stādīšana!$Z174=TRUE,Papildināšana!$AC174=TRUE,'Agrotehniskā kopšana'!$AJ175=TRUE,'Jaunaudžu kopšana'!$AB174=TRUE,Aizsardzība!$AE174=TRUE,'Stumbru aizsardzība'!$AQ176=TRUE),(IF(COUNT(E171:I171)&gt;0,((E171+F171+G171+H171+I171)*J171),0)+IF(COUNT(Q171:U171)&gt;0,((Q171+R171+S171+T171+U171)*V171),0)+IF(COUNT(W171:AA171)&gt;0,((W171+X171+Y171+Z171+AA171)*AB171),0)+IF(COUNT(AC171:AG171)&gt;0,((AC171+AD171+AE171+AF171+AG171)*AH171),0)+(K171+L171+M171+N171+O171)*P171+(AI171+AJ171+AK171+AL171+AM171)*AN171),0)</f>
        <v>0</v>
      </c>
    </row>
    <row r="172" spans="1:42" x14ac:dyDescent="0.3">
      <c r="A172" s="152"/>
      <c r="B172" s="170">
        <v>164</v>
      </c>
      <c r="C172" s="173" t="s">
        <v>219</v>
      </c>
      <c r="D172" s="186" t="s">
        <v>65</v>
      </c>
      <c r="E172" s="174">
        <v>0</v>
      </c>
      <c r="F172" s="171"/>
      <c r="G172" s="88"/>
      <c r="H172" s="88"/>
      <c r="I172" s="88"/>
      <c r="J172" s="529">
        <f>Stādīšana!J175</f>
        <v>0</v>
      </c>
      <c r="K172" s="174">
        <v>0</v>
      </c>
      <c r="L172" s="171"/>
      <c r="M172" s="88"/>
      <c r="N172" s="88"/>
      <c r="O172" s="88"/>
      <c r="P172" s="529">
        <f>Papildināšana!J175</f>
        <v>0</v>
      </c>
      <c r="Q172" s="174">
        <v>35</v>
      </c>
      <c r="R172" s="171"/>
      <c r="S172" s="88"/>
      <c r="T172" s="88"/>
      <c r="U172" s="88"/>
      <c r="V172" s="529">
        <f>'Agrotehniskā kopšana'!J176</f>
        <v>0</v>
      </c>
      <c r="W172" s="174">
        <v>50</v>
      </c>
      <c r="X172" s="171"/>
      <c r="Y172" s="88"/>
      <c r="Z172" s="88"/>
      <c r="AA172" s="88"/>
      <c r="AB172" s="529">
        <f>'Jaunaudžu kopšana'!J175</f>
        <v>0</v>
      </c>
      <c r="AC172" s="174">
        <v>0</v>
      </c>
      <c r="AD172" s="171"/>
      <c r="AE172" s="88"/>
      <c r="AF172" s="88"/>
      <c r="AG172" s="88"/>
      <c r="AH172" s="529">
        <f>Aizsardzība!J175</f>
        <v>0</v>
      </c>
      <c r="AI172" s="174">
        <v>0</v>
      </c>
      <c r="AJ172" s="171"/>
      <c r="AK172" s="88"/>
      <c r="AL172" s="88"/>
      <c r="AM172" s="88"/>
      <c r="AN172" s="529">
        <f>'Stumbru aizsardzība'!J177</f>
        <v>0</v>
      </c>
      <c r="AO172" s="87">
        <f t="shared" si="3"/>
        <v>85</v>
      </c>
      <c r="AP172" s="85">
        <f>IF(AND(Stādīšana!$Z175=TRUE,Papildināšana!$AC175=TRUE,'Agrotehniskā kopšana'!$AJ176=TRUE,'Jaunaudžu kopšana'!$AB175=TRUE,Aizsardzība!$AE175=TRUE,'Stumbru aizsardzība'!$AQ177=TRUE),(IF(COUNT(E172:I172)&gt;0,((E172+F172+G172+H172+I172)*J172),0)+IF(COUNT(Q172:U172)&gt;0,((Q172+R172+S172+T172+U172)*V172),0)+IF(COUNT(W172:AA172)&gt;0,((W172+X172+Y172+Z172+AA172)*AB172),0)+IF(COUNT(AC172:AG172)&gt;0,((AC172+AD172+AE172+AF172+AG172)*AH172),0)+(K172+L172+M172+N172+O172)*P172+(AI172+AJ172+AK172+AL172+AM172)*AN172),0)</f>
        <v>0</v>
      </c>
    </row>
    <row r="173" spans="1:42" x14ac:dyDescent="0.3">
      <c r="A173" s="152"/>
      <c r="B173" s="170">
        <v>165</v>
      </c>
      <c r="C173" s="173" t="s">
        <v>219</v>
      </c>
      <c r="D173" s="186" t="s">
        <v>26</v>
      </c>
      <c r="E173" s="174">
        <v>0</v>
      </c>
      <c r="F173" s="171"/>
      <c r="G173" s="88"/>
      <c r="H173" s="88"/>
      <c r="I173" s="88"/>
      <c r="J173" s="529">
        <f>Stādīšana!J176</f>
        <v>0</v>
      </c>
      <c r="K173" s="174">
        <v>10</v>
      </c>
      <c r="L173" s="171"/>
      <c r="M173" s="88"/>
      <c r="N173" s="88"/>
      <c r="O173" s="88"/>
      <c r="P173" s="529">
        <f>Papildināšana!J176</f>
        <v>0</v>
      </c>
      <c r="Q173" s="174">
        <v>60</v>
      </c>
      <c r="R173" s="171"/>
      <c r="S173" s="88"/>
      <c r="T173" s="88"/>
      <c r="U173" s="88"/>
      <c r="V173" s="529">
        <f>'Agrotehniskā kopšana'!J177</f>
        <v>0</v>
      </c>
      <c r="W173" s="174">
        <v>0</v>
      </c>
      <c r="X173" s="171"/>
      <c r="Y173" s="88"/>
      <c r="Z173" s="88"/>
      <c r="AA173" s="88"/>
      <c r="AB173" s="529">
        <f>'Jaunaudžu kopšana'!J176</f>
        <v>0</v>
      </c>
      <c r="AC173" s="174">
        <v>0</v>
      </c>
      <c r="AD173" s="171"/>
      <c r="AE173" s="88"/>
      <c r="AF173" s="88"/>
      <c r="AG173" s="88"/>
      <c r="AH173" s="529">
        <f>Aizsardzība!J176</f>
        <v>0</v>
      </c>
      <c r="AI173" s="174">
        <v>0</v>
      </c>
      <c r="AJ173" s="171"/>
      <c r="AK173" s="88"/>
      <c r="AL173" s="88"/>
      <c r="AM173" s="88"/>
      <c r="AN173" s="529">
        <f>'Stumbru aizsardzība'!J178</f>
        <v>0</v>
      </c>
      <c r="AO173" s="87">
        <f t="shared" si="3"/>
        <v>70</v>
      </c>
      <c r="AP173" s="85">
        <f>IF(AND(Stādīšana!$Z176=TRUE,Papildināšana!$AC176=TRUE,'Agrotehniskā kopšana'!$AJ177=TRUE,'Jaunaudžu kopšana'!$AB176=TRUE,Aizsardzība!$AE176=TRUE,'Stumbru aizsardzība'!$AQ178=TRUE),(IF(COUNT(E173:I173)&gt;0,((E173+F173+G173+H173+I173)*J173),0)+IF(COUNT(Q173:U173)&gt;0,((Q173+R173+S173+T173+U173)*V173),0)+IF(COUNT(W173:AA173)&gt;0,((W173+X173+Y173+Z173+AA173)*AB173),0)+IF(COUNT(AC173:AG173)&gt;0,((AC173+AD173+AE173+AF173+AG173)*AH173),0)+(K173+L173+M173+N173+O173)*P173+(AI173+AJ173+AK173+AL173+AM173)*AN173),0)</f>
        <v>0</v>
      </c>
    </row>
    <row r="174" spans="1:42" x14ac:dyDescent="0.3">
      <c r="A174" s="152"/>
      <c r="B174" s="170">
        <v>166</v>
      </c>
      <c r="C174" s="173" t="s">
        <v>219</v>
      </c>
      <c r="D174" s="186" t="s">
        <v>26</v>
      </c>
      <c r="E174" s="174">
        <v>0</v>
      </c>
      <c r="F174" s="171"/>
      <c r="G174" s="88"/>
      <c r="H174" s="88"/>
      <c r="I174" s="88"/>
      <c r="J174" s="529">
        <f>Stādīšana!J177</f>
        <v>0</v>
      </c>
      <c r="K174" s="174">
        <v>0</v>
      </c>
      <c r="L174" s="171"/>
      <c r="M174" s="88"/>
      <c r="N174" s="88"/>
      <c r="O174" s="88"/>
      <c r="P174" s="529">
        <f>Papildināšana!J177</f>
        <v>0</v>
      </c>
      <c r="Q174" s="174">
        <v>60</v>
      </c>
      <c r="R174" s="180">
        <v>35</v>
      </c>
      <c r="S174" s="88"/>
      <c r="T174" s="88"/>
      <c r="U174" s="88"/>
      <c r="V174" s="529">
        <f>'Agrotehniskā kopšana'!J178</f>
        <v>0</v>
      </c>
      <c r="W174" s="174">
        <v>0</v>
      </c>
      <c r="X174" s="171"/>
      <c r="Y174" s="88"/>
      <c r="Z174" s="88"/>
      <c r="AA174" s="88"/>
      <c r="AB174" s="529">
        <f>'Jaunaudžu kopšana'!J177</f>
        <v>0</v>
      </c>
      <c r="AC174" s="174">
        <v>20</v>
      </c>
      <c r="AD174" s="180">
        <v>20</v>
      </c>
      <c r="AE174" s="88"/>
      <c r="AF174" s="88"/>
      <c r="AG174" s="88"/>
      <c r="AH174" s="529">
        <f>Aizsardzība!J177</f>
        <v>0</v>
      </c>
      <c r="AI174" s="174">
        <v>0</v>
      </c>
      <c r="AJ174" s="171"/>
      <c r="AK174" s="88"/>
      <c r="AL174" s="88"/>
      <c r="AM174" s="88"/>
      <c r="AN174" s="529">
        <f>'Stumbru aizsardzība'!J179</f>
        <v>0</v>
      </c>
      <c r="AO174" s="87">
        <f t="shared" si="3"/>
        <v>80</v>
      </c>
      <c r="AP174" s="85">
        <f>IF(AND(Stādīšana!$Z177=TRUE,Papildināšana!$AC177=TRUE,'Agrotehniskā kopšana'!$AJ178=TRUE,'Jaunaudžu kopšana'!$AB177=TRUE,Aizsardzība!$AE177=TRUE,'Stumbru aizsardzība'!$AQ179=TRUE),(IF(COUNT(E174:I174)&gt;0,((E174+F174+G174+H174+I174)*J174),0)+IF(COUNT(Q174:U174)&gt;0,((Q174+R174+S174+T174+U174)*V174),0)+IF(COUNT(W174:AA174)&gt;0,((W174+X174+Y174+Z174+AA174)*AB174),0)+IF(COUNT(AC174:AG174)&gt;0,((AC174+AD174+AE174+AF174+AG174)*AH174),0)+(K174+L174+M174+N174+O174)*P174+(AI174+AJ174+AK174+AL174+AM174)*AN174),0)</f>
        <v>0</v>
      </c>
    </row>
    <row r="175" spans="1:42" x14ac:dyDescent="0.3">
      <c r="A175" s="152"/>
      <c r="B175" s="170">
        <v>167</v>
      </c>
      <c r="C175" s="173" t="s">
        <v>219</v>
      </c>
      <c r="D175" s="186" t="s">
        <v>66</v>
      </c>
      <c r="E175" s="174">
        <v>10</v>
      </c>
      <c r="F175" s="171"/>
      <c r="G175" s="88"/>
      <c r="H175" s="88"/>
      <c r="I175" s="88"/>
      <c r="J175" s="529">
        <f>Stādīšana!J178</f>
        <v>0</v>
      </c>
      <c r="K175" s="174">
        <v>0</v>
      </c>
      <c r="L175" s="171"/>
      <c r="M175" s="88"/>
      <c r="N175" s="88"/>
      <c r="O175" s="88"/>
      <c r="P175" s="529">
        <f>Papildināšana!J178</f>
        <v>0</v>
      </c>
      <c r="Q175" s="174">
        <v>60</v>
      </c>
      <c r="R175" s="171"/>
      <c r="S175" s="88"/>
      <c r="T175" s="88"/>
      <c r="U175" s="88"/>
      <c r="V175" s="529">
        <f>'Agrotehniskā kopšana'!J179</f>
        <v>0</v>
      </c>
      <c r="W175" s="174">
        <v>0</v>
      </c>
      <c r="X175" s="171"/>
      <c r="Y175" s="88"/>
      <c r="Z175" s="88"/>
      <c r="AA175" s="88"/>
      <c r="AB175" s="529">
        <f>'Jaunaudžu kopšana'!J178</f>
        <v>0</v>
      </c>
      <c r="AC175" s="174">
        <v>30</v>
      </c>
      <c r="AD175" s="171"/>
      <c r="AE175" s="88"/>
      <c r="AF175" s="88"/>
      <c r="AG175" s="88"/>
      <c r="AH175" s="529">
        <f>Aizsardzība!J178</f>
        <v>0</v>
      </c>
      <c r="AI175" s="174">
        <v>10</v>
      </c>
      <c r="AJ175" s="171"/>
      <c r="AK175" s="88"/>
      <c r="AL175" s="88"/>
      <c r="AM175" s="88"/>
      <c r="AN175" s="529">
        <f>'Stumbru aizsardzība'!J180</f>
        <v>0</v>
      </c>
      <c r="AO175" s="87">
        <f t="shared" si="3"/>
        <v>110</v>
      </c>
      <c r="AP175" s="85">
        <f>IF(AND(Stādīšana!$Z178=TRUE,Papildināšana!$AC178=TRUE,'Agrotehniskā kopšana'!$AJ179=TRUE,'Jaunaudžu kopšana'!$AB178=TRUE,Aizsardzība!$AE178=TRUE,'Stumbru aizsardzība'!$AQ180=TRUE),(IF(COUNT(E175:I175)&gt;0,((E175+F175+G175+H175+I175)*J175),0)+IF(COUNT(Q175:U175)&gt;0,((Q175+R175+S175+T175+U175)*V175),0)+IF(COUNT(W175:AA175)&gt;0,((W175+X175+Y175+Z175+AA175)*AB175),0)+IF(COUNT(AC175:AG175)&gt;0,((AC175+AD175+AE175+AF175+AG175)*AH175),0)+(K175+L175+M175+N175+O175)*P175+(AI175+AJ175+AK175+AL175+AM175)*AN175),0)</f>
        <v>0</v>
      </c>
    </row>
    <row r="176" spans="1:42" x14ac:dyDescent="0.3">
      <c r="A176" s="152"/>
      <c r="B176" s="170">
        <v>168</v>
      </c>
      <c r="C176" s="173" t="s">
        <v>219</v>
      </c>
      <c r="D176" s="186" t="s">
        <v>66</v>
      </c>
      <c r="E176" s="174">
        <v>20</v>
      </c>
      <c r="F176" s="171"/>
      <c r="G176" s="88"/>
      <c r="H176" s="88"/>
      <c r="I176" s="88"/>
      <c r="J176" s="529">
        <f>Stādīšana!J179</f>
        <v>0</v>
      </c>
      <c r="K176" s="174">
        <v>0</v>
      </c>
      <c r="L176" s="171"/>
      <c r="M176" s="88"/>
      <c r="N176" s="88"/>
      <c r="O176" s="88"/>
      <c r="P176" s="529">
        <f>Papildināšana!J179</f>
        <v>0</v>
      </c>
      <c r="Q176" s="174">
        <v>65</v>
      </c>
      <c r="R176" s="171"/>
      <c r="S176" s="88"/>
      <c r="T176" s="88"/>
      <c r="U176" s="88"/>
      <c r="V176" s="529">
        <f>'Agrotehniskā kopšana'!J180</f>
        <v>0</v>
      </c>
      <c r="W176" s="174">
        <v>20</v>
      </c>
      <c r="X176" s="171"/>
      <c r="Y176" s="88"/>
      <c r="Z176" s="88"/>
      <c r="AA176" s="88"/>
      <c r="AB176" s="529">
        <f>'Jaunaudžu kopšana'!J179</f>
        <v>0</v>
      </c>
      <c r="AC176" s="174">
        <v>0</v>
      </c>
      <c r="AD176" s="171"/>
      <c r="AE176" s="88"/>
      <c r="AF176" s="88"/>
      <c r="AG176" s="88"/>
      <c r="AH176" s="529">
        <f>Aizsardzība!J179</f>
        <v>0</v>
      </c>
      <c r="AI176" s="174">
        <v>0</v>
      </c>
      <c r="AJ176" s="171"/>
      <c r="AK176" s="88"/>
      <c r="AL176" s="88"/>
      <c r="AM176" s="88"/>
      <c r="AN176" s="529">
        <f>'Stumbru aizsardzība'!J181</f>
        <v>0</v>
      </c>
      <c r="AO176" s="87">
        <f t="shared" si="3"/>
        <v>105</v>
      </c>
      <c r="AP176" s="85">
        <f>IF(AND(Stādīšana!$Z179=TRUE,Papildināšana!$AC179=TRUE,'Agrotehniskā kopšana'!$AJ180=TRUE,'Jaunaudžu kopšana'!$AB179=TRUE,Aizsardzība!$AE179=TRUE,'Stumbru aizsardzība'!$AQ181=TRUE),(IF(COUNT(E176:I176)&gt;0,((E176+F176+G176+H176+I176)*J176),0)+IF(COUNT(Q176:U176)&gt;0,((Q176+R176+S176+T176+U176)*V176),0)+IF(COUNT(W176:AA176)&gt;0,((W176+X176+Y176+Z176+AA176)*AB176),0)+IF(COUNT(AC176:AG176)&gt;0,((AC176+AD176+AE176+AF176+AG176)*AH176),0)+(K176+L176+M176+N176+O176)*P176+(AI176+AJ176+AK176+AL176+AM176)*AN176),0)</f>
        <v>0</v>
      </c>
    </row>
    <row r="177" spans="1:42" x14ac:dyDescent="0.3">
      <c r="A177" s="152"/>
      <c r="B177" s="170">
        <v>169</v>
      </c>
      <c r="C177" s="173" t="s">
        <v>219</v>
      </c>
      <c r="D177" s="186" t="s">
        <v>66</v>
      </c>
      <c r="E177" s="174">
        <v>0</v>
      </c>
      <c r="F177" s="171"/>
      <c r="G177" s="88"/>
      <c r="H177" s="88"/>
      <c r="I177" s="88"/>
      <c r="J177" s="529">
        <f>Stādīšana!J180</f>
        <v>0</v>
      </c>
      <c r="K177" s="174">
        <v>0</v>
      </c>
      <c r="L177" s="171"/>
      <c r="M177" s="88"/>
      <c r="N177" s="88"/>
      <c r="O177" s="88"/>
      <c r="P177" s="529">
        <f>Papildināšana!J180</f>
        <v>0</v>
      </c>
      <c r="Q177" s="174">
        <v>0</v>
      </c>
      <c r="R177" s="171"/>
      <c r="S177" s="88"/>
      <c r="T177" s="88"/>
      <c r="U177" s="88"/>
      <c r="V177" s="529">
        <f>'Agrotehniskā kopšana'!J181</f>
        <v>0</v>
      </c>
      <c r="W177" s="174">
        <v>0</v>
      </c>
      <c r="X177" s="171"/>
      <c r="Y177" s="88"/>
      <c r="Z177" s="88"/>
      <c r="AA177" s="88"/>
      <c r="AB177" s="529">
        <f>'Jaunaudžu kopšana'!J180</f>
        <v>0</v>
      </c>
      <c r="AC177" s="174">
        <v>180</v>
      </c>
      <c r="AD177" s="180">
        <v>180</v>
      </c>
      <c r="AE177" s="88"/>
      <c r="AF177" s="88"/>
      <c r="AG177" s="88"/>
      <c r="AH177" s="529">
        <f>Aizsardzība!J180</f>
        <v>0</v>
      </c>
      <c r="AI177" s="174">
        <v>0</v>
      </c>
      <c r="AJ177" s="171"/>
      <c r="AK177" s="88"/>
      <c r="AL177" s="88"/>
      <c r="AM177" s="88"/>
      <c r="AN177" s="529">
        <f>'Stumbru aizsardzība'!J182</f>
        <v>0</v>
      </c>
      <c r="AO177" s="87">
        <f t="shared" si="3"/>
        <v>180</v>
      </c>
      <c r="AP177" s="85">
        <f>IF(AND(Stādīšana!$Z180=TRUE,Papildināšana!$AC180=TRUE,'Agrotehniskā kopšana'!$AJ181=TRUE,'Jaunaudžu kopšana'!$AB180=TRUE,Aizsardzība!$AE180=TRUE,'Stumbru aizsardzība'!$AQ182=TRUE),(IF(COUNT(E177:I177)&gt;0,((E177+F177+G177+H177+I177)*J177),0)+IF(COUNT(Q177:U177)&gt;0,((Q177+R177+S177+T177+U177)*V177),0)+IF(COUNT(W177:AA177)&gt;0,((W177+X177+Y177+Z177+AA177)*AB177),0)+IF(COUNT(AC177:AG177)&gt;0,((AC177+AD177+AE177+AF177+AG177)*AH177),0)+(K177+L177+M177+N177+O177)*P177+(AI177+AJ177+AK177+AL177+AM177)*AN177),0)</f>
        <v>0</v>
      </c>
    </row>
    <row r="178" spans="1:42" x14ac:dyDescent="0.3">
      <c r="A178" s="152"/>
      <c r="B178" s="170">
        <v>170</v>
      </c>
      <c r="C178" s="173" t="s">
        <v>219</v>
      </c>
      <c r="D178" s="186" t="s">
        <v>66</v>
      </c>
      <c r="E178" s="174">
        <v>0</v>
      </c>
      <c r="F178" s="171"/>
      <c r="G178" s="88"/>
      <c r="H178" s="88"/>
      <c r="I178" s="88"/>
      <c r="J178" s="529">
        <f>Stādīšana!J181</f>
        <v>0</v>
      </c>
      <c r="K178" s="174">
        <v>0</v>
      </c>
      <c r="L178" s="171"/>
      <c r="M178" s="88"/>
      <c r="N178" s="88"/>
      <c r="O178" s="88"/>
      <c r="P178" s="529">
        <f>Papildināšana!J181</f>
        <v>0</v>
      </c>
      <c r="Q178" s="174">
        <v>0</v>
      </c>
      <c r="R178" s="171"/>
      <c r="S178" s="88"/>
      <c r="T178" s="88"/>
      <c r="U178" s="88"/>
      <c r="V178" s="529">
        <f>'Agrotehniskā kopšana'!J182</f>
        <v>0</v>
      </c>
      <c r="W178" s="174">
        <v>0</v>
      </c>
      <c r="X178" s="171"/>
      <c r="Y178" s="88"/>
      <c r="Z178" s="88"/>
      <c r="AA178" s="88"/>
      <c r="AB178" s="529">
        <f>'Jaunaudžu kopšana'!J181</f>
        <v>0</v>
      </c>
      <c r="AC178" s="174">
        <v>120</v>
      </c>
      <c r="AD178" s="180">
        <v>100</v>
      </c>
      <c r="AE178" s="88"/>
      <c r="AF178" s="88"/>
      <c r="AG178" s="88"/>
      <c r="AH178" s="529">
        <f>Aizsardzība!J181</f>
        <v>0</v>
      </c>
      <c r="AI178" s="174">
        <v>0</v>
      </c>
      <c r="AJ178" s="171"/>
      <c r="AK178" s="88"/>
      <c r="AL178" s="88"/>
      <c r="AM178" s="88"/>
      <c r="AN178" s="529">
        <f>'Stumbru aizsardzība'!J183</f>
        <v>0</v>
      </c>
      <c r="AO178" s="87">
        <f t="shared" si="3"/>
        <v>120</v>
      </c>
      <c r="AP178" s="85">
        <f>IF(AND(Stādīšana!$Z181=TRUE,Papildināšana!$AC181=TRUE,'Agrotehniskā kopšana'!$AJ182=TRUE,'Jaunaudžu kopšana'!$AB181=TRUE,Aizsardzība!$AE181=TRUE,'Stumbru aizsardzība'!$AQ183=TRUE),(IF(COUNT(E178:I178)&gt;0,((E178+F178+G178+H178+I178)*J178),0)+IF(COUNT(Q178:U178)&gt;0,((Q178+R178+S178+T178+U178)*V178),0)+IF(COUNT(W178:AA178)&gt;0,((W178+X178+Y178+Z178+AA178)*AB178),0)+IF(COUNT(AC178:AG178)&gt;0,((AC178+AD178+AE178+AF178+AG178)*AH178),0)+(K178+L178+M178+N178+O178)*P178+(AI178+AJ178+AK178+AL178+AM178)*AN178),0)</f>
        <v>0</v>
      </c>
    </row>
    <row r="179" spans="1:42" x14ac:dyDescent="0.3">
      <c r="A179" s="152"/>
      <c r="B179" s="170">
        <v>171</v>
      </c>
      <c r="C179" s="173" t="s">
        <v>219</v>
      </c>
      <c r="D179" s="186" t="s">
        <v>66</v>
      </c>
      <c r="E179" s="174">
        <v>0</v>
      </c>
      <c r="F179" s="171"/>
      <c r="G179" s="88"/>
      <c r="H179" s="88"/>
      <c r="I179" s="88"/>
      <c r="J179" s="529">
        <f>Stādīšana!J182</f>
        <v>0</v>
      </c>
      <c r="K179" s="174">
        <v>0</v>
      </c>
      <c r="L179" s="171"/>
      <c r="M179" s="88"/>
      <c r="N179" s="88"/>
      <c r="O179" s="88"/>
      <c r="P179" s="529">
        <f>Papildināšana!J182</f>
        <v>0</v>
      </c>
      <c r="Q179" s="174">
        <v>65</v>
      </c>
      <c r="R179" s="171"/>
      <c r="S179" s="88"/>
      <c r="T179" s="88"/>
      <c r="U179" s="88"/>
      <c r="V179" s="529">
        <f>'Agrotehniskā kopšana'!J183</f>
        <v>0</v>
      </c>
      <c r="W179" s="174">
        <v>0</v>
      </c>
      <c r="X179" s="171"/>
      <c r="Y179" s="88"/>
      <c r="Z179" s="88"/>
      <c r="AA179" s="88"/>
      <c r="AB179" s="529">
        <f>'Jaunaudžu kopšana'!J182</f>
        <v>0</v>
      </c>
      <c r="AC179" s="174">
        <v>0</v>
      </c>
      <c r="AD179" s="171"/>
      <c r="AE179" s="88"/>
      <c r="AF179" s="88"/>
      <c r="AG179" s="88"/>
      <c r="AH179" s="529">
        <f>Aizsardzība!J182</f>
        <v>0</v>
      </c>
      <c r="AI179" s="174">
        <v>0</v>
      </c>
      <c r="AJ179" s="171"/>
      <c r="AK179" s="88"/>
      <c r="AL179" s="88"/>
      <c r="AM179" s="88"/>
      <c r="AN179" s="529">
        <f>'Stumbru aizsardzība'!J184</f>
        <v>0</v>
      </c>
      <c r="AO179" s="87">
        <f t="shared" si="3"/>
        <v>65</v>
      </c>
      <c r="AP179" s="85">
        <f>IF(AND(Stādīšana!$Z182=TRUE,Papildināšana!$AC182=TRUE,'Agrotehniskā kopšana'!$AJ183=TRUE,'Jaunaudžu kopšana'!$AB182=TRUE,Aizsardzība!$AE182=TRUE,'Stumbru aizsardzība'!$AQ184=TRUE),(IF(COUNT(E179:I179)&gt;0,((E179+F179+G179+H179+I179)*J179),0)+IF(COUNT(Q179:U179)&gt;0,((Q179+R179+S179+T179+U179)*V179),0)+IF(COUNT(W179:AA179)&gt;0,((W179+X179+Y179+Z179+AA179)*AB179),0)+IF(COUNT(AC179:AG179)&gt;0,((AC179+AD179+AE179+AF179+AG179)*AH179),0)+(K179+L179+M179+N179+O179)*P179+(AI179+AJ179+AK179+AL179+AM179)*AN179),0)</f>
        <v>0</v>
      </c>
    </row>
    <row r="180" spans="1:42" x14ac:dyDescent="0.3">
      <c r="A180" s="152"/>
      <c r="B180" s="170">
        <v>172</v>
      </c>
      <c r="C180" s="173" t="s">
        <v>219</v>
      </c>
      <c r="D180" s="186" t="s">
        <v>66</v>
      </c>
      <c r="E180" s="174">
        <v>0</v>
      </c>
      <c r="F180" s="171"/>
      <c r="G180" s="88"/>
      <c r="H180" s="88"/>
      <c r="I180" s="88"/>
      <c r="J180" s="529">
        <f>Stādīšana!J183</f>
        <v>0</v>
      </c>
      <c r="K180" s="174">
        <v>0</v>
      </c>
      <c r="L180" s="171"/>
      <c r="M180" s="88"/>
      <c r="N180" s="88"/>
      <c r="O180" s="88"/>
      <c r="P180" s="529">
        <f>Papildināšana!J183</f>
        <v>0</v>
      </c>
      <c r="Q180" s="174">
        <v>140</v>
      </c>
      <c r="R180" s="180">
        <v>140</v>
      </c>
      <c r="S180" s="88"/>
      <c r="T180" s="88"/>
      <c r="U180" s="88"/>
      <c r="V180" s="529">
        <f>'Agrotehniskā kopšana'!J184</f>
        <v>0</v>
      </c>
      <c r="W180" s="174">
        <v>0</v>
      </c>
      <c r="X180" s="171"/>
      <c r="Y180" s="88"/>
      <c r="Z180" s="88"/>
      <c r="AA180" s="88"/>
      <c r="AB180" s="529">
        <f>'Jaunaudžu kopšana'!J183</f>
        <v>0</v>
      </c>
      <c r="AC180" s="174">
        <v>0</v>
      </c>
      <c r="AD180" s="171"/>
      <c r="AE180" s="88"/>
      <c r="AF180" s="88"/>
      <c r="AG180" s="88"/>
      <c r="AH180" s="529">
        <f>Aizsardzība!J183</f>
        <v>0</v>
      </c>
      <c r="AI180" s="174">
        <v>0</v>
      </c>
      <c r="AJ180" s="171"/>
      <c r="AK180" s="88"/>
      <c r="AL180" s="88"/>
      <c r="AM180" s="88"/>
      <c r="AN180" s="529">
        <f>'Stumbru aizsardzība'!J185</f>
        <v>0</v>
      </c>
      <c r="AO180" s="87">
        <f t="shared" si="3"/>
        <v>140</v>
      </c>
      <c r="AP180" s="85">
        <f>IF(AND(Stādīšana!$Z183=TRUE,Papildināšana!$AC183=TRUE,'Agrotehniskā kopšana'!$AJ184=TRUE,'Jaunaudžu kopšana'!$AB183=TRUE,Aizsardzība!$AE183=TRUE,'Stumbru aizsardzība'!$AQ185=TRUE),(IF(COUNT(E180:I180)&gt;0,((E180+F180+G180+H180+I180)*J180),0)+IF(COUNT(Q180:U180)&gt;0,((Q180+R180+S180+T180+U180)*V180),0)+IF(COUNT(W180:AA180)&gt;0,((W180+X180+Y180+Z180+AA180)*AB180),0)+IF(COUNT(AC180:AG180)&gt;0,((AC180+AD180+AE180+AF180+AG180)*AH180),0)+(K180+L180+M180+N180+O180)*P180+(AI180+AJ180+AK180+AL180+AM180)*AN180),0)</f>
        <v>0</v>
      </c>
    </row>
    <row r="181" spans="1:42" x14ac:dyDescent="0.3">
      <c r="A181" s="152"/>
      <c r="B181" s="170">
        <v>173</v>
      </c>
      <c r="C181" s="173" t="s">
        <v>219</v>
      </c>
      <c r="D181" s="186" t="s">
        <v>67</v>
      </c>
      <c r="E181" s="174">
        <v>10</v>
      </c>
      <c r="F181" s="180">
        <v>10</v>
      </c>
      <c r="G181" s="88"/>
      <c r="H181" s="88"/>
      <c r="I181" s="88"/>
      <c r="J181" s="529">
        <f>Stādīšana!J184</f>
        <v>0</v>
      </c>
      <c r="K181" s="175">
        <v>0</v>
      </c>
      <c r="L181" s="181">
        <v>0</v>
      </c>
      <c r="M181" s="88"/>
      <c r="N181" s="88"/>
      <c r="O181" s="88"/>
      <c r="P181" s="529">
        <f>Papildināšana!J184</f>
        <v>0</v>
      </c>
      <c r="Q181" s="174">
        <v>100</v>
      </c>
      <c r="R181" s="180">
        <v>100</v>
      </c>
      <c r="S181" s="88"/>
      <c r="T181" s="88"/>
      <c r="U181" s="88"/>
      <c r="V181" s="529">
        <f>'Agrotehniskā kopšana'!J185</f>
        <v>0</v>
      </c>
      <c r="W181" s="174">
        <v>100</v>
      </c>
      <c r="X181" s="180">
        <v>100</v>
      </c>
      <c r="Y181" s="88"/>
      <c r="Z181" s="88"/>
      <c r="AA181" s="88"/>
      <c r="AB181" s="529">
        <f>'Jaunaudžu kopšana'!J184</f>
        <v>0</v>
      </c>
      <c r="AC181" s="175">
        <v>40</v>
      </c>
      <c r="AD181" s="181">
        <v>40</v>
      </c>
      <c r="AE181" s="88"/>
      <c r="AF181" s="88"/>
      <c r="AG181" s="88"/>
      <c r="AH181" s="529">
        <f>Aizsardzība!J184</f>
        <v>0</v>
      </c>
      <c r="AI181" s="175">
        <v>0</v>
      </c>
      <c r="AJ181" s="172"/>
      <c r="AK181" s="88"/>
      <c r="AL181" s="88"/>
      <c r="AM181" s="88"/>
      <c r="AN181" s="529">
        <f>'Stumbru aizsardzība'!J186</f>
        <v>0</v>
      </c>
      <c r="AO181" s="87">
        <f t="shared" si="3"/>
        <v>250</v>
      </c>
      <c r="AP181" s="85">
        <f>IF(AND(Stādīšana!$Z184=TRUE,Papildināšana!$AC184=TRUE,'Agrotehniskā kopšana'!$AJ185=TRUE,'Jaunaudžu kopšana'!$AB184=TRUE,Aizsardzība!$AE184=TRUE,'Stumbru aizsardzība'!$AQ186=TRUE),(IF(COUNT(E181:I181)&gt;0,((E181+F181+G181+H181+I181)*J181),0)+IF(COUNT(Q181:U181)&gt;0,((Q181+R181+S181+T181+U181)*V181),0)+IF(COUNT(W181:AA181)&gt;0,((W181+X181+Y181+Z181+AA181)*AB181),0)+IF(COUNT(AC181:AG181)&gt;0,((AC181+AD181+AE181+AF181+AG181)*AH181),0)+(K181+L181+M181+N181+O181)*P181+(AI181+AJ181+AK181+AL181+AM181)*AN181),0)</f>
        <v>0</v>
      </c>
    </row>
    <row r="182" spans="1:42" x14ac:dyDescent="0.3">
      <c r="A182" s="152"/>
      <c r="B182" s="170">
        <v>174</v>
      </c>
      <c r="C182" s="173" t="s">
        <v>219</v>
      </c>
      <c r="D182" s="186" t="s">
        <v>67</v>
      </c>
      <c r="E182" s="174">
        <v>15</v>
      </c>
      <c r="F182" s="171"/>
      <c r="G182" s="88"/>
      <c r="H182" s="88"/>
      <c r="I182" s="88"/>
      <c r="J182" s="529">
        <f>Stādīšana!J185</f>
        <v>0</v>
      </c>
      <c r="K182" s="174">
        <v>10</v>
      </c>
      <c r="L182" s="171"/>
      <c r="M182" s="88"/>
      <c r="N182" s="88"/>
      <c r="O182" s="88"/>
      <c r="P182" s="529">
        <f>Papildināšana!J185</f>
        <v>0</v>
      </c>
      <c r="Q182" s="174">
        <v>65</v>
      </c>
      <c r="R182" s="171"/>
      <c r="S182" s="88"/>
      <c r="T182" s="88"/>
      <c r="U182" s="88"/>
      <c r="V182" s="529">
        <f>'Agrotehniskā kopšana'!J186</f>
        <v>0</v>
      </c>
      <c r="W182" s="174">
        <v>0</v>
      </c>
      <c r="X182" s="171"/>
      <c r="Y182" s="88"/>
      <c r="Z182" s="88"/>
      <c r="AA182" s="88"/>
      <c r="AB182" s="529">
        <f>'Jaunaudžu kopšana'!J185</f>
        <v>0</v>
      </c>
      <c r="AC182" s="174">
        <v>0</v>
      </c>
      <c r="AD182" s="171"/>
      <c r="AE182" s="88"/>
      <c r="AF182" s="88"/>
      <c r="AG182" s="88"/>
      <c r="AH182" s="529">
        <f>Aizsardzība!J185</f>
        <v>0</v>
      </c>
      <c r="AI182" s="174">
        <v>25</v>
      </c>
      <c r="AJ182" s="171"/>
      <c r="AK182" s="88"/>
      <c r="AL182" s="88"/>
      <c r="AM182" s="88"/>
      <c r="AN182" s="529">
        <f>'Stumbru aizsardzība'!J187</f>
        <v>0</v>
      </c>
      <c r="AO182" s="87">
        <f t="shared" si="3"/>
        <v>115</v>
      </c>
      <c r="AP182" s="85">
        <f>IF(AND(Stādīšana!$Z185=TRUE,Papildināšana!$AC185=TRUE,'Agrotehniskā kopšana'!$AJ186=TRUE,'Jaunaudžu kopšana'!$AB185=TRUE,Aizsardzība!$AE185=TRUE,'Stumbru aizsardzība'!$AQ187=TRUE),(IF(COUNT(E182:I182)&gt;0,((E182+F182+G182+H182+I182)*J182),0)+IF(COUNT(Q182:U182)&gt;0,((Q182+R182+S182+T182+U182)*V182),0)+IF(COUNT(W182:AA182)&gt;0,((W182+X182+Y182+Z182+AA182)*AB182),0)+IF(COUNT(AC182:AG182)&gt;0,((AC182+AD182+AE182+AF182+AG182)*AH182),0)+(K182+L182+M182+N182+O182)*P182+(AI182+AJ182+AK182+AL182+AM182)*AN182),0)</f>
        <v>0</v>
      </c>
    </row>
    <row r="183" spans="1:42" x14ac:dyDescent="0.3">
      <c r="A183" s="152"/>
      <c r="B183" s="170">
        <v>175</v>
      </c>
      <c r="C183" s="173" t="s">
        <v>219</v>
      </c>
      <c r="D183" s="186" t="s">
        <v>67</v>
      </c>
      <c r="E183" s="178">
        <v>50</v>
      </c>
      <c r="F183" s="173"/>
      <c r="G183" s="88"/>
      <c r="H183" s="88"/>
      <c r="I183" s="88"/>
      <c r="J183" s="529">
        <f>Stādīšana!J186</f>
        <v>0</v>
      </c>
      <c r="K183" s="178">
        <v>0</v>
      </c>
      <c r="L183" s="173"/>
      <c r="M183" s="88"/>
      <c r="N183" s="88"/>
      <c r="O183" s="88"/>
      <c r="P183" s="529">
        <f>Papildināšana!J186</f>
        <v>0</v>
      </c>
      <c r="Q183" s="178">
        <v>120</v>
      </c>
      <c r="R183" s="173"/>
      <c r="S183" s="88"/>
      <c r="T183" s="88"/>
      <c r="U183" s="88"/>
      <c r="V183" s="529">
        <f>'Agrotehniskā kopšana'!J187</f>
        <v>0</v>
      </c>
      <c r="W183" s="178">
        <v>0</v>
      </c>
      <c r="X183" s="173"/>
      <c r="Y183" s="88"/>
      <c r="Z183" s="88"/>
      <c r="AA183" s="88"/>
      <c r="AB183" s="529">
        <f>'Jaunaudžu kopšana'!J186</f>
        <v>0</v>
      </c>
      <c r="AC183" s="178">
        <v>0</v>
      </c>
      <c r="AD183" s="173"/>
      <c r="AE183" s="88"/>
      <c r="AF183" s="88"/>
      <c r="AG183" s="88"/>
      <c r="AH183" s="529">
        <f>Aizsardzība!J186</f>
        <v>0</v>
      </c>
      <c r="AI183" s="178">
        <v>0</v>
      </c>
      <c r="AJ183" s="173"/>
      <c r="AK183" s="88"/>
      <c r="AL183" s="88"/>
      <c r="AM183" s="88"/>
      <c r="AN183" s="529">
        <f>'Stumbru aizsardzība'!J188</f>
        <v>0</v>
      </c>
      <c r="AO183" s="87">
        <f t="shared" si="3"/>
        <v>170</v>
      </c>
      <c r="AP183" s="85">
        <f>IF(AND(Stādīšana!$Z186=TRUE,Papildināšana!$AC186=TRUE,'Agrotehniskā kopšana'!$AJ187=TRUE,'Jaunaudžu kopšana'!$AB186=TRUE,Aizsardzība!$AE186=TRUE,'Stumbru aizsardzība'!$AQ188=TRUE),(IF(COUNT(E183:I183)&gt;0,((E183+F183+G183+H183+I183)*J183),0)+IF(COUNT(Q183:U183)&gt;0,((Q183+R183+S183+T183+U183)*V183),0)+IF(COUNT(W183:AA183)&gt;0,((W183+X183+Y183+Z183+AA183)*AB183),0)+IF(COUNT(AC183:AG183)&gt;0,((AC183+AD183+AE183+AF183+AG183)*AH183),0)+(K183+L183+M183+N183+O183)*P183+(AI183+AJ183+AK183+AL183+AM183)*AN183),0)</f>
        <v>0</v>
      </c>
    </row>
    <row r="184" spans="1:42" x14ac:dyDescent="0.3">
      <c r="A184" s="152"/>
      <c r="B184" s="170">
        <v>176</v>
      </c>
      <c r="C184" s="173" t="s">
        <v>219</v>
      </c>
      <c r="D184" s="186" t="s">
        <v>67</v>
      </c>
      <c r="E184" s="178">
        <v>0</v>
      </c>
      <c r="F184" s="173"/>
      <c r="G184" s="88"/>
      <c r="H184" s="88"/>
      <c r="I184" s="88"/>
      <c r="J184" s="529">
        <f>Stādīšana!J187</f>
        <v>0</v>
      </c>
      <c r="K184" s="178">
        <v>0</v>
      </c>
      <c r="L184" s="173"/>
      <c r="M184" s="88"/>
      <c r="N184" s="88"/>
      <c r="O184" s="88"/>
      <c r="P184" s="529">
        <f>Papildināšana!J187</f>
        <v>0</v>
      </c>
      <c r="Q184" s="178">
        <v>65</v>
      </c>
      <c r="R184" s="173"/>
      <c r="S184" s="88"/>
      <c r="T184" s="88"/>
      <c r="U184" s="88"/>
      <c r="V184" s="529">
        <f>'Agrotehniskā kopšana'!J188</f>
        <v>0</v>
      </c>
      <c r="W184" s="178">
        <v>0</v>
      </c>
      <c r="X184" s="173"/>
      <c r="Y184" s="88"/>
      <c r="Z184" s="88"/>
      <c r="AA184" s="88"/>
      <c r="AB184" s="529">
        <f>'Jaunaudžu kopšana'!J187</f>
        <v>0</v>
      </c>
      <c r="AC184" s="178">
        <v>0</v>
      </c>
      <c r="AD184" s="173"/>
      <c r="AE184" s="88"/>
      <c r="AF184" s="88"/>
      <c r="AG184" s="88"/>
      <c r="AH184" s="529">
        <f>Aizsardzība!J187</f>
        <v>0</v>
      </c>
      <c r="AI184" s="178">
        <v>0</v>
      </c>
      <c r="AJ184" s="173"/>
      <c r="AK184" s="88"/>
      <c r="AL184" s="88"/>
      <c r="AM184" s="88"/>
      <c r="AN184" s="529">
        <f>'Stumbru aizsardzība'!J189</f>
        <v>0</v>
      </c>
      <c r="AO184" s="87">
        <f t="shared" si="3"/>
        <v>65</v>
      </c>
      <c r="AP184" s="85">
        <f>IF(AND(Stādīšana!$Z187=TRUE,Papildināšana!$AC187=TRUE,'Agrotehniskā kopšana'!$AJ188=TRUE,'Jaunaudžu kopšana'!$AB187=TRUE,Aizsardzība!$AE187=TRUE,'Stumbru aizsardzība'!$AQ189=TRUE),(IF(COUNT(E184:I184)&gt;0,((E184+F184+G184+H184+I184)*J184),0)+IF(COUNT(Q184:U184)&gt;0,((Q184+R184+S184+T184+U184)*V184),0)+IF(COUNT(W184:AA184)&gt;0,((W184+X184+Y184+Z184+AA184)*AB184),0)+IF(COUNT(AC184:AG184)&gt;0,((AC184+AD184+AE184+AF184+AG184)*AH184),0)+(K184+L184+M184+N184+O184)*P184+(AI184+AJ184+AK184+AL184+AM184)*AN184),0)</f>
        <v>0</v>
      </c>
    </row>
    <row r="185" spans="1:42" x14ac:dyDescent="0.3">
      <c r="A185" s="152"/>
      <c r="B185" s="170">
        <v>177</v>
      </c>
      <c r="C185" s="173" t="s">
        <v>219</v>
      </c>
      <c r="D185" s="186" t="s">
        <v>67</v>
      </c>
      <c r="E185" s="174">
        <v>0</v>
      </c>
      <c r="F185" s="171"/>
      <c r="G185" s="88"/>
      <c r="H185" s="88"/>
      <c r="I185" s="88"/>
      <c r="J185" s="529">
        <f>Stādīšana!J188</f>
        <v>0</v>
      </c>
      <c r="K185" s="174">
        <v>0</v>
      </c>
      <c r="L185" s="171"/>
      <c r="M185" s="88"/>
      <c r="N185" s="88"/>
      <c r="O185" s="88"/>
      <c r="P185" s="529">
        <f>Papildināšana!J188</f>
        <v>0</v>
      </c>
      <c r="Q185" s="174">
        <v>0</v>
      </c>
      <c r="R185" s="171"/>
      <c r="S185" s="88"/>
      <c r="T185" s="88"/>
      <c r="U185" s="88"/>
      <c r="V185" s="529">
        <f>'Agrotehniskā kopšana'!J189</f>
        <v>0</v>
      </c>
      <c r="W185" s="174">
        <v>120</v>
      </c>
      <c r="X185" s="180">
        <v>120</v>
      </c>
      <c r="Y185" s="88"/>
      <c r="Z185" s="88"/>
      <c r="AA185" s="88"/>
      <c r="AB185" s="529">
        <f>'Jaunaudžu kopšana'!J188</f>
        <v>0</v>
      </c>
      <c r="AC185" s="174">
        <v>60</v>
      </c>
      <c r="AD185" s="180">
        <v>45</v>
      </c>
      <c r="AE185" s="88"/>
      <c r="AF185" s="88"/>
      <c r="AG185" s="88"/>
      <c r="AH185" s="529">
        <f>Aizsardzība!J188</f>
        <v>0</v>
      </c>
      <c r="AI185" s="174">
        <v>0</v>
      </c>
      <c r="AJ185" s="171"/>
      <c r="AK185" s="88"/>
      <c r="AL185" s="88"/>
      <c r="AM185" s="88"/>
      <c r="AN185" s="529">
        <f>'Stumbru aizsardzība'!J190</f>
        <v>0</v>
      </c>
      <c r="AO185" s="87">
        <f t="shared" si="3"/>
        <v>180</v>
      </c>
      <c r="AP185" s="85">
        <f>IF(AND(Stādīšana!$Z188=TRUE,Papildināšana!$AC188=TRUE,'Agrotehniskā kopšana'!$AJ189=TRUE,'Jaunaudžu kopšana'!$AB188=TRUE,Aizsardzība!$AE188=TRUE,'Stumbru aizsardzība'!$AQ190=TRUE),(IF(COUNT(E185:I185)&gt;0,((E185+F185+G185+H185+I185)*J185),0)+IF(COUNT(Q185:U185)&gt;0,((Q185+R185+S185+T185+U185)*V185),0)+IF(COUNT(W185:AA185)&gt;0,((W185+X185+Y185+Z185+AA185)*AB185),0)+IF(COUNT(AC185:AG185)&gt;0,((AC185+AD185+AE185+AF185+AG185)*AH185),0)+(K185+L185+M185+N185+O185)*P185+(AI185+AJ185+AK185+AL185+AM185)*AN185),0)</f>
        <v>0</v>
      </c>
    </row>
    <row r="186" spans="1:42" x14ac:dyDescent="0.3">
      <c r="A186" s="152"/>
      <c r="B186" s="170">
        <v>178</v>
      </c>
      <c r="C186" s="171" t="s">
        <v>220</v>
      </c>
      <c r="D186" s="518" t="s">
        <v>87</v>
      </c>
      <c r="E186" s="174">
        <v>40</v>
      </c>
      <c r="F186" s="180">
        <v>40</v>
      </c>
      <c r="G186" s="88"/>
      <c r="H186" s="88"/>
      <c r="I186" s="88"/>
      <c r="J186" s="529">
        <f>Stādīšana!J189</f>
        <v>0</v>
      </c>
      <c r="K186" s="174"/>
      <c r="L186" s="180"/>
      <c r="M186" s="88"/>
      <c r="N186" s="88"/>
      <c r="O186" s="88"/>
      <c r="P186" s="529">
        <f>Papildināšana!J189</f>
        <v>0</v>
      </c>
      <c r="Q186" s="174">
        <v>50</v>
      </c>
      <c r="R186" s="180">
        <v>50</v>
      </c>
      <c r="S186" s="88"/>
      <c r="T186" s="88"/>
      <c r="U186" s="88"/>
      <c r="V186" s="529">
        <f>'Agrotehniskā kopšana'!J190</f>
        <v>0</v>
      </c>
      <c r="W186" s="174">
        <v>120</v>
      </c>
      <c r="X186" s="180">
        <v>120</v>
      </c>
      <c r="Y186" s="88"/>
      <c r="Z186" s="88"/>
      <c r="AA186" s="88"/>
      <c r="AB186" s="529">
        <f>'Jaunaudžu kopšana'!J189</f>
        <v>0</v>
      </c>
      <c r="AC186" s="174">
        <v>20</v>
      </c>
      <c r="AD186" s="180">
        <v>20</v>
      </c>
      <c r="AE186" s="88"/>
      <c r="AF186" s="88"/>
      <c r="AG186" s="88"/>
      <c r="AH186" s="529">
        <f>Aizsardzība!J189</f>
        <v>0</v>
      </c>
      <c r="AI186" s="174"/>
      <c r="AJ186" s="180"/>
      <c r="AK186" s="88"/>
      <c r="AL186" s="88"/>
      <c r="AM186" s="88"/>
      <c r="AN186" s="529">
        <f>'Stumbru aizsardzība'!J191</f>
        <v>0</v>
      </c>
      <c r="AO186" s="87">
        <f t="shared" si="3"/>
        <v>230</v>
      </c>
      <c r="AP186" s="85">
        <f>IF(AND(Stādīšana!$Z189=TRUE,Papildināšana!$AC189=TRUE,'Agrotehniskā kopšana'!$AJ190=TRUE,'Jaunaudžu kopšana'!$AB189=TRUE,Aizsardzība!$AE189=TRUE,'Stumbru aizsardzība'!$AQ191=TRUE),(IF(COUNT(E186:I186)&gt;0,((E186+F186+G186+H186+I186)*J186),0)+IF(COUNT(Q186:U186)&gt;0,((Q186+R186+S186+T186+U186)*V186),0)+IF(COUNT(W186:AA186)&gt;0,((W186+X186+Y186+Z186+AA186)*AB186),0)+IF(COUNT(AC186:AG186)&gt;0,((AC186+AD186+AE186+AF186+AG186)*AH186),0)+(K186+L186+M186+N186+O186)*P186+(AI186+AJ186+AK186+AL186+AM186)*AN186),0)</f>
        <v>0</v>
      </c>
    </row>
    <row r="187" spans="1:42" x14ac:dyDescent="0.3">
      <c r="A187" s="152"/>
      <c r="B187" s="170">
        <v>179</v>
      </c>
      <c r="C187" s="171" t="s">
        <v>220</v>
      </c>
      <c r="D187" s="518" t="s">
        <v>87</v>
      </c>
      <c r="E187" s="174"/>
      <c r="F187" s="180"/>
      <c r="G187" s="88"/>
      <c r="H187" s="88"/>
      <c r="I187" s="88"/>
      <c r="J187" s="529">
        <f>Stādīšana!J190</f>
        <v>0</v>
      </c>
      <c r="K187" s="174">
        <v>15</v>
      </c>
      <c r="L187" s="180">
        <v>15</v>
      </c>
      <c r="M187" s="88"/>
      <c r="N187" s="88"/>
      <c r="O187" s="88"/>
      <c r="P187" s="529">
        <f>Papildināšana!J190</f>
        <v>0</v>
      </c>
      <c r="Q187" s="174"/>
      <c r="R187" s="180"/>
      <c r="S187" s="88"/>
      <c r="T187" s="88"/>
      <c r="U187" s="88"/>
      <c r="V187" s="529">
        <f>'Agrotehniskā kopšana'!J191</f>
        <v>0</v>
      </c>
      <c r="W187" s="174"/>
      <c r="X187" s="180"/>
      <c r="Y187" s="88"/>
      <c r="Z187" s="88"/>
      <c r="AA187" s="88"/>
      <c r="AB187" s="529">
        <f>'Jaunaudžu kopšana'!J190</f>
        <v>0</v>
      </c>
      <c r="AC187" s="174"/>
      <c r="AD187" s="180"/>
      <c r="AE187" s="88"/>
      <c r="AF187" s="88"/>
      <c r="AG187" s="88"/>
      <c r="AH187" s="529">
        <f>Aizsardzība!J190</f>
        <v>0</v>
      </c>
      <c r="AI187" s="174"/>
      <c r="AJ187" s="180"/>
      <c r="AK187" s="88"/>
      <c r="AL187" s="88"/>
      <c r="AM187" s="88"/>
      <c r="AN187" s="529">
        <f>'Stumbru aizsardzība'!J192</f>
        <v>0</v>
      </c>
      <c r="AO187" s="87">
        <f t="shared" si="3"/>
        <v>15</v>
      </c>
      <c r="AP187" s="85">
        <f>IF(AND(Stādīšana!$Z190=TRUE,Papildināšana!$AC190=TRUE,'Agrotehniskā kopšana'!$AJ191=TRUE,'Jaunaudžu kopšana'!$AB190=TRUE,Aizsardzība!$AE190=TRUE,'Stumbru aizsardzība'!$AQ192=TRUE),(IF(COUNT(E187:I187)&gt;0,((E187+F187+G187+H187+I187)*J187),0)+IF(COUNT(Q187:U187)&gt;0,((Q187+R187+S187+T187+U187)*V187),0)+IF(COUNT(W187:AA187)&gt;0,((W187+X187+Y187+Z187+AA187)*AB187),0)+IF(COUNT(AC187:AG187)&gt;0,((AC187+AD187+AE187+AF187+AG187)*AH187),0)+(K187+L187+M187+N187+O187)*P187+(AI187+AJ187+AK187+AL187+AM187)*AN187),0)</f>
        <v>0</v>
      </c>
    </row>
    <row r="188" spans="1:42" x14ac:dyDescent="0.3">
      <c r="A188" s="152"/>
      <c r="B188" s="170">
        <v>180</v>
      </c>
      <c r="C188" s="171" t="s">
        <v>220</v>
      </c>
      <c r="D188" s="518" t="s">
        <v>87</v>
      </c>
      <c r="E188" s="174"/>
      <c r="F188" s="180"/>
      <c r="G188" s="88"/>
      <c r="H188" s="88"/>
      <c r="I188" s="88"/>
      <c r="J188" s="529">
        <f>Stādīšana!J191</f>
        <v>0</v>
      </c>
      <c r="K188" s="174"/>
      <c r="L188" s="180"/>
      <c r="M188" s="88"/>
      <c r="N188" s="88"/>
      <c r="O188" s="88"/>
      <c r="P188" s="529">
        <f>Papildināšana!J191</f>
        <v>0</v>
      </c>
      <c r="Q188" s="174">
        <v>100</v>
      </c>
      <c r="R188" s="180"/>
      <c r="S188" s="88"/>
      <c r="T188" s="88"/>
      <c r="U188" s="88"/>
      <c r="V188" s="529">
        <f>'Agrotehniskā kopšana'!J192</f>
        <v>0</v>
      </c>
      <c r="W188" s="174"/>
      <c r="X188" s="180"/>
      <c r="Y188" s="88"/>
      <c r="Z188" s="88"/>
      <c r="AA188" s="88"/>
      <c r="AB188" s="529">
        <f>'Jaunaudžu kopšana'!J191</f>
        <v>0</v>
      </c>
      <c r="AC188" s="174">
        <v>20</v>
      </c>
      <c r="AD188" s="180"/>
      <c r="AE188" s="88"/>
      <c r="AF188" s="88"/>
      <c r="AG188" s="88"/>
      <c r="AH188" s="529">
        <f>Aizsardzība!J191</f>
        <v>0</v>
      </c>
      <c r="AI188" s="174"/>
      <c r="AJ188" s="180"/>
      <c r="AK188" s="88"/>
      <c r="AL188" s="88"/>
      <c r="AM188" s="88"/>
      <c r="AN188" s="529">
        <f>'Stumbru aizsardzība'!J193</f>
        <v>0</v>
      </c>
      <c r="AO188" s="87">
        <f t="shared" si="3"/>
        <v>120</v>
      </c>
      <c r="AP188" s="85">
        <f>IF(AND(Stādīšana!$Z191=TRUE,Papildināšana!$AC191=TRUE,'Agrotehniskā kopšana'!$AJ192=TRUE,'Jaunaudžu kopšana'!$AB191=TRUE,Aizsardzība!$AE191=TRUE,'Stumbru aizsardzība'!$AQ193=TRUE),(IF(COUNT(E188:I188)&gt;0,((E188+F188+G188+H188+I188)*J188),0)+IF(COUNT(Q188:U188)&gt;0,((Q188+R188+S188+T188+U188)*V188),0)+IF(COUNT(W188:AA188)&gt;0,((W188+X188+Y188+Z188+AA188)*AB188),0)+IF(COUNT(AC188:AG188)&gt;0,((AC188+AD188+AE188+AF188+AG188)*AH188),0)+(K188+L188+M188+N188+O188)*P188+(AI188+AJ188+AK188+AL188+AM188)*AN188),0)</f>
        <v>0</v>
      </c>
    </row>
    <row r="189" spans="1:42" x14ac:dyDescent="0.3">
      <c r="A189" s="152"/>
      <c r="B189" s="170">
        <v>181</v>
      </c>
      <c r="C189" s="171" t="s">
        <v>220</v>
      </c>
      <c r="D189" s="518" t="s">
        <v>87</v>
      </c>
      <c r="E189" s="174">
        <v>35</v>
      </c>
      <c r="F189" s="180">
        <v>35</v>
      </c>
      <c r="G189" s="88"/>
      <c r="H189" s="88"/>
      <c r="I189" s="88"/>
      <c r="J189" s="529">
        <f>Stādīšana!J192</f>
        <v>0</v>
      </c>
      <c r="K189" s="174">
        <v>10</v>
      </c>
      <c r="L189" s="180">
        <v>10</v>
      </c>
      <c r="M189" s="88"/>
      <c r="N189" s="88"/>
      <c r="O189" s="88"/>
      <c r="P189" s="529">
        <f>Papildināšana!J192</f>
        <v>0</v>
      </c>
      <c r="Q189" s="174">
        <v>60</v>
      </c>
      <c r="R189" s="180">
        <v>60</v>
      </c>
      <c r="S189" s="88"/>
      <c r="T189" s="88"/>
      <c r="U189" s="88"/>
      <c r="V189" s="529">
        <f>'Agrotehniskā kopšana'!J193</f>
        <v>0</v>
      </c>
      <c r="W189" s="174"/>
      <c r="X189" s="180"/>
      <c r="Y189" s="88"/>
      <c r="Z189" s="88"/>
      <c r="AA189" s="88"/>
      <c r="AB189" s="529">
        <f>'Jaunaudžu kopšana'!J192</f>
        <v>0</v>
      </c>
      <c r="AC189" s="174"/>
      <c r="AD189" s="180"/>
      <c r="AE189" s="88"/>
      <c r="AF189" s="88"/>
      <c r="AG189" s="88"/>
      <c r="AH189" s="529">
        <f>Aizsardzība!J192</f>
        <v>0</v>
      </c>
      <c r="AI189" s="174"/>
      <c r="AJ189" s="180"/>
      <c r="AK189" s="88"/>
      <c r="AL189" s="88"/>
      <c r="AM189" s="88"/>
      <c r="AN189" s="529">
        <f>'Stumbru aizsardzība'!J194</f>
        <v>0</v>
      </c>
      <c r="AO189" s="87">
        <f t="shared" si="3"/>
        <v>105</v>
      </c>
      <c r="AP189" s="85">
        <f>IF(AND(Stādīšana!$Z192=TRUE,Papildināšana!$AC192=TRUE,'Agrotehniskā kopšana'!$AJ193=TRUE,'Jaunaudžu kopšana'!$AB192=TRUE,Aizsardzība!$AE192=TRUE,'Stumbru aizsardzība'!$AQ194=TRUE),(IF(COUNT(E189:I189)&gt;0,((E189+F189+G189+H189+I189)*J189),0)+IF(COUNT(Q189:U189)&gt;0,((Q189+R189+S189+T189+U189)*V189),0)+IF(COUNT(W189:AA189)&gt;0,((W189+X189+Y189+Z189+AA189)*AB189),0)+IF(COUNT(AC189:AG189)&gt;0,((AC189+AD189+AE189+AF189+AG189)*AH189),0)+(K189+L189+M189+N189+O189)*P189+(AI189+AJ189+AK189+AL189+AM189)*AN189),0)</f>
        <v>0</v>
      </c>
    </row>
    <row r="190" spans="1:42" x14ac:dyDescent="0.3">
      <c r="A190" s="152"/>
      <c r="B190" s="170">
        <v>182</v>
      </c>
      <c r="C190" s="171" t="s">
        <v>220</v>
      </c>
      <c r="D190" s="518" t="s">
        <v>87</v>
      </c>
      <c r="E190" s="174">
        <v>25</v>
      </c>
      <c r="F190" s="180">
        <v>25</v>
      </c>
      <c r="G190" s="88"/>
      <c r="H190" s="88"/>
      <c r="I190" s="88"/>
      <c r="J190" s="529">
        <f>Stādīšana!J193</f>
        <v>0</v>
      </c>
      <c r="K190" s="174">
        <v>10</v>
      </c>
      <c r="L190" s="180">
        <v>10</v>
      </c>
      <c r="M190" s="88"/>
      <c r="N190" s="88"/>
      <c r="O190" s="88"/>
      <c r="P190" s="529">
        <f>Papildināšana!J193</f>
        <v>0</v>
      </c>
      <c r="Q190" s="174">
        <v>30</v>
      </c>
      <c r="R190" s="180">
        <v>20</v>
      </c>
      <c r="S190" s="88"/>
      <c r="T190" s="88"/>
      <c r="U190" s="88"/>
      <c r="V190" s="529">
        <f>'Agrotehniskā kopšana'!J194</f>
        <v>0</v>
      </c>
      <c r="W190" s="174"/>
      <c r="X190" s="180"/>
      <c r="Y190" s="88"/>
      <c r="Z190" s="88"/>
      <c r="AA190" s="88"/>
      <c r="AB190" s="529">
        <f>'Jaunaudžu kopšana'!J193</f>
        <v>0</v>
      </c>
      <c r="AC190" s="174"/>
      <c r="AD190" s="180"/>
      <c r="AE190" s="88"/>
      <c r="AF190" s="88"/>
      <c r="AG190" s="88"/>
      <c r="AH190" s="529">
        <f>Aizsardzība!J193</f>
        <v>0</v>
      </c>
      <c r="AI190" s="174"/>
      <c r="AJ190" s="180"/>
      <c r="AK190" s="88"/>
      <c r="AL190" s="88"/>
      <c r="AM190" s="88"/>
      <c r="AN190" s="529">
        <f>'Stumbru aizsardzība'!J195</f>
        <v>0</v>
      </c>
      <c r="AO190" s="87">
        <f t="shared" si="3"/>
        <v>65</v>
      </c>
      <c r="AP190" s="85">
        <f>IF(AND(Stādīšana!$Z193=TRUE,Papildināšana!$AC193=TRUE,'Agrotehniskā kopšana'!$AJ194=TRUE,'Jaunaudžu kopšana'!$AB193=TRUE,Aizsardzība!$AE193=TRUE,'Stumbru aizsardzība'!$AQ195=TRUE),(IF(COUNT(E190:I190)&gt;0,((E190+F190+G190+H190+I190)*J190),0)+IF(COUNT(Q190:U190)&gt;0,((Q190+R190+S190+T190+U190)*V190),0)+IF(COUNT(W190:AA190)&gt;0,((W190+X190+Y190+Z190+AA190)*AB190),0)+IF(COUNT(AC190:AG190)&gt;0,((AC190+AD190+AE190+AF190+AG190)*AH190),0)+(K190+L190+M190+N190+O190)*P190+(AI190+AJ190+AK190+AL190+AM190)*AN190),0)</f>
        <v>0</v>
      </c>
    </row>
    <row r="191" spans="1:42" x14ac:dyDescent="0.3">
      <c r="A191" s="152"/>
      <c r="B191" s="170">
        <v>183</v>
      </c>
      <c r="C191" s="171" t="s">
        <v>220</v>
      </c>
      <c r="D191" s="518" t="s">
        <v>87</v>
      </c>
      <c r="E191" s="174">
        <v>25</v>
      </c>
      <c r="F191" s="180">
        <v>25</v>
      </c>
      <c r="G191" s="88"/>
      <c r="H191" s="88"/>
      <c r="I191" s="88"/>
      <c r="J191" s="529">
        <f>Stādīšana!J194</f>
        <v>0</v>
      </c>
      <c r="K191" s="174"/>
      <c r="L191" s="180"/>
      <c r="M191" s="88"/>
      <c r="N191" s="88"/>
      <c r="O191" s="88"/>
      <c r="P191" s="529">
        <f>Papildināšana!J194</f>
        <v>0</v>
      </c>
      <c r="Q191" s="174"/>
      <c r="R191" s="180"/>
      <c r="S191" s="88"/>
      <c r="T191" s="88"/>
      <c r="U191" s="88"/>
      <c r="V191" s="529">
        <f>'Agrotehniskā kopšana'!J195</f>
        <v>0</v>
      </c>
      <c r="W191" s="174"/>
      <c r="X191" s="180"/>
      <c r="Y191" s="88"/>
      <c r="Z191" s="88"/>
      <c r="AA191" s="88"/>
      <c r="AB191" s="529">
        <f>'Jaunaudžu kopšana'!J194</f>
        <v>0</v>
      </c>
      <c r="AC191" s="174">
        <v>60</v>
      </c>
      <c r="AD191" s="180">
        <v>60</v>
      </c>
      <c r="AE191" s="88"/>
      <c r="AF191" s="88"/>
      <c r="AG191" s="88"/>
      <c r="AH191" s="529">
        <f>Aizsardzība!J194</f>
        <v>0</v>
      </c>
      <c r="AI191" s="174">
        <v>35</v>
      </c>
      <c r="AJ191" s="180">
        <v>30</v>
      </c>
      <c r="AK191" s="88"/>
      <c r="AL191" s="88"/>
      <c r="AM191" s="88"/>
      <c r="AN191" s="529">
        <f>'Stumbru aizsardzība'!J196</f>
        <v>0</v>
      </c>
      <c r="AO191" s="87">
        <f t="shared" si="3"/>
        <v>120</v>
      </c>
      <c r="AP191" s="85">
        <f>IF(AND(Stādīšana!$Z194=TRUE,Papildināšana!$AC194=TRUE,'Agrotehniskā kopšana'!$AJ195=TRUE,'Jaunaudžu kopšana'!$AB194=TRUE,Aizsardzība!$AE194=TRUE,'Stumbru aizsardzība'!$AQ196=TRUE),(IF(COUNT(E191:I191)&gt;0,((E191+F191+G191+H191+I191)*J191),0)+IF(COUNT(Q191:U191)&gt;0,((Q191+R191+S191+T191+U191)*V191),0)+IF(COUNT(W191:AA191)&gt;0,((W191+X191+Y191+Z191+AA191)*AB191),0)+IF(COUNT(AC191:AG191)&gt;0,((AC191+AD191+AE191+AF191+AG191)*AH191),0)+(K191+L191+M191+N191+O191)*P191+(AI191+AJ191+AK191+AL191+AM191)*AN191),0)</f>
        <v>0</v>
      </c>
    </row>
    <row r="192" spans="1:42" x14ac:dyDescent="0.3">
      <c r="A192" s="152"/>
      <c r="B192" s="170">
        <v>184</v>
      </c>
      <c r="C192" s="171" t="s">
        <v>220</v>
      </c>
      <c r="D192" s="518" t="s">
        <v>87</v>
      </c>
      <c r="E192" s="175">
        <v>15</v>
      </c>
      <c r="F192" s="181">
        <v>15</v>
      </c>
      <c r="G192" s="88"/>
      <c r="H192" s="88"/>
      <c r="I192" s="88"/>
      <c r="J192" s="529">
        <f>Stādīšana!J195</f>
        <v>0</v>
      </c>
      <c r="K192" s="175"/>
      <c r="L192" s="181"/>
      <c r="M192" s="88"/>
      <c r="N192" s="88"/>
      <c r="O192" s="88"/>
      <c r="P192" s="529">
        <f>Papildināšana!J195</f>
        <v>0</v>
      </c>
      <c r="Q192" s="175">
        <v>60</v>
      </c>
      <c r="R192" s="181">
        <v>60</v>
      </c>
      <c r="S192" s="88"/>
      <c r="T192" s="88"/>
      <c r="U192" s="88"/>
      <c r="V192" s="529">
        <f>'Agrotehniskā kopšana'!J196</f>
        <v>0</v>
      </c>
      <c r="W192" s="175">
        <v>120</v>
      </c>
      <c r="X192" s="181">
        <v>100</v>
      </c>
      <c r="Y192" s="88"/>
      <c r="Z192" s="88"/>
      <c r="AA192" s="88"/>
      <c r="AB192" s="529">
        <f>'Jaunaudžu kopšana'!J195</f>
        <v>0</v>
      </c>
      <c r="AC192" s="175">
        <v>20</v>
      </c>
      <c r="AD192" s="181">
        <v>20</v>
      </c>
      <c r="AE192" s="88"/>
      <c r="AF192" s="88"/>
      <c r="AG192" s="88"/>
      <c r="AH192" s="529">
        <f>Aizsardzība!J195</f>
        <v>0</v>
      </c>
      <c r="AI192" s="175">
        <v>10</v>
      </c>
      <c r="AJ192" s="181">
        <v>10</v>
      </c>
      <c r="AK192" s="88"/>
      <c r="AL192" s="88"/>
      <c r="AM192" s="88"/>
      <c r="AN192" s="529">
        <f>'Stumbru aizsardzība'!J197</f>
        <v>0</v>
      </c>
      <c r="AO192" s="87">
        <f t="shared" si="3"/>
        <v>225</v>
      </c>
      <c r="AP192" s="85">
        <f>IF(AND(Stādīšana!$Z195=TRUE,Papildināšana!$AC195=TRUE,'Agrotehniskā kopšana'!$AJ196=TRUE,'Jaunaudžu kopšana'!$AB195=TRUE,Aizsardzība!$AE195=TRUE,'Stumbru aizsardzība'!$AQ197=TRUE),(IF(COUNT(E192:I192)&gt;0,((E192+F192+G192+H192+I192)*J192),0)+IF(COUNT(Q192:U192)&gt;0,((Q192+R192+S192+T192+U192)*V192),0)+IF(COUNT(W192:AA192)&gt;0,((W192+X192+Y192+Z192+AA192)*AB192),0)+IF(COUNT(AC192:AG192)&gt;0,((AC192+AD192+AE192+AF192+AG192)*AH192),0)+(K192+L192+M192+N192+O192)*P192+(AI192+AJ192+AK192+AL192+AM192)*AN192),0)</f>
        <v>0</v>
      </c>
    </row>
    <row r="193" spans="1:42" x14ac:dyDescent="0.3">
      <c r="A193" s="152"/>
      <c r="B193" s="170">
        <v>185</v>
      </c>
      <c r="C193" s="171" t="s">
        <v>220</v>
      </c>
      <c r="D193" s="185" t="s">
        <v>85</v>
      </c>
      <c r="E193" s="174"/>
      <c r="F193" s="180"/>
      <c r="G193" s="88"/>
      <c r="H193" s="88"/>
      <c r="I193" s="88"/>
      <c r="J193" s="529">
        <f>Stādīšana!J196</f>
        <v>0</v>
      </c>
      <c r="K193" s="174">
        <v>20</v>
      </c>
      <c r="L193" s="180"/>
      <c r="M193" s="88"/>
      <c r="N193" s="88"/>
      <c r="O193" s="88"/>
      <c r="P193" s="529">
        <f>Papildināšana!J196</f>
        <v>0</v>
      </c>
      <c r="Q193" s="174">
        <v>20</v>
      </c>
      <c r="R193" s="180"/>
      <c r="S193" s="88"/>
      <c r="T193" s="88"/>
      <c r="U193" s="88"/>
      <c r="V193" s="529">
        <f>'Agrotehniskā kopšana'!J197</f>
        <v>0</v>
      </c>
      <c r="W193" s="174"/>
      <c r="X193" s="180"/>
      <c r="Y193" s="88"/>
      <c r="Z193" s="88"/>
      <c r="AA193" s="88"/>
      <c r="AB193" s="529">
        <f>'Jaunaudžu kopšana'!J196</f>
        <v>0</v>
      </c>
      <c r="AC193" s="174"/>
      <c r="AD193" s="180"/>
      <c r="AE193" s="88"/>
      <c r="AF193" s="88"/>
      <c r="AG193" s="88"/>
      <c r="AH193" s="529">
        <f>Aizsardzība!J196</f>
        <v>0</v>
      </c>
      <c r="AI193" s="174"/>
      <c r="AJ193" s="180"/>
      <c r="AK193" s="88"/>
      <c r="AL193" s="88"/>
      <c r="AM193" s="88"/>
      <c r="AN193" s="529">
        <f>'Stumbru aizsardzība'!J198</f>
        <v>0</v>
      </c>
      <c r="AO193" s="87">
        <f t="shared" si="3"/>
        <v>40</v>
      </c>
      <c r="AP193" s="85">
        <f>IF(AND(Stādīšana!$Z196=TRUE,Papildināšana!$AC196=TRUE,'Agrotehniskā kopšana'!$AJ197=TRUE,'Jaunaudžu kopšana'!$AB196=TRUE,Aizsardzība!$AE196=TRUE,'Stumbru aizsardzība'!$AQ198=TRUE),(IF(COUNT(E193:I193)&gt;0,((E193+F193+G193+H193+I193)*J193),0)+IF(COUNT(Q193:U193)&gt;0,((Q193+R193+S193+T193+U193)*V193),0)+IF(COUNT(W193:AA193)&gt;0,((W193+X193+Y193+Z193+AA193)*AB193),0)+IF(COUNT(AC193:AG193)&gt;0,((AC193+AD193+AE193+AF193+AG193)*AH193),0)+(K193+L193+M193+N193+O193)*P193+(AI193+AJ193+AK193+AL193+AM193)*AN193),0)</f>
        <v>0</v>
      </c>
    </row>
    <row r="194" spans="1:42" x14ac:dyDescent="0.3">
      <c r="A194" s="152"/>
      <c r="B194" s="170">
        <v>186</v>
      </c>
      <c r="C194" s="171" t="s">
        <v>220</v>
      </c>
      <c r="D194" s="185" t="s">
        <v>85</v>
      </c>
      <c r="E194" s="174">
        <v>50</v>
      </c>
      <c r="F194" s="180">
        <v>50</v>
      </c>
      <c r="G194" s="88"/>
      <c r="H194" s="88"/>
      <c r="I194" s="88"/>
      <c r="J194" s="529">
        <f>Stādīšana!J197</f>
        <v>0</v>
      </c>
      <c r="K194" s="174">
        <v>15</v>
      </c>
      <c r="L194" s="180">
        <v>15</v>
      </c>
      <c r="M194" s="88"/>
      <c r="N194" s="88"/>
      <c r="O194" s="88"/>
      <c r="P194" s="529">
        <f>Papildināšana!J197</f>
        <v>0</v>
      </c>
      <c r="Q194" s="174"/>
      <c r="R194" s="180"/>
      <c r="S194" s="88"/>
      <c r="T194" s="88"/>
      <c r="U194" s="88"/>
      <c r="V194" s="529">
        <f>'Agrotehniskā kopšana'!J198</f>
        <v>0</v>
      </c>
      <c r="W194" s="174"/>
      <c r="X194" s="180"/>
      <c r="Y194" s="88"/>
      <c r="Z194" s="88"/>
      <c r="AA194" s="88"/>
      <c r="AB194" s="529">
        <f>'Jaunaudžu kopšana'!J197</f>
        <v>0</v>
      </c>
      <c r="AC194" s="174">
        <v>60</v>
      </c>
      <c r="AD194" s="180">
        <v>60</v>
      </c>
      <c r="AE194" s="88"/>
      <c r="AF194" s="88"/>
      <c r="AG194" s="88"/>
      <c r="AH194" s="529">
        <f>Aizsardzība!J197</f>
        <v>0</v>
      </c>
      <c r="AI194" s="174">
        <v>15</v>
      </c>
      <c r="AJ194" s="180">
        <v>15</v>
      </c>
      <c r="AK194" s="88"/>
      <c r="AL194" s="88"/>
      <c r="AM194" s="88"/>
      <c r="AN194" s="529">
        <f>'Stumbru aizsardzība'!J199</f>
        <v>0</v>
      </c>
      <c r="AO194" s="87">
        <f t="shared" si="3"/>
        <v>140</v>
      </c>
      <c r="AP194" s="85">
        <f>IF(AND(Stādīšana!$Z197=TRUE,Papildināšana!$AC197=TRUE,'Agrotehniskā kopšana'!$AJ198=TRUE,'Jaunaudžu kopšana'!$AB197=TRUE,Aizsardzība!$AE197=TRUE,'Stumbru aizsardzība'!$AQ199=TRUE),(IF(COUNT(E194:I194)&gt;0,((E194+F194+G194+H194+I194)*J194),0)+IF(COUNT(Q194:U194)&gt;0,((Q194+R194+S194+T194+U194)*V194),0)+IF(COUNT(W194:AA194)&gt;0,((W194+X194+Y194+Z194+AA194)*AB194),0)+IF(COUNT(AC194:AG194)&gt;0,((AC194+AD194+AE194+AF194+AG194)*AH194),0)+(K194+L194+M194+N194+O194)*P194+(AI194+AJ194+AK194+AL194+AM194)*AN194),0)</f>
        <v>0</v>
      </c>
    </row>
    <row r="195" spans="1:42" x14ac:dyDescent="0.3">
      <c r="A195" s="152"/>
      <c r="B195" s="170">
        <v>187</v>
      </c>
      <c r="C195" s="171" t="s">
        <v>220</v>
      </c>
      <c r="D195" s="185" t="s">
        <v>85</v>
      </c>
      <c r="E195" s="174"/>
      <c r="F195" s="180"/>
      <c r="G195" s="88"/>
      <c r="H195" s="88"/>
      <c r="I195" s="88"/>
      <c r="J195" s="529">
        <f>Stādīšana!J198</f>
        <v>0</v>
      </c>
      <c r="K195" s="174"/>
      <c r="L195" s="180"/>
      <c r="M195" s="88"/>
      <c r="N195" s="88"/>
      <c r="O195" s="88"/>
      <c r="P195" s="529">
        <f>Papildināšana!J198</f>
        <v>0</v>
      </c>
      <c r="Q195" s="174">
        <v>100</v>
      </c>
      <c r="R195" s="180">
        <v>90</v>
      </c>
      <c r="S195" s="88"/>
      <c r="T195" s="88"/>
      <c r="U195" s="88"/>
      <c r="V195" s="529">
        <f>'Agrotehniskā kopšana'!J199</f>
        <v>0</v>
      </c>
      <c r="W195" s="174"/>
      <c r="X195" s="180"/>
      <c r="Y195" s="88"/>
      <c r="Z195" s="88"/>
      <c r="AA195" s="88"/>
      <c r="AB195" s="529">
        <f>'Jaunaudžu kopšana'!J198</f>
        <v>0</v>
      </c>
      <c r="AC195" s="174">
        <v>60</v>
      </c>
      <c r="AD195" s="180">
        <v>60</v>
      </c>
      <c r="AE195" s="88"/>
      <c r="AF195" s="88"/>
      <c r="AG195" s="88"/>
      <c r="AH195" s="529">
        <f>Aizsardzība!J198</f>
        <v>0</v>
      </c>
      <c r="AI195" s="174">
        <v>40</v>
      </c>
      <c r="AJ195" s="180">
        <v>40</v>
      </c>
      <c r="AK195" s="88"/>
      <c r="AL195" s="88"/>
      <c r="AM195" s="88"/>
      <c r="AN195" s="529">
        <f>'Stumbru aizsardzība'!J200</f>
        <v>0</v>
      </c>
      <c r="AO195" s="87">
        <f t="shared" si="3"/>
        <v>200</v>
      </c>
      <c r="AP195" s="85">
        <f>IF(AND(Stādīšana!$Z198=TRUE,Papildināšana!$AC198=TRUE,'Agrotehniskā kopšana'!$AJ199=TRUE,'Jaunaudžu kopšana'!$AB198=TRUE,Aizsardzība!$AE198=TRUE,'Stumbru aizsardzība'!$AQ200=TRUE),(IF(COUNT(E195:I195)&gt;0,((E195+F195+G195+H195+I195)*J195),0)+IF(COUNT(Q195:U195)&gt;0,((Q195+R195+S195+T195+U195)*V195),0)+IF(COUNT(W195:AA195)&gt;0,((W195+X195+Y195+Z195+AA195)*AB195),0)+IF(COUNT(AC195:AG195)&gt;0,((AC195+AD195+AE195+AF195+AG195)*AH195),0)+(K195+L195+M195+N195+O195)*P195+(AI195+AJ195+AK195+AL195+AM195)*AN195),0)</f>
        <v>0</v>
      </c>
    </row>
    <row r="196" spans="1:42" x14ac:dyDescent="0.3">
      <c r="A196" s="152"/>
      <c r="B196" s="170">
        <v>188</v>
      </c>
      <c r="C196" s="171" t="s">
        <v>220</v>
      </c>
      <c r="D196" s="185" t="s">
        <v>85</v>
      </c>
      <c r="E196" s="174"/>
      <c r="F196" s="180"/>
      <c r="G196" s="88"/>
      <c r="H196" s="88"/>
      <c r="I196" s="88"/>
      <c r="J196" s="529">
        <f>Stādīšana!J199</f>
        <v>0</v>
      </c>
      <c r="K196" s="174"/>
      <c r="L196" s="180"/>
      <c r="M196" s="88"/>
      <c r="N196" s="88"/>
      <c r="O196" s="88"/>
      <c r="P196" s="529">
        <f>Papildināšana!J199</f>
        <v>0</v>
      </c>
      <c r="Q196" s="174">
        <v>60</v>
      </c>
      <c r="R196" s="180"/>
      <c r="S196" s="88"/>
      <c r="T196" s="88"/>
      <c r="U196" s="88"/>
      <c r="V196" s="529">
        <f>'Agrotehniskā kopšana'!J200</f>
        <v>0</v>
      </c>
      <c r="W196" s="174">
        <v>60</v>
      </c>
      <c r="X196" s="180"/>
      <c r="Y196" s="88"/>
      <c r="Z196" s="88"/>
      <c r="AA196" s="88"/>
      <c r="AB196" s="529">
        <f>'Jaunaudžu kopšana'!J199</f>
        <v>0</v>
      </c>
      <c r="AC196" s="174"/>
      <c r="AD196" s="180"/>
      <c r="AE196" s="88"/>
      <c r="AF196" s="88"/>
      <c r="AG196" s="88"/>
      <c r="AH196" s="529">
        <f>Aizsardzība!J199</f>
        <v>0</v>
      </c>
      <c r="AI196" s="174"/>
      <c r="AJ196" s="180"/>
      <c r="AK196" s="88"/>
      <c r="AL196" s="88"/>
      <c r="AM196" s="88"/>
      <c r="AN196" s="529">
        <f>'Stumbru aizsardzība'!J201</f>
        <v>0</v>
      </c>
      <c r="AO196" s="87">
        <f t="shared" si="3"/>
        <v>120</v>
      </c>
      <c r="AP196" s="85">
        <f>IF(AND(Stādīšana!$Z199=TRUE,Papildināšana!$AC199=TRUE,'Agrotehniskā kopšana'!$AJ200=TRUE,'Jaunaudžu kopšana'!$AB199=TRUE,Aizsardzība!$AE199=TRUE,'Stumbru aizsardzība'!$AQ201=TRUE),(IF(COUNT(E196:I196)&gt;0,((E196+F196+G196+H196+I196)*J196),0)+IF(COUNT(Q196:U196)&gt;0,((Q196+R196+S196+T196+U196)*V196),0)+IF(COUNT(W196:AA196)&gt;0,((W196+X196+Y196+Z196+AA196)*AB196),0)+IF(COUNT(AC196:AG196)&gt;0,((AC196+AD196+AE196+AF196+AG196)*AH196),0)+(K196+L196+M196+N196+O196)*P196+(AI196+AJ196+AK196+AL196+AM196)*AN196),0)</f>
        <v>0</v>
      </c>
    </row>
    <row r="197" spans="1:42" x14ac:dyDescent="0.3">
      <c r="A197" s="152"/>
      <c r="B197" s="170">
        <v>189</v>
      </c>
      <c r="C197" s="171" t="s">
        <v>220</v>
      </c>
      <c r="D197" s="185" t="s">
        <v>85</v>
      </c>
      <c r="E197" s="174">
        <v>25</v>
      </c>
      <c r="F197" s="180">
        <v>25</v>
      </c>
      <c r="G197" s="88"/>
      <c r="H197" s="88"/>
      <c r="I197" s="88"/>
      <c r="J197" s="529">
        <f>Stādīšana!J200</f>
        <v>0</v>
      </c>
      <c r="K197" s="174"/>
      <c r="L197" s="180"/>
      <c r="M197" s="88"/>
      <c r="N197" s="88"/>
      <c r="O197" s="88"/>
      <c r="P197" s="529">
        <f>Papildināšana!J200</f>
        <v>0</v>
      </c>
      <c r="Q197" s="174"/>
      <c r="R197" s="180"/>
      <c r="S197" s="88"/>
      <c r="T197" s="88"/>
      <c r="U197" s="88"/>
      <c r="V197" s="529">
        <f>'Agrotehniskā kopšana'!J201</f>
        <v>0</v>
      </c>
      <c r="W197" s="174"/>
      <c r="X197" s="180"/>
      <c r="Y197" s="88"/>
      <c r="Z197" s="88"/>
      <c r="AA197" s="88"/>
      <c r="AB197" s="529">
        <f>'Jaunaudžu kopšana'!J200</f>
        <v>0</v>
      </c>
      <c r="AC197" s="174"/>
      <c r="AD197" s="180"/>
      <c r="AE197" s="88"/>
      <c r="AF197" s="88"/>
      <c r="AG197" s="88"/>
      <c r="AH197" s="529">
        <f>Aizsardzība!J200</f>
        <v>0</v>
      </c>
      <c r="AI197" s="174"/>
      <c r="AJ197" s="180"/>
      <c r="AK197" s="88"/>
      <c r="AL197" s="88"/>
      <c r="AM197" s="88"/>
      <c r="AN197" s="529">
        <f>'Stumbru aizsardzība'!J202</f>
        <v>0</v>
      </c>
      <c r="AO197" s="87">
        <f t="shared" si="3"/>
        <v>25</v>
      </c>
      <c r="AP197" s="85">
        <f>IF(AND(Stādīšana!$Z200=TRUE,Papildināšana!$AC200=TRUE,'Agrotehniskā kopšana'!$AJ201=TRUE,'Jaunaudžu kopšana'!$AB200=TRUE,Aizsardzība!$AE200=TRUE,'Stumbru aizsardzība'!$AQ202=TRUE),(IF(COUNT(E197:I197)&gt;0,((E197+F197+G197+H197+I197)*J197),0)+IF(COUNT(Q197:U197)&gt;0,((Q197+R197+S197+T197+U197)*V197),0)+IF(COUNT(W197:AA197)&gt;0,((W197+X197+Y197+Z197+AA197)*AB197),0)+IF(COUNT(AC197:AG197)&gt;0,((AC197+AD197+AE197+AF197+AG197)*AH197),0)+(K197+L197+M197+N197+O197)*P197+(AI197+AJ197+AK197+AL197+AM197)*AN197),0)</f>
        <v>0</v>
      </c>
    </row>
    <row r="198" spans="1:42" x14ac:dyDescent="0.3">
      <c r="A198" s="152"/>
      <c r="B198" s="170">
        <v>190</v>
      </c>
      <c r="C198" s="171" t="s">
        <v>220</v>
      </c>
      <c r="D198" s="185" t="s">
        <v>85</v>
      </c>
      <c r="E198" s="174">
        <v>15</v>
      </c>
      <c r="F198" s="180">
        <v>15</v>
      </c>
      <c r="G198" s="88"/>
      <c r="H198" s="88"/>
      <c r="I198" s="88"/>
      <c r="J198" s="529">
        <f>Stādīšana!J201</f>
        <v>0</v>
      </c>
      <c r="K198" s="174"/>
      <c r="L198" s="180"/>
      <c r="M198" s="88"/>
      <c r="N198" s="88"/>
      <c r="O198" s="88"/>
      <c r="P198" s="529">
        <f>Papildināšana!J201</f>
        <v>0</v>
      </c>
      <c r="Q198" s="174"/>
      <c r="R198" s="180"/>
      <c r="S198" s="88"/>
      <c r="T198" s="88"/>
      <c r="U198" s="88"/>
      <c r="V198" s="529">
        <f>'Agrotehniskā kopšana'!J202</f>
        <v>0</v>
      </c>
      <c r="W198" s="174"/>
      <c r="X198" s="180"/>
      <c r="Y198" s="88"/>
      <c r="Z198" s="88"/>
      <c r="AA198" s="88"/>
      <c r="AB198" s="529">
        <f>'Jaunaudžu kopšana'!J201</f>
        <v>0</v>
      </c>
      <c r="AC198" s="174">
        <v>30</v>
      </c>
      <c r="AD198" s="180">
        <v>30</v>
      </c>
      <c r="AE198" s="88"/>
      <c r="AF198" s="88"/>
      <c r="AG198" s="88"/>
      <c r="AH198" s="529">
        <f>Aizsardzība!J201</f>
        <v>0</v>
      </c>
      <c r="AI198" s="174"/>
      <c r="AJ198" s="180"/>
      <c r="AK198" s="88"/>
      <c r="AL198" s="88"/>
      <c r="AM198" s="88"/>
      <c r="AN198" s="529">
        <f>'Stumbru aizsardzība'!J203</f>
        <v>0</v>
      </c>
      <c r="AO198" s="87">
        <f t="shared" si="3"/>
        <v>45</v>
      </c>
      <c r="AP198" s="85">
        <f>IF(AND(Stādīšana!$Z201=TRUE,Papildināšana!$AC201=TRUE,'Agrotehniskā kopšana'!$AJ202=TRUE,'Jaunaudžu kopšana'!$AB201=TRUE,Aizsardzība!$AE201=TRUE,'Stumbru aizsardzība'!$AQ203=TRUE),(IF(COUNT(E198:I198)&gt;0,((E198+F198+G198+H198+I198)*J198),0)+IF(COUNT(Q198:U198)&gt;0,((Q198+R198+S198+T198+U198)*V198),0)+IF(COUNT(W198:AA198)&gt;0,((W198+X198+Y198+Z198+AA198)*AB198),0)+IF(COUNT(AC198:AG198)&gt;0,((AC198+AD198+AE198+AF198+AG198)*AH198),0)+(K198+L198+M198+N198+O198)*P198+(AI198+AJ198+AK198+AL198+AM198)*AN198),0)</f>
        <v>0</v>
      </c>
    </row>
    <row r="199" spans="1:42" x14ac:dyDescent="0.3">
      <c r="A199" s="152"/>
      <c r="B199" s="170">
        <v>191</v>
      </c>
      <c r="C199" s="171" t="s">
        <v>220</v>
      </c>
      <c r="D199" s="185" t="s">
        <v>85</v>
      </c>
      <c r="E199" s="174">
        <v>20</v>
      </c>
      <c r="F199" s="180"/>
      <c r="G199" s="88"/>
      <c r="H199" s="88"/>
      <c r="I199" s="88"/>
      <c r="J199" s="529">
        <f>Stādīšana!J202</f>
        <v>0</v>
      </c>
      <c r="K199" s="174"/>
      <c r="L199" s="180"/>
      <c r="M199" s="88"/>
      <c r="N199" s="88"/>
      <c r="O199" s="88"/>
      <c r="P199" s="529">
        <f>Papildināšana!J202</f>
        <v>0</v>
      </c>
      <c r="Q199" s="174"/>
      <c r="R199" s="180"/>
      <c r="S199" s="88"/>
      <c r="T199" s="88"/>
      <c r="U199" s="88"/>
      <c r="V199" s="529">
        <f>'Agrotehniskā kopšana'!J203</f>
        <v>0</v>
      </c>
      <c r="W199" s="174"/>
      <c r="X199" s="180"/>
      <c r="Y199" s="88"/>
      <c r="Z199" s="88"/>
      <c r="AA199" s="88"/>
      <c r="AB199" s="529">
        <f>'Jaunaudžu kopšana'!J202</f>
        <v>0</v>
      </c>
      <c r="AC199" s="174">
        <v>30</v>
      </c>
      <c r="AD199" s="180"/>
      <c r="AE199" s="88"/>
      <c r="AF199" s="88"/>
      <c r="AG199" s="88"/>
      <c r="AH199" s="529">
        <f>Aizsardzība!J202</f>
        <v>0</v>
      </c>
      <c r="AI199" s="174"/>
      <c r="AJ199" s="180"/>
      <c r="AK199" s="88"/>
      <c r="AL199" s="88"/>
      <c r="AM199" s="88"/>
      <c r="AN199" s="529">
        <f>'Stumbru aizsardzība'!J204</f>
        <v>0</v>
      </c>
      <c r="AO199" s="87">
        <f t="shared" si="3"/>
        <v>50</v>
      </c>
      <c r="AP199" s="85">
        <f>IF(AND(Stādīšana!$Z202=TRUE,Papildināšana!$AC202=TRUE,'Agrotehniskā kopšana'!$AJ203=TRUE,'Jaunaudžu kopšana'!$AB202=TRUE,Aizsardzība!$AE202=TRUE,'Stumbru aizsardzība'!$AQ204=TRUE),(IF(COUNT(E199:I199)&gt;0,((E199+F199+G199+H199+I199)*J199),0)+IF(COUNT(Q199:U199)&gt;0,((Q199+R199+S199+T199+U199)*V199),0)+IF(COUNT(W199:AA199)&gt;0,((W199+X199+Y199+Z199+AA199)*AB199),0)+IF(COUNT(AC199:AG199)&gt;0,((AC199+AD199+AE199+AF199+AG199)*AH199),0)+(K199+L199+M199+N199+O199)*P199+(AI199+AJ199+AK199+AL199+AM199)*AN199),0)</f>
        <v>0</v>
      </c>
    </row>
    <row r="200" spans="1:42" x14ac:dyDescent="0.3">
      <c r="A200" s="152"/>
      <c r="B200" s="170">
        <v>192</v>
      </c>
      <c r="C200" s="171" t="s">
        <v>220</v>
      </c>
      <c r="D200" s="185" t="s">
        <v>41</v>
      </c>
      <c r="E200" s="174">
        <v>35</v>
      </c>
      <c r="F200" s="180">
        <v>35</v>
      </c>
      <c r="G200" s="88"/>
      <c r="H200" s="88"/>
      <c r="I200" s="88"/>
      <c r="J200" s="529">
        <f>Stādīšana!J203</f>
        <v>0</v>
      </c>
      <c r="K200" s="174"/>
      <c r="L200" s="180"/>
      <c r="M200" s="88"/>
      <c r="N200" s="88"/>
      <c r="O200" s="88"/>
      <c r="P200" s="529">
        <f>Papildināšana!J203</f>
        <v>0</v>
      </c>
      <c r="Q200" s="174">
        <v>70</v>
      </c>
      <c r="R200" s="180">
        <v>70</v>
      </c>
      <c r="S200" s="88"/>
      <c r="T200" s="88"/>
      <c r="U200" s="88"/>
      <c r="V200" s="529">
        <f>'Agrotehniskā kopšana'!J204</f>
        <v>0</v>
      </c>
      <c r="W200" s="174"/>
      <c r="X200" s="180"/>
      <c r="Y200" s="88"/>
      <c r="Z200" s="88"/>
      <c r="AA200" s="88"/>
      <c r="AB200" s="529">
        <f>'Jaunaudžu kopšana'!J203</f>
        <v>0</v>
      </c>
      <c r="AC200" s="174"/>
      <c r="AD200" s="180"/>
      <c r="AE200" s="88"/>
      <c r="AF200" s="88"/>
      <c r="AG200" s="88"/>
      <c r="AH200" s="529">
        <f>Aizsardzība!J203</f>
        <v>0</v>
      </c>
      <c r="AI200" s="174"/>
      <c r="AJ200" s="180"/>
      <c r="AK200" s="88"/>
      <c r="AL200" s="88"/>
      <c r="AM200" s="88"/>
      <c r="AN200" s="529">
        <f>'Stumbru aizsardzība'!J205</f>
        <v>0</v>
      </c>
      <c r="AO200" s="87">
        <f t="shared" si="3"/>
        <v>105</v>
      </c>
      <c r="AP200" s="85">
        <f>IF(AND(Stādīšana!$Z203=TRUE,Papildināšana!$AC203=TRUE,'Agrotehniskā kopšana'!$AJ204=TRUE,'Jaunaudžu kopšana'!$AB203=TRUE,Aizsardzība!$AE203=TRUE,'Stumbru aizsardzība'!$AQ205=TRUE),(IF(COUNT(E200:I200)&gt;0,((E200+F200+G200+H200+I200)*J200),0)+IF(COUNT(Q200:U200)&gt;0,((Q200+R200+S200+T200+U200)*V200),0)+IF(COUNT(W200:AA200)&gt;0,((W200+X200+Y200+Z200+AA200)*AB200),0)+IF(COUNT(AC200:AG200)&gt;0,((AC200+AD200+AE200+AF200+AG200)*AH200),0)+(K200+L200+M200+N200+O200)*P200+(AI200+AJ200+AK200+AL200+AM200)*AN200),0)</f>
        <v>0</v>
      </c>
    </row>
    <row r="201" spans="1:42" x14ac:dyDescent="0.3">
      <c r="A201" s="152"/>
      <c r="B201" s="170">
        <v>193</v>
      </c>
      <c r="C201" s="171" t="s">
        <v>220</v>
      </c>
      <c r="D201" s="185" t="s">
        <v>41</v>
      </c>
      <c r="E201" s="175"/>
      <c r="F201" s="181"/>
      <c r="G201" s="88"/>
      <c r="H201" s="88"/>
      <c r="I201" s="88"/>
      <c r="J201" s="529">
        <f>Stādīšana!J204</f>
        <v>0</v>
      </c>
      <c r="K201" s="175"/>
      <c r="L201" s="181"/>
      <c r="M201" s="88"/>
      <c r="N201" s="88"/>
      <c r="O201" s="88"/>
      <c r="P201" s="529">
        <f>Papildināšana!J204</f>
        <v>0</v>
      </c>
      <c r="Q201" s="175">
        <v>100</v>
      </c>
      <c r="R201" s="181">
        <v>100</v>
      </c>
      <c r="S201" s="88"/>
      <c r="T201" s="88"/>
      <c r="U201" s="88"/>
      <c r="V201" s="529">
        <f>'Agrotehniskā kopšana'!J205</f>
        <v>0</v>
      </c>
      <c r="W201" s="175">
        <v>60</v>
      </c>
      <c r="X201" s="181">
        <v>60</v>
      </c>
      <c r="Y201" s="88"/>
      <c r="Z201" s="88"/>
      <c r="AA201" s="88"/>
      <c r="AB201" s="529">
        <f>'Jaunaudžu kopšana'!J204</f>
        <v>0</v>
      </c>
      <c r="AC201" s="175"/>
      <c r="AD201" s="181"/>
      <c r="AE201" s="88"/>
      <c r="AF201" s="88"/>
      <c r="AG201" s="88"/>
      <c r="AH201" s="529">
        <f>Aizsardzība!J204</f>
        <v>0</v>
      </c>
      <c r="AI201" s="175"/>
      <c r="AJ201" s="181"/>
      <c r="AK201" s="88"/>
      <c r="AL201" s="88"/>
      <c r="AM201" s="88"/>
      <c r="AN201" s="529">
        <f>'Stumbru aizsardzība'!J206</f>
        <v>0</v>
      </c>
      <c r="AO201" s="87">
        <f t="shared" si="3"/>
        <v>160</v>
      </c>
      <c r="AP201" s="85">
        <f>IF(AND(Stādīšana!$Z204=TRUE,Papildināšana!$AC204=TRUE,'Agrotehniskā kopšana'!$AJ205=TRUE,'Jaunaudžu kopšana'!$AB204=TRUE,Aizsardzība!$AE204=TRUE,'Stumbru aizsardzība'!$AQ206=TRUE),(IF(COUNT(E201:I201)&gt;0,((E201+F201+G201+H201+I201)*J201),0)+IF(COUNT(Q201:U201)&gt;0,((Q201+R201+S201+T201+U201)*V201),0)+IF(COUNT(W201:AA201)&gt;0,((W201+X201+Y201+Z201+AA201)*AB201),0)+IF(COUNT(AC201:AG201)&gt;0,((AC201+AD201+AE201+AF201+AG201)*AH201),0)+(K201+L201+M201+N201+O201)*P201+(AI201+AJ201+AK201+AL201+AM201)*AN201),0)</f>
        <v>0</v>
      </c>
    </row>
    <row r="202" spans="1:42" x14ac:dyDescent="0.3">
      <c r="A202" s="152"/>
      <c r="B202" s="170">
        <v>194</v>
      </c>
      <c r="C202" s="171" t="s">
        <v>220</v>
      </c>
      <c r="D202" s="185" t="s">
        <v>41</v>
      </c>
      <c r="E202" s="175"/>
      <c r="F202" s="181"/>
      <c r="G202" s="88"/>
      <c r="H202" s="88"/>
      <c r="I202" s="88"/>
      <c r="J202" s="529">
        <f>Stādīšana!J205</f>
        <v>0</v>
      </c>
      <c r="K202" s="175">
        <v>20</v>
      </c>
      <c r="L202" s="181"/>
      <c r="M202" s="88"/>
      <c r="N202" s="88"/>
      <c r="O202" s="88"/>
      <c r="P202" s="529">
        <f>Papildināšana!J205</f>
        <v>0</v>
      </c>
      <c r="Q202" s="175">
        <v>20</v>
      </c>
      <c r="R202" s="181"/>
      <c r="S202" s="88"/>
      <c r="T202" s="88"/>
      <c r="U202" s="88"/>
      <c r="V202" s="529">
        <f>'Agrotehniskā kopšana'!J206</f>
        <v>0</v>
      </c>
      <c r="W202" s="175"/>
      <c r="X202" s="181"/>
      <c r="Y202" s="88"/>
      <c r="Z202" s="88"/>
      <c r="AA202" s="88"/>
      <c r="AB202" s="529">
        <f>'Jaunaudžu kopšana'!J205</f>
        <v>0</v>
      </c>
      <c r="AC202" s="175">
        <v>60</v>
      </c>
      <c r="AD202" s="181"/>
      <c r="AE202" s="88"/>
      <c r="AF202" s="88"/>
      <c r="AG202" s="88"/>
      <c r="AH202" s="529">
        <f>Aizsardzība!J205</f>
        <v>0</v>
      </c>
      <c r="AI202" s="175"/>
      <c r="AJ202" s="181"/>
      <c r="AK202" s="88"/>
      <c r="AL202" s="88"/>
      <c r="AM202" s="88"/>
      <c r="AN202" s="529">
        <f>'Stumbru aizsardzība'!J207</f>
        <v>0</v>
      </c>
      <c r="AO202" s="87">
        <f t="shared" ref="AO202:AO265" si="4">E202+Q202+W202+AC202+K202+AI202</f>
        <v>100</v>
      </c>
      <c r="AP202" s="85">
        <f>IF(AND(Stādīšana!$Z205=TRUE,Papildināšana!$AC205=TRUE,'Agrotehniskā kopšana'!$AJ206=TRUE,'Jaunaudžu kopšana'!$AB205=TRUE,Aizsardzība!$AE205=TRUE,'Stumbru aizsardzība'!$AQ207=TRUE),(IF(COUNT(E202:I202)&gt;0,((E202+F202+G202+H202+I202)*J202),0)+IF(COUNT(Q202:U202)&gt;0,((Q202+R202+S202+T202+U202)*V202),0)+IF(COUNT(W202:AA202)&gt;0,((W202+X202+Y202+Z202+AA202)*AB202),0)+IF(COUNT(AC202:AG202)&gt;0,((AC202+AD202+AE202+AF202+AG202)*AH202),0)+(K202+L202+M202+N202+O202)*P202+(AI202+AJ202+AK202+AL202+AM202)*AN202),0)</f>
        <v>0</v>
      </c>
    </row>
    <row r="203" spans="1:42" x14ac:dyDescent="0.3">
      <c r="A203" s="152"/>
      <c r="B203" s="170">
        <v>195</v>
      </c>
      <c r="C203" s="171" t="s">
        <v>220</v>
      </c>
      <c r="D203" s="185" t="s">
        <v>41</v>
      </c>
      <c r="E203" s="175">
        <v>25</v>
      </c>
      <c r="F203" s="181">
        <v>25</v>
      </c>
      <c r="G203" s="88"/>
      <c r="H203" s="88"/>
      <c r="I203" s="88"/>
      <c r="J203" s="529">
        <f>Stādīšana!J206</f>
        <v>0</v>
      </c>
      <c r="K203" s="175">
        <v>10</v>
      </c>
      <c r="L203" s="181">
        <v>10</v>
      </c>
      <c r="M203" s="88"/>
      <c r="N203" s="88"/>
      <c r="O203" s="88"/>
      <c r="P203" s="529">
        <f>Papildināšana!J206</f>
        <v>0</v>
      </c>
      <c r="Q203" s="175">
        <v>85</v>
      </c>
      <c r="R203" s="181">
        <v>80</v>
      </c>
      <c r="S203" s="88"/>
      <c r="T203" s="88"/>
      <c r="U203" s="88"/>
      <c r="V203" s="529">
        <f>'Agrotehniskā kopšana'!J207</f>
        <v>0</v>
      </c>
      <c r="W203" s="175"/>
      <c r="X203" s="181"/>
      <c r="Y203" s="88"/>
      <c r="Z203" s="88"/>
      <c r="AA203" s="88"/>
      <c r="AB203" s="529">
        <f>'Jaunaudžu kopšana'!J206</f>
        <v>0</v>
      </c>
      <c r="AC203" s="175">
        <v>60</v>
      </c>
      <c r="AD203" s="181">
        <v>50</v>
      </c>
      <c r="AE203" s="88"/>
      <c r="AF203" s="88"/>
      <c r="AG203" s="88"/>
      <c r="AH203" s="529">
        <f>Aizsardzība!J206</f>
        <v>0</v>
      </c>
      <c r="AI203" s="175">
        <v>30</v>
      </c>
      <c r="AJ203" s="181">
        <v>20</v>
      </c>
      <c r="AK203" s="88"/>
      <c r="AL203" s="88"/>
      <c r="AM203" s="88"/>
      <c r="AN203" s="529">
        <f>'Stumbru aizsardzība'!J208</f>
        <v>0</v>
      </c>
      <c r="AO203" s="87">
        <f t="shared" si="4"/>
        <v>210</v>
      </c>
      <c r="AP203" s="85">
        <f>IF(AND(Stādīšana!$Z206=TRUE,Papildināšana!$AC206=TRUE,'Agrotehniskā kopšana'!$AJ207=TRUE,'Jaunaudžu kopšana'!$AB206=TRUE,Aizsardzība!$AE206=TRUE,'Stumbru aizsardzība'!$AQ208=TRUE),(IF(COUNT(E203:I203)&gt;0,((E203+F203+G203+H203+I203)*J203),0)+IF(COUNT(Q203:U203)&gt;0,((Q203+R203+S203+T203+U203)*V203),0)+IF(COUNT(W203:AA203)&gt;0,((W203+X203+Y203+Z203+AA203)*AB203),0)+IF(COUNT(AC203:AG203)&gt;0,((AC203+AD203+AE203+AF203+AG203)*AH203),0)+(K203+L203+M203+N203+O203)*P203+(AI203+AJ203+AK203+AL203+AM203)*AN203),0)</f>
        <v>0</v>
      </c>
    </row>
    <row r="204" spans="1:42" x14ac:dyDescent="0.3">
      <c r="A204" s="152"/>
      <c r="B204" s="170">
        <v>196</v>
      </c>
      <c r="C204" s="171" t="s">
        <v>220</v>
      </c>
      <c r="D204" s="185" t="s">
        <v>41</v>
      </c>
      <c r="E204" s="174">
        <v>10</v>
      </c>
      <c r="F204" s="180">
        <v>10</v>
      </c>
      <c r="G204" s="88"/>
      <c r="H204" s="88"/>
      <c r="I204" s="88"/>
      <c r="J204" s="529">
        <f>Stādīšana!J207</f>
        <v>0</v>
      </c>
      <c r="K204" s="174"/>
      <c r="L204" s="180"/>
      <c r="M204" s="88"/>
      <c r="N204" s="88"/>
      <c r="O204" s="88"/>
      <c r="P204" s="529">
        <f>Papildināšana!J207</f>
        <v>0</v>
      </c>
      <c r="Q204" s="174">
        <v>20</v>
      </c>
      <c r="R204" s="180">
        <v>20</v>
      </c>
      <c r="S204" s="88"/>
      <c r="T204" s="88"/>
      <c r="U204" s="88"/>
      <c r="V204" s="529">
        <f>'Agrotehniskā kopšana'!J208</f>
        <v>0</v>
      </c>
      <c r="W204" s="174">
        <v>80</v>
      </c>
      <c r="X204" s="180">
        <v>70</v>
      </c>
      <c r="Y204" s="88"/>
      <c r="Z204" s="88"/>
      <c r="AA204" s="88"/>
      <c r="AB204" s="529">
        <f>'Jaunaudžu kopšana'!J207</f>
        <v>0</v>
      </c>
      <c r="AC204" s="174"/>
      <c r="AD204" s="180"/>
      <c r="AE204" s="88"/>
      <c r="AF204" s="88"/>
      <c r="AG204" s="88"/>
      <c r="AH204" s="529">
        <f>Aizsardzība!J207</f>
        <v>0</v>
      </c>
      <c r="AI204" s="174"/>
      <c r="AJ204" s="180"/>
      <c r="AK204" s="88"/>
      <c r="AL204" s="88"/>
      <c r="AM204" s="88"/>
      <c r="AN204" s="529">
        <f>'Stumbru aizsardzība'!J209</f>
        <v>0</v>
      </c>
      <c r="AO204" s="87">
        <f t="shared" si="4"/>
        <v>110</v>
      </c>
      <c r="AP204" s="85">
        <f>IF(AND(Stādīšana!$Z207=TRUE,Papildināšana!$AC207=TRUE,'Agrotehniskā kopšana'!$AJ208=TRUE,'Jaunaudžu kopšana'!$AB207=TRUE,Aizsardzība!$AE207=TRUE,'Stumbru aizsardzība'!$AQ209=TRUE),(IF(COUNT(E204:I204)&gt;0,((E204+F204+G204+H204+I204)*J204),0)+IF(COUNT(Q204:U204)&gt;0,((Q204+R204+S204+T204+U204)*V204),0)+IF(COUNT(W204:AA204)&gt;0,((W204+X204+Y204+Z204+AA204)*AB204),0)+IF(COUNT(AC204:AG204)&gt;0,((AC204+AD204+AE204+AF204+AG204)*AH204),0)+(K204+L204+M204+N204+O204)*P204+(AI204+AJ204+AK204+AL204+AM204)*AN204),0)</f>
        <v>0</v>
      </c>
    </row>
    <row r="205" spans="1:42" x14ac:dyDescent="0.3">
      <c r="A205" s="152"/>
      <c r="B205" s="170">
        <v>197</v>
      </c>
      <c r="C205" s="171" t="s">
        <v>220</v>
      </c>
      <c r="D205" s="185" t="s">
        <v>86</v>
      </c>
      <c r="E205" s="174">
        <v>50</v>
      </c>
      <c r="F205" s="180">
        <v>50</v>
      </c>
      <c r="G205" s="88"/>
      <c r="H205" s="88"/>
      <c r="I205" s="88"/>
      <c r="J205" s="529">
        <f>Stādīšana!J208</f>
        <v>0</v>
      </c>
      <c r="K205" s="174">
        <v>20</v>
      </c>
      <c r="L205" s="180">
        <v>20</v>
      </c>
      <c r="M205" s="88"/>
      <c r="N205" s="88"/>
      <c r="O205" s="88"/>
      <c r="P205" s="529">
        <f>Papildināšana!J208</f>
        <v>0</v>
      </c>
      <c r="Q205" s="174">
        <v>120</v>
      </c>
      <c r="R205" s="180">
        <v>120</v>
      </c>
      <c r="S205" s="88"/>
      <c r="T205" s="88"/>
      <c r="U205" s="88"/>
      <c r="V205" s="529">
        <f>'Agrotehniskā kopšana'!J209</f>
        <v>0</v>
      </c>
      <c r="W205" s="174"/>
      <c r="X205" s="180"/>
      <c r="Y205" s="88"/>
      <c r="Z205" s="88"/>
      <c r="AA205" s="88"/>
      <c r="AB205" s="529">
        <f>'Jaunaudžu kopšana'!J208</f>
        <v>0</v>
      </c>
      <c r="AC205" s="174">
        <v>120</v>
      </c>
      <c r="AD205" s="180">
        <v>110</v>
      </c>
      <c r="AE205" s="88"/>
      <c r="AF205" s="88"/>
      <c r="AG205" s="88"/>
      <c r="AH205" s="529">
        <f>Aizsardzība!J208</f>
        <v>0</v>
      </c>
      <c r="AI205" s="174">
        <v>40</v>
      </c>
      <c r="AJ205" s="180">
        <v>40</v>
      </c>
      <c r="AK205" s="88"/>
      <c r="AL205" s="88"/>
      <c r="AM205" s="88"/>
      <c r="AN205" s="529">
        <f>'Stumbru aizsardzība'!J210</f>
        <v>0</v>
      </c>
      <c r="AO205" s="87">
        <f t="shared" si="4"/>
        <v>350</v>
      </c>
      <c r="AP205" s="85">
        <f>IF(AND(Stādīšana!$Z208=TRUE,Papildināšana!$AC208=TRUE,'Agrotehniskā kopšana'!$AJ209=TRUE,'Jaunaudžu kopšana'!$AB208=TRUE,Aizsardzība!$AE208=TRUE,'Stumbru aizsardzība'!$AQ210=TRUE),(IF(COUNT(E205:I205)&gt;0,((E205+F205+G205+H205+I205)*J205),0)+IF(COUNT(Q205:U205)&gt;0,((Q205+R205+S205+T205+U205)*V205),0)+IF(COUNT(W205:AA205)&gt;0,((W205+X205+Y205+Z205+AA205)*AB205),0)+IF(COUNT(AC205:AG205)&gt;0,((AC205+AD205+AE205+AF205+AG205)*AH205),0)+(K205+L205+M205+N205+O205)*P205+(AI205+AJ205+AK205+AL205+AM205)*AN205),0)</f>
        <v>0</v>
      </c>
    </row>
    <row r="206" spans="1:42" x14ac:dyDescent="0.3">
      <c r="A206" s="152"/>
      <c r="B206" s="170">
        <v>198</v>
      </c>
      <c r="C206" s="171" t="s">
        <v>220</v>
      </c>
      <c r="D206" s="185" t="s">
        <v>86</v>
      </c>
      <c r="E206" s="174">
        <v>25</v>
      </c>
      <c r="F206" s="180">
        <v>25</v>
      </c>
      <c r="G206" s="88"/>
      <c r="H206" s="88"/>
      <c r="I206" s="88"/>
      <c r="J206" s="529">
        <f>Stādīšana!J209</f>
        <v>0</v>
      </c>
      <c r="K206" s="174"/>
      <c r="L206" s="180"/>
      <c r="M206" s="88"/>
      <c r="N206" s="88"/>
      <c r="O206" s="88"/>
      <c r="P206" s="529">
        <f>Papildināšana!J209</f>
        <v>0</v>
      </c>
      <c r="Q206" s="174"/>
      <c r="R206" s="180"/>
      <c r="S206" s="88"/>
      <c r="T206" s="88"/>
      <c r="U206" s="88"/>
      <c r="V206" s="529">
        <f>'Agrotehniskā kopšana'!J210</f>
        <v>0</v>
      </c>
      <c r="W206" s="174"/>
      <c r="X206" s="180"/>
      <c r="Y206" s="88"/>
      <c r="Z206" s="88"/>
      <c r="AA206" s="88"/>
      <c r="AB206" s="529">
        <f>'Jaunaudžu kopšana'!J209</f>
        <v>0</v>
      </c>
      <c r="AC206" s="174">
        <v>30</v>
      </c>
      <c r="AD206" s="180">
        <v>20</v>
      </c>
      <c r="AE206" s="88"/>
      <c r="AF206" s="88"/>
      <c r="AG206" s="88"/>
      <c r="AH206" s="529">
        <f>Aizsardzība!J209</f>
        <v>0</v>
      </c>
      <c r="AI206" s="174"/>
      <c r="AJ206" s="180"/>
      <c r="AK206" s="88"/>
      <c r="AL206" s="88"/>
      <c r="AM206" s="88"/>
      <c r="AN206" s="529">
        <f>'Stumbru aizsardzība'!J211</f>
        <v>0</v>
      </c>
      <c r="AO206" s="87">
        <f t="shared" si="4"/>
        <v>55</v>
      </c>
      <c r="AP206" s="85">
        <f>IF(AND(Stādīšana!$Z209=TRUE,Papildināšana!$AC209=TRUE,'Agrotehniskā kopšana'!$AJ210=TRUE,'Jaunaudžu kopšana'!$AB209=TRUE,Aizsardzība!$AE209=TRUE,'Stumbru aizsardzība'!$AQ211=TRUE),(IF(COUNT(E206:I206)&gt;0,((E206+F206+G206+H206+I206)*J206),0)+IF(COUNT(Q206:U206)&gt;0,((Q206+R206+S206+T206+U206)*V206),0)+IF(COUNT(W206:AA206)&gt;0,((W206+X206+Y206+Z206+AA206)*AB206),0)+IF(COUNT(AC206:AG206)&gt;0,((AC206+AD206+AE206+AF206+AG206)*AH206),0)+(K206+L206+M206+N206+O206)*P206+(AI206+AJ206+AK206+AL206+AM206)*AN206),0)</f>
        <v>0</v>
      </c>
    </row>
    <row r="207" spans="1:42" x14ac:dyDescent="0.3">
      <c r="A207" s="152"/>
      <c r="B207" s="170">
        <v>199</v>
      </c>
      <c r="C207" s="171" t="s">
        <v>220</v>
      </c>
      <c r="D207" s="185" t="s">
        <v>86</v>
      </c>
      <c r="E207" s="174">
        <v>25</v>
      </c>
      <c r="F207" s="180">
        <v>25</v>
      </c>
      <c r="G207" s="88"/>
      <c r="H207" s="88"/>
      <c r="I207" s="88"/>
      <c r="J207" s="529">
        <f>Stādīšana!J210</f>
        <v>0</v>
      </c>
      <c r="K207" s="174"/>
      <c r="L207" s="180"/>
      <c r="M207" s="88"/>
      <c r="N207" s="88"/>
      <c r="O207" s="88"/>
      <c r="P207" s="529">
        <f>Papildināšana!J210</f>
        <v>0</v>
      </c>
      <c r="Q207" s="174">
        <v>50</v>
      </c>
      <c r="R207" s="180">
        <v>50</v>
      </c>
      <c r="S207" s="88"/>
      <c r="T207" s="88"/>
      <c r="U207" s="88"/>
      <c r="V207" s="529">
        <f>'Agrotehniskā kopšana'!J211</f>
        <v>0</v>
      </c>
      <c r="W207" s="174">
        <v>20</v>
      </c>
      <c r="X207" s="180">
        <v>20</v>
      </c>
      <c r="Y207" s="88"/>
      <c r="Z207" s="88"/>
      <c r="AA207" s="88"/>
      <c r="AB207" s="529">
        <f>'Jaunaudžu kopšana'!J210</f>
        <v>0</v>
      </c>
      <c r="AC207" s="174"/>
      <c r="AD207" s="180"/>
      <c r="AE207" s="88"/>
      <c r="AF207" s="88"/>
      <c r="AG207" s="88"/>
      <c r="AH207" s="529">
        <f>Aizsardzība!J210</f>
        <v>0</v>
      </c>
      <c r="AI207" s="174"/>
      <c r="AJ207" s="180"/>
      <c r="AK207" s="88"/>
      <c r="AL207" s="88"/>
      <c r="AM207" s="88"/>
      <c r="AN207" s="529">
        <f>'Stumbru aizsardzība'!J212</f>
        <v>0</v>
      </c>
      <c r="AO207" s="87">
        <f t="shared" si="4"/>
        <v>95</v>
      </c>
      <c r="AP207" s="85">
        <f>IF(AND(Stādīšana!$Z210=TRUE,Papildināšana!$AC210=TRUE,'Agrotehniskā kopšana'!$AJ211=TRUE,'Jaunaudžu kopšana'!$AB210=TRUE,Aizsardzība!$AE210=TRUE,'Stumbru aizsardzība'!$AQ212=TRUE),(IF(COUNT(E207:I207)&gt;0,((E207+F207+G207+H207+I207)*J207),0)+IF(COUNT(Q207:U207)&gt;0,((Q207+R207+S207+T207+U207)*V207),0)+IF(COUNT(W207:AA207)&gt;0,((W207+X207+Y207+Z207+AA207)*AB207),0)+IF(COUNT(AC207:AG207)&gt;0,((AC207+AD207+AE207+AF207+AG207)*AH207),0)+(K207+L207+M207+N207+O207)*P207+(AI207+AJ207+AK207+AL207+AM207)*AN207),0)</f>
        <v>0</v>
      </c>
    </row>
    <row r="208" spans="1:42" x14ac:dyDescent="0.3">
      <c r="A208" s="152"/>
      <c r="B208" s="170">
        <v>200</v>
      </c>
      <c r="C208" s="171" t="s">
        <v>220</v>
      </c>
      <c r="D208" s="185" t="s">
        <v>86</v>
      </c>
      <c r="E208" s="174">
        <v>50</v>
      </c>
      <c r="F208" s="180">
        <v>50</v>
      </c>
      <c r="G208" s="88"/>
      <c r="H208" s="88"/>
      <c r="I208" s="88"/>
      <c r="J208" s="529">
        <f>Stādīšana!J211</f>
        <v>0</v>
      </c>
      <c r="K208" s="174"/>
      <c r="L208" s="180"/>
      <c r="M208" s="88"/>
      <c r="N208" s="88"/>
      <c r="O208" s="88"/>
      <c r="P208" s="529">
        <f>Papildināšana!J211</f>
        <v>0</v>
      </c>
      <c r="Q208" s="174"/>
      <c r="R208" s="180"/>
      <c r="S208" s="88"/>
      <c r="T208" s="88"/>
      <c r="U208" s="88"/>
      <c r="V208" s="529">
        <f>'Agrotehniskā kopšana'!J212</f>
        <v>0</v>
      </c>
      <c r="W208" s="174"/>
      <c r="X208" s="180"/>
      <c r="Y208" s="88"/>
      <c r="Z208" s="88"/>
      <c r="AA208" s="88"/>
      <c r="AB208" s="529">
        <f>'Jaunaudžu kopšana'!J211</f>
        <v>0</v>
      </c>
      <c r="AC208" s="174"/>
      <c r="AD208" s="180"/>
      <c r="AE208" s="88"/>
      <c r="AF208" s="88"/>
      <c r="AG208" s="88"/>
      <c r="AH208" s="529">
        <f>Aizsardzība!J211</f>
        <v>0</v>
      </c>
      <c r="AI208" s="174"/>
      <c r="AJ208" s="180"/>
      <c r="AK208" s="88"/>
      <c r="AL208" s="88"/>
      <c r="AM208" s="88"/>
      <c r="AN208" s="529">
        <f>'Stumbru aizsardzība'!J213</f>
        <v>0</v>
      </c>
      <c r="AO208" s="87">
        <f t="shared" si="4"/>
        <v>50</v>
      </c>
      <c r="AP208" s="85">
        <f>IF(AND(Stādīšana!$Z211=TRUE,Papildināšana!$AC211=TRUE,'Agrotehniskā kopšana'!$AJ212=TRUE,'Jaunaudžu kopšana'!$AB211=TRUE,Aizsardzība!$AE211=TRUE,'Stumbru aizsardzība'!$AQ213=TRUE),(IF(COUNT(E208:I208)&gt;0,((E208+F208+G208+H208+I208)*J208),0)+IF(COUNT(Q208:U208)&gt;0,((Q208+R208+S208+T208+U208)*V208),0)+IF(COUNT(W208:AA208)&gt;0,((W208+X208+Y208+Z208+AA208)*AB208),0)+IF(COUNT(AC208:AG208)&gt;0,((AC208+AD208+AE208+AF208+AG208)*AH208),0)+(K208+L208+M208+N208+O208)*P208+(AI208+AJ208+AK208+AL208+AM208)*AN208),0)</f>
        <v>0</v>
      </c>
    </row>
    <row r="209" spans="1:42" x14ac:dyDescent="0.3">
      <c r="A209" s="152"/>
      <c r="B209" s="170">
        <v>201</v>
      </c>
      <c r="C209" s="171" t="s">
        <v>220</v>
      </c>
      <c r="D209" s="185" t="s">
        <v>86</v>
      </c>
      <c r="E209" s="175">
        <v>50</v>
      </c>
      <c r="F209" s="181">
        <v>50</v>
      </c>
      <c r="G209" s="88"/>
      <c r="H209" s="88"/>
      <c r="I209" s="88"/>
      <c r="J209" s="529">
        <f>Stādīšana!J212</f>
        <v>0</v>
      </c>
      <c r="K209" s="175"/>
      <c r="L209" s="181"/>
      <c r="M209" s="88"/>
      <c r="N209" s="88"/>
      <c r="O209" s="88"/>
      <c r="P209" s="529">
        <f>Papildināšana!J212</f>
        <v>0</v>
      </c>
      <c r="Q209" s="175"/>
      <c r="R209" s="181"/>
      <c r="S209" s="88"/>
      <c r="T209" s="88"/>
      <c r="U209" s="88"/>
      <c r="V209" s="529">
        <f>'Agrotehniskā kopšana'!J213</f>
        <v>0</v>
      </c>
      <c r="W209" s="175"/>
      <c r="X209" s="181"/>
      <c r="Y209" s="88"/>
      <c r="Z209" s="88"/>
      <c r="AA209" s="88"/>
      <c r="AB209" s="529">
        <f>'Jaunaudžu kopšana'!J212</f>
        <v>0</v>
      </c>
      <c r="AC209" s="175"/>
      <c r="AD209" s="181"/>
      <c r="AE209" s="88"/>
      <c r="AF209" s="88"/>
      <c r="AG209" s="88"/>
      <c r="AH209" s="529">
        <f>Aizsardzība!J212</f>
        <v>0</v>
      </c>
      <c r="AI209" s="175"/>
      <c r="AJ209" s="181"/>
      <c r="AK209" s="88"/>
      <c r="AL209" s="88"/>
      <c r="AM209" s="88"/>
      <c r="AN209" s="529">
        <f>'Stumbru aizsardzība'!J214</f>
        <v>0</v>
      </c>
      <c r="AO209" s="87">
        <f t="shared" si="4"/>
        <v>50</v>
      </c>
      <c r="AP209" s="85">
        <f>IF(AND(Stādīšana!$Z212=TRUE,Papildināšana!$AC212=TRUE,'Agrotehniskā kopšana'!$AJ213=TRUE,'Jaunaudžu kopšana'!$AB212=TRUE,Aizsardzība!$AE212=TRUE,'Stumbru aizsardzība'!$AQ214=TRUE),(IF(COUNT(E209:I209)&gt;0,((E209+F209+G209+H209+I209)*J209),0)+IF(COUNT(Q209:U209)&gt;0,((Q209+R209+S209+T209+U209)*V209),0)+IF(COUNT(W209:AA209)&gt;0,((W209+X209+Y209+Z209+AA209)*AB209),0)+IF(COUNT(AC209:AG209)&gt;0,((AC209+AD209+AE209+AF209+AG209)*AH209),0)+(K209+L209+M209+N209+O209)*P209+(AI209+AJ209+AK209+AL209+AM209)*AN209),0)</f>
        <v>0</v>
      </c>
    </row>
    <row r="210" spans="1:42" x14ac:dyDescent="0.3">
      <c r="A210" s="152"/>
      <c r="B210" s="170">
        <v>202</v>
      </c>
      <c r="C210" s="171" t="s">
        <v>220</v>
      </c>
      <c r="D210" s="185" t="s">
        <v>86</v>
      </c>
      <c r="E210" s="174">
        <v>25</v>
      </c>
      <c r="F210" s="180"/>
      <c r="G210" s="88"/>
      <c r="H210" s="88"/>
      <c r="I210" s="88"/>
      <c r="J210" s="529">
        <f>Stādīšana!J213</f>
        <v>0</v>
      </c>
      <c r="K210" s="174">
        <v>10</v>
      </c>
      <c r="L210" s="180"/>
      <c r="M210" s="88"/>
      <c r="N210" s="88"/>
      <c r="O210" s="88"/>
      <c r="P210" s="529">
        <f>Papildināšana!J213</f>
        <v>0</v>
      </c>
      <c r="Q210" s="174">
        <v>25</v>
      </c>
      <c r="R210" s="180"/>
      <c r="S210" s="88"/>
      <c r="T210" s="88"/>
      <c r="U210" s="88"/>
      <c r="V210" s="529">
        <f>'Agrotehniskā kopšana'!J214</f>
        <v>0</v>
      </c>
      <c r="W210" s="174">
        <v>60</v>
      </c>
      <c r="X210" s="180"/>
      <c r="Y210" s="88"/>
      <c r="Z210" s="88"/>
      <c r="AA210" s="88"/>
      <c r="AB210" s="529">
        <f>'Jaunaudžu kopšana'!J213</f>
        <v>0</v>
      </c>
      <c r="AC210" s="174"/>
      <c r="AD210" s="180"/>
      <c r="AE210" s="88"/>
      <c r="AF210" s="88"/>
      <c r="AG210" s="88"/>
      <c r="AH210" s="529">
        <f>Aizsardzība!J213</f>
        <v>0</v>
      </c>
      <c r="AI210" s="174"/>
      <c r="AJ210" s="180"/>
      <c r="AK210" s="88"/>
      <c r="AL210" s="88"/>
      <c r="AM210" s="88"/>
      <c r="AN210" s="529">
        <f>'Stumbru aizsardzība'!J215</f>
        <v>0</v>
      </c>
      <c r="AO210" s="87">
        <f t="shared" si="4"/>
        <v>120</v>
      </c>
      <c r="AP210" s="85">
        <f>IF(AND(Stādīšana!$Z213=TRUE,Papildināšana!$AC213=TRUE,'Agrotehniskā kopšana'!$AJ214=TRUE,'Jaunaudžu kopšana'!$AB213=TRUE,Aizsardzība!$AE213=TRUE,'Stumbru aizsardzība'!$AQ215=TRUE),(IF(COUNT(E210:I210)&gt;0,((E210+F210+G210+H210+I210)*J210),0)+IF(COUNT(Q210:U210)&gt;0,((Q210+R210+S210+T210+U210)*V210),0)+IF(COUNT(W210:AA210)&gt;0,((W210+X210+Y210+Z210+AA210)*AB210),0)+IF(COUNT(AC210:AG210)&gt;0,((AC210+AD210+AE210+AF210+AG210)*AH210),0)+(K210+L210+M210+N210+O210)*P210+(AI210+AJ210+AK210+AL210+AM210)*AN210),0)</f>
        <v>0</v>
      </c>
    </row>
    <row r="211" spans="1:42" x14ac:dyDescent="0.3">
      <c r="A211" s="152"/>
      <c r="B211" s="170">
        <v>203</v>
      </c>
      <c r="C211" s="171" t="s">
        <v>220</v>
      </c>
      <c r="D211" s="185" t="s">
        <v>86</v>
      </c>
      <c r="E211" s="174">
        <v>25</v>
      </c>
      <c r="F211" s="180"/>
      <c r="G211" s="88"/>
      <c r="H211" s="88"/>
      <c r="I211" s="88"/>
      <c r="J211" s="529">
        <f>Stādīšana!J214</f>
        <v>0</v>
      </c>
      <c r="K211" s="174">
        <v>25</v>
      </c>
      <c r="L211" s="180"/>
      <c r="M211" s="88"/>
      <c r="N211" s="88"/>
      <c r="O211" s="88"/>
      <c r="P211" s="529">
        <f>Papildināšana!J214</f>
        <v>0</v>
      </c>
      <c r="Q211" s="174">
        <v>125</v>
      </c>
      <c r="R211" s="180"/>
      <c r="S211" s="88"/>
      <c r="T211" s="88"/>
      <c r="U211" s="88"/>
      <c r="V211" s="529">
        <f>'Agrotehniskā kopšana'!J215</f>
        <v>0</v>
      </c>
      <c r="W211" s="174"/>
      <c r="X211" s="180"/>
      <c r="Y211" s="88"/>
      <c r="Z211" s="88"/>
      <c r="AA211" s="88"/>
      <c r="AB211" s="529">
        <f>'Jaunaudžu kopšana'!J214</f>
        <v>0</v>
      </c>
      <c r="AC211" s="174">
        <v>20</v>
      </c>
      <c r="AD211" s="180"/>
      <c r="AE211" s="88"/>
      <c r="AF211" s="88"/>
      <c r="AG211" s="88"/>
      <c r="AH211" s="529">
        <f>Aizsardzība!J214</f>
        <v>0</v>
      </c>
      <c r="AI211" s="174"/>
      <c r="AJ211" s="180"/>
      <c r="AK211" s="88"/>
      <c r="AL211" s="88"/>
      <c r="AM211" s="88"/>
      <c r="AN211" s="529">
        <f>'Stumbru aizsardzība'!J216</f>
        <v>0</v>
      </c>
      <c r="AO211" s="87">
        <f t="shared" si="4"/>
        <v>195</v>
      </c>
      <c r="AP211" s="85">
        <f>IF(AND(Stādīšana!$Z214=TRUE,Papildināšana!$AC214=TRUE,'Agrotehniskā kopšana'!$AJ215=TRUE,'Jaunaudžu kopšana'!$AB214=TRUE,Aizsardzība!$AE214=TRUE,'Stumbru aizsardzība'!$AQ216=TRUE),(IF(COUNT(E211:I211)&gt;0,((E211+F211+G211+H211+I211)*J211),0)+IF(COUNT(Q211:U211)&gt;0,((Q211+R211+S211+T211+U211)*V211),0)+IF(COUNT(W211:AA211)&gt;0,((W211+X211+Y211+Z211+AA211)*AB211),0)+IF(COUNT(AC211:AG211)&gt;0,((AC211+AD211+AE211+AF211+AG211)*AH211),0)+(K211+L211+M211+N211+O211)*P211+(AI211+AJ211+AK211+AL211+AM211)*AN211),0)</f>
        <v>0</v>
      </c>
    </row>
    <row r="212" spans="1:42" x14ac:dyDescent="0.3">
      <c r="A212" s="152"/>
      <c r="B212" s="170">
        <v>204</v>
      </c>
      <c r="C212" s="171" t="s">
        <v>220</v>
      </c>
      <c r="D212" s="185" t="s">
        <v>86</v>
      </c>
      <c r="E212" s="174">
        <v>15</v>
      </c>
      <c r="F212" s="180"/>
      <c r="G212" s="88"/>
      <c r="H212" s="88"/>
      <c r="I212" s="88"/>
      <c r="J212" s="529">
        <f>Stādīšana!J215</f>
        <v>0</v>
      </c>
      <c r="K212" s="174"/>
      <c r="L212" s="180"/>
      <c r="M212" s="88"/>
      <c r="N212" s="88"/>
      <c r="O212" s="88"/>
      <c r="P212" s="529">
        <f>Papildināšana!J215</f>
        <v>0</v>
      </c>
      <c r="Q212" s="174">
        <v>10</v>
      </c>
      <c r="R212" s="180"/>
      <c r="S212" s="88"/>
      <c r="T212" s="88"/>
      <c r="U212" s="88"/>
      <c r="V212" s="529">
        <f>'Agrotehniskā kopšana'!J216</f>
        <v>0</v>
      </c>
      <c r="W212" s="174"/>
      <c r="X212" s="180"/>
      <c r="Y212" s="88"/>
      <c r="Z212" s="88"/>
      <c r="AA212" s="88"/>
      <c r="AB212" s="529">
        <f>'Jaunaudžu kopšana'!J215</f>
        <v>0</v>
      </c>
      <c r="AC212" s="174">
        <v>30</v>
      </c>
      <c r="AD212" s="180"/>
      <c r="AE212" s="88"/>
      <c r="AF212" s="88"/>
      <c r="AG212" s="88"/>
      <c r="AH212" s="529">
        <f>Aizsardzība!J215</f>
        <v>0</v>
      </c>
      <c r="AI212" s="174">
        <v>20</v>
      </c>
      <c r="AJ212" s="180"/>
      <c r="AK212" s="88"/>
      <c r="AL212" s="88"/>
      <c r="AM212" s="88"/>
      <c r="AN212" s="529">
        <f>'Stumbru aizsardzība'!J217</f>
        <v>0</v>
      </c>
      <c r="AO212" s="87">
        <f t="shared" si="4"/>
        <v>75</v>
      </c>
      <c r="AP212" s="85">
        <f>IF(AND(Stādīšana!$Z215=TRUE,Papildināšana!$AC215=TRUE,'Agrotehniskā kopšana'!$AJ216=TRUE,'Jaunaudžu kopšana'!$AB215=TRUE,Aizsardzība!$AE215=TRUE,'Stumbru aizsardzība'!$AQ217=TRUE),(IF(COUNT(E212:I212)&gt;0,((E212+F212+G212+H212+I212)*J212),0)+IF(COUNT(Q212:U212)&gt;0,((Q212+R212+S212+T212+U212)*V212),0)+IF(COUNT(W212:AA212)&gt;0,((W212+X212+Y212+Z212+AA212)*AB212),0)+IF(COUNT(AC212:AG212)&gt;0,((AC212+AD212+AE212+AF212+AG212)*AH212),0)+(K212+L212+M212+N212+O212)*P212+(AI212+AJ212+AK212+AL212+AM212)*AN212),0)</f>
        <v>0</v>
      </c>
    </row>
    <row r="213" spans="1:42" x14ac:dyDescent="0.3">
      <c r="A213" s="152"/>
      <c r="B213" s="170">
        <v>205</v>
      </c>
      <c r="C213" s="171" t="s">
        <v>220</v>
      </c>
      <c r="D213" s="185" t="s">
        <v>86</v>
      </c>
      <c r="E213" s="174"/>
      <c r="F213" s="180"/>
      <c r="G213" s="88"/>
      <c r="H213" s="88"/>
      <c r="I213" s="88"/>
      <c r="J213" s="529">
        <f>Stādīšana!J216</f>
        <v>0</v>
      </c>
      <c r="K213" s="174"/>
      <c r="L213" s="180"/>
      <c r="M213" s="88"/>
      <c r="N213" s="88"/>
      <c r="O213" s="88"/>
      <c r="P213" s="529">
        <f>Papildināšana!J216</f>
        <v>0</v>
      </c>
      <c r="Q213" s="174"/>
      <c r="R213" s="180"/>
      <c r="S213" s="88"/>
      <c r="T213" s="88"/>
      <c r="U213" s="88"/>
      <c r="V213" s="529">
        <f>'Agrotehniskā kopšana'!J217</f>
        <v>0</v>
      </c>
      <c r="W213" s="174">
        <v>100</v>
      </c>
      <c r="X213" s="180">
        <v>100</v>
      </c>
      <c r="Y213" s="88"/>
      <c r="Z213" s="88"/>
      <c r="AA213" s="88"/>
      <c r="AB213" s="529">
        <f>'Jaunaudžu kopšana'!J216</f>
        <v>0</v>
      </c>
      <c r="AC213" s="174"/>
      <c r="AD213" s="180"/>
      <c r="AE213" s="88"/>
      <c r="AF213" s="88"/>
      <c r="AG213" s="88"/>
      <c r="AH213" s="529">
        <f>Aizsardzība!J216</f>
        <v>0</v>
      </c>
      <c r="AI213" s="174"/>
      <c r="AJ213" s="180"/>
      <c r="AK213" s="88"/>
      <c r="AL213" s="88"/>
      <c r="AM213" s="88"/>
      <c r="AN213" s="529">
        <f>'Stumbru aizsardzība'!J218</f>
        <v>0</v>
      </c>
      <c r="AO213" s="87">
        <f t="shared" si="4"/>
        <v>100</v>
      </c>
      <c r="AP213" s="85">
        <f>IF(AND(Stādīšana!$Z216=TRUE,Papildināšana!$AC216=TRUE,'Agrotehniskā kopšana'!$AJ217=TRUE,'Jaunaudžu kopšana'!$AB216=TRUE,Aizsardzība!$AE216=TRUE,'Stumbru aizsardzība'!$AQ218=TRUE),(IF(COUNT(E213:I213)&gt;0,((E213+F213+G213+H213+I213)*J213),0)+IF(COUNT(Q213:U213)&gt;0,((Q213+R213+S213+T213+U213)*V213),0)+IF(COUNT(W213:AA213)&gt;0,((W213+X213+Y213+Z213+AA213)*AB213),0)+IF(COUNT(AC213:AG213)&gt;0,((AC213+AD213+AE213+AF213+AG213)*AH213),0)+(K213+L213+M213+N213+O213)*P213+(AI213+AJ213+AK213+AL213+AM213)*AN213),0)</f>
        <v>0</v>
      </c>
    </row>
    <row r="214" spans="1:42" x14ac:dyDescent="0.3">
      <c r="A214" s="152"/>
      <c r="B214" s="170">
        <v>206</v>
      </c>
      <c r="C214" s="171" t="s">
        <v>220</v>
      </c>
      <c r="D214" s="185" t="s">
        <v>90</v>
      </c>
      <c r="E214" s="175">
        <v>35</v>
      </c>
      <c r="F214" s="181">
        <v>35</v>
      </c>
      <c r="G214" s="88"/>
      <c r="H214" s="88"/>
      <c r="I214" s="88"/>
      <c r="J214" s="529">
        <f>Stādīšana!J217</f>
        <v>0</v>
      </c>
      <c r="K214" s="175">
        <v>10</v>
      </c>
      <c r="L214" s="181">
        <v>10</v>
      </c>
      <c r="M214" s="88"/>
      <c r="N214" s="88"/>
      <c r="O214" s="88"/>
      <c r="P214" s="529">
        <f>Papildināšana!J217</f>
        <v>0</v>
      </c>
      <c r="Q214" s="175">
        <v>60</v>
      </c>
      <c r="R214" s="181">
        <v>50</v>
      </c>
      <c r="S214" s="88"/>
      <c r="T214" s="88"/>
      <c r="U214" s="88"/>
      <c r="V214" s="529">
        <f>'Agrotehniskā kopšana'!J218</f>
        <v>0</v>
      </c>
      <c r="W214" s="175"/>
      <c r="X214" s="181"/>
      <c r="Y214" s="88"/>
      <c r="Z214" s="88"/>
      <c r="AA214" s="88"/>
      <c r="AB214" s="529">
        <f>'Jaunaudžu kopšana'!J217</f>
        <v>0</v>
      </c>
      <c r="AC214" s="174"/>
      <c r="AD214" s="180"/>
      <c r="AE214" s="88"/>
      <c r="AF214" s="88"/>
      <c r="AG214" s="88"/>
      <c r="AH214" s="529">
        <f>Aizsardzība!J217</f>
        <v>0</v>
      </c>
      <c r="AI214" s="175"/>
      <c r="AJ214" s="181"/>
      <c r="AK214" s="88"/>
      <c r="AL214" s="88"/>
      <c r="AM214" s="88"/>
      <c r="AN214" s="529">
        <f>'Stumbru aizsardzība'!J219</f>
        <v>0</v>
      </c>
      <c r="AO214" s="87">
        <f t="shared" si="4"/>
        <v>105</v>
      </c>
      <c r="AP214" s="85">
        <f>IF(AND(Stādīšana!$Z217=TRUE,Papildināšana!$AC217=TRUE,'Agrotehniskā kopšana'!$AJ218=TRUE,'Jaunaudžu kopšana'!$AB217=TRUE,Aizsardzība!$AE217=TRUE,'Stumbru aizsardzība'!$AQ219=TRUE),(IF(COUNT(E214:I214)&gt;0,((E214+F214+G214+H214+I214)*J214),0)+IF(COUNT(Q214:U214)&gt;0,((Q214+R214+S214+T214+U214)*V214),0)+IF(COUNT(W214:AA214)&gt;0,((W214+X214+Y214+Z214+AA214)*AB214),0)+IF(COUNT(AC214:AG214)&gt;0,((AC214+AD214+AE214+AF214+AG214)*AH214),0)+(K214+L214+M214+N214+O214)*P214+(AI214+AJ214+AK214+AL214+AM214)*AN214),0)</f>
        <v>0</v>
      </c>
    </row>
    <row r="215" spans="1:42" x14ac:dyDescent="0.3">
      <c r="A215" s="152"/>
      <c r="B215" s="170">
        <v>207</v>
      </c>
      <c r="C215" s="171" t="s">
        <v>220</v>
      </c>
      <c r="D215" s="185" t="s">
        <v>90</v>
      </c>
      <c r="E215" s="174">
        <v>25</v>
      </c>
      <c r="F215" s="180">
        <v>25</v>
      </c>
      <c r="G215" s="88"/>
      <c r="H215" s="88"/>
      <c r="I215" s="88"/>
      <c r="J215" s="529">
        <f>Stādīšana!J218</f>
        <v>0</v>
      </c>
      <c r="K215" s="174"/>
      <c r="L215" s="180"/>
      <c r="M215" s="88"/>
      <c r="N215" s="88"/>
      <c r="O215" s="88"/>
      <c r="P215" s="529">
        <f>Papildināšana!J218</f>
        <v>0</v>
      </c>
      <c r="Q215" s="174">
        <v>60</v>
      </c>
      <c r="R215" s="180">
        <v>50</v>
      </c>
      <c r="S215" s="88"/>
      <c r="T215" s="88"/>
      <c r="U215" s="88"/>
      <c r="V215" s="529">
        <f>'Agrotehniskā kopšana'!J219</f>
        <v>0</v>
      </c>
      <c r="W215" s="174"/>
      <c r="X215" s="180"/>
      <c r="Y215" s="88"/>
      <c r="Z215" s="88"/>
      <c r="AA215" s="88"/>
      <c r="AB215" s="529">
        <f>'Jaunaudžu kopšana'!J218</f>
        <v>0</v>
      </c>
      <c r="AC215" s="174">
        <v>10</v>
      </c>
      <c r="AD215" s="180">
        <v>10</v>
      </c>
      <c r="AE215" s="88"/>
      <c r="AF215" s="88"/>
      <c r="AG215" s="88"/>
      <c r="AH215" s="529">
        <f>Aizsardzība!J218</f>
        <v>0</v>
      </c>
      <c r="AI215" s="174"/>
      <c r="AJ215" s="180"/>
      <c r="AK215" s="88"/>
      <c r="AL215" s="88"/>
      <c r="AM215" s="88"/>
      <c r="AN215" s="529">
        <f>'Stumbru aizsardzība'!J220</f>
        <v>0</v>
      </c>
      <c r="AO215" s="87">
        <f t="shared" si="4"/>
        <v>95</v>
      </c>
      <c r="AP215" s="85">
        <f>IF(AND(Stādīšana!$Z218=TRUE,Papildināšana!$AC218=TRUE,'Agrotehniskā kopšana'!$AJ219=TRUE,'Jaunaudžu kopšana'!$AB218=TRUE,Aizsardzība!$AE218=TRUE,'Stumbru aizsardzība'!$AQ220=TRUE),(IF(COUNT(E215:I215)&gt;0,((E215+F215+G215+H215+I215)*J215),0)+IF(COUNT(Q215:U215)&gt;0,((Q215+R215+S215+T215+U215)*V215),0)+IF(COUNT(W215:AA215)&gt;0,((W215+X215+Y215+Z215+AA215)*AB215),0)+IF(COUNT(AC215:AG215)&gt;0,((AC215+AD215+AE215+AF215+AG215)*AH215),0)+(K215+L215+M215+N215+O215)*P215+(AI215+AJ215+AK215+AL215+AM215)*AN215),0)</f>
        <v>0</v>
      </c>
    </row>
    <row r="216" spans="1:42" x14ac:dyDescent="0.3">
      <c r="A216" s="152"/>
      <c r="B216" s="170">
        <v>208</v>
      </c>
      <c r="C216" s="171" t="s">
        <v>220</v>
      </c>
      <c r="D216" s="185" t="s">
        <v>90</v>
      </c>
      <c r="E216" s="174">
        <v>25</v>
      </c>
      <c r="F216" s="180">
        <v>25</v>
      </c>
      <c r="G216" s="88"/>
      <c r="H216" s="88"/>
      <c r="I216" s="88"/>
      <c r="J216" s="529">
        <f>Stādīšana!J219</f>
        <v>0</v>
      </c>
      <c r="K216" s="174"/>
      <c r="L216" s="180"/>
      <c r="M216" s="88"/>
      <c r="N216" s="88"/>
      <c r="O216" s="88"/>
      <c r="P216" s="529">
        <f>Papildināšana!J219</f>
        <v>0</v>
      </c>
      <c r="Q216" s="174">
        <v>60</v>
      </c>
      <c r="R216" s="180">
        <v>50</v>
      </c>
      <c r="S216" s="88"/>
      <c r="T216" s="88"/>
      <c r="U216" s="88"/>
      <c r="V216" s="529">
        <f>'Agrotehniskā kopšana'!J220</f>
        <v>0</v>
      </c>
      <c r="W216" s="174"/>
      <c r="X216" s="180"/>
      <c r="Y216" s="88"/>
      <c r="Z216" s="88"/>
      <c r="AA216" s="88"/>
      <c r="AB216" s="529">
        <f>'Jaunaudžu kopšana'!J219</f>
        <v>0</v>
      </c>
      <c r="AC216" s="174">
        <v>10</v>
      </c>
      <c r="AD216" s="180">
        <v>10</v>
      </c>
      <c r="AE216" s="88"/>
      <c r="AF216" s="88"/>
      <c r="AG216" s="88"/>
      <c r="AH216" s="529">
        <f>Aizsardzība!J219</f>
        <v>0</v>
      </c>
      <c r="AI216" s="174"/>
      <c r="AJ216" s="180"/>
      <c r="AK216" s="88"/>
      <c r="AL216" s="88"/>
      <c r="AM216" s="88"/>
      <c r="AN216" s="529">
        <f>'Stumbru aizsardzība'!J221</f>
        <v>0</v>
      </c>
      <c r="AO216" s="87">
        <f t="shared" si="4"/>
        <v>95</v>
      </c>
      <c r="AP216" s="85">
        <f>IF(AND(Stādīšana!$Z219=TRUE,Papildināšana!$AC219=TRUE,'Agrotehniskā kopšana'!$AJ220=TRUE,'Jaunaudžu kopšana'!$AB219=TRUE,Aizsardzība!$AE219=TRUE,'Stumbru aizsardzība'!$AQ221=TRUE),(IF(COUNT(E216:I216)&gt;0,((E216+F216+G216+H216+I216)*J216),0)+IF(COUNT(Q216:U216)&gt;0,((Q216+R216+S216+T216+U216)*V216),0)+IF(COUNT(W216:AA216)&gt;0,((W216+X216+Y216+Z216+AA216)*AB216),0)+IF(COUNT(AC216:AG216)&gt;0,((AC216+AD216+AE216+AF216+AG216)*AH216),0)+(K216+L216+M216+N216+O216)*P216+(AI216+AJ216+AK216+AL216+AM216)*AN216),0)</f>
        <v>0</v>
      </c>
    </row>
    <row r="217" spans="1:42" x14ac:dyDescent="0.3">
      <c r="A217" s="152"/>
      <c r="B217" s="170">
        <v>209</v>
      </c>
      <c r="C217" s="171" t="s">
        <v>220</v>
      </c>
      <c r="D217" s="185" t="s">
        <v>90</v>
      </c>
      <c r="E217" s="174"/>
      <c r="F217" s="180"/>
      <c r="G217" s="88"/>
      <c r="H217" s="88"/>
      <c r="I217" s="88"/>
      <c r="J217" s="529">
        <f>Stādīšana!J220</f>
        <v>0</v>
      </c>
      <c r="K217" s="174"/>
      <c r="L217" s="180"/>
      <c r="M217" s="88"/>
      <c r="N217" s="88"/>
      <c r="O217" s="88"/>
      <c r="P217" s="529">
        <f>Papildināšana!J220</f>
        <v>0</v>
      </c>
      <c r="Q217" s="174">
        <v>120</v>
      </c>
      <c r="R217" s="180">
        <v>100</v>
      </c>
      <c r="S217" s="88"/>
      <c r="T217" s="88"/>
      <c r="U217" s="88"/>
      <c r="V217" s="529">
        <f>'Agrotehniskā kopšana'!J221</f>
        <v>0</v>
      </c>
      <c r="W217" s="174">
        <v>60</v>
      </c>
      <c r="X217" s="180">
        <v>60</v>
      </c>
      <c r="Y217" s="88"/>
      <c r="Z217" s="88"/>
      <c r="AA217" s="88"/>
      <c r="AB217" s="529">
        <f>'Jaunaudžu kopšana'!J220</f>
        <v>0</v>
      </c>
      <c r="AC217" s="174">
        <v>120</v>
      </c>
      <c r="AD217" s="180">
        <v>110</v>
      </c>
      <c r="AE217" s="88"/>
      <c r="AF217" s="88"/>
      <c r="AG217" s="88"/>
      <c r="AH217" s="529">
        <f>Aizsardzība!J220</f>
        <v>0</v>
      </c>
      <c r="AI217" s="174"/>
      <c r="AJ217" s="180"/>
      <c r="AK217" s="88"/>
      <c r="AL217" s="88"/>
      <c r="AM217" s="88"/>
      <c r="AN217" s="529">
        <f>'Stumbru aizsardzība'!J222</f>
        <v>0</v>
      </c>
      <c r="AO217" s="87">
        <f t="shared" si="4"/>
        <v>300</v>
      </c>
      <c r="AP217" s="85">
        <f>IF(AND(Stādīšana!$Z220=TRUE,Papildināšana!$AC220=TRUE,'Agrotehniskā kopšana'!$AJ221=TRUE,'Jaunaudžu kopšana'!$AB220=TRUE,Aizsardzība!$AE220=TRUE,'Stumbru aizsardzība'!$AQ222=TRUE),(IF(COUNT(E217:I217)&gt;0,((E217+F217+G217+H217+I217)*J217),0)+IF(COUNT(Q217:U217)&gt;0,((Q217+R217+S217+T217+U217)*V217),0)+IF(COUNT(W217:AA217)&gt;0,((W217+X217+Y217+Z217+AA217)*AB217),0)+IF(COUNT(AC217:AG217)&gt;0,((AC217+AD217+AE217+AF217+AG217)*AH217),0)+(K217+L217+M217+N217+O217)*P217+(AI217+AJ217+AK217+AL217+AM217)*AN217),0)</f>
        <v>0</v>
      </c>
    </row>
    <row r="218" spans="1:42" x14ac:dyDescent="0.3">
      <c r="A218" s="152"/>
      <c r="B218" s="170">
        <v>210</v>
      </c>
      <c r="C218" s="171" t="s">
        <v>220</v>
      </c>
      <c r="D218" s="185" t="s">
        <v>90</v>
      </c>
      <c r="E218" s="174">
        <v>30</v>
      </c>
      <c r="F218" s="180"/>
      <c r="G218" s="88"/>
      <c r="H218" s="88"/>
      <c r="I218" s="88"/>
      <c r="J218" s="529">
        <f>Stādīšana!J221</f>
        <v>0</v>
      </c>
      <c r="K218" s="174">
        <v>20</v>
      </c>
      <c r="L218" s="180"/>
      <c r="M218" s="88"/>
      <c r="N218" s="88"/>
      <c r="O218" s="88"/>
      <c r="P218" s="529">
        <f>Papildināšana!J221</f>
        <v>0</v>
      </c>
      <c r="Q218" s="174"/>
      <c r="R218" s="180"/>
      <c r="S218" s="88"/>
      <c r="T218" s="88"/>
      <c r="U218" s="88"/>
      <c r="V218" s="529">
        <f>'Agrotehniskā kopšana'!J222</f>
        <v>0</v>
      </c>
      <c r="W218" s="174">
        <v>60</v>
      </c>
      <c r="X218" s="180"/>
      <c r="Y218" s="88"/>
      <c r="Z218" s="88"/>
      <c r="AA218" s="88"/>
      <c r="AB218" s="529">
        <f>'Jaunaudžu kopšana'!J221</f>
        <v>0</v>
      </c>
      <c r="AC218" s="174"/>
      <c r="AD218" s="180"/>
      <c r="AE218" s="88"/>
      <c r="AF218" s="88"/>
      <c r="AG218" s="88"/>
      <c r="AH218" s="529">
        <f>Aizsardzība!J221</f>
        <v>0</v>
      </c>
      <c r="AI218" s="174"/>
      <c r="AJ218" s="180"/>
      <c r="AK218" s="88"/>
      <c r="AL218" s="88"/>
      <c r="AM218" s="88"/>
      <c r="AN218" s="529">
        <f>'Stumbru aizsardzība'!J223</f>
        <v>0</v>
      </c>
      <c r="AO218" s="87">
        <f t="shared" si="4"/>
        <v>110</v>
      </c>
      <c r="AP218" s="85">
        <f>IF(AND(Stādīšana!$Z221=TRUE,Papildināšana!$AC221=TRUE,'Agrotehniskā kopšana'!$AJ222=TRUE,'Jaunaudžu kopšana'!$AB221=TRUE,Aizsardzība!$AE221=TRUE,'Stumbru aizsardzība'!$AQ223=TRUE),(IF(COUNT(E218:I218)&gt;0,((E218+F218+G218+H218+I218)*J218),0)+IF(COUNT(Q218:U218)&gt;0,((Q218+R218+S218+T218+U218)*V218),0)+IF(COUNT(W218:AA218)&gt;0,((W218+X218+Y218+Z218+AA218)*AB218),0)+IF(COUNT(AC218:AG218)&gt;0,((AC218+AD218+AE218+AF218+AG218)*AH218),0)+(K218+L218+M218+N218+O218)*P218+(AI218+AJ218+AK218+AL218+AM218)*AN218),0)</f>
        <v>0</v>
      </c>
    </row>
    <row r="219" spans="1:42" x14ac:dyDescent="0.3">
      <c r="A219" s="152"/>
      <c r="B219" s="170">
        <v>211</v>
      </c>
      <c r="C219" s="171" t="s">
        <v>220</v>
      </c>
      <c r="D219" s="185" t="s">
        <v>90</v>
      </c>
      <c r="E219" s="174">
        <v>15</v>
      </c>
      <c r="F219" s="180"/>
      <c r="G219" s="88"/>
      <c r="H219" s="88"/>
      <c r="I219" s="88"/>
      <c r="J219" s="529">
        <f>Stādīšana!J222</f>
        <v>0</v>
      </c>
      <c r="K219" s="174">
        <v>10</v>
      </c>
      <c r="L219" s="180"/>
      <c r="M219" s="88"/>
      <c r="N219" s="88"/>
      <c r="O219" s="88"/>
      <c r="P219" s="529">
        <f>Papildināšana!J222</f>
        <v>0</v>
      </c>
      <c r="Q219" s="174"/>
      <c r="R219" s="180"/>
      <c r="S219" s="88"/>
      <c r="T219" s="88"/>
      <c r="U219" s="88"/>
      <c r="V219" s="529">
        <f>'Agrotehniskā kopšana'!J223</f>
        <v>0</v>
      </c>
      <c r="W219" s="174">
        <v>60</v>
      </c>
      <c r="X219" s="180"/>
      <c r="Y219" s="88"/>
      <c r="Z219" s="88"/>
      <c r="AA219" s="88"/>
      <c r="AB219" s="529">
        <f>'Jaunaudžu kopšana'!J222</f>
        <v>0</v>
      </c>
      <c r="AC219" s="174"/>
      <c r="AD219" s="180"/>
      <c r="AE219" s="88"/>
      <c r="AF219" s="88"/>
      <c r="AG219" s="88"/>
      <c r="AH219" s="529">
        <f>Aizsardzība!J222</f>
        <v>0</v>
      </c>
      <c r="AI219" s="174"/>
      <c r="AJ219" s="180"/>
      <c r="AK219" s="88"/>
      <c r="AL219" s="88"/>
      <c r="AM219" s="88"/>
      <c r="AN219" s="529">
        <f>'Stumbru aizsardzība'!J224</f>
        <v>0</v>
      </c>
      <c r="AO219" s="87">
        <f t="shared" si="4"/>
        <v>85</v>
      </c>
      <c r="AP219" s="85">
        <f>IF(AND(Stādīšana!$Z222=TRUE,Papildināšana!$AC222=TRUE,'Agrotehniskā kopšana'!$AJ223=TRUE,'Jaunaudžu kopšana'!$AB222=TRUE,Aizsardzība!$AE222=TRUE,'Stumbru aizsardzība'!$AQ224=TRUE),(IF(COUNT(E219:I219)&gt;0,((E219+F219+G219+H219+I219)*J219),0)+IF(COUNT(Q219:U219)&gt;0,((Q219+R219+S219+T219+U219)*V219),0)+IF(COUNT(W219:AA219)&gt;0,((W219+X219+Y219+Z219+AA219)*AB219),0)+IF(COUNT(AC219:AG219)&gt;0,((AC219+AD219+AE219+AF219+AG219)*AH219),0)+(K219+L219+M219+N219+O219)*P219+(AI219+AJ219+AK219+AL219+AM219)*AN219),0)</f>
        <v>0</v>
      </c>
    </row>
    <row r="220" spans="1:42" x14ac:dyDescent="0.3">
      <c r="A220" s="152"/>
      <c r="B220" s="170">
        <v>212</v>
      </c>
      <c r="C220" s="171" t="s">
        <v>220</v>
      </c>
      <c r="D220" s="185" t="s">
        <v>90</v>
      </c>
      <c r="E220" s="174">
        <v>25</v>
      </c>
      <c r="F220" s="180"/>
      <c r="G220" s="88"/>
      <c r="H220" s="88"/>
      <c r="I220" s="88"/>
      <c r="J220" s="529">
        <f>Stādīšana!J223</f>
        <v>0</v>
      </c>
      <c r="K220" s="174"/>
      <c r="L220" s="180"/>
      <c r="M220" s="88"/>
      <c r="N220" s="88"/>
      <c r="O220" s="88"/>
      <c r="P220" s="529">
        <f>Papildināšana!J223</f>
        <v>0</v>
      </c>
      <c r="Q220" s="174"/>
      <c r="R220" s="180"/>
      <c r="S220" s="88"/>
      <c r="T220" s="88"/>
      <c r="U220" s="88"/>
      <c r="V220" s="529">
        <f>'Agrotehniskā kopšana'!J224</f>
        <v>0</v>
      </c>
      <c r="W220" s="174">
        <v>40</v>
      </c>
      <c r="X220" s="180"/>
      <c r="Y220" s="88"/>
      <c r="Z220" s="88"/>
      <c r="AA220" s="88"/>
      <c r="AB220" s="529">
        <f>'Jaunaudžu kopšana'!J223</f>
        <v>0</v>
      </c>
      <c r="AC220" s="174">
        <v>30</v>
      </c>
      <c r="AD220" s="180"/>
      <c r="AE220" s="88"/>
      <c r="AF220" s="88"/>
      <c r="AG220" s="88"/>
      <c r="AH220" s="529">
        <f>Aizsardzība!J223</f>
        <v>0</v>
      </c>
      <c r="AI220" s="174">
        <v>20</v>
      </c>
      <c r="AJ220" s="180"/>
      <c r="AK220" s="88"/>
      <c r="AL220" s="88"/>
      <c r="AM220" s="88"/>
      <c r="AN220" s="529">
        <f>'Stumbru aizsardzība'!J225</f>
        <v>0</v>
      </c>
      <c r="AO220" s="87">
        <f t="shared" si="4"/>
        <v>115</v>
      </c>
      <c r="AP220" s="85">
        <f>IF(AND(Stādīšana!$Z223=TRUE,Papildināšana!$AC223=TRUE,'Agrotehniskā kopšana'!$AJ224=TRUE,'Jaunaudžu kopšana'!$AB223=TRUE,Aizsardzība!$AE223=TRUE,'Stumbru aizsardzība'!$AQ225=TRUE),(IF(COUNT(E220:I220)&gt;0,((E220+F220+G220+H220+I220)*J220),0)+IF(COUNT(Q220:U220)&gt;0,((Q220+R220+S220+T220+U220)*V220),0)+IF(COUNT(W220:AA220)&gt;0,((W220+X220+Y220+Z220+AA220)*AB220),0)+IF(COUNT(AC220:AG220)&gt;0,((AC220+AD220+AE220+AF220+AG220)*AH220),0)+(K220+L220+M220+N220+O220)*P220+(AI220+AJ220+AK220+AL220+AM220)*AN220),0)</f>
        <v>0</v>
      </c>
    </row>
    <row r="221" spans="1:42" x14ac:dyDescent="0.3">
      <c r="A221" s="152"/>
      <c r="B221" s="170">
        <v>213</v>
      </c>
      <c r="C221" s="171" t="s">
        <v>220</v>
      </c>
      <c r="D221" s="185" t="s">
        <v>89</v>
      </c>
      <c r="E221" s="175"/>
      <c r="F221" s="181"/>
      <c r="G221" s="88"/>
      <c r="H221" s="88"/>
      <c r="I221" s="88"/>
      <c r="J221" s="529">
        <f>Stādīšana!J224</f>
        <v>0</v>
      </c>
      <c r="K221" s="175">
        <v>10</v>
      </c>
      <c r="L221" s="181">
        <v>10</v>
      </c>
      <c r="M221" s="88"/>
      <c r="N221" s="88"/>
      <c r="O221" s="88"/>
      <c r="P221" s="529">
        <f>Papildināšana!J224</f>
        <v>0</v>
      </c>
      <c r="Q221" s="175">
        <v>100</v>
      </c>
      <c r="R221" s="181">
        <v>100</v>
      </c>
      <c r="S221" s="88"/>
      <c r="T221" s="88"/>
      <c r="U221" s="88"/>
      <c r="V221" s="529">
        <f>'Agrotehniskā kopšana'!J225</f>
        <v>0</v>
      </c>
      <c r="W221" s="175">
        <v>60</v>
      </c>
      <c r="X221" s="181">
        <v>60</v>
      </c>
      <c r="Y221" s="88"/>
      <c r="Z221" s="88"/>
      <c r="AA221" s="88"/>
      <c r="AB221" s="529">
        <f>'Jaunaudžu kopšana'!J224</f>
        <v>0</v>
      </c>
      <c r="AC221" s="175">
        <v>40</v>
      </c>
      <c r="AD221" s="181">
        <v>40</v>
      </c>
      <c r="AE221" s="88"/>
      <c r="AF221" s="88"/>
      <c r="AG221" s="88"/>
      <c r="AH221" s="529">
        <f>Aizsardzība!J224</f>
        <v>0</v>
      </c>
      <c r="AI221" s="175">
        <v>20</v>
      </c>
      <c r="AJ221" s="181">
        <v>20</v>
      </c>
      <c r="AK221" s="88"/>
      <c r="AL221" s="88"/>
      <c r="AM221" s="88"/>
      <c r="AN221" s="529">
        <f>'Stumbru aizsardzība'!J226</f>
        <v>0</v>
      </c>
      <c r="AO221" s="87">
        <f t="shared" si="4"/>
        <v>230</v>
      </c>
      <c r="AP221" s="85">
        <f>IF(AND(Stādīšana!$Z224=TRUE,Papildināšana!$AC224=TRUE,'Agrotehniskā kopšana'!$AJ225=TRUE,'Jaunaudžu kopšana'!$AB224=TRUE,Aizsardzība!$AE224=TRUE,'Stumbru aizsardzība'!$AQ226=TRUE),(IF(COUNT(E221:I221)&gt;0,((E221+F221+G221+H221+I221)*J221),0)+IF(COUNT(Q221:U221)&gt;0,((Q221+R221+S221+T221+U221)*V221),0)+IF(COUNT(W221:AA221)&gt;0,((W221+X221+Y221+Z221+AA221)*AB221),0)+IF(COUNT(AC221:AG221)&gt;0,((AC221+AD221+AE221+AF221+AG221)*AH221),0)+(K221+L221+M221+N221+O221)*P221+(AI221+AJ221+AK221+AL221+AM221)*AN221),0)</f>
        <v>0</v>
      </c>
    </row>
    <row r="222" spans="1:42" x14ac:dyDescent="0.3">
      <c r="A222" s="152"/>
      <c r="B222" s="170">
        <v>214</v>
      </c>
      <c r="C222" s="171" t="s">
        <v>220</v>
      </c>
      <c r="D222" s="185" t="s">
        <v>89</v>
      </c>
      <c r="E222" s="174"/>
      <c r="F222" s="180"/>
      <c r="G222" s="88"/>
      <c r="H222" s="88"/>
      <c r="I222" s="88"/>
      <c r="J222" s="529">
        <f>Stādīšana!J225</f>
        <v>0</v>
      </c>
      <c r="K222" s="174"/>
      <c r="L222" s="180"/>
      <c r="M222" s="88"/>
      <c r="N222" s="88"/>
      <c r="O222" s="88"/>
      <c r="P222" s="529">
        <f>Papildināšana!J225</f>
        <v>0</v>
      </c>
      <c r="Q222" s="174">
        <v>60</v>
      </c>
      <c r="R222" s="180"/>
      <c r="S222" s="88"/>
      <c r="T222" s="88"/>
      <c r="U222" s="88"/>
      <c r="V222" s="529">
        <f>'Agrotehniskā kopšana'!J226</f>
        <v>0</v>
      </c>
      <c r="W222" s="174">
        <v>60</v>
      </c>
      <c r="X222" s="180"/>
      <c r="Y222" s="88"/>
      <c r="Z222" s="88"/>
      <c r="AA222" s="88"/>
      <c r="AB222" s="529">
        <f>'Jaunaudžu kopšana'!J225</f>
        <v>0</v>
      </c>
      <c r="AC222" s="174"/>
      <c r="AD222" s="180"/>
      <c r="AE222" s="88"/>
      <c r="AF222" s="88"/>
      <c r="AG222" s="88"/>
      <c r="AH222" s="529">
        <f>Aizsardzība!J225</f>
        <v>0</v>
      </c>
      <c r="AI222" s="174"/>
      <c r="AJ222" s="180"/>
      <c r="AK222" s="88"/>
      <c r="AL222" s="88"/>
      <c r="AM222" s="88"/>
      <c r="AN222" s="529">
        <f>'Stumbru aizsardzība'!J227</f>
        <v>0</v>
      </c>
      <c r="AO222" s="87">
        <f t="shared" si="4"/>
        <v>120</v>
      </c>
      <c r="AP222" s="85">
        <f>IF(AND(Stādīšana!$Z225=TRUE,Papildināšana!$AC225=TRUE,'Agrotehniskā kopšana'!$AJ226=TRUE,'Jaunaudžu kopšana'!$AB225=TRUE,Aizsardzība!$AE225=TRUE,'Stumbru aizsardzība'!$AQ227=TRUE),(IF(COUNT(E222:I222)&gt;0,((E222+F222+G222+H222+I222)*J222),0)+IF(COUNT(Q222:U222)&gt;0,((Q222+R222+S222+T222+U222)*V222),0)+IF(COUNT(W222:AA222)&gt;0,((W222+X222+Y222+Z222+AA222)*AB222),0)+IF(COUNT(AC222:AG222)&gt;0,((AC222+AD222+AE222+AF222+AG222)*AH222),0)+(K222+L222+M222+N222+O222)*P222+(AI222+AJ222+AK222+AL222+AM222)*AN222),0)</f>
        <v>0</v>
      </c>
    </row>
    <row r="223" spans="1:42" x14ac:dyDescent="0.3">
      <c r="A223" s="152"/>
      <c r="B223" s="170">
        <v>215</v>
      </c>
      <c r="C223" s="171" t="s">
        <v>220</v>
      </c>
      <c r="D223" s="185" t="s">
        <v>89</v>
      </c>
      <c r="E223" s="174">
        <v>10</v>
      </c>
      <c r="F223" s="180">
        <v>20</v>
      </c>
      <c r="G223" s="88"/>
      <c r="H223" s="88"/>
      <c r="I223" s="88"/>
      <c r="J223" s="529">
        <f>Stādīšana!J226</f>
        <v>0</v>
      </c>
      <c r="K223" s="174">
        <v>15</v>
      </c>
      <c r="L223" s="180">
        <v>5</v>
      </c>
      <c r="M223" s="88"/>
      <c r="N223" s="88"/>
      <c r="O223" s="88"/>
      <c r="P223" s="529">
        <f>Papildināšana!J226</f>
        <v>0</v>
      </c>
      <c r="Q223" s="174">
        <v>25</v>
      </c>
      <c r="R223" s="180">
        <v>20</v>
      </c>
      <c r="S223" s="88"/>
      <c r="T223" s="88"/>
      <c r="U223" s="88"/>
      <c r="V223" s="529">
        <f>'Agrotehniskā kopšana'!J227</f>
        <v>0</v>
      </c>
      <c r="W223" s="174">
        <v>120</v>
      </c>
      <c r="X223" s="180">
        <v>120</v>
      </c>
      <c r="Y223" s="88"/>
      <c r="Z223" s="88"/>
      <c r="AA223" s="88"/>
      <c r="AB223" s="529">
        <f>'Jaunaudžu kopšana'!J226</f>
        <v>0</v>
      </c>
      <c r="AC223" s="174">
        <v>60</v>
      </c>
      <c r="AD223" s="180">
        <v>60</v>
      </c>
      <c r="AE223" s="88"/>
      <c r="AF223" s="88"/>
      <c r="AG223" s="88"/>
      <c r="AH223" s="529">
        <f>Aizsardzība!J226</f>
        <v>0</v>
      </c>
      <c r="AI223" s="174">
        <v>30</v>
      </c>
      <c r="AJ223" s="180">
        <v>20</v>
      </c>
      <c r="AK223" s="88"/>
      <c r="AL223" s="88"/>
      <c r="AM223" s="88"/>
      <c r="AN223" s="529">
        <f>'Stumbru aizsardzība'!J228</f>
        <v>0</v>
      </c>
      <c r="AO223" s="87">
        <f t="shared" si="4"/>
        <v>260</v>
      </c>
      <c r="AP223" s="85">
        <f>IF(AND(Stādīšana!$Z226=TRUE,Papildināšana!$AC226=TRUE,'Agrotehniskā kopšana'!$AJ227=TRUE,'Jaunaudžu kopšana'!$AB226=TRUE,Aizsardzība!$AE226=TRUE,'Stumbru aizsardzība'!$AQ228=TRUE),(IF(COUNT(E223:I223)&gt;0,((E223+F223+G223+H223+I223)*J223),0)+IF(COUNT(Q223:U223)&gt;0,((Q223+R223+S223+T223+U223)*V223),0)+IF(COUNT(W223:AA223)&gt;0,((W223+X223+Y223+Z223+AA223)*AB223),0)+IF(COUNT(AC223:AG223)&gt;0,((AC223+AD223+AE223+AF223+AG223)*AH223),0)+(K223+L223+M223+N223+O223)*P223+(AI223+AJ223+AK223+AL223+AM223)*AN223),0)</f>
        <v>0</v>
      </c>
    </row>
    <row r="224" spans="1:42" x14ac:dyDescent="0.3">
      <c r="A224" s="152"/>
      <c r="B224" s="170">
        <v>216</v>
      </c>
      <c r="C224" s="171" t="s">
        <v>220</v>
      </c>
      <c r="D224" s="185" t="s">
        <v>84</v>
      </c>
      <c r="E224" s="174">
        <v>50</v>
      </c>
      <c r="F224" s="180">
        <v>50</v>
      </c>
      <c r="G224" s="88"/>
      <c r="H224" s="88"/>
      <c r="I224" s="88"/>
      <c r="J224" s="529">
        <f>Stādīšana!J227</f>
        <v>0</v>
      </c>
      <c r="K224" s="174">
        <v>10</v>
      </c>
      <c r="L224" s="180">
        <v>10</v>
      </c>
      <c r="M224" s="88"/>
      <c r="N224" s="88"/>
      <c r="O224" s="88"/>
      <c r="P224" s="529">
        <f>Papildināšana!J227</f>
        <v>0</v>
      </c>
      <c r="Q224" s="174">
        <v>50</v>
      </c>
      <c r="R224" s="180">
        <v>50</v>
      </c>
      <c r="S224" s="88"/>
      <c r="T224" s="88"/>
      <c r="U224" s="88"/>
      <c r="V224" s="529">
        <f>'Agrotehniskā kopšana'!J228</f>
        <v>0</v>
      </c>
      <c r="W224" s="174">
        <v>100</v>
      </c>
      <c r="X224" s="180">
        <v>90</v>
      </c>
      <c r="Y224" s="88"/>
      <c r="Z224" s="88"/>
      <c r="AA224" s="88"/>
      <c r="AB224" s="529">
        <f>'Jaunaudžu kopšana'!J227</f>
        <v>0</v>
      </c>
      <c r="AC224" s="174">
        <v>60</v>
      </c>
      <c r="AD224" s="180">
        <v>60</v>
      </c>
      <c r="AE224" s="88"/>
      <c r="AF224" s="88"/>
      <c r="AG224" s="88"/>
      <c r="AH224" s="529">
        <f>Aizsardzība!J227</f>
        <v>0</v>
      </c>
      <c r="AI224" s="174">
        <v>20</v>
      </c>
      <c r="AJ224" s="180">
        <v>20</v>
      </c>
      <c r="AK224" s="88"/>
      <c r="AL224" s="88"/>
      <c r="AM224" s="88"/>
      <c r="AN224" s="529">
        <f>'Stumbru aizsardzība'!J229</f>
        <v>0</v>
      </c>
      <c r="AO224" s="87">
        <f t="shared" si="4"/>
        <v>290</v>
      </c>
      <c r="AP224" s="85">
        <f>IF(AND(Stādīšana!$Z227=TRUE,Papildināšana!$AC227=TRUE,'Agrotehniskā kopšana'!$AJ228=TRUE,'Jaunaudžu kopšana'!$AB227=TRUE,Aizsardzība!$AE227=TRUE,'Stumbru aizsardzība'!$AQ229=TRUE),(IF(COUNT(E224:I224)&gt;0,((E224+F224+G224+H224+I224)*J224),0)+IF(COUNT(Q224:U224)&gt;0,((Q224+R224+S224+T224+U224)*V224),0)+IF(COUNT(W224:AA224)&gt;0,((W224+X224+Y224+Z224+AA224)*AB224),0)+IF(COUNT(AC224:AG224)&gt;0,((AC224+AD224+AE224+AF224+AG224)*AH224),0)+(K224+L224+M224+N224+O224)*P224+(AI224+AJ224+AK224+AL224+AM224)*AN224),0)</f>
        <v>0</v>
      </c>
    </row>
    <row r="225" spans="1:42" x14ac:dyDescent="0.3">
      <c r="A225" s="152"/>
      <c r="B225" s="170">
        <v>217</v>
      </c>
      <c r="C225" s="171" t="s">
        <v>220</v>
      </c>
      <c r="D225" s="185" t="s">
        <v>84</v>
      </c>
      <c r="E225" s="174">
        <v>45</v>
      </c>
      <c r="F225" s="180">
        <v>45</v>
      </c>
      <c r="G225" s="88"/>
      <c r="H225" s="88"/>
      <c r="I225" s="88"/>
      <c r="J225" s="529">
        <f>Stādīšana!J228</f>
        <v>0</v>
      </c>
      <c r="K225" s="174">
        <v>10</v>
      </c>
      <c r="L225" s="180">
        <v>10</v>
      </c>
      <c r="M225" s="88"/>
      <c r="N225" s="88"/>
      <c r="O225" s="88"/>
      <c r="P225" s="529">
        <f>Papildināšana!J228</f>
        <v>0</v>
      </c>
      <c r="Q225" s="174">
        <v>60</v>
      </c>
      <c r="R225" s="180">
        <v>50</v>
      </c>
      <c r="S225" s="88"/>
      <c r="T225" s="88"/>
      <c r="U225" s="88"/>
      <c r="V225" s="529">
        <f>'Agrotehniskā kopšana'!J229</f>
        <v>0</v>
      </c>
      <c r="W225" s="174">
        <v>100</v>
      </c>
      <c r="X225" s="180">
        <v>90</v>
      </c>
      <c r="Y225" s="88"/>
      <c r="Z225" s="88"/>
      <c r="AA225" s="88"/>
      <c r="AB225" s="529">
        <f>'Jaunaudžu kopšana'!J228</f>
        <v>0</v>
      </c>
      <c r="AC225" s="174"/>
      <c r="AD225" s="180"/>
      <c r="AE225" s="88"/>
      <c r="AF225" s="88"/>
      <c r="AG225" s="88"/>
      <c r="AH225" s="529">
        <f>Aizsardzība!J228</f>
        <v>0</v>
      </c>
      <c r="AI225" s="174"/>
      <c r="AJ225" s="180"/>
      <c r="AK225" s="88"/>
      <c r="AL225" s="88"/>
      <c r="AM225" s="88"/>
      <c r="AN225" s="529">
        <f>'Stumbru aizsardzība'!J230</f>
        <v>0</v>
      </c>
      <c r="AO225" s="87">
        <f t="shared" si="4"/>
        <v>215</v>
      </c>
      <c r="AP225" s="85">
        <f>IF(AND(Stādīšana!$Z228=TRUE,Papildināšana!$AC228=TRUE,'Agrotehniskā kopšana'!$AJ229=TRUE,'Jaunaudžu kopšana'!$AB228=TRUE,Aizsardzība!$AE228=TRUE,'Stumbru aizsardzība'!$AQ230=TRUE),(IF(COUNT(E225:I225)&gt;0,((E225+F225+G225+H225+I225)*J225),0)+IF(COUNT(Q225:U225)&gt;0,((Q225+R225+S225+T225+U225)*V225),0)+IF(COUNT(W225:AA225)&gt;0,((W225+X225+Y225+Z225+AA225)*AB225),0)+IF(COUNT(AC225:AG225)&gt;0,((AC225+AD225+AE225+AF225+AG225)*AH225),0)+(K225+L225+M225+N225+O225)*P225+(AI225+AJ225+AK225+AL225+AM225)*AN225),0)</f>
        <v>0</v>
      </c>
    </row>
    <row r="226" spans="1:42" x14ac:dyDescent="0.3">
      <c r="A226" s="152"/>
      <c r="B226" s="170">
        <v>218</v>
      </c>
      <c r="C226" s="171" t="s">
        <v>220</v>
      </c>
      <c r="D226" s="185" t="s">
        <v>84</v>
      </c>
      <c r="E226" s="174"/>
      <c r="F226" s="180"/>
      <c r="G226" s="88"/>
      <c r="H226" s="88"/>
      <c r="I226" s="88"/>
      <c r="J226" s="529">
        <f>Stādīšana!J229</f>
        <v>0</v>
      </c>
      <c r="K226" s="174">
        <v>15</v>
      </c>
      <c r="L226" s="180">
        <v>10</v>
      </c>
      <c r="M226" s="88"/>
      <c r="N226" s="88"/>
      <c r="O226" s="88"/>
      <c r="P226" s="529">
        <f>Papildināšana!J229</f>
        <v>0</v>
      </c>
      <c r="Q226" s="174">
        <v>60</v>
      </c>
      <c r="R226" s="180">
        <v>60</v>
      </c>
      <c r="S226" s="88"/>
      <c r="T226" s="88"/>
      <c r="U226" s="88"/>
      <c r="V226" s="529">
        <f>'Agrotehniskā kopšana'!J230</f>
        <v>0</v>
      </c>
      <c r="W226" s="174"/>
      <c r="X226" s="180"/>
      <c r="Y226" s="88"/>
      <c r="Z226" s="88"/>
      <c r="AA226" s="88"/>
      <c r="AB226" s="529">
        <f>'Jaunaudžu kopšana'!J229</f>
        <v>0</v>
      </c>
      <c r="AC226" s="174"/>
      <c r="AD226" s="180"/>
      <c r="AE226" s="88"/>
      <c r="AF226" s="88"/>
      <c r="AG226" s="88"/>
      <c r="AH226" s="529">
        <f>Aizsardzība!J229</f>
        <v>0</v>
      </c>
      <c r="AI226" s="174"/>
      <c r="AJ226" s="180"/>
      <c r="AK226" s="88"/>
      <c r="AL226" s="88"/>
      <c r="AM226" s="88"/>
      <c r="AN226" s="529">
        <f>'Stumbru aizsardzība'!J231</f>
        <v>0</v>
      </c>
      <c r="AO226" s="87">
        <f t="shared" si="4"/>
        <v>75</v>
      </c>
      <c r="AP226" s="85">
        <f>IF(AND(Stādīšana!$Z229=TRUE,Papildināšana!$AC229=TRUE,'Agrotehniskā kopšana'!$AJ230=TRUE,'Jaunaudžu kopšana'!$AB229=TRUE,Aizsardzība!$AE229=TRUE,'Stumbru aizsardzība'!$AQ231=TRUE),(IF(COUNT(E226:I226)&gt;0,((E226+F226+G226+H226+I226)*J226),0)+IF(COUNT(Q226:U226)&gt;0,((Q226+R226+S226+T226+U226)*V226),0)+IF(COUNT(W226:AA226)&gt;0,((W226+X226+Y226+Z226+AA226)*AB226),0)+IF(COUNT(AC226:AG226)&gt;0,((AC226+AD226+AE226+AF226+AG226)*AH226),0)+(K226+L226+M226+N226+O226)*P226+(AI226+AJ226+AK226+AL226+AM226)*AN226),0)</f>
        <v>0</v>
      </c>
    </row>
    <row r="227" spans="1:42" x14ac:dyDescent="0.3">
      <c r="A227" s="152"/>
      <c r="B227" s="170">
        <v>219</v>
      </c>
      <c r="C227" s="171" t="s">
        <v>220</v>
      </c>
      <c r="D227" s="185" t="s">
        <v>84</v>
      </c>
      <c r="E227" s="174">
        <v>50</v>
      </c>
      <c r="F227" s="180">
        <v>50</v>
      </c>
      <c r="G227" s="88"/>
      <c r="H227" s="88"/>
      <c r="I227" s="88"/>
      <c r="J227" s="529">
        <f>Stādīšana!J230</f>
        <v>0</v>
      </c>
      <c r="K227" s="174"/>
      <c r="L227" s="180"/>
      <c r="M227" s="88"/>
      <c r="N227" s="88"/>
      <c r="O227" s="88"/>
      <c r="P227" s="529">
        <f>Papildināšana!J230</f>
        <v>0</v>
      </c>
      <c r="Q227" s="174">
        <v>120</v>
      </c>
      <c r="R227" s="180">
        <v>100</v>
      </c>
      <c r="S227" s="88"/>
      <c r="T227" s="88"/>
      <c r="U227" s="88"/>
      <c r="V227" s="529">
        <f>'Agrotehniskā kopšana'!J231</f>
        <v>0</v>
      </c>
      <c r="W227" s="174"/>
      <c r="X227" s="180"/>
      <c r="Y227" s="88"/>
      <c r="Z227" s="88"/>
      <c r="AA227" s="88"/>
      <c r="AB227" s="529">
        <f>'Jaunaudžu kopšana'!J230</f>
        <v>0</v>
      </c>
      <c r="AC227" s="174"/>
      <c r="AD227" s="180"/>
      <c r="AE227" s="88"/>
      <c r="AF227" s="88"/>
      <c r="AG227" s="88"/>
      <c r="AH227" s="529">
        <f>Aizsardzība!J230</f>
        <v>0</v>
      </c>
      <c r="AI227" s="174"/>
      <c r="AJ227" s="180"/>
      <c r="AK227" s="88"/>
      <c r="AL227" s="88"/>
      <c r="AM227" s="88"/>
      <c r="AN227" s="529">
        <f>'Stumbru aizsardzība'!J232</f>
        <v>0</v>
      </c>
      <c r="AO227" s="87">
        <f t="shared" si="4"/>
        <v>170</v>
      </c>
      <c r="AP227" s="85">
        <f>IF(AND(Stādīšana!$Z230=TRUE,Papildināšana!$AC230=TRUE,'Agrotehniskā kopšana'!$AJ231=TRUE,'Jaunaudžu kopšana'!$AB230=TRUE,Aizsardzība!$AE230=TRUE,'Stumbru aizsardzība'!$AQ232=TRUE),(IF(COUNT(E227:I227)&gt;0,((E227+F227+G227+H227+I227)*J227),0)+IF(COUNT(Q227:U227)&gt;0,((Q227+R227+S227+T227+U227)*V227),0)+IF(COUNT(W227:AA227)&gt;0,((W227+X227+Y227+Z227+AA227)*AB227),0)+IF(COUNT(AC227:AG227)&gt;0,((AC227+AD227+AE227+AF227+AG227)*AH227),0)+(K227+L227+M227+N227+O227)*P227+(AI227+AJ227+AK227+AL227+AM227)*AN227),0)</f>
        <v>0</v>
      </c>
    </row>
    <row r="228" spans="1:42" x14ac:dyDescent="0.3">
      <c r="A228" s="152"/>
      <c r="B228" s="170">
        <v>220</v>
      </c>
      <c r="C228" s="171" t="s">
        <v>220</v>
      </c>
      <c r="D228" s="185" t="s">
        <v>84</v>
      </c>
      <c r="E228" s="174">
        <v>25</v>
      </c>
      <c r="F228" s="180"/>
      <c r="G228" s="88"/>
      <c r="H228" s="88"/>
      <c r="I228" s="88"/>
      <c r="J228" s="529">
        <f>Stādīšana!J231</f>
        <v>0</v>
      </c>
      <c r="K228" s="174"/>
      <c r="L228" s="180"/>
      <c r="M228" s="88"/>
      <c r="N228" s="88"/>
      <c r="O228" s="88"/>
      <c r="P228" s="529">
        <f>Papildināšana!J231</f>
        <v>0</v>
      </c>
      <c r="Q228" s="174">
        <v>60</v>
      </c>
      <c r="R228" s="180"/>
      <c r="S228" s="88"/>
      <c r="T228" s="88"/>
      <c r="U228" s="88"/>
      <c r="V228" s="529">
        <f>'Agrotehniskā kopšana'!J232</f>
        <v>0</v>
      </c>
      <c r="W228" s="174">
        <v>60</v>
      </c>
      <c r="X228" s="180"/>
      <c r="Y228" s="88"/>
      <c r="Z228" s="88"/>
      <c r="AA228" s="88"/>
      <c r="AB228" s="529">
        <f>'Jaunaudžu kopšana'!J231</f>
        <v>0</v>
      </c>
      <c r="AC228" s="174">
        <v>60</v>
      </c>
      <c r="AD228" s="180"/>
      <c r="AE228" s="88"/>
      <c r="AF228" s="88"/>
      <c r="AG228" s="88"/>
      <c r="AH228" s="529">
        <f>Aizsardzība!J231</f>
        <v>0</v>
      </c>
      <c r="AI228" s="174">
        <v>30</v>
      </c>
      <c r="AJ228" s="180"/>
      <c r="AK228" s="88"/>
      <c r="AL228" s="88"/>
      <c r="AM228" s="88"/>
      <c r="AN228" s="529">
        <f>'Stumbru aizsardzība'!J233</f>
        <v>0</v>
      </c>
      <c r="AO228" s="87">
        <f t="shared" si="4"/>
        <v>235</v>
      </c>
      <c r="AP228" s="85">
        <f>IF(AND(Stādīšana!$Z231=TRUE,Papildināšana!$AC231=TRUE,'Agrotehniskā kopšana'!$AJ232=TRUE,'Jaunaudžu kopšana'!$AB231=TRUE,Aizsardzība!$AE231=TRUE,'Stumbru aizsardzība'!$AQ233=TRUE),(IF(COUNT(E228:I228)&gt;0,((E228+F228+G228+H228+I228)*J228),0)+IF(COUNT(Q228:U228)&gt;0,((Q228+R228+S228+T228+U228)*V228),0)+IF(COUNT(W228:AA228)&gt;0,((W228+X228+Y228+Z228+AA228)*AB228),0)+IF(COUNT(AC228:AG228)&gt;0,((AC228+AD228+AE228+AF228+AG228)*AH228),0)+(K228+L228+M228+N228+O228)*P228+(AI228+AJ228+AK228+AL228+AM228)*AN228),0)</f>
        <v>0</v>
      </c>
    </row>
    <row r="229" spans="1:42" x14ac:dyDescent="0.3">
      <c r="A229" s="152"/>
      <c r="B229" s="170">
        <v>221</v>
      </c>
      <c r="C229" s="171" t="s">
        <v>220</v>
      </c>
      <c r="D229" s="185" t="s">
        <v>84</v>
      </c>
      <c r="E229" s="174">
        <v>25</v>
      </c>
      <c r="F229" s="180"/>
      <c r="G229" s="88"/>
      <c r="H229" s="88"/>
      <c r="I229" s="88"/>
      <c r="J229" s="529">
        <f>Stādīšana!J232</f>
        <v>0</v>
      </c>
      <c r="K229" s="174"/>
      <c r="L229" s="180"/>
      <c r="M229" s="88"/>
      <c r="N229" s="88"/>
      <c r="O229" s="88"/>
      <c r="P229" s="529">
        <f>Papildināšana!J232</f>
        <v>0</v>
      </c>
      <c r="Q229" s="174">
        <v>60</v>
      </c>
      <c r="R229" s="180"/>
      <c r="S229" s="88"/>
      <c r="T229" s="88"/>
      <c r="U229" s="88"/>
      <c r="V229" s="529">
        <f>'Agrotehniskā kopšana'!J233</f>
        <v>0</v>
      </c>
      <c r="W229" s="174">
        <v>60</v>
      </c>
      <c r="X229" s="180"/>
      <c r="Y229" s="88"/>
      <c r="Z229" s="88"/>
      <c r="AA229" s="88"/>
      <c r="AB229" s="529">
        <f>'Jaunaudžu kopšana'!J232</f>
        <v>0</v>
      </c>
      <c r="AC229" s="174">
        <v>60</v>
      </c>
      <c r="AD229" s="180"/>
      <c r="AE229" s="88"/>
      <c r="AF229" s="88"/>
      <c r="AG229" s="88"/>
      <c r="AH229" s="529">
        <f>Aizsardzība!J232</f>
        <v>0</v>
      </c>
      <c r="AI229" s="174">
        <v>30</v>
      </c>
      <c r="AJ229" s="180"/>
      <c r="AK229" s="88"/>
      <c r="AL229" s="88"/>
      <c r="AM229" s="88"/>
      <c r="AN229" s="529">
        <f>'Stumbru aizsardzība'!J234</f>
        <v>0</v>
      </c>
      <c r="AO229" s="87">
        <f t="shared" si="4"/>
        <v>235</v>
      </c>
      <c r="AP229" s="85">
        <f>IF(AND(Stādīšana!$Z232=TRUE,Papildināšana!$AC232=TRUE,'Agrotehniskā kopšana'!$AJ233=TRUE,'Jaunaudžu kopšana'!$AB232=TRUE,Aizsardzība!$AE232=TRUE,'Stumbru aizsardzība'!$AQ234=TRUE),(IF(COUNT(E229:I229)&gt;0,((E229+F229+G229+H229+I229)*J229),0)+IF(COUNT(Q229:U229)&gt;0,((Q229+R229+S229+T229+U229)*V229),0)+IF(COUNT(W229:AA229)&gt;0,((W229+X229+Y229+Z229+AA229)*AB229),0)+IF(COUNT(AC229:AG229)&gt;0,((AC229+AD229+AE229+AF229+AG229)*AH229),0)+(K229+L229+M229+N229+O229)*P229+(AI229+AJ229+AK229+AL229+AM229)*AN229),0)</f>
        <v>0</v>
      </c>
    </row>
    <row r="230" spans="1:42" x14ac:dyDescent="0.3">
      <c r="A230" s="152"/>
      <c r="B230" s="170">
        <v>222</v>
      </c>
      <c r="C230" s="171" t="s">
        <v>220</v>
      </c>
      <c r="D230" s="185" t="s">
        <v>88</v>
      </c>
      <c r="E230" s="174">
        <v>20</v>
      </c>
      <c r="F230" s="180">
        <v>20</v>
      </c>
      <c r="G230" s="88"/>
      <c r="H230" s="88"/>
      <c r="I230" s="88"/>
      <c r="J230" s="529">
        <f>Stādīšana!J233</f>
        <v>0</v>
      </c>
      <c r="K230" s="174">
        <v>15</v>
      </c>
      <c r="L230" s="180">
        <v>15</v>
      </c>
      <c r="M230" s="88"/>
      <c r="N230" s="88"/>
      <c r="O230" s="88"/>
      <c r="P230" s="529">
        <f>Papildināšana!J233</f>
        <v>0</v>
      </c>
      <c r="Q230" s="174">
        <v>55</v>
      </c>
      <c r="R230" s="180">
        <v>40</v>
      </c>
      <c r="S230" s="88"/>
      <c r="T230" s="88"/>
      <c r="U230" s="88"/>
      <c r="V230" s="529">
        <f>'Agrotehniskā kopšana'!J234</f>
        <v>0</v>
      </c>
      <c r="W230" s="174">
        <v>120</v>
      </c>
      <c r="X230" s="180">
        <v>120</v>
      </c>
      <c r="Y230" s="88"/>
      <c r="Z230" s="88"/>
      <c r="AA230" s="88"/>
      <c r="AB230" s="529">
        <f>'Jaunaudžu kopšana'!J233</f>
        <v>0</v>
      </c>
      <c r="AC230" s="174"/>
      <c r="AD230" s="180"/>
      <c r="AE230" s="88"/>
      <c r="AF230" s="88"/>
      <c r="AG230" s="88"/>
      <c r="AH230" s="529">
        <f>Aizsardzība!J233</f>
        <v>0</v>
      </c>
      <c r="AI230" s="174"/>
      <c r="AJ230" s="180"/>
      <c r="AK230" s="88"/>
      <c r="AL230" s="88"/>
      <c r="AM230" s="88"/>
      <c r="AN230" s="529">
        <f>'Stumbru aizsardzība'!J235</f>
        <v>0</v>
      </c>
      <c r="AO230" s="87">
        <f t="shared" si="4"/>
        <v>210</v>
      </c>
      <c r="AP230" s="85">
        <f>IF(AND(Stādīšana!$Z233=TRUE,Papildināšana!$AC233=TRUE,'Agrotehniskā kopšana'!$AJ234=TRUE,'Jaunaudžu kopšana'!$AB233=TRUE,Aizsardzība!$AE233=TRUE,'Stumbru aizsardzība'!$AQ235=TRUE),(IF(COUNT(E230:I230)&gt;0,((E230+F230+G230+H230+I230)*J230),0)+IF(COUNT(Q230:U230)&gt;0,((Q230+R230+S230+T230+U230)*V230),0)+IF(COUNT(W230:AA230)&gt;0,((W230+X230+Y230+Z230+AA230)*AB230),0)+IF(COUNT(AC230:AG230)&gt;0,((AC230+AD230+AE230+AF230+AG230)*AH230),0)+(K230+L230+M230+N230+O230)*P230+(AI230+AJ230+AK230+AL230+AM230)*AN230),0)</f>
        <v>0</v>
      </c>
    </row>
    <row r="231" spans="1:42" x14ac:dyDescent="0.3">
      <c r="A231" s="152"/>
      <c r="B231" s="170">
        <v>223</v>
      </c>
      <c r="C231" s="171" t="s">
        <v>220</v>
      </c>
      <c r="D231" s="185" t="s">
        <v>88</v>
      </c>
      <c r="E231" s="174">
        <v>40</v>
      </c>
      <c r="F231" s="180">
        <v>40</v>
      </c>
      <c r="G231" s="88"/>
      <c r="H231" s="88"/>
      <c r="I231" s="88"/>
      <c r="J231" s="529">
        <f>Stādīšana!J234</f>
        <v>0</v>
      </c>
      <c r="K231" s="174">
        <v>15</v>
      </c>
      <c r="L231" s="180">
        <v>15</v>
      </c>
      <c r="M231" s="88"/>
      <c r="N231" s="88"/>
      <c r="O231" s="88"/>
      <c r="P231" s="529">
        <f>Papildināšana!J234</f>
        <v>0</v>
      </c>
      <c r="Q231" s="174">
        <v>70</v>
      </c>
      <c r="R231" s="180">
        <v>50</v>
      </c>
      <c r="S231" s="88"/>
      <c r="T231" s="88"/>
      <c r="U231" s="88"/>
      <c r="V231" s="529">
        <f>'Agrotehniskā kopšana'!J235</f>
        <v>0</v>
      </c>
      <c r="W231" s="174">
        <v>100</v>
      </c>
      <c r="X231" s="180">
        <v>80</v>
      </c>
      <c r="Y231" s="88"/>
      <c r="Z231" s="88"/>
      <c r="AA231" s="88"/>
      <c r="AB231" s="529">
        <f>'Jaunaudžu kopšana'!J234</f>
        <v>0</v>
      </c>
      <c r="AC231" s="174">
        <v>20</v>
      </c>
      <c r="AD231" s="180">
        <v>10</v>
      </c>
      <c r="AE231" s="88"/>
      <c r="AF231" s="88"/>
      <c r="AG231" s="88"/>
      <c r="AH231" s="529">
        <f>Aizsardzība!J234</f>
        <v>0</v>
      </c>
      <c r="AI231" s="174"/>
      <c r="AJ231" s="180"/>
      <c r="AK231" s="88"/>
      <c r="AL231" s="88"/>
      <c r="AM231" s="88"/>
      <c r="AN231" s="529">
        <f>'Stumbru aizsardzība'!J236</f>
        <v>0</v>
      </c>
      <c r="AO231" s="87">
        <f t="shared" si="4"/>
        <v>245</v>
      </c>
      <c r="AP231" s="85">
        <f>IF(AND(Stādīšana!$Z234=TRUE,Papildināšana!$AC234=TRUE,'Agrotehniskā kopšana'!$AJ235=TRUE,'Jaunaudžu kopšana'!$AB234=TRUE,Aizsardzība!$AE234=TRUE,'Stumbru aizsardzība'!$AQ236=TRUE),(IF(COUNT(E231:I231)&gt;0,((E231+F231+G231+H231+I231)*J231),0)+IF(COUNT(Q231:U231)&gt;0,((Q231+R231+S231+T231+U231)*V231),0)+IF(COUNT(W231:AA231)&gt;0,((W231+X231+Y231+Z231+AA231)*AB231),0)+IF(COUNT(AC231:AG231)&gt;0,((AC231+AD231+AE231+AF231+AG231)*AH231),0)+(K231+L231+M231+N231+O231)*P231+(AI231+AJ231+AK231+AL231+AM231)*AN231),0)</f>
        <v>0</v>
      </c>
    </row>
    <row r="232" spans="1:42" x14ac:dyDescent="0.3">
      <c r="A232" s="152"/>
      <c r="B232" s="170">
        <v>224</v>
      </c>
      <c r="C232" s="171" t="s">
        <v>220</v>
      </c>
      <c r="D232" s="185" t="s">
        <v>88</v>
      </c>
      <c r="E232" s="175"/>
      <c r="F232" s="181"/>
      <c r="G232" s="88"/>
      <c r="H232" s="88"/>
      <c r="I232" s="88"/>
      <c r="J232" s="529">
        <f>Stādīšana!J235</f>
        <v>0</v>
      </c>
      <c r="K232" s="175">
        <v>15</v>
      </c>
      <c r="L232" s="181"/>
      <c r="M232" s="88"/>
      <c r="N232" s="88"/>
      <c r="O232" s="88"/>
      <c r="P232" s="529">
        <f>Papildināšana!J235</f>
        <v>0</v>
      </c>
      <c r="Q232" s="175">
        <v>60</v>
      </c>
      <c r="R232" s="181"/>
      <c r="S232" s="88"/>
      <c r="T232" s="88"/>
      <c r="U232" s="88"/>
      <c r="V232" s="529">
        <f>'Agrotehniskā kopšana'!J236</f>
        <v>0</v>
      </c>
      <c r="W232" s="175">
        <v>60</v>
      </c>
      <c r="X232" s="181"/>
      <c r="Y232" s="88"/>
      <c r="Z232" s="88"/>
      <c r="AA232" s="88"/>
      <c r="AB232" s="529">
        <f>'Jaunaudžu kopšana'!J235</f>
        <v>0</v>
      </c>
      <c r="AC232" s="175">
        <v>60</v>
      </c>
      <c r="AD232" s="181"/>
      <c r="AE232" s="88"/>
      <c r="AF232" s="88"/>
      <c r="AG232" s="88"/>
      <c r="AH232" s="529">
        <f>Aizsardzība!J235</f>
        <v>0</v>
      </c>
      <c r="AI232" s="175">
        <v>45</v>
      </c>
      <c r="AJ232" s="181"/>
      <c r="AK232" s="88"/>
      <c r="AL232" s="88"/>
      <c r="AM232" s="88"/>
      <c r="AN232" s="529">
        <f>'Stumbru aizsardzība'!J237</f>
        <v>0</v>
      </c>
      <c r="AO232" s="87">
        <f t="shared" si="4"/>
        <v>240</v>
      </c>
      <c r="AP232" s="85">
        <f>IF(AND(Stādīšana!$Z235=TRUE,Papildināšana!$AC235=TRUE,'Agrotehniskā kopšana'!$AJ236=TRUE,'Jaunaudžu kopšana'!$AB235=TRUE,Aizsardzība!$AE235=TRUE,'Stumbru aizsardzība'!$AQ237=TRUE),(IF(COUNT(E232:I232)&gt;0,((E232+F232+G232+H232+I232)*J232),0)+IF(COUNT(Q232:U232)&gt;0,((Q232+R232+S232+T232+U232)*V232),0)+IF(COUNT(W232:AA232)&gt;0,((W232+X232+Y232+Z232+AA232)*AB232),0)+IF(COUNT(AC232:AG232)&gt;0,((AC232+AD232+AE232+AF232+AG232)*AH232),0)+(K232+L232+M232+N232+O232)*P232+(AI232+AJ232+AK232+AL232+AM232)*AN232),0)</f>
        <v>0</v>
      </c>
    </row>
    <row r="233" spans="1:42" x14ac:dyDescent="0.3">
      <c r="A233" s="152"/>
      <c r="B233" s="170">
        <v>225</v>
      </c>
      <c r="C233" s="171" t="s">
        <v>220</v>
      </c>
      <c r="D233" s="185" t="s">
        <v>88</v>
      </c>
      <c r="E233" s="174"/>
      <c r="F233" s="180"/>
      <c r="G233" s="88"/>
      <c r="H233" s="88"/>
      <c r="I233" s="88"/>
      <c r="J233" s="529">
        <f>Stādīšana!J236</f>
        <v>0</v>
      </c>
      <c r="K233" s="174"/>
      <c r="L233" s="180"/>
      <c r="M233" s="88"/>
      <c r="N233" s="88"/>
      <c r="O233" s="88"/>
      <c r="P233" s="529">
        <f>Papildināšana!J236</f>
        <v>0</v>
      </c>
      <c r="Q233" s="174">
        <v>120</v>
      </c>
      <c r="R233" s="180"/>
      <c r="S233" s="88"/>
      <c r="T233" s="88"/>
      <c r="U233" s="88"/>
      <c r="V233" s="529">
        <f>'Agrotehniskā kopšana'!J237</f>
        <v>0</v>
      </c>
      <c r="W233" s="174"/>
      <c r="X233" s="180"/>
      <c r="Y233" s="88"/>
      <c r="Z233" s="88"/>
      <c r="AA233" s="88"/>
      <c r="AB233" s="529">
        <f>'Jaunaudžu kopšana'!J236</f>
        <v>0</v>
      </c>
      <c r="AC233" s="174">
        <v>60</v>
      </c>
      <c r="AD233" s="180"/>
      <c r="AE233" s="88"/>
      <c r="AF233" s="88"/>
      <c r="AG233" s="88"/>
      <c r="AH233" s="529">
        <f>Aizsardzība!J236</f>
        <v>0</v>
      </c>
      <c r="AI233" s="174">
        <v>20</v>
      </c>
      <c r="AJ233" s="180"/>
      <c r="AK233" s="88"/>
      <c r="AL233" s="88"/>
      <c r="AM233" s="88"/>
      <c r="AN233" s="529">
        <f>'Stumbru aizsardzība'!J238</f>
        <v>0</v>
      </c>
      <c r="AO233" s="87">
        <f t="shared" si="4"/>
        <v>200</v>
      </c>
      <c r="AP233" s="85">
        <f>IF(AND(Stādīšana!$Z236=TRUE,Papildināšana!$AC236=TRUE,'Agrotehniskā kopšana'!$AJ237=TRUE,'Jaunaudžu kopšana'!$AB236=TRUE,Aizsardzība!$AE236=TRUE,'Stumbru aizsardzība'!$AQ238=TRUE),(IF(COUNT(E233:I233)&gt;0,((E233+F233+G233+H233+I233)*J233),0)+IF(COUNT(Q233:U233)&gt;0,((Q233+R233+S233+T233+U233)*V233),0)+IF(COUNT(W233:AA233)&gt;0,((W233+X233+Y233+Z233+AA233)*AB233),0)+IF(COUNT(AC233:AG233)&gt;0,((AC233+AD233+AE233+AF233+AG233)*AH233),0)+(K233+L233+M233+N233+O233)*P233+(AI233+AJ233+AK233+AL233+AM233)*AN233),0)</f>
        <v>0</v>
      </c>
    </row>
    <row r="234" spans="1:42" x14ac:dyDescent="0.3">
      <c r="A234" s="152"/>
      <c r="B234" s="170">
        <v>226</v>
      </c>
      <c r="C234" s="171" t="s">
        <v>220</v>
      </c>
      <c r="D234" s="185" t="s">
        <v>88</v>
      </c>
      <c r="E234" s="174"/>
      <c r="F234" s="180"/>
      <c r="G234" s="88"/>
      <c r="H234" s="88"/>
      <c r="I234" s="88"/>
      <c r="J234" s="529">
        <f>Stādīšana!J237</f>
        <v>0</v>
      </c>
      <c r="K234" s="174"/>
      <c r="L234" s="180"/>
      <c r="M234" s="88"/>
      <c r="N234" s="88"/>
      <c r="O234" s="88"/>
      <c r="P234" s="529">
        <f>Papildināšana!J237</f>
        <v>0</v>
      </c>
      <c r="Q234" s="174"/>
      <c r="R234" s="180"/>
      <c r="S234" s="88"/>
      <c r="T234" s="88"/>
      <c r="U234" s="88"/>
      <c r="V234" s="529">
        <f>'Agrotehniskā kopšana'!J238</f>
        <v>0</v>
      </c>
      <c r="W234" s="174">
        <v>120</v>
      </c>
      <c r="X234" s="180">
        <v>120</v>
      </c>
      <c r="Y234" s="88"/>
      <c r="Z234" s="88"/>
      <c r="AA234" s="88"/>
      <c r="AB234" s="529">
        <f>'Jaunaudžu kopšana'!J237</f>
        <v>0</v>
      </c>
      <c r="AC234" s="174"/>
      <c r="AD234" s="180"/>
      <c r="AE234" s="88"/>
      <c r="AF234" s="88"/>
      <c r="AG234" s="88"/>
      <c r="AH234" s="529">
        <f>Aizsardzība!J237</f>
        <v>0</v>
      </c>
      <c r="AI234" s="174"/>
      <c r="AJ234" s="180"/>
      <c r="AK234" s="88"/>
      <c r="AL234" s="88"/>
      <c r="AM234" s="88"/>
      <c r="AN234" s="529">
        <f>'Stumbru aizsardzība'!J239</f>
        <v>0</v>
      </c>
      <c r="AO234" s="87">
        <f t="shared" si="4"/>
        <v>120</v>
      </c>
      <c r="AP234" s="85">
        <f>IF(AND(Stādīšana!$Z237=TRUE,Papildināšana!$AC237=TRUE,'Agrotehniskā kopšana'!$AJ238=TRUE,'Jaunaudžu kopšana'!$AB237=TRUE,Aizsardzība!$AE237=TRUE,'Stumbru aizsardzība'!$AQ239=TRUE),(IF(COUNT(E234:I234)&gt;0,((E234+F234+G234+H234+I234)*J234),0)+IF(COUNT(Q234:U234)&gt;0,((Q234+R234+S234+T234+U234)*V234),0)+IF(COUNT(W234:AA234)&gt;0,((W234+X234+Y234+Z234+AA234)*AB234),0)+IF(COUNT(AC234:AG234)&gt;0,((AC234+AD234+AE234+AF234+AG234)*AH234),0)+(K234+L234+M234+N234+O234)*P234+(AI234+AJ234+AK234+AL234+AM234)*AN234),0)</f>
        <v>0</v>
      </c>
    </row>
    <row r="235" spans="1:42" x14ac:dyDescent="0.3">
      <c r="A235" s="152"/>
      <c r="B235" s="170">
        <v>227</v>
      </c>
      <c r="C235" s="171" t="s">
        <v>221</v>
      </c>
      <c r="D235" s="518" t="s">
        <v>69</v>
      </c>
      <c r="E235" s="174">
        <v>35</v>
      </c>
      <c r="F235" s="180">
        <v>35</v>
      </c>
      <c r="G235" s="88"/>
      <c r="H235" s="88"/>
      <c r="I235" s="88"/>
      <c r="J235" s="529">
        <f>Stādīšana!J238</f>
        <v>0</v>
      </c>
      <c r="K235" s="174">
        <v>15</v>
      </c>
      <c r="L235" s="180">
        <v>15</v>
      </c>
      <c r="M235" s="88"/>
      <c r="N235" s="88"/>
      <c r="O235" s="88"/>
      <c r="P235" s="529">
        <f>Papildināšana!J238</f>
        <v>0</v>
      </c>
      <c r="Q235" s="174">
        <v>30</v>
      </c>
      <c r="R235" s="180">
        <v>30</v>
      </c>
      <c r="S235" s="88"/>
      <c r="T235" s="88"/>
      <c r="U235" s="88"/>
      <c r="V235" s="529">
        <f>'Agrotehniskā kopšana'!J239</f>
        <v>0</v>
      </c>
      <c r="W235" s="174">
        <v>100</v>
      </c>
      <c r="X235" s="180">
        <v>100</v>
      </c>
      <c r="Y235" s="88"/>
      <c r="Z235" s="88"/>
      <c r="AA235" s="88"/>
      <c r="AB235" s="529">
        <f>'Jaunaudžu kopšana'!J238</f>
        <v>0</v>
      </c>
      <c r="AC235" s="174">
        <v>50</v>
      </c>
      <c r="AD235" s="180">
        <v>50</v>
      </c>
      <c r="AE235" s="88"/>
      <c r="AF235" s="88"/>
      <c r="AG235" s="88"/>
      <c r="AH235" s="529">
        <f>Aizsardzība!J238</f>
        <v>0</v>
      </c>
      <c r="AI235" s="174">
        <v>10</v>
      </c>
      <c r="AJ235" s="180">
        <v>10</v>
      </c>
      <c r="AK235" s="88"/>
      <c r="AL235" s="88"/>
      <c r="AM235" s="88"/>
      <c r="AN235" s="529">
        <f>'Stumbru aizsardzība'!J240</f>
        <v>0</v>
      </c>
      <c r="AO235" s="87">
        <f t="shared" si="4"/>
        <v>240</v>
      </c>
      <c r="AP235" s="85">
        <f>IF(AND(Stādīšana!$Z238=TRUE,Papildināšana!$AC238=TRUE,'Agrotehniskā kopšana'!$AJ239=TRUE,'Jaunaudžu kopšana'!$AB238=TRUE,Aizsardzība!$AE238=TRUE,'Stumbru aizsardzība'!$AQ240=TRUE),(IF(COUNT(E235:I235)&gt;0,((E235+F235+G235+H235+I235)*J235),0)+IF(COUNT(Q235:U235)&gt;0,((Q235+R235+S235+T235+U235)*V235),0)+IF(COUNT(W235:AA235)&gt;0,((W235+X235+Y235+Z235+AA235)*AB235),0)+IF(COUNT(AC235:AG235)&gt;0,((AC235+AD235+AE235+AF235+AG235)*AH235),0)+(K235+L235+M235+N235+O235)*P235+(AI235+AJ235+AK235+AL235+AM235)*AN235),0)</f>
        <v>0</v>
      </c>
    </row>
    <row r="236" spans="1:42" x14ac:dyDescent="0.3">
      <c r="A236" s="152"/>
      <c r="B236" s="170">
        <v>228</v>
      </c>
      <c r="C236" s="171" t="s">
        <v>221</v>
      </c>
      <c r="D236" s="518" t="s">
        <v>69</v>
      </c>
      <c r="E236" s="174">
        <v>25</v>
      </c>
      <c r="F236" s="180">
        <v>25</v>
      </c>
      <c r="G236" s="88"/>
      <c r="H236" s="88"/>
      <c r="I236" s="88"/>
      <c r="J236" s="529">
        <f>Stādīšana!J239</f>
        <v>0</v>
      </c>
      <c r="K236" s="174"/>
      <c r="L236" s="180"/>
      <c r="M236" s="88"/>
      <c r="N236" s="88"/>
      <c r="O236" s="88"/>
      <c r="P236" s="529">
        <f>Papildināšana!J239</f>
        <v>0</v>
      </c>
      <c r="Q236" s="174">
        <v>40</v>
      </c>
      <c r="R236" s="180">
        <v>40</v>
      </c>
      <c r="S236" s="88"/>
      <c r="T236" s="88"/>
      <c r="U236" s="88"/>
      <c r="V236" s="529">
        <f>'Agrotehniskā kopšana'!J240</f>
        <v>0</v>
      </c>
      <c r="W236" s="174">
        <v>50</v>
      </c>
      <c r="X236" s="180">
        <v>50</v>
      </c>
      <c r="Y236" s="88"/>
      <c r="Z236" s="88"/>
      <c r="AA236" s="88"/>
      <c r="AB236" s="529">
        <f>'Jaunaudžu kopšana'!J239</f>
        <v>0</v>
      </c>
      <c r="AC236" s="174"/>
      <c r="AD236" s="180"/>
      <c r="AE236" s="88"/>
      <c r="AF236" s="88"/>
      <c r="AG236" s="88"/>
      <c r="AH236" s="529">
        <f>Aizsardzība!J239</f>
        <v>0</v>
      </c>
      <c r="AI236" s="174"/>
      <c r="AJ236" s="180"/>
      <c r="AK236" s="88"/>
      <c r="AL236" s="88"/>
      <c r="AM236" s="88"/>
      <c r="AN236" s="529">
        <f>'Stumbru aizsardzība'!J241</f>
        <v>0</v>
      </c>
      <c r="AO236" s="87">
        <f t="shared" si="4"/>
        <v>115</v>
      </c>
      <c r="AP236" s="85">
        <f>IF(AND(Stādīšana!$Z239=TRUE,Papildināšana!$AC239=TRUE,'Agrotehniskā kopšana'!$AJ240=TRUE,'Jaunaudžu kopšana'!$AB239=TRUE,Aizsardzība!$AE239=TRUE,'Stumbru aizsardzība'!$AQ241=TRUE),(IF(COUNT(E236:I236)&gt;0,((E236+F236+G236+H236+I236)*J236),0)+IF(COUNT(Q236:U236)&gt;0,((Q236+R236+S236+T236+U236)*V236),0)+IF(COUNT(W236:AA236)&gt;0,((W236+X236+Y236+Z236+AA236)*AB236),0)+IF(COUNT(AC236:AG236)&gt;0,((AC236+AD236+AE236+AF236+AG236)*AH236),0)+(K236+L236+M236+N236+O236)*P236+(AI236+AJ236+AK236+AL236+AM236)*AN236),0)</f>
        <v>0</v>
      </c>
    </row>
    <row r="237" spans="1:42" x14ac:dyDescent="0.3">
      <c r="A237" s="152"/>
      <c r="B237" s="170">
        <v>229</v>
      </c>
      <c r="C237" s="171" t="s">
        <v>221</v>
      </c>
      <c r="D237" s="185" t="s">
        <v>69</v>
      </c>
      <c r="E237" s="174">
        <v>25</v>
      </c>
      <c r="F237" s="180"/>
      <c r="G237" s="88"/>
      <c r="H237" s="88"/>
      <c r="I237" s="88"/>
      <c r="J237" s="529">
        <f>Stādīšana!J240</f>
        <v>0</v>
      </c>
      <c r="K237" s="174"/>
      <c r="L237" s="180"/>
      <c r="M237" s="88"/>
      <c r="N237" s="88"/>
      <c r="O237" s="88"/>
      <c r="P237" s="529">
        <f>Papildināšana!J240</f>
        <v>0</v>
      </c>
      <c r="Q237" s="174"/>
      <c r="R237" s="180"/>
      <c r="S237" s="88"/>
      <c r="T237" s="88"/>
      <c r="U237" s="88"/>
      <c r="V237" s="529">
        <f>'Agrotehniskā kopšana'!J241</f>
        <v>0</v>
      </c>
      <c r="W237" s="174"/>
      <c r="X237" s="180"/>
      <c r="Y237" s="88"/>
      <c r="Z237" s="88"/>
      <c r="AA237" s="88"/>
      <c r="AB237" s="529">
        <f>'Jaunaudžu kopšana'!J240</f>
        <v>0</v>
      </c>
      <c r="AC237" s="174">
        <v>15</v>
      </c>
      <c r="AD237" s="180"/>
      <c r="AE237" s="88"/>
      <c r="AF237" s="88"/>
      <c r="AG237" s="88"/>
      <c r="AH237" s="529">
        <f>Aizsardzība!J240</f>
        <v>0</v>
      </c>
      <c r="AI237" s="174">
        <v>45</v>
      </c>
      <c r="AJ237" s="180"/>
      <c r="AK237" s="88"/>
      <c r="AL237" s="88"/>
      <c r="AM237" s="88"/>
      <c r="AN237" s="529">
        <f>'Stumbru aizsardzība'!J242</f>
        <v>0</v>
      </c>
      <c r="AO237" s="87">
        <f t="shared" si="4"/>
        <v>85</v>
      </c>
      <c r="AP237" s="85">
        <f>IF(AND(Stādīšana!$Z240=TRUE,Papildināšana!$AC240=TRUE,'Agrotehniskā kopšana'!$AJ241=TRUE,'Jaunaudžu kopšana'!$AB240=TRUE,Aizsardzība!$AE240=TRUE,'Stumbru aizsardzība'!$AQ242=TRUE),(IF(COUNT(E237:I237)&gt;0,((E237+F237+G237+H237+I237)*J237),0)+IF(COUNT(Q237:U237)&gt;0,((Q237+R237+S237+T237+U237)*V237),0)+IF(COUNT(W237:AA237)&gt;0,((W237+X237+Y237+Z237+AA237)*AB237),0)+IF(COUNT(AC237:AG237)&gt;0,((AC237+AD237+AE237+AF237+AG237)*AH237),0)+(K237+L237+M237+N237+O237)*P237+(AI237+AJ237+AK237+AL237+AM237)*AN237),0)</f>
        <v>0</v>
      </c>
    </row>
    <row r="238" spans="1:42" x14ac:dyDescent="0.3">
      <c r="A238" s="152"/>
      <c r="B238" s="170">
        <v>230</v>
      </c>
      <c r="C238" s="171" t="s">
        <v>221</v>
      </c>
      <c r="D238" s="185" t="s">
        <v>69</v>
      </c>
      <c r="E238" s="174"/>
      <c r="F238" s="180"/>
      <c r="G238" s="88"/>
      <c r="H238" s="88"/>
      <c r="I238" s="88"/>
      <c r="J238" s="529">
        <f>Stādīšana!J241</f>
        <v>0</v>
      </c>
      <c r="K238" s="174"/>
      <c r="L238" s="180"/>
      <c r="M238" s="88"/>
      <c r="N238" s="88"/>
      <c r="O238" s="88"/>
      <c r="P238" s="529">
        <f>Papildināšana!J241</f>
        <v>0</v>
      </c>
      <c r="Q238" s="174"/>
      <c r="R238" s="180"/>
      <c r="S238" s="88"/>
      <c r="T238" s="88"/>
      <c r="U238" s="88"/>
      <c r="V238" s="529">
        <f>'Agrotehniskā kopšana'!J242</f>
        <v>0</v>
      </c>
      <c r="W238" s="174">
        <v>150</v>
      </c>
      <c r="X238" s="180">
        <v>150</v>
      </c>
      <c r="Y238" s="88"/>
      <c r="Z238" s="88"/>
      <c r="AA238" s="88"/>
      <c r="AB238" s="529">
        <f>'Jaunaudžu kopšana'!J241</f>
        <v>0</v>
      </c>
      <c r="AC238" s="174"/>
      <c r="AD238" s="180"/>
      <c r="AE238" s="88"/>
      <c r="AF238" s="88"/>
      <c r="AG238" s="88"/>
      <c r="AH238" s="529">
        <f>Aizsardzība!J241</f>
        <v>0</v>
      </c>
      <c r="AI238" s="174"/>
      <c r="AJ238" s="180"/>
      <c r="AK238" s="88"/>
      <c r="AL238" s="88"/>
      <c r="AM238" s="88"/>
      <c r="AN238" s="529">
        <f>'Stumbru aizsardzība'!J243</f>
        <v>0</v>
      </c>
      <c r="AO238" s="87">
        <f t="shared" si="4"/>
        <v>150</v>
      </c>
      <c r="AP238" s="85">
        <f>IF(AND(Stādīšana!$Z241=TRUE,Papildināšana!$AC241=TRUE,'Agrotehniskā kopšana'!$AJ242=TRUE,'Jaunaudžu kopšana'!$AB241=TRUE,Aizsardzība!$AE241=TRUE,'Stumbru aizsardzība'!$AQ243=TRUE),(IF(COUNT(E238:I238)&gt;0,((E238+F238+G238+H238+I238)*J238),0)+IF(COUNT(Q238:U238)&gt;0,((Q238+R238+S238+T238+U238)*V238),0)+IF(COUNT(W238:AA238)&gt;0,((W238+X238+Y238+Z238+AA238)*AB238),0)+IF(COUNT(AC238:AG238)&gt;0,((AC238+AD238+AE238+AF238+AG238)*AH238),0)+(K238+L238+M238+N238+O238)*P238+(AI238+AJ238+AK238+AL238+AM238)*AN238),0)</f>
        <v>0</v>
      </c>
    </row>
    <row r="239" spans="1:42" x14ac:dyDescent="0.3">
      <c r="A239" s="152"/>
      <c r="B239" s="170">
        <v>231</v>
      </c>
      <c r="C239" s="171" t="s">
        <v>221</v>
      </c>
      <c r="D239" s="185" t="s">
        <v>69</v>
      </c>
      <c r="E239" s="175"/>
      <c r="F239" s="181"/>
      <c r="G239" s="88"/>
      <c r="H239" s="88"/>
      <c r="I239" s="88"/>
      <c r="J239" s="529">
        <f>Stādīšana!J242</f>
        <v>0</v>
      </c>
      <c r="K239" s="175"/>
      <c r="L239" s="181"/>
      <c r="M239" s="88"/>
      <c r="N239" s="88"/>
      <c r="O239" s="88"/>
      <c r="P239" s="529">
        <f>Papildināšana!J242</f>
        <v>0</v>
      </c>
      <c r="Q239" s="175"/>
      <c r="R239" s="181"/>
      <c r="S239" s="88"/>
      <c r="T239" s="88"/>
      <c r="U239" s="88"/>
      <c r="V239" s="529">
        <f>'Agrotehniskā kopšana'!J243</f>
        <v>0</v>
      </c>
      <c r="W239" s="175">
        <v>80</v>
      </c>
      <c r="X239" s="181"/>
      <c r="Y239" s="88"/>
      <c r="Z239" s="88"/>
      <c r="AA239" s="88"/>
      <c r="AB239" s="529">
        <f>'Jaunaudžu kopšana'!J242</f>
        <v>0</v>
      </c>
      <c r="AC239" s="175"/>
      <c r="AD239" s="181"/>
      <c r="AE239" s="88"/>
      <c r="AF239" s="88"/>
      <c r="AG239" s="88"/>
      <c r="AH239" s="529">
        <f>Aizsardzība!J242</f>
        <v>0</v>
      </c>
      <c r="AI239" s="175"/>
      <c r="AJ239" s="181"/>
      <c r="AK239" s="88"/>
      <c r="AL239" s="88"/>
      <c r="AM239" s="88"/>
      <c r="AN239" s="529">
        <f>'Stumbru aizsardzība'!J244</f>
        <v>0</v>
      </c>
      <c r="AO239" s="87">
        <f t="shared" si="4"/>
        <v>80</v>
      </c>
      <c r="AP239" s="85">
        <f>IF(AND(Stādīšana!$Z242=TRUE,Papildināšana!$AC242=TRUE,'Agrotehniskā kopšana'!$AJ243=TRUE,'Jaunaudžu kopšana'!$AB242=TRUE,Aizsardzība!$AE242=TRUE,'Stumbru aizsardzība'!$AQ244=TRUE),(IF(COUNT(E239:I239)&gt;0,((E239+F239+G239+H239+I239)*J239),0)+IF(COUNT(Q239:U239)&gt;0,((Q239+R239+S239+T239+U239)*V239),0)+IF(COUNT(W239:AA239)&gt;0,((W239+X239+Y239+Z239+AA239)*AB239),0)+IF(COUNT(AC239:AG239)&gt;0,((AC239+AD239+AE239+AF239+AG239)*AH239),0)+(K239+L239+M239+N239+O239)*P239+(AI239+AJ239+AK239+AL239+AM239)*AN239),0)</f>
        <v>0</v>
      </c>
    </row>
    <row r="240" spans="1:42" x14ac:dyDescent="0.3">
      <c r="A240" s="152"/>
      <c r="B240" s="170">
        <v>232</v>
      </c>
      <c r="C240" s="171" t="s">
        <v>221</v>
      </c>
      <c r="D240" s="185" t="s">
        <v>69</v>
      </c>
      <c r="E240" s="174">
        <v>20</v>
      </c>
      <c r="F240" s="180"/>
      <c r="G240" s="88"/>
      <c r="H240" s="88"/>
      <c r="I240" s="88"/>
      <c r="J240" s="529">
        <f>Stādīšana!J243</f>
        <v>0</v>
      </c>
      <c r="K240" s="174"/>
      <c r="L240" s="180"/>
      <c r="M240" s="88"/>
      <c r="N240" s="88"/>
      <c r="O240" s="88"/>
      <c r="P240" s="529">
        <f>Papildināšana!J243</f>
        <v>0</v>
      </c>
      <c r="Q240" s="174"/>
      <c r="R240" s="180"/>
      <c r="S240" s="88"/>
      <c r="T240" s="88"/>
      <c r="U240" s="88"/>
      <c r="V240" s="529">
        <f>'Agrotehniskā kopšana'!J244</f>
        <v>0</v>
      </c>
      <c r="W240" s="174"/>
      <c r="X240" s="180"/>
      <c r="Y240" s="88"/>
      <c r="Z240" s="88"/>
      <c r="AA240" s="88"/>
      <c r="AB240" s="529">
        <f>'Jaunaudžu kopšana'!J243</f>
        <v>0</v>
      </c>
      <c r="AC240" s="174"/>
      <c r="AD240" s="180"/>
      <c r="AE240" s="88"/>
      <c r="AF240" s="88"/>
      <c r="AG240" s="88"/>
      <c r="AH240" s="529">
        <f>Aizsardzība!J243</f>
        <v>0</v>
      </c>
      <c r="AI240" s="174">
        <v>40</v>
      </c>
      <c r="AJ240" s="180"/>
      <c r="AK240" s="88"/>
      <c r="AL240" s="88"/>
      <c r="AM240" s="88"/>
      <c r="AN240" s="529">
        <f>'Stumbru aizsardzība'!J245</f>
        <v>0</v>
      </c>
      <c r="AO240" s="87">
        <f t="shared" si="4"/>
        <v>60</v>
      </c>
      <c r="AP240" s="85">
        <f>IF(AND(Stādīšana!$Z243=TRUE,Papildināšana!$AC243=TRUE,'Agrotehniskā kopšana'!$AJ244=TRUE,'Jaunaudžu kopšana'!$AB243=TRUE,Aizsardzība!$AE243=TRUE,'Stumbru aizsardzība'!$AQ245=TRUE),(IF(COUNT(E240:I240)&gt;0,((E240+F240+G240+H240+I240)*J240),0)+IF(COUNT(Q240:U240)&gt;0,((Q240+R240+S240+T240+U240)*V240),0)+IF(COUNT(W240:AA240)&gt;0,((W240+X240+Y240+Z240+AA240)*AB240),0)+IF(COUNT(AC240:AG240)&gt;0,((AC240+AD240+AE240+AF240+AG240)*AH240),0)+(K240+L240+M240+N240+O240)*P240+(AI240+AJ240+AK240+AL240+AM240)*AN240),0)</f>
        <v>0</v>
      </c>
    </row>
    <row r="241" spans="1:42" x14ac:dyDescent="0.3">
      <c r="A241" s="152"/>
      <c r="B241" s="170">
        <v>233</v>
      </c>
      <c r="C241" s="171" t="s">
        <v>221</v>
      </c>
      <c r="D241" s="185" t="s">
        <v>70</v>
      </c>
      <c r="E241" s="174">
        <v>30</v>
      </c>
      <c r="F241" s="180">
        <v>30</v>
      </c>
      <c r="G241" s="88"/>
      <c r="H241" s="88"/>
      <c r="I241" s="88"/>
      <c r="J241" s="529">
        <f>Stādīšana!J244</f>
        <v>0</v>
      </c>
      <c r="K241" s="174">
        <v>20</v>
      </c>
      <c r="L241" s="180">
        <v>20</v>
      </c>
      <c r="M241" s="88"/>
      <c r="N241" s="88"/>
      <c r="O241" s="88"/>
      <c r="P241" s="529">
        <f>Papildināšana!J244</f>
        <v>0</v>
      </c>
      <c r="Q241" s="174">
        <v>55</v>
      </c>
      <c r="R241" s="180">
        <v>55</v>
      </c>
      <c r="S241" s="88"/>
      <c r="T241" s="88"/>
      <c r="U241" s="88"/>
      <c r="V241" s="529">
        <f>'Agrotehniskā kopšana'!J245</f>
        <v>0</v>
      </c>
      <c r="W241" s="174">
        <v>80</v>
      </c>
      <c r="X241" s="180">
        <v>80</v>
      </c>
      <c r="Y241" s="88"/>
      <c r="Z241" s="88"/>
      <c r="AA241" s="88"/>
      <c r="AB241" s="529">
        <f>'Jaunaudžu kopšana'!J244</f>
        <v>0</v>
      </c>
      <c r="AC241" s="174">
        <v>50</v>
      </c>
      <c r="AD241" s="180">
        <v>50</v>
      </c>
      <c r="AE241" s="88"/>
      <c r="AF241" s="88"/>
      <c r="AG241" s="88"/>
      <c r="AH241" s="529">
        <f>Aizsardzība!J244</f>
        <v>0</v>
      </c>
      <c r="AI241" s="174">
        <v>10</v>
      </c>
      <c r="AJ241" s="180">
        <v>10</v>
      </c>
      <c r="AK241" s="88"/>
      <c r="AL241" s="88"/>
      <c r="AM241" s="88"/>
      <c r="AN241" s="529">
        <f>'Stumbru aizsardzība'!J246</f>
        <v>0</v>
      </c>
      <c r="AO241" s="87">
        <f t="shared" si="4"/>
        <v>245</v>
      </c>
      <c r="AP241" s="85">
        <f>IF(AND(Stādīšana!$Z244=TRUE,Papildināšana!$AC244=TRUE,'Agrotehniskā kopšana'!$AJ245=TRUE,'Jaunaudžu kopšana'!$AB244=TRUE,Aizsardzība!$AE244=TRUE,'Stumbru aizsardzība'!$AQ246=TRUE),(IF(COUNT(E241:I241)&gt;0,((E241+F241+G241+H241+I241)*J241),0)+IF(COUNT(Q241:U241)&gt;0,((Q241+R241+S241+T241+U241)*V241),0)+IF(COUNT(W241:AA241)&gt;0,((W241+X241+Y241+Z241+AA241)*AB241),0)+IF(COUNT(AC241:AG241)&gt;0,((AC241+AD241+AE241+AF241+AG241)*AH241),0)+(K241+L241+M241+N241+O241)*P241+(AI241+AJ241+AK241+AL241+AM241)*AN241),0)</f>
        <v>0</v>
      </c>
    </row>
    <row r="242" spans="1:42" x14ac:dyDescent="0.3">
      <c r="A242" s="152"/>
      <c r="B242" s="170">
        <v>234</v>
      </c>
      <c r="C242" s="171" t="s">
        <v>221</v>
      </c>
      <c r="D242" s="185" t="s">
        <v>70</v>
      </c>
      <c r="E242" s="174">
        <v>30</v>
      </c>
      <c r="F242" s="180"/>
      <c r="G242" s="88"/>
      <c r="H242" s="88"/>
      <c r="I242" s="88"/>
      <c r="J242" s="529">
        <f>Stādīšana!J245</f>
        <v>0</v>
      </c>
      <c r="K242" s="174">
        <v>10</v>
      </c>
      <c r="L242" s="180"/>
      <c r="M242" s="88"/>
      <c r="N242" s="88"/>
      <c r="O242" s="88"/>
      <c r="P242" s="529">
        <f>Papildināšana!J245</f>
        <v>0</v>
      </c>
      <c r="Q242" s="174">
        <v>50</v>
      </c>
      <c r="R242" s="180"/>
      <c r="S242" s="88"/>
      <c r="T242" s="88"/>
      <c r="U242" s="88"/>
      <c r="V242" s="529">
        <f>'Agrotehniskā kopšana'!J246</f>
        <v>0</v>
      </c>
      <c r="W242" s="174">
        <v>45</v>
      </c>
      <c r="X242" s="180"/>
      <c r="Y242" s="88"/>
      <c r="Z242" s="88"/>
      <c r="AA242" s="88"/>
      <c r="AB242" s="529">
        <f>'Jaunaudžu kopšana'!J245</f>
        <v>0</v>
      </c>
      <c r="AC242" s="174">
        <v>60</v>
      </c>
      <c r="AD242" s="180"/>
      <c r="AE242" s="88"/>
      <c r="AF242" s="88"/>
      <c r="AG242" s="88"/>
      <c r="AH242" s="529">
        <f>Aizsardzība!J245</f>
        <v>0</v>
      </c>
      <c r="AI242" s="174">
        <v>40</v>
      </c>
      <c r="AJ242" s="180"/>
      <c r="AK242" s="88"/>
      <c r="AL242" s="88"/>
      <c r="AM242" s="88"/>
      <c r="AN242" s="529">
        <f>'Stumbru aizsardzība'!J247</f>
        <v>0</v>
      </c>
      <c r="AO242" s="87">
        <f t="shared" si="4"/>
        <v>235</v>
      </c>
      <c r="AP242" s="85">
        <f>IF(AND(Stādīšana!$Z245=TRUE,Papildināšana!$AC245=TRUE,'Agrotehniskā kopšana'!$AJ246=TRUE,'Jaunaudžu kopšana'!$AB245=TRUE,Aizsardzība!$AE245=TRUE,'Stumbru aizsardzība'!$AQ247=TRUE),(IF(COUNT(E242:I242)&gt;0,((E242+F242+G242+H242+I242)*J242),0)+IF(COUNT(Q242:U242)&gt;0,((Q242+R242+S242+T242+U242)*V242),0)+IF(COUNT(W242:AA242)&gt;0,((W242+X242+Y242+Z242+AA242)*AB242),0)+IF(COUNT(AC242:AG242)&gt;0,((AC242+AD242+AE242+AF242+AG242)*AH242),0)+(K242+L242+M242+N242+O242)*P242+(AI242+AJ242+AK242+AL242+AM242)*AN242),0)</f>
        <v>0</v>
      </c>
    </row>
    <row r="243" spans="1:42" x14ac:dyDescent="0.3">
      <c r="A243" s="152"/>
      <c r="B243" s="170">
        <v>235</v>
      </c>
      <c r="C243" s="171" t="s">
        <v>221</v>
      </c>
      <c r="D243" s="185" t="s">
        <v>70</v>
      </c>
      <c r="E243" s="174"/>
      <c r="F243" s="180"/>
      <c r="G243" s="88"/>
      <c r="H243" s="88"/>
      <c r="I243" s="88"/>
      <c r="J243" s="529">
        <f>Stādīšana!J246</f>
        <v>0</v>
      </c>
      <c r="K243" s="174"/>
      <c r="L243" s="180"/>
      <c r="M243" s="88"/>
      <c r="N243" s="88"/>
      <c r="O243" s="88"/>
      <c r="P243" s="529">
        <f>Papildināšana!J246</f>
        <v>0</v>
      </c>
      <c r="Q243" s="174">
        <v>30</v>
      </c>
      <c r="R243" s="180">
        <v>30</v>
      </c>
      <c r="S243" s="88"/>
      <c r="T243" s="88"/>
      <c r="U243" s="88"/>
      <c r="V243" s="529">
        <f>'Agrotehniskā kopšana'!J247</f>
        <v>0</v>
      </c>
      <c r="W243" s="174">
        <v>30</v>
      </c>
      <c r="X243" s="180">
        <v>30</v>
      </c>
      <c r="Y243" s="88"/>
      <c r="Z243" s="88"/>
      <c r="AA243" s="88"/>
      <c r="AB243" s="529">
        <f>'Jaunaudžu kopšana'!J246</f>
        <v>0</v>
      </c>
      <c r="AC243" s="174">
        <v>10</v>
      </c>
      <c r="AD243" s="180">
        <v>10</v>
      </c>
      <c r="AE243" s="88"/>
      <c r="AF243" s="88"/>
      <c r="AG243" s="88"/>
      <c r="AH243" s="529">
        <f>Aizsardzība!J246</f>
        <v>0</v>
      </c>
      <c r="AI243" s="174">
        <v>20</v>
      </c>
      <c r="AJ243" s="180">
        <v>20</v>
      </c>
      <c r="AK243" s="88"/>
      <c r="AL243" s="88"/>
      <c r="AM243" s="88"/>
      <c r="AN243" s="529">
        <f>'Stumbru aizsardzība'!J248</f>
        <v>0</v>
      </c>
      <c r="AO243" s="87">
        <f t="shared" si="4"/>
        <v>90</v>
      </c>
      <c r="AP243" s="85">
        <f>IF(AND(Stādīšana!$Z246=TRUE,Papildināšana!$AC246=TRUE,'Agrotehniskā kopšana'!$AJ247=TRUE,'Jaunaudžu kopšana'!$AB246=TRUE,Aizsardzība!$AE246=TRUE,'Stumbru aizsardzība'!$AQ248=TRUE),(IF(COUNT(E243:I243)&gt;0,((E243+F243+G243+H243+I243)*J243),0)+IF(COUNT(Q243:U243)&gt;0,((Q243+R243+S243+T243+U243)*V243),0)+IF(COUNT(W243:AA243)&gt;0,((W243+X243+Y243+Z243+AA243)*AB243),0)+IF(COUNT(AC243:AG243)&gt;0,((AC243+AD243+AE243+AF243+AG243)*AH243),0)+(K243+L243+M243+N243+O243)*P243+(AI243+AJ243+AK243+AL243+AM243)*AN243),0)</f>
        <v>0</v>
      </c>
    </row>
    <row r="244" spans="1:42" x14ac:dyDescent="0.3">
      <c r="A244" s="152"/>
      <c r="B244" s="170">
        <v>236</v>
      </c>
      <c r="C244" s="171" t="s">
        <v>221</v>
      </c>
      <c r="D244" s="185" t="s">
        <v>70</v>
      </c>
      <c r="E244" s="174"/>
      <c r="F244" s="180"/>
      <c r="G244" s="88"/>
      <c r="H244" s="88"/>
      <c r="I244" s="88"/>
      <c r="J244" s="529">
        <f>Stādīšana!J247</f>
        <v>0</v>
      </c>
      <c r="K244" s="174"/>
      <c r="L244" s="180"/>
      <c r="M244" s="88"/>
      <c r="N244" s="88"/>
      <c r="O244" s="88"/>
      <c r="P244" s="529">
        <f>Papildināšana!J247</f>
        <v>0</v>
      </c>
      <c r="Q244" s="174">
        <v>95</v>
      </c>
      <c r="R244" s="180">
        <v>95</v>
      </c>
      <c r="S244" s="88"/>
      <c r="T244" s="88"/>
      <c r="U244" s="88"/>
      <c r="V244" s="529">
        <f>'Agrotehniskā kopšana'!J248</f>
        <v>0</v>
      </c>
      <c r="W244" s="174">
        <v>135</v>
      </c>
      <c r="X244" s="180">
        <v>135</v>
      </c>
      <c r="Y244" s="88"/>
      <c r="Z244" s="88"/>
      <c r="AA244" s="88"/>
      <c r="AB244" s="529">
        <f>'Jaunaudžu kopšana'!J247</f>
        <v>0</v>
      </c>
      <c r="AC244" s="174"/>
      <c r="AD244" s="180"/>
      <c r="AE244" s="88"/>
      <c r="AF244" s="88"/>
      <c r="AG244" s="88"/>
      <c r="AH244" s="529">
        <f>Aizsardzība!J247</f>
        <v>0</v>
      </c>
      <c r="AI244" s="174"/>
      <c r="AJ244" s="180"/>
      <c r="AK244" s="88"/>
      <c r="AL244" s="88"/>
      <c r="AM244" s="88"/>
      <c r="AN244" s="529">
        <f>'Stumbru aizsardzība'!J249</f>
        <v>0</v>
      </c>
      <c r="AO244" s="87">
        <f t="shared" si="4"/>
        <v>230</v>
      </c>
      <c r="AP244" s="85">
        <f>IF(AND(Stādīšana!$Z247=TRUE,Papildināšana!$AC247=TRUE,'Agrotehniskā kopšana'!$AJ248=TRUE,'Jaunaudžu kopšana'!$AB247=TRUE,Aizsardzība!$AE247=TRUE,'Stumbru aizsardzība'!$AQ249=TRUE),(IF(COUNT(E244:I244)&gt;0,((E244+F244+G244+H244+I244)*J244),0)+IF(COUNT(Q244:U244)&gt;0,((Q244+R244+S244+T244+U244)*V244),0)+IF(COUNT(W244:AA244)&gt;0,((W244+X244+Y244+Z244+AA244)*AB244),0)+IF(COUNT(AC244:AG244)&gt;0,((AC244+AD244+AE244+AF244+AG244)*AH244),0)+(K244+L244+M244+N244+O244)*P244+(AI244+AJ244+AK244+AL244+AM244)*AN244),0)</f>
        <v>0</v>
      </c>
    </row>
    <row r="245" spans="1:42" x14ac:dyDescent="0.3">
      <c r="A245" s="152"/>
      <c r="B245" s="170">
        <v>237</v>
      </c>
      <c r="C245" s="171" t="s">
        <v>221</v>
      </c>
      <c r="D245" s="185" t="s">
        <v>70</v>
      </c>
      <c r="E245" s="175"/>
      <c r="F245" s="181"/>
      <c r="G245" s="88"/>
      <c r="H245" s="88"/>
      <c r="I245" s="88"/>
      <c r="J245" s="529">
        <f>Stādīšana!J248</f>
        <v>0</v>
      </c>
      <c r="K245" s="175"/>
      <c r="L245" s="181"/>
      <c r="M245" s="88"/>
      <c r="N245" s="88"/>
      <c r="O245" s="88"/>
      <c r="P245" s="529">
        <f>Papildināšana!J248</f>
        <v>0</v>
      </c>
      <c r="Q245" s="175"/>
      <c r="R245" s="181"/>
      <c r="S245" s="88"/>
      <c r="T245" s="88"/>
      <c r="U245" s="88"/>
      <c r="V245" s="529">
        <f>'Agrotehniskā kopšana'!J249</f>
        <v>0</v>
      </c>
      <c r="W245" s="175">
        <v>60</v>
      </c>
      <c r="X245" s="181"/>
      <c r="Y245" s="88"/>
      <c r="Z245" s="88"/>
      <c r="AA245" s="88"/>
      <c r="AB245" s="529">
        <f>'Jaunaudžu kopšana'!J248</f>
        <v>0</v>
      </c>
      <c r="AC245" s="175"/>
      <c r="AD245" s="181"/>
      <c r="AE245" s="88"/>
      <c r="AF245" s="88"/>
      <c r="AG245" s="88"/>
      <c r="AH245" s="529">
        <f>Aizsardzība!J248</f>
        <v>0</v>
      </c>
      <c r="AI245" s="175"/>
      <c r="AJ245" s="181"/>
      <c r="AK245" s="88"/>
      <c r="AL245" s="88"/>
      <c r="AM245" s="88"/>
      <c r="AN245" s="529">
        <f>'Stumbru aizsardzība'!J250</f>
        <v>0</v>
      </c>
      <c r="AO245" s="87">
        <f t="shared" si="4"/>
        <v>60</v>
      </c>
      <c r="AP245" s="85">
        <f>IF(AND(Stādīšana!$Z248=TRUE,Papildināšana!$AC248=TRUE,'Agrotehniskā kopšana'!$AJ249=TRUE,'Jaunaudžu kopšana'!$AB248=TRUE,Aizsardzība!$AE248=TRUE,'Stumbru aizsardzība'!$AQ250=TRUE),(IF(COUNT(E245:I245)&gt;0,((E245+F245+G245+H245+I245)*J245),0)+IF(COUNT(Q245:U245)&gt;0,((Q245+R245+S245+T245+U245)*V245),0)+IF(COUNT(W245:AA245)&gt;0,((W245+X245+Y245+Z245+AA245)*AB245),0)+IF(COUNT(AC245:AG245)&gt;0,((AC245+AD245+AE245+AF245+AG245)*AH245),0)+(K245+L245+M245+N245+O245)*P245+(AI245+AJ245+AK245+AL245+AM245)*AN245),0)</f>
        <v>0</v>
      </c>
    </row>
    <row r="246" spans="1:42" x14ac:dyDescent="0.3">
      <c r="A246" s="152"/>
      <c r="B246" s="170">
        <v>238</v>
      </c>
      <c r="C246" s="171" t="s">
        <v>221</v>
      </c>
      <c r="D246" s="185" t="s">
        <v>71</v>
      </c>
      <c r="E246" s="174"/>
      <c r="F246" s="180"/>
      <c r="G246" s="88"/>
      <c r="H246" s="88"/>
      <c r="I246" s="88"/>
      <c r="J246" s="529">
        <f>Stādīšana!J249</f>
        <v>0</v>
      </c>
      <c r="K246" s="174"/>
      <c r="L246" s="180"/>
      <c r="M246" s="88"/>
      <c r="N246" s="88"/>
      <c r="O246" s="88"/>
      <c r="P246" s="529">
        <f>Papildināšana!J249</f>
        <v>0</v>
      </c>
      <c r="Q246" s="174">
        <v>65</v>
      </c>
      <c r="R246" s="180">
        <v>65</v>
      </c>
      <c r="S246" s="88"/>
      <c r="T246" s="88"/>
      <c r="U246" s="88"/>
      <c r="V246" s="529">
        <f>'Agrotehniskā kopšana'!J250</f>
        <v>0</v>
      </c>
      <c r="W246" s="174">
        <v>40</v>
      </c>
      <c r="X246" s="180">
        <v>40</v>
      </c>
      <c r="Y246" s="88"/>
      <c r="Z246" s="88"/>
      <c r="AA246" s="88"/>
      <c r="AB246" s="529">
        <f>'Jaunaudžu kopšana'!J249</f>
        <v>0</v>
      </c>
      <c r="AC246" s="174"/>
      <c r="AD246" s="180"/>
      <c r="AE246" s="88"/>
      <c r="AF246" s="88"/>
      <c r="AG246" s="88"/>
      <c r="AH246" s="529">
        <f>Aizsardzība!J249</f>
        <v>0</v>
      </c>
      <c r="AI246" s="174"/>
      <c r="AJ246" s="180"/>
      <c r="AK246" s="88"/>
      <c r="AL246" s="88"/>
      <c r="AM246" s="88"/>
      <c r="AN246" s="529">
        <f>'Stumbru aizsardzība'!J251</f>
        <v>0</v>
      </c>
      <c r="AO246" s="87">
        <f t="shared" si="4"/>
        <v>105</v>
      </c>
      <c r="AP246" s="85">
        <f>IF(AND(Stādīšana!$Z249=TRUE,Papildināšana!$AC249=TRUE,'Agrotehniskā kopšana'!$AJ250=TRUE,'Jaunaudžu kopšana'!$AB249=TRUE,Aizsardzība!$AE249=TRUE,'Stumbru aizsardzība'!$AQ251=TRUE),(IF(COUNT(E246:I246)&gt;0,((E246+F246+G246+H246+I246)*J246),0)+IF(COUNT(Q246:U246)&gt;0,((Q246+R246+S246+T246+U246)*V246),0)+IF(COUNT(W246:AA246)&gt;0,((W246+X246+Y246+Z246+AA246)*AB246),0)+IF(COUNT(AC246:AG246)&gt;0,((AC246+AD246+AE246+AF246+AG246)*AH246),0)+(K246+L246+M246+N246+O246)*P246+(AI246+AJ246+AK246+AL246+AM246)*AN246),0)</f>
        <v>0</v>
      </c>
    </row>
    <row r="247" spans="1:42" x14ac:dyDescent="0.3">
      <c r="A247" s="152"/>
      <c r="B247" s="170">
        <v>239</v>
      </c>
      <c r="C247" s="171" t="s">
        <v>221</v>
      </c>
      <c r="D247" s="185" t="s">
        <v>71</v>
      </c>
      <c r="E247" s="174">
        <v>10</v>
      </c>
      <c r="F247" s="180"/>
      <c r="G247" s="88"/>
      <c r="H247" s="88"/>
      <c r="I247" s="88"/>
      <c r="J247" s="529">
        <f>Stādīšana!J250</f>
        <v>0</v>
      </c>
      <c r="K247" s="174">
        <v>30</v>
      </c>
      <c r="L247" s="180"/>
      <c r="M247" s="88"/>
      <c r="N247" s="88"/>
      <c r="O247" s="88"/>
      <c r="P247" s="529">
        <f>Papildināšana!J250</f>
        <v>0</v>
      </c>
      <c r="Q247" s="174">
        <v>20</v>
      </c>
      <c r="R247" s="180"/>
      <c r="S247" s="88"/>
      <c r="T247" s="88"/>
      <c r="U247" s="88"/>
      <c r="V247" s="529">
        <f>'Agrotehniskā kopšana'!J251</f>
        <v>0</v>
      </c>
      <c r="W247" s="174"/>
      <c r="X247" s="180"/>
      <c r="Y247" s="88"/>
      <c r="Z247" s="88"/>
      <c r="AA247" s="88"/>
      <c r="AB247" s="529">
        <f>'Jaunaudžu kopšana'!J250</f>
        <v>0</v>
      </c>
      <c r="AC247" s="174">
        <v>50</v>
      </c>
      <c r="AD247" s="180"/>
      <c r="AE247" s="88"/>
      <c r="AF247" s="88"/>
      <c r="AG247" s="88"/>
      <c r="AH247" s="529">
        <f>Aizsardzība!J250</f>
        <v>0</v>
      </c>
      <c r="AI247" s="174"/>
      <c r="AJ247" s="180"/>
      <c r="AK247" s="88"/>
      <c r="AL247" s="88"/>
      <c r="AM247" s="88"/>
      <c r="AN247" s="529">
        <f>'Stumbru aizsardzība'!J252</f>
        <v>0</v>
      </c>
      <c r="AO247" s="87">
        <f t="shared" si="4"/>
        <v>110</v>
      </c>
      <c r="AP247" s="85">
        <f>IF(AND(Stādīšana!$Z250=TRUE,Papildināšana!$AC250=TRUE,'Agrotehniskā kopšana'!$AJ251=TRUE,'Jaunaudžu kopšana'!$AB250=TRUE,Aizsardzība!$AE250=TRUE,'Stumbru aizsardzība'!$AQ252=TRUE),(IF(COUNT(E247:I247)&gt;0,((E247+F247+G247+H247+I247)*J247),0)+IF(COUNT(Q247:U247)&gt;0,((Q247+R247+S247+T247+U247)*V247),0)+IF(COUNT(W247:AA247)&gt;0,((W247+X247+Y247+Z247+AA247)*AB247),0)+IF(COUNT(AC247:AG247)&gt;0,((AC247+AD247+AE247+AF247+AG247)*AH247),0)+(K247+L247+M247+N247+O247)*P247+(AI247+AJ247+AK247+AL247+AM247)*AN247),0)</f>
        <v>0</v>
      </c>
    </row>
    <row r="248" spans="1:42" x14ac:dyDescent="0.3">
      <c r="A248" s="152"/>
      <c r="B248" s="170">
        <v>240</v>
      </c>
      <c r="C248" s="171" t="s">
        <v>221</v>
      </c>
      <c r="D248" s="185" t="s">
        <v>72</v>
      </c>
      <c r="E248" s="174">
        <v>50</v>
      </c>
      <c r="F248" s="180">
        <v>50</v>
      </c>
      <c r="G248" s="88"/>
      <c r="H248" s="88"/>
      <c r="I248" s="88"/>
      <c r="J248" s="529">
        <f>Stādīšana!J251</f>
        <v>0</v>
      </c>
      <c r="K248" s="174">
        <v>0</v>
      </c>
      <c r="L248" s="180"/>
      <c r="M248" s="88"/>
      <c r="N248" s="88"/>
      <c r="O248" s="88"/>
      <c r="P248" s="529">
        <f>Papildināšana!J251</f>
        <v>0</v>
      </c>
      <c r="Q248" s="174">
        <v>55</v>
      </c>
      <c r="R248" s="180">
        <v>55</v>
      </c>
      <c r="S248" s="88"/>
      <c r="T248" s="88"/>
      <c r="U248" s="88"/>
      <c r="V248" s="529">
        <f>'Agrotehniskā kopšana'!J252</f>
        <v>0</v>
      </c>
      <c r="W248" s="174">
        <v>80</v>
      </c>
      <c r="X248" s="180">
        <v>80</v>
      </c>
      <c r="Y248" s="88"/>
      <c r="Z248" s="88"/>
      <c r="AA248" s="88"/>
      <c r="AB248" s="529">
        <f>'Jaunaudžu kopšana'!J251</f>
        <v>0</v>
      </c>
      <c r="AC248" s="174">
        <v>50</v>
      </c>
      <c r="AD248" s="180">
        <v>50</v>
      </c>
      <c r="AE248" s="88"/>
      <c r="AF248" s="88"/>
      <c r="AG248" s="88"/>
      <c r="AH248" s="529">
        <f>Aizsardzība!J251</f>
        <v>0</v>
      </c>
      <c r="AI248" s="174">
        <v>10</v>
      </c>
      <c r="AJ248" s="180">
        <v>10</v>
      </c>
      <c r="AK248" s="88"/>
      <c r="AL248" s="88"/>
      <c r="AM248" s="88"/>
      <c r="AN248" s="529">
        <f>'Stumbru aizsardzība'!J253</f>
        <v>0</v>
      </c>
      <c r="AO248" s="87">
        <f t="shared" si="4"/>
        <v>245</v>
      </c>
      <c r="AP248" s="85">
        <f>IF(AND(Stādīšana!$Z251=TRUE,Papildināšana!$AC251=TRUE,'Agrotehniskā kopšana'!$AJ252=TRUE,'Jaunaudžu kopšana'!$AB251=TRUE,Aizsardzība!$AE251=TRUE,'Stumbru aizsardzība'!$AQ253=TRUE),(IF(COUNT(E248:I248)&gt;0,((E248+F248+G248+H248+I248)*J248),0)+IF(COUNT(Q248:U248)&gt;0,((Q248+R248+S248+T248+U248)*V248),0)+IF(COUNT(W248:AA248)&gt;0,((W248+X248+Y248+Z248+AA248)*AB248),0)+IF(COUNT(AC248:AG248)&gt;0,((AC248+AD248+AE248+AF248+AG248)*AH248),0)+(K248+L248+M248+N248+O248)*P248+(AI248+AJ248+AK248+AL248+AM248)*AN248),0)</f>
        <v>0</v>
      </c>
    </row>
    <row r="249" spans="1:42" x14ac:dyDescent="0.3">
      <c r="A249" s="152"/>
      <c r="B249" s="170">
        <v>241</v>
      </c>
      <c r="C249" s="171" t="s">
        <v>221</v>
      </c>
      <c r="D249" s="185" t="s">
        <v>72</v>
      </c>
      <c r="E249" s="174">
        <v>50</v>
      </c>
      <c r="F249" s="180">
        <v>50</v>
      </c>
      <c r="G249" s="88"/>
      <c r="H249" s="88"/>
      <c r="I249" s="88"/>
      <c r="J249" s="529">
        <f>Stādīšana!J252</f>
        <v>0</v>
      </c>
      <c r="K249" s="174">
        <v>0</v>
      </c>
      <c r="L249" s="180"/>
      <c r="M249" s="88"/>
      <c r="N249" s="88"/>
      <c r="O249" s="88"/>
      <c r="P249" s="529">
        <f>Papildināšana!J252</f>
        <v>0</v>
      </c>
      <c r="Q249" s="174">
        <v>55</v>
      </c>
      <c r="R249" s="180">
        <v>55</v>
      </c>
      <c r="S249" s="88"/>
      <c r="T249" s="88"/>
      <c r="U249" s="88"/>
      <c r="V249" s="529">
        <f>'Agrotehniskā kopšana'!J253</f>
        <v>0</v>
      </c>
      <c r="W249" s="174">
        <v>80</v>
      </c>
      <c r="X249" s="180">
        <v>80</v>
      </c>
      <c r="Y249" s="88"/>
      <c r="Z249" s="88"/>
      <c r="AA249" s="88"/>
      <c r="AB249" s="529">
        <f>'Jaunaudžu kopšana'!J252</f>
        <v>0</v>
      </c>
      <c r="AC249" s="174">
        <v>50</v>
      </c>
      <c r="AD249" s="180">
        <v>50</v>
      </c>
      <c r="AE249" s="88"/>
      <c r="AF249" s="88"/>
      <c r="AG249" s="88"/>
      <c r="AH249" s="529">
        <f>Aizsardzība!J252</f>
        <v>0</v>
      </c>
      <c r="AI249" s="174">
        <v>10</v>
      </c>
      <c r="AJ249" s="180">
        <v>10</v>
      </c>
      <c r="AK249" s="88"/>
      <c r="AL249" s="88"/>
      <c r="AM249" s="88"/>
      <c r="AN249" s="529">
        <f>'Stumbru aizsardzība'!J254</f>
        <v>0</v>
      </c>
      <c r="AO249" s="87">
        <f t="shared" si="4"/>
        <v>245</v>
      </c>
      <c r="AP249" s="85">
        <f>IF(AND(Stādīšana!$Z252=TRUE,Papildināšana!$AC252=TRUE,'Agrotehniskā kopšana'!$AJ253=TRUE,'Jaunaudžu kopšana'!$AB252=TRUE,Aizsardzība!$AE252=TRUE,'Stumbru aizsardzība'!$AQ254=TRUE),(IF(COUNT(E249:I249)&gt;0,((E249+F249+G249+H249+I249)*J249),0)+IF(COUNT(Q249:U249)&gt;0,((Q249+R249+S249+T249+U249)*V249),0)+IF(COUNT(W249:AA249)&gt;0,((W249+X249+Y249+Z249+AA249)*AB249),0)+IF(COUNT(AC249:AG249)&gt;0,((AC249+AD249+AE249+AF249+AG249)*AH249),0)+(K249+L249+M249+N249+O249)*P249+(AI249+AJ249+AK249+AL249+AM249)*AN249),0)</f>
        <v>0</v>
      </c>
    </row>
    <row r="250" spans="1:42" x14ac:dyDescent="0.3">
      <c r="A250" s="152"/>
      <c r="B250" s="170">
        <v>242</v>
      </c>
      <c r="C250" s="171" t="s">
        <v>221</v>
      </c>
      <c r="D250" s="185" t="s">
        <v>72</v>
      </c>
      <c r="E250" s="174"/>
      <c r="F250" s="180"/>
      <c r="G250" s="88"/>
      <c r="H250" s="88"/>
      <c r="I250" s="88"/>
      <c r="J250" s="529">
        <f>Stādīšana!J253</f>
        <v>0</v>
      </c>
      <c r="K250" s="174"/>
      <c r="L250" s="180"/>
      <c r="M250" s="88"/>
      <c r="N250" s="88"/>
      <c r="O250" s="88"/>
      <c r="P250" s="529">
        <f>Papildināšana!J253</f>
        <v>0</v>
      </c>
      <c r="Q250" s="174">
        <v>120</v>
      </c>
      <c r="R250" s="180"/>
      <c r="S250" s="88"/>
      <c r="T250" s="88"/>
      <c r="U250" s="88"/>
      <c r="V250" s="529">
        <f>'Agrotehniskā kopšana'!J254</f>
        <v>0</v>
      </c>
      <c r="W250" s="174">
        <v>120</v>
      </c>
      <c r="X250" s="180"/>
      <c r="Y250" s="88"/>
      <c r="Z250" s="88"/>
      <c r="AA250" s="88"/>
      <c r="AB250" s="529">
        <f>'Jaunaudžu kopšana'!J253</f>
        <v>0</v>
      </c>
      <c r="AC250" s="174"/>
      <c r="AD250" s="180"/>
      <c r="AE250" s="88"/>
      <c r="AF250" s="88"/>
      <c r="AG250" s="88"/>
      <c r="AH250" s="529">
        <f>Aizsardzība!J253</f>
        <v>0</v>
      </c>
      <c r="AI250" s="174"/>
      <c r="AJ250" s="180"/>
      <c r="AK250" s="88"/>
      <c r="AL250" s="88"/>
      <c r="AM250" s="88"/>
      <c r="AN250" s="529">
        <f>'Stumbru aizsardzība'!J255</f>
        <v>0</v>
      </c>
      <c r="AO250" s="87">
        <f t="shared" si="4"/>
        <v>240</v>
      </c>
      <c r="AP250" s="85">
        <f>IF(AND(Stādīšana!$Z253=TRUE,Papildināšana!$AC253=TRUE,'Agrotehniskā kopšana'!$AJ254=TRUE,'Jaunaudžu kopšana'!$AB253=TRUE,Aizsardzība!$AE253=TRUE,'Stumbru aizsardzība'!$AQ255=TRUE),(IF(COUNT(E250:I250)&gt;0,((E250+F250+G250+H250+I250)*J250),0)+IF(COUNT(Q250:U250)&gt;0,((Q250+R250+S250+T250+U250)*V250),0)+IF(COUNT(W250:AA250)&gt;0,((W250+X250+Y250+Z250+AA250)*AB250),0)+IF(COUNT(AC250:AG250)&gt;0,((AC250+AD250+AE250+AF250+AG250)*AH250),0)+(K250+L250+M250+N250+O250)*P250+(AI250+AJ250+AK250+AL250+AM250)*AN250),0)</f>
        <v>0</v>
      </c>
    </row>
    <row r="251" spans="1:42" x14ac:dyDescent="0.3">
      <c r="A251" s="152"/>
      <c r="B251" s="170">
        <v>243</v>
      </c>
      <c r="C251" s="171" t="s">
        <v>221</v>
      </c>
      <c r="D251" s="185" t="s">
        <v>72</v>
      </c>
      <c r="E251" s="175">
        <v>25</v>
      </c>
      <c r="F251" s="181"/>
      <c r="G251" s="88"/>
      <c r="H251" s="88"/>
      <c r="I251" s="88"/>
      <c r="J251" s="529">
        <f>Stādīšana!J254</f>
        <v>0</v>
      </c>
      <c r="K251" s="175"/>
      <c r="L251" s="181"/>
      <c r="M251" s="88"/>
      <c r="N251" s="88"/>
      <c r="O251" s="88"/>
      <c r="P251" s="529">
        <f>Papildināšana!J254</f>
        <v>0</v>
      </c>
      <c r="Q251" s="175">
        <v>30</v>
      </c>
      <c r="R251" s="181"/>
      <c r="S251" s="88"/>
      <c r="T251" s="88"/>
      <c r="U251" s="88"/>
      <c r="V251" s="529">
        <f>'Agrotehniskā kopšana'!J255</f>
        <v>0</v>
      </c>
      <c r="W251" s="175">
        <v>50</v>
      </c>
      <c r="X251" s="181"/>
      <c r="Y251" s="88"/>
      <c r="Z251" s="88"/>
      <c r="AA251" s="88"/>
      <c r="AB251" s="529">
        <f>'Jaunaudžu kopšana'!J254</f>
        <v>0</v>
      </c>
      <c r="AC251" s="175"/>
      <c r="AD251" s="181"/>
      <c r="AE251" s="88"/>
      <c r="AF251" s="88"/>
      <c r="AG251" s="88"/>
      <c r="AH251" s="529">
        <f>Aizsardzība!J254</f>
        <v>0</v>
      </c>
      <c r="AI251" s="175"/>
      <c r="AJ251" s="181"/>
      <c r="AK251" s="88"/>
      <c r="AL251" s="88"/>
      <c r="AM251" s="88"/>
      <c r="AN251" s="529">
        <f>'Stumbru aizsardzība'!J256</f>
        <v>0</v>
      </c>
      <c r="AO251" s="87">
        <f t="shared" si="4"/>
        <v>105</v>
      </c>
      <c r="AP251" s="85">
        <f>IF(AND(Stādīšana!$Z254=TRUE,Papildināšana!$AC254=TRUE,'Agrotehniskā kopšana'!$AJ255=TRUE,'Jaunaudžu kopšana'!$AB254=TRUE,Aizsardzība!$AE254=TRUE,'Stumbru aizsardzība'!$AQ256=TRUE),(IF(COUNT(E251:I251)&gt;0,((E251+F251+G251+H251+I251)*J251),0)+IF(COUNT(Q251:U251)&gt;0,((Q251+R251+S251+T251+U251)*V251),0)+IF(COUNT(W251:AA251)&gt;0,((W251+X251+Y251+Z251+AA251)*AB251),0)+IF(COUNT(AC251:AG251)&gt;0,((AC251+AD251+AE251+AF251+AG251)*AH251),0)+(K251+L251+M251+N251+O251)*P251+(AI251+AJ251+AK251+AL251+AM251)*AN251),0)</f>
        <v>0</v>
      </c>
    </row>
    <row r="252" spans="1:42" x14ac:dyDescent="0.3">
      <c r="A252" s="152"/>
      <c r="B252" s="170">
        <v>244</v>
      </c>
      <c r="C252" s="171" t="s">
        <v>221</v>
      </c>
      <c r="D252" s="185" t="s">
        <v>72</v>
      </c>
      <c r="E252" s="174"/>
      <c r="F252" s="180"/>
      <c r="G252" s="88"/>
      <c r="H252" s="88"/>
      <c r="I252" s="88"/>
      <c r="J252" s="529">
        <f>Stādīšana!J255</f>
        <v>0</v>
      </c>
      <c r="K252" s="174"/>
      <c r="L252" s="180"/>
      <c r="M252" s="88"/>
      <c r="N252" s="88"/>
      <c r="O252" s="88"/>
      <c r="P252" s="529">
        <f>Papildināšana!J255</f>
        <v>0</v>
      </c>
      <c r="Q252" s="174"/>
      <c r="R252" s="180"/>
      <c r="S252" s="88"/>
      <c r="T252" s="88"/>
      <c r="U252" s="88"/>
      <c r="V252" s="529">
        <f>'Agrotehniskā kopšana'!J256</f>
        <v>0</v>
      </c>
      <c r="W252" s="174"/>
      <c r="X252" s="180"/>
      <c r="Y252" s="88"/>
      <c r="Z252" s="88"/>
      <c r="AA252" s="88"/>
      <c r="AB252" s="529">
        <f>'Jaunaudžu kopšana'!J255</f>
        <v>0</v>
      </c>
      <c r="AC252" s="174">
        <v>70</v>
      </c>
      <c r="AD252" s="180"/>
      <c r="AE252" s="88"/>
      <c r="AF252" s="88"/>
      <c r="AG252" s="88"/>
      <c r="AH252" s="529">
        <f>Aizsardzība!J255</f>
        <v>0</v>
      </c>
      <c r="AI252" s="174">
        <v>50</v>
      </c>
      <c r="AJ252" s="180"/>
      <c r="AK252" s="88"/>
      <c r="AL252" s="88"/>
      <c r="AM252" s="88"/>
      <c r="AN252" s="529">
        <f>'Stumbru aizsardzība'!J257</f>
        <v>0</v>
      </c>
      <c r="AO252" s="87">
        <f t="shared" si="4"/>
        <v>120</v>
      </c>
      <c r="AP252" s="85">
        <f>IF(AND(Stādīšana!$Z255=TRUE,Papildināšana!$AC255=TRUE,'Agrotehniskā kopšana'!$AJ256=TRUE,'Jaunaudžu kopšana'!$AB255=TRUE,Aizsardzība!$AE255=TRUE,'Stumbru aizsardzība'!$AQ257=TRUE),(IF(COUNT(E252:I252)&gt;0,((E252+F252+G252+H252+I252)*J252),0)+IF(COUNT(Q252:U252)&gt;0,((Q252+R252+S252+T252+U252)*V252),0)+IF(COUNT(W252:AA252)&gt;0,((W252+X252+Y252+Z252+AA252)*AB252),0)+IF(COUNT(AC252:AG252)&gt;0,((AC252+AD252+AE252+AF252+AG252)*AH252),0)+(K252+L252+M252+N252+O252)*P252+(AI252+AJ252+AK252+AL252+AM252)*AN252),0)</f>
        <v>0</v>
      </c>
    </row>
    <row r="253" spans="1:42" x14ac:dyDescent="0.3">
      <c r="A253" s="152"/>
      <c r="B253" s="170">
        <v>245</v>
      </c>
      <c r="C253" s="171" t="s">
        <v>221</v>
      </c>
      <c r="D253" s="185" t="s">
        <v>72</v>
      </c>
      <c r="E253" s="174"/>
      <c r="F253" s="180"/>
      <c r="G253" s="88"/>
      <c r="H253" s="88"/>
      <c r="I253" s="88"/>
      <c r="J253" s="529">
        <f>Stādīšana!J256</f>
        <v>0</v>
      </c>
      <c r="K253" s="174">
        <v>25</v>
      </c>
      <c r="L253" s="180"/>
      <c r="M253" s="88"/>
      <c r="N253" s="88"/>
      <c r="O253" s="88"/>
      <c r="P253" s="529">
        <f>Papildināšana!J256</f>
        <v>0</v>
      </c>
      <c r="Q253" s="174"/>
      <c r="R253" s="180"/>
      <c r="S253" s="88"/>
      <c r="T253" s="88"/>
      <c r="U253" s="88"/>
      <c r="V253" s="529">
        <f>'Agrotehniskā kopšana'!J257</f>
        <v>0</v>
      </c>
      <c r="W253" s="174"/>
      <c r="X253" s="180"/>
      <c r="Y253" s="88"/>
      <c r="Z253" s="88"/>
      <c r="AA253" s="88"/>
      <c r="AB253" s="529">
        <f>'Jaunaudžu kopšana'!J256</f>
        <v>0</v>
      </c>
      <c r="AC253" s="174"/>
      <c r="AD253" s="180"/>
      <c r="AE253" s="88"/>
      <c r="AF253" s="88"/>
      <c r="AG253" s="88"/>
      <c r="AH253" s="529">
        <f>Aizsardzība!J256</f>
        <v>0</v>
      </c>
      <c r="AI253" s="174"/>
      <c r="AJ253" s="180"/>
      <c r="AK253" s="88"/>
      <c r="AL253" s="88"/>
      <c r="AM253" s="88"/>
      <c r="AN253" s="529">
        <f>'Stumbru aizsardzība'!J258</f>
        <v>0</v>
      </c>
      <c r="AO253" s="87">
        <f t="shared" si="4"/>
        <v>25</v>
      </c>
      <c r="AP253" s="85">
        <f>IF(AND(Stādīšana!$Z256=TRUE,Papildināšana!$AC256=TRUE,'Agrotehniskā kopšana'!$AJ257=TRUE,'Jaunaudžu kopšana'!$AB256=TRUE,Aizsardzība!$AE256=TRUE,'Stumbru aizsardzība'!$AQ258=TRUE),(IF(COUNT(E253:I253)&gt;0,((E253+F253+G253+H253+I253)*J253),0)+IF(COUNT(Q253:U253)&gt;0,((Q253+R253+S253+T253+U253)*V253),0)+IF(COUNT(W253:AA253)&gt;0,((W253+X253+Y253+Z253+AA253)*AB253),0)+IF(COUNT(AC253:AG253)&gt;0,((AC253+AD253+AE253+AF253+AG253)*AH253),0)+(K253+L253+M253+N253+O253)*P253+(AI253+AJ253+AK253+AL253+AM253)*AN253),0)</f>
        <v>0</v>
      </c>
    </row>
    <row r="254" spans="1:42" x14ac:dyDescent="0.3">
      <c r="A254" s="152"/>
      <c r="B254" s="170">
        <v>246</v>
      </c>
      <c r="C254" s="171" t="s">
        <v>221</v>
      </c>
      <c r="D254" s="185" t="s">
        <v>72</v>
      </c>
      <c r="E254" s="174">
        <v>15</v>
      </c>
      <c r="F254" s="180"/>
      <c r="G254" s="88"/>
      <c r="H254" s="88"/>
      <c r="I254" s="88"/>
      <c r="J254" s="529">
        <f>Stādīšana!J257</f>
        <v>0</v>
      </c>
      <c r="K254" s="174">
        <v>15</v>
      </c>
      <c r="L254" s="180"/>
      <c r="M254" s="88"/>
      <c r="N254" s="88"/>
      <c r="O254" s="88"/>
      <c r="P254" s="529">
        <f>Papildināšana!J257</f>
        <v>0</v>
      </c>
      <c r="Q254" s="174"/>
      <c r="R254" s="180"/>
      <c r="S254" s="88"/>
      <c r="T254" s="88"/>
      <c r="U254" s="88"/>
      <c r="V254" s="529">
        <f>'Agrotehniskā kopšana'!J258</f>
        <v>0</v>
      </c>
      <c r="W254" s="174"/>
      <c r="X254" s="180"/>
      <c r="Y254" s="88"/>
      <c r="Z254" s="88"/>
      <c r="AA254" s="88"/>
      <c r="AB254" s="529">
        <f>'Jaunaudžu kopšana'!J257</f>
        <v>0</v>
      </c>
      <c r="AC254" s="174"/>
      <c r="AD254" s="180"/>
      <c r="AE254" s="88"/>
      <c r="AF254" s="88"/>
      <c r="AG254" s="88"/>
      <c r="AH254" s="529">
        <f>Aizsardzība!J257</f>
        <v>0</v>
      </c>
      <c r="AI254" s="174">
        <v>30</v>
      </c>
      <c r="AJ254" s="180"/>
      <c r="AK254" s="88"/>
      <c r="AL254" s="88"/>
      <c r="AM254" s="88"/>
      <c r="AN254" s="529">
        <f>'Stumbru aizsardzība'!J259</f>
        <v>0</v>
      </c>
      <c r="AO254" s="87">
        <f t="shared" si="4"/>
        <v>60</v>
      </c>
      <c r="AP254" s="85">
        <f>IF(AND(Stādīšana!$Z257=TRUE,Papildināšana!$AC257=TRUE,'Agrotehniskā kopšana'!$AJ258=TRUE,'Jaunaudžu kopšana'!$AB257=TRUE,Aizsardzība!$AE257=TRUE,'Stumbru aizsardzība'!$AQ259=TRUE),(IF(COUNT(E254:I254)&gt;0,((E254+F254+G254+H254+I254)*J254),0)+IF(COUNT(Q254:U254)&gt;0,((Q254+R254+S254+T254+U254)*V254),0)+IF(COUNT(W254:AA254)&gt;0,((W254+X254+Y254+Z254+AA254)*AB254),0)+IF(COUNT(AC254:AG254)&gt;0,((AC254+AD254+AE254+AF254+AG254)*AH254),0)+(K254+L254+M254+N254+O254)*P254+(AI254+AJ254+AK254+AL254+AM254)*AN254),0)</f>
        <v>0</v>
      </c>
    </row>
    <row r="255" spans="1:42" x14ac:dyDescent="0.3">
      <c r="A255" s="152"/>
      <c r="B255" s="170">
        <v>247</v>
      </c>
      <c r="C255" s="171" t="s">
        <v>221</v>
      </c>
      <c r="D255" s="185" t="s">
        <v>199</v>
      </c>
      <c r="E255" s="174"/>
      <c r="F255" s="180"/>
      <c r="G255" s="88"/>
      <c r="H255" s="88"/>
      <c r="I255" s="88"/>
      <c r="J255" s="529">
        <f>Stādīšana!J258</f>
        <v>0</v>
      </c>
      <c r="K255" s="174">
        <v>30</v>
      </c>
      <c r="L255" s="180">
        <v>30</v>
      </c>
      <c r="M255" s="88"/>
      <c r="N255" s="88"/>
      <c r="O255" s="88"/>
      <c r="P255" s="529">
        <f>Papildināšana!J258</f>
        <v>0</v>
      </c>
      <c r="Q255" s="174"/>
      <c r="R255" s="180"/>
      <c r="S255" s="88"/>
      <c r="T255" s="88"/>
      <c r="U255" s="88"/>
      <c r="V255" s="529">
        <f>'Agrotehniskā kopšana'!J259</f>
        <v>0</v>
      </c>
      <c r="W255" s="174"/>
      <c r="X255" s="180"/>
      <c r="Y255" s="88"/>
      <c r="Z255" s="88"/>
      <c r="AA255" s="88"/>
      <c r="AB255" s="529">
        <f>'Jaunaudžu kopšana'!J258</f>
        <v>0</v>
      </c>
      <c r="AC255" s="174">
        <v>45</v>
      </c>
      <c r="AD255" s="180">
        <v>45</v>
      </c>
      <c r="AE255" s="88"/>
      <c r="AF255" s="88"/>
      <c r="AG255" s="88"/>
      <c r="AH255" s="529">
        <f>Aizsardzība!J258</f>
        <v>0</v>
      </c>
      <c r="AI255" s="174">
        <v>30</v>
      </c>
      <c r="AJ255" s="180">
        <v>30</v>
      </c>
      <c r="AK255" s="88"/>
      <c r="AL255" s="88"/>
      <c r="AM255" s="88"/>
      <c r="AN255" s="529">
        <f>'Stumbru aizsardzība'!J260</f>
        <v>0</v>
      </c>
      <c r="AO255" s="87">
        <f t="shared" si="4"/>
        <v>105</v>
      </c>
      <c r="AP255" s="85">
        <f>IF(AND(Stādīšana!$Z258=TRUE,Papildināšana!$AC258=TRUE,'Agrotehniskā kopšana'!$AJ259=TRUE,'Jaunaudžu kopšana'!$AB258=TRUE,Aizsardzība!$AE258=TRUE,'Stumbru aizsardzība'!$AQ260=TRUE),(IF(COUNT(E255:I255)&gt;0,((E255+F255+G255+H255+I255)*J255),0)+IF(COUNT(Q255:U255)&gt;0,((Q255+R255+S255+T255+U255)*V255),0)+IF(COUNT(W255:AA255)&gt;0,((W255+X255+Y255+Z255+AA255)*AB255),0)+IF(COUNT(AC255:AG255)&gt;0,((AC255+AD255+AE255+AF255+AG255)*AH255),0)+(K255+L255+M255+N255+O255)*P255+(AI255+AJ255+AK255+AL255+AM255)*AN255),0)</f>
        <v>0</v>
      </c>
    </row>
    <row r="256" spans="1:42" x14ac:dyDescent="0.3">
      <c r="A256" s="152"/>
      <c r="B256" s="170">
        <v>248</v>
      </c>
      <c r="C256" s="171" t="s">
        <v>221</v>
      </c>
      <c r="D256" s="185" t="s">
        <v>199</v>
      </c>
      <c r="E256" s="175">
        <v>50</v>
      </c>
      <c r="F256" s="181">
        <v>50</v>
      </c>
      <c r="G256" s="88"/>
      <c r="H256" s="88"/>
      <c r="I256" s="88"/>
      <c r="J256" s="529">
        <f>Stādīšana!J259</f>
        <v>0</v>
      </c>
      <c r="K256" s="175"/>
      <c r="L256" s="181"/>
      <c r="M256" s="88"/>
      <c r="N256" s="88"/>
      <c r="O256" s="88"/>
      <c r="P256" s="529">
        <f>Papildināšana!J259</f>
        <v>0</v>
      </c>
      <c r="Q256" s="175">
        <v>55</v>
      </c>
      <c r="R256" s="181">
        <v>55</v>
      </c>
      <c r="S256" s="88"/>
      <c r="T256" s="88"/>
      <c r="U256" s="88"/>
      <c r="V256" s="529">
        <f>'Agrotehniskā kopšana'!J260</f>
        <v>0</v>
      </c>
      <c r="W256" s="175">
        <v>80</v>
      </c>
      <c r="X256" s="181">
        <v>80</v>
      </c>
      <c r="Y256" s="88"/>
      <c r="Z256" s="88"/>
      <c r="AA256" s="88"/>
      <c r="AB256" s="529">
        <f>'Jaunaudžu kopšana'!J259</f>
        <v>0</v>
      </c>
      <c r="AC256" s="174">
        <v>60</v>
      </c>
      <c r="AD256" s="180">
        <v>60</v>
      </c>
      <c r="AE256" s="88"/>
      <c r="AF256" s="88"/>
      <c r="AG256" s="88"/>
      <c r="AH256" s="529">
        <f>Aizsardzība!J259</f>
        <v>0</v>
      </c>
      <c r="AI256" s="175"/>
      <c r="AJ256" s="181"/>
      <c r="AK256" s="88"/>
      <c r="AL256" s="88"/>
      <c r="AM256" s="88"/>
      <c r="AN256" s="529">
        <f>'Stumbru aizsardzība'!J261</f>
        <v>0</v>
      </c>
      <c r="AO256" s="87">
        <f t="shared" si="4"/>
        <v>245</v>
      </c>
      <c r="AP256" s="85">
        <f>IF(AND(Stādīšana!$Z259=TRUE,Papildināšana!$AC259=TRUE,'Agrotehniskā kopšana'!$AJ260=TRUE,'Jaunaudžu kopšana'!$AB259=TRUE,Aizsardzība!$AE259=TRUE,'Stumbru aizsardzība'!$AQ261=TRUE),(IF(COUNT(E256:I256)&gt;0,((E256+F256+G256+H256+I256)*J256),0)+IF(COUNT(Q256:U256)&gt;0,((Q256+R256+S256+T256+U256)*V256),0)+IF(COUNT(W256:AA256)&gt;0,((W256+X256+Y256+Z256+AA256)*AB256),0)+IF(COUNT(AC256:AG256)&gt;0,((AC256+AD256+AE256+AF256+AG256)*AH256),0)+(K256+L256+M256+N256+O256)*P256+(AI256+AJ256+AK256+AL256+AM256)*AN256),0)</f>
        <v>0</v>
      </c>
    </row>
    <row r="257" spans="1:42" x14ac:dyDescent="0.3">
      <c r="A257" s="152"/>
      <c r="B257" s="170">
        <v>249</v>
      </c>
      <c r="C257" s="171" t="s">
        <v>221</v>
      </c>
      <c r="D257" s="185" t="s">
        <v>199</v>
      </c>
      <c r="E257" s="174"/>
      <c r="F257" s="180"/>
      <c r="G257" s="88"/>
      <c r="H257" s="88"/>
      <c r="I257" s="88"/>
      <c r="J257" s="529">
        <f>Stādīšana!J260</f>
        <v>0</v>
      </c>
      <c r="K257" s="174"/>
      <c r="L257" s="180"/>
      <c r="M257" s="88"/>
      <c r="N257" s="88"/>
      <c r="O257" s="88"/>
      <c r="P257" s="529">
        <f>Papildināšana!J260</f>
        <v>0</v>
      </c>
      <c r="Q257" s="174"/>
      <c r="R257" s="180"/>
      <c r="S257" s="88"/>
      <c r="T257" s="88"/>
      <c r="U257" s="88"/>
      <c r="V257" s="529">
        <f>'Agrotehniskā kopšana'!J261</f>
        <v>0</v>
      </c>
      <c r="W257" s="174"/>
      <c r="X257" s="180"/>
      <c r="Y257" s="88"/>
      <c r="Z257" s="88"/>
      <c r="AA257" s="88"/>
      <c r="AB257" s="529">
        <f>'Jaunaudžu kopšana'!J260</f>
        <v>0</v>
      </c>
      <c r="AC257" s="174">
        <v>20</v>
      </c>
      <c r="AD257" s="180"/>
      <c r="AE257" s="88"/>
      <c r="AF257" s="88"/>
      <c r="AG257" s="88"/>
      <c r="AH257" s="529">
        <f>Aizsardzība!J260</f>
        <v>0</v>
      </c>
      <c r="AI257" s="174"/>
      <c r="AJ257" s="180"/>
      <c r="AK257" s="88"/>
      <c r="AL257" s="88"/>
      <c r="AM257" s="88"/>
      <c r="AN257" s="529">
        <f>'Stumbru aizsardzība'!J262</f>
        <v>0</v>
      </c>
      <c r="AO257" s="87">
        <f t="shared" si="4"/>
        <v>20</v>
      </c>
      <c r="AP257" s="85">
        <f>IF(AND(Stādīšana!$Z260=TRUE,Papildināšana!$AC260=TRUE,'Agrotehniskā kopšana'!$AJ261=TRUE,'Jaunaudžu kopšana'!$AB260=TRUE,Aizsardzība!$AE260=TRUE,'Stumbru aizsardzība'!$AQ262=TRUE),(IF(COUNT(E257:I257)&gt;0,((E257+F257+G257+H257+I257)*J257),0)+IF(COUNT(Q257:U257)&gt;0,((Q257+R257+S257+T257+U257)*V257),0)+IF(COUNT(W257:AA257)&gt;0,((W257+X257+Y257+Z257+AA257)*AB257),0)+IF(COUNT(AC257:AG257)&gt;0,((AC257+AD257+AE257+AF257+AG257)*AH257),0)+(K257+L257+M257+N257+O257)*P257+(AI257+AJ257+AK257+AL257+AM257)*AN257),0)</f>
        <v>0</v>
      </c>
    </row>
    <row r="258" spans="1:42" x14ac:dyDescent="0.3">
      <c r="A258" s="152"/>
      <c r="B258" s="170">
        <v>250</v>
      </c>
      <c r="C258" s="171" t="s">
        <v>221</v>
      </c>
      <c r="D258" s="185" t="s">
        <v>199</v>
      </c>
      <c r="E258" s="174"/>
      <c r="F258" s="180"/>
      <c r="G258" s="88"/>
      <c r="H258" s="88"/>
      <c r="I258" s="88"/>
      <c r="J258" s="529">
        <f>Stādīšana!J261</f>
        <v>0</v>
      </c>
      <c r="K258" s="174"/>
      <c r="L258" s="180"/>
      <c r="M258" s="88"/>
      <c r="N258" s="88"/>
      <c r="O258" s="88"/>
      <c r="P258" s="529">
        <f>Papildināšana!J261</f>
        <v>0</v>
      </c>
      <c r="Q258" s="174">
        <v>120</v>
      </c>
      <c r="R258" s="180">
        <v>120</v>
      </c>
      <c r="S258" s="88"/>
      <c r="T258" s="88"/>
      <c r="U258" s="88"/>
      <c r="V258" s="529">
        <f>'Agrotehniskā kopšana'!J262</f>
        <v>0</v>
      </c>
      <c r="W258" s="174">
        <v>120</v>
      </c>
      <c r="X258" s="180">
        <v>120</v>
      </c>
      <c r="Y258" s="88"/>
      <c r="Z258" s="88"/>
      <c r="AA258" s="88"/>
      <c r="AB258" s="529">
        <f>'Jaunaudžu kopšana'!J261</f>
        <v>0</v>
      </c>
      <c r="AC258" s="174"/>
      <c r="AD258" s="180"/>
      <c r="AE258" s="88"/>
      <c r="AF258" s="88"/>
      <c r="AG258" s="88"/>
      <c r="AH258" s="529">
        <f>Aizsardzība!J261</f>
        <v>0</v>
      </c>
      <c r="AI258" s="174"/>
      <c r="AJ258" s="180"/>
      <c r="AK258" s="88"/>
      <c r="AL258" s="88"/>
      <c r="AM258" s="88"/>
      <c r="AN258" s="529">
        <f>'Stumbru aizsardzība'!J263</f>
        <v>0</v>
      </c>
      <c r="AO258" s="87">
        <f t="shared" si="4"/>
        <v>240</v>
      </c>
      <c r="AP258" s="85">
        <f>IF(AND(Stādīšana!$Z261=TRUE,Papildināšana!$AC261=TRUE,'Agrotehniskā kopšana'!$AJ262=TRUE,'Jaunaudžu kopšana'!$AB261=TRUE,Aizsardzība!$AE261=TRUE,'Stumbru aizsardzība'!$AQ263=TRUE),(IF(COUNT(E258:I258)&gt;0,((E258+F258+G258+H258+I258)*J258),0)+IF(COUNT(Q258:U258)&gt;0,((Q258+R258+S258+T258+U258)*V258),0)+IF(COUNT(W258:AA258)&gt;0,((W258+X258+Y258+Z258+AA258)*AB258),0)+IF(COUNT(AC258:AG258)&gt;0,((AC258+AD258+AE258+AF258+AG258)*AH258),0)+(K258+L258+M258+N258+O258)*P258+(AI258+AJ258+AK258+AL258+AM258)*AN258),0)</f>
        <v>0</v>
      </c>
    </row>
    <row r="259" spans="1:42" x14ac:dyDescent="0.3">
      <c r="A259" s="152"/>
      <c r="B259" s="170">
        <v>251</v>
      </c>
      <c r="C259" s="171" t="s">
        <v>221</v>
      </c>
      <c r="D259" s="185" t="s">
        <v>199</v>
      </c>
      <c r="E259" s="174"/>
      <c r="F259" s="180"/>
      <c r="G259" s="88"/>
      <c r="H259" s="88"/>
      <c r="I259" s="88"/>
      <c r="J259" s="529">
        <f>Stādīšana!J262</f>
        <v>0</v>
      </c>
      <c r="K259" s="174"/>
      <c r="L259" s="180"/>
      <c r="M259" s="88"/>
      <c r="N259" s="88"/>
      <c r="O259" s="88"/>
      <c r="P259" s="529">
        <f>Papildināšana!J262</f>
        <v>0</v>
      </c>
      <c r="Q259" s="174">
        <v>155</v>
      </c>
      <c r="R259" s="180"/>
      <c r="S259" s="88"/>
      <c r="T259" s="88"/>
      <c r="U259" s="88"/>
      <c r="V259" s="529">
        <f>'Agrotehniskā kopšana'!J263</f>
        <v>0</v>
      </c>
      <c r="W259" s="174">
        <v>100</v>
      </c>
      <c r="X259" s="180"/>
      <c r="Y259" s="88"/>
      <c r="Z259" s="88"/>
      <c r="AA259" s="88"/>
      <c r="AB259" s="529">
        <f>'Jaunaudžu kopšana'!J262</f>
        <v>0</v>
      </c>
      <c r="AC259" s="174"/>
      <c r="AD259" s="180"/>
      <c r="AE259" s="88"/>
      <c r="AF259" s="88"/>
      <c r="AG259" s="88"/>
      <c r="AH259" s="529">
        <f>Aizsardzība!J262</f>
        <v>0</v>
      </c>
      <c r="AI259" s="174"/>
      <c r="AJ259" s="180"/>
      <c r="AK259" s="88"/>
      <c r="AL259" s="88"/>
      <c r="AM259" s="88"/>
      <c r="AN259" s="529">
        <f>'Stumbru aizsardzība'!J264</f>
        <v>0</v>
      </c>
      <c r="AO259" s="87">
        <f t="shared" si="4"/>
        <v>255</v>
      </c>
      <c r="AP259" s="85">
        <f>IF(AND(Stādīšana!$Z262=TRUE,Papildināšana!$AC262=TRUE,'Agrotehniskā kopšana'!$AJ263=TRUE,'Jaunaudžu kopšana'!$AB262=TRUE,Aizsardzība!$AE262=TRUE,'Stumbru aizsardzība'!$AQ264=TRUE),(IF(COUNT(E259:I259)&gt;0,((E259+F259+G259+H259+I259)*J259),0)+IF(COUNT(Q259:U259)&gt;0,((Q259+R259+S259+T259+U259)*V259),0)+IF(COUNT(W259:AA259)&gt;0,((W259+X259+Y259+Z259+AA259)*AB259),0)+IF(COUNT(AC259:AG259)&gt;0,((AC259+AD259+AE259+AF259+AG259)*AH259),0)+(K259+L259+M259+N259+O259)*P259+(AI259+AJ259+AK259+AL259+AM259)*AN259),0)</f>
        <v>0</v>
      </c>
    </row>
    <row r="260" spans="1:42" x14ac:dyDescent="0.3">
      <c r="A260" s="152"/>
      <c r="B260" s="170">
        <v>252</v>
      </c>
      <c r="C260" s="171" t="s">
        <v>221</v>
      </c>
      <c r="D260" s="185" t="s">
        <v>199</v>
      </c>
      <c r="E260" s="174"/>
      <c r="F260" s="180"/>
      <c r="G260" s="88"/>
      <c r="H260" s="88"/>
      <c r="I260" s="88"/>
      <c r="J260" s="529">
        <f>Stādīšana!J263</f>
        <v>0</v>
      </c>
      <c r="K260" s="174"/>
      <c r="L260" s="180"/>
      <c r="M260" s="88"/>
      <c r="N260" s="88"/>
      <c r="O260" s="88"/>
      <c r="P260" s="529">
        <f>Papildināšana!J263</f>
        <v>0</v>
      </c>
      <c r="Q260" s="174">
        <v>65</v>
      </c>
      <c r="R260" s="180"/>
      <c r="S260" s="88"/>
      <c r="T260" s="88"/>
      <c r="U260" s="88"/>
      <c r="V260" s="529">
        <f>'Agrotehniskā kopšana'!J264</f>
        <v>0</v>
      </c>
      <c r="W260" s="174"/>
      <c r="X260" s="180"/>
      <c r="Y260" s="88"/>
      <c r="Z260" s="88"/>
      <c r="AA260" s="88"/>
      <c r="AB260" s="529">
        <f>'Jaunaudžu kopšana'!J263</f>
        <v>0</v>
      </c>
      <c r="AC260" s="174"/>
      <c r="AD260" s="180"/>
      <c r="AE260" s="88"/>
      <c r="AF260" s="88"/>
      <c r="AG260" s="88"/>
      <c r="AH260" s="529">
        <f>Aizsardzība!J263</f>
        <v>0</v>
      </c>
      <c r="AI260" s="174"/>
      <c r="AJ260" s="180"/>
      <c r="AK260" s="88"/>
      <c r="AL260" s="88"/>
      <c r="AM260" s="88"/>
      <c r="AN260" s="529">
        <f>'Stumbru aizsardzība'!J265</f>
        <v>0</v>
      </c>
      <c r="AO260" s="87">
        <f t="shared" si="4"/>
        <v>65</v>
      </c>
      <c r="AP260" s="85">
        <f>IF(AND(Stādīšana!$Z263=TRUE,Papildināšana!$AC263=TRUE,'Agrotehniskā kopšana'!$AJ264=TRUE,'Jaunaudžu kopšana'!$AB263=TRUE,Aizsardzība!$AE263=TRUE,'Stumbru aizsardzība'!$AQ265=TRUE),(IF(COUNT(E260:I260)&gt;0,((E260+F260+G260+H260+I260)*J260),0)+IF(COUNT(Q260:U260)&gt;0,((Q260+R260+S260+T260+U260)*V260),0)+IF(COUNT(W260:AA260)&gt;0,((W260+X260+Y260+Z260+AA260)*AB260),0)+IF(COUNT(AC260:AG260)&gt;0,((AC260+AD260+AE260+AF260+AG260)*AH260),0)+(K260+L260+M260+N260+O260)*P260+(AI260+AJ260+AK260+AL260+AM260)*AN260),0)</f>
        <v>0</v>
      </c>
    </row>
    <row r="261" spans="1:42" x14ac:dyDescent="0.3">
      <c r="A261" s="152"/>
      <c r="B261" s="170">
        <v>253</v>
      </c>
      <c r="C261" s="171" t="s">
        <v>221</v>
      </c>
      <c r="D261" s="185" t="s">
        <v>24</v>
      </c>
      <c r="E261" s="174">
        <v>25</v>
      </c>
      <c r="F261" s="180"/>
      <c r="G261" s="88"/>
      <c r="H261" s="88"/>
      <c r="I261" s="88"/>
      <c r="J261" s="529">
        <f>Stādīšana!J264</f>
        <v>0</v>
      </c>
      <c r="K261" s="174"/>
      <c r="L261" s="180"/>
      <c r="M261" s="88"/>
      <c r="N261" s="88"/>
      <c r="O261" s="88"/>
      <c r="P261" s="529">
        <f>Papildināšana!J264</f>
        <v>0</v>
      </c>
      <c r="Q261" s="174">
        <v>40</v>
      </c>
      <c r="R261" s="180"/>
      <c r="S261" s="88"/>
      <c r="T261" s="88"/>
      <c r="U261" s="88"/>
      <c r="V261" s="529">
        <f>'Agrotehniskā kopšana'!J265</f>
        <v>0</v>
      </c>
      <c r="W261" s="174">
        <v>50</v>
      </c>
      <c r="X261" s="180"/>
      <c r="Y261" s="88"/>
      <c r="Z261" s="88"/>
      <c r="AA261" s="88"/>
      <c r="AB261" s="529">
        <f>'Jaunaudžu kopšana'!J264</f>
        <v>0</v>
      </c>
      <c r="AC261" s="174"/>
      <c r="AD261" s="180"/>
      <c r="AE261" s="88"/>
      <c r="AF261" s="88"/>
      <c r="AG261" s="88"/>
      <c r="AH261" s="529">
        <f>Aizsardzība!J264</f>
        <v>0</v>
      </c>
      <c r="AI261" s="174"/>
      <c r="AJ261" s="180"/>
      <c r="AK261" s="88"/>
      <c r="AL261" s="88"/>
      <c r="AM261" s="88"/>
      <c r="AN261" s="529">
        <f>'Stumbru aizsardzība'!J266</f>
        <v>0</v>
      </c>
      <c r="AO261" s="87">
        <f t="shared" si="4"/>
        <v>115</v>
      </c>
      <c r="AP261" s="85">
        <f>IF(AND(Stādīšana!$Z264=TRUE,Papildināšana!$AC264=TRUE,'Agrotehniskā kopšana'!$AJ265=TRUE,'Jaunaudžu kopšana'!$AB264=TRUE,Aizsardzība!$AE264=TRUE,'Stumbru aizsardzība'!$AQ266=TRUE),(IF(COUNT(E261:I261)&gt;0,((E261+F261+G261+H261+I261)*J261),0)+IF(COUNT(Q261:U261)&gt;0,((Q261+R261+S261+T261+U261)*V261),0)+IF(COUNT(W261:AA261)&gt;0,((W261+X261+Y261+Z261+AA261)*AB261),0)+IF(COUNT(AC261:AG261)&gt;0,((AC261+AD261+AE261+AF261+AG261)*AH261),0)+(K261+L261+M261+N261+O261)*P261+(AI261+AJ261+AK261+AL261+AM261)*AN261),0)</f>
        <v>0</v>
      </c>
    </row>
    <row r="262" spans="1:42" x14ac:dyDescent="0.3">
      <c r="A262" s="152"/>
      <c r="B262" s="170">
        <v>254</v>
      </c>
      <c r="C262" s="171" t="s">
        <v>221</v>
      </c>
      <c r="D262" s="185" t="s">
        <v>24</v>
      </c>
      <c r="E262" s="175">
        <v>25</v>
      </c>
      <c r="F262" s="181"/>
      <c r="G262" s="88"/>
      <c r="H262" s="88"/>
      <c r="I262" s="88"/>
      <c r="J262" s="529">
        <f>Stādīšana!J265</f>
        <v>0</v>
      </c>
      <c r="K262" s="175"/>
      <c r="L262" s="181"/>
      <c r="M262" s="88"/>
      <c r="N262" s="88"/>
      <c r="O262" s="88"/>
      <c r="P262" s="529">
        <f>Papildināšana!J265</f>
        <v>0</v>
      </c>
      <c r="Q262" s="175"/>
      <c r="R262" s="181"/>
      <c r="S262" s="88"/>
      <c r="T262" s="88"/>
      <c r="U262" s="88"/>
      <c r="V262" s="529">
        <f>'Agrotehniskā kopšana'!J266</f>
        <v>0</v>
      </c>
      <c r="W262" s="175"/>
      <c r="X262" s="181"/>
      <c r="Y262" s="88"/>
      <c r="Z262" s="88"/>
      <c r="AA262" s="88"/>
      <c r="AB262" s="529">
        <f>'Jaunaudžu kopšana'!J265</f>
        <v>0</v>
      </c>
      <c r="AC262" s="175">
        <v>60</v>
      </c>
      <c r="AD262" s="181"/>
      <c r="AE262" s="88"/>
      <c r="AF262" s="88"/>
      <c r="AG262" s="88"/>
      <c r="AH262" s="529">
        <f>Aizsardzība!J265</f>
        <v>0</v>
      </c>
      <c r="AI262" s="175"/>
      <c r="AJ262" s="181"/>
      <c r="AK262" s="88"/>
      <c r="AL262" s="88"/>
      <c r="AM262" s="88"/>
      <c r="AN262" s="529">
        <f>'Stumbru aizsardzība'!J267</f>
        <v>0</v>
      </c>
      <c r="AO262" s="87">
        <f t="shared" si="4"/>
        <v>85</v>
      </c>
      <c r="AP262" s="85">
        <f>IF(AND(Stādīšana!$Z265=TRUE,Papildināšana!$AC265=TRUE,'Agrotehniskā kopšana'!$AJ266=TRUE,'Jaunaudžu kopšana'!$AB265=TRUE,Aizsardzība!$AE265=TRUE,'Stumbru aizsardzība'!$AQ267=TRUE),(IF(COUNT(E262:I262)&gt;0,((E262+F262+G262+H262+I262)*J262),0)+IF(COUNT(Q262:U262)&gt;0,((Q262+R262+S262+T262+U262)*V262),0)+IF(COUNT(W262:AA262)&gt;0,((W262+X262+Y262+Z262+AA262)*AB262),0)+IF(COUNT(AC262:AG262)&gt;0,((AC262+AD262+AE262+AF262+AG262)*AH262),0)+(K262+L262+M262+N262+O262)*P262+(AI262+AJ262+AK262+AL262+AM262)*AN262),0)</f>
        <v>0</v>
      </c>
    </row>
    <row r="263" spans="1:42" x14ac:dyDescent="0.3">
      <c r="A263" s="152"/>
      <c r="B263" s="170">
        <v>255</v>
      </c>
      <c r="C263" s="171" t="s">
        <v>221</v>
      </c>
      <c r="D263" s="185" t="s">
        <v>24</v>
      </c>
      <c r="E263" s="174">
        <v>75</v>
      </c>
      <c r="F263" s="180">
        <v>75</v>
      </c>
      <c r="G263" s="88"/>
      <c r="H263" s="88"/>
      <c r="I263" s="88"/>
      <c r="J263" s="529">
        <f>Stādīšana!J266</f>
        <v>0</v>
      </c>
      <c r="K263" s="174">
        <v>20</v>
      </c>
      <c r="L263" s="180">
        <v>20</v>
      </c>
      <c r="M263" s="88"/>
      <c r="N263" s="88"/>
      <c r="O263" s="88"/>
      <c r="P263" s="529">
        <f>Papildināšana!J266</f>
        <v>0</v>
      </c>
      <c r="Q263" s="174">
        <v>150</v>
      </c>
      <c r="R263" s="180">
        <v>150</v>
      </c>
      <c r="S263" s="88"/>
      <c r="T263" s="88"/>
      <c r="U263" s="88"/>
      <c r="V263" s="529">
        <f>'Agrotehniskā kopšana'!J267</f>
        <v>0</v>
      </c>
      <c r="W263" s="174"/>
      <c r="X263" s="180"/>
      <c r="Y263" s="88"/>
      <c r="Z263" s="88"/>
      <c r="AA263" s="88"/>
      <c r="AB263" s="529">
        <f>'Jaunaudžu kopšana'!J266</f>
        <v>0</v>
      </c>
      <c r="AC263" s="174"/>
      <c r="AD263" s="180"/>
      <c r="AE263" s="88"/>
      <c r="AF263" s="88"/>
      <c r="AG263" s="88"/>
      <c r="AH263" s="529">
        <f>Aizsardzība!J266</f>
        <v>0</v>
      </c>
      <c r="AI263" s="174"/>
      <c r="AJ263" s="180"/>
      <c r="AK263" s="88"/>
      <c r="AL263" s="88"/>
      <c r="AM263" s="88"/>
      <c r="AN263" s="529">
        <f>'Stumbru aizsardzība'!J268</f>
        <v>0</v>
      </c>
      <c r="AO263" s="87">
        <f t="shared" si="4"/>
        <v>245</v>
      </c>
      <c r="AP263" s="85">
        <f>IF(AND(Stādīšana!$Z266=TRUE,Papildināšana!$AC266=TRUE,'Agrotehniskā kopšana'!$AJ267=TRUE,'Jaunaudžu kopšana'!$AB266=TRUE,Aizsardzība!$AE266=TRUE,'Stumbru aizsardzība'!$AQ268=TRUE),(IF(COUNT(E263:I263)&gt;0,((E263+F263+G263+H263+I263)*J263),0)+IF(COUNT(Q263:U263)&gt;0,((Q263+R263+S263+T263+U263)*V263),0)+IF(COUNT(W263:AA263)&gt;0,((W263+X263+Y263+Z263+AA263)*AB263),0)+IF(COUNT(AC263:AG263)&gt;0,((AC263+AD263+AE263+AF263+AG263)*AH263),0)+(K263+L263+M263+N263+O263)*P263+(AI263+AJ263+AK263+AL263+AM263)*AN263),0)</f>
        <v>0</v>
      </c>
    </row>
    <row r="264" spans="1:42" x14ac:dyDescent="0.3">
      <c r="A264" s="152"/>
      <c r="B264" s="170">
        <v>256</v>
      </c>
      <c r="C264" s="171" t="s">
        <v>221</v>
      </c>
      <c r="D264" s="185" t="s">
        <v>24</v>
      </c>
      <c r="E264" s="174"/>
      <c r="F264" s="180"/>
      <c r="G264" s="88"/>
      <c r="H264" s="88"/>
      <c r="I264" s="88"/>
      <c r="J264" s="529">
        <f>Stādīšana!J267</f>
        <v>0</v>
      </c>
      <c r="K264" s="174">
        <v>25</v>
      </c>
      <c r="L264" s="180"/>
      <c r="M264" s="88"/>
      <c r="N264" s="88"/>
      <c r="O264" s="88"/>
      <c r="P264" s="529">
        <f>Papildināšana!J267</f>
        <v>0</v>
      </c>
      <c r="Q264" s="174">
        <v>15</v>
      </c>
      <c r="R264" s="180"/>
      <c r="S264" s="88"/>
      <c r="T264" s="88"/>
      <c r="U264" s="88"/>
      <c r="V264" s="529">
        <f>'Agrotehniskā kopšana'!J268</f>
        <v>0</v>
      </c>
      <c r="W264" s="174"/>
      <c r="X264" s="180"/>
      <c r="Y264" s="88"/>
      <c r="Z264" s="88"/>
      <c r="AA264" s="88"/>
      <c r="AB264" s="529">
        <f>'Jaunaudžu kopšana'!J267</f>
        <v>0</v>
      </c>
      <c r="AC264" s="174">
        <v>40</v>
      </c>
      <c r="AD264" s="180"/>
      <c r="AE264" s="88"/>
      <c r="AF264" s="88"/>
      <c r="AG264" s="88"/>
      <c r="AH264" s="529">
        <f>Aizsardzība!J267</f>
        <v>0</v>
      </c>
      <c r="AI264" s="174"/>
      <c r="AJ264" s="180"/>
      <c r="AK264" s="88"/>
      <c r="AL264" s="88"/>
      <c r="AM264" s="88"/>
      <c r="AN264" s="529">
        <f>'Stumbru aizsardzība'!J269</f>
        <v>0</v>
      </c>
      <c r="AO264" s="87">
        <f t="shared" si="4"/>
        <v>80</v>
      </c>
      <c r="AP264" s="85">
        <f>IF(AND(Stādīšana!$Z267=TRUE,Papildināšana!$AC267=TRUE,'Agrotehniskā kopšana'!$AJ268=TRUE,'Jaunaudžu kopšana'!$AB267=TRUE,Aizsardzība!$AE267=TRUE,'Stumbru aizsardzība'!$AQ269=TRUE),(IF(COUNT(E264:I264)&gt;0,((E264+F264+G264+H264+I264)*J264),0)+IF(COUNT(Q264:U264)&gt;0,((Q264+R264+S264+T264+U264)*V264),0)+IF(COUNT(W264:AA264)&gt;0,((W264+X264+Y264+Z264+AA264)*AB264),0)+IF(COUNT(AC264:AG264)&gt;0,((AC264+AD264+AE264+AF264+AG264)*AH264),0)+(K264+L264+M264+N264+O264)*P264+(AI264+AJ264+AK264+AL264+AM264)*AN264),0)</f>
        <v>0</v>
      </c>
    </row>
    <row r="265" spans="1:42" x14ac:dyDescent="0.3">
      <c r="A265" s="152"/>
      <c r="B265" s="170">
        <v>257</v>
      </c>
      <c r="C265" s="171" t="s">
        <v>221</v>
      </c>
      <c r="D265" s="185" t="s">
        <v>24</v>
      </c>
      <c r="E265" s="174"/>
      <c r="F265" s="180"/>
      <c r="G265" s="88"/>
      <c r="H265" s="88"/>
      <c r="I265" s="88"/>
      <c r="J265" s="529">
        <f>Stādīšana!J268</f>
        <v>0</v>
      </c>
      <c r="K265" s="174">
        <v>15</v>
      </c>
      <c r="L265" s="180"/>
      <c r="M265" s="88"/>
      <c r="N265" s="88"/>
      <c r="O265" s="88"/>
      <c r="P265" s="529">
        <f>Papildināšana!J268</f>
        <v>0</v>
      </c>
      <c r="Q265" s="174"/>
      <c r="R265" s="180"/>
      <c r="S265" s="88"/>
      <c r="T265" s="88"/>
      <c r="U265" s="88"/>
      <c r="V265" s="529">
        <f>'Agrotehniskā kopšana'!J269</f>
        <v>0</v>
      </c>
      <c r="W265" s="174"/>
      <c r="X265" s="180"/>
      <c r="Y265" s="88"/>
      <c r="Z265" s="88"/>
      <c r="AA265" s="88"/>
      <c r="AB265" s="529">
        <f>'Jaunaudžu kopšana'!J268</f>
        <v>0</v>
      </c>
      <c r="AC265" s="174"/>
      <c r="AD265" s="180"/>
      <c r="AE265" s="88"/>
      <c r="AF265" s="88"/>
      <c r="AG265" s="88"/>
      <c r="AH265" s="529">
        <f>Aizsardzība!J268</f>
        <v>0</v>
      </c>
      <c r="AI265" s="174"/>
      <c r="AJ265" s="180"/>
      <c r="AK265" s="88"/>
      <c r="AL265" s="88"/>
      <c r="AM265" s="88"/>
      <c r="AN265" s="529">
        <f>'Stumbru aizsardzība'!J270</f>
        <v>0</v>
      </c>
      <c r="AO265" s="87">
        <f t="shared" si="4"/>
        <v>15</v>
      </c>
      <c r="AP265" s="85">
        <f>IF(AND(Stādīšana!$Z268=TRUE,Papildināšana!$AC268=TRUE,'Agrotehniskā kopšana'!$AJ269=TRUE,'Jaunaudžu kopšana'!$AB268=TRUE,Aizsardzība!$AE268=TRUE,'Stumbru aizsardzība'!$AQ270=TRUE),(IF(COUNT(E265:I265)&gt;0,((E265+F265+G265+H265+I265)*J265),0)+IF(COUNT(Q265:U265)&gt;0,((Q265+R265+S265+T265+U265)*V265),0)+IF(COUNT(W265:AA265)&gt;0,((W265+X265+Y265+Z265+AA265)*AB265),0)+IF(COUNT(AC265:AG265)&gt;0,((AC265+AD265+AE265+AF265+AG265)*AH265),0)+(K265+L265+M265+N265+O265)*P265+(AI265+AJ265+AK265+AL265+AM265)*AN265),0)</f>
        <v>0</v>
      </c>
    </row>
    <row r="266" spans="1:42" x14ac:dyDescent="0.3">
      <c r="A266" s="152"/>
      <c r="B266" s="170">
        <v>258</v>
      </c>
      <c r="C266" s="171" t="s">
        <v>221</v>
      </c>
      <c r="D266" s="185" t="s">
        <v>73</v>
      </c>
      <c r="E266" s="174">
        <v>15</v>
      </c>
      <c r="F266" s="180">
        <v>15</v>
      </c>
      <c r="G266" s="88"/>
      <c r="H266" s="88"/>
      <c r="I266" s="88"/>
      <c r="J266" s="529">
        <f>Stādīšana!J269</f>
        <v>0</v>
      </c>
      <c r="K266" s="174">
        <v>10</v>
      </c>
      <c r="L266" s="180">
        <v>10</v>
      </c>
      <c r="M266" s="88"/>
      <c r="N266" s="88"/>
      <c r="O266" s="88"/>
      <c r="P266" s="529">
        <f>Papildināšana!J269</f>
        <v>0</v>
      </c>
      <c r="Q266" s="174">
        <v>30</v>
      </c>
      <c r="R266" s="180">
        <v>30</v>
      </c>
      <c r="S266" s="88"/>
      <c r="T266" s="88"/>
      <c r="U266" s="88"/>
      <c r="V266" s="529">
        <f>'Agrotehniskā kopšana'!J270</f>
        <v>0</v>
      </c>
      <c r="W266" s="174">
        <v>35</v>
      </c>
      <c r="X266" s="180">
        <v>35</v>
      </c>
      <c r="Y266" s="88"/>
      <c r="Z266" s="88"/>
      <c r="AA266" s="88"/>
      <c r="AB266" s="529">
        <f>'Jaunaudžu kopšana'!J269</f>
        <v>0</v>
      </c>
      <c r="AC266" s="174">
        <v>35</v>
      </c>
      <c r="AD266" s="180">
        <v>35</v>
      </c>
      <c r="AE266" s="88"/>
      <c r="AF266" s="88"/>
      <c r="AG266" s="88"/>
      <c r="AH266" s="529">
        <f>Aizsardzība!J269</f>
        <v>0</v>
      </c>
      <c r="AI266" s="174"/>
      <c r="AJ266" s="180"/>
      <c r="AK266" s="88"/>
      <c r="AL266" s="88"/>
      <c r="AM266" s="88"/>
      <c r="AN266" s="529">
        <f>'Stumbru aizsardzība'!J271</f>
        <v>0</v>
      </c>
      <c r="AO266" s="87">
        <f t="shared" ref="AO266:AO302" si="5">E266+Q266+W266+AC266+K266+AI266</f>
        <v>125</v>
      </c>
      <c r="AP266" s="85">
        <f>IF(AND(Stādīšana!$Z269=TRUE,Papildināšana!$AC269=TRUE,'Agrotehniskā kopšana'!$AJ270=TRUE,'Jaunaudžu kopšana'!$AB269=TRUE,Aizsardzība!$AE269=TRUE,'Stumbru aizsardzība'!$AQ271=TRUE),(IF(COUNT(E266:I266)&gt;0,((E266+F266+G266+H266+I266)*J266),0)+IF(COUNT(Q266:U266)&gt;0,((Q266+R266+S266+T266+U266)*V266),0)+IF(COUNT(W266:AA266)&gt;0,((W266+X266+Y266+Z266+AA266)*AB266),0)+IF(COUNT(AC266:AG266)&gt;0,((AC266+AD266+AE266+AF266+AG266)*AH266),0)+(K266+L266+M266+N266+O266)*P266+(AI266+AJ266+AK266+AL266+AM266)*AN266),0)</f>
        <v>0</v>
      </c>
    </row>
    <row r="267" spans="1:42" x14ac:dyDescent="0.3">
      <c r="A267" s="152"/>
      <c r="B267" s="170">
        <v>259</v>
      </c>
      <c r="C267" s="171" t="s">
        <v>221</v>
      </c>
      <c r="D267" s="185" t="s">
        <v>73</v>
      </c>
      <c r="E267" s="174"/>
      <c r="F267" s="180"/>
      <c r="G267" s="88"/>
      <c r="H267" s="88"/>
      <c r="I267" s="88"/>
      <c r="J267" s="529">
        <f>Stādīšana!J270</f>
        <v>0</v>
      </c>
      <c r="K267" s="174"/>
      <c r="L267" s="180"/>
      <c r="M267" s="88"/>
      <c r="N267" s="88"/>
      <c r="O267" s="88"/>
      <c r="P267" s="529">
        <f>Papildināšana!J270</f>
        <v>0</v>
      </c>
      <c r="Q267" s="174">
        <v>120</v>
      </c>
      <c r="R267" s="180">
        <v>120</v>
      </c>
      <c r="S267" s="88"/>
      <c r="T267" s="88"/>
      <c r="U267" s="88"/>
      <c r="V267" s="529">
        <f>'Agrotehniskā kopšana'!J271</f>
        <v>0</v>
      </c>
      <c r="W267" s="174">
        <v>120</v>
      </c>
      <c r="X267" s="180">
        <v>120</v>
      </c>
      <c r="Y267" s="88"/>
      <c r="Z267" s="88"/>
      <c r="AA267" s="88"/>
      <c r="AB267" s="529">
        <f>'Jaunaudžu kopšana'!J270</f>
        <v>0</v>
      </c>
      <c r="AC267" s="174"/>
      <c r="AD267" s="180"/>
      <c r="AE267" s="88"/>
      <c r="AF267" s="88"/>
      <c r="AG267" s="88"/>
      <c r="AH267" s="529">
        <f>Aizsardzība!J270</f>
        <v>0</v>
      </c>
      <c r="AI267" s="174"/>
      <c r="AJ267" s="180"/>
      <c r="AK267" s="88"/>
      <c r="AL267" s="88"/>
      <c r="AM267" s="88"/>
      <c r="AN267" s="529">
        <f>'Stumbru aizsardzība'!J272</f>
        <v>0</v>
      </c>
      <c r="AO267" s="87">
        <f t="shared" si="5"/>
        <v>240</v>
      </c>
      <c r="AP267" s="85">
        <f>IF(AND(Stādīšana!$Z270=TRUE,Papildināšana!$AC270=TRUE,'Agrotehniskā kopšana'!$AJ271=TRUE,'Jaunaudžu kopšana'!$AB270=TRUE,Aizsardzība!$AE270=TRUE,'Stumbru aizsardzība'!$AQ272=TRUE),(IF(COUNT(E267:I267)&gt;0,((E267+F267+G267+H267+I267)*J267),0)+IF(COUNT(Q267:U267)&gt;0,((Q267+R267+S267+T267+U267)*V267),0)+IF(COUNT(W267:AA267)&gt;0,((W267+X267+Y267+Z267+AA267)*AB267),0)+IF(COUNT(AC267:AG267)&gt;0,((AC267+AD267+AE267+AF267+AG267)*AH267),0)+(K267+L267+M267+N267+O267)*P267+(AI267+AJ267+AK267+AL267+AM267)*AN267),0)</f>
        <v>0</v>
      </c>
    </row>
    <row r="268" spans="1:42" x14ac:dyDescent="0.3">
      <c r="A268" s="152"/>
      <c r="B268" s="170">
        <v>260</v>
      </c>
      <c r="C268" s="171" t="s">
        <v>221</v>
      </c>
      <c r="D268" s="185" t="s">
        <v>73</v>
      </c>
      <c r="E268" s="174">
        <v>50</v>
      </c>
      <c r="F268" s="180">
        <v>50</v>
      </c>
      <c r="G268" s="88"/>
      <c r="H268" s="88"/>
      <c r="I268" s="88"/>
      <c r="J268" s="529">
        <f>Stādīšana!J271</f>
        <v>0</v>
      </c>
      <c r="K268" s="174"/>
      <c r="L268" s="180"/>
      <c r="M268" s="88"/>
      <c r="N268" s="88"/>
      <c r="O268" s="88"/>
      <c r="P268" s="529">
        <f>Papildināšana!J271</f>
        <v>0</v>
      </c>
      <c r="Q268" s="174">
        <v>45</v>
      </c>
      <c r="R268" s="180">
        <v>45</v>
      </c>
      <c r="S268" s="88"/>
      <c r="T268" s="88"/>
      <c r="U268" s="88"/>
      <c r="V268" s="529">
        <f>'Agrotehniskā kopšana'!J272</f>
        <v>0</v>
      </c>
      <c r="W268" s="174">
        <v>95</v>
      </c>
      <c r="X268" s="180">
        <v>95</v>
      </c>
      <c r="Y268" s="88"/>
      <c r="Z268" s="88"/>
      <c r="AA268" s="88"/>
      <c r="AB268" s="529">
        <f>'Jaunaudžu kopšana'!J271</f>
        <v>0</v>
      </c>
      <c r="AC268" s="174">
        <v>60</v>
      </c>
      <c r="AD268" s="180">
        <v>60</v>
      </c>
      <c r="AE268" s="88"/>
      <c r="AF268" s="88"/>
      <c r="AG268" s="88"/>
      <c r="AH268" s="529">
        <f>Aizsardzība!J271</f>
        <v>0</v>
      </c>
      <c r="AI268" s="174"/>
      <c r="AJ268" s="180"/>
      <c r="AK268" s="88"/>
      <c r="AL268" s="88"/>
      <c r="AM268" s="88"/>
      <c r="AN268" s="529">
        <f>'Stumbru aizsardzība'!J273</f>
        <v>0</v>
      </c>
      <c r="AO268" s="87">
        <f t="shared" si="5"/>
        <v>250</v>
      </c>
      <c r="AP268" s="85">
        <f>IF(AND(Stādīšana!$Z271=TRUE,Papildināšana!$AC271=TRUE,'Agrotehniskā kopšana'!$AJ272=TRUE,'Jaunaudžu kopšana'!$AB271=TRUE,Aizsardzība!$AE271=TRUE,'Stumbru aizsardzība'!$AQ273=TRUE),(IF(COUNT(E268:I268)&gt;0,((E268+F268+G268+H268+I268)*J268),0)+IF(COUNT(Q268:U268)&gt;0,((Q268+R268+S268+T268+U268)*V268),0)+IF(COUNT(W268:AA268)&gt;0,((W268+X268+Y268+Z268+AA268)*AB268),0)+IF(COUNT(AC268:AG268)&gt;0,((AC268+AD268+AE268+AF268+AG268)*AH268),0)+(K268+L268+M268+N268+O268)*P268+(AI268+AJ268+AK268+AL268+AM268)*AN268),0)</f>
        <v>0</v>
      </c>
    </row>
    <row r="269" spans="1:42" x14ac:dyDescent="0.3">
      <c r="A269" s="152"/>
      <c r="B269" s="170">
        <v>261</v>
      </c>
      <c r="C269" s="171" t="s">
        <v>221</v>
      </c>
      <c r="D269" s="185" t="s">
        <v>73</v>
      </c>
      <c r="E269" s="174"/>
      <c r="F269" s="180"/>
      <c r="G269" s="88"/>
      <c r="H269" s="88"/>
      <c r="I269" s="88"/>
      <c r="J269" s="529">
        <f>Stādīšana!J272</f>
        <v>0</v>
      </c>
      <c r="K269" s="174"/>
      <c r="L269" s="180"/>
      <c r="M269" s="88"/>
      <c r="N269" s="88"/>
      <c r="O269" s="88"/>
      <c r="P269" s="529">
        <f>Papildināšana!J272</f>
        <v>0</v>
      </c>
      <c r="Q269" s="174">
        <v>170</v>
      </c>
      <c r="R269" s="180"/>
      <c r="S269" s="88"/>
      <c r="T269" s="88"/>
      <c r="U269" s="88"/>
      <c r="V269" s="529">
        <f>'Agrotehniskā kopšana'!J273</f>
        <v>0</v>
      </c>
      <c r="W269" s="174"/>
      <c r="X269" s="180"/>
      <c r="Y269" s="88"/>
      <c r="Z269" s="88"/>
      <c r="AA269" s="88"/>
      <c r="AB269" s="529">
        <f>'Jaunaudžu kopšana'!J272</f>
        <v>0</v>
      </c>
      <c r="AC269" s="174"/>
      <c r="AD269" s="180"/>
      <c r="AE269" s="88"/>
      <c r="AF269" s="88"/>
      <c r="AG269" s="88"/>
      <c r="AH269" s="529">
        <f>Aizsardzība!J272</f>
        <v>0</v>
      </c>
      <c r="AI269" s="174"/>
      <c r="AJ269" s="180"/>
      <c r="AK269" s="88"/>
      <c r="AL269" s="88"/>
      <c r="AM269" s="88"/>
      <c r="AN269" s="529">
        <f>'Stumbru aizsardzība'!J274</f>
        <v>0</v>
      </c>
      <c r="AO269" s="87">
        <f t="shared" si="5"/>
        <v>170</v>
      </c>
      <c r="AP269" s="85">
        <f>IF(AND(Stādīšana!$Z272=TRUE,Papildināšana!$AC272=TRUE,'Agrotehniskā kopšana'!$AJ273=TRUE,'Jaunaudžu kopšana'!$AB272=TRUE,Aizsardzība!$AE272=TRUE,'Stumbru aizsardzība'!$AQ274=TRUE),(IF(COUNT(E269:I269)&gt;0,((E269+F269+G269+H269+I269)*J269),0)+IF(COUNT(Q269:U269)&gt;0,((Q269+R269+S269+T269+U269)*V269),0)+IF(COUNT(W269:AA269)&gt;0,((W269+X269+Y269+Z269+AA269)*AB269),0)+IF(COUNT(AC269:AG269)&gt;0,((AC269+AD269+AE269+AF269+AG269)*AH269),0)+(K269+L269+M269+N269+O269)*P269+(AI269+AJ269+AK269+AL269+AM269)*AN269),0)</f>
        <v>0</v>
      </c>
    </row>
    <row r="270" spans="1:42" x14ac:dyDescent="0.3">
      <c r="A270" s="152"/>
      <c r="B270" s="170">
        <v>262</v>
      </c>
      <c r="C270" s="171" t="s">
        <v>221</v>
      </c>
      <c r="D270" s="185" t="s">
        <v>73</v>
      </c>
      <c r="E270" s="175">
        <v>50</v>
      </c>
      <c r="F270" s="181">
        <v>50</v>
      </c>
      <c r="G270" s="88"/>
      <c r="H270" s="88"/>
      <c r="I270" s="88"/>
      <c r="J270" s="529">
        <f>Stādīšana!J273</f>
        <v>0</v>
      </c>
      <c r="K270" s="175"/>
      <c r="L270" s="181"/>
      <c r="M270" s="88"/>
      <c r="N270" s="88"/>
      <c r="O270" s="88"/>
      <c r="P270" s="529">
        <f>Papildināšana!J273</f>
        <v>0</v>
      </c>
      <c r="Q270" s="175"/>
      <c r="R270" s="181"/>
      <c r="S270" s="88"/>
      <c r="T270" s="88"/>
      <c r="U270" s="88"/>
      <c r="V270" s="529">
        <f>'Agrotehniskā kopšana'!J274</f>
        <v>0</v>
      </c>
      <c r="W270" s="175">
        <v>80</v>
      </c>
      <c r="X270" s="181">
        <v>80</v>
      </c>
      <c r="Y270" s="88"/>
      <c r="Z270" s="88"/>
      <c r="AA270" s="88"/>
      <c r="AB270" s="529">
        <f>'Jaunaudžu kopšana'!J273</f>
        <v>0</v>
      </c>
      <c r="AC270" s="175">
        <v>55</v>
      </c>
      <c r="AD270" s="181">
        <v>55</v>
      </c>
      <c r="AE270" s="88"/>
      <c r="AF270" s="88"/>
      <c r="AG270" s="88"/>
      <c r="AH270" s="529">
        <f>Aizsardzība!J273</f>
        <v>0</v>
      </c>
      <c r="AI270" s="175"/>
      <c r="AJ270" s="181"/>
      <c r="AK270" s="88"/>
      <c r="AL270" s="88"/>
      <c r="AM270" s="88"/>
      <c r="AN270" s="529">
        <f>'Stumbru aizsardzība'!J275</f>
        <v>0</v>
      </c>
      <c r="AO270" s="87">
        <f t="shared" si="5"/>
        <v>185</v>
      </c>
      <c r="AP270" s="85">
        <f>IF(AND(Stādīšana!$Z273=TRUE,Papildināšana!$AC273=TRUE,'Agrotehniskā kopšana'!$AJ274=TRUE,'Jaunaudžu kopšana'!$AB273=TRUE,Aizsardzība!$AE273=TRUE,'Stumbru aizsardzība'!$AQ275=TRUE),(IF(COUNT(E270:I270)&gt;0,((E270+F270+G270+H270+I270)*J270),0)+IF(COUNT(Q270:U270)&gt;0,((Q270+R270+S270+T270+U270)*V270),0)+IF(COUNT(W270:AA270)&gt;0,((W270+X270+Y270+Z270+AA270)*AB270),0)+IF(COUNT(AC270:AG270)&gt;0,((AC270+AD270+AE270+AF270+AG270)*AH270),0)+(K270+L270+M270+N270+O270)*P270+(AI270+AJ270+AK270+AL270+AM270)*AN270),0)</f>
        <v>0</v>
      </c>
    </row>
    <row r="271" spans="1:42" x14ac:dyDescent="0.3">
      <c r="A271" s="152"/>
      <c r="B271" s="170">
        <v>263</v>
      </c>
      <c r="C271" s="171" t="s">
        <v>221</v>
      </c>
      <c r="D271" s="185" t="s">
        <v>198</v>
      </c>
      <c r="E271" s="174">
        <v>15</v>
      </c>
      <c r="F271" s="180"/>
      <c r="G271" s="88"/>
      <c r="H271" s="88"/>
      <c r="I271" s="88"/>
      <c r="J271" s="529">
        <f>Stādīšana!J274</f>
        <v>0</v>
      </c>
      <c r="K271" s="174">
        <v>10</v>
      </c>
      <c r="L271" s="180"/>
      <c r="M271" s="88"/>
      <c r="N271" s="88"/>
      <c r="O271" s="88"/>
      <c r="P271" s="529">
        <f>Papildināšana!J274</f>
        <v>0</v>
      </c>
      <c r="Q271" s="174">
        <v>30</v>
      </c>
      <c r="R271" s="180"/>
      <c r="S271" s="88"/>
      <c r="T271" s="88"/>
      <c r="U271" s="88"/>
      <c r="V271" s="529">
        <f>'Agrotehniskā kopšana'!J275</f>
        <v>0</v>
      </c>
      <c r="W271" s="174">
        <v>30</v>
      </c>
      <c r="X271" s="180"/>
      <c r="Y271" s="88"/>
      <c r="Z271" s="88"/>
      <c r="AA271" s="88"/>
      <c r="AB271" s="529">
        <f>'Jaunaudžu kopšana'!J274</f>
        <v>0</v>
      </c>
      <c r="AC271" s="174">
        <v>30</v>
      </c>
      <c r="AD271" s="180"/>
      <c r="AE271" s="88"/>
      <c r="AF271" s="88"/>
      <c r="AG271" s="88"/>
      <c r="AH271" s="529">
        <f>Aizsardzība!J274</f>
        <v>0</v>
      </c>
      <c r="AI271" s="174">
        <v>5</v>
      </c>
      <c r="AJ271" s="180"/>
      <c r="AK271" s="88"/>
      <c r="AL271" s="88"/>
      <c r="AM271" s="88"/>
      <c r="AN271" s="529">
        <f>'Stumbru aizsardzība'!J276</f>
        <v>0</v>
      </c>
      <c r="AO271" s="87">
        <f t="shared" si="5"/>
        <v>120</v>
      </c>
      <c r="AP271" s="85">
        <f>IF(AND(Stādīšana!$Z274=TRUE,Papildināšana!$AC274=TRUE,'Agrotehniskā kopšana'!$AJ275=TRUE,'Jaunaudžu kopšana'!$AB274=TRUE,Aizsardzība!$AE274=TRUE,'Stumbru aizsardzība'!$AQ276=TRUE),(IF(COUNT(E271:I271)&gt;0,((E271+F271+G271+H271+I271)*J271),0)+IF(COUNT(Q271:U271)&gt;0,((Q271+R271+S271+T271+U271)*V271),0)+IF(COUNT(W271:AA271)&gt;0,((W271+X271+Y271+Z271+AA271)*AB271),0)+IF(COUNT(AC271:AG271)&gt;0,((AC271+AD271+AE271+AF271+AG271)*AH271),0)+(K271+L271+M271+N271+O271)*P271+(AI271+AJ271+AK271+AL271+AM271)*AN271),0)</f>
        <v>0</v>
      </c>
    </row>
    <row r="272" spans="1:42" x14ac:dyDescent="0.3">
      <c r="A272" s="152"/>
      <c r="B272" s="170">
        <v>264</v>
      </c>
      <c r="C272" s="171" t="s">
        <v>221</v>
      </c>
      <c r="D272" s="185" t="s">
        <v>198</v>
      </c>
      <c r="E272" s="174">
        <v>10</v>
      </c>
      <c r="F272" s="180"/>
      <c r="G272" s="88"/>
      <c r="H272" s="88"/>
      <c r="I272" s="88"/>
      <c r="J272" s="529">
        <f>Stādīšana!J275</f>
        <v>0</v>
      </c>
      <c r="K272" s="174">
        <v>15</v>
      </c>
      <c r="L272" s="180"/>
      <c r="M272" s="88"/>
      <c r="N272" s="88"/>
      <c r="O272" s="88"/>
      <c r="P272" s="529">
        <f>Papildināšana!J275</f>
        <v>0</v>
      </c>
      <c r="Q272" s="174">
        <v>30</v>
      </c>
      <c r="R272" s="180"/>
      <c r="S272" s="88"/>
      <c r="T272" s="88"/>
      <c r="U272" s="88"/>
      <c r="V272" s="529">
        <f>'Agrotehniskā kopšana'!J276</f>
        <v>0</v>
      </c>
      <c r="W272" s="174">
        <v>30</v>
      </c>
      <c r="X272" s="180"/>
      <c r="Y272" s="88"/>
      <c r="Z272" s="88"/>
      <c r="AA272" s="88"/>
      <c r="AB272" s="529">
        <f>'Jaunaudžu kopšana'!J275</f>
        <v>0</v>
      </c>
      <c r="AC272" s="174">
        <v>30</v>
      </c>
      <c r="AD272" s="180"/>
      <c r="AE272" s="88"/>
      <c r="AF272" s="88"/>
      <c r="AG272" s="88"/>
      <c r="AH272" s="529">
        <f>Aizsardzība!J275</f>
        <v>0</v>
      </c>
      <c r="AI272" s="174">
        <v>5</v>
      </c>
      <c r="AJ272" s="180"/>
      <c r="AK272" s="88"/>
      <c r="AL272" s="88"/>
      <c r="AM272" s="88"/>
      <c r="AN272" s="529">
        <f>'Stumbru aizsardzība'!J277</f>
        <v>0</v>
      </c>
      <c r="AO272" s="87">
        <f t="shared" si="5"/>
        <v>120</v>
      </c>
      <c r="AP272" s="85">
        <f>IF(AND(Stādīšana!$Z275=TRUE,Papildināšana!$AC275=TRUE,'Agrotehniskā kopšana'!$AJ276=TRUE,'Jaunaudžu kopšana'!$AB275=TRUE,Aizsardzība!$AE275=TRUE,'Stumbru aizsardzība'!$AQ277=TRUE),(IF(COUNT(E272:I272)&gt;0,((E272+F272+G272+H272+I272)*J272),0)+IF(COUNT(Q272:U272)&gt;0,((Q272+R272+S272+T272+U272)*V272),0)+IF(COUNT(W272:AA272)&gt;0,((W272+X272+Y272+Z272+AA272)*AB272),0)+IF(COUNT(AC272:AG272)&gt;0,((AC272+AD272+AE272+AF272+AG272)*AH272),0)+(K272+L272+M272+N272+O272)*P272+(AI272+AJ272+AK272+AL272+AM272)*AN272),0)</f>
        <v>0</v>
      </c>
    </row>
    <row r="273" spans="1:42" x14ac:dyDescent="0.3">
      <c r="A273" s="152"/>
      <c r="B273" s="170">
        <v>265</v>
      </c>
      <c r="C273" s="171" t="s">
        <v>221</v>
      </c>
      <c r="D273" s="185" t="s">
        <v>198</v>
      </c>
      <c r="E273" s="174"/>
      <c r="F273" s="180"/>
      <c r="G273" s="88"/>
      <c r="H273" s="88"/>
      <c r="I273" s="88"/>
      <c r="J273" s="529">
        <f>Stādīšana!J276</f>
        <v>0</v>
      </c>
      <c r="K273" s="174"/>
      <c r="L273" s="180"/>
      <c r="M273" s="88"/>
      <c r="N273" s="88"/>
      <c r="O273" s="88"/>
      <c r="P273" s="529">
        <f>Papildināšana!J276</f>
        <v>0</v>
      </c>
      <c r="Q273" s="174">
        <v>30</v>
      </c>
      <c r="R273" s="180">
        <v>30</v>
      </c>
      <c r="S273" s="88"/>
      <c r="T273" s="88"/>
      <c r="U273" s="88"/>
      <c r="V273" s="529">
        <f>'Agrotehniskā kopšana'!J277</f>
        <v>0</v>
      </c>
      <c r="W273" s="174">
        <v>100</v>
      </c>
      <c r="X273" s="180">
        <v>100</v>
      </c>
      <c r="Y273" s="88"/>
      <c r="Z273" s="88"/>
      <c r="AA273" s="88"/>
      <c r="AB273" s="529">
        <f>'Jaunaudžu kopšana'!J276</f>
        <v>0</v>
      </c>
      <c r="AC273" s="174">
        <v>60</v>
      </c>
      <c r="AD273" s="180">
        <v>60</v>
      </c>
      <c r="AE273" s="88"/>
      <c r="AF273" s="88"/>
      <c r="AG273" s="88"/>
      <c r="AH273" s="529">
        <f>Aizsardzība!J276</f>
        <v>0</v>
      </c>
      <c r="AI273" s="174"/>
      <c r="AJ273" s="180"/>
      <c r="AK273" s="88"/>
      <c r="AL273" s="88"/>
      <c r="AM273" s="88"/>
      <c r="AN273" s="529">
        <f>'Stumbru aizsardzība'!J278</f>
        <v>0</v>
      </c>
      <c r="AO273" s="87">
        <f t="shared" si="5"/>
        <v>190</v>
      </c>
      <c r="AP273" s="85">
        <f>IF(AND(Stādīšana!$Z276=TRUE,Papildināšana!$AC276=TRUE,'Agrotehniskā kopšana'!$AJ277=TRUE,'Jaunaudžu kopšana'!$AB276=TRUE,Aizsardzība!$AE276=TRUE,'Stumbru aizsardzība'!$AQ278=TRUE),(IF(COUNT(E273:I273)&gt;0,((E273+F273+G273+H273+I273)*J273),0)+IF(COUNT(Q273:U273)&gt;0,((Q273+R273+S273+T273+U273)*V273),0)+IF(COUNT(W273:AA273)&gt;0,((W273+X273+Y273+Z273+AA273)*AB273),0)+IF(COUNT(AC273:AG273)&gt;0,((AC273+AD273+AE273+AF273+AG273)*AH273),0)+(K273+L273+M273+N273+O273)*P273+(AI273+AJ273+AK273+AL273+AM273)*AN273),0)</f>
        <v>0</v>
      </c>
    </row>
    <row r="274" spans="1:42" x14ac:dyDescent="0.3">
      <c r="A274" s="152"/>
      <c r="B274" s="170">
        <v>266</v>
      </c>
      <c r="C274" s="171" t="s">
        <v>221</v>
      </c>
      <c r="D274" s="185" t="s">
        <v>198</v>
      </c>
      <c r="E274" s="174"/>
      <c r="F274" s="180"/>
      <c r="G274" s="88"/>
      <c r="H274" s="88"/>
      <c r="I274" s="88"/>
      <c r="J274" s="529">
        <f>Stādīšana!J277</f>
        <v>0</v>
      </c>
      <c r="K274" s="174"/>
      <c r="L274" s="180"/>
      <c r="M274" s="88"/>
      <c r="N274" s="88"/>
      <c r="O274" s="88"/>
      <c r="P274" s="529">
        <f>Papildināšana!J277</f>
        <v>0</v>
      </c>
      <c r="Q274" s="174">
        <v>50</v>
      </c>
      <c r="R274" s="180"/>
      <c r="S274" s="88"/>
      <c r="T274" s="88"/>
      <c r="U274" s="88"/>
      <c r="V274" s="529">
        <f>'Agrotehniskā kopšana'!J278</f>
        <v>0</v>
      </c>
      <c r="W274" s="174">
        <v>65</v>
      </c>
      <c r="X274" s="180"/>
      <c r="Y274" s="88"/>
      <c r="Z274" s="88"/>
      <c r="AA274" s="88"/>
      <c r="AB274" s="529">
        <f>'Jaunaudžu kopšana'!J277</f>
        <v>0</v>
      </c>
      <c r="AC274" s="174"/>
      <c r="AD274" s="180"/>
      <c r="AE274" s="88"/>
      <c r="AF274" s="88"/>
      <c r="AG274" s="88"/>
      <c r="AH274" s="529">
        <f>Aizsardzība!J277</f>
        <v>0</v>
      </c>
      <c r="AI274" s="174"/>
      <c r="AJ274" s="180"/>
      <c r="AK274" s="88"/>
      <c r="AL274" s="88"/>
      <c r="AM274" s="88"/>
      <c r="AN274" s="529">
        <f>'Stumbru aizsardzība'!J279</f>
        <v>0</v>
      </c>
      <c r="AO274" s="87">
        <f t="shared" si="5"/>
        <v>115</v>
      </c>
      <c r="AP274" s="85">
        <f>IF(AND(Stādīšana!$Z277=TRUE,Papildināšana!$AC277=TRUE,'Agrotehniskā kopšana'!$AJ278=TRUE,'Jaunaudžu kopšana'!$AB277=TRUE,Aizsardzība!$AE277=TRUE,'Stumbru aizsardzība'!$AQ279=TRUE),(IF(COUNT(E274:I274)&gt;0,((E274+F274+G274+H274+I274)*J274),0)+IF(COUNT(Q274:U274)&gt;0,((Q274+R274+S274+T274+U274)*V274),0)+IF(COUNT(W274:AA274)&gt;0,((W274+X274+Y274+Z274+AA274)*AB274),0)+IF(COUNT(AC274:AG274)&gt;0,((AC274+AD274+AE274+AF274+AG274)*AH274),0)+(K274+L274+M274+N274+O274)*P274+(AI274+AJ274+AK274+AL274+AM274)*AN274),0)</f>
        <v>0</v>
      </c>
    </row>
    <row r="275" spans="1:42" x14ac:dyDescent="0.3">
      <c r="A275" s="152"/>
      <c r="B275" s="170">
        <v>267</v>
      </c>
      <c r="C275" s="171" t="s">
        <v>221</v>
      </c>
      <c r="D275" s="185" t="s">
        <v>198</v>
      </c>
      <c r="E275" s="174"/>
      <c r="F275" s="180"/>
      <c r="G275" s="88"/>
      <c r="H275" s="88"/>
      <c r="I275" s="88"/>
      <c r="J275" s="529">
        <f>Stādīšana!J278</f>
        <v>0</v>
      </c>
      <c r="K275" s="174">
        <v>15</v>
      </c>
      <c r="L275" s="180"/>
      <c r="M275" s="88"/>
      <c r="N275" s="88"/>
      <c r="O275" s="88"/>
      <c r="P275" s="529">
        <f>Papildināšana!J278</f>
        <v>0</v>
      </c>
      <c r="Q275" s="174"/>
      <c r="R275" s="180"/>
      <c r="S275" s="88"/>
      <c r="T275" s="88"/>
      <c r="U275" s="88"/>
      <c r="V275" s="529">
        <f>'Agrotehniskā kopšana'!J279</f>
        <v>0</v>
      </c>
      <c r="W275" s="174"/>
      <c r="X275" s="180"/>
      <c r="Y275" s="88"/>
      <c r="Z275" s="88"/>
      <c r="AA275" s="88"/>
      <c r="AB275" s="529">
        <f>'Jaunaudžu kopšana'!J278</f>
        <v>0</v>
      </c>
      <c r="AC275" s="174"/>
      <c r="AD275" s="180"/>
      <c r="AE275" s="88"/>
      <c r="AF275" s="88"/>
      <c r="AG275" s="88"/>
      <c r="AH275" s="529">
        <f>Aizsardzība!J278</f>
        <v>0</v>
      </c>
      <c r="AI275" s="174">
        <v>40</v>
      </c>
      <c r="AJ275" s="180"/>
      <c r="AK275" s="88"/>
      <c r="AL275" s="88"/>
      <c r="AM275" s="88"/>
      <c r="AN275" s="529">
        <f>'Stumbru aizsardzība'!J280</f>
        <v>0</v>
      </c>
      <c r="AO275" s="87">
        <f t="shared" si="5"/>
        <v>55</v>
      </c>
      <c r="AP275" s="85">
        <f>IF(AND(Stādīšana!$Z278=TRUE,Papildināšana!$AC278=TRUE,'Agrotehniskā kopšana'!$AJ279=TRUE,'Jaunaudžu kopšana'!$AB278=TRUE,Aizsardzība!$AE278=TRUE,'Stumbru aizsardzība'!$AQ280=TRUE),(IF(COUNT(E275:I275)&gt;0,((E275+F275+G275+H275+I275)*J275),0)+IF(COUNT(Q275:U275)&gt;0,((Q275+R275+S275+T275+U275)*V275),0)+IF(COUNT(W275:AA275)&gt;0,((W275+X275+Y275+Z275+AA275)*AB275),0)+IF(COUNT(AC275:AG275)&gt;0,((AC275+AD275+AE275+AF275+AG275)*AH275),0)+(K275+L275+M275+N275+O275)*P275+(AI275+AJ275+AK275+AL275+AM275)*AN275),0)</f>
        <v>0</v>
      </c>
    </row>
    <row r="276" spans="1:42" x14ac:dyDescent="0.3">
      <c r="A276" s="152"/>
      <c r="B276" s="170">
        <v>268</v>
      </c>
      <c r="C276" s="171" t="s">
        <v>221</v>
      </c>
      <c r="D276" s="185" t="s">
        <v>198</v>
      </c>
      <c r="E276" s="174"/>
      <c r="F276" s="180"/>
      <c r="G276" s="88"/>
      <c r="H276" s="88"/>
      <c r="I276" s="88"/>
      <c r="J276" s="529">
        <f>Stādīšana!J279</f>
        <v>0</v>
      </c>
      <c r="K276" s="174"/>
      <c r="L276" s="180"/>
      <c r="M276" s="88"/>
      <c r="N276" s="88"/>
      <c r="O276" s="88"/>
      <c r="P276" s="529">
        <f>Papildināšana!J279</f>
        <v>0</v>
      </c>
      <c r="Q276" s="174"/>
      <c r="R276" s="180"/>
      <c r="S276" s="88"/>
      <c r="T276" s="88"/>
      <c r="U276" s="88"/>
      <c r="V276" s="529">
        <f>'Agrotehniskā kopšana'!J280</f>
        <v>0</v>
      </c>
      <c r="W276" s="174">
        <v>75</v>
      </c>
      <c r="X276" s="180"/>
      <c r="Y276" s="88"/>
      <c r="Z276" s="88"/>
      <c r="AA276" s="88"/>
      <c r="AB276" s="529">
        <f>'Jaunaudžu kopšana'!J279</f>
        <v>0</v>
      </c>
      <c r="AC276" s="174">
        <v>130</v>
      </c>
      <c r="AD276" s="180"/>
      <c r="AE276" s="88"/>
      <c r="AF276" s="88"/>
      <c r="AG276" s="88"/>
      <c r="AH276" s="529">
        <f>Aizsardzība!J279</f>
        <v>0</v>
      </c>
      <c r="AI276" s="174"/>
      <c r="AJ276" s="180"/>
      <c r="AK276" s="88"/>
      <c r="AL276" s="88"/>
      <c r="AM276" s="88"/>
      <c r="AN276" s="529">
        <f>'Stumbru aizsardzība'!J281</f>
        <v>0</v>
      </c>
      <c r="AO276" s="87">
        <f t="shared" si="5"/>
        <v>205</v>
      </c>
      <c r="AP276" s="85">
        <f>IF(AND(Stādīšana!$Z279=TRUE,Papildināšana!$AC279=TRUE,'Agrotehniskā kopšana'!$AJ280=TRUE,'Jaunaudžu kopšana'!$AB279=TRUE,Aizsardzība!$AE279=TRUE,'Stumbru aizsardzība'!$AQ281=TRUE),(IF(COUNT(E276:I276)&gt;0,((E276+F276+G276+H276+I276)*J276),0)+IF(COUNT(Q276:U276)&gt;0,((Q276+R276+S276+T276+U276)*V276),0)+IF(COUNT(W276:AA276)&gt;0,((W276+X276+Y276+Z276+AA276)*AB276),0)+IF(COUNT(AC276:AG276)&gt;0,((AC276+AD276+AE276+AF276+AG276)*AH276),0)+(K276+L276+M276+N276+O276)*P276+(AI276+AJ276+AK276+AL276+AM276)*AN276),0)</f>
        <v>0</v>
      </c>
    </row>
    <row r="277" spans="1:42" x14ac:dyDescent="0.3">
      <c r="A277" s="152"/>
      <c r="B277" s="170">
        <v>269</v>
      </c>
      <c r="C277" s="171" t="s">
        <v>221</v>
      </c>
      <c r="D277" s="185" t="s">
        <v>167</v>
      </c>
      <c r="E277" s="174">
        <v>50</v>
      </c>
      <c r="F277" s="180">
        <v>50</v>
      </c>
      <c r="G277" s="88"/>
      <c r="H277" s="88"/>
      <c r="I277" s="88"/>
      <c r="J277" s="529">
        <f>Stādīšana!J280</f>
        <v>0</v>
      </c>
      <c r="K277" s="174"/>
      <c r="L277" s="180"/>
      <c r="M277" s="88"/>
      <c r="N277" s="88"/>
      <c r="O277" s="88"/>
      <c r="P277" s="529">
        <f>Papildināšana!J280</f>
        <v>0</v>
      </c>
      <c r="Q277" s="174">
        <v>55</v>
      </c>
      <c r="R277" s="180">
        <v>55</v>
      </c>
      <c r="S277" s="88"/>
      <c r="T277" s="88"/>
      <c r="U277" s="88"/>
      <c r="V277" s="529">
        <f>'Agrotehniskā kopšana'!J281</f>
        <v>0</v>
      </c>
      <c r="W277" s="174">
        <v>80</v>
      </c>
      <c r="X277" s="180">
        <v>80</v>
      </c>
      <c r="Y277" s="88"/>
      <c r="Z277" s="88"/>
      <c r="AA277" s="88"/>
      <c r="AB277" s="529">
        <f>'Jaunaudžu kopšana'!J280</f>
        <v>0</v>
      </c>
      <c r="AC277" s="174">
        <v>60</v>
      </c>
      <c r="AD277" s="180">
        <v>60</v>
      </c>
      <c r="AE277" s="88"/>
      <c r="AF277" s="88"/>
      <c r="AG277" s="88"/>
      <c r="AH277" s="529">
        <f>Aizsardzība!J280</f>
        <v>0</v>
      </c>
      <c r="AI277" s="174"/>
      <c r="AJ277" s="180"/>
      <c r="AK277" s="88"/>
      <c r="AL277" s="88"/>
      <c r="AM277" s="88"/>
      <c r="AN277" s="529">
        <f>'Stumbru aizsardzība'!J282</f>
        <v>0</v>
      </c>
      <c r="AO277" s="87">
        <f t="shared" si="5"/>
        <v>245</v>
      </c>
      <c r="AP277" s="85">
        <f>IF(AND(Stādīšana!$Z280=TRUE,Papildināšana!$AC280=TRUE,'Agrotehniskā kopšana'!$AJ281=TRUE,'Jaunaudžu kopšana'!$AB280=TRUE,Aizsardzība!$AE280=TRUE,'Stumbru aizsardzība'!$AQ282=TRUE),(IF(COUNT(E277:I277)&gt;0,((E277+F277+G277+H277+I277)*J277),0)+IF(COUNT(Q277:U277)&gt;0,((Q277+R277+S277+T277+U277)*V277),0)+IF(COUNT(W277:AA277)&gt;0,((W277+X277+Y277+Z277+AA277)*AB277),0)+IF(COUNT(AC277:AG277)&gt;0,((AC277+AD277+AE277+AF277+AG277)*AH277),0)+(K277+L277+M277+N277+O277)*P277+(AI277+AJ277+AK277+AL277+AM277)*AN277),0)</f>
        <v>0</v>
      </c>
    </row>
    <row r="278" spans="1:42" x14ac:dyDescent="0.3">
      <c r="A278" s="152"/>
      <c r="B278" s="170">
        <v>270</v>
      </c>
      <c r="C278" s="171" t="s">
        <v>221</v>
      </c>
      <c r="D278" s="185" t="s">
        <v>167</v>
      </c>
      <c r="E278" s="174">
        <v>50</v>
      </c>
      <c r="F278" s="180">
        <v>50</v>
      </c>
      <c r="G278" s="88"/>
      <c r="H278" s="88"/>
      <c r="I278" s="88"/>
      <c r="J278" s="529">
        <f>Stādīšana!J281</f>
        <v>0</v>
      </c>
      <c r="K278" s="174"/>
      <c r="L278" s="180"/>
      <c r="M278" s="88"/>
      <c r="N278" s="88"/>
      <c r="O278" s="88"/>
      <c r="P278" s="529">
        <f>Papildināšana!J281</f>
        <v>0</v>
      </c>
      <c r="Q278" s="174"/>
      <c r="R278" s="180"/>
      <c r="S278" s="88"/>
      <c r="T278" s="88"/>
      <c r="U278" s="88"/>
      <c r="V278" s="529">
        <f>'Agrotehniskā kopšana'!J282</f>
        <v>0</v>
      </c>
      <c r="W278" s="174"/>
      <c r="X278" s="180"/>
      <c r="Y278" s="88"/>
      <c r="Z278" s="88"/>
      <c r="AA278" s="88"/>
      <c r="AB278" s="529">
        <f>'Jaunaudžu kopšana'!J281</f>
        <v>0</v>
      </c>
      <c r="AC278" s="174">
        <v>70</v>
      </c>
      <c r="AD278" s="180">
        <v>70</v>
      </c>
      <c r="AE278" s="88"/>
      <c r="AF278" s="88"/>
      <c r="AG278" s="88"/>
      <c r="AH278" s="529">
        <f>Aizsardzība!J281</f>
        <v>0</v>
      </c>
      <c r="AI278" s="174">
        <v>50</v>
      </c>
      <c r="AJ278" s="180">
        <v>50</v>
      </c>
      <c r="AK278" s="88"/>
      <c r="AL278" s="88"/>
      <c r="AM278" s="88"/>
      <c r="AN278" s="529">
        <f>'Stumbru aizsardzība'!J283</f>
        <v>0</v>
      </c>
      <c r="AO278" s="87">
        <f t="shared" si="5"/>
        <v>170</v>
      </c>
      <c r="AP278" s="85">
        <f>IF(AND(Stādīšana!$Z281=TRUE,Papildināšana!$AC281=TRUE,'Agrotehniskā kopšana'!$AJ282=TRUE,'Jaunaudžu kopšana'!$AB281=TRUE,Aizsardzība!$AE281=TRUE,'Stumbru aizsardzība'!$AQ283=TRUE),(IF(COUNT(E278:I278)&gt;0,((E278+F278+G278+H278+I278)*J278),0)+IF(COUNT(Q278:U278)&gt;0,((Q278+R278+S278+T278+U278)*V278),0)+IF(COUNT(W278:AA278)&gt;0,((W278+X278+Y278+Z278+AA278)*AB278),0)+IF(COUNT(AC278:AG278)&gt;0,((AC278+AD278+AE278+AF278+AG278)*AH278),0)+(K278+L278+M278+N278+O278)*P278+(AI278+AJ278+AK278+AL278+AM278)*AN278),0)</f>
        <v>0</v>
      </c>
    </row>
    <row r="279" spans="1:42" x14ac:dyDescent="0.3">
      <c r="A279" s="152"/>
      <c r="B279" s="170">
        <v>271</v>
      </c>
      <c r="C279" s="171" t="s">
        <v>221</v>
      </c>
      <c r="D279" s="185" t="s">
        <v>167</v>
      </c>
      <c r="E279" s="174"/>
      <c r="F279" s="180"/>
      <c r="G279" s="88"/>
      <c r="H279" s="88"/>
      <c r="I279" s="88"/>
      <c r="J279" s="529">
        <f>Stādīšana!J282</f>
        <v>0</v>
      </c>
      <c r="K279" s="174">
        <v>30</v>
      </c>
      <c r="L279" s="180"/>
      <c r="M279" s="88"/>
      <c r="N279" s="88"/>
      <c r="O279" s="88"/>
      <c r="P279" s="529">
        <f>Papildināšana!J282</f>
        <v>0</v>
      </c>
      <c r="Q279" s="174">
        <v>40</v>
      </c>
      <c r="R279" s="180"/>
      <c r="S279" s="88"/>
      <c r="T279" s="88"/>
      <c r="U279" s="88"/>
      <c r="V279" s="529">
        <f>'Agrotehniskā kopšana'!J283</f>
        <v>0</v>
      </c>
      <c r="W279" s="174"/>
      <c r="X279" s="180"/>
      <c r="Y279" s="88"/>
      <c r="Z279" s="88"/>
      <c r="AA279" s="88"/>
      <c r="AB279" s="529">
        <f>'Jaunaudžu kopšana'!J282</f>
        <v>0</v>
      </c>
      <c r="AC279" s="174"/>
      <c r="AD279" s="180"/>
      <c r="AE279" s="88"/>
      <c r="AF279" s="88"/>
      <c r="AG279" s="88"/>
      <c r="AH279" s="529">
        <f>Aizsardzība!J282</f>
        <v>0</v>
      </c>
      <c r="AI279" s="174">
        <v>40</v>
      </c>
      <c r="AJ279" s="180"/>
      <c r="AK279" s="88"/>
      <c r="AL279" s="88"/>
      <c r="AM279" s="88"/>
      <c r="AN279" s="529">
        <f>'Stumbru aizsardzība'!J284</f>
        <v>0</v>
      </c>
      <c r="AO279" s="87">
        <f t="shared" si="5"/>
        <v>110</v>
      </c>
      <c r="AP279" s="85">
        <f>IF(AND(Stādīšana!$Z282=TRUE,Papildināšana!$AC282=TRUE,'Agrotehniskā kopšana'!$AJ283=TRUE,'Jaunaudžu kopšana'!$AB282=TRUE,Aizsardzība!$AE282=TRUE,'Stumbru aizsardzība'!$AQ284=TRUE),(IF(COUNT(E279:I279)&gt;0,((E279+F279+G279+H279+I279)*J279),0)+IF(COUNT(Q279:U279)&gt;0,((Q279+R279+S279+T279+U279)*V279),0)+IF(COUNT(W279:AA279)&gt;0,((W279+X279+Y279+Z279+AA279)*AB279),0)+IF(COUNT(AC279:AG279)&gt;0,((AC279+AD279+AE279+AF279+AG279)*AH279),0)+(K279+L279+M279+N279+O279)*P279+(AI279+AJ279+AK279+AL279+AM279)*AN279),0)</f>
        <v>0</v>
      </c>
    </row>
    <row r="280" spans="1:42" x14ac:dyDescent="0.3">
      <c r="A280" s="152"/>
      <c r="B280" s="170">
        <v>272</v>
      </c>
      <c r="C280" s="171" t="s">
        <v>221</v>
      </c>
      <c r="D280" s="185" t="s">
        <v>167</v>
      </c>
      <c r="E280" s="174"/>
      <c r="F280" s="180"/>
      <c r="G280" s="88"/>
      <c r="H280" s="88"/>
      <c r="I280" s="88"/>
      <c r="J280" s="529">
        <f>Stādīšana!J283</f>
        <v>0</v>
      </c>
      <c r="K280" s="174"/>
      <c r="L280" s="180"/>
      <c r="M280" s="88"/>
      <c r="N280" s="88"/>
      <c r="O280" s="88"/>
      <c r="P280" s="529">
        <f>Papildināšana!J283</f>
        <v>0</v>
      </c>
      <c r="Q280" s="175"/>
      <c r="R280" s="181"/>
      <c r="S280" s="88"/>
      <c r="T280" s="88"/>
      <c r="U280" s="88"/>
      <c r="V280" s="529">
        <f>'Agrotehniskā kopšana'!J284</f>
        <v>0</v>
      </c>
      <c r="W280" s="174"/>
      <c r="X280" s="180"/>
      <c r="Y280" s="88"/>
      <c r="Z280" s="88"/>
      <c r="AA280" s="88"/>
      <c r="AB280" s="529">
        <f>'Jaunaudžu kopšana'!J283</f>
        <v>0</v>
      </c>
      <c r="AC280" s="174"/>
      <c r="AD280" s="180"/>
      <c r="AE280" s="88"/>
      <c r="AF280" s="88"/>
      <c r="AG280" s="88"/>
      <c r="AH280" s="529">
        <f>Aizsardzība!J283</f>
        <v>0</v>
      </c>
      <c r="AI280" s="174">
        <v>120</v>
      </c>
      <c r="AJ280" s="180"/>
      <c r="AK280" s="88"/>
      <c r="AL280" s="88"/>
      <c r="AM280" s="88"/>
      <c r="AN280" s="529">
        <f>'Stumbru aizsardzība'!J285</f>
        <v>0</v>
      </c>
      <c r="AO280" s="87">
        <f t="shared" si="5"/>
        <v>120</v>
      </c>
      <c r="AP280" s="85">
        <f>IF(AND(Stādīšana!$Z283=TRUE,Papildināšana!$AC283=TRUE,'Agrotehniskā kopšana'!$AJ284=TRUE,'Jaunaudžu kopšana'!$AB283=TRUE,Aizsardzība!$AE283=TRUE,'Stumbru aizsardzība'!$AQ285=TRUE),(IF(COUNT(E280:I280)&gt;0,((E280+F280+G280+H280+I280)*J280),0)+IF(COUNT(Q280:U280)&gt;0,((Q280+R280+S280+T280+U280)*V280),0)+IF(COUNT(W280:AA280)&gt;0,((W280+X280+Y280+Z280+AA280)*AB280),0)+IF(COUNT(AC280:AG280)&gt;0,((AC280+AD280+AE280+AF280+AG280)*AH280),0)+(K280+L280+M280+N280+O280)*P280+(AI280+AJ280+AK280+AL280+AM280)*AN280),0)</f>
        <v>0</v>
      </c>
    </row>
    <row r="281" spans="1:42" x14ac:dyDescent="0.3">
      <c r="A281" s="152"/>
      <c r="B281" s="170">
        <v>273</v>
      </c>
      <c r="C281" s="171" t="s">
        <v>221</v>
      </c>
      <c r="D281" s="185" t="s">
        <v>167</v>
      </c>
      <c r="E281" s="174"/>
      <c r="F281" s="180"/>
      <c r="G281" s="88"/>
      <c r="H281" s="88"/>
      <c r="I281" s="88"/>
      <c r="J281" s="529">
        <f>Stādīšana!J284</f>
        <v>0</v>
      </c>
      <c r="K281" s="174"/>
      <c r="L281" s="180"/>
      <c r="M281" s="88"/>
      <c r="N281" s="88"/>
      <c r="O281" s="88"/>
      <c r="P281" s="529">
        <f>Papildināšana!J284</f>
        <v>0</v>
      </c>
      <c r="Q281" s="174">
        <v>65</v>
      </c>
      <c r="R281" s="180"/>
      <c r="S281" s="88"/>
      <c r="T281" s="88"/>
      <c r="U281" s="88"/>
      <c r="V281" s="529">
        <f>'Agrotehniskā kopšana'!J285</f>
        <v>0</v>
      </c>
      <c r="W281" s="174"/>
      <c r="X281" s="180"/>
      <c r="Y281" s="88"/>
      <c r="Z281" s="88"/>
      <c r="AA281" s="88"/>
      <c r="AB281" s="529">
        <f>'Jaunaudžu kopšana'!J284</f>
        <v>0</v>
      </c>
      <c r="AC281" s="174"/>
      <c r="AD281" s="180"/>
      <c r="AE281" s="88"/>
      <c r="AF281" s="88"/>
      <c r="AG281" s="88"/>
      <c r="AH281" s="529">
        <f>Aizsardzība!J284</f>
        <v>0</v>
      </c>
      <c r="AI281" s="174"/>
      <c r="AJ281" s="180"/>
      <c r="AK281" s="88"/>
      <c r="AL281" s="88"/>
      <c r="AM281" s="88"/>
      <c r="AN281" s="529">
        <f>'Stumbru aizsardzība'!J286</f>
        <v>0</v>
      </c>
      <c r="AO281" s="87">
        <f t="shared" si="5"/>
        <v>65</v>
      </c>
      <c r="AP281" s="85">
        <f>IF(AND(Stādīšana!$Z284=TRUE,Papildināšana!$AC284=TRUE,'Agrotehniskā kopšana'!$AJ285=TRUE,'Jaunaudžu kopšana'!$AB284=TRUE,Aizsardzība!$AE284=TRUE,'Stumbru aizsardzība'!$AQ286=TRUE),(IF(COUNT(E281:I281)&gt;0,((E281+F281+G281+H281+I281)*J281),0)+IF(COUNT(Q281:U281)&gt;0,((Q281+R281+S281+T281+U281)*V281),0)+IF(COUNT(W281:AA281)&gt;0,((W281+X281+Y281+Z281+AA281)*AB281),0)+IF(COUNT(AC281:AG281)&gt;0,((AC281+AD281+AE281+AF281+AG281)*AH281),0)+(K281+L281+M281+N281+O281)*P281+(AI281+AJ281+AK281+AL281+AM281)*AN281),0)</f>
        <v>0</v>
      </c>
    </row>
    <row r="282" spans="1:42" x14ac:dyDescent="0.3">
      <c r="A282" s="152"/>
      <c r="B282" s="170">
        <v>274</v>
      </c>
      <c r="C282" s="171" t="s">
        <v>222</v>
      </c>
      <c r="D282" s="185" t="s">
        <v>2</v>
      </c>
      <c r="E282" s="174">
        <v>60</v>
      </c>
      <c r="F282" s="180"/>
      <c r="G282" s="88"/>
      <c r="H282" s="88"/>
      <c r="I282" s="88"/>
      <c r="J282" s="529">
        <f>Stādīšana!J285</f>
        <v>0</v>
      </c>
      <c r="K282" s="174">
        <v>10</v>
      </c>
      <c r="L282" s="180"/>
      <c r="M282" s="88"/>
      <c r="N282" s="88"/>
      <c r="O282" s="88"/>
      <c r="P282" s="529">
        <f>Papildināšana!J285</f>
        <v>0</v>
      </c>
      <c r="Q282" s="174">
        <v>130</v>
      </c>
      <c r="R282" s="180"/>
      <c r="S282" s="88"/>
      <c r="T282" s="88"/>
      <c r="U282" s="88"/>
      <c r="V282" s="529">
        <f>'Agrotehniskā kopšana'!J286</f>
        <v>0</v>
      </c>
      <c r="W282" s="174"/>
      <c r="X282" s="180"/>
      <c r="Y282" s="88"/>
      <c r="Z282" s="88"/>
      <c r="AA282" s="88"/>
      <c r="AB282" s="529">
        <f>'Jaunaudžu kopšana'!J285</f>
        <v>0</v>
      </c>
      <c r="AC282" s="174"/>
      <c r="AD282" s="180"/>
      <c r="AE282" s="88"/>
      <c r="AF282" s="88"/>
      <c r="AG282" s="88"/>
      <c r="AH282" s="529">
        <f>Aizsardzība!J285</f>
        <v>0</v>
      </c>
      <c r="AI282" s="174">
        <v>70</v>
      </c>
      <c r="AJ282" s="180"/>
      <c r="AK282" s="88"/>
      <c r="AL282" s="88"/>
      <c r="AM282" s="88"/>
      <c r="AN282" s="529">
        <f>'Stumbru aizsardzība'!J287</f>
        <v>0</v>
      </c>
      <c r="AO282" s="87">
        <f t="shared" si="5"/>
        <v>270</v>
      </c>
      <c r="AP282" s="85">
        <f>IF(AND(Stādīšana!$Z285=TRUE,Papildināšana!$AC285=TRUE,'Agrotehniskā kopšana'!$AJ286=TRUE,'Jaunaudžu kopšana'!$AB285=TRUE,Aizsardzība!$AE285=TRUE,'Stumbru aizsardzība'!$AQ287=TRUE),(IF(COUNT(E282:I282)&gt;0,((E282+F282+G282+H282+I282)*J282),0)+IF(COUNT(Q282:U282)&gt;0,((Q282+R282+S282+T282+U282)*V282),0)+IF(COUNT(W282:AA282)&gt;0,((W282+X282+Y282+Z282+AA282)*AB282),0)+IF(COUNT(AC282:AG282)&gt;0,((AC282+AD282+AE282+AF282+AG282)*AH282),0)+(K282+L282+M282+N282+O282)*P282+(AI282+AJ282+AK282+AL282+AM282)*AN282),0)</f>
        <v>0</v>
      </c>
    </row>
    <row r="283" spans="1:42" x14ac:dyDescent="0.3">
      <c r="A283" s="152"/>
      <c r="B283" s="170">
        <v>275</v>
      </c>
      <c r="C283" s="171" t="s">
        <v>222</v>
      </c>
      <c r="D283" s="185" t="s">
        <v>2</v>
      </c>
      <c r="E283" s="174"/>
      <c r="F283" s="180"/>
      <c r="G283" s="88"/>
      <c r="H283" s="88"/>
      <c r="I283" s="88"/>
      <c r="J283" s="529">
        <f>Stādīšana!J286</f>
        <v>0</v>
      </c>
      <c r="K283" s="174"/>
      <c r="L283" s="180"/>
      <c r="M283" s="88"/>
      <c r="N283" s="88"/>
      <c r="O283" s="88"/>
      <c r="P283" s="529">
        <f>Papildināšana!J286</f>
        <v>0</v>
      </c>
      <c r="Q283" s="174"/>
      <c r="R283" s="180"/>
      <c r="S283" s="88"/>
      <c r="T283" s="88"/>
      <c r="U283" s="88"/>
      <c r="V283" s="529">
        <f>'Agrotehniskā kopšana'!J287</f>
        <v>0</v>
      </c>
      <c r="W283" s="174"/>
      <c r="X283" s="180"/>
      <c r="Y283" s="88"/>
      <c r="Z283" s="88"/>
      <c r="AA283" s="88"/>
      <c r="AB283" s="529">
        <f>'Jaunaudžu kopšana'!J286</f>
        <v>0</v>
      </c>
      <c r="AC283" s="174">
        <v>30</v>
      </c>
      <c r="AD283" s="180">
        <v>25</v>
      </c>
      <c r="AE283" s="88"/>
      <c r="AF283" s="88"/>
      <c r="AG283" s="88"/>
      <c r="AH283" s="529">
        <f>Aizsardzība!J286</f>
        <v>0</v>
      </c>
      <c r="AI283" s="174"/>
      <c r="AJ283" s="180"/>
      <c r="AK283" s="88"/>
      <c r="AL283" s="88"/>
      <c r="AM283" s="88"/>
      <c r="AN283" s="529">
        <f>'Stumbru aizsardzība'!J288</f>
        <v>0</v>
      </c>
      <c r="AO283" s="87">
        <f t="shared" si="5"/>
        <v>30</v>
      </c>
      <c r="AP283" s="85">
        <f>IF(AND(Stādīšana!$Z286=TRUE,Papildināšana!$AC286=TRUE,'Agrotehniskā kopšana'!$AJ287=TRUE,'Jaunaudžu kopšana'!$AB286=TRUE,Aizsardzība!$AE286=TRUE,'Stumbru aizsardzība'!$AQ288=TRUE),(IF(COUNT(E283:I283)&gt;0,((E283+F283+G283+H283+I283)*J283),0)+IF(COUNT(Q283:U283)&gt;0,((Q283+R283+S283+T283+U283)*V283),0)+IF(COUNT(W283:AA283)&gt;0,((W283+X283+Y283+Z283+AA283)*AB283),0)+IF(COUNT(AC283:AG283)&gt;0,((AC283+AD283+AE283+AF283+AG283)*AH283),0)+(K283+L283+M283+N283+O283)*P283+(AI283+AJ283+AK283+AL283+AM283)*AN283),0)</f>
        <v>0</v>
      </c>
    </row>
    <row r="284" spans="1:42" x14ac:dyDescent="0.3">
      <c r="A284" s="152"/>
      <c r="B284" s="170">
        <v>276</v>
      </c>
      <c r="C284" s="171" t="s">
        <v>222</v>
      </c>
      <c r="D284" s="185" t="s">
        <v>74</v>
      </c>
      <c r="E284" s="174">
        <v>65</v>
      </c>
      <c r="F284" s="180">
        <v>50</v>
      </c>
      <c r="G284" s="88"/>
      <c r="H284" s="88"/>
      <c r="I284" s="88"/>
      <c r="J284" s="529">
        <f>Stādīšana!J287</f>
        <v>0</v>
      </c>
      <c r="K284" s="174"/>
      <c r="L284" s="180"/>
      <c r="M284" s="88"/>
      <c r="N284" s="88"/>
      <c r="O284" s="88"/>
      <c r="P284" s="529">
        <f>Papildināšana!J287</f>
        <v>0</v>
      </c>
      <c r="Q284" s="174">
        <v>100</v>
      </c>
      <c r="R284" s="180">
        <v>90</v>
      </c>
      <c r="S284" s="88"/>
      <c r="T284" s="88"/>
      <c r="U284" s="88"/>
      <c r="V284" s="529">
        <f>'Agrotehniskā kopšana'!J288</f>
        <v>0</v>
      </c>
      <c r="W284" s="174"/>
      <c r="X284" s="180"/>
      <c r="Y284" s="88"/>
      <c r="Z284" s="88"/>
      <c r="AA284" s="88"/>
      <c r="AB284" s="529">
        <f>'Jaunaudžu kopšana'!J287</f>
        <v>0</v>
      </c>
      <c r="AC284" s="174">
        <v>80</v>
      </c>
      <c r="AD284" s="180">
        <v>70</v>
      </c>
      <c r="AE284" s="88"/>
      <c r="AF284" s="88"/>
      <c r="AG284" s="88"/>
      <c r="AH284" s="529">
        <f>Aizsardzība!J287</f>
        <v>0</v>
      </c>
      <c r="AI284" s="174"/>
      <c r="AJ284" s="180"/>
      <c r="AK284" s="88"/>
      <c r="AL284" s="88"/>
      <c r="AM284" s="88"/>
      <c r="AN284" s="529">
        <f>'Stumbru aizsardzība'!J289</f>
        <v>0</v>
      </c>
      <c r="AO284" s="87">
        <f t="shared" si="5"/>
        <v>245</v>
      </c>
      <c r="AP284" s="85">
        <f>IF(AND(Stādīšana!$Z287=TRUE,Papildināšana!$AC287=TRUE,'Agrotehniskā kopšana'!$AJ288=TRUE,'Jaunaudžu kopšana'!$AB287=TRUE,Aizsardzība!$AE287=TRUE,'Stumbru aizsardzība'!$AQ289=TRUE),(IF(COUNT(E284:I284)&gt;0,((E284+F284+G284+H284+I284)*J284),0)+IF(COUNT(Q284:U284)&gt;0,((Q284+R284+S284+T284+U284)*V284),0)+IF(COUNT(W284:AA284)&gt;0,((W284+X284+Y284+Z284+AA284)*AB284),0)+IF(COUNT(AC284:AG284)&gt;0,((AC284+AD284+AE284+AF284+AG284)*AH284),0)+(K284+L284+M284+N284+O284)*P284+(AI284+AJ284+AK284+AL284+AM284)*AN284),0)</f>
        <v>0</v>
      </c>
    </row>
    <row r="285" spans="1:42" x14ac:dyDescent="0.3">
      <c r="A285" s="152"/>
      <c r="B285" s="170">
        <v>277</v>
      </c>
      <c r="C285" s="171" t="s">
        <v>222</v>
      </c>
      <c r="D285" s="185" t="s">
        <v>74</v>
      </c>
      <c r="E285" s="174"/>
      <c r="F285" s="180"/>
      <c r="G285" s="88"/>
      <c r="H285" s="88"/>
      <c r="I285" s="88"/>
      <c r="J285" s="529">
        <f>Stādīšana!J288</f>
        <v>0</v>
      </c>
      <c r="K285" s="174">
        <v>15</v>
      </c>
      <c r="L285" s="180"/>
      <c r="M285" s="88"/>
      <c r="N285" s="88"/>
      <c r="O285" s="88"/>
      <c r="P285" s="529">
        <f>Papildināšana!J288</f>
        <v>0</v>
      </c>
      <c r="Q285" s="174"/>
      <c r="R285" s="180"/>
      <c r="S285" s="88"/>
      <c r="T285" s="88"/>
      <c r="U285" s="88"/>
      <c r="V285" s="529">
        <f>'Agrotehniskā kopšana'!J289</f>
        <v>0</v>
      </c>
      <c r="W285" s="174">
        <v>60</v>
      </c>
      <c r="X285" s="180"/>
      <c r="Y285" s="88"/>
      <c r="Z285" s="88"/>
      <c r="AA285" s="88"/>
      <c r="AB285" s="529">
        <f>'Jaunaudžu kopšana'!J288</f>
        <v>0</v>
      </c>
      <c r="AC285" s="174"/>
      <c r="AD285" s="180"/>
      <c r="AE285" s="88"/>
      <c r="AF285" s="88"/>
      <c r="AG285" s="88"/>
      <c r="AH285" s="529">
        <f>Aizsardzība!J288</f>
        <v>0</v>
      </c>
      <c r="AI285" s="174"/>
      <c r="AJ285" s="180"/>
      <c r="AK285" s="88"/>
      <c r="AL285" s="88"/>
      <c r="AM285" s="88"/>
      <c r="AN285" s="529">
        <f>'Stumbru aizsardzība'!J290</f>
        <v>0</v>
      </c>
      <c r="AO285" s="87">
        <f t="shared" si="5"/>
        <v>75</v>
      </c>
      <c r="AP285" s="85">
        <f>IF(AND(Stādīšana!$Z288=TRUE,Papildināšana!$AC288=TRUE,'Agrotehniskā kopšana'!$AJ289=TRUE,'Jaunaudžu kopšana'!$AB288=TRUE,Aizsardzība!$AE288=TRUE,'Stumbru aizsardzība'!$AQ290=TRUE),(IF(COUNT(E285:I285)&gt;0,((E285+F285+G285+H285+I285)*J285),0)+IF(COUNT(Q285:U285)&gt;0,((Q285+R285+S285+T285+U285)*V285),0)+IF(COUNT(W285:AA285)&gt;0,((W285+X285+Y285+Z285+AA285)*AB285),0)+IF(COUNT(AC285:AG285)&gt;0,((AC285+AD285+AE285+AF285+AG285)*AH285),0)+(K285+L285+M285+N285+O285)*P285+(AI285+AJ285+AK285+AL285+AM285)*AN285),0)</f>
        <v>0</v>
      </c>
    </row>
    <row r="286" spans="1:42" x14ac:dyDescent="0.3">
      <c r="A286" s="152"/>
      <c r="B286" s="170">
        <v>278</v>
      </c>
      <c r="C286" s="171" t="s">
        <v>222</v>
      </c>
      <c r="D286" s="185" t="s">
        <v>74</v>
      </c>
      <c r="E286" s="174">
        <v>50</v>
      </c>
      <c r="F286" s="180">
        <v>40</v>
      </c>
      <c r="G286" s="88"/>
      <c r="H286" s="88"/>
      <c r="I286" s="88"/>
      <c r="J286" s="529">
        <f>Stādīšana!J289</f>
        <v>0</v>
      </c>
      <c r="K286" s="174"/>
      <c r="L286" s="180"/>
      <c r="M286" s="88"/>
      <c r="N286" s="88"/>
      <c r="O286" s="88"/>
      <c r="P286" s="529">
        <f>Papildināšana!J289</f>
        <v>0</v>
      </c>
      <c r="Q286" s="174"/>
      <c r="R286" s="180"/>
      <c r="S286" s="88"/>
      <c r="T286" s="88"/>
      <c r="U286" s="88"/>
      <c r="V286" s="529">
        <f>'Agrotehniskā kopšana'!J290</f>
        <v>0</v>
      </c>
      <c r="W286" s="174"/>
      <c r="X286" s="180"/>
      <c r="Y286" s="88"/>
      <c r="Z286" s="88"/>
      <c r="AA286" s="88"/>
      <c r="AB286" s="529">
        <f>'Jaunaudžu kopšana'!J289</f>
        <v>0</v>
      </c>
      <c r="AC286" s="174">
        <v>70</v>
      </c>
      <c r="AD286" s="180">
        <v>60</v>
      </c>
      <c r="AE286" s="88"/>
      <c r="AF286" s="88"/>
      <c r="AG286" s="88"/>
      <c r="AH286" s="529">
        <f>Aizsardzība!J289</f>
        <v>0</v>
      </c>
      <c r="AI286" s="174"/>
      <c r="AJ286" s="180"/>
      <c r="AK286" s="88"/>
      <c r="AL286" s="88"/>
      <c r="AM286" s="88"/>
      <c r="AN286" s="529">
        <f>'Stumbru aizsardzība'!J291</f>
        <v>0</v>
      </c>
      <c r="AO286" s="87">
        <f t="shared" si="5"/>
        <v>120</v>
      </c>
      <c r="AP286" s="85">
        <f>IF(AND(Stādīšana!$Z289=TRUE,Papildināšana!$AC289=TRUE,'Agrotehniskā kopšana'!$AJ290=TRUE,'Jaunaudžu kopšana'!$AB289=TRUE,Aizsardzība!$AE289=TRUE,'Stumbru aizsardzība'!$AQ291=TRUE),(IF(COUNT(E286:I286)&gt;0,((E286+F286+G286+H286+I286)*J286),0)+IF(COUNT(Q286:U286)&gt;0,((Q286+R286+S286+T286+U286)*V286),0)+IF(COUNT(W286:AA286)&gt;0,((W286+X286+Y286+Z286+AA286)*AB286),0)+IF(COUNT(AC286:AG286)&gt;0,((AC286+AD286+AE286+AF286+AG286)*AH286),0)+(K286+L286+M286+N286+O286)*P286+(AI286+AJ286+AK286+AL286+AM286)*AN286),0)</f>
        <v>0</v>
      </c>
    </row>
    <row r="287" spans="1:42" x14ac:dyDescent="0.3">
      <c r="A287" s="152"/>
      <c r="B287" s="170">
        <v>279</v>
      </c>
      <c r="C287" s="171" t="s">
        <v>222</v>
      </c>
      <c r="D287" s="185" t="s">
        <v>74</v>
      </c>
      <c r="E287" s="174"/>
      <c r="F287" s="180"/>
      <c r="G287" s="88"/>
      <c r="H287" s="88"/>
      <c r="I287" s="88"/>
      <c r="J287" s="529">
        <f>Stādīšana!J290</f>
        <v>0</v>
      </c>
      <c r="K287" s="174"/>
      <c r="L287" s="180"/>
      <c r="M287" s="88"/>
      <c r="N287" s="88"/>
      <c r="O287" s="88"/>
      <c r="P287" s="529">
        <f>Papildināšana!J290</f>
        <v>0</v>
      </c>
      <c r="Q287" s="174">
        <v>70</v>
      </c>
      <c r="R287" s="180"/>
      <c r="S287" s="88"/>
      <c r="T287" s="88"/>
      <c r="U287" s="88"/>
      <c r="V287" s="529">
        <f>'Agrotehniskā kopšana'!J291</f>
        <v>0</v>
      </c>
      <c r="W287" s="174"/>
      <c r="X287" s="180"/>
      <c r="Y287" s="88"/>
      <c r="Z287" s="88"/>
      <c r="AA287" s="88"/>
      <c r="AB287" s="529">
        <f>'Jaunaudžu kopšana'!J290</f>
        <v>0</v>
      </c>
      <c r="AC287" s="174"/>
      <c r="AD287" s="180"/>
      <c r="AE287" s="88"/>
      <c r="AF287" s="88"/>
      <c r="AG287" s="88"/>
      <c r="AH287" s="529">
        <f>Aizsardzība!J290</f>
        <v>0</v>
      </c>
      <c r="AI287" s="174">
        <v>50</v>
      </c>
      <c r="AJ287" s="180"/>
      <c r="AK287" s="88"/>
      <c r="AL287" s="88"/>
      <c r="AM287" s="88"/>
      <c r="AN287" s="529">
        <f>'Stumbru aizsardzība'!J292</f>
        <v>0</v>
      </c>
      <c r="AO287" s="87">
        <f t="shared" si="5"/>
        <v>120</v>
      </c>
      <c r="AP287" s="85">
        <f>IF(AND(Stādīšana!$Z290=TRUE,Papildināšana!$AC290=TRUE,'Agrotehniskā kopšana'!$AJ291=TRUE,'Jaunaudžu kopšana'!$AB290=TRUE,Aizsardzība!$AE290=TRUE,'Stumbru aizsardzība'!$AQ292=TRUE),(IF(COUNT(E287:I287)&gt;0,((E287+F287+G287+H287+I287)*J287),0)+IF(COUNT(Q287:U287)&gt;0,((Q287+R287+S287+T287+U287)*V287),0)+IF(COUNT(W287:AA287)&gt;0,((W287+X287+Y287+Z287+AA287)*AB287),0)+IF(COUNT(AC287:AG287)&gt;0,((AC287+AD287+AE287+AF287+AG287)*AH287),0)+(K287+L287+M287+N287+O287)*P287+(AI287+AJ287+AK287+AL287+AM287)*AN287),0)</f>
        <v>0</v>
      </c>
    </row>
    <row r="288" spans="1:42" x14ac:dyDescent="0.3">
      <c r="A288" s="152"/>
      <c r="B288" s="170">
        <v>280</v>
      </c>
      <c r="C288" s="171" t="s">
        <v>222</v>
      </c>
      <c r="D288" s="185" t="s">
        <v>75</v>
      </c>
      <c r="E288" s="174">
        <v>40</v>
      </c>
      <c r="F288" s="180"/>
      <c r="G288" s="88"/>
      <c r="H288" s="88"/>
      <c r="I288" s="88"/>
      <c r="J288" s="529">
        <f>Stādīšana!J291</f>
        <v>0</v>
      </c>
      <c r="K288" s="174">
        <v>15</v>
      </c>
      <c r="L288" s="180"/>
      <c r="M288" s="88"/>
      <c r="N288" s="88"/>
      <c r="O288" s="88"/>
      <c r="P288" s="529">
        <f>Papildināšana!J291</f>
        <v>0</v>
      </c>
      <c r="Q288" s="174">
        <v>100</v>
      </c>
      <c r="R288" s="180"/>
      <c r="S288" s="88"/>
      <c r="T288" s="88"/>
      <c r="U288" s="88"/>
      <c r="V288" s="529">
        <f>'Agrotehniskā kopšana'!J292</f>
        <v>0</v>
      </c>
      <c r="W288" s="174"/>
      <c r="X288" s="180"/>
      <c r="Y288" s="88"/>
      <c r="Z288" s="88"/>
      <c r="AA288" s="88"/>
      <c r="AB288" s="529">
        <f>'Jaunaudžu kopšana'!J291</f>
        <v>0</v>
      </c>
      <c r="AC288" s="174">
        <v>30</v>
      </c>
      <c r="AD288" s="180"/>
      <c r="AE288" s="88"/>
      <c r="AF288" s="88"/>
      <c r="AG288" s="88"/>
      <c r="AH288" s="529">
        <f>Aizsardzība!J291</f>
        <v>0</v>
      </c>
      <c r="AI288" s="174"/>
      <c r="AJ288" s="180"/>
      <c r="AK288" s="88"/>
      <c r="AL288" s="88"/>
      <c r="AM288" s="88"/>
      <c r="AN288" s="529">
        <f>'Stumbru aizsardzība'!J293</f>
        <v>0</v>
      </c>
      <c r="AO288" s="87">
        <f t="shared" si="5"/>
        <v>185</v>
      </c>
      <c r="AP288" s="85">
        <f>IF(AND(Stādīšana!$Z291=TRUE,Papildināšana!$AC291=TRUE,'Agrotehniskā kopšana'!$AJ292=TRUE,'Jaunaudžu kopšana'!$AB291=TRUE,Aizsardzība!$AE291=TRUE,'Stumbru aizsardzība'!$AQ293=TRUE),(IF(COUNT(E288:I288)&gt;0,((E288+F288+G288+H288+I288)*J288),0)+IF(COUNT(Q288:U288)&gt;0,((Q288+R288+S288+T288+U288)*V288),0)+IF(COUNT(W288:AA288)&gt;0,((W288+X288+Y288+Z288+AA288)*AB288),0)+IF(COUNT(AC288:AG288)&gt;0,((AC288+AD288+AE288+AF288+AG288)*AH288),0)+(K288+L288+M288+N288+O288)*P288+(AI288+AJ288+AK288+AL288+AM288)*AN288),0)</f>
        <v>0</v>
      </c>
    </row>
    <row r="289" spans="1:42" x14ac:dyDescent="0.3">
      <c r="A289" s="152"/>
      <c r="B289" s="170">
        <v>281</v>
      </c>
      <c r="C289" s="171" t="s">
        <v>222</v>
      </c>
      <c r="D289" s="185" t="s">
        <v>75</v>
      </c>
      <c r="E289" s="174"/>
      <c r="F289" s="180"/>
      <c r="G289" s="88"/>
      <c r="H289" s="88"/>
      <c r="I289" s="88"/>
      <c r="J289" s="529">
        <f>Stādīšana!J292</f>
        <v>0</v>
      </c>
      <c r="K289" s="174"/>
      <c r="L289" s="180"/>
      <c r="M289" s="88"/>
      <c r="N289" s="88"/>
      <c r="O289" s="88"/>
      <c r="P289" s="529">
        <f>Papildināšana!J292</f>
        <v>0</v>
      </c>
      <c r="Q289" s="174"/>
      <c r="R289" s="180"/>
      <c r="S289" s="88"/>
      <c r="T289" s="88"/>
      <c r="U289" s="88"/>
      <c r="V289" s="529">
        <f>'Agrotehniskā kopšana'!J293</f>
        <v>0</v>
      </c>
      <c r="W289" s="174">
        <v>60</v>
      </c>
      <c r="X289" s="180"/>
      <c r="Y289" s="88"/>
      <c r="Z289" s="88"/>
      <c r="AA289" s="88"/>
      <c r="AB289" s="529">
        <f>'Jaunaudžu kopšana'!J292</f>
        <v>0</v>
      </c>
      <c r="AC289" s="174"/>
      <c r="AD289" s="180"/>
      <c r="AE289" s="88"/>
      <c r="AF289" s="88"/>
      <c r="AG289" s="88"/>
      <c r="AH289" s="529">
        <f>Aizsardzība!J292</f>
        <v>0</v>
      </c>
      <c r="AI289" s="174">
        <v>30</v>
      </c>
      <c r="AJ289" s="180"/>
      <c r="AK289" s="88"/>
      <c r="AL289" s="88"/>
      <c r="AM289" s="88"/>
      <c r="AN289" s="529">
        <f>'Stumbru aizsardzība'!J294</f>
        <v>0</v>
      </c>
      <c r="AO289" s="87">
        <f t="shared" si="5"/>
        <v>90</v>
      </c>
      <c r="AP289" s="85">
        <f>IF(AND(Stādīšana!$Z292=TRUE,Papildināšana!$AC292=TRUE,'Agrotehniskā kopšana'!$AJ293=TRUE,'Jaunaudžu kopšana'!$AB292=TRUE,Aizsardzība!$AE292=TRUE,'Stumbru aizsardzība'!$AQ294=TRUE),(IF(COUNT(E289:I289)&gt;0,((E289+F289+G289+H289+I289)*J289),0)+IF(COUNT(Q289:U289)&gt;0,((Q289+R289+S289+T289+U289)*V289),0)+IF(COUNT(W289:AA289)&gt;0,((W289+X289+Y289+Z289+AA289)*AB289),0)+IF(COUNT(AC289:AG289)&gt;0,((AC289+AD289+AE289+AF289+AG289)*AH289),0)+(K289+L289+M289+N289+O289)*P289+(AI289+AJ289+AK289+AL289+AM289)*AN289),0)</f>
        <v>0</v>
      </c>
    </row>
    <row r="290" spans="1:42" x14ac:dyDescent="0.3">
      <c r="A290" s="152"/>
      <c r="B290" s="170">
        <v>282</v>
      </c>
      <c r="C290" s="171" t="s">
        <v>222</v>
      </c>
      <c r="D290" s="185" t="s">
        <v>79</v>
      </c>
      <c r="E290" s="174">
        <v>20</v>
      </c>
      <c r="F290" s="180">
        <v>20</v>
      </c>
      <c r="G290" s="88"/>
      <c r="H290" s="88"/>
      <c r="I290" s="88"/>
      <c r="J290" s="529">
        <f>Stādīšana!J293</f>
        <v>0</v>
      </c>
      <c r="K290" s="174"/>
      <c r="L290" s="180"/>
      <c r="M290" s="88"/>
      <c r="N290" s="88"/>
      <c r="O290" s="88"/>
      <c r="P290" s="529">
        <f>Papildināšana!J293</f>
        <v>0</v>
      </c>
      <c r="Q290" s="174">
        <v>125</v>
      </c>
      <c r="R290" s="180">
        <v>115</v>
      </c>
      <c r="S290" s="88"/>
      <c r="T290" s="88"/>
      <c r="U290" s="88"/>
      <c r="V290" s="529">
        <f>'Agrotehniskā kopšana'!J294</f>
        <v>0</v>
      </c>
      <c r="W290" s="174"/>
      <c r="X290" s="180"/>
      <c r="Y290" s="88"/>
      <c r="Z290" s="88"/>
      <c r="AA290" s="88"/>
      <c r="AB290" s="529">
        <f>'Jaunaudžu kopšana'!J293</f>
        <v>0</v>
      </c>
      <c r="AC290" s="174"/>
      <c r="AD290" s="180"/>
      <c r="AE290" s="88"/>
      <c r="AF290" s="88"/>
      <c r="AG290" s="88"/>
      <c r="AH290" s="529">
        <f>Aizsardzība!J293</f>
        <v>0</v>
      </c>
      <c r="AI290" s="174"/>
      <c r="AJ290" s="180"/>
      <c r="AK290" s="88"/>
      <c r="AL290" s="88"/>
      <c r="AM290" s="88"/>
      <c r="AN290" s="529">
        <f>'Stumbru aizsardzība'!J295</f>
        <v>0</v>
      </c>
      <c r="AO290" s="87">
        <f t="shared" si="5"/>
        <v>145</v>
      </c>
      <c r="AP290" s="85">
        <f>IF(AND(Stādīšana!$Z293=TRUE,Papildināšana!$AC293=TRUE,'Agrotehniskā kopšana'!$AJ294=TRUE,'Jaunaudžu kopšana'!$AB293=TRUE,Aizsardzība!$AE293=TRUE,'Stumbru aizsardzība'!$AQ295=TRUE),(IF(COUNT(E290:I290)&gt;0,((E290+F290+G290+H290+I290)*J290),0)+IF(COUNT(Q290:U290)&gt;0,((Q290+R290+S290+T290+U290)*V290),0)+IF(COUNT(W290:AA290)&gt;0,((W290+X290+Y290+Z290+AA290)*AB290),0)+IF(COUNT(AC290:AG290)&gt;0,((AC290+AD290+AE290+AF290+AG290)*AH290),0)+(K290+L290+M290+N290+O290)*P290+(AI290+AJ290+AK290+AL290+AM290)*AN290),0)</f>
        <v>0</v>
      </c>
    </row>
    <row r="291" spans="1:42" x14ac:dyDescent="0.3">
      <c r="A291" s="152"/>
      <c r="B291" s="170">
        <v>283</v>
      </c>
      <c r="C291" s="171" t="s">
        <v>222</v>
      </c>
      <c r="D291" s="185" t="s">
        <v>79</v>
      </c>
      <c r="E291" s="174"/>
      <c r="F291" s="180"/>
      <c r="G291" s="88"/>
      <c r="H291" s="88"/>
      <c r="I291" s="88"/>
      <c r="J291" s="529">
        <f>Stādīšana!J294</f>
        <v>0</v>
      </c>
      <c r="K291" s="174">
        <v>15</v>
      </c>
      <c r="L291" s="180"/>
      <c r="M291" s="88"/>
      <c r="N291" s="88"/>
      <c r="O291" s="88"/>
      <c r="P291" s="529">
        <f>Papildināšana!J294</f>
        <v>0</v>
      </c>
      <c r="Q291" s="174"/>
      <c r="R291" s="180"/>
      <c r="S291" s="88"/>
      <c r="T291" s="88"/>
      <c r="U291" s="88"/>
      <c r="V291" s="529">
        <f>'Agrotehniskā kopšana'!J295</f>
        <v>0</v>
      </c>
      <c r="W291" s="174"/>
      <c r="X291" s="180"/>
      <c r="Y291" s="88"/>
      <c r="Z291" s="88"/>
      <c r="AA291" s="88"/>
      <c r="AB291" s="529">
        <f>'Jaunaudžu kopšana'!J294</f>
        <v>0</v>
      </c>
      <c r="AC291" s="174">
        <v>160</v>
      </c>
      <c r="AD291" s="180"/>
      <c r="AE291" s="88"/>
      <c r="AF291" s="88"/>
      <c r="AG291" s="88"/>
      <c r="AH291" s="529">
        <f>Aizsardzība!J294</f>
        <v>0</v>
      </c>
      <c r="AI291" s="174">
        <v>30</v>
      </c>
      <c r="AJ291" s="180"/>
      <c r="AK291" s="88"/>
      <c r="AL291" s="88"/>
      <c r="AM291" s="88"/>
      <c r="AN291" s="529">
        <f>'Stumbru aizsardzība'!J296</f>
        <v>0</v>
      </c>
      <c r="AO291" s="87">
        <f t="shared" si="5"/>
        <v>205</v>
      </c>
      <c r="AP291" s="85">
        <f>IF(AND(Stādīšana!$Z294=TRUE,Papildināšana!$AC294=TRUE,'Agrotehniskā kopšana'!$AJ295=TRUE,'Jaunaudžu kopšana'!$AB294=TRUE,Aizsardzība!$AE294=TRUE,'Stumbru aizsardzība'!$AQ296=TRUE),(IF(COUNT(E291:I291)&gt;0,((E291+F291+G291+H291+I291)*J291),0)+IF(COUNT(Q291:U291)&gt;0,((Q291+R291+S291+T291+U291)*V291),0)+IF(COUNT(W291:AA291)&gt;0,((W291+X291+Y291+Z291+AA291)*AB291),0)+IF(COUNT(AC291:AG291)&gt;0,((AC291+AD291+AE291+AF291+AG291)*AH291),0)+(K291+L291+M291+N291+O291)*P291+(AI291+AJ291+AK291+AL291+AM291)*AN291),0)</f>
        <v>0</v>
      </c>
    </row>
    <row r="292" spans="1:42" x14ac:dyDescent="0.3">
      <c r="A292" s="152"/>
      <c r="B292" s="170">
        <v>284</v>
      </c>
      <c r="C292" s="171" t="s">
        <v>222</v>
      </c>
      <c r="D292" s="185" t="s">
        <v>76</v>
      </c>
      <c r="E292" s="174">
        <v>90</v>
      </c>
      <c r="F292" s="180"/>
      <c r="G292" s="88"/>
      <c r="H292" s="88"/>
      <c r="I292" s="88"/>
      <c r="J292" s="529">
        <f>Stādīšana!J295</f>
        <v>0</v>
      </c>
      <c r="K292" s="174">
        <v>15</v>
      </c>
      <c r="L292" s="180"/>
      <c r="M292" s="88"/>
      <c r="N292" s="88"/>
      <c r="O292" s="88"/>
      <c r="P292" s="529">
        <f>Papildināšana!J295</f>
        <v>0</v>
      </c>
      <c r="Q292" s="174">
        <v>95</v>
      </c>
      <c r="R292" s="180"/>
      <c r="S292" s="88"/>
      <c r="T292" s="88"/>
      <c r="U292" s="88"/>
      <c r="V292" s="529">
        <f>'Agrotehniskā kopšana'!J296</f>
        <v>0</v>
      </c>
      <c r="W292" s="174">
        <v>120</v>
      </c>
      <c r="X292" s="180"/>
      <c r="Y292" s="88"/>
      <c r="Z292" s="88"/>
      <c r="AA292" s="88"/>
      <c r="AB292" s="529">
        <f>'Jaunaudžu kopšana'!J295</f>
        <v>0</v>
      </c>
      <c r="AC292" s="174">
        <v>90</v>
      </c>
      <c r="AD292" s="180"/>
      <c r="AE292" s="88"/>
      <c r="AF292" s="88"/>
      <c r="AG292" s="88"/>
      <c r="AH292" s="529">
        <f>Aizsardzība!J295</f>
        <v>0</v>
      </c>
      <c r="AI292" s="174">
        <v>30</v>
      </c>
      <c r="AJ292" s="180"/>
      <c r="AK292" s="88"/>
      <c r="AL292" s="88"/>
      <c r="AM292" s="88"/>
      <c r="AN292" s="529">
        <f>'Stumbru aizsardzība'!J297</f>
        <v>0</v>
      </c>
      <c r="AO292" s="87">
        <f t="shared" si="5"/>
        <v>440</v>
      </c>
      <c r="AP292" s="85">
        <f>IF(AND(Stādīšana!$Z295=TRUE,Papildināšana!$AC295=TRUE,'Agrotehniskā kopšana'!$AJ296=TRUE,'Jaunaudžu kopšana'!$AB295=TRUE,Aizsardzība!$AE295=TRUE,'Stumbru aizsardzība'!$AQ297=TRUE),(IF(COUNT(E292:I292)&gt;0,((E292+F292+G292+H292+I292)*J292),0)+IF(COUNT(Q292:U292)&gt;0,((Q292+R292+S292+T292+U292)*V292),0)+IF(COUNT(W292:AA292)&gt;0,((W292+X292+Y292+Z292+AA292)*AB292),0)+IF(COUNT(AC292:AG292)&gt;0,((AC292+AD292+AE292+AF292+AG292)*AH292),0)+(K292+L292+M292+N292+O292)*P292+(AI292+AJ292+AK292+AL292+AM292)*AN292),0)</f>
        <v>0</v>
      </c>
    </row>
    <row r="293" spans="1:42" x14ac:dyDescent="0.3">
      <c r="A293" s="152"/>
      <c r="B293" s="170">
        <v>285</v>
      </c>
      <c r="C293" s="171" t="s">
        <v>222</v>
      </c>
      <c r="D293" s="185" t="s">
        <v>76</v>
      </c>
      <c r="E293" s="174"/>
      <c r="F293" s="180"/>
      <c r="G293" s="88"/>
      <c r="H293" s="88"/>
      <c r="I293" s="88"/>
      <c r="J293" s="529">
        <f>Stādīšana!J296</f>
        <v>0</v>
      </c>
      <c r="K293" s="174"/>
      <c r="L293" s="180"/>
      <c r="M293" s="88"/>
      <c r="N293" s="88"/>
      <c r="O293" s="88"/>
      <c r="P293" s="529">
        <f>Papildināšana!J296</f>
        <v>0</v>
      </c>
      <c r="Q293" s="174">
        <v>160</v>
      </c>
      <c r="R293" s="180">
        <v>150</v>
      </c>
      <c r="S293" s="88"/>
      <c r="T293" s="88"/>
      <c r="U293" s="88"/>
      <c r="V293" s="529">
        <f>'Agrotehniskā kopšana'!J297</f>
        <v>0</v>
      </c>
      <c r="W293" s="174"/>
      <c r="X293" s="180"/>
      <c r="Y293" s="88"/>
      <c r="Z293" s="88"/>
      <c r="AA293" s="88"/>
      <c r="AB293" s="529">
        <f>'Jaunaudžu kopšana'!J296</f>
        <v>0</v>
      </c>
      <c r="AC293" s="174">
        <v>60</v>
      </c>
      <c r="AD293" s="180">
        <v>50</v>
      </c>
      <c r="AE293" s="88"/>
      <c r="AF293" s="88"/>
      <c r="AG293" s="88"/>
      <c r="AH293" s="529">
        <f>Aizsardzība!J296</f>
        <v>0</v>
      </c>
      <c r="AI293" s="174"/>
      <c r="AJ293" s="180"/>
      <c r="AK293" s="88"/>
      <c r="AL293" s="88"/>
      <c r="AM293" s="88"/>
      <c r="AN293" s="529">
        <f>'Stumbru aizsardzība'!J298</f>
        <v>0</v>
      </c>
      <c r="AO293" s="87">
        <f t="shared" si="5"/>
        <v>220</v>
      </c>
      <c r="AP293" s="85">
        <f>IF(AND(Stādīšana!$Z296=TRUE,Papildināšana!$AC296=TRUE,'Agrotehniskā kopšana'!$AJ297=TRUE,'Jaunaudžu kopšana'!$AB296=TRUE,Aizsardzība!$AE296=TRUE,'Stumbru aizsardzība'!$AQ298=TRUE),(IF(COUNT(E293:I293)&gt;0,((E293+F293+G293+H293+I293)*J293),0)+IF(COUNT(Q293:U293)&gt;0,((Q293+R293+S293+T293+U293)*V293),0)+IF(COUNT(W293:AA293)&gt;0,((W293+X293+Y293+Z293+AA293)*AB293),0)+IF(COUNT(AC293:AG293)&gt;0,((AC293+AD293+AE293+AF293+AG293)*AH293),0)+(K293+L293+M293+N293+O293)*P293+(AI293+AJ293+AK293+AL293+AM293)*AN293),0)</f>
        <v>0</v>
      </c>
    </row>
    <row r="294" spans="1:42" x14ac:dyDescent="0.3">
      <c r="A294" s="152"/>
      <c r="B294" s="170">
        <v>286</v>
      </c>
      <c r="C294" s="171" t="s">
        <v>222</v>
      </c>
      <c r="D294" s="185" t="s">
        <v>77</v>
      </c>
      <c r="E294" s="174">
        <v>65</v>
      </c>
      <c r="F294" s="180">
        <v>55</v>
      </c>
      <c r="G294" s="88"/>
      <c r="H294" s="88"/>
      <c r="I294" s="88"/>
      <c r="J294" s="529">
        <f>Stādīšana!J297</f>
        <v>0</v>
      </c>
      <c r="K294" s="174"/>
      <c r="L294" s="180"/>
      <c r="M294" s="88"/>
      <c r="N294" s="88"/>
      <c r="O294" s="88"/>
      <c r="P294" s="529">
        <f>Papildināšana!J297</f>
        <v>0</v>
      </c>
      <c r="Q294" s="174">
        <v>100</v>
      </c>
      <c r="R294" s="180">
        <v>90</v>
      </c>
      <c r="S294" s="88"/>
      <c r="T294" s="88"/>
      <c r="U294" s="88"/>
      <c r="V294" s="529">
        <f>'Agrotehniskā kopšana'!J298</f>
        <v>0</v>
      </c>
      <c r="W294" s="174"/>
      <c r="X294" s="180"/>
      <c r="Y294" s="88"/>
      <c r="Z294" s="88"/>
      <c r="AA294" s="88"/>
      <c r="AB294" s="529">
        <f>'Jaunaudžu kopšana'!J297</f>
        <v>0</v>
      </c>
      <c r="AC294" s="174"/>
      <c r="AD294" s="180"/>
      <c r="AE294" s="88"/>
      <c r="AF294" s="88"/>
      <c r="AG294" s="88"/>
      <c r="AH294" s="529">
        <f>Aizsardzība!J297</f>
        <v>0</v>
      </c>
      <c r="AI294" s="174"/>
      <c r="AJ294" s="180"/>
      <c r="AK294" s="88"/>
      <c r="AL294" s="88"/>
      <c r="AM294" s="88"/>
      <c r="AN294" s="529">
        <f>'Stumbru aizsardzība'!J299</f>
        <v>0</v>
      </c>
      <c r="AO294" s="87">
        <f t="shared" si="5"/>
        <v>165</v>
      </c>
      <c r="AP294" s="85">
        <f>IF(AND(Stādīšana!$Z297=TRUE,Papildināšana!$AC297=TRUE,'Agrotehniskā kopšana'!$AJ298=TRUE,'Jaunaudžu kopšana'!$AB297=TRUE,Aizsardzība!$AE297=TRUE,'Stumbru aizsardzība'!$AQ299=TRUE),(IF(COUNT(E294:I294)&gt;0,((E294+F294+G294+H294+I294)*J294),0)+IF(COUNT(Q294:U294)&gt;0,((Q294+R294+S294+T294+U294)*V294),0)+IF(COUNT(W294:AA294)&gt;0,((W294+X294+Y294+Z294+AA294)*AB294),0)+IF(COUNT(AC294:AG294)&gt;0,((AC294+AD294+AE294+AF294+AG294)*AH294),0)+(K294+L294+M294+N294+O294)*P294+(AI294+AJ294+AK294+AL294+AM294)*AN294),0)</f>
        <v>0</v>
      </c>
    </row>
    <row r="295" spans="1:42" x14ac:dyDescent="0.3">
      <c r="A295" s="152"/>
      <c r="B295" s="170">
        <v>287</v>
      </c>
      <c r="C295" s="171" t="s">
        <v>222</v>
      </c>
      <c r="D295" s="185" t="s">
        <v>77</v>
      </c>
      <c r="E295" s="174"/>
      <c r="F295" s="180"/>
      <c r="G295" s="88"/>
      <c r="H295" s="88"/>
      <c r="I295" s="88"/>
      <c r="J295" s="529">
        <f>Stādīšana!J298</f>
        <v>0</v>
      </c>
      <c r="K295" s="174"/>
      <c r="L295" s="180"/>
      <c r="M295" s="88"/>
      <c r="N295" s="88"/>
      <c r="O295" s="88"/>
      <c r="P295" s="529">
        <f>Papildināšana!J298</f>
        <v>0</v>
      </c>
      <c r="Q295" s="174">
        <v>130</v>
      </c>
      <c r="R295" s="180"/>
      <c r="S295" s="88"/>
      <c r="T295" s="88"/>
      <c r="U295" s="88"/>
      <c r="V295" s="529">
        <f>'Agrotehniskā kopšana'!J299</f>
        <v>0</v>
      </c>
      <c r="W295" s="174"/>
      <c r="X295" s="180"/>
      <c r="Y295" s="88"/>
      <c r="Z295" s="88"/>
      <c r="AA295" s="88"/>
      <c r="AB295" s="529">
        <f>'Jaunaudžu kopšana'!J298</f>
        <v>0</v>
      </c>
      <c r="AC295" s="174"/>
      <c r="AD295" s="180"/>
      <c r="AE295" s="88"/>
      <c r="AF295" s="88"/>
      <c r="AG295" s="88"/>
      <c r="AH295" s="529">
        <f>Aizsardzība!J298</f>
        <v>0</v>
      </c>
      <c r="AI295" s="174"/>
      <c r="AJ295" s="180"/>
      <c r="AK295" s="88"/>
      <c r="AL295" s="88"/>
      <c r="AM295" s="88"/>
      <c r="AN295" s="529">
        <f>'Stumbru aizsardzība'!J300</f>
        <v>0</v>
      </c>
      <c r="AO295" s="87">
        <f t="shared" si="5"/>
        <v>130</v>
      </c>
      <c r="AP295" s="85">
        <f>IF(AND(Stādīšana!$Z298=TRUE,Papildināšana!$AC298=TRUE,'Agrotehniskā kopšana'!$AJ299=TRUE,'Jaunaudžu kopšana'!$AB298=TRUE,Aizsardzība!$AE298=TRUE,'Stumbru aizsardzība'!$AQ300=TRUE),(IF(COUNT(E295:I295)&gt;0,((E295+F295+G295+H295+I295)*J295),0)+IF(COUNT(Q295:U295)&gt;0,((Q295+R295+S295+T295+U295)*V295),0)+IF(COUNT(W295:AA295)&gt;0,((W295+X295+Y295+Z295+AA295)*AB295),0)+IF(COUNT(AC295:AG295)&gt;0,((AC295+AD295+AE295+AF295+AG295)*AH295),0)+(K295+L295+M295+N295+O295)*P295+(AI295+AJ295+AK295+AL295+AM295)*AN295),0)</f>
        <v>0</v>
      </c>
    </row>
    <row r="296" spans="1:42" x14ac:dyDescent="0.3">
      <c r="A296" s="152"/>
      <c r="B296" s="170">
        <v>288</v>
      </c>
      <c r="C296" s="171" t="s">
        <v>222</v>
      </c>
      <c r="D296" s="185" t="s">
        <v>77</v>
      </c>
      <c r="E296" s="174"/>
      <c r="F296" s="180"/>
      <c r="G296" s="88"/>
      <c r="H296" s="88"/>
      <c r="I296" s="88"/>
      <c r="J296" s="529">
        <f>Stādīšana!J299</f>
        <v>0</v>
      </c>
      <c r="K296" s="174">
        <v>10</v>
      </c>
      <c r="L296" s="180"/>
      <c r="M296" s="88"/>
      <c r="N296" s="88"/>
      <c r="O296" s="88"/>
      <c r="P296" s="529">
        <f>Papildināšana!J299</f>
        <v>0</v>
      </c>
      <c r="Q296" s="174"/>
      <c r="R296" s="180"/>
      <c r="S296" s="88"/>
      <c r="T296" s="88"/>
      <c r="U296" s="88"/>
      <c r="V296" s="529">
        <f>'Agrotehniskā kopšana'!J300</f>
        <v>0</v>
      </c>
      <c r="W296" s="174">
        <v>50</v>
      </c>
      <c r="X296" s="180"/>
      <c r="Y296" s="88"/>
      <c r="Z296" s="88"/>
      <c r="AA296" s="88"/>
      <c r="AB296" s="529">
        <f>'Jaunaudžu kopšana'!J299</f>
        <v>0</v>
      </c>
      <c r="AC296" s="174"/>
      <c r="AD296" s="180"/>
      <c r="AE296" s="88"/>
      <c r="AF296" s="88"/>
      <c r="AG296" s="88"/>
      <c r="AH296" s="529">
        <f>Aizsardzība!J299</f>
        <v>0</v>
      </c>
      <c r="AI296" s="174"/>
      <c r="AJ296" s="180"/>
      <c r="AK296" s="88"/>
      <c r="AL296" s="88"/>
      <c r="AM296" s="88"/>
      <c r="AN296" s="529">
        <f>'Stumbru aizsardzība'!J301</f>
        <v>0</v>
      </c>
      <c r="AO296" s="87">
        <f t="shared" si="5"/>
        <v>60</v>
      </c>
      <c r="AP296" s="85">
        <f>IF(AND(Stādīšana!$Z299=TRUE,Papildināšana!$AC299=TRUE,'Agrotehniskā kopšana'!$AJ300=TRUE,'Jaunaudžu kopšana'!$AB299=TRUE,Aizsardzība!$AE299=TRUE,'Stumbru aizsardzība'!$AQ301=TRUE),(IF(COUNT(E296:I296)&gt;0,((E296+F296+G296+H296+I296)*J296),0)+IF(COUNT(Q296:U296)&gt;0,((Q296+R296+S296+T296+U296)*V296),0)+IF(COUNT(W296:AA296)&gt;0,((W296+X296+Y296+Z296+AA296)*AB296),0)+IF(COUNT(AC296:AG296)&gt;0,((AC296+AD296+AE296+AF296+AG296)*AH296),0)+(K296+L296+M296+N296+O296)*P296+(AI296+AJ296+AK296+AL296+AM296)*AN296),0)</f>
        <v>0</v>
      </c>
    </row>
    <row r="297" spans="1:42" x14ac:dyDescent="0.3">
      <c r="A297" s="152"/>
      <c r="B297" s="170">
        <v>289</v>
      </c>
      <c r="C297" s="171" t="s">
        <v>222</v>
      </c>
      <c r="D297" s="185" t="s">
        <v>77</v>
      </c>
      <c r="E297" s="174">
        <v>50</v>
      </c>
      <c r="F297" s="180">
        <v>40</v>
      </c>
      <c r="G297" s="88"/>
      <c r="H297" s="88"/>
      <c r="I297" s="88"/>
      <c r="J297" s="529">
        <f>Stādīšana!J300</f>
        <v>0</v>
      </c>
      <c r="K297" s="174"/>
      <c r="L297" s="180"/>
      <c r="M297" s="88"/>
      <c r="N297" s="88"/>
      <c r="O297" s="88"/>
      <c r="P297" s="529">
        <f>Papildināšana!J300</f>
        <v>0</v>
      </c>
      <c r="Q297" s="174"/>
      <c r="R297" s="180"/>
      <c r="S297" s="88"/>
      <c r="T297" s="88"/>
      <c r="U297" s="88"/>
      <c r="V297" s="529">
        <f>'Agrotehniskā kopšana'!J301</f>
        <v>0</v>
      </c>
      <c r="W297" s="174"/>
      <c r="X297" s="180"/>
      <c r="Y297" s="88"/>
      <c r="Z297" s="88"/>
      <c r="AA297" s="88"/>
      <c r="AB297" s="529">
        <f>'Jaunaudžu kopšana'!J300</f>
        <v>0</v>
      </c>
      <c r="AC297" s="174">
        <v>80</v>
      </c>
      <c r="AD297" s="180">
        <v>70</v>
      </c>
      <c r="AE297" s="88"/>
      <c r="AF297" s="88"/>
      <c r="AG297" s="88"/>
      <c r="AH297" s="529">
        <f>Aizsardzība!J300</f>
        <v>0</v>
      </c>
      <c r="AI297" s="174"/>
      <c r="AJ297" s="180"/>
      <c r="AK297" s="88"/>
      <c r="AL297" s="88"/>
      <c r="AM297" s="88"/>
      <c r="AN297" s="529">
        <f>'Stumbru aizsardzība'!J302</f>
        <v>0</v>
      </c>
      <c r="AO297" s="87">
        <f t="shared" si="5"/>
        <v>130</v>
      </c>
      <c r="AP297" s="85">
        <f>IF(AND(Stādīšana!$Z300=TRUE,Papildināšana!$AC300=TRUE,'Agrotehniskā kopšana'!$AJ301=TRUE,'Jaunaudžu kopšana'!$AB300=TRUE,Aizsardzība!$AE300=TRUE,'Stumbru aizsardzība'!$AQ302=TRUE),(IF(COUNT(E297:I297)&gt;0,((E297+F297+G297+H297+I297)*J297),0)+IF(COUNT(Q297:U297)&gt;0,((Q297+R297+S297+T297+U297)*V297),0)+IF(COUNT(W297:AA297)&gt;0,((W297+X297+Y297+Z297+AA297)*AB297),0)+IF(COUNT(AC297:AG297)&gt;0,((AC297+AD297+AE297+AF297+AG297)*AH297),0)+(K297+L297+M297+N297+O297)*P297+(AI297+AJ297+AK297+AL297+AM297)*AN297),0)</f>
        <v>0</v>
      </c>
    </row>
    <row r="298" spans="1:42" x14ac:dyDescent="0.3">
      <c r="A298" s="152"/>
      <c r="B298" s="170">
        <v>290</v>
      </c>
      <c r="C298" s="171" t="s">
        <v>222</v>
      </c>
      <c r="D298" s="185" t="s">
        <v>77</v>
      </c>
      <c r="E298" s="174"/>
      <c r="F298" s="180"/>
      <c r="G298" s="88"/>
      <c r="H298" s="88"/>
      <c r="I298" s="88"/>
      <c r="J298" s="529">
        <f>Stādīšana!J301</f>
        <v>0</v>
      </c>
      <c r="K298" s="174"/>
      <c r="L298" s="180"/>
      <c r="M298" s="88"/>
      <c r="N298" s="88"/>
      <c r="O298" s="88"/>
      <c r="P298" s="529">
        <f>Papildināšana!J301</f>
        <v>0</v>
      </c>
      <c r="Q298" s="174"/>
      <c r="R298" s="180"/>
      <c r="S298" s="88"/>
      <c r="T298" s="88"/>
      <c r="U298" s="88"/>
      <c r="V298" s="529">
        <f>'Agrotehniskā kopšana'!J302</f>
        <v>0</v>
      </c>
      <c r="W298" s="174"/>
      <c r="X298" s="180"/>
      <c r="Y298" s="88"/>
      <c r="Z298" s="88"/>
      <c r="AA298" s="88"/>
      <c r="AB298" s="529">
        <f>'Jaunaudžu kopšana'!J301</f>
        <v>0</v>
      </c>
      <c r="AC298" s="174">
        <v>50</v>
      </c>
      <c r="AD298" s="180"/>
      <c r="AE298" s="88"/>
      <c r="AF298" s="88"/>
      <c r="AG298" s="88"/>
      <c r="AH298" s="529">
        <f>Aizsardzība!J301</f>
        <v>0</v>
      </c>
      <c r="AI298" s="174">
        <v>50</v>
      </c>
      <c r="AJ298" s="180"/>
      <c r="AK298" s="88"/>
      <c r="AL298" s="88"/>
      <c r="AM298" s="88"/>
      <c r="AN298" s="529">
        <f>'Stumbru aizsardzība'!J303</f>
        <v>0</v>
      </c>
      <c r="AO298" s="87">
        <f t="shared" si="5"/>
        <v>100</v>
      </c>
      <c r="AP298" s="85">
        <f>IF(AND(Stādīšana!$Z301=TRUE,Papildināšana!$AC301=TRUE,'Agrotehniskā kopšana'!$AJ302=TRUE,'Jaunaudžu kopšana'!$AB301=TRUE,Aizsardzība!$AE301=TRUE,'Stumbru aizsardzība'!$AQ303=TRUE),(IF(COUNT(E298:I298)&gt;0,((E298+F298+G298+H298+I298)*J298),0)+IF(COUNT(Q298:U298)&gt;0,((Q298+R298+S298+T298+U298)*V298),0)+IF(COUNT(W298:AA298)&gt;0,((W298+X298+Y298+Z298+AA298)*AB298),0)+IF(COUNT(AC298:AG298)&gt;0,((AC298+AD298+AE298+AF298+AG298)*AH298),0)+(K298+L298+M298+N298+O298)*P298+(AI298+AJ298+AK298+AL298+AM298)*AN298),0)</f>
        <v>0</v>
      </c>
    </row>
    <row r="299" spans="1:42" x14ac:dyDescent="0.3">
      <c r="A299" s="152"/>
      <c r="B299" s="170">
        <v>291</v>
      </c>
      <c r="C299" s="171" t="s">
        <v>222</v>
      </c>
      <c r="D299" s="185" t="s">
        <v>78</v>
      </c>
      <c r="E299" s="174">
        <v>70</v>
      </c>
      <c r="F299" s="180">
        <v>50</v>
      </c>
      <c r="G299" s="88"/>
      <c r="H299" s="88"/>
      <c r="I299" s="88"/>
      <c r="J299" s="529">
        <f>Stādīšana!J302</f>
        <v>0</v>
      </c>
      <c r="K299" s="174"/>
      <c r="L299" s="180"/>
      <c r="M299" s="88"/>
      <c r="N299" s="88"/>
      <c r="O299" s="88"/>
      <c r="P299" s="529">
        <f>Papildināšana!J302</f>
        <v>0</v>
      </c>
      <c r="Q299" s="174">
        <v>110</v>
      </c>
      <c r="R299" s="180">
        <v>100</v>
      </c>
      <c r="S299" s="88"/>
      <c r="T299" s="88"/>
      <c r="U299" s="88"/>
      <c r="V299" s="529">
        <f>'Agrotehniskā kopšana'!J303</f>
        <v>0</v>
      </c>
      <c r="W299" s="174"/>
      <c r="X299" s="180"/>
      <c r="Y299" s="88"/>
      <c r="Z299" s="88"/>
      <c r="AA299" s="88"/>
      <c r="AB299" s="529">
        <f>'Jaunaudžu kopšana'!J302</f>
        <v>0</v>
      </c>
      <c r="AC299" s="174">
        <v>60</v>
      </c>
      <c r="AD299" s="180">
        <v>50</v>
      </c>
      <c r="AE299" s="88"/>
      <c r="AF299" s="88"/>
      <c r="AG299" s="88"/>
      <c r="AH299" s="529">
        <f>Aizsardzība!J302</f>
        <v>0</v>
      </c>
      <c r="AI299" s="174"/>
      <c r="AJ299" s="180"/>
      <c r="AK299" s="88"/>
      <c r="AL299" s="88"/>
      <c r="AM299" s="88"/>
      <c r="AN299" s="529">
        <f>'Stumbru aizsardzība'!J304</f>
        <v>0</v>
      </c>
      <c r="AO299" s="87">
        <f t="shared" si="5"/>
        <v>240</v>
      </c>
      <c r="AP299" s="85">
        <f>IF(AND(Stādīšana!$Z302=TRUE,Papildināšana!$AC302=TRUE,'Agrotehniskā kopšana'!$AJ303=TRUE,'Jaunaudžu kopšana'!$AB302=TRUE,Aizsardzība!$AE302=TRUE,'Stumbru aizsardzība'!$AQ304=TRUE),(IF(COUNT(E299:I299)&gt;0,((E299+F299+G299+H299+I299)*J299),0)+IF(COUNT(Q299:U299)&gt;0,((Q299+R299+S299+T299+U299)*V299),0)+IF(COUNT(W299:AA299)&gt;0,((W299+X299+Y299+Z299+AA299)*AB299),0)+IF(COUNT(AC299:AG299)&gt;0,((AC299+AD299+AE299+AF299+AG299)*AH299),0)+(K299+L299+M299+N299+O299)*P299+(AI299+AJ299+AK299+AL299+AM299)*AN299),0)</f>
        <v>0</v>
      </c>
    </row>
    <row r="300" spans="1:42" x14ac:dyDescent="0.3">
      <c r="A300" s="152"/>
      <c r="B300" s="170">
        <v>292</v>
      </c>
      <c r="C300" s="171" t="s">
        <v>222</v>
      </c>
      <c r="D300" s="185" t="s">
        <v>78</v>
      </c>
      <c r="E300" s="174">
        <v>50</v>
      </c>
      <c r="F300" s="180">
        <v>40</v>
      </c>
      <c r="G300" s="88"/>
      <c r="H300" s="88"/>
      <c r="I300" s="88"/>
      <c r="J300" s="529">
        <f>Stādīšana!J303</f>
        <v>0</v>
      </c>
      <c r="K300" s="174"/>
      <c r="L300" s="180"/>
      <c r="M300" s="88"/>
      <c r="N300" s="88"/>
      <c r="O300" s="88"/>
      <c r="P300" s="529">
        <f>Papildināšana!J303</f>
        <v>0</v>
      </c>
      <c r="Q300" s="174">
        <v>100</v>
      </c>
      <c r="R300" s="180">
        <v>90</v>
      </c>
      <c r="S300" s="88"/>
      <c r="T300" s="88"/>
      <c r="U300" s="88"/>
      <c r="V300" s="529">
        <f>'Agrotehniskā kopšana'!J304</f>
        <v>0</v>
      </c>
      <c r="W300" s="174"/>
      <c r="X300" s="180"/>
      <c r="Y300" s="88"/>
      <c r="Z300" s="88"/>
      <c r="AA300" s="88"/>
      <c r="AB300" s="529">
        <f>'Jaunaudžu kopšana'!J303</f>
        <v>0</v>
      </c>
      <c r="AC300" s="174"/>
      <c r="AD300" s="180"/>
      <c r="AE300" s="88"/>
      <c r="AF300" s="88"/>
      <c r="AG300" s="88"/>
      <c r="AH300" s="529">
        <f>Aizsardzība!J303</f>
        <v>0</v>
      </c>
      <c r="AI300" s="174"/>
      <c r="AJ300" s="180"/>
      <c r="AK300" s="88"/>
      <c r="AL300" s="88"/>
      <c r="AM300" s="88"/>
      <c r="AN300" s="529">
        <f>'Stumbru aizsardzība'!J305</f>
        <v>0</v>
      </c>
      <c r="AO300" s="87">
        <f t="shared" si="5"/>
        <v>150</v>
      </c>
      <c r="AP300" s="85">
        <f>IF(AND(Stādīšana!$Z303=TRUE,Papildināšana!$AC303=TRUE,'Agrotehniskā kopšana'!$AJ304=TRUE,'Jaunaudžu kopšana'!$AB303=TRUE,Aizsardzība!$AE303=TRUE,'Stumbru aizsardzība'!$AQ305=TRUE),(IF(COUNT(E300:I300)&gt;0,((E300+F300+G300+H300+I300)*J300),0)+IF(COUNT(Q300:U300)&gt;0,((Q300+R300+S300+T300+U300)*V300),0)+IF(COUNT(W300:AA300)&gt;0,((W300+X300+Y300+Z300+AA300)*AB300),0)+IF(COUNT(AC300:AG300)&gt;0,((AC300+AD300+AE300+AF300+AG300)*AH300),0)+(K300+L300+M300+N300+O300)*P300+(AI300+AJ300+AK300+AL300+AM300)*AN300),0)</f>
        <v>0</v>
      </c>
    </row>
    <row r="301" spans="1:42" x14ac:dyDescent="0.3">
      <c r="A301" s="152"/>
      <c r="B301" s="170">
        <v>293</v>
      </c>
      <c r="C301" s="171" t="s">
        <v>222</v>
      </c>
      <c r="D301" s="185" t="s">
        <v>78</v>
      </c>
      <c r="E301" s="174"/>
      <c r="F301" s="180"/>
      <c r="G301" s="88"/>
      <c r="H301" s="88"/>
      <c r="I301" s="88"/>
      <c r="J301" s="529">
        <f>Stādīšana!J304</f>
        <v>0</v>
      </c>
      <c r="K301" s="174"/>
      <c r="L301" s="180"/>
      <c r="M301" s="88"/>
      <c r="N301" s="88"/>
      <c r="O301" s="88"/>
      <c r="P301" s="529">
        <f>Papildināšana!J304</f>
        <v>0</v>
      </c>
      <c r="Q301" s="174"/>
      <c r="R301" s="180"/>
      <c r="S301" s="88"/>
      <c r="T301" s="88"/>
      <c r="U301" s="88"/>
      <c r="V301" s="529">
        <f>'Agrotehniskā kopšana'!J305</f>
        <v>0</v>
      </c>
      <c r="W301" s="174">
        <v>185</v>
      </c>
      <c r="X301" s="180"/>
      <c r="Y301" s="88"/>
      <c r="Z301" s="88"/>
      <c r="AA301" s="88"/>
      <c r="AB301" s="529">
        <f>'Jaunaudžu kopšana'!J304</f>
        <v>0</v>
      </c>
      <c r="AC301" s="174"/>
      <c r="AD301" s="180"/>
      <c r="AE301" s="88"/>
      <c r="AF301" s="88"/>
      <c r="AG301" s="88"/>
      <c r="AH301" s="529">
        <f>Aizsardzība!J304</f>
        <v>0</v>
      </c>
      <c r="AI301" s="174"/>
      <c r="AJ301" s="180"/>
      <c r="AK301" s="88"/>
      <c r="AL301" s="88"/>
      <c r="AM301" s="88"/>
      <c r="AN301" s="529">
        <f>'Stumbru aizsardzība'!J306</f>
        <v>0</v>
      </c>
      <c r="AO301" s="87">
        <f t="shared" si="5"/>
        <v>185</v>
      </c>
      <c r="AP301" s="85">
        <f>IF(AND(Stādīšana!$Z304=TRUE,Papildināšana!$AC304=TRUE,'Agrotehniskā kopšana'!$AJ305=TRUE,'Jaunaudžu kopšana'!$AB304=TRUE,Aizsardzība!$AE304=TRUE,'Stumbru aizsardzība'!$AQ306=TRUE),(IF(COUNT(E301:I301)&gt;0,((E301+F301+G301+H301+I301)*J301),0)+IF(COUNT(Q301:U301)&gt;0,((Q301+R301+S301+T301+U301)*V301),0)+IF(COUNT(W301:AA301)&gt;0,((W301+X301+Y301+Z301+AA301)*AB301),0)+IF(COUNT(AC301:AG301)&gt;0,((AC301+AD301+AE301+AF301+AG301)*AH301),0)+(K301+L301+M301+N301+O301)*P301+(AI301+AJ301+AK301+AL301+AM301)*AN301),0)</f>
        <v>0</v>
      </c>
    </row>
    <row r="302" spans="1:42" ht="15" thickBot="1" x14ac:dyDescent="0.35">
      <c r="A302" s="152"/>
      <c r="B302" s="170">
        <v>294</v>
      </c>
      <c r="C302" s="171" t="s">
        <v>222</v>
      </c>
      <c r="D302" s="185" t="s">
        <v>78</v>
      </c>
      <c r="E302" s="179"/>
      <c r="F302" s="184"/>
      <c r="G302" s="530"/>
      <c r="H302" s="530"/>
      <c r="I302" s="530"/>
      <c r="J302" s="531">
        <f>Stādīšana!J305</f>
        <v>0</v>
      </c>
      <c r="K302" s="179">
        <v>20</v>
      </c>
      <c r="L302" s="184"/>
      <c r="M302" s="530"/>
      <c r="N302" s="530"/>
      <c r="O302" s="530"/>
      <c r="P302" s="531">
        <f>Papildināšana!J305</f>
        <v>0</v>
      </c>
      <c r="Q302" s="179"/>
      <c r="R302" s="184"/>
      <c r="S302" s="530"/>
      <c r="T302" s="530"/>
      <c r="U302" s="530"/>
      <c r="V302" s="531">
        <f>'Agrotehniskā kopšana'!J306</f>
        <v>0</v>
      </c>
      <c r="W302" s="179"/>
      <c r="X302" s="184"/>
      <c r="Y302" s="530"/>
      <c r="Z302" s="530"/>
      <c r="AA302" s="530"/>
      <c r="AB302" s="531">
        <f>'Jaunaudžu kopšana'!J305</f>
        <v>0</v>
      </c>
      <c r="AC302" s="179"/>
      <c r="AD302" s="184"/>
      <c r="AE302" s="530"/>
      <c r="AF302" s="530"/>
      <c r="AG302" s="530"/>
      <c r="AH302" s="531">
        <f>Aizsardzība!J305</f>
        <v>0</v>
      </c>
      <c r="AI302" s="179">
        <v>100</v>
      </c>
      <c r="AJ302" s="184"/>
      <c r="AK302" s="530"/>
      <c r="AL302" s="530"/>
      <c r="AM302" s="530"/>
      <c r="AN302" s="531">
        <f>'Stumbru aizsardzība'!J307</f>
        <v>0</v>
      </c>
      <c r="AO302" s="87">
        <f t="shared" si="5"/>
        <v>120</v>
      </c>
      <c r="AP302" s="85">
        <f>IF(AND(Stādīšana!$Z305=TRUE,Papildināšana!$AC305=TRUE,'Agrotehniskā kopšana'!$AJ306=TRUE,'Jaunaudžu kopšana'!$AB305=TRUE,Aizsardzība!$AE305=TRUE,'Stumbru aizsardzība'!$AQ307=TRUE),(IF(COUNT(E302:I302)&gt;0,((E302+F302+G302+H302+I302)*J302),0)+IF(COUNT(Q302:U302)&gt;0,((Q302+R302+S302+T302+U302)*V302),0)+IF(COUNT(W302:AA302)&gt;0,((W302+X302+Y302+Z302+AA302)*AB302),0)+IF(COUNT(AC302:AG302)&gt;0,((AC302+AD302+AE302+AF302+AG302)*AH302),0)+(K302+L302+M302+N302+O302)*P302+(AI302+AJ302+AK302+AL302+AM302)*AN302),0)</f>
        <v>0</v>
      </c>
    </row>
  </sheetData>
  <sheetProtection algorithmName="SHA-512" hashValue="igmfCqLwkYTJAIlYdW2bo9elyhAteJYzrklg8KX89uqjRlH7YjyJJCb9fY9VcOf1i2l3/V6JlS8lTdQ0Vwz+wg==" saltValue="+5G7eYXxW+6aeNYfnLgn7A==" spinCount="100000" sheet="1" selectLockedCells="1" autoFilter="0"/>
  <autoFilter ref="A8:D302" xr:uid="{00000000-0001-0000-0100-000000000000}"/>
  <customSheetViews>
    <customSheetView guid="{011E5F75-100C-4215-8D4E-A0C19B2FB4C9}" hiddenRows="1">
      <selection activeCell="AE12" sqref="AE12"/>
      <pageMargins left="0.7" right="0.7" top="0.75" bottom="0.75" header="0.3" footer="0.3"/>
    </customSheetView>
  </customSheetViews>
  <mergeCells count="15">
    <mergeCell ref="B2:AN2"/>
    <mergeCell ref="AS10:AT10"/>
    <mergeCell ref="G5:V5"/>
    <mergeCell ref="G6:V6"/>
    <mergeCell ref="B1:AP1"/>
    <mergeCell ref="AC7:AH7"/>
    <mergeCell ref="E7:J7"/>
    <mergeCell ref="W7:AB7"/>
    <mergeCell ref="Q7:V7"/>
    <mergeCell ref="B7:D7"/>
    <mergeCell ref="B5:F5"/>
    <mergeCell ref="B6:F6"/>
    <mergeCell ref="K7:P7"/>
    <mergeCell ref="AI7:AN7"/>
    <mergeCell ref="B3:AN3"/>
  </mergeCells>
  <conditionalFormatting sqref="F9:F30">
    <cfRule type="expression" dxfId="43" priority="12">
      <formula>AND(#REF!="Divgadīga daļa",XFD9&gt;0,F9&lt;=0)</formula>
    </cfRule>
  </conditionalFormatting>
  <conditionalFormatting sqref="F79:F101">
    <cfRule type="expression" dxfId="42" priority="11">
      <formula>AND($X79="Divgadīga daļa",XFD79&gt;0,F79&lt;=0)</formula>
    </cfRule>
  </conditionalFormatting>
  <conditionalFormatting sqref="L9:L30">
    <cfRule type="expression" dxfId="41" priority="10">
      <formula>AND(#REF!="Divgadīga daļa",F9&gt;0,L9&lt;=0)</formula>
    </cfRule>
  </conditionalFormatting>
  <conditionalFormatting sqref="L79:L101">
    <cfRule type="expression" dxfId="40" priority="9">
      <formula>AND($X79="Divgadīga daļa",F79&gt;0,L79&lt;=0)</formula>
    </cfRule>
  </conditionalFormatting>
  <conditionalFormatting sqref="R9:R30">
    <cfRule type="expression" dxfId="39" priority="8">
      <formula>AND(#REF!="Divgadīga daļa",L9&gt;0,R9&lt;=0)</formula>
    </cfRule>
  </conditionalFormatting>
  <conditionalFormatting sqref="R79:R101">
    <cfRule type="expression" dxfId="38" priority="7">
      <formula>AND($X79="Divgadīga daļa",L79&gt;0,R79&lt;=0)</formula>
    </cfRule>
  </conditionalFormatting>
  <conditionalFormatting sqref="X9:X30">
    <cfRule type="expression" dxfId="37" priority="6">
      <formula>AND(#REF!="Divgadīga daļa",R9&gt;0,X9&lt;=0)</formula>
    </cfRule>
  </conditionalFormatting>
  <conditionalFormatting sqref="X79:X101">
    <cfRule type="expression" dxfId="36" priority="5">
      <formula>AND($X79="Divgadīga daļa",R79&gt;0,X79&lt;=0)</formula>
    </cfRule>
  </conditionalFormatting>
  <conditionalFormatting sqref="AD9:AD30">
    <cfRule type="expression" dxfId="35" priority="4">
      <formula>AND(#REF!="Divgadīga daļa",X9&gt;0,AD9&lt;=0)</formula>
    </cfRule>
  </conditionalFormatting>
  <conditionalFormatting sqref="AD79:AD101">
    <cfRule type="expression" dxfId="34" priority="3">
      <formula>AND($X79="Divgadīga daļa",X79&gt;0,AD79&lt;=0)</formula>
    </cfRule>
  </conditionalFormatting>
  <conditionalFormatting sqref="AJ9:AJ30">
    <cfRule type="expression" dxfId="33" priority="2">
      <formula>AND(#REF!="Divgadīga daļa",AD9&gt;0,AJ9&lt;=0)</formula>
    </cfRule>
  </conditionalFormatting>
  <conditionalFormatting sqref="AJ79:AJ101">
    <cfRule type="expression" dxfId="32" priority="1">
      <formula>AND($X79="Divgadīga daļa",AD79&gt;0,AJ79&lt;=0)</formula>
    </cfRule>
  </conditionalFormatting>
  <dataValidations count="4">
    <dataValidation type="decimal" allowBlank="1" showInputMessage="1" showErrorMessage="1" sqref="F9:F15 R9 X9 AD9" xr:uid="{00000000-0002-0000-0100-000000000000}">
      <formula1>H9*0.75</formula1>
      <formula2>H9*1.35</formula2>
    </dataValidation>
    <dataValidation type="decimal" allowBlank="1" showInputMessage="1" showErrorMessage="1" sqref="H9 T9 Z9 AF9" xr:uid="{00000000-0002-0000-0100-000001000000}">
      <formula1>F9*0.75</formula1>
      <formula2>F9*1.35</formula2>
    </dataValidation>
    <dataValidation type="list" allowBlank="1" showInputMessage="1" showErrorMessage="1" sqref="A9:A302" xr:uid="{EDFB833B-D751-4343-9C2C-8C6DC5386C8A}">
      <formula1>"x,"</formula1>
    </dataValidation>
    <dataValidation type="textLength" operator="equal" allowBlank="1" showInputMessage="1" showErrorMessage="1" error="Reģistrācijas numuram/personas kodam ir jāsastāv no 11 cipariem. Norādot reģistrācijas numuru/personas kodu nelieto burtus vai defisi." sqref="B5:F5" xr:uid="{99B0267A-3ABA-406A-94BF-1BC8BD91A291}">
      <formula1>11</formula1>
    </dataValidation>
  </dataValidations>
  <pageMargins left="0.23622047244094491" right="0.23622047244094491" top="0.74803149606299213" bottom="0.74803149606299213" header="0.31496062992125984" footer="0.31496062992125984"/>
  <pageSetup paperSize="9" scale="58"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25" id="{0CEFA62D-E2AF-4CFE-9ED4-74B1455E3A24}">
            <xm:f>AND(Stādīšana!$X12=TRUE,Stādīšana!$Y12=TRUE)</xm:f>
            <x14:dxf>
              <fill>
                <patternFill>
                  <bgColor rgb="FF92D050"/>
                </patternFill>
              </fill>
            </x14:dxf>
          </x14:cfRule>
          <x14:cfRule type="expression" priority="26" id="{178A54DC-9CDA-43D5-A0E1-5D5506A02E87}">
            <xm:f>AND(Stādīšana!$X12=TRUE,Stādīšana!$Y12=FALSE)</xm:f>
            <x14:dxf>
              <fill>
                <patternFill>
                  <bgColor rgb="FFFF0000"/>
                </patternFill>
              </fill>
            </x14:dxf>
          </x14:cfRule>
          <xm:sqref>J9:J302</xm:sqref>
        </x14:conditionalFormatting>
        <x14:conditionalFormatting xmlns:xm="http://schemas.microsoft.com/office/excel/2006/main">
          <x14:cfRule type="expression" priority="23" id="{9DF97435-6043-4102-973E-85EEEB5E85C0}">
            <xm:f>AND(Papildināšana!$AA12=TRUE,Papildināšana!$AB12=TRUE)</xm:f>
            <x14:dxf>
              <fill>
                <patternFill>
                  <bgColor rgb="FF92D050"/>
                </patternFill>
              </fill>
            </x14:dxf>
          </x14:cfRule>
          <x14:cfRule type="expression" priority="24" id="{1597396F-4573-4C42-A171-728F52CD3ABD}">
            <xm:f>AND(Papildināšana!$AA12=TRUE,Papildināšana!$AB12=FALSE)</xm:f>
            <x14:dxf>
              <fill>
                <patternFill>
                  <bgColor rgb="FFFF0000"/>
                </patternFill>
              </fill>
            </x14:dxf>
          </x14:cfRule>
          <xm:sqref>P9:P302</xm:sqref>
        </x14:conditionalFormatting>
        <x14:conditionalFormatting xmlns:xm="http://schemas.microsoft.com/office/excel/2006/main">
          <x14:cfRule type="expression" priority="21" id="{978A7858-2FBA-4B86-9C82-BCA1E1E2B79F}">
            <xm:f>AND('Agrotehniskā kopšana'!$AG13=TRUE,'Agrotehniskā kopšana'!$AH13=TRUE)</xm:f>
            <x14:dxf>
              <fill>
                <patternFill>
                  <bgColor rgb="FF92D050"/>
                </patternFill>
              </fill>
            </x14:dxf>
          </x14:cfRule>
          <x14:cfRule type="expression" priority="22" id="{757A1FE3-C9E9-4C2E-9407-27E2F711B8BC}">
            <xm:f>AND('Agrotehniskā kopšana'!$AG13=TRUE,'Agrotehniskā kopšana'!$AH13=FALSE)</xm:f>
            <x14:dxf>
              <fill>
                <patternFill>
                  <bgColor rgb="FFFF0000"/>
                </patternFill>
              </fill>
            </x14:dxf>
          </x14:cfRule>
          <xm:sqref>V9:V302</xm:sqref>
        </x14:conditionalFormatting>
        <x14:conditionalFormatting xmlns:xm="http://schemas.microsoft.com/office/excel/2006/main">
          <x14:cfRule type="expression" priority="19" id="{F40A9014-33AC-478A-9529-A2194518E4F6}">
            <xm:f>AND('Jaunaudžu kopšana'!$Y12=TRUE,'Jaunaudžu kopšana'!$Z12=TRUE)</xm:f>
            <x14:dxf>
              <fill>
                <patternFill>
                  <bgColor rgb="FF92D050"/>
                </patternFill>
              </fill>
            </x14:dxf>
          </x14:cfRule>
          <x14:cfRule type="expression" priority="20" id="{2F6819E5-CC41-432E-B0DC-72D1BE7596B9}">
            <xm:f>AND('Jaunaudžu kopšana'!$Y12=TRUE,'Jaunaudžu kopšana'!$Z12=FALSE)</xm:f>
            <x14:dxf>
              <fill>
                <patternFill>
                  <bgColor rgb="FFFF0000"/>
                </patternFill>
              </fill>
            </x14:dxf>
          </x14:cfRule>
          <xm:sqref>AB9:AB302</xm:sqref>
        </x14:conditionalFormatting>
        <x14:conditionalFormatting xmlns:xm="http://schemas.microsoft.com/office/excel/2006/main">
          <x14:cfRule type="expression" priority="17" id="{7DB7B3BA-58F6-4115-8789-6CC717FE980B}">
            <xm:f>AND(Aizsardzība!$AC12=TRUE,Aizsardzība!$AD12=TRUE)</xm:f>
            <x14:dxf>
              <fill>
                <patternFill>
                  <bgColor rgb="FF92D050"/>
                </patternFill>
              </fill>
            </x14:dxf>
          </x14:cfRule>
          <x14:cfRule type="expression" priority="18" id="{A9FFBA37-358B-4818-8CBB-0B4C1664C7D1}">
            <xm:f>AND(Aizsardzība!$AC12=TRUE,Aizsardzība!$AD12=FALSE)</xm:f>
            <x14:dxf>
              <fill>
                <patternFill>
                  <bgColor rgb="FFFF0000"/>
                </patternFill>
              </fill>
            </x14:dxf>
          </x14:cfRule>
          <xm:sqref>AH9:AH302</xm:sqref>
        </x14:conditionalFormatting>
        <x14:conditionalFormatting xmlns:xm="http://schemas.microsoft.com/office/excel/2006/main">
          <x14:cfRule type="expression" priority="15" id="{57F0579B-8C09-4180-AB8D-B363A0812ED9}">
            <xm:f>AND('Stumbru aizsardzība'!$AO14=TRUE,'Stumbru aizsardzība'!$AP14=TRUE)</xm:f>
            <x14:dxf>
              <fill>
                <patternFill>
                  <bgColor rgb="FF92D050"/>
                </patternFill>
              </fill>
            </x14:dxf>
          </x14:cfRule>
          <x14:cfRule type="expression" priority="16" id="{30BF2E82-7390-4953-88FE-46125618D85E}">
            <xm:f>AND('Stumbru aizsardzība'!$AO14=TRUE,'Stumbru aizsardzība'!$AP14=FALSE)</xm:f>
            <x14:dxf>
              <fill>
                <patternFill>
                  <bgColor rgb="FFFF0000"/>
                </patternFill>
              </fill>
            </x14:dxf>
          </x14:cfRule>
          <xm:sqref>AN9:AN302</xm:sqref>
        </x14:conditionalFormatting>
        <x14:conditionalFormatting xmlns:xm="http://schemas.microsoft.com/office/excel/2006/main">
          <x14:cfRule type="expression" priority="13" id="{6E378DC6-29DF-4ADD-8AED-3C3B9AA98EB1}">
            <xm:f>OR(Stādīšana!$Z12=FALSE,Papildināšana!$AC12=FALSE,'Agrotehniskā kopšana'!$AJ13=FALSE,'Jaunaudžu kopšana'!$AB12=FALSE,Aizsardzība!$AE12=FALSE,'Stumbru aizsardzība'!$AQ14=FALSE)</xm:f>
            <x14:dxf>
              <fill>
                <patternFill>
                  <bgColor rgb="FFFF0000"/>
                </patternFill>
              </fill>
            </x14:dxf>
          </x14:cfRule>
          <xm:sqref>AP9:AP302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7C570-20AF-4F2D-AEE1-AFE8783D3067}">
  <sheetPr codeName="Sheet10" filterMode="1">
    <tabColor rgb="FFD3C4E2"/>
  </sheetPr>
  <dimension ref="A1:AD305"/>
  <sheetViews>
    <sheetView showGridLines="0" zoomScaleNormal="100" workbookViewId="0">
      <pane ySplit="11" topLeftCell="A306" activePane="bottomLeft" state="frozen"/>
      <selection pane="bottomLeft" activeCell="A10" sqref="A10:A11"/>
    </sheetView>
  </sheetViews>
  <sheetFormatPr defaultColWidth="9.109375" defaultRowHeight="14.4" x14ac:dyDescent="0.3"/>
  <cols>
    <col min="1" max="1" width="12.5546875" style="328" customWidth="1"/>
    <col min="2" max="2" width="10.5546875" style="7" customWidth="1"/>
    <col min="3" max="3" width="12.33203125" style="7" customWidth="1"/>
    <col min="4" max="4" width="17.109375" style="82" customWidth="1"/>
    <col min="5" max="6" width="7.5546875" style="7" customWidth="1"/>
    <col min="7" max="7" width="7.5546875" style="1" hidden="1" customWidth="1"/>
    <col min="8" max="8" width="5.5546875" style="1" hidden="1" customWidth="1"/>
    <col min="9" max="9" width="13.88671875" style="7" customWidth="1"/>
    <col min="10" max="10" width="12.33203125" style="7" customWidth="1"/>
    <col min="11" max="12" width="11.6640625" style="7" customWidth="1"/>
    <col min="13" max="13" width="12.33203125" style="7" customWidth="1"/>
    <col min="14" max="14" width="12.44140625" style="7" customWidth="1"/>
    <col min="15" max="15" width="8.109375" style="7" customWidth="1"/>
    <col min="16" max="18" width="9.109375" style="7"/>
    <col min="19" max="19" width="9.109375" style="7" customWidth="1"/>
    <col min="20" max="20" width="15.109375" style="1" hidden="1" customWidth="1"/>
    <col min="21" max="22" width="18.88671875" style="1" hidden="1" customWidth="1"/>
    <col min="23" max="23" width="15.109375" style="1" hidden="1" customWidth="1"/>
    <col min="24" max="25" width="18.88671875" style="57" hidden="1" customWidth="1"/>
    <col min="26" max="30" width="9.109375" style="57" hidden="1" customWidth="1"/>
    <col min="31" max="31" width="9.109375" style="7" customWidth="1"/>
    <col min="32" max="16384" width="9.109375" style="7"/>
  </cols>
  <sheetData>
    <row r="1" spans="1:30" x14ac:dyDescent="0.3">
      <c r="A1" s="229" t="s">
        <v>147</v>
      </c>
      <c r="B1" s="229"/>
      <c r="C1" s="229"/>
      <c r="D1" s="230"/>
      <c r="E1" s="229"/>
      <c r="F1" s="229"/>
      <c r="G1" s="229"/>
      <c r="H1" s="229"/>
      <c r="I1" s="229"/>
      <c r="J1" s="229"/>
      <c r="K1" s="229"/>
      <c r="L1" s="229"/>
      <c r="M1" s="229"/>
      <c r="P1" s="313"/>
    </row>
    <row r="2" spans="1:30" x14ac:dyDescent="0.3">
      <c r="A2" s="231"/>
      <c r="B2" s="231"/>
      <c r="C2" s="231"/>
      <c r="D2" s="232"/>
      <c r="E2" s="231"/>
      <c r="F2" s="231"/>
      <c r="G2" s="231"/>
      <c r="H2" s="231"/>
      <c r="I2" s="231"/>
      <c r="J2" s="231"/>
      <c r="K2" s="231"/>
      <c r="L2" s="231"/>
      <c r="M2" s="231"/>
      <c r="N2" s="329"/>
      <c r="O2" s="329"/>
      <c r="P2" s="329"/>
    </row>
    <row r="3" spans="1:30" ht="15" customHeight="1" x14ac:dyDescent="0.3">
      <c r="A3" s="307" t="s">
        <v>148</v>
      </c>
      <c r="B3" s="307"/>
      <c r="C3" s="307"/>
      <c r="D3" s="308"/>
      <c r="E3" s="309"/>
      <c r="F3" s="309"/>
      <c r="G3" s="62"/>
      <c r="H3" s="65"/>
      <c r="I3" s="309"/>
      <c r="J3" s="309"/>
      <c r="K3" s="309"/>
      <c r="L3" s="309"/>
      <c r="M3" s="309"/>
      <c r="N3" s="330"/>
      <c r="O3" s="330"/>
      <c r="P3" s="330"/>
    </row>
    <row r="4" spans="1:30" ht="45" customHeight="1" x14ac:dyDescent="0.3">
      <c r="A4" s="345" t="s">
        <v>149</v>
      </c>
      <c r="B4" s="345"/>
      <c r="C4" s="345"/>
      <c r="D4" s="346"/>
      <c r="E4" s="345"/>
      <c r="F4" s="345"/>
      <c r="G4" s="231"/>
      <c r="H4" s="231"/>
      <c r="I4" s="345"/>
      <c r="J4" s="345"/>
      <c r="K4" s="345"/>
      <c r="L4" s="345"/>
      <c r="M4" s="331"/>
      <c r="N4" s="330"/>
      <c r="O4" s="330"/>
      <c r="P4" s="330"/>
    </row>
    <row r="5" spans="1:30" ht="15" customHeight="1" x14ac:dyDescent="0.3">
      <c r="A5" s="345" t="s">
        <v>150</v>
      </c>
      <c r="B5" s="345"/>
      <c r="C5" s="345"/>
      <c r="D5" s="346"/>
      <c r="E5" s="345"/>
      <c r="F5" s="345"/>
      <c r="G5" s="231"/>
      <c r="H5" s="231"/>
      <c r="I5" s="345"/>
      <c r="J5" s="345"/>
      <c r="K5" s="345"/>
      <c r="L5" s="345"/>
      <c r="M5" s="345"/>
      <c r="N5" s="330"/>
      <c r="O5" s="330"/>
      <c r="P5" s="330"/>
    </row>
    <row r="6" spans="1:30" ht="15" customHeight="1" x14ac:dyDescent="0.3">
      <c r="A6" s="310"/>
      <c r="B6" s="13"/>
      <c r="C6" s="13"/>
      <c r="D6" s="311"/>
      <c r="E6" s="13"/>
      <c r="F6" s="13"/>
      <c r="G6" s="31"/>
      <c r="H6" s="31"/>
      <c r="I6" s="13"/>
      <c r="J6" s="13"/>
      <c r="K6" s="13"/>
      <c r="L6" s="13"/>
      <c r="M6" s="13"/>
      <c r="N6" s="330"/>
      <c r="O6" s="330"/>
      <c r="P6" s="330"/>
    </row>
    <row r="7" spans="1:30" ht="15" customHeight="1" x14ac:dyDescent="0.3">
      <c r="A7" s="312"/>
      <c r="B7" s="313"/>
      <c r="C7" s="313"/>
      <c r="D7" s="311"/>
      <c r="E7" s="313"/>
      <c r="F7" s="313"/>
      <c r="G7" s="15"/>
      <c r="H7" s="15"/>
      <c r="I7" s="313"/>
      <c r="J7" s="313"/>
      <c r="K7" s="313"/>
      <c r="L7" s="313"/>
      <c r="M7" s="313"/>
      <c r="N7" s="13"/>
      <c r="O7" s="13"/>
      <c r="P7" s="330"/>
    </row>
    <row r="8" spans="1:30" ht="15" customHeight="1" thickBot="1" x14ac:dyDescent="0.35">
      <c r="A8" s="312"/>
      <c r="B8" s="313"/>
      <c r="C8" s="313"/>
      <c r="D8" s="311"/>
      <c r="E8" s="313"/>
      <c r="F8" s="313"/>
      <c r="G8" s="15"/>
      <c r="H8" s="15"/>
      <c r="I8" s="313"/>
      <c r="J8" s="313"/>
      <c r="K8" s="313"/>
      <c r="L8" s="313"/>
      <c r="P8" s="313"/>
    </row>
    <row r="9" spans="1:30" s="332" customFormat="1" ht="15" customHeight="1" thickBot="1" x14ac:dyDescent="0.35">
      <c r="A9" s="347" t="s">
        <v>101</v>
      </c>
      <c r="B9" s="348"/>
      <c r="C9" s="348"/>
      <c r="D9" s="349"/>
      <c r="E9" s="348"/>
      <c r="F9" s="348"/>
      <c r="G9" s="235"/>
      <c r="H9" s="235"/>
      <c r="I9" s="348"/>
      <c r="J9" s="348"/>
      <c r="K9" s="348"/>
      <c r="L9" s="348"/>
      <c r="M9" s="350"/>
      <c r="T9" s="6"/>
      <c r="U9" s="6"/>
      <c r="V9" s="6"/>
      <c r="W9" s="6"/>
      <c r="X9" s="69"/>
      <c r="Y9" s="69"/>
      <c r="Z9" s="69"/>
      <c r="AA9" s="69"/>
      <c r="AB9" s="69"/>
      <c r="AC9" s="69"/>
      <c r="AD9" s="69"/>
    </row>
    <row r="10" spans="1:30" ht="54.75" customHeight="1" x14ac:dyDescent="0.3">
      <c r="A10" s="314" t="s">
        <v>19</v>
      </c>
      <c r="B10" s="315" t="s">
        <v>0</v>
      </c>
      <c r="C10" s="315" t="s">
        <v>1</v>
      </c>
      <c r="D10" s="315" t="s">
        <v>15</v>
      </c>
      <c r="E10" s="315" t="s">
        <v>174</v>
      </c>
      <c r="F10" s="315"/>
      <c r="G10" s="233"/>
      <c r="H10" s="234"/>
      <c r="I10" s="333" t="s">
        <v>155</v>
      </c>
      <c r="J10" s="334" t="s">
        <v>175</v>
      </c>
      <c r="K10" s="314" t="s">
        <v>225</v>
      </c>
      <c r="L10" s="315"/>
      <c r="M10" s="335" t="s">
        <v>226</v>
      </c>
      <c r="X10" s="236" t="s">
        <v>98</v>
      </c>
      <c r="Y10" s="236" t="s">
        <v>143</v>
      </c>
      <c r="Z10" s="236" t="s">
        <v>161</v>
      </c>
      <c r="AA10" s="236" t="s">
        <v>188</v>
      </c>
      <c r="AB10" s="236" t="s">
        <v>189</v>
      </c>
      <c r="AC10" s="236" t="s">
        <v>190</v>
      </c>
      <c r="AD10" s="236" t="s">
        <v>191</v>
      </c>
    </row>
    <row r="11" spans="1:30" ht="19.5" customHeight="1" thickBot="1" x14ac:dyDescent="0.35">
      <c r="A11" s="316"/>
      <c r="B11" s="317"/>
      <c r="C11" s="317"/>
      <c r="D11" s="317"/>
      <c r="E11" s="318">
        <f>'Daļu izvēle'!E8</f>
        <v>2027</v>
      </c>
      <c r="F11" s="318">
        <f>'Daļu izvēle'!F8</f>
        <v>2028</v>
      </c>
      <c r="G11" s="91">
        <f>'Daļu izvēle'!G8</f>
        <v>2028</v>
      </c>
      <c r="H11" s="92">
        <f>'Daļu izvēle'!H8</f>
        <v>2027</v>
      </c>
      <c r="I11" s="336"/>
      <c r="J11" s="337"/>
      <c r="K11" s="338" t="s">
        <v>96</v>
      </c>
      <c r="L11" s="339" t="s">
        <v>97</v>
      </c>
      <c r="M11" s="340"/>
      <c r="T11" s="1" t="s">
        <v>11</v>
      </c>
      <c r="U11" s="1" t="s">
        <v>12</v>
      </c>
      <c r="V11" s="1" t="s">
        <v>13</v>
      </c>
      <c r="W11" s="11">
        <v>0.35</v>
      </c>
      <c r="X11" s="236"/>
      <c r="Y11" s="236"/>
      <c r="Z11" s="236"/>
      <c r="AA11" s="236"/>
      <c r="AB11" s="236"/>
      <c r="AC11" s="236"/>
      <c r="AD11" s="236"/>
    </row>
    <row r="12" spans="1:30" hidden="1" x14ac:dyDescent="0.3">
      <c r="A12" s="319" t="str">
        <f>SUBSTITUTE('Daļu izvēle'!A9,"0","")</f>
        <v/>
      </c>
      <c r="B12" s="320">
        <f>'Daļu izvēle'!B9</f>
        <v>1</v>
      </c>
      <c r="C12" s="321" t="str">
        <f>'Daļu izvēle'!C9</f>
        <v>Austrumvidzeme</v>
      </c>
      <c r="D12" s="322" t="str">
        <f>'Daļu izvēle'!D9</f>
        <v>Ērģemes</v>
      </c>
      <c r="E12" s="323">
        <f>'Daļu izvēle'!E9</f>
        <v>0</v>
      </c>
      <c r="F12" s="323">
        <f>'Daļu izvēle'!F9</f>
        <v>0</v>
      </c>
      <c r="G12" s="94">
        <f>'Daļu izvēle'!G9</f>
        <v>0</v>
      </c>
      <c r="H12" s="95">
        <f>'Daļu izvēle'!H9</f>
        <v>0</v>
      </c>
      <c r="I12" s="341"/>
      <c r="J12" s="342">
        <f>IF(AND(K12&lt;&gt;"",L12&lt;&gt;"",M12&lt;&gt;""),ROUND(AVERAGE(K12:M12),2),0)</f>
        <v>0</v>
      </c>
      <c r="K12" s="154" t="str">
        <f>IF($X12,IF(AND($I12&lt;&gt;"",$I12&lt;&gt;0),ROUND(ROUND($I12,3)*Cenas!B$9*Cenas!$B$6,2),0),"")</f>
        <v/>
      </c>
      <c r="L12" s="155" t="str">
        <f>IF($X12,IF(AND($I12&lt;&gt;"",$I12&lt;&gt;0),ROUND(ROUND($I12,3)*Cenas!C$9*Cenas!$B$6,2),0),"")</f>
        <v/>
      </c>
      <c r="M12" s="142" t="str">
        <f>IF($X12,IF(AND($I12&lt;&gt;"",$I12&lt;&gt;0),ROUND(ROUND($I12,3)*Cenas!D$9*Cenas!$B$6,2),0),"")</f>
        <v/>
      </c>
      <c r="T12" s="1" t="b">
        <f>OR($U12=TRUE,$V12=TRUE)</f>
        <v>0</v>
      </c>
      <c r="U12" s="1" t="b">
        <f>AND($A12="x",'Daļu izvēle'!$E9&lt;&gt;"",ISBLANK($K12))</f>
        <v>0</v>
      </c>
      <c r="V12" s="1" t="b">
        <f>AND($A12="x",'Daļu izvēle'!$E9&lt;&gt;"",ISBLANK($L12))</f>
        <v>0</v>
      </c>
      <c r="W12" s="1" t="e">
        <f t="shared" ref="W12:W75" si="0">AND(A12="x",K12&lt;&gt;"",L12&lt;&gt;"",K12*1.35&gt;L12)</f>
        <v>#VALUE!</v>
      </c>
      <c r="X12" s="57" t="b">
        <f>AND($A12="x",'Daļu izvēle'!$E9&lt;&gt;"",'Daļu izvēle'!$E9&lt;&gt;0)</f>
        <v>0</v>
      </c>
      <c r="Y12" s="57" t="b">
        <f>AND(I12&lt;&gt;"",I12&lt;&gt;0)</f>
        <v>0</v>
      </c>
      <c r="Z12" s="57" t="b">
        <f>IF(X12,AND(X12,Y12),TRUE)</f>
        <v>1</v>
      </c>
      <c r="AA12" s="57" t="b">
        <f>'Agrotehniskā kopšana'!I13&gt;=I12*0.85</f>
        <v>1</v>
      </c>
      <c r="AB12" s="57" t="b">
        <f>'Jaunaudžu kopšana'!I12&gt;=I12*0.85</f>
        <v>1</v>
      </c>
      <c r="AC12" s="57" t="b">
        <f>'Agrotehniskā kopšana'!AH13</f>
        <v>0</v>
      </c>
      <c r="AD12" s="57" t="b">
        <f>'Jaunaudžu kopšana'!Z12</f>
        <v>0</v>
      </c>
    </row>
    <row r="13" spans="1:30" hidden="1" x14ac:dyDescent="0.3">
      <c r="A13" s="324" t="str">
        <f>SUBSTITUTE('Daļu izvēle'!A10,"0","")</f>
        <v/>
      </c>
      <c r="B13" s="325">
        <f>'Daļu izvēle'!B10</f>
        <v>2</v>
      </c>
      <c r="C13" s="166" t="str">
        <f>'Daļu izvēle'!C10</f>
        <v>Austrumvidzeme</v>
      </c>
      <c r="D13" s="326" t="str">
        <f>'Daļu izvēle'!D10</f>
        <v>Ērģemes</v>
      </c>
      <c r="E13" s="327">
        <f>'Daļu izvēle'!E10</f>
        <v>0</v>
      </c>
      <c r="F13" s="327">
        <f>'Daļu izvēle'!F10</f>
        <v>0</v>
      </c>
      <c r="G13" s="97">
        <f>'Daļu izvēle'!G10</f>
        <v>0</v>
      </c>
      <c r="H13" s="98">
        <f>'Daļu izvēle'!H10</f>
        <v>0</v>
      </c>
      <c r="I13" s="343"/>
      <c r="J13" s="344">
        <f t="shared" ref="J13:J76" si="1">IF(AND(K13&lt;&gt;"",L13&lt;&gt;"",M13&lt;&gt;""),ROUND(AVERAGE(K13:M13),2),0)</f>
        <v>0</v>
      </c>
      <c r="K13" s="156" t="str">
        <f>IF($X13,IF(AND($I13&lt;&gt;"",$I13&lt;&gt;0),ROUND(ROUND($I13,3)*Cenas!B$9*Cenas!$B$6,2),0),"")</f>
        <v/>
      </c>
      <c r="L13" s="153" t="str">
        <f>IF($X13,IF(AND($I13&lt;&gt;"",$I13&lt;&gt;0),ROUND(ROUND($I13,3)*Cenas!C$9*Cenas!$B$6,2),0),"")</f>
        <v/>
      </c>
      <c r="M13" s="99" t="str">
        <f>IF($X13,IF(AND($I13&lt;&gt;"",$I13&lt;&gt;0),ROUND(ROUND($I13,3)*Cenas!D$9*Cenas!$B$6,2),0),"")</f>
        <v/>
      </c>
      <c r="T13" s="1" t="b">
        <f t="shared" ref="T13:T76" si="2">OR($U13=TRUE,$V13=TRUE)</f>
        <v>0</v>
      </c>
      <c r="U13" s="1" t="b">
        <f>AND($A13="x",'Daļu izvēle'!$E10&lt;&gt;"",ISBLANK($K13))</f>
        <v>0</v>
      </c>
      <c r="V13" s="1" t="b">
        <f>AND($A13="x",'Daļu izvēle'!$E10&lt;&gt;"",ISBLANK($L13))</f>
        <v>0</v>
      </c>
      <c r="W13" s="1" t="e">
        <f t="shared" si="0"/>
        <v>#VALUE!</v>
      </c>
      <c r="X13" s="57" t="b">
        <f>AND($A13="x",'Daļu izvēle'!$E10&lt;&gt;"",'Daļu izvēle'!$E10&lt;&gt;0)</f>
        <v>0</v>
      </c>
      <c r="Y13" s="57" t="b">
        <f t="shared" ref="Y13:Y76" si="3">AND(I13&lt;&gt;"",I13&lt;&gt;0)</f>
        <v>0</v>
      </c>
      <c r="Z13" s="57" t="b">
        <f t="shared" ref="Z13:Z76" si="4">IF(X13,AND(X13,Y13),TRUE)</f>
        <v>1</v>
      </c>
      <c r="AA13" s="57" t="b">
        <f>'Agrotehniskā kopšana'!I14&gt;=I13*0.85</f>
        <v>1</v>
      </c>
      <c r="AB13" s="57" t="b">
        <f>'Jaunaudžu kopšana'!I13&gt;=I13*0.85</f>
        <v>1</v>
      </c>
      <c r="AC13" s="57" t="b">
        <f>'Agrotehniskā kopšana'!AH14</f>
        <v>0</v>
      </c>
      <c r="AD13" s="57" t="b">
        <f>'Jaunaudžu kopšana'!Z13</f>
        <v>0</v>
      </c>
    </row>
    <row r="14" spans="1:30" hidden="1" x14ac:dyDescent="0.3">
      <c r="A14" s="324" t="str">
        <f>SUBSTITUTE('Daļu izvēle'!A11,"0","")</f>
        <v/>
      </c>
      <c r="B14" s="325">
        <f>'Daļu izvēle'!B11</f>
        <v>3</v>
      </c>
      <c r="C14" s="166" t="str">
        <f>'Daļu izvēle'!C11</f>
        <v>Austrumvidzeme</v>
      </c>
      <c r="D14" s="326" t="str">
        <f>'Daļu izvēle'!D11</f>
        <v>Ērģemes</v>
      </c>
      <c r="E14" s="327">
        <f>'Daļu izvēle'!E11</f>
        <v>0</v>
      </c>
      <c r="F14" s="327">
        <f>'Daļu izvēle'!F11</f>
        <v>0</v>
      </c>
      <c r="G14" s="97">
        <f>'Daļu izvēle'!G11</f>
        <v>0</v>
      </c>
      <c r="H14" s="98">
        <f>'Daļu izvēle'!H11</f>
        <v>0</v>
      </c>
      <c r="I14" s="343"/>
      <c r="J14" s="344">
        <f t="shared" si="1"/>
        <v>0</v>
      </c>
      <c r="K14" s="156" t="str">
        <f>IF($X14,IF(AND($I14&lt;&gt;"",$I14&lt;&gt;0),ROUND(ROUND($I14,3)*Cenas!B$9*Cenas!$B$6,2),0),"")</f>
        <v/>
      </c>
      <c r="L14" s="153" t="str">
        <f>IF($X14,IF(AND($I14&lt;&gt;"",$I14&lt;&gt;0),ROUND(ROUND($I14,3)*Cenas!C$9*Cenas!$B$6,2),0),"")</f>
        <v/>
      </c>
      <c r="M14" s="99" t="str">
        <f>IF($X14,IF(AND($I14&lt;&gt;"",$I14&lt;&gt;0),ROUND(ROUND($I14,3)*Cenas!D$9*Cenas!$B$6,2),0),"")</f>
        <v/>
      </c>
      <c r="T14" s="1" t="b">
        <f t="shared" si="2"/>
        <v>0</v>
      </c>
      <c r="U14" s="1" t="b">
        <f>AND($A14="x",'Daļu izvēle'!$E11&lt;&gt;"",ISBLANK($K14))</f>
        <v>0</v>
      </c>
      <c r="V14" s="1" t="b">
        <f>AND($A14="x",'Daļu izvēle'!$E11&lt;&gt;"",ISBLANK($L14))</f>
        <v>0</v>
      </c>
      <c r="W14" s="1" t="e">
        <f t="shared" si="0"/>
        <v>#VALUE!</v>
      </c>
      <c r="X14" s="57" t="b">
        <f>AND($A14="x",'Daļu izvēle'!$E11&lt;&gt;"",'Daļu izvēle'!$E11&lt;&gt;0)</f>
        <v>0</v>
      </c>
      <c r="Y14" s="57" t="b">
        <f t="shared" si="3"/>
        <v>0</v>
      </c>
      <c r="Z14" s="57" t="b">
        <f t="shared" si="4"/>
        <v>1</v>
      </c>
      <c r="AA14" s="57" t="b">
        <f>'Agrotehniskā kopšana'!I15&gt;=I14*0.85</f>
        <v>1</v>
      </c>
      <c r="AB14" s="57" t="b">
        <f>'Jaunaudžu kopšana'!I14&gt;=I14*0.85</f>
        <v>1</v>
      </c>
      <c r="AC14" s="57" t="b">
        <f>'Agrotehniskā kopšana'!AH15</f>
        <v>0</v>
      </c>
      <c r="AD14" s="57" t="b">
        <f>'Jaunaudžu kopšana'!Z14</f>
        <v>0</v>
      </c>
    </row>
    <row r="15" spans="1:30" hidden="1" x14ac:dyDescent="0.3">
      <c r="A15" s="324" t="str">
        <f>SUBSTITUTE('Daļu izvēle'!A12,"0","")</f>
        <v/>
      </c>
      <c r="B15" s="325">
        <f>'Daļu izvēle'!B12</f>
        <v>4</v>
      </c>
      <c r="C15" s="166" t="str">
        <f>'Daļu izvēle'!C12</f>
        <v>Austrumvidzeme</v>
      </c>
      <c r="D15" s="326" t="str">
        <f>'Daļu izvēle'!D12</f>
        <v>Strenču</v>
      </c>
      <c r="E15" s="327">
        <f>'Daļu izvēle'!E12</f>
        <v>0</v>
      </c>
      <c r="F15" s="327">
        <f>'Daļu izvēle'!F12</f>
        <v>0</v>
      </c>
      <c r="G15" s="97">
        <f>'Daļu izvēle'!G12</f>
        <v>0</v>
      </c>
      <c r="H15" s="98">
        <f>'Daļu izvēle'!H12</f>
        <v>0</v>
      </c>
      <c r="I15" s="343"/>
      <c r="J15" s="344">
        <f t="shared" si="1"/>
        <v>0</v>
      </c>
      <c r="K15" s="156" t="str">
        <f>IF($X15,IF(AND($I15&lt;&gt;"",$I15&lt;&gt;0),ROUND(ROUND($I15,3)*Cenas!B$9*Cenas!$B$6,2),0),"")</f>
        <v/>
      </c>
      <c r="L15" s="153" t="str">
        <f>IF($X15,IF(AND($I15&lt;&gt;"",$I15&lt;&gt;0),ROUND(ROUND($I15,3)*Cenas!C$9*Cenas!$B$6,2),0),"")</f>
        <v/>
      </c>
      <c r="M15" s="99" t="str">
        <f>IF($X15,IF(AND($I15&lt;&gt;"",$I15&lt;&gt;0),ROUND(ROUND($I15,3)*Cenas!D$9*Cenas!$B$6,2),0),"")</f>
        <v/>
      </c>
      <c r="T15" s="1" t="b">
        <f t="shared" si="2"/>
        <v>0</v>
      </c>
      <c r="U15" s="1" t="b">
        <f>AND($A15="x",'Daļu izvēle'!$E12&lt;&gt;"",ISBLANK($K15))</f>
        <v>0</v>
      </c>
      <c r="V15" s="1" t="b">
        <f>AND($A15="x",'Daļu izvēle'!$E12&lt;&gt;"",ISBLANK($L15))</f>
        <v>0</v>
      </c>
      <c r="W15" s="1" t="e">
        <f t="shared" si="0"/>
        <v>#VALUE!</v>
      </c>
      <c r="X15" s="57" t="b">
        <f>AND($A15="x",'Daļu izvēle'!$E12&lt;&gt;"",'Daļu izvēle'!$E12&lt;&gt;0)</f>
        <v>0</v>
      </c>
      <c r="Y15" s="57" t="b">
        <f t="shared" si="3"/>
        <v>0</v>
      </c>
      <c r="Z15" s="57" t="b">
        <f t="shared" si="4"/>
        <v>1</v>
      </c>
      <c r="AA15" s="57" t="b">
        <f>'Agrotehniskā kopšana'!I16&gt;=I15*0.85</f>
        <v>1</v>
      </c>
      <c r="AB15" s="57" t="b">
        <f>'Jaunaudžu kopšana'!I15&gt;=I15*0.85</f>
        <v>1</v>
      </c>
      <c r="AC15" s="57" t="b">
        <f>'Agrotehniskā kopšana'!AH16</f>
        <v>0</v>
      </c>
      <c r="AD15" s="57" t="b">
        <f>'Jaunaudžu kopšana'!Z15</f>
        <v>0</v>
      </c>
    </row>
    <row r="16" spans="1:30" hidden="1" x14ac:dyDescent="0.3">
      <c r="A16" s="324" t="str">
        <f>SUBSTITUTE('Daļu izvēle'!A13,"0","")</f>
        <v/>
      </c>
      <c r="B16" s="325">
        <f>'Daļu izvēle'!B13</f>
        <v>5</v>
      </c>
      <c r="C16" s="166" t="str">
        <f>'Daļu izvēle'!C13</f>
        <v>Austrumvidzeme</v>
      </c>
      <c r="D16" s="326" t="str">
        <f>'Daļu izvēle'!D13</f>
        <v>Strenču</v>
      </c>
      <c r="E16" s="327">
        <f>'Daļu izvēle'!E13</f>
        <v>0</v>
      </c>
      <c r="F16" s="327">
        <f>'Daļu izvēle'!F13</f>
        <v>0</v>
      </c>
      <c r="G16" s="97">
        <f>'Daļu izvēle'!G13</f>
        <v>0</v>
      </c>
      <c r="H16" s="98">
        <f>'Daļu izvēle'!H13</f>
        <v>0</v>
      </c>
      <c r="I16" s="343"/>
      <c r="J16" s="344">
        <f t="shared" si="1"/>
        <v>0</v>
      </c>
      <c r="K16" s="156" t="str">
        <f>IF($X16,IF(AND($I16&lt;&gt;"",$I16&lt;&gt;0),ROUND(ROUND($I16,3)*Cenas!B$9*Cenas!$B$6,2),0),"")</f>
        <v/>
      </c>
      <c r="L16" s="153" t="str">
        <f>IF($X16,IF(AND($I16&lt;&gt;"",$I16&lt;&gt;0),ROUND(ROUND($I16,3)*Cenas!C$9*Cenas!$B$6,2),0),"")</f>
        <v/>
      </c>
      <c r="M16" s="99" t="str">
        <f>IF($X16,IF(AND($I16&lt;&gt;"",$I16&lt;&gt;0),ROUND(ROUND($I16,3)*Cenas!D$9*Cenas!$B$6,2),0),"")</f>
        <v/>
      </c>
      <c r="T16" s="1" t="b">
        <f t="shared" si="2"/>
        <v>0</v>
      </c>
      <c r="U16" s="1" t="b">
        <f>AND($A16="x",'Daļu izvēle'!$E13&lt;&gt;"",ISBLANK($K16))</f>
        <v>0</v>
      </c>
      <c r="V16" s="1" t="b">
        <f>AND($A16="x",'Daļu izvēle'!$E13&lt;&gt;"",ISBLANK($L16))</f>
        <v>0</v>
      </c>
      <c r="W16" s="1" t="e">
        <f t="shared" si="0"/>
        <v>#VALUE!</v>
      </c>
      <c r="X16" s="57" t="b">
        <f>AND($A16="x",'Daļu izvēle'!$E13&lt;&gt;"",'Daļu izvēle'!$E13&lt;&gt;0)</f>
        <v>0</v>
      </c>
      <c r="Y16" s="57" t="b">
        <f t="shared" si="3"/>
        <v>0</v>
      </c>
      <c r="Z16" s="57" t="b">
        <f t="shared" si="4"/>
        <v>1</v>
      </c>
      <c r="AA16" s="57" t="b">
        <f>'Agrotehniskā kopšana'!I17&gt;=I16*0.85</f>
        <v>1</v>
      </c>
      <c r="AB16" s="57" t="b">
        <f>'Jaunaudžu kopšana'!I16&gt;=I16*0.85</f>
        <v>1</v>
      </c>
      <c r="AC16" s="57" t="b">
        <f>'Agrotehniskā kopšana'!AH17</f>
        <v>0</v>
      </c>
      <c r="AD16" s="57" t="b">
        <f>'Jaunaudžu kopšana'!Z16</f>
        <v>0</v>
      </c>
    </row>
    <row r="17" spans="1:30" hidden="1" x14ac:dyDescent="0.3">
      <c r="A17" s="324" t="str">
        <f>SUBSTITUTE('Daļu izvēle'!A14,"0","")</f>
        <v/>
      </c>
      <c r="B17" s="325">
        <f>'Daļu izvēle'!B14</f>
        <v>6</v>
      </c>
      <c r="C17" s="166" t="str">
        <f>'Daļu izvēle'!C14</f>
        <v>Austrumvidzeme</v>
      </c>
      <c r="D17" s="326" t="str">
        <f>'Daļu izvēle'!D14</f>
        <v>Strenču</v>
      </c>
      <c r="E17" s="327">
        <f>'Daļu izvēle'!E14</f>
        <v>0</v>
      </c>
      <c r="F17" s="327">
        <f>'Daļu izvēle'!F14</f>
        <v>0</v>
      </c>
      <c r="G17" s="97">
        <f>'Daļu izvēle'!G14</f>
        <v>0</v>
      </c>
      <c r="H17" s="98">
        <f>'Daļu izvēle'!H14</f>
        <v>0</v>
      </c>
      <c r="I17" s="343"/>
      <c r="J17" s="344">
        <f t="shared" si="1"/>
        <v>0</v>
      </c>
      <c r="K17" s="156" t="str">
        <f>IF($X17,IF(AND($I17&lt;&gt;"",$I17&lt;&gt;0),ROUND(ROUND($I17,3)*Cenas!B$9*Cenas!$B$6,2),0),"")</f>
        <v/>
      </c>
      <c r="L17" s="153" t="str">
        <f>IF($X17,IF(AND($I17&lt;&gt;"",$I17&lt;&gt;0),ROUND(ROUND($I17,3)*Cenas!C$9*Cenas!$B$6,2),0),"")</f>
        <v/>
      </c>
      <c r="M17" s="99" t="str">
        <f>IF($X17,IF(AND($I17&lt;&gt;"",$I17&lt;&gt;0),ROUND(ROUND($I17,3)*Cenas!D$9*Cenas!$B$6,2),0),"")</f>
        <v/>
      </c>
      <c r="T17" s="1" t="b">
        <f t="shared" si="2"/>
        <v>0</v>
      </c>
      <c r="U17" s="1" t="b">
        <f>AND($A17="x",'Daļu izvēle'!$E14&lt;&gt;"",ISBLANK($K17))</f>
        <v>0</v>
      </c>
      <c r="V17" s="1" t="b">
        <f>AND($A17="x",'Daļu izvēle'!$E14&lt;&gt;"",ISBLANK($L17))</f>
        <v>0</v>
      </c>
      <c r="W17" s="1" t="e">
        <f t="shared" si="0"/>
        <v>#VALUE!</v>
      </c>
      <c r="X17" s="57" t="b">
        <f>AND($A17="x",'Daļu izvēle'!$E14&lt;&gt;"",'Daļu izvēle'!$E14&lt;&gt;0)</f>
        <v>0</v>
      </c>
      <c r="Y17" s="57" t="b">
        <f t="shared" si="3"/>
        <v>0</v>
      </c>
      <c r="Z17" s="57" t="b">
        <f t="shared" si="4"/>
        <v>1</v>
      </c>
      <c r="AA17" s="57" t="b">
        <f>'Agrotehniskā kopšana'!I18&gt;=I17*0.85</f>
        <v>1</v>
      </c>
      <c r="AB17" s="57" t="b">
        <f>'Jaunaudžu kopšana'!I17&gt;=I17*0.85</f>
        <v>1</v>
      </c>
      <c r="AC17" s="57" t="b">
        <f>'Agrotehniskā kopšana'!AH18</f>
        <v>0</v>
      </c>
      <c r="AD17" s="57" t="b">
        <f>'Jaunaudžu kopšana'!Z17</f>
        <v>0</v>
      </c>
    </row>
    <row r="18" spans="1:30" hidden="1" x14ac:dyDescent="0.3">
      <c r="A18" s="324" t="str">
        <f>SUBSTITUTE('Daļu izvēle'!A15,"0","")</f>
        <v/>
      </c>
      <c r="B18" s="325">
        <f>'Daļu izvēle'!B15</f>
        <v>7</v>
      </c>
      <c r="C18" s="166" t="str">
        <f>'Daļu izvēle'!C15</f>
        <v>Austrumvidzeme</v>
      </c>
      <c r="D18" s="326" t="str">
        <f>'Daļu izvēle'!D15</f>
        <v>Silvas</v>
      </c>
      <c r="E18" s="327">
        <f>'Daļu izvēle'!E15</f>
        <v>15</v>
      </c>
      <c r="F18" s="327">
        <f>'Daļu izvēle'!F15</f>
        <v>0</v>
      </c>
      <c r="G18" s="97">
        <f>'Daļu izvēle'!G15</f>
        <v>0</v>
      </c>
      <c r="H18" s="98">
        <f>'Daļu izvēle'!H15</f>
        <v>0</v>
      </c>
      <c r="I18" s="343"/>
      <c r="J18" s="344">
        <f t="shared" si="1"/>
        <v>0</v>
      </c>
      <c r="K18" s="156" t="str">
        <f>IF($X18,IF(AND($I18&lt;&gt;"",$I18&lt;&gt;0),ROUND(ROUND($I18,3)*Cenas!B$9*Cenas!$B$6,2),0),"")</f>
        <v/>
      </c>
      <c r="L18" s="153" t="str">
        <f>IF($X18,IF(AND($I18&lt;&gt;"",$I18&lt;&gt;0),ROUND(ROUND($I18,3)*Cenas!C$9*Cenas!$B$6,2),0),"")</f>
        <v/>
      </c>
      <c r="M18" s="99" t="str">
        <f>IF($X18,IF(AND($I18&lt;&gt;"",$I18&lt;&gt;0),ROUND(ROUND($I18,3)*Cenas!D$9*Cenas!$B$6,2),0),"")</f>
        <v/>
      </c>
      <c r="T18" s="1" t="b">
        <f t="shared" si="2"/>
        <v>0</v>
      </c>
      <c r="U18" s="1" t="b">
        <f>AND($A18="x",'Daļu izvēle'!$E15&lt;&gt;"",ISBLANK($K18))</f>
        <v>0</v>
      </c>
      <c r="V18" s="1" t="b">
        <f>AND($A18="x",'Daļu izvēle'!$E15&lt;&gt;"",ISBLANK($L18))</f>
        <v>0</v>
      </c>
      <c r="W18" s="1" t="e">
        <f t="shared" si="0"/>
        <v>#VALUE!</v>
      </c>
      <c r="X18" s="57" t="b">
        <f>AND($A18="x",'Daļu izvēle'!$E15&lt;&gt;"",'Daļu izvēle'!$E15&lt;&gt;0)</f>
        <v>0</v>
      </c>
      <c r="Y18" s="57" t="b">
        <f t="shared" si="3"/>
        <v>0</v>
      </c>
      <c r="Z18" s="57" t="b">
        <f t="shared" si="4"/>
        <v>1</v>
      </c>
      <c r="AA18" s="57" t="b">
        <f>'Agrotehniskā kopšana'!I19&gt;=I18*0.85</f>
        <v>1</v>
      </c>
      <c r="AB18" s="57" t="b">
        <f>'Jaunaudžu kopšana'!I18&gt;=I18*0.85</f>
        <v>1</v>
      </c>
      <c r="AC18" s="57" t="b">
        <f>'Agrotehniskā kopšana'!AH19</f>
        <v>0</v>
      </c>
      <c r="AD18" s="57" t="b">
        <f>'Jaunaudžu kopšana'!Z18</f>
        <v>0</v>
      </c>
    </row>
    <row r="19" spans="1:30" hidden="1" x14ac:dyDescent="0.3">
      <c r="A19" s="324" t="str">
        <f>SUBSTITUTE('Daļu izvēle'!A16,"0","")</f>
        <v/>
      </c>
      <c r="B19" s="325">
        <f>'Daļu izvēle'!B16</f>
        <v>8</v>
      </c>
      <c r="C19" s="166" t="str">
        <f>'Daļu izvēle'!C16</f>
        <v>Austrumvidzeme</v>
      </c>
      <c r="D19" s="326" t="str">
        <f>'Daļu izvēle'!D16</f>
        <v>Silvas</v>
      </c>
      <c r="E19" s="327">
        <f>'Daļu izvēle'!E16</f>
        <v>40</v>
      </c>
      <c r="F19" s="327">
        <f>'Daļu izvēle'!F16</f>
        <v>40</v>
      </c>
      <c r="G19" s="97">
        <f>'Daļu izvēle'!G16</f>
        <v>0</v>
      </c>
      <c r="H19" s="98">
        <f>'Daļu izvēle'!H16</f>
        <v>0</v>
      </c>
      <c r="I19" s="343"/>
      <c r="J19" s="344">
        <f t="shared" si="1"/>
        <v>0</v>
      </c>
      <c r="K19" s="156" t="str">
        <f>IF($X19,IF(AND($I19&lt;&gt;"",$I19&lt;&gt;0),ROUND(ROUND($I19,3)*Cenas!B$9*Cenas!$B$6,2),0),"")</f>
        <v/>
      </c>
      <c r="L19" s="153" t="str">
        <f>IF($X19,IF(AND($I19&lt;&gt;"",$I19&lt;&gt;0),ROUND(ROUND($I19,3)*Cenas!C$9*Cenas!$B$6,2),0),"")</f>
        <v/>
      </c>
      <c r="M19" s="99" t="str">
        <f>IF($X19,IF(AND($I19&lt;&gt;"",$I19&lt;&gt;0),ROUND(ROUND($I19,3)*Cenas!D$9*Cenas!$B$6,2),0),"")</f>
        <v/>
      </c>
      <c r="T19" s="1" t="b">
        <f t="shared" si="2"/>
        <v>0</v>
      </c>
      <c r="U19" s="1" t="b">
        <f>AND($A19="x",'Daļu izvēle'!$E16&lt;&gt;"",ISBLANK($K19))</f>
        <v>0</v>
      </c>
      <c r="V19" s="1" t="b">
        <f>AND($A19="x",'Daļu izvēle'!$E16&lt;&gt;"",ISBLANK($L19))</f>
        <v>0</v>
      </c>
      <c r="W19" s="1" t="e">
        <f t="shared" si="0"/>
        <v>#VALUE!</v>
      </c>
      <c r="X19" s="57" t="b">
        <f>AND($A19="x",'Daļu izvēle'!$E16&lt;&gt;"",'Daļu izvēle'!$E16&lt;&gt;0)</f>
        <v>0</v>
      </c>
      <c r="Y19" s="57" t="b">
        <f t="shared" si="3"/>
        <v>0</v>
      </c>
      <c r="Z19" s="57" t="b">
        <f t="shared" si="4"/>
        <v>1</v>
      </c>
      <c r="AA19" s="57" t="b">
        <f>'Agrotehniskā kopšana'!I20&gt;=I19*0.85</f>
        <v>1</v>
      </c>
      <c r="AB19" s="57" t="b">
        <f>'Jaunaudžu kopšana'!I19&gt;=I19*0.85</f>
        <v>1</v>
      </c>
      <c r="AC19" s="57" t="b">
        <f>'Agrotehniskā kopšana'!AH20</f>
        <v>0</v>
      </c>
      <c r="AD19" s="57" t="b">
        <f>'Jaunaudžu kopšana'!Z19</f>
        <v>0</v>
      </c>
    </row>
    <row r="20" spans="1:30" hidden="1" x14ac:dyDescent="0.3">
      <c r="A20" s="324" t="str">
        <f>SUBSTITUTE('Daļu izvēle'!A17,"0","")</f>
        <v/>
      </c>
      <c r="B20" s="325">
        <f>'Daļu izvēle'!B17</f>
        <v>9</v>
      </c>
      <c r="C20" s="166" t="str">
        <f>'Daļu izvēle'!C17</f>
        <v>Austrumvidzeme</v>
      </c>
      <c r="D20" s="326" t="str">
        <f>'Daļu izvēle'!D17</f>
        <v>Sikšņu</v>
      </c>
      <c r="E20" s="327">
        <f>'Daļu izvēle'!E17</f>
        <v>15</v>
      </c>
      <c r="F20" s="327">
        <f>'Daļu izvēle'!F17</f>
        <v>15</v>
      </c>
      <c r="G20" s="97">
        <f>'Daļu izvēle'!G17</f>
        <v>0</v>
      </c>
      <c r="H20" s="98">
        <f>'Daļu izvēle'!H17</f>
        <v>0</v>
      </c>
      <c r="I20" s="343"/>
      <c r="J20" s="344">
        <f t="shared" si="1"/>
        <v>0</v>
      </c>
      <c r="K20" s="156" t="str">
        <f>IF($X20,IF(AND($I20&lt;&gt;"",$I20&lt;&gt;0),ROUND(ROUND($I20,3)*Cenas!B$9*Cenas!$B$6,2),0),"")</f>
        <v/>
      </c>
      <c r="L20" s="153" t="str">
        <f>IF($X20,IF(AND($I20&lt;&gt;"",$I20&lt;&gt;0),ROUND(ROUND($I20,3)*Cenas!C$9*Cenas!$B$6,2),0),"")</f>
        <v/>
      </c>
      <c r="M20" s="99" t="str">
        <f>IF($X20,IF(AND($I20&lt;&gt;"",$I20&lt;&gt;0),ROUND(ROUND($I20,3)*Cenas!D$9*Cenas!$B$6,2),0),"")</f>
        <v/>
      </c>
      <c r="T20" s="1" t="b">
        <f t="shared" si="2"/>
        <v>0</v>
      </c>
      <c r="U20" s="1" t="b">
        <f>AND($A20="x",'Daļu izvēle'!$E17&lt;&gt;"",ISBLANK($K20))</f>
        <v>0</v>
      </c>
      <c r="V20" s="1" t="b">
        <f>AND($A20="x",'Daļu izvēle'!$E17&lt;&gt;"",ISBLANK($L20))</f>
        <v>0</v>
      </c>
      <c r="W20" s="1" t="e">
        <f t="shared" si="0"/>
        <v>#VALUE!</v>
      </c>
      <c r="X20" s="57" t="b">
        <f>AND($A20="x",'Daļu izvēle'!$E17&lt;&gt;"",'Daļu izvēle'!$E17&lt;&gt;0)</f>
        <v>0</v>
      </c>
      <c r="Y20" s="57" t="b">
        <f t="shared" si="3"/>
        <v>0</v>
      </c>
      <c r="Z20" s="57" t="b">
        <f t="shared" si="4"/>
        <v>1</v>
      </c>
      <c r="AA20" s="57" t="b">
        <f>'Agrotehniskā kopšana'!I21&gt;=I20*0.85</f>
        <v>1</v>
      </c>
      <c r="AB20" s="57" t="b">
        <f>'Jaunaudžu kopšana'!I20&gt;=I20*0.85</f>
        <v>1</v>
      </c>
      <c r="AC20" s="57" t="b">
        <f>'Agrotehniskā kopšana'!AH21</f>
        <v>0</v>
      </c>
      <c r="AD20" s="57" t="b">
        <f>'Jaunaudžu kopšana'!Z20</f>
        <v>0</v>
      </c>
    </row>
    <row r="21" spans="1:30" hidden="1" x14ac:dyDescent="0.3">
      <c r="A21" s="324" t="str">
        <f>SUBSTITUTE('Daļu izvēle'!A18,"0","")</f>
        <v/>
      </c>
      <c r="B21" s="325">
        <f>'Daļu izvēle'!B18</f>
        <v>10</v>
      </c>
      <c r="C21" s="166" t="str">
        <f>'Daļu izvēle'!C18</f>
        <v>Austrumvidzeme</v>
      </c>
      <c r="D21" s="326" t="str">
        <f>'Daļu izvēle'!D18</f>
        <v>Sikšņu</v>
      </c>
      <c r="E21" s="327">
        <f>'Daļu izvēle'!E18</f>
        <v>15</v>
      </c>
      <c r="F21" s="327">
        <f>'Daļu izvēle'!F18</f>
        <v>15</v>
      </c>
      <c r="G21" s="97">
        <f>'Daļu izvēle'!G18</f>
        <v>0</v>
      </c>
      <c r="H21" s="98">
        <f>'Daļu izvēle'!H18</f>
        <v>0</v>
      </c>
      <c r="I21" s="343"/>
      <c r="J21" s="344">
        <f t="shared" si="1"/>
        <v>0</v>
      </c>
      <c r="K21" s="156" t="str">
        <f>IF($X21,IF(AND($I21&lt;&gt;"",$I21&lt;&gt;0),ROUND(ROUND($I21,3)*Cenas!B$9*Cenas!$B$6,2),0),"")</f>
        <v/>
      </c>
      <c r="L21" s="153" t="str">
        <f>IF($X21,IF(AND($I21&lt;&gt;"",$I21&lt;&gt;0),ROUND(ROUND($I21,3)*Cenas!C$9*Cenas!$B$6,2),0),"")</f>
        <v/>
      </c>
      <c r="M21" s="99" t="str">
        <f>IF($X21,IF(AND($I21&lt;&gt;"",$I21&lt;&gt;0),ROUND(ROUND($I21,3)*Cenas!D$9*Cenas!$B$6,2),0),"")</f>
        <v/>
      </c>
      <c r="T21" s="1" t="b">
        <f t="shared" si="2"/>
        <v>0</v>
      </c>
      <c r="U21" s="1" t="b">
        <f>AND($A21="x",'Daļu izvēle'!$E18&lt;&gt;"",ISBLANK($K21))</f>
        <v>0</v>
      </c>
      <c r="V21" s="1" t="b">
        <f>AND($A21="x",'Daļu izvēle'!$E18&lt;&gt;"",ISBLANK($L21))</f>
        <v>0</v>
      </c>
      <c r="W21" s="1" t="e">
        <f t="shared" si="0"/>
        <v>#VALUE!</v>
      </c>
      <c r="X21" s="57" t="b">
        <f>AND($A21="x",'Daļu izvēle'!$E18&lt;&gt;"",'Daļu izvēle'!$E18&lt;&gt;0)</f>
        <v>0</v>
      </c>
      <c r="Y21" s="57" t="b">
        <f t="shared" si="3"/>
        <v>0</v>
      </c>
      <c r="Z21" s="57" t="b">
        <f t="shared" si="4"/>
        <v>1</v>
      </c>
      <c r="AA21" s="57" t="b">
        <f>'Agrotehniskā kopšana'!I22&gt;=I21*0.85</f>
        <v>1</v>
      </c>
      <c r="AB21" s="57" t="b">
        <f>'Jaunaudžu kopšana'!I21&gt;=I21*0.85</f>
        <v>1</v>
      </c>
      <c r="AC21" s="57" t="b">
        <f>'Agrotehniskā kopšana'!AH22</f>
        <v>0</v>
      </c>
      <c r="AD21" s="57" t="b">
        <f>'Jaunaudžu kopšana'!Z21</f>
        <v>0</v>
      </c>
    </row>
    <row r="22" spans="1:30" hidden="1" x14ac:dyDescent="0.3">
      <c r="A22" s="324" t="str">
        <f>SUBSTITUTE('Daļu izvēle'!A19,"0","")</f>
        <v/>
      </c>
      <c r="B22" s="325">
        <f>'Daļu izvēle'!B19</f>
        <v>11</v>
      </c>
      <c r="C22" s="166" t="str">
        <f>'Daļu izvēle'!C19</f>
        <v>Austrumvidzeme</v>
      </c>
      <c r="D22" s="326" t="str">
        <f>'Daļu izvēle'!D19</f>
        <v>Sikšņu</v>
      </c>
      <c r="E22" s="327">
        <f>'Daļu izvēle'!E19</f>
        <v>15</v>
      </c>
      <c r="F22" s="327">
        <f>'Daļu izvēle'!F19</f>
        <v>0</v>
      </c>
      <c r="G22" s="97">
        <f>'Daļu izvēle'!G19</f>
        <v>0</v>
      </c>
      <c r="H22" s="98">
        <f>'Daļu izvēle'!H19</f>
        <v>0</v>
      </c>
      <c r="I22" s="343"/>
      <c r="J22" s="344">
        <f t="shared" si="1"/>
        <v>0</v>
      </c>
      <c r="K22" s="156" t="str">
        <f>IF($X22,IF(AND($I22&lt;&gt;"",$I22&lt;&gt;0),ROUND(ROUND($I22,3)*Cenas!B$9*Cenas!$B$6,2),0),"")</f>
        <v/>
      </c>
      <c r="L22" s="153" t="str">
        <f>IF($X22,IF(AND($I22&lt;&gt;"",$I22&lt;&gt;0),ROUND(ROUND($I22,3)*Cenas!C$9*Cenas!$B$6,2),0),"")</f>
        <v/>
      </c>
      <c r="M22" s="99" t="str">
        <f>IF($X22,IF(AND($I22&lt;&gt;"",$I22&lt;&gt;0),ROUND(ROUND($I22,3)*Cenas!D$9*Cenas!$B$6,2),0),"")</f>
        <v/>
      </c>
      <c r="T22" s="1" t="b">
        <f t="shared" si="2"/>
        <v>0</v>
      </c>
      <c r="U22" s="1" t="b">
        <f>AND($A22="x",'Daļu izvēle'!$E19&lt;&gt;"",ISBLANK($K22))</f>
        <v>0</v>
      </c>
      <c r="V22" s="1" t="b">
        <f>AND($A22="x",'Daļu izvēle'!$E19&lt;&gt;"",ISBLANK($L22))</f>
        <v>0</v>
      </c>
      <c r="W22" s="1" t="e">
        <f t="shared" si="0"/>
        <v>#VALUE!</v>
      </c>
      <c r="X22" s="57" t="b">
        <f>AND($A22="x",'Daļu izvēle'!$E19&lt;&gt;"",'Daļu izvēle'!$E19&lt;&gt;0)</f>
        <v>0</v>
      </c>
      <c r="Y22" s="57" t="b">
        <f t="shared" si="3"/>
        <v>0</v>
      </c>
      <c r="Z22" s="57" t="b">
        <f t="shared" si="4"/>
        <v>1</v>
      </c>
      <c r="AA22" s="57" t="b">
        <f>'Agrotehniskā kopšana'!I23&gt;=I22*0.85</f>
        <v>1</v>
      </c>
      <c r="AB22" s="57" t="b">
        <f>'Jaunaudžu kopšana'!I22&gt;=I22*0.85</f>
        <v>1</v>
      </c>
      <c r="AC22" s="57" t="b">
        <f>'Agrotehniskā kopšana'!AH23</f>
        <v>0</v>
      </c>
      <c r="AD22" s="57" t="b">
        <f>'Jaunaudžu kopšana'!Z22</f>
        <v>0</v>
      </c>
    </row>
    <row r="23" spans="1:30" hidden="1" x14ac:dyDescent="0.3">
      <c r="A23" s="324" t="str">
        <f>SUBSTITUTE('Daļu izvēle'!A20,"0","")</f>
        <v/>
      </c>
      <c r="B23" s="325">
        <f>'Daļu izvēle'!B20</f>
        <v>12</v>
      </c>
      <c r="C23" s="166" t="str">
        <f>'Daļu izvēle'!C20</f>
        <v>Austrumvidzeme</v>
      </c>
      <c r="D23" s="326" t="str">
        <f>'Daļu izvēle'!D20</f>
        <v>Sikšņu</v>
      </c>
      <c r="E23" s="327">
        <f>'Daļu izvēle'!E20</f>
        <v>0</v>
      </c>
      <c r="F23" s="327">
        <f>'Daļu izvēle'!F20</f>
        <v>0</v>
      </c>
      <c r="G23" s="97">
        <f>'Daļu izvēle'!G20</f>
        <v>0</v>
      </c>
      <c r="H23" s="98">
        <f>'Daļu izvēle'!H20</f>
        <v>0</v>
      </c>
      <c r="I23" s="343"/>
      <c r="J23" s="344">
        <f t="shared" si="1"/>
        <v>0</v>
      </c>
      <c r="K23" s="156" t="str">
        <f>IF($X23,IF(AND($I23&lt;&gt;"",$I23&lt;&gt;0),ROUND(ROUND($I23,3)*Cenas!B$9*Cenas!$B$6,2),0),"")</f>
        <v/>
      </c>
      <c r="L23" s="153" t="str">
        <f>IF($X23,IF(AND($I23&lt;&gt;"",$I23&lt;&gt;0),ROUND(ROUND($I23,3)*Cenas!C$9*Cenas!$B$6,2),0),"")</f>
        <v/>
      </c>
      <c r="M23" s="99" t="str">
        <f>IF($X23,IF(AND($I23&lt;&gt;"",$I23&lt;&gt;0),ROUND(ROUND($I23,3)*Cenas!D$9*Cenas!$B$6,2),0),"")</f>
        <v/>
      </c>
      <c r="T23" s="1" t="b">
        <f t="shared" si="2"/>
        <v>0</v>
      </c>
      <c r="U23" s="1" t="b">
        <f>AND($A23="x",'Daļu izvēle'!$E20&lt;&gt;"",ISBLANK($K23))</f>
        <v>0</v>
      </c>
      <c r="V23" s="1" t="b">
        <f>AND($A23="x",'Daļu izvēle'!$E20&lt;&gt;"",ISBLANK($L23))</f>
        <v>0</v>
      </c>
      <c r="W23" s="1" t="e">
        <f t="shared" si="0"/>
        <v>#VALUE!</v>
      </c>
      <c r="X23" s="57" t="b">
        <f>AND($A23="x",'Daļu izvēle'!$E20&lt;&gt;"",'Daļu izvēle'!$E20&lt;&gt;0)</f>
        <v>0</v>
      </c>
      <c r="Y23" s="57" t="b">
        <f t="shared" si="3"/>
        <v>0</v>
      </c>
      <c r="Z23" s="57" t="b">
        <f t="shared" si="4"/>
        <v>1</v>
      </c>
      <c r="AA23" s="57" t="b">
        <f>'Agrotehniskā kopšana'!I24&gt;=I23*0.85</f>
        <v>1</v>
      </c>
      <c r="AB23" s="57" t="b">
        <f>'Jaunaudžu kopšana'!I23&gt;=I23*0.85</f>
        <v>1</v>
      </c>
      <c r="AC23" s="57" t="b">
        <f>'Agrotehniskā kopšana'!AH24</f>
        <v>0</v>
      </c>
      <c r="AD23" s="57" t="b">
        <f>'Jaunaudžu kopšana'!Z23</f>
        <v>0</v>
      </c>
    </row>
    <row r="24" spans="1:30" hidden="1" x14ac:dyDescent="0.3">
      <c r="A24" s="324" t="str">
        <f>SUBSTITUTE('Daļu izvēle'!A21,"0","")</f>
        <v/>
      </c>
      <c r="B24" s="325">
        <f>'Daļu izvēle'!B21</f>
        <v>13</v>
      </c>
      <c r="C24" s="166" t="str">
        <f>'Daļu izvēle'!C21</f>
        <v>Austrumvidzeme</v>
      </c>
      <c r="D24" s="326" t="str">
        <f>'Daļu izvēle'!D21</f>
        <v>Melnupes</v>
      </c>
      <c r="E24" s="327">
        <f>'Daļu izvēle'!E21</f>
        <v>0</v>
      </c>
      <c r="F24" s="327">
        <f>'Daļu izvēle'!F21</f>
        <v>0</v>
      </c>
      <c r="G24" s="97">
        <f>'Daļu izvēle'!G21</f>
        <v>0</v>
      </c>
      <c r="H24" s="98">
        <f>'Daļu izvēle'!H21</f>
        <v>0</v>
      </c>
      <c r="I24" s="343"/>
      <c r="J24" s="344">
        <f t="shared" si="1"/>
        <v>0</v>
      </c>
      <c r="K24" s="156" t="str">
        <f>IF($X24,IF(AND($I24&lt;&gt;"",$I24&lt;&gt;0),ROUND(ROUND($I24,3)*Cenas!B$9*Cenas!$B$6,2),0),"")</f>
        <v/>
      </c>
      <c r="L24" s="153" t="str">
        <f>IF($X24,IF(AND($I24&lt;&gt;"",$I24&lt;&gt;0),ROUND(ROUND($I24,3)*Cenas!C$9*Cenas!$B$6,2),0),"")</f>
        <v/>
      </c>
      <c r="M24" s="99" t="str">
        <f>IF($X24,IF(AND($I24&lt;&gt;"",$I24&lt;&gt;0),ROUND(ROUND($I24,3)*Cenas!D$9*Cenas!$B$6,2),0),"")</f>
        <v/>
      </c>
      <c r="T24" s="1" t="b">
        <f t="shared" si="2"/>
        <v>0</v>
      </c>
      <c r="U24" s="1" t="b">
        <f>AND($A24="x",'Daļu izvēle'!$E21&lt;&gt;"",ISBLANK($K24))</f>
        <v>0</v>
      </c>
      <c r="V24" s="1" t="b">
        <f>AND($A24="x",'Daļu izvēle'!$E21&lt;&gt;"",ISBLANK($L24))</f>
        <v>0</v>
      </c>
      <c r="W24" s="1" t="e">
        <f t="shared" si="0"/>
        <v>#VALUE!</v>
      </c>
      <c r="X24" s="57" t="b">
        <f>AND($A24="x",'Daļu izvēle'!$E21&lt;&gt;"",'Daļu izvēle'!$E21&lt;&gt;0)</f>
        <v>0</v>
      </c>
      <c r="Y24" s="57" t="b">
        <f t="shared" si="3"/>
        <v>0</v>
      </c>
      <c r="Z24" s="57" t="b">
        <f t="shared" si="4"/>
        <v>1</v>
      </c>
      <c r="AA24" s="57" t="b">
        <f>'Agrotehniskā kopšana'!I25&gt;=I24*0.85</f>
        <v>1</v>
      </c>
      <c r="AB24" s="57" t="b">
        <f>'Jaunaudžu kopšana'!I24&gt;=I24*0.85</f>
        <v>1</v>
      </c>
      <c r="AC24" s="57" t="b">
        <f>'Agrotehniskā kopšana'!AH25</f>
        <v>0</v>
      </c>
      <c r="AD24" s="57" t="b">
        <f>'Jaunaudžu kopšana'!Z24</f>
        <v>0</v>
      </c>
    </row>
    <row r="25" spans="1:30" hidden="1" x14ac:dyDescent="0.3">
      <c r="A25" s="324" t="str">
        <f>SUBSTITUTE('Daļu izvēle'!A22,"0","")</f>
        <v/>
      </c>
      <c r="B25" s="325">
        <f>'Daļu izvēle'!B22</f>
        <v>14</v>
      </c>
      <c r="C25" s="166" t="str">
        <f>'Daļu izvēle'!C22</f>
        <v>Austrumvidzeme</v>
      </c>
      <c r="D25" s="326" t="str">
        <f>'Daļu izvēle'!D22</f>
        <v>Mālupes</v>
      </c>
      <c r="E25" s="327">
        <f>'Daļu izvēle'!E22</f>
        <v>20</v>
      </c>
      <c r="F25" s="327">
        <f>'Daļu izvēle'!F22</f>
        <v>20</v>
      </c>
      <c r="G25" s="97">
        <f>'Daļu izvēle'!G22</f>
        <v>0</v>
      </c>
      <c r="H25" s="98">
        <f>'Daļu izvēle'!H22</f>
        <v>0</v>
      </c>
      <c r="I25" s="343"/>
      <c r="J25" s="344">
        <f t="shared" si="1"/>
        <v>0</v>
      </c>
      <c r="K25" s="156" t="str">
        <f>IF($X25,IF(AND($I25&lt;&gt;"",$I25&lt;&gt;0),ROUND(ROUND($I25,3)*Cenas!B$9*Cenas!$B$6,2),0),"")</f>
        <v/>
      </c>
      <c r="L25" s="153" t="str">
        <f>IF($X25,IF(AND($I25&lt;&gt;"",$I25&lt;&gt;0),ROUND(ROUND($I25,3)*Cenas!C$9*Cenas!$B$6,2),0),"")</f>
        <v/>
      </c>
      <c r="M25" s="99" t="str">
        <f>IF($X25,IF(AND($I25&lt;&gt;"",$I25&lt;&gt;0),ROUND(ROUND($I25,3)*Cenas!D$9*Cenas!$B$6,2),0),"")</f>
        <v/>
      </c>
      <c r="T25" s="1" t="b">
        <f t="shared" si="2"/>
        <v>0</v>
      </c>
      <c r="U25" s="1" t="b">
        <f>AND($A25="x",'Daļu izvēle'!$E22&lt;&gt;"",ISBLANK($K25))</f>
        <v>0</v>
      </c>
      <c r="V25" s="1" t="b">
        <f>AND($A25="x",'Daļu izvēle'!$E22&lt;&gt;"",ISBLANK($L25))</f>
        <v>0</v>
      </c>
      <c r="W25" s="1" t="e">
        <f t="shared" si="0"/>
        <v>#VALUE!</v>
      </c>
      <c r="X25" s="57" t="b">
        <f>AND($A25="x",'Daļu izvēle'!$E22&lt;&gt;"",'Daļu izvēle'!$E22&lt;&gt;0)</f>
        <v>0</v>
      </c>
      <c r="Y25" s="57" t="b">
        <f t="shared" si="3"/>
        <v>0</v>
      </c>
      <c r="Z25" s="57" t="b">
        <f t="shared" si="4"/>
        <v>1</v>
      </c>
      <c r="AA25" s="57" t="b">
        <f>'Agrotehniskā kopšana'!I26&gt;=I25*0.85</f>
        <v>1</v>
      </c>
      <c r="AB25" s="57" t="b">
        <f>'Jaunaudžu kopšana'!I25&gt;=I25*0.85</f>
        <v>1</v>
      </c>
      <c r="AC25" s="57" t="b">
        <f>'Agrotehniskā kopšana'!AH26</f>
        <v>0</v>
      </c>
      <c r="AD25" s="57" t="b">
        <f>'Jaunaudžu kopšana'!Z25</f>
        <v>0</v>
      </c>
    </row>
    <row r="26" spans="1:30" hidden="1" x14ac:dyDescent="0.3">
      <c r="A26" s="324" t="str">
        <f>SUBSTITUTE('Daļu izvēle'!A23,"0","")</f>
        <v/>
      </c>
      <c r="B26" s="325">
        <f>'Daļu izvēle'!B23</f>
        <v>15</v>
      </c>
      <c r="C26" s="166" t="str">
        <f>'Daļu izvēle'!C23</f>
        <v>Austrumvidzeme</v>
      </c>
      <c r="D26" s="326" t="str">
        <f>'Daļu izvēle'!D23</f>
        <v>Mālupes</v>
      </c>
      <c r="E26" s="327">
        <f>'Daļu izvēle'!E23</f>
        <v>10</v>
      </c>
      <c r="F26" s="327">
        <f>'Daļu izvēle'!F23</f>
        <v>10</v>
      </c>
      <c r="G26" s="97">
        <f>'Daļu izvēle'!G23</f>
        <v>0</v>
      </c>
      <c r="H26" s="98">
        <f>'Daļu izvēle'!H23</f>
        <v>0</v>
      </c>
      <c r="I26" s="343"/>
      <c r="J26" s="344">
        <f t="shared" si="1"/>
        <v>0</v>
      </c>
      <c r="K26" s="156" t="str">
        <f>IF($X26,IF(AND($I26&lt;&gt;"",$I26&lt;&gt;0),ROUND(ROUND($I26,3)*Cenas!B$9*Cenas!$B$6,2),0),"")</f>
        <v/>
      </c>
      <c r="L26" s="153" t="str">
        <f>IF($X26,IF(AND($I26&lt;&gt;"",$I26&lt;&gt;0),ROUND(ROUND($I26,3)*Cenas!C$9*Cenas!$B$6,2),0),"")</f>
        <v/>
      </c>
      <c r="M26" s="99" t="str">
        <f>IF($X26,IF(AND($I26&lt;&gt;"",$I26&lt;&gt;0),ROUND(ROUND($I26,3)*Cenas!D$9*Cenas!$B$6,2),0),"")</f>
        <v/>
      </c>
      <c r="T26" s="1" t="b">
        <f t="shared" si="2"/>
        <v>0</v>
      </c>
      <c r="U26" s="1" t="b">
        <f>AND($A26="x",'Daļu izvēle'!$E23&lt;&gt;"",ISBLANK($K26))</f>
        <v>0</v>
      </c>
      <c r="V26" s="1" t="b">
        <f>AND($A26="x",'Daļu izvēle'!$E23&lt;&gt;"",ISBLANK($L26))</f>
        <v>0</v>
      </c>
      <c r="W26" s="1" t="e">
        <f t="shared" si="0"/>
        <v>#VALUE!</v>
      </c>
      <c r="X26" s="57" t="b">
        <f>AND($A26="x",'Daļu izvēle'!$E23&lt;&gt;"",'Daļu izvēle'!$E23&lt;&gt;0)</f>
        <v>0</v>
      </c>
      <c r="Y26" s="57" t="b">
        <f t="shared" si="3"/>
        <v>0</v>
      </c>
      <c r="Z26" s="57" t="b">
        <f t="shared" si="4"/>
        <v>1</v>
      </c>
      <c r="AA26" s="57" t="b">
        <f>'Agrotehniskā kopšana'!I27&gt;=I26*0.85</f>
        <v>1</v>
      </c>
      <c r="AB26" s="57" t="b">
        <f>'Jaunaudžu kopšana'!I26&gt;=I26*0.85</f>
        <v>1</v>
      </c>
      <c r="AC26" s="57" t="b">
        <f>'Agrotehniskā kopšana'!AH27</f>
        <v>0</v>
      </c>
      <c r="AD26" s="57" t="b">
        <f>'Jaunaudžu kopšana'!Z26</f>
        <v>0</v>
      </c>
    </row>
    <row r="27" spans="1:30" hidden="1" x14ac:dyDescent="0.3">
      <c r="A27" s="324" t="str">
        <f>SUBSTITUTE('Daļu izvēle'!A24,"0","")</f>
        <v/>
      </c>
      <c r="B27" s="325">
        <f>'Daļu izvēle'!B24</f>
        <v>16</v>
      </c>
      <c r="C27" s="166" t="str">
        <f>'Daļu izvēle'!C24</f>
        <v>Austrumvidzeme</v>
      </c>
      <c r="D27" s="326" t="str">
        <f>'Daļu izvēle'!D24</f>
        <v>Mālupes</v>
      </c>
      <c r="E27" s="327">
        <f>'Daļu izvēle'!E24</f>
        <v>10</v>
      </c>
      <c r="F27" s="327">
        <f>'Daļu izvēle'!F24</f>
        <v>0</v>
      </c>
      <c r="G27" s="97">
        <f>'Daļu izvēle'!G24</f>
        <v>0</v>
      </c>
      <c r="H27" s="98">
        <f>'Daļu izvēle'!H24</f>
        <v>0</v>
      </c>
      <c r="I27" s="343"/>
      <c r="J27" s="344">
        <f t="shared" si="1"/>
        <v>0</v>
      </c>
      <c r="K27" s="156" t="str">
        <f>IF($X27,IF(AND($I27&lt;&gt;"",$I27&lt;&gt;0),ROUND(ROUND($I27,3)*Cenas!B$9*Cenas!$B$6,2),0),"")</f>
        <v/>
      </c>
      <c r="L27" s="153" t="str">
        <f>IF($X27,IF(AND($I27&lt;&gt;"",$I27&lt;&gt;0),ROUND(ROUND($I27,3)*Cenas!C$9*Cenas!$B$6,2),0),"")</f>
        <v/>
      </c>
      <c r="M27" s="99" t="str">
        <f>IF($X27,IF(AND($I27&lt;&gt;"",$I27&lt;&gt;0),ROUND(ROUND($I27,3)*Cenas!D$9*Cenas!$B$6,2),0),"")</f>
        <v/>
      </c>
      <c r="T27" s="1" t="b">
        <f t="shared" si="2"/>
        <v>0</v>
      </c>
      <c r="U27" s="1" t="b">
        <f>AND($A27="x",'Daļu izvēle'!$E24&lt;&gt;"",ISBLANK($K27))</f>
        <v>0</v>
      </c>
      <c r="V27" s="1" t="b">
        <f>AND($A27="x",'Daļu izvēle'!$E24&lt;&gt;"",ISBLANK($L27))</f>
        <v>0</v>
      </c>
      <c r="W27" s="1" t="e">
        <f t="shared" si="0"/>
        <v>#VALUE!</v>
      </c>
      <c r="X27" s="57" t="b">
        <f>AND($A27="x",'Daļu izvēle'!$E24&lt;&gt;"",'Daļu izvēle'!$E24&lt;&gt;0)</f>
        <v>0</v>
      </c>
      <c r="Y27" s="57" t="b">
        <f t="shared" si="3"/>
        <v>0</v>
      </c>
      <c r="Z27" s="57" t="b">
        <f t="shared" si="4"/>
        <v>1</v>
      </c>
      <c r="AA27" s="57" t="b">
        <f>'Agrotehniskā kopšana'!I28&gt;=I27*0.85</f>
        <v>1</v>
      </c>
      <c r="AB27" s="57" t="b">
        <f>'Jaunaudžu kopšana'!I27&gt;=I27*0.85</f>
        <v>1</v>
      </c>
      <c r="AC27" s="57" t="b">
        <f>'Agrotehniskā kopšana'!AH28</f>
        <v>0</v>
      </c>
      <c r="AD27" s="57" t="b">
        <f>'Jaunaudžu kopšana'!Z27</f>
        <v>0</v>
      </c>
    </row>
    <row r="28" spans="1:30" hidden="1" x14ac:dyDescent="0.3">
      <c r="A28" s="324" t="str">
        <f>SUBSTITUTE('Daļu izvēle'!A25,"0","")</f>
        <v/>
      </c>
      <c r="B28" s="325">
        <f>'Daļu izvēle'!B25</f>
        <v>17</v>
      </c>
      <c r="C28" s="166" t="str">
        <f>'Daļu izvēle'!C25</f>
        <v>Austrumvidzeme</v>
      </c>
      <c r="D28" s="326" t="str">
        <f>'Daļu izvēle'!D25</f>
        <v>Lejasciema</v>
      </c>
      <c r="E28" s="327">
        <f>'Daļu izvēle'!E25</f>
        <v>0</v>
      </c>
      <c r="F28" s="327">
        <f>'Daļu izvēle'!F25</f>
        <v>0</v>
      </c>
      <c r="G28" s="97">
        <f>'Daļu izvēle'!G25</f>
        <v>0</v>
      </c>
      <c r="H28" s="98">
        <f>'Daļu izvēle'!H25</f>
        <v>0</v>
      </c>
      <c r="I28" s="343"/>
      <c r="J28" s="344">
        <f t="shared" si="1"/>
        <v>0</v>
      </c>
      <c r="K28" s="156" t="str">
        <f>IF($X28,IF(AND($I28&lt;&gt;"",$I28&lt;&gt;0),ROUND(ROUND($I28,3)*Cenas!B$9*Cenas!$B$6,2),0),"")</f>
        <v/>
      </c>
      <c r="L28" s="153" t="str">
        <f>IF($X28,IF(AND($I28&lt;&gt;"",$I28&lt;&gt;0),ROUND(ROUND($I28,3)*Cenas!C$9*Cenas!$B$6,2),0),"")</f>
        <v/>
      </c>
      <c r="M28" s="99" t="str">
        <f>IF($X28,IF(AND($I28&lt;&gt;"",$I28&lt;&gt;0),ROUND(ROUND($I28,3)*Cenas!D$9*Cenas!$B$6,2),0),"")</f>
        <v/>
      </c>
      <c r="T28" s="1" t="b">
        <f t="shared" si="2"/>
        <v>0</v>
      </c>
      <c r="U28" s="1" t="b">
        <f>AND($A28="x",'Daļu izvēle'!$E25&lt;&gt;"",ISBLANK($K28))</f>
        <v>0</v>
      </c>
      <c r="V28" s="1" t="b">
        <f>AND($A28="x",'Daļu izvēle'!$E25&lt;&gt;"",ISBLANK($L28))</f>
        <v>0</v>
      </c>
      <c r="W28" s="1" t="e">
        <f t="shared" si="0"/>
        <v>#VALUE!</v>
      </c>
      <c r="X28" s="57" t="b">
        <f>AND($A28="x",'Daļu izvēle'!$E25&lt;&gt;"",'Daļu izvēle'!$E25&lt;&gt;0)</f>
        <v>0</v>
      </c>
      <c r="Y28" s="57" t="b">
        <f t="shared" si="3"/>
        <v>0</v>
      </c>
      <c r="Z28" s="57" t="b">
        <f t="shared" si="4"/>
        <v>1</v>
      </c>
      <c r="AA28" s="57" t="b">
        <f>'Agrotehniskā kopšana'!I29&gt;=I28*0.85</f>
        <v>1</v>
      </c>
      <c r="AB28" s="57" t="b">
        <f>'Jaunaudžu kopšana'!I28&gt;=I28*0.85</f>
        <v>1</v>
      </c>
      <c r="AC28" s="57" t="b">
        <f>'Agrotehniskā kopšana'!AH29</f>
        <v>0</v>
      </c>
      <c r="AD28" s="57" t="b">
        <f>'Jaunaudžu kopšana'!Z28</f>
        <v>0</v>
      </c>
    </row>
    <row r="29" spans="1:30" hidden="1" x14ac:dyDescent="0.3">
      <c r="A29" s="324" t="str">
        <f>SUBSTITUTE('Daļu izvēle'!A26,"0","")</f>
        <v/>
      </c>
      <c r="B29" s="325">
        <f>'Daļu izvēle'!B26</f>
        <v>18</v>
      </c>
      <c r="C29" s="166" t="str">
        <f>'Daļu izvēle'!C26</f>
        <v>Austrumvidzeme</v>
      </c>
      <c r="D29" s="326" t="str">
        <f>'Daļu izvēle'!D26</f>
        <v>Lejasciema</v>
      </c>
      <c r="E29" s="327">
        <f>'Daļu izvēle'!E26</f>
        <v>0</v>
      </c>
      <c r="F29" s="327">
        <f>'Daļu izvēle'!F26</f>
        <v>0</v>
      </c>
      <c r="G29" s="97">
        <f>'Daļu izvēle'!G26</f>
        <v>0</v>
      </c>
      <c r="H29" s="98">
        <f>'Daļu izvēle'!H26</f>
        <v>0</v>
      </c>
      <c r="I29" s="343"/>
      <c r="J29" s="344">
        <f t="shared" si="1"/>
        <v>0</v>
      </c>
      <c r="K29" s="156" t="str">
        <f>IF($X29,IF(AND($I29&lt;&gt;"",$I29&lt;&gt;0),ROUND(ROUND($I29,3)*Cenas!B$9*Cenas!$B$6,2),0),"")</f>
        <v/>
      </c>
      <c r="L29" s="153" t="str">
        <f>IF($X29,IF(AND($I29&lt;&gt;"",$I29&lt;&gt;0),ROUND(ROUND($I29,3)*Cenas!C$9*Cenas!$B$6,2),0),"")</f>
        <v/>
      </c>
      <c r="M29" s="99" t="str">
        <f>IF($X29,IF(AND($I29&lt;&gt;"",$I29&lt;&gt;0),ROUND(ROUND($I29,3)*Cenas!D$9*Cenas!$B$6,2),0),"")</f>
        <v/>
      </c>
      <c r="T29" s="1" t="b">
        <f t="shared" si="2"/>
        <v>0</v>
      </c>
      <c r="U29" s="1" t="b">
        <f>AND($A29="x",'Daļu izvēle'!$E26&lt;&gt;"",ISBLANK($K29))</f>
        <v>0</v>
      </c>
      <c r="V29" s="1" t="b">
        <f>AND($A29="x",'Daļu izvēle'!$E26&lt;&gt;"",ISBLANK($L29))</f>
        <v>0</v>
      </c>
      <c r="W29" s="1" t="e">
        <f t="shared" si="0"/>
        <v>#VALUE!</v>
      </c>
      <c r="X29" s="57" t="b">
        <f>AND($A29="x",'Daļu izvēle'!$E26&lt;&gt;"",'Daļu izvēle'!$E26&lt;&gt;0)</f>
        <v>0</v>
      </c>
      <c r="Y29" s="57" t="b">
        <f t="shared" si="3"/>
        <v>0</v>
      </c>
      <c r="Z29" s="57" t="b">
        <f t="shared" si="4"/>
        <v>1</v>
      </c>
      <c r="AA29" s="57" t="b">
        <f>'Agrotehniskā kopšana'!I30&gt;=I29*0.85</f>
        <v>1</v>
      </c>
      <c r="AB29" s="57" t="b">
        <f>'Jaunaudžu kopšana'!I29&gt;=I29*0.85</f>
        <v>1</v>
      </c>
      <c r="AC29" s="57" t="b">
        <f>'Agrotehniskā kopšana'!AH30</f>
        <v>0</v>
      </c>
      <c r="AD29" s="57" t="b">
        <f>'Jaunaudžu kopšana'!Z29</f>
        <v>0</v>
      </c>
    </row>
    <row r="30" spans="1:30" hidden="1" x14ac:dyDescent="0.3">
      <c r="A30" s="324" t="str">
        <f>SUBSTITUTE('Daļu izvēle'!A27,"0","")</f>
        <v/>
      </c>
      <c r="B30" s="325">
        <f>'Daļu izvēle'!B27</f>
        <v>19</v>
      </c>
      <c r="C30" s="166" t="str">
        <f>'Daļu izvēle'!C27</f>
        <v>Austrumvidzeme</v>
      </c>
      <c r="D30" s="326" t="str">
        <f>'Daļu izvēle'!D27</f>
        <v>Lejasciema</v>
      </c>
      <c r="E30" s="327">
        <f>'Daļu izvēle'!E27</f>
        <v>0</v>
      </c>
      <c r="F30" s="327">
        <f>'Daļu izvēle'!F27</f>
        <v>0</v>
      </c>
      <c r="G30" s="97">
        <f>'Daļu izvēle'!G27</f>
        <v>0</v>
      </c>
      <c r="H30" s="98">
        <f>'Daļu izvēle'!H27</f>
        <v>0</v>
      </c>
      <c r="I30" s="343"/>
      <c r="J30" s="344">
        <f t="shared" si="1"/>
        <v>0</v>
      </c>
      <c r="K30" s="156" t="str">
        <f>IF($X30,IF(AND($I30&lt;&gt;"",$I30&lt;&gt;0),ROUND(ROUND($I30,3)*Cenas!B$9*Cenas!$B$6,2),0),"")</f>
        <v/>
      </c>
      <c r="L30" s="153" t="str">
        <f>IF($X30,IF(AND($I30&lt;&gt;"",$I30&lt;&gt;0),ROUND(ROUND($I30,3)*Cenas!C$9*Cenas!$B$6,2),0),"")</f>
        <v/>
      </c>
      <c r="M30" s="99" t="str">
        <f>IF($X30,IF(AND($I30&lt;&gt;"",$I30&lt;&gt;0),ROUND(ROUND($I30,3)*Cenas!D$9*Cenas!$B$6,2),0),"")</f>
        <v/>
      </c>
      <c r="T30" s="1" t="b">
        <f t="shared" si="2"/>
        <v>0</v>
      </c>
      <c r="U30" s="1" t="b">
        <f>AND($A30="x",'Daļu izvēle'!$E27&lt;&gt;"",ISBLANK($K30))</f>
        <v>0</v>
      </c>
      <c r="V30" s="1" t="b">
        <f>AND($A30="x",'Daļu izvēle'!$E27&lt;&gt;"",ISBLANK($L30))</f>
        <v>0</v>
      </c>
      <c r="W30" s="1" t="e">
        <f t="shared" si="0"/>
        <v>#VALUE!</v>
      </c>
      <c r="X30" s="57" t="b">
        <f>AND($A30="x",'Daļu izvēle'!$E27&lt;&gt;"",'Daļu izvēle'!$E27&lt;&gt;0)</f>
        <v>0</v>
      </c>
      <c r="Y30" s="57" t="b">
        <f t="shared" si="3"/>
        <v>0</v>
      </c>
      <c r="Z30" s="57" t="b">
        <f t="shared" si="4"/>
        <v>1</v>
      </c>
      <c r="AA30" s="57" t="b">
        <f>'Agrotehniskā kopšana'!I31&gt;=I30*0.85</f>
        <v>1</v>
      </c>
      <c r="AB30" s="57" t="b">
        <f>'Jaunaudžu kopšana'!I30&gt;=I30*0.85</f>
        <v>1</v>
      </c>
      <c r="AC30" s="57" t="b">
        <f>'Agrotehniskā kopšana'!AH31</f>
        <v>0</v>
      </c>
      <c r="AD30" s="57" t="b">
        <f>'Jaunaudžu kopšana'!Z30</f>
        <v>0</v>
      </c>
    </row>
    <row r="31" spans="1:30" hidden="1" x14ac:dyDescent="0.3">
      <c r="A31" s="324" t="str">
        <f>SUBSTITUTE('Daļu izvēle'!A28,"0","")</f>
        <v/>
      </c>
      <c r="B31" s="325">
        <f>'Daļu izvēle'!B28</f>
        <v>20</v>
      </c>
      <c r="C31" s="166" t="str">
        <f>'Daļu izvēle'!C28</f>
        <v>Austrumvidzeme</v>
      </c>
      <c r="D31" s="326" t="str">
        <f>'Daļu izvēle'!D28</f>
        <v>Pededzes</v>
      </c>
      <c r="E31" s="327">
        <f>'Daļu izvēle'!E28</f>
        <v>45</v>
      </c>
      <c r="F31" s="327">
        <f>'Daļu izvēle'!F28</f>
        <v>45</v>
      </c>
      <c r="G31" s="97">
        <f>'Daļu izvēle'!G28</f>
        <v>0</v>
      </c>
      <c r="H31" s="98">
        <f>'Daļu izvēle'!H28</f>
        <v>0</v>
      </c>
      <c r="I31" s="343"/>
      <c r="J31" s="344">
        <f t="shared" si="1"/>
        <v>0</v>
      </c>
      <c r="K31" s="156" t="str">
        <f>IF($X31,IF(AND($I31&lt;&gt;"",$I31&lt;&gt;0),ROUND(ROUND($I31,3)*Cenas!B$9*Cenas!$B$6,2),0),"")</f>
        <v/>
      </c>
      <c r="L31" s="153" t="str">
        <f>IF($X31,IF(AND($I31&lt;&gt;"",$I31&lt;&gt;0),ROUND(ROUND($I31,3)*Cenas!C$9*Cenas!$B$6,2),0),"")</f>
        <v/>
      </c>
      <c r="M31" s="99" t="str">
        <f>IF($X31,IF(AND($I31&lt;&gt;"",$I31&lt;&gt;0),ROUND(ROUND($I31,3)*Cenas!D$9*Cenas!$B$6,2),0),"")</f>
        <v/>
      </c>
      <c r="T31" s="1" t="b">
        <f t="shared" si="2"/>
        <v>0</v>
      </c>
      <c r="U31" s="1" t="b">
        <f>AND($A31="x",'Daļu izvēle'!$E28&lt;&gt;"",ISBLANK($K31))</f>
        <v>0</v>
      </c>
      <c r="V31" s="1" t="b">
        <f>AND($A31="x",'Daļu izvēle'!$E28&lt;&gt;"",ISBLANK($L31))</f>
        <v>0</v>
      </c>
      <c r="W31" s="1" t="e">
        <f t="shared" si="0"/>
        <v>#VALUE!</v>
      </c>
      <c r="X31" s="57" t="b">
        <f>AND($A31="x",'Daļu izvēle'!$E28&lt;&gt;"",'Daļu izvēle'!$E28&lt;&gt;0)</f>
        <v>0</v>
      </c>
      <c r="Y31" s="57" t="b">
        <f t="shared" si="3"/>
        <v>0</v>
      </c>
      <c r="Z31" s="57" t="b">
        <f t="shared" si="4"/>
        <v>1</v>
      </c>
      <c r="AA31" s="57" t="b">
        <f>'Agrotehniskā kopšana'!I32&gt;=I31*0.85</f>
        <v>1</v>
      </c>
      <c r="AB31" s="57" t="b">
        <f>'Jaunaudžu kopšana'!I31&gt;=I31*0.85</f>
        <v>1</v>
      </c>
      <c r="AC31" s="57" t="b">
        <f>'Agrotehniskā kopšana'!AH32</f>
        <v>0</v>
      </c>
      <c r="AD31" s="57" t="b">
        <f>'Jaunaudžu kopšana'!Z31</f>
        <v>0</v>
      </c>
    </row>
    <row r="32" spans="1:30" hidden="1" x14ac:dyDescent="0.3">
      <c r="A32" s="324" t="str">
        <f>SUBSTITUTE('Daļu izvēle'!A29,"0","")</f>
        <v/>
      </c>
      <c r="B32" s="325">
        <f>'Daļu izvēle'!B29</f>
        <v>21</v>
      </c>
      <c r="C32" s="166" t="str">
        <f>'Daļu izvēle'!C29</f>
        <v>Austrumvidzeme</v>
      </c>
      <c r="D32" s="326" t="str">
        <f>'Daļu izvēle'!D29</f>
        <v>Pededzes</v>
      </c>
      <c r="E32" s="327">
        <f>'Daļu izvēle'!E29</f>
        <v>35</v>
      </c>
      <c r="F32" s="327">
        <f>'Daļu izvēle'!F29</f>
        <v>35</v>
      </c>
      <c r="G32" s="97">
        <f>'Daļu izvēle'!G29</f>
        <v>0</v>
      </c>
      <c r="H32" s="98">
        <f>'Daļu izvēle'!H29</f>
        <v>0</v>
      </c>
      <c r="I32" s="343"/>
      <c r="J32" s="344">
        <f t="shared" si="1"/>
        <v>0</v>
      </c>
      <c r="K32" s="156" t="str">
        <f>IF($X32,IF(AND($I32&lt;&gt;"",$I32&lt;&gt;0),ROUND(ROUND($I32,3)*Cenas!B$9*Cenas!$B$6,2),0),"")</f>
        <v/>
      </c>
      <c r="L32" s="153" t="str">
        <f>IF($X32,IF(AND($I32&lt;&gt;"",$I32&lt;&gt;0),ROUND(ROUND($I32,3)*Cenas!C$9*Cenas!$B$6,2),0),"")</f>
        <v/>
      </c>
      <c r="M32" s="99" t="str">
        <f>IF($X32,IF(AND($I32&lt;&gt;"",$I32&lt;&gt;0),ROUND(ROUND($I32,3)*Cenas!D$9*Cenas!$B$6,2),0),"")</f>
        <v/>
      </c>
      <c r="T32" s="1" t="b">
        <f t="shared" si="2"/>
        <v>0</v>
      </c>
      <c r="U32" s="1" t="b">
        <f>AND($A32="x",'Daļu izvēle'!$E29&lt;&gt;"",ISBLANK($K32))</f>
        <v>0</v>
      </c>
      <c r="V32" s="1" t="b">
        <f>AND($A32="x",'Daļu izvēle'!$E29&lt;&gt;"",ISBLANK($L32))</f>
        <v>0</v>
      </c>
      <c r="W32" s="1" t="e">
        <f t="shared" si="0"/>
        <v>#VALUE!</v>
      </c>
      <c r="X32" s="57" t="b">
        <f>AND($A32="x",'Daļu izvēle'!$E29&lt;&gt;"",'Daļu izvēle'!$E29&lt;&gt;0)</f>
        <v>0</v>
      </c>
      <c r="Y32" s="57" t="b">
        <f t="shared" si="3"/>
        <v>0</v>
      </c>
      <c r="Z32" s="57" t="b">
        <f t="shared" si="4"/>
        <v>1</v>
      </c>
      <c r="AA32" s="57" t="b">
        <f>'Agrotehniskā kopšana'!I33&gt;=I32*0.85</f>
        <v>1</v>
      </c>
      <c r="AB32" s="57" t="b">
        <f>'Jaunaudžu kopšana'!I32&gt;=I32*0.85</f>
        <v>1</v>
      </c>
      <c r="AC32" s="57" t="b">
        <f>'Agrotehniskā kopšana'!AH33</f>
        <v>0</v>
      </c>
      <c r="AD32" s="57" t="b">
        <f>'Jaunaudžu kopšana'!Z32</f>
        <v>0</v>
      </c>
    </row>
    <row r="33" spans="1:30" hidden="1" x14ac:dyDescent="0.3">
      <c r="A33" s="324" t="str">
        <f>SUBSTITUTE('Daļu izvēle'!A30,"0","")</f>
        <v/>
      </c>
      <c r="B33" s="325">
        <f>'Daļu izvēle'!B30</f>
        <v>22</v>
      </c>
      <c r="C33" s="166" t="str">
        <f>'Daļu izvēle'!C30</f>
        <v>Austrumvidzeme</v>
      </c>
      <c r="D33" s="326" t="str">
        <f>'Daļu izvēle'!D30</f>
        <v>Pededzes</v>
      </c>
      <c r="E33" s="327">
        <f>'Daļu izvēle'!E30</f>
        <v>0</v>
      </c>
      <c r="F33" s="327">
        <f>'Daļu izvēle'!F30</f>
        <v>0</v>
      </c>
      <c r="G33" s="97">
        <f>'Daļu izvēle'!G30</f>
        <v>0</v>
      </c>
      <c r="H33" s="98">
        <f>'Daļu izvēle'!H30</f>
        <v>0</v>
      </c>
      <c r="I33" s="343"/>
      <c r="J33" s="344">
        <f t="shared" si="1"/>
        <v>0</v>
      </c>
      <c r="K33" s="156" t="str">
        <f>IF($X33,IF(AND($I33&lt;&gt;"",$I33&lt;&gt;0),ROUND(ROUND($I33,3)*Cenas!B$9*Cenas!$B$6,2),0),"")</f>
        <v/>
      </c>
      <c r="L33" s="153" t="str">
        <f>IF($X33,IF(AND($I33&lt;&gt;"",$I33&lt;&gt;0),ROUND(ROUND($I33,3)*Cenas!C$9*Cenas!$B$6,2),0),"")</f>
        <v/>
      </c>
      <c r="M33" s="99" t="str">
        <f>IF($X33,IF(AND($I33&lt;&gt;"",$I33&lt;&gt;0),ROUND(ROUND($I33,3)*Cenas!D$9*Cenas!$B$6,2),0),"")</f>
        <v/>
      </c>
      <c r="T33" s="1" t="b">
        <f t="shared" si="2"/>
        <v>0</v>
      </c>
      <c r="U33" s="1" t="b">
        <f>AND($A33="x",'Daļu izvēle'!$E30&lt;&gt;"",ISBLANK($K33))</f>
        <v>0</v>
      </c>
      <c r="V33" s="1" t="b">
        <f>AND($A33="x",'Daļu izvēle'!$E30&lt;&gt;"",ISBLANK($L33))</f>
        <v>0</v>
      </c>
      <c r="W33" s="1" t="e">
        <f t="shared" si="0"/>
        <v>#VALUE!</v>
      </c>
      <c r="X33" s="57" t="b">
        <f>AND($A33="x",'Daļu izvēle'!$E30&lt;&gt;"",'Daļu izvēle'!$E30&lt;&gt;0)</f>
        <v>0</v>
      </c>
      <c r="Y33" s="57" t="b">
        <f t="shared" si="3"/>
        <v>0</v>
      </c>
      <c r="Z33" s="57" t="b">
        <f t="shared" si="4"/>
        <v>1</v>
      </c>
      <c r="AA33" s="57" t="b">
        <f>'Agrotehniskā kopšana'!I34&gt;=I33*0.85</f>
        <v>1</v>
      </c>
      <c r="AB33" s="57" t="b">
        <f>'Jaunaudžu kopšana'!I33&gt;=I33*0.85</f>
        <v>1</v>
      </c>
      <c r="AC33" s="57" t="b">
        <f>'Agrotehniskā kopšana'!AH34</f>
        <v>0</v>
      </c>
      <c r="AD33" s="57" t="b">
        <f>'Jaunaudžu kopšana'!Z33</f>
        <v>0</v>
      </c>
    </row>
    <row r="34" spans="1:30" hidden="1" x14ac:dyDescent="0.3">
      <c r="A34" s="324" t="str">
        <f>SUBSTITUTE('Daļu izvēle'!A31,"0","")</f>
        <v/>
      </c>
      <c r="B34" s="325">
        <f>'Daļu izvēle'!B31</f>
        <v>23</v>
      </c>
      <c r="C34" s="166" t="str">
        <f>'Daļu izvēle'!C31</f>
        <v>Dienvidkurzeme</v>
      </c>
      <c r="D34" s="326" t="str">
        <f>'Daļu izvēle'!D31</f>
        <v>Alsungas</v>
      </c>
      <c r="E34" s="327">
        <f>'Daļu izvēle'!E31</f>
        <v>0</v>
      </c>
      <c r="F34" s="327">
        <f>'Daļu izvēle'!F31</f>
        <v>0</v>
      </c>
      <c r="G34" s="97">
        <f>'Daļu izvēle'!G31</f>
        <v>0</v>
      </c>
      <c r="H34" s="98">
        <f>'Daļu izvēle'!H31</f>
        <v>0</v>
      </c>
      <c r="I34" s="343"/>
      <c r="J34" s="344">
        <f t="shared" si="1"/>
        <v>0</v>
      </c>
      <c r="K34" s="156" t="str">
        <f>IF($X34,IF(AND($I34&lt;&gt;"",$I34&lt;&gt;0),ROUND(ROUND($I34,3)*Cenas!B$9*Cenas!$B$6,2),0),"")</f>
        <v/>
      </c>
      <c r="L34" s="153" t="str">
        <f>IF($X34,IF(AND($I34&lt;&gt;"",$I34&lt;&gt;0),ROUND(ROUND($I34,3)*Cenas!C$9*Cenas!$B$6,2),0),"")</f>
        <v/>
      </c>
      <c r="M34" s="99" t="str">
        <f>IF($X34,IF(AND($I34&lt;&gt;"",$I34&lt;&gt;0),ROUND(ROUND($I34,3)*Cenas!D$9*Cenas!$B$6,2),0),"")</f>
        <v/>
      </c>
      <c r="T34" s="1" t="b">
        <f t="shared" si="2"/>
        <v>0</v>
      </c>
      <c r="U34" s="1" t="b">
        <f>AND($A34="x",'Daļu izvēle'!$E31&lt;&gt;"",ISBLANK($K34))</f>
        <v>0</v>
      </c>
      <c r="V34" s="1" t="b">
        <f>AND($A34="x",'Daļu izvēle'!$E31&lt;&gt;"",ISBLANK($L34))</f>
        <v>0</v>
      </c>
      <c r="W34" s="1" t="e">
        <f t="shared" si="0"/>
        <v>#VALUE!</v>
      </c>
      <c r="X34" s="57" t="b">
        <f>AND($A34="x",'Daļu izvēle'!$E31&lt;&gt;"",'Daļu izvēle'!$E31&lt;&gt;0)</f>
        <v>0</v>
      </c>
      <c r="Y34" s="57" t="b">
        <f t="shared" si="3"/>
        <v>0</v>
      </c>
      <c r="Z34" s="57" t="b">
        <f t="shared" si="4"/>
        <v>1</v>
      </c>
      <c r="AA34" s="57" t="b">
        <f>'Agrotehniskā kopšana'!I35&gt;=I34*0.85</f>
        <v>1</v>
      </c>
      <c r="AB34" s="57" t="b">
        <f>'Jaunaudžu kopšana'!I34&gt;=I34*0.85</f>
        <v>1</v>
      </c>
      <c r="AC34" s="57" t="b">
        <f>'Agrotehniskā kopšana'!AH35</f>
        <v>0</v>
      </c>
      <c r="AD34" s="57" t="b">
        <f>'Jaunaudžu kopšana'!Z34</f>
        <v>0</v>
      </c>
    </row>
    <row r="35" spans="1:30" hidden="1" x14ac:dyDescent="0.3">
      <c r="A35" s="324" t="str">
        <f>SUBSTITUTE('Daļu izvēle'!A32,"0","")</f>
        <v/>
      </c>
      <c r="B35" s="325">
        <f>'Daļu izvēle'!B32</f>
        <v>24</v>
      </c>
      <c r="C35" s="166" t="str">
        <f>'Daļu izvēle'!C32</f>
        <v>Dienvidkurzeme</v>
      </c>
      <c r="D35" s="326" t="str">
        <f>'Daļu izvēle'!D32</f>
        <v>Alsungas</v>
      </c>
      <c r="E35" s="327">
        <f>'Daļu izvēle'!E32</f>
        <v>0</v>
      </c>
      <c r="F35" s="327">
        <f>'Daļu izvēle'!F32</f>
        <v>0</v>
      </c>
      <c r="G35" s="97">
        <f>'Daļu izvēle'!G32</f>
        <v>0</v>
      </c>
      <c r="H35" s="98">
        <f>'Daļu izvēle'!H32</f>
        <v>0</v>
      </c>
      <c r="I35" s="343"/>
      <c r="J35" s="344">
        <f t="shared" si="1"/>
        <v>0</v>
      </c>
      <c r="K35" s="156" t="str">
        <f>IF($X35,IF(AND($I35&lt;&gt;"",$I35&lt;&gt;0),ROUND(ROUND($I35,3)*Cenas!B$9*Cenas!$B$6,2),0),"")</f>
        <v/>
      </c>
      <c r="L35" s="153" t="str">
        <f>IF($X35,IF(AND($I35&lt;&gt;"",$I35&lt;&gt;0),ROUND(ROUND($I35,3)*Cenas!C$9*Cenas!$B$6,2),0),"")</f>
        <v/>
      </c>
      <c r="M35" s="99" t="str">
        <f>IF($X35,IF(AND($I35&lt;&gt;"",$I35&lt;&gt;0),ROUND(ROUND($I35,3)*Cenas!D$9*Cenas!$B$6,2),0),"")</f>
        <v/>
      </c>
      <c r="T35" s="1" t="b">
        <f t="shared" si="2"/>
        <v>0</v>
      </c>
      <c r="U35" s="1" t="b">
        <f>AND($A35="x",'Daļu izvēle'!$E32&lt;&gt;"",ISBLANK($K35))</f>
        <v>0</v>
      </c>
      <c r="V35" s="1" t="b">
        <f>AND($A35="x",'Daļu izvēle'!$E32&lt;&gt;"",ISBLANK($L35))</f>
        <v>0</v>
      </c>
      <c r="W35" s="1" t="e">
        <f t="shared" si="0"/>
        <v>#VALUE!</v>
      </c>
      <c r="X35" s="57" t="b">
        <f>AND($A35="x",'Daļu izvēle'!$E32&lt;&gt;"",'Daļu izvēle'!$E32&lt;&gt;0)</f>
        <v>0</v>
      </c>
      <c r="Y35" s="57" t="b">
        <f t="shared" si="3"/>
        <v>0</v>
      </c>
      <c r="Z35" s="57" t="b">
        <f t="shared" si="4"/>
        <v>1</v>
      </c>
      <c r="AA35" s="57" t="b">
        <f>'Agrotehniskā kopšana'!I36&gt;=I35*0.85</f>
        <v>1</v>
      </c>
      <c r="AB35" s="57" t="b">
        <f>'Jaunaudžu kopšana'!I35&gt;=I35*0.85</f>
        <v>1</v>
      </c>
      <c r="AC35" s="57" t="b">
        <f>'Agrotehniskā kopšana'!AH36</f>
        <v>0</v>
      </c>
      <c r="AD35" s="57" t="b">
        <f>'Jaunaudžu kopšana'!Z35</f>
        <v>0</v>
      </c>
    </row>
    <row r="36" spans="1:30" hidden="1" x14ac:dyDescent="0.3">
      <c r="A36" s="324" t="str">
        <f>SUBSTITUTE('Daļu izvēle'!A33,"0","")</f>
        <v/>
      </c>
      <c r="B36" s="325">
        <f>'Daļu izvēle'!B33</f>
        <v>25</v>
      </c>
      <c r="C36" s="166" t="str">
        <f>'Daļu izvēle'!C33</f>
        <v>Dienvidkurzeme</v>
      </c>
      <c r="D36" s="326" t="str">
        <f>'Daļu izvēle'!D33</f>
        <v>Alsungas</v>
      </c>
      <c r="E36" s="327">
        <f>'Daļu izvēle'!E33</f>
        <v>0</v>
      </c>
      <c r="F36" s="327">
        <f>'Daļu izvēle'!F33</f>
        <v>0</v>
      </c>
      <c r="G36" s="97">
        <f>'Daļu izvēle'!G33</f>
        <v>0</v>
      </c>
      <c r="H36" s="98">
        <f>'Daļu izvēle'!H33</f>
        <v>0</v>
      </c>
      <c r="I36" s="343"/>
      <c r="J36" s="344">
        <f t="shared" si="1"/>
        <v>0</v>
      </c>
      <c r="K36" s="156" t="str">
        <f>IF($X36,IF(AND($I36&lt;&gt;"",$I36&lt;&gt;0),ROUND(ROUND($I36,3)*Cenas!B$9*Cenas!$B$6,2),0),"")</f>
        <v/>
      </c>
      <c r="L36" s="153" t="str">
        <f>IF($X36,IF(AND($I36&lt;&gt;"",$I36&lt;&gt;0),ROUND(ROUND($I36,3)*Cenas!C$9*Cenas!$B$6,2),0),"")</f>
        <v/>
      </c>
      <c r="M36" s="99" t="str">
        <f>IF($X36,IF(AND($I36&lt;&gt;"",$I36&lt;&gt;0),ROUND(ROUND($I36,3)*Cenas!D$9*Cenas!$B$6,2),0),"")</f>
        <v/>
      </c>
      <c r="T36" s="1" t="b">
        <f t="shared" si="2"/>
        <v>0</v>
      </c>
      <c r="U36" s="1" t="b">
        <f>AND($A36="x",'Daļu izvēle'!$E33&lt;&gt;"",ISBLANK($K36))</f>
        <v>0</v>
      </c>
      <c r="V36" s="1" t="b">
        <f>AND($A36="x",'Daļu izvēle'!$E33&lt;&gt;"",ISBLANK($L36))</f>
        <v>0</v>
      </c>
      <c r="W36" s="1" t="e">
        <f t="shared" si="0"/>
        <v>#VALUE!</v>
      </c>
      <c r="X36" s="57" t="b">
        <f>AND($A36="x",'Daļu izvēle'!$E33&lt;&gt;"",'Daļu izvēle'!$E33&lt;&gt;0)</f>
        <v>0</v>
      </c>
      <c r="Y36" s="57" t="b">
        <f t="shared" si="3"/>
        <v>0</v>
      </c>
      <c r="Z36" s="57" t="b">
        <f t="shared" si="4"/>
        <v>1</v>
      </c>
      <c r="AA36" s="57" t="b">
        <f>'Agrotehniskā kopšana'!I37&gt;=I36*0.85</f>
        <v>1</v>
      </c>
      <c r="AB36" s="57" t="b">
        <f>'Jaunaudžu kopšana'!I36&gt;=I36*0.85</f>
        <v>1</v>
      </c>
      <c r="AC36" s="57" t="b">
        <f>'Agrotehniskā kopšana'!AH37</f>
        <v>0</v>
      </c>
      <c r="AD36" s="57" t="b">
        <f>'Jaunaudžu kopšana'!Z36</f>
        <v>0</v>
      </c>
    </row>
    <row r="37" spans="1:30" hidden="1" x14ac:dyDescent="0.3">
      <c r="A37" s="324" t="str">
        <f>SUBSTITUTE('Daļu izvēle'!A34,"0","")</f>
        <v/>
      </c>
      <c r="B37" s="325">
        <f>'Daļu izvēle'!B34</f>
        <v>26</v>
      </c>
      <c r="C37" s="166" t="str">
        <f>'Daļu izvēle'!C34</f>
        <v>Dienvidkurzeme</v>
      </c>
      <c r="D37" s="326" t="str">
        <f>'Daļu izvēle'!D34</f>
        <v>Alsungas</v>
      </c>
      <c r="E37" s="327">
        <f>'Daļu izvēle'!E34</f>
        <v>0</v>
      </c>
      <c r="F37" s="327">
        <f>'Daļu izvēle'!F34</f>
        <v>0</v>
      </c>
      <c r="G37" s="97">
        <f>'Daļu izvēle'!G34</f>
        <v>0</v>
      </c>
      <c r="H37" s="98">
        <f>'Daļu izvēle'!H34</f>
        <v>0</v>
      </c>
      <c r="I37" s="343"/>
      <c r="J37" s="344">
        <f t="shared" si="1"/>
        <v>0</v>
      </c>
      <c r="K37" s="156" t="str">
        <f>IF($X37,IF(AND($I37&lt;&gt;"",$I37&lt;&gt;0),ROUND(ROUND($I37,3)*Cenas!B$9*Cenas!$B$6,2),0),"")</f>
        <v/>
      </c>
      <c r="L37" s="153" t="str">
        <f>IF($X37,IF(AND($I37&lt;&gt;"",$I37&lt;&gt;0),ROUND(ROUND($I37,3)*Cenas!C$9*Cenas!$B$6,2),0),"")</f>
        <v/>
      </c>
      <c r="M37" s="99" t="str">
        <f>IF($X37,IF(AND($I37&lt;&gt;"",$I37&lt;&gt;0),ROUND(ROUND($I37,3)*Cenas!D$9*Cenas!$B$6,2),0),"")</f>
        <v/>
      </c>
      <c r="T37" s="1" t="b">
        <f t="shared" si="2"/>
        <v>0</v>
      </c>
      <c r="U37" s="1" t="b">
        <f>AND($A37="x",'Daļu izvēle'!$E34&lt;&gt;"",ISBLANK($K37))</f>
        <v>0</v>
      </c>
      <c r="V37" s="1" t="b">
        <f>AND($A37="x",'Daļu izvēle'!$E34&lt;&gt;"",ISBLANK($L37))</f>
        <v>0</v>
      </c>
      <c r="W37" s="1" t="e">
        <f t="shared" si="0"/>
        <v>#VALUE!</v>
      </c>
      <c r="X37" s="57" t="b">
        <f>AND($A37="x",'Daļu izvēle'!$E34&lt;&gt;"",'Daļu izvēle'!$E34&lt;&gt;0)</f>
        <v>0</v>
      </c>
      <c r="Y37" s="57" t="b">
        <f t="shared" si="3"/>
        <v>0</v>
      </c>
      <c r="Z37" s="57" t="b">
        <f t="shared" si="4"/>
        <v>1</v>
      </c>
      <c r="AA37" s="57" t="b">
        <f>'Agrotehniskā kopšana'!I38&gt;=I37*0.85</f>
        <v>1</v>
      </c>
      <c r="AB37" s="57" t="b">
        <f>'Jaunaudžu kopšana'!I37&gt;=I37*0.85</f>
        <v>1</v>
      </c>
      <c r="AC37" s="57" t="b">
        <f>'Agrotehniskā kopšana'!AH38</f>
        <v>0</v>
      </c>
      <c r="AD37" s="57" t="b">
        <f>'Jaunaudžu kopšana'!Z37</f>
        <v>0</v>
      </c>
    </row>
    <row r="38" spans="1:30" hidden="1" x14ac:dyDescent="0.3">
      <c r="A38" s="324" t="str">
        <f>SUBSTITUTE('Daļu izvēle'!A35,"0","")</f>
        <v/>
      </c>
      <c r="B38" s="325">
        <f>'Daļu izvēle'!B35</f>
        <v>27</v>
      </c>
      <c r="C38" s="166" t="str">
        <f>'Daļu izvēle'!C35</f>
        <v>Dienvidkurzeme</v>
      </c>
      <c r="D38" s="326" t="str">
        <f>'Daļu izvēle'!D35</f>
        <v>Rendas</v>
      </c>
      <c r="E38" s="327">
        <f>'Daļu izvēle'!E35</f>
        <v>0</v>
      </c>
      <c r="F38" s="327">
        <f>'Daļu izvēle'!F35</f>
        <v>0</v>
      </c>
      <c r="G38" s="97">
        <f>'Daļu izvēle'!G35</f>
        <v>0</v>
      </c>
      <c r="H38" s="98">
        <f>'Daļu izvēle'!H35</f>
        <v>0</v>
      </c>
      <c r="I38" s="343"/>
      <c r="J38" s="344">
        <f t="shared" si="1"/>
        <v>0</v>
      </c>
      <c r="K38" s="156" t="str">
        <f>IF($X38,IF(AND($I38&lt;&gt;"",$I38&lt;&gt;0),ROUND(ROUND($I38,3)*Cenas!B$9*Cenas!$B$6,2),0),"")</f>
        <v/>
      </c>
      <c r="L38" s="153" t="str">
        <f>IF($X38,IF(AND($I38&lt;&gt;"",$I38&lt;&gt;0),ROUND(ROUND($I38,3)*Cenas!C$9*Cenas!$B$6,2),0),"")</f>
        <v/>
      </c>
      <c r="M38" s="99" t="str">
        <f>IF($X38,IF(AND($I38&lt;&gt;"",$I38&lt;&gt;0),ROUND(ROUND($I38,3)*Cenas!D$9*Cenas!$B$6,2),0),"")</f>
        <v/>
      </c>
      <c r="T38" s="1" t="b">
        <f t="shared" si="2"/>
        <v>0</v>
      </c>
      <c r="U38" s="1" t="b">
        <f>AND($A38="x",'Daļu izvēle'!$E35&lt;&gt;"",ISBLANK($K38))</f>
        <v>0</v>
      </c>
      <c r="V38" s="1" t="b">
        <f>AND($A38="x",'Daļu izvēle'!$E35&lt;&gt;"",ISBLANK($L38))</f>
        <v>0</v>
      </c>
      <c r="W38" s="1" t="e">
        <f t="shared" si="0"/>
        <v>#VALUE!</v>
      </c>
      <c r="X38" s="57" t="b">
        <f>AND($A38="x",'Daļu izvēle'!$E35&lt;&gt;"",'Daļu izvēle'!$E35&lt;&gt;0)</f>
        <v>0</v>
      </c>
      <c r="Y38" s="57" t="b">
        <f t="shared" si="3"/>
        <v>0</v>
      </c>
      <c r="Z38" s="57" t="b">
        <f t="shared" si="4"/>
        <v>1</v>
      </c>
      <c r="AA38" s="57" t="b">
        <f>'Agrotehniskā kopšana'!I39&gt;=I38*0.85</f>
        <v>1</v>
      </c>
      <c r="AB38" s="57" t="b">
        <f>'Jaunaudžu kopšana'!I38&gt;=I38*0.85</f>
        <v>1</v>
      </c>
      <c r="AC38" s="57" t="b">
        <f>'Agrotehniskā kopšana'!AH39</f>
        <v>0</v>
      </c>
      <c r="AD38" s="57" t="b">
        <f>'Jaunaudžu kopšana'!Z38</f>
        <v>0</v>
      </c>
    </row>
    <row r="39" spans="1:30" hidden="1" x14ac:dyDescent="0.3">
      <c r="A39" s="324" t="str">
        <f>SUBSTITUTE('Daļu izvēle'!A36,"0","")</f>
        <v/>
      </c>
      <c r="B39" s="325">
        <f>'Daļu izvēle'!B36</f>
        <v>28</v>
      </c>
      <c r="C39" s="166" t="str">
        <f>'Daļu izvēle'!C36</f>
        <v>Dienvidkurzeme</v>
      </c>
      <c r="D39" s="326" t="str">
        <f>'Daļu izvēle'!D36</f>
        <v>Rendas</v>
      </c>
      <c r="E39" s="327">
        <f>'Daļu izvēle'!E36</f>
        <v>0</v>
      </c>
      <c r="F39" s="327">
        <f>'Daļu izvēle'!F36</f>
        <v>0</v>
      </c>
      <c r="G39" s="97">
        <f>'Daļu izvēle'!G36</f>
        <v>0</v>
      </c>
      <c r="H39" s="98">
        <f>'Daļu izvēle'!H36</f>
        <v>0</v>
      </c>
      <c r="I39" s="343"/>
      <c r="J39" s="344">
        <f t="shared" si="1"/>
        <v>0</v>
      </c>
      <c r="K39" s="156" t="str">
        <f>IF($X39,IF(AND($I39&lt;&gt;"",$I39&lt;&gt;0),ROUND(ROUND($I39,3)*Cenas!B$9*Cenas!$B$6,2),0),"")</f>
        <v/>
      </c>
      <c r="L39" s="153" t="str">
        <f>IF($X39,IF(AND($I39&lt;&gt;"",$I39&lt;&gt;0),ROUND(ROUND($I39,3)*Cenas!C$9*Cenas!$B$6,2),0),"")</f>
        <v/>
      </c>
      <c r="M39" s="99" t="str">
        <f>IF($X39,IF(AND($I39&lt;&gt;"",$I39&lt;&gt;0),ROUND(ROUND($I39,3)*Cenas!D$9*Cenas!$B$6,2),0),"")</f>
        <v/>
      </c>
      <c r="T39" s="1" t="b">
        <f t="shared" si="2"/>
        <v>0</v>
      </c>
      <c r="U39" s="1" t="b">
        <f>AND($A39="x",'Daļu izvēle'!$E36&lt;&gt;"",ISBLANK($K39))</f>
        <v>0</v>
      </c>
      <c r="V39" s="1" t="b">
        <f>AND($A39="x",'Daļu izvēle'!$E36&lt;&gt;"",ISBLANK($L39))</f>
        <v>0</v>
      </c>
      <c r="W39" s="1" t="e">
        <f t="shared" si="0"/>
        <v>#VALUE!</v>
      </c>
      <c r="X39" s="57" t="b">
        <f>AND($A39="x",'Daļu izvēle'!$E36&lt;&gt;"",'Daļu izvēle'!$E36&lt;&gt;0)</f>
        <v>0</v>
      </c>
      <c r="Y39" s="57" t="b">
        <f t="shared" si="3"/>
        <v>0</v>
      </c>
      <c r="Z39" s="57" t="b">
        <f t="shared" si="4"/>
        <v>1</v>
      </c>
      <c r="AA39" s="57" t="b">
        <f>'Agrotehniskā kopšana'!I40&gt;=I39*0.85</f>
        <v>1</v>
      </c>
      <c r="AB39" s="57" t="b">
        <f>'Jaunaudžu kopšana'!I39&gt;=I39*0.85</f>
        <v>1</v>
      </c>
      <c r="AC39" s="57" t="b">
        <f>'Agrotehniskā kopšana'!AH40</f>
        <v>0</v>
      </c>
      <c r="AD39" s="57" t="b">
        <f>'Jaunaudžu kopšana'!Z39</f>
        <v>0</v>
      </c>
    </row>
    <row r="40" spans="1:30" hidden="1" x14ac:dyDescent="0.3">
      <c r="A40" s="324" t="str">
        <f>SUBSTITUTE('Daļu izvēle'!A37,"0","")</f>
        <v/>
      </c>
      <c r="B40" s="325">
        <f>'Daļu izvēle'!B37</f>
        <v>29</v>
      </c>
      <c r="C40" s="166" t="str">
        <f>'Daļu izvēle'!C37</f>
        <v>Dienvidkurzeme</v>
      </c>
      <c r="D40" s="326" t="str">
        <f>'Daļu izvēle'!D37</f>
        <v>Akmensraga</v>
      </c>
      <c r="E40" s="327">
        <f>'Daļu izvēle'!E37</f>
        <v>25</v>
      </c>
      <c r="F40" s="327">
        <f>'Daļu izvēle'!F37</f>
        <v>0</v>
      </c>
      <c r="G40" s="97">
        <f>'Daļu izvēle'!G37</f>
        <v>0</v>
      </c>
      <c r="H40" s="98">
        <f>'Daļu izvēle'!H37</f>
        <v>0</v>
      </c>
      <c r="I40" s="343"/>
      <c r="J40" s="344">
        <f t="shared" si="1"/>
        <v>0</v>
      </c>
      <c r="K40" s="156" t="str">
        <f>IF($X40,IF(AND($I40&lt;&gt;"",$I40&lt;&gt;0),ROUND(ROUND($I40,3)*Cenas!B$9*Cenas!$B$6,2),0),"")</f>
        <v/>
      </c>
      <c r="L40" s="153" t="str">
        <f>IF($X40,IF(AND($I40&lt;&gt;"",$I40&lt;&gt;0),ROUND(ROUND($I40,3)*Cenas!C$9*Cenas!$B$6,2),0),"")</f>
        <v/>
      </c>
      <c r="M40" s="99" t="str">
        <f>IF($X40,IF(AND($I40&lt;&gt;"",$I40&lt;&gt;0),ROUND(ROUND($I40,3)*Cenas!D$9*Cenas!$B$6,2),0),"")</f>
        <v/>
      </c>
      <c r="T40" s="1" t="b">
        <f t="shared" si="2"/>
        <v>0</v>
      </c>
      <c r="U40" s="1" t="b">
        <f>AND($A40="x",'Daļu izvēle'!$E37&lt;&gt;"",ISBLANK($K40))</f>
        <v>0</v>
      </c>
      <c r="V40" s="1" t="b">
        <f>AND($A40="x",'Daļu izvēle'!$E37&lt;&gt;"",ISBLANK($L40))</f>
        <v>0</v>
      </c>
      <c r="W40" s="1" t="e">
        <f t="shared" si="0"/>
        <v>#VALUE!</v>
      </c>
      <c r="X40" s="57" t="b">
        <f>AND($A40="x",'Daļu izvēle'!$E37&lt;&gt;"",'Daļu izvēle'!$E37&lt;&gt;0)</f>
        <v>0</v>
      </c>
      <c r="Y40" s="57" t="b">
        <f t="shared" si="3"/>
        <v>0</v>
      </c>
      <c r="Z40" s="57" t="b">
        <f t="shared" si="4"/>
        <v>1</v>
      </c>
      <c r="AA40" s="57" t="b">
        <f>'Agrotehniskā kopšana'!I41&gt;=I40*0.85</f>
        <v>1</v>
      </c>
      <c r="AB40" s="57" t="b">
        <f>'Jaunaudžu kopšana'!I40&gt;=I40*0.85</f>
        <v>1</v>
      </c>
      <c r="AC40" s="57" t="b">
        <f>'Agrotehniskā kopšana'!AH41</f>
        <v>0</v>
      </c>
      <c r="AD40" s="57" t="b">
        <f>'Jaunaudžu kopšana'!Z40</f>
        <v>0</v>
      </c>
    </row>
    <row r="41" spans="1:30" hidden="1" x14ac:dyDescent="0.3">
      <c r="A41" s="324" t="str">
        <f>SUBSTITUTE('Daļu izvēle'!A38,"0","")</f>
        <v/>
      </c>
      <c r="B41" s="325">
        <f>'Daļu izvēle'!B38</f>
        <v>30</v>
      </c>
      <c r="C41" s="166" t="str">
        <f>'Daļu izvēle'!C38</f>
        <v>Dienvidkurzeme</v>
      </c>
      <c r="D41" s="326" t="str">
        <f>'Daļu izvēle'!D38</f>
        <v>Akmensraga</v>
      </c>
      <c r="E41" s="327">
        <f>'Daļu izvēle'!E38</f>
        <v>45</v>
      </c>
      <c r="F41" s="327">
        <f>'Daļu izvēle'!F38</f>
        <v>35</v>
      </c>
      <c r="G41" s="97">
        <f>'Daļu izvēle'!G38</f>
        <v>0</v>
      </c>
      <c r="H41" s="98">
        <f>'Daļu izvēle'!H38</f>
        <v>0</v>
      </c>
      <c r="I41" s="343"/>
      <c r="J41" s="344">
        <f t="shared" si="1"/>
        <v>0</v>
      </c>
      <c r="K41" s="156" t="str">
        <f>IF($X41,IF(AND($I41&lt;&gt;"",$I41&lt;&gt;0),ROUND(ROUND($I41,3)*Cenas!B$9*Cenas!$B$6,2),0),"")</f>
        <v/>
      </c>
      <c r="L41" s="153" t="str">
        <f>IF($X41,IF(AND($I41&lt;&gt;"",$I41&lt;&gt;0),ROUND(ROUND($I41,3)*Cenas!C$9*Cenas!$B$6,2),0),"")</f>
        <v/>
      </c>
      <c r="M41" s="99" t="str">
        <f>IF($X41,IF(AND($I41&lt;&gt;"",$I41&lt;&gt;0),ROUND(ROUND($I41,3)*Cenas!D$9*Cenas!$B$6,2),0),"")</f>
        <v/>
      </c>
      <c r="T41" s="1" t="b">
        <f t="shared" si="2"/>
        <v>0</v>
      </c>
      <c r="U41" s="1" t="b">
        <f>AND($A41="x",'Daļu izvēle'!$E38&lt;&gt;"",ISBLANK($K41))</f>
        <v>0</v>
      </c>
      <c r="V41" s="1" t="b">
        <f>AND($A41="x",'Daļu izvēle'!$E38&lt;&gt;"",ISBLANK($L41))</f>
        <v>0</v>
      </c>
      <c r="W41" s="1" t="e">
        <f t="shared" si="0"/>
        <v>#VALUE!</v>
      </c>
      <c r="X41" s="57" t="b">
        <f>AND($A41="x",'Daļu izvēle'!$E38&lt;&gt;"",'Daļu izvēle'!$E38&lt;&gt;0)</f>
        <v>0</v>
      </c>
      <c r="Y41" s="57" t="b">
        <f t="shared" si="3"/>
        <v>0</v>
      </c>
      <c r="Z41" s="57" t="b">
        <f t="shared" si="4"/>
        <v>1</v>
      </c>
      <c r="AA41" s="57" t="b">
        <f>'Agrotehniskā kopšana'!I42&gt;=I41*0.85</f>
        <v>1</v>
      </c>
      <c r="AB41" s="57" t="b">
        <f>'Jaunaudžu kopšana'!I41&gt;=I41*0.85</f>
        <v>1</v>
      </c>
      <c r="AC41" s="57" t="b">
        <f>'Agrotehniskā kopšana'!AH42</f>
        <v>0</v>
      </c>
      <c r="AD41" s="57" t="b">
        <f>'Jaunaudžu kopšana'!Z41</f>
        <v>0</v>
      </c>
    </row>
    <row r="42" spans="1:30" hidden="1" x14ac:dyDescent="0.3">
      <c r="A42" s="324" t="str">
        <f>SUBSTITUTE('Daļu izvēle'!A39,"0","")</f>
        <v/>
      </c>
      <c r="B42" s="325">
        <f>'Daļu izvēle'!B39</f>
        <v>31</v>
      </c>
      <c r="C42" s="166" t="str">
        <f>'Daļu izvēle'!C39</f>
        <v>Dienvidkurzeme</v>
      </c>
      <c r="D42" s="326" t="str">
        <f>'Daļu izvēle'!D39</f>
        <v>Akmensraga</v>
      </c>
      <c r="E42" s="327">
        <f>'Daļu izvēle'!E39</f>
        <v>0</v>
      </c>
      <c r="F42" s="327">
        <f>'Daļu izvēle'!F39</f>
        <v>0</v>
      </c>
      <c r="G42" s="97">
        <f>'Daļu izvēle'!G39</f>
        <v>0</v>
      </c>
      <c r="H42" s="98">
        <f>'Daļu izvēle'!H39</f>
        <v>0</v>
      </c>
      <c r="I42" s="343"/>
      <c r="J42" s="344">
        <f t="shared" si="1"/>
        <v>0</v>
      </c>
      <c r="K42" s="156" t="str">
        <f>IF($X42,IF(AND($I42&lt;&gt;"",$I42&lt;&gt;0),ROUND(ROUND($I42,3)*Cenas!B$9*Cenas!$B$6,2),0),"")</f>
        <v/>
      </c>
      <c r="L42" s="153" t="str">
        <f>IF($X42,IF(AND($I42&lt;&gt;"",$I42&lt;&gt;0),ROUND(ROUND($I42,3)*Cenas!C$9*Cenas!$B$6,2),0),"")</f>
        <v/>
      </c>
      <c r="M42" s="99" t="str">
        <f>IF($X42,IF(AND($I42&lt;&gt;"",$I42&lt;&gt;0),ROUND(ROUND($I42,3)*Cenas!D$9*Cenas!$B$6,2),0),"")</f>
        <v/>
      </c>
      <c r="T42" s="1" t="b">
        <f t="shared" si="2"/>
        <v>0</v>
      </c>
      <c r="U42" s="1" t="b">
        <f>AND($A42="x",'Daļu izvēle'!$E39&lt;&gt;"",ISBLANK($K42))</f>
        <v>0</v>
      </c>
      <c r="V42" s="1" t="b">
        <f>AND($A42="x",'Daļu izvēle'!$E39&lt;&gt;"",ISBLANK($L42))</f>
        <v>0</v>
      </c>
      <c r="W42" s="1" t="e">
        <f t="shared" si="0"/>
        <v>#VALUE!</v>
      </c>
      <c r="X42" s="57" t="b">
        <f>AND($A42="x",'Daļu izvēle'!$E39&lt;&gt;"",'Daļu izvēle'!$E39&lt;&gt;0)</f>
        <v>0</v>
      </c>
      <c r="Y42" s="57" t="b">
        <f t="shared" si="3"/>
        <v>0</v>
      </c>
      <c r="Z42" s="57" t="b">
        <f t="shared" si="4"/>
        <v>1</v>
      </c>
      <c r="AA42" s="57" t="b">
        <f>'Agrotehniskā kopšana'!I43&gt;=I42*0.85</f>
        <v>1</v>
      </c>
      <c r="AB42" s="57" t="b">
        <f>'Jaunaudžu kopšana'!I42&gt;=I42*0.85</f>
        <v>1</v>
      </c>
      <c r="AC42" s="57" t="b">
        <f>'Agrotehniskā kopšana'!AH43</f>
        <v>0</v>
      </c>
      <c r="AD42" s="57" t="b">
        <f>'Jaunaudžu kopšana'!Z42</f>
        <v>0</v>
      </c>
    </row>
    <row r="43" spans="1:30" hidden="1" x14ac:dyDescent="0.3">
      <c r="A43" s="324" t="str">
        <f>SUBSTITUTE('Daļu izvēle'!A40,"0","")</f>
        <v/>
      </c>
      <c r="B43" s="325">
        <f>'Daļu izvēle'!B40</f>
        <v>32</v>
      </c>
      <c r="C43" s="166" t="str">
        <f>'Daļu izvēle'!C40</f>
        <v>Dienvidkurzeme</v>
      </c>
      <c r="D43" s="326" t="str">
        <f>'Daļu izvēle'!D40</f>
        <v>Akmensraga</v>
      </c>
      <c r="E43" s="327">
        <f>'Daļu izvēle'!E40</f>
        <v>0</v>
      </c>
      <c r="F43" s="327">
        <f>'Daļu izvēle'!F40</f>
        <v>0</v>
      </c>
      <c r="G43" s="97">
        <f>'Daļu izvēle'!G40</f>
        <v>0</v>
      </c>
      <c r="H43" s="98">
        <f>'Daļu izvēle'!H40</f>
        <v>0</v>
      </c>
      <c r="I43" s="343"/>
      <c r="J43" s="344">
        <f t="shared" si="1"/>
        <v>0</v>
      </c>
      <c r="K43" s="156" t="str">
        <f>IF($X43,IF(AND($I43&lt;&gt;"",$I43&lt;&gt;0),ROUND(ROUND($I43,3)*Cenas!B$9*Cenas!$B$6,2),0),"")</f>
        <v/>
      </c>
      <c r="L43" s="153" t="str">
        <f>IF($X43,IF(AND($I43&lt;&gt;"",$I43&lt;&gt;0),ROUND(ROUND($I43,3)*Cenas!C$9*Cenas!$B$6,2),0),"")</f>
        <v/>
      </c>
      <c r="M43" s="99" t="str">
        <f>IF($X43,IF(AND($I43&lt;&gt;"",$I43&lt;&gt;0),ROUND(ROUND($I43,3)*Cenas!D$9*Cenas!$B$6,2),0),"")</f>
        <v/>
      </c>
      <c r="T43" s="1" t="b">
        <f t="shared" si="2"/>
        <v>0</v>
      </c>
      <c r="U43" s="1" t="b">
        <f>AND($A43="x",'Daļu izvēle'!$E40&lt;&gt;"",ISBLANK($K43))</f>
        <v>0</v>
      </c>
      <c r="V43" s="1" t="b">
        <f>AND($A43="x",'Daļu izvēle'!$E40&lt;&gt;"",ISBLANK($L43))</f>
        <v>0</v>
      </c>
      <c r="W43" s="1" t="e">
        <f t="shared" si="0"/>
        <v>#VALUE!</v>
      </c>
      <c r="X43" s="57" t="b">
        <f>AND($A43="x",'Daļu izvēle'!$E40&lt;&gt;"",'Daļu izvēle'!$E40&lt;&gt;0)</f>
        <v>0</v>
      </c>
      <c r="Y43" s="57" t="b">
        <f t="shared" si="3"/>
        <v>0</v>
      </c>
      <c r="Z43" s="57" t="b">
        <f t="shared" si="4"/>
        <v>1</v>
      </c>
      <c r="AA43" s="57" t="b">
        <f>'Agrotehniskā kopšana'!I44&gt;=I43*0.85</f>
        <v>1</v>
      </c>
      <c r="AB43" s="57" t="b">
        <f>'Jaunaudžu kopšana'!I43&gt;=I43*0.85</f>
        <v>1</v>
      </c>
      <c r="AC43" s="57" t="b">
        <f>'Agrotehniskā kopšana'!AH44</f>
        <v>0</v>
      </c>
      <c r="AD43" s="57" t="b">
        <f>'Jaunaudžu kopšana'!Z43</f>
        <v>0</v>
      </c>
    </row>
    <row r="44" spans="1:30" hidden="1" x14ac:dyDescent="0.3">
      <c r="A44" s="324" t="str">
        <f>SUBSTITUTE('Daļu izvēle'!A41,"0","")</f>
        <v/>
      </c>
      <c r="B44" s="325">
        <f>'Daļu izvēle'!B41</f>
        <v>33</v>
      </c>
      <c r="C44" s="166" t="str">
        <f>'Daļu izvēle'!C41</f>
        <v>Dienvidkurzeme</v>
      </c>
      <c r="D44" s="326" t="str">
        <f>'Daļu izvēle'!D41</f>
        <v>Akmensraga</v>
      </c>
      <c r="E44" s="327">
        <f>'Daļu izvēle'!E41</f>
        <v>0</v>
      </c>
      <c r="F44" s="327">
        <f>'Daļu izvēle'!F41</f>
        <v>0</v>
      </c>
      <c r="G44" s="97">
        <f>'Daļu izvēle'!G41</f>
        <v>0</v>
      </c>
      <c r="H44" s="98">
        <f>'Daļu izvēle'!H41</f>
        <v>0</v>
      </c>
      <c r="I44" s="343"/>
      <c r="J44" s="344">
        <f t="shared" si="1"/>
        <v>0</v>
      </c>
      <c r="K44" s="156" t="str">
        <f>IF($X44,IF(AND($I44&lt;&gt;"",$I44&lt;&gt;0),ROUND(ROUND($I44,3)*Cenas!B$9*Cenas!$B$6,2),0),"")</f>
        <v/>
      </c>
      <c r="L44" s="153" t="str">
        <f>IF($X44,IF(AND($I44&lt;&gt;"",$I44&lt;&gt;0),ROUND(ROUND($I44,3)*Cenas!C$9*Cenas!$B$6,2),0),"")</f>
        <v/>
      </c>
      <c r="M44" s="99" t="str">
        <f>IF($X44,IF(AND($I44&lt;&gt;"",$I44&lt;&gt;0),ROUND(ROUND($I44,3)*Cenas!D$9*Cenas!$B$6,2),0),"")</f>
        <v/>
      </c>
      <c r="T44" s="1" t="b">
        <f t="shared" si="2"/>
        <v>0</v>
      </c>
      <c r="U44" s="1" t="b">
        <f>AND($A44="x",'Daļu izvēle'!$E41&lt;&gt;"",ISBLANK($K44))</f>
        <v>0</v>
      </c>
      <c r="V44" s="1" t="b">
        <f>AND($A44="x",'Daļu izvēle'!$E41&lt;&gt;"",ISBLANK($L44))</f>
        <v>0</v>
      </c>
      <c r="W44" s="1" t="e">
        <f t="shared" si="0"/>
        <v>#VALUE!</v>
      </c>
      <c r="X44" s="57" t="b">
        <f>AND($A44="x",'Daļu izvēle'!$E41&lt;&gt;"",'Daļu izvēle'!$E41&lt;&gt;0)</f>
        <v>0</v>
      </c>
      <c r="Y44" s="57" t="b">
        <f t="shared" si="3"/>
        <v>0</v>
      </c>
      <c r="Z44" s="57" t="b">
        <f t="shared" si="4"/>
        <v>1</v>
      </c>
      <c r="AA44" s="57" t="b">
        <f>'Agrotehniskā kopšana'!I45&gt;=I44*0.85</f>
        <v>1</v>
      </c>
      <c r="AB44" s="57" t="b">
        <f>'Jaunaudžu kopšana'!I44&gt;=I44*0.85</f>
        <v>1</v>
      </c>
      <c r="AC44" s="57" t="b">
        <f>'Agrotehniskā kopšana'!AH45</f>
        <v>0</v>
      </c>
      <c r="AD44" s="57" t="b">
        <f>'Jaunaudžu kopšana'!Z44</f>
        <v>0</v>
      </c>
    </row>
    <row r="45" spans="1:30" hidden="1" x14ac:dyDescent="0.3">
      <c r="A45" s="324" t="str">
        <f>SUBSTITUTE('Daļu izvēle'!A42,"0","")</f>
        <v/>
      </c>
      <c r="B45" s="325">
        <f>'Daļu izvēle'!B42</f>
        <v>34</v>
      </c>
      <c r="C45" s="166" t="str">
        <f>'Daļu izvēle'!C42</f>
        <v>Dienvidkurzeme</v>
      </c>
      <c r="D45" s="326" t="str">
        <f>'Daļu izvēle'!D42</f>
        <v>Apriķu</v>
      </c>
      <c r="E45" s="327">
        <f>'Daļu izvēle'!E42</f>
        <v>50</v>
      </c>
      <c r="F45" s="327">
        <f>'Daļu izvēle'!F42</f>
        <v>20</v>
      </c>
      <c r="G45" s="97">
        <f>'Daļu izvēle'!G42</f>
        <v>0</v>
      </c>
      <c r="H45" s="98">
        <f>'Daļu izvēle'!H42</f>
        <v>0</v>
      </c>
      <c r="I45" s="343"/>
      <c r="J45" s="344">
        <f t="shared" si="1"/>
        <v>0</v>
      </c>
      <c r="K45" s="156" t="str">
        <f>IF($X45,IF(AND($I45&lt;&gt;"",$I45&lt;&gt;0),ROUND(ROUND($I45,3)*Cenas!B$9*Cenas!$B$6,2),0),"")</f>
        <v/>
      </c>
      <c r="L45" s="153" t="str">
        <f>IF($X45,IF(AND($I45&lt;&gt;"",$I45&lt;&gt;0),ROUND(ROUND($I45,3)*Cenas!C$9*Cenas!$B$6,2),0),"")</f>
        <v/>
      </c>
      <c r="M45" s="99" t="str">
        <f>IF($X45,IF(AND($I45&lt;&gt;"",$I45&lt;&gt;0),ROUND(ROUND($I45,3)*Cenas!D$9*Cenas!$B$6,2),0),"")</f>
        <v/>
      </c>
      <c r="T45" s="1" t="b">
        <f t="shared" si="2"/>
        <v>0</v>
      </c>
      <c r="U45" s="1" t="b">
        <f>AND($A45="x",'Daļu izvēle'!$E42&lt;&gt;"",ISBLANK($K45))</f>
        <v>0</v>
      </c>
      <c r="V45" s="1" t="b">
        <f>AND($A45="x",'Daļu izvēle'!$E42&lt;&gt;"",ISBLANK($L45))</f>
        <v>0</v>
      </c>
      <c r="W45" s="1" t="e">
        <f t="shared" si="0"/>
        <v>#VALUE!</v>
      </c>
      <c r="X45" s="57" t="b">
        <f>AND($A45="x",'Daļu izvēle'!$E42&lt;&gt;"",'Daļu izvēle'!$E42&lt;&gt;0)</f>
        <v>0</v>
      </c>
      <c r="Y45" s="57" t="b">
        <f t="shared" si="3"/>
        <v>0</v>
      </c>
      <c r="Z45" s="57" t="b">
        <f t="shared" si="4"/>
        <v>1</v>
      </c>
      <c r="AA45" s="57" t="b">
        <f>'Agrotehniskā kopšana'!I46&gt;=I45*0.85</f>
        <v>1</v>
      </c>
      <c r="AB45" s="57" t="b">
        <f>'Jaunaudžu kopšana'!I45&gt;=I45*0.85</f>
        <v>1</v>
      </c>
      <c r="AC45" s="57" t="b">
        <f>'Agrotehniskā kopšana'!AH46</f>
        <v>0</v>
      </c>
      <c r="AD45" s="57" t="b">
        <f>'Jaunaudžu kopšana'!Z45</f>
        <v>0</v>
      </c>
    </row>
    <row r="46" spans="1:30" hidden="1" x14ac:dyDescent="0.3">
      <c r="A46" s="324" t="str">
        <f>SUBSTITUTE('Daļu izvēle'!A43,"0","")</f>
        <v/>
      </c>
      <c r="B46" s="325">
        <f>'Daļu izvēle'!B43</f>
        <v>35</v>
      </c>
      <c r="C46" s="166" t="str">
        <f>'Daļu izvēle'!C43</f>
        <v>Dienvidkurzeme</v>
      </c>
      <c r="D46" s="326" t="str">
        <f>'Daļu izvēle'!D43</f>
        <v>Apriķu</v>
      </c>
      <c r="E46" s="327">
        <f>'Daļu izvēle'!E43</f>
        <v>25</v>
      </c>
      <c r="F46" s="327">
        <f>'Daļu izvēle'!F43</f>
        <v>10</v>
      </c>
      <c r="G46" s="97">
        <f>'Daļu izvēle'!G43</f>
        <v>0</v>
      </c>
      <c r="H46" s="98">
        <f>'Daļu izvēle'!H43</f>
        <v>0</v>
      </c>
      <c r="I46" s="343"/>
      <c r="J46" s="344">
        <f t="shared" si="1"/>
        <v>0</v>
      </c>
      <c r="K46" s="156" t="str">
        <f>IF($X46,IF(AND($I46&lt;&gt;"",$I46&lt;&gt;0),ROUND(ROUND($I46,3)*Cenas!B$9*Cenas!$B$6,2),0),"")</f>
        <v/>
      </c>
      <c r="L46" s="153" t="str">
        <f>IF($X46,IF(AND($I46&lt;&gt;"",$I46&lt;&gt;0),ROUND(ROUND($I46,3)*Cenas!C$9*Cenas!$B$6,2),0),"")</f>
        <v/>
      </c>
      <c r="M46" s="99" t="str">
        <f>IF($X46,IF(AND($I46&lt;&gt;"",$I46&lt;&gt;0),ROUND(ROUND($I46,3)*Cenas!D$9*Cenas!$B$6,2),0),"")</f>
        <v/>
      </c>
      <c r="T46" s="1" t="b">
        <f t="shared" si="2"/>
        <v>0</v>
      </c>
      <c r="U46" s="1" t="b">
        <f>AND($A46="x",'Daļu izvēle'!$E43&lt;&gt;"",ISBLANK($K46))</f>
        <v>0</v>
      </c>
      <c r="V46" s="1" t="b">
        <f>AND($A46="x",'Daļu izvēle'!$E43&lt;&gt;"",ISBLANK($L46))</f>
        <v>0</v>
      </c>
      <c r="W46" s="1" t="e">
        <f t="shared" si="0"/>
        <v>#VALUE!</v>
      </c>
      <c r="X46" s="57" t="b">
        <f>AND($A46="x",'Daļu izvēle'!$E43&lt;&gt;"",'Daļu izvēle'!$E43&lt;&gt;0)</f>
        <v>0</v>
      </c>
      <c r="Y46" s="57" t="b">
        <f t="shared" si="3"/>
        <v>0</v>
      </c>
      <c r="Z46" s="57" t="b">
        <f t="shared" si="4"/>
        <v>1</v>
      </c>
      <c r="AA46" s="57" t="b">
        <f>'Agrotehniskā kopšana'!I47&gt;=I46*0.85</f>
        <v>1</v>
      </c>
      <c r="AB46" s="57" t="b">
        <f>'Jaunaudžu kopšana'!I46&gt;=I46*0.85</f>
        <v>1</v>
      </c>
      <c r="AC46" s="57" t="b">
        <f>'Agrotehniskā kopšana'!AH47</f>
        <v>0</v>
      </c>
      <c r="AD46" s="57" t="b">
        <f>'Jaunaudžu kopšana'!Z46</f>
        <v>0</v>
      </c>
    </row>
    <row r="47" spans="1:30" hidden="1" x14ac:dyDescent="0.3">
      <c r="A47" s="324" t="str">
        <f>SUBSTITUTE('Daļu izvēle'!A44,"0","")</f>
        <v/>
      </c>
      <c r="B47" s="325">
        <f>'Daļu izvēle'!B44</f>
        <v>36</v>
      </c>
      <c r="C47" s="166" t="str">
        <f>'Daļu izvēle'!C44</f>
        <v>Dienvidkurzeme</v>
      </c>
      <c r="D47" s="326" t="str">
        <f>'Daļu izvēle'!D44</f>
        <v>Apriķu</v>
      </c>
      <c r="E47" s="327">
        <f>'Daļu izvēle'!E44</f>
        <v>0</v>
      </c>
      <c r="F47" s="327">
        <f>'Daļu izvēle'!F44</f>
        <v>0</v>
      </c>
      <c r="G47" s="97">
        <f>'Daļu izvēle'!G44</f>
        <v>0</v>
      </c>
      <c r="H47" s="98">
        <f>'Daļu izvēle'!H44</f>
        <v>0</v>
      </c>
      <c r="I47" s="343"/>
      <c r="J47" s="344">
        <f t="shared" si="1"/>
        <v>0</v>
      </c>
      <c r="K47" s="156" t="str">
        <f>IF($X47,IF(AND($I47&lt;&gt;"",$I47&lt;&gt;0),ROUND(ROUND($I47,3)*Cenas!B$9*Cenas!$B$6,2),0),"")</f>
        <v/>
      </c>
      <c r="L47" s="153" t="str">
        <f>IF($X47,IF(AND($I47&lt;&gt;"",$I47&lt;&gt;0),ROUND(ROUND($I47,3)*Cenas!C$9*Cenas!$B$6,2),0),"")</f>
        <v/>
      </c>
      <c r="M47" s="99" t="str">
        <f>IF($X47,IF(AND($I47&lt;&gt;"",$I47&lt;&gt;0),ROUND(ROUND($I47,3)*Cenas!D$9*Cenas!$B$6,2),0),"")</f>
        <v/>
      </c>
      <c r="T47" s="1" t="b">
        <f t="shared" si="2"/>
        <v>0</v>
      </c>
      <c r="U47" s="1" t="b">
        <f>AND($A47="x",'Daļu izvēle'!$E44&lt;&gt;"",ISBLANK($K47))</f>
        <v>0</v>
      </c>
      <c r="V47" s="1" t="b">
        <f>AND($A47="x",'Daļu izvēle'!$E44&lt;&gt;"",ISBLANK($L47))</f>
        <v>0</v>
      </c>
      <c r="W47" s="1" t="e">
        <f t="shared" si="0"/>
        <v>#VALUE!</v>
      </c>
      <c r="X47" s="57" t="b">
        <f>AND($A47="x",'Daļu izvēle'!$E44&lt;&gt;"",'Daļu izvēle'!$E44&lt;&gt;0)</f>
        <v>0</v>
      </c>
      <c r="Y47" s="57" t="b">
        <f t="shared" si="3"/>
        <v>0</v>
      </c>
      <c r="Z47" s="57" t="b">
        <f t="shared" si="4"/>
        <v>1</v>
      </c>
      <c r="AA47" s="57" t="b">
        <f>'Agrotehniskā kopšana'!I48&gt;=I47*0.85</f>
        <v>1</v>
      </c>
      <c r="AB47" s="57" t="b">
        <f>'Jaunaudžu kopšana'!I47&gt;=I47*0.85</f>
        <v>1</v>
      </c>
      <c r="AC47" s="57" t="b">
        <f>'Agrotehniskā kopšana'!AH48</f>
        <v>0</v>
      </c>
      <c r="AD47" s="57" t="b">
        <f>'Jaunaudžu kopšana'!Z47</f>
        <v>0</v>
      </c>
    </row>
    <row r="48" spans="1:30" hidden="1" x14ac:dyDescent="0.3">
      <c r="A48" s="324" t="str">
        <f>SUBSTITUTE('Daļu izvēle'!A45,"0","")</f>
        <v/>
      </c>
      <c r="B48" s="325">
        <f>'Daļu izvēle'!B45</f>
        <v>37</v>
      </c>
      <c r="C48" s="166" t="str">
        <f>'Daļu izvēle'!C45</f>
        <v>Dienvidkurzeme</v>
      </c>
      <c r="D48" s="326" t="str">
        <f>'Daļu izvēle'!D45</f>
        <v>Apriķu</v>
      </c>
      <c r="E48" s="327">
        <f>'Daļu izvēle'!E45</f>
        <v>0</v>
      </c>
      <c r="F48" s="327">
        <f>'Daļu izvēle'!F45</f>
        <v>0</v>
      </c>
      <c r="G48" s="97">
        <f>'Daļu izvēle'!G45</f>
        <v>0</v>
      </c>
      <c r="H48" s="98">
        <f>'Daļu izvēle'!H45</f>
        <v>0</v>
      </c>
      <c r="I48" s="343"/>
      <c r="J48" s="344">
        <f t="shared" si="1"/>
        <v>0</v>
      </c>
      <c r="K48" s="156" t="str">
        <f>IF($X48,IF(AND($I48&lt;&gt;"",$I48&lt;&gt;0),ROUND(ROUND($I48,3)*Cenas!B$9*Cenas!$B$6,2),0),"")</f>
        <v/>
      </c>
      <c r="L48" s="153" t="str">
        <f>IF($X48,IF(AND($I48&lt;&gt;"",$I48&lt;&gt;0),ROUND(ROUND($I48,3)*Cenas!C$9*Cenas!$B$6,2),0),"")</f>
        <v/>
      </c>
      <c r="M48" s="99" t="str">
        <f>IF($X48,IF(AND($I48&lt;&gt;"",$I48&lt;&gt;0),ROUND(ROUND($I48,3)*Cenas!D$9*Cenas!$B$6,2),0),"")</f>
        <v/>
      </c>
      <c r="T48" s="1" t="b">
        <f t="shared" si="2"/>
        <v>0</v>
      </c>
      <c r="U48" s="1" t="b">
        <f>AND($A48="x",'Daļu izvēle'!$E45&lt;&gt;"",ISBLANK($K48))</f>
        <v>0</v>
      </c>
      <c r="V48" s="1" t="b">
        <f>AND($A48="x",'Daļu izvēle'!$E45&lt;&gt;"",ISBLANK($L48))</f>
        <v>0</v>
      </c>
      <c r="W48" s="1" t="e">
        <f t="shared" si="0"/>
        <v>#VALUE!</v>
      </c>
      <c r="X48" s="57" t="b">
        <f>AND($A48="x",'Daļu izvēle'!$E45&lt;&gt;"",'Daļu izvēle'!$E45&lt;&gt;0)</f>
        <v>0</v>
      </c>
      <c r="Y48" s="57" t="b">
        <f t="shared" si="3"/>
        <v>0</v>
      </c>
      <c r="Z48" s="57" t="b">
        <f t="shared" si="4"/>
        <v>1</v>
      </c>
      <c r="AA48" s="57" t="b">
        <f>'Agrotehniskā kopšana'!I49&gt;=I48*0.85</f>
        <v>1</v>
      </c>
      <c r="AB48" s="57" t="b">
        <f>'Jaunaudžu kopšana'!I48&gt;=I48*0.85</f>
        <v>1</v>
      </c>
      <c r="AC48" s="57" t="b">
        <f>'Agrotehniskā kopšana'!AH49</f>
        <v>0</v>
      </c>
      <c r="AD48" s="57" t="b">
        <f>'Jaunaudžu kopšana'!Z48</f>
        <v>0</v>
      </c>
    </row>
    <row r="49" spans="1:30" hidden="1" x14ac:dyDescent="0.3">
      <c r="A49" s="324" t="str">
        <f>SUBSTITUTE('Daļu izvēle'!A46,"0","")</f>
        <v/>
      </c>
      <c r="B49" s="325">
        <f>'Daļu izvēle'!B46</f>
        <v>38</v>
      </c>
      <c r="C49" s="166" t="str">
        <f>'Daļu izvēle'!C46</f>
        <v>Dienvidkurzeme</v>
      </c>
      <c r="D49" s="326" t="str">
        <f>'Daļu izvēle'!D46</f>
        <v>Ventas (DK)</v>
      </c>
      <c r="E49" s="327">
        <f>'Daļu izvēle'!E46</f>
        <v>60</v>
      </c>
      <c r="F49" s="327">
        <f>'Daļu izvēle'!F46</f>
        <v>30</v>
      </c>
      <c r="G49" s="97">
        <f>'Daļu izvēle'!G46</f>
        <v>0</v>
      </c>
      <c r="H49" s="98">
        <f>'Daļu izvēle'!H46</f>
        <v>0</v>
      </c>
      <c r="I49" s="343"/>
      <c r="J49" s="344">
        <f t="shared" si="1"/>
        <v>0</v>
      </c>
      <c r="K49" s="156" t="str">
        <f>IF($X49,IF(AND($I49&lt;&gt;"",$I49&lt;&gt;0),ROUND(ROUND($I49,3)*Cenas!B$9*Cenas!$B$6,2),0),"")</f>
        <v/>
      </c>
      <c r="L49" s="153" t="str">
        <f>IF($X49,IF(AND($I49&lt;&gt;"",$I49&lt;&gt;0),ROUND(ROUND($I49,3)*Cenas!C$9*Cenas!$B$6,2),0),"")</f>
        <v/>
      </c>
      <c r="M49" s="99" t="str">
        <f>IF($X49,IF(AND($I49&lt;&gt;"",$I49&lt;&gt;0),ROUND(ROUND($I49,3)*Cenas!D$9*Cenas!$B$6,2),0),"")</f>
        <v/>
      </c>
      <c r="T49" s="1" t="b">
        <f t="shared" si="2"/>
        <v>0</v>
      </c>
      <c r="U49" s="1" t="b">
        <f>AND($A49="x",'Daļu izvēle'!$E46&lt;&gt;"",ISBLANK($K49))</f>
        <v>0</v>
      </c>
      <c r="V49" s="1" t="b">
        <f>AND($A49="x",'Daļu izvēle'!$E46&lt;&gt;"",ISBLANK($L49))</f>
        <v>0</v>
      </c>
      <c r="W49" s="1" t="e">
        <f t="shared" si="0"/>
        <v>#VALUE!</v>
      </c>
      <c r="X49" s="57" t="b">
        <f>AND($A49="x",'Daļu izvēle'!$E46&lt;&gt;"",'Daļu izvēle'!$E46&lt;&gt;0)</f>
        <v>0</v>
      </c>
      <c r="Y49" s="57" t="b">
        <f t="shared" si="3"/>
        <v>0</v>
      </c>
      <c r="Z49" s="57" t="b">
        <f t="shared" si="4"/>
        <v>1</v>
      </c>
      <c r="AA49" s="57" t="b">
        <f>'Agrotehniskā kopšana'!I50&gt;=I49*0.85</f>
        <v>1</v>
      </c>
      <c r="AB49" s="57" t="b">
        <f>'Jaunaudžu kopšana'!I49&gt;=I49*0.85</f>
        <v>1</v>
      </c>
      <c r="AC49" s="57" t="b">
        <f>'Agrotehniskā kopšana'!AH50</f>
        <v>0</v>
      </c>
      <c r="AD49" s="57" t="b">
        <f>'Jaunaudžu kopšana'!Z49</f>
        <v>0</v>
      </c>
    </row>
    <row r="50" spans="1:30" hidden="1" x14ac:dyDescent="0.3">
      <c r="A50" s="324" t="str">
        <f>SUBSTITUTE('Daļu izvēle'!A47,"0","")</f>
        <v/>
      </c>
      <c r="B50" s="325">
        <f>'Daļu izvēle'!B47</f>
        <v>39</v>
      </c>
      <c r="C50" s="166" t="str">
        <f>'Daļu izvēle'!C47</f>
        <v>Dienvidkurzeme</v>
      </c>
      <c r="D50" s="326" t="str">
        <f>'Daļu izvēle'!D47</f>
        <v>Ventas (DK)</v>
      </c>
      <c r="E50" s="327">
        <f>'Daļu izvēle'!E47</f>
        <v>25</v>
      </c>
      <c r="F50" s="327">
        <f>'Daļu izvēle'!F47</f>
        <v>0</v>
      </c>
      <c r="G50" s="97">
        <f>'Daļu izvēle'!G47</f>
        <v>0</v>
      </c>
      <c r="H50" s="98">
        <f>'Daļu izvēle'!H47</f>
        <v>0</v>
      </c>
      <c r="I50" s="343"/>
      <c r="J50" s="344">
        <f t="shared" si="1"/>
        <v>0</v>
      </c>
      <c r="K50" s="156" t="str">
        <f>IF($X50,IF(AND($I50&lt;&gt;"",$I50&lt;&gt;0),ROUND(ROUND($I50,3)*Cenas!B$9*Cenas!$B$6,2),0),"")</f>
        <v/>
      </c>
      <c r="L50" s="153" t="str">
        <f>IF($X50,IF(AND($I50&lt;&gt;"",$I50&lt;&gt;0),ROUND(ROUND($I50,3)*Cenas!C$9*Cenas!$B$6,2),0),"")</f>
        <v/>
      </c>
      <c r="M50" s="99" t="str">
        <f>IF($X50,IF(AND($I50&lt;&gt;"",$I50&lt;&gt;0),ROUND(ROUND($I50,3)*Cenas!D$9*Cenas!$B$6,2),0),"")</f>
        <v/>
      </c>
      <c r="T50" s="1" t="b">
        <f t="shared" si="2"/>
        <v>0</v>
      </c>
      <c r="U50" s="1" t="b">
        <f>AND($A50="x",'Daļu izvēle'!$E47&lt;&gt;"",ISBLANK($K50))</f>
        <v>0</v>
      </c>
      <c r="V50" s="1" t="b">
        <f>AND($A50="x",'Daļu izvēle'!$E47&lt;&gt;"",ISBLANK($L50))</f>
        <v>0</v>
      </c>
      <c r="W50" s="1" t="e">
        <f t="shared" si="0"/>
        <v>#VALUE!</v>
      </c>
      <c r="X50" s="57" t="b">
        <f>AND($A50="x",'Daļu izvēle'!$E47&lt;&gt;"",'Daļu izvēle'!$E47&lt;&gt;0)</f>
        <v>0</v>
      </c>
      <c r="Y50" s="57" t="b">
        <f t="shared" si="3"/>
        <v>0</v>
      </c>
      <c r="Z50" s="57" t="b">
        <f t="shared" si="4"/>
        <v>1</v>
      </c>
      <c r="AA50" s="57" t="b">
        <f>'Agrotehniskā kopšana'!I51&gt;=I50*0.85</f>
        <v>1</v>
      </c>
      <c r="AB50" s="57" t="b">
        <f>'Jaunaudžu kopšana'!I50&gt;=I50*0.85</f>
        <v>1</v>
      </c>
      <c r="AC50" s="57" t="b">
        <f>'Agrotehniskā kopšana'!AH51</f>
        <v>0</v>
      </c>
      <c r="AD50" s="57" t="b">
        <f>'Jaunaudžu kopšana'!Z50</f>
        <v>0</v>
      </c>
    </row>
    <row r="51" spans="1:30" hidden="1" x14ac:dyDescent="0.3">
      <c r="A51" s="324" t="str">
        <f>SUBSTITUTE('Daļu izvēle'!A48,"0","")</f>
        <v/>
      </c>
      <c r="B51" s="325">
        <f>'Daļu izvēle'!B48</f>
        <v>40</v>
      </c>
      <c r="C51" s="166" t="str">
        <f>'Daļu izvēle'!C48</f>
        <v>Dienvidkurzeme</v>
      </c>
      <c r="D51" s="326" t="str">
        <f>'Daļu izvēle'!D48</f>
        <v>Ventas (DK)</v>
      </c>
      <c r="E51" s="327">
        <f>'Daļu izvēle'!E48</f>
        <v>25</v>
      </c>
      <c r="F51" s="327">
        <f>'Daļu izvēle'!F48</f>
        <v>0</v>
      </c>
      <c r="G51" s="97">
        <f>'Daļu izvēle'!G48</f>
        <v>0</v>
      </c>
      <c r="H51" s="98">
        <f>'Daļu izvēle'!H48</f>
        <v>0</v>
      </c>
      <c r="I51" s="343"/>
      <c r="J51" s="344">
        <f t="shared" si="1"/>
        <v>0</v>
      </c>
      <c r="K51" s="156" t="str">
        <f>IF($X51,IF(AND($I51&lt;&gt;"",$I51&lt;&gt;0),ROUND(ROUND($I51,3)*Cenas!B$9*Cenas!$B$6,2),0),"")</f>
        <v/>
      </c>
      <c r="L51" s="153" t="str">
        <f>IF($X51,IF(AND($I51&lt;&gt;"",$I51&lt;&gt;0),ROUND(ROUND($I51,3)*Cenas!C$9*Cenas!$B$6,2),0),"")</f>
        <v/>
      </c>
      <c r="M51" s="99" t="str">
        <f>IF($X51,IF(AND($I51&lt;&gt;"",$I51&lt;&gt;0),ROUND(ROUND($I51,3)*Cenas!D$9*Cenas!$B$6,2),0),"")</f>
        <v/>
      </c>
      <c r="T51" s="1" t="b">
        <f t="shared" si="2"/>
        <v>0</v>
      </c>
      <c r="U51" s="1" t="b">
        <f>AND($A51="x",'Daļu izvēle'!$E48&lt;&gt;"",ISBLANK($K51))</f>
        <v>0</v>
      </c>
      <c r="V51" s="1" t="b">
        <f>AND($A51="x",'Daļu izvēle'!$E48&lt;&gt;"",ISBLANK($L51))</f>
        <v>0</v>
      </c>
      <c r="W51" s="1" t="e">
        <f t="shared" si="0"/>
        <v>#VALUE!</v>
      </c>
      <c r="X51" s="57" t="b">
        <f>AND($A51="x",'Daļu izvēle'!$E48&lt;&gt;"",'Daļu izvēle'!$E48&lt;&gt;0)</f>
        <v>0</v>
      </c>
      <c r="Y51" s="57" t="b">
        <f t="shared" si="3"/>
        <v>0</v>
      </c>
      <c r="Z51" s="57" t="b">
        <f t="shared" si="4"/>
        <v>1</v>
      </c>
      <c r="AA51" s="57" t="b">
        <f>'Agrotehniskā kopšana'!I52&gt;=I51*0.85</f>
        <v>1</v>
      </c>
      <c r="AB51" s="57" t="b">
        <f>'Jaunaudžu kopšana'!I51&gt;=I51*0.85</f>
        <v>1</v>
      </c>
      <c r="AC51" s="57" t="b">
        <f>'Agrotehniskā kopšana'!AH52</f>
        <v>0</v>
      </c>
      <c r="AD51" s="57" t="b">
        <f>'Jaunaudžu kopšana'!Z51</f>
        <v>0</v>
      </c>
    </row>
    <row r="52" spans="1:30" hidden="1" x14ac:dyDescent="0.3">
      <c r="A52" s="324" t="str">
        <f>SUBSTITUTE('Daļu izvēle'!A49,"0","")</f>
        <v/>
      </c>
      <c r="B52" s="325">
        <f>'Daļu izvēle'!B49</f>
        <v>41</v>
      </c>
      <c r="C52" s="166" t="str">
        <f>'Daļu izvēle'!C49</f>
        <v>Dienvidkurzeme</v>
      </c>
      <c r="D52" s="326" t="str">
        <f>'Daļu izvēle'!D49</f>
        <v>Ventas (DK)</v>
      </c>
      <c r="E52" s="327">
        <f>'Daļu izvēle'!E49</f>
        <v>60</v>
      </c>
      <c r="F52" s="327">
        <f>'Daļu izvēle'!F49</f>
        <v>0</v>
      </c>
      <c r="G52" s="97">
        <f>'Daļu izvēle'!G49</f>
        <v>0</v>
      </c>
      <c r="H52" s="98">
        <f>'Daļu izvēle'!H49</f>
        <v>0</v>
      </c>
      <c r="I52" s="343"/>
      <c r="J52" s="344">
        <f t="shared" si="1"/>
        <v>0</v>
      </c>
      <c r="K52" s="156" t="str">
        <f>IF($X52,IF(AND($I52&lt;&gt;"",$I52&lt;&gt;0),ROUND(ROUND($I52,3)*Cenas!B$9*Cenas!$B$6,2),0),"")</f>
        <v/>
      </c>
      <c r="L52" s="153" t="str">
        <f>IF($X52,IF(AND($I52&lt;&gt;"",$I52&lt;&gt;0),ROUND(ROUND($I52,3)*Cenas!C$9*Cenas!$B$6,2),0),"")</f>
        <v/>
      </c>
      <c r="M52" s="99" t="str">
        <f>IF($X52,IF(AND($I52&lt;&gt;"",$I52&lt;&gt;0),ROUND(ROUND($I52,3)*Cenas!D$9*Cenas!$B$6,2),0),"")</f>
        <v/>
      </c>
      <c r="T52" s="1" t="b">
        <f t="shared" si="2"/>
        <v>0</v>
      </c>
      <c r="U52" s="1" t="b">
        <f>AND($A52="x",'Daļu izvēle'!$E49&lt;&gt;"",ISBLANK($K52))</f>
        <v>0</v>
      </c>
      <c r="V52" s="1" t="b">
        <f>AND($A52="x",'Daļu izvēle'!$E49&lt;&gt;"",ISBLANK($L52))</f>
        <v>0</v>
      </c>
      <c r="W52" s="1" t="e">
        <f t="shared" si="0"/>
        <v>#VALUE!</v>
      </c>
      <c r="X52" s="57" t="b">
        <f>AND($A52="x",'Daļu izvēle'!$E49&lt;&gt;"",'Daļu izvēle'!$E49&lt;&gt;0)</f>
        <v>0</v>
      </c>
      <c r="Y52" s="57" t="b">
        <f t="shared" si="3"/>
        <v>0</v>
      </c>
      <c r="Z52" s="57" t="b">
        <f t="shared" si="4"/>
        <v>1</v>
      </c>
      <c r="AA52" s="57" t="b">
        <f>'Agrotehniskā kopšana'!I53&gt;=I52*0.85</f>
        <v>1</v>
      </c>
      <c r="AB52" s="57" t="b">
        <f>'Jaunaudžu kopšana'!I52&gt;=I52*0.85</f>
        <v>1</v>
      </c>
      <c r="AC52" s="57" t="b">
        <f>'Agrotehniskā kopšana'!AH53</f>
        <v>0</v>
      </c>
      <c r="AD52" s="57" t="b">
        <f>'Jaunaudžu kopšana'!Z52</f>
        <v>0</v>
      </c>
    </row>
    <row r="53" spans="1:30" hidden="1" x14ac:dyDescent="0.3">
      <c r="A53" s="324" t="str">
        <f>SUBSTITUTE('Daļu izvēle'!A50,"0","")</f>
        <v/>
      </c>
      <c r="B53" s="325">
        <f>'Daļu izvēle'!B50</f>
        <v>42</v>
      </c>
      <c r="C53" s="166" t="str">
        <f>'Daļu izvēle'!C50</f>
        <v>Dienvidkurzeme</v>
      </c>
      <c r="D53" s="326" t="str">
        <f>'Daļu izvēle'!D50</f>
        <v>Ventas (DK)</v>
      </c>
      <c r="E53" s="327">
        <f>'Daļu izvēle'!E50</f>
        <v>0</v>
      </c>
      <c r="F53" s="327">
        <f>'Daļu izvēle'!F50</f>
        <v>0</v>
      </c>
      <c r="G53" s="97">
        <f>'Daļu izvēle'!G50</f>
        <v>0</v>
      </c>
      <c r="H53" s="98">
        <f>'Daļu izvēle'!H50</f>
        <v>0</v>
      </c>
      <c r="I53" s="343"/>
      <c r="J53" s="344">
        <f t="shared" si="1"/>
        <v>0</v>
      </c>
      <c r="K53" s="156" t="str">
        <f>IF($X53,IF(AND($I53&lt;&gt;"",$I53&lt;&gt;0),ROUND(ROUND($I53,3)*Cenas!B$9*Cenas!$B$6,2),0),"")</f>
        <v/>
      </c>
      <c r="L53" s="153" t="str">
        <f>IF($X53,IF(AND($I53&lt;&gt;"",$I53&lt;&gt;0),ROUND(ROUND($I53,3)*Cenas!C$9*Cenas!$B$6,2),0),"")</f>
        <v/>
      </c>
      <c r="M53" s="99" t="str">
        <f>IF($X53,IF(AND($I53&lt;&gt;"",$I53&lt;&gt;0),ROUND(ROUND($I53,3)*Cenas!D$9*Cenas!$B$6,2),0),"")</f>
        <v/>
      </c>
      <c r="T53" s="1" t="b">
        <f t="shared" si="2"/>
        <v>0</v>
      </c>
      <c r="U53" s="1" t="b">
        <f>AND($A53="x",'Daļu izvēle'!$E50&lt;&gt;"",ISBLANK($K53))</f>
        <v>0</v>
      </c>
      <c r="V53" s="1" t="b">
        <f>AND($A53="x",'Daļu izvēle'!$E50&lt;&gt;"",ISBLANK($L53))</f>
        <v>0</v>
      </c>
      <c r="W53" s="1" t="e">
        <f t="shared" si="0"/>
        <v>#VALUE!</v>
      </c>
      <c r="X53" s="57" t="b">
        <f>AND($A53="x",'Daļu izvēle'!$E50&lt;&gt;"",'Daļu izvēle'!$E50&lt;&gt;0)</f>
        <v>0</v>
      </c>
      <c r="Y53" s="57" t="b">
        <f t="shared" si="3"/>
        <v>0</v>
      </c>
      <c r="Z53" s="57" t="b">
        <f t="shared" si="4"/>
        <v>1</v>
      </c>
      <c r="AA53" s="57" t="b">
        <f>'Agrotehniskā kopšana'!I54&gt;=I53*0.85</f>
        <v>1</v>
      </c>
      <c r="AB53" s="57" t="b">
        <f>'Jaunaudžu kopšana'!I53&gt;=I53*0.85</f>
        <v>1</v>
      </c>
      <c r="AC53" s="57" t="b">
        <f>'Agrotehniskā kopšana'!AH54</f>
        <v>0</v>
      </c>
      <c r="AD53" s="57" t="b">
        <f>'Jaunaudžu kopšana'!Z53</f>
        <v>0</v>
      </c>
    </row>
    <row r="54" spans="1:30" hidden="1" x14ac:dyDescent="0.3">
      <c r="A54" s="324" t="str">
        <f>SUBSTITUTE('Daļu izvēle'!A51,"0","")</f>
        <v/>
      </c>
      <c r="B54" s="325">
        <f>'Daļu izvēle'!B51</f>
        <v>43</v>
      </c>
      <c r="C54" s="166" t="str">
        <f>'Daļu izvēle'!C51</f>
        <v>Dienvidkurzeme</v>
      </c>
      <c r="D54" s="326" t="str">
        <f>'Daļu izvēle'!D51</f>
        <v>Remtes</v>
      </c>
      <c r="E54" s="327">
        <f>'Daļu izvēle'!E51</f>
        <v>20</v>
      </c>
      <c r="F54" s="327">
        <f>'Daļu izvēle'!F51</f>
        <v>20</v>
      </c>
      <c r="G54" s="97">
        <f>'Daļu izvēle'!G51</f>
        <v>0</v>
      </c>
      <c r="H54" s="98">
        <f>'Daļu izvēle'!H51</f>
        <v>0</v>
      </c>
      <c r="I54" s="343"/>
      <c r="J54" s="344">
        <f t="shared" si="1"/>
        <v>0</v>
      </c>
      <c r="K54" s="156" t="str">
        <f>IF($X54,IF(AND($I54&lt;&gt;"",$I54&lt;&gt;0),ROUND(ROUND($I54,3)*Cenas!B$9*Cenas!$B$6,2),0),"")</f>
        <v/>
      </c>
      <c r="L54" s="153" t="str">
        <f>IF($X54,IF(AND($I54&lt;&gt;"",$I54&lt;&gt;0),ROUND(ROUND($I54,3)*Cenas!C$9*Cenas!$B$6,2),0),"")</f>
        <v/>
      </c>
      <c r="M54" s="99" t="str">
        <f>IF($X54,IF(AND($I54&lt;&gt;"",$I54&lt;&gt;0),ROUND(ROUND($I54,3)*Cenas!D$9*Cenas!$B$6,2),0),"")</f>
        <v/>
      </c>
      <c r="T54" s="1" t="b">
        <f t="shared" si="2"/>
        <v>0</v>
      </c>
      <c r="U54" s="1" t="b">
        <f>AND($A54="x",'Daļu izvēle'!$E51&lt;&gt;"",ISBLANK($K54))</f>
        <v>0</v>
      </c>
      <c r="V54" s="1" t="b">
        <f>AND($A54="x",'Daļu izvēle'!$E51&lt;&gt;"",ISBLANK($L54))</f>
        <v>0</v>
      </c>
      <c r="W54" s="1" t="e">
        <f t="shared" si="0"/>
        <v>#VALUE!</v>
      </c>
      <c r="X54" s="57" t="b">
        <f>AND($A54="x",'Daļu izvēle'!$E51&lt;&gt;"",'Daļu izvēle'!$E51&lt;&gt;0)</f>
        <v>0</v>
      </c>
      <c r="Y54" s="57" t="b">
        <f t="shared" si="3"/>
        <v>0</v>
      </c>
      <c r="Z54" s="57" t="b">
        <f t="shared" si="4"/>
        <v>1</v>
      </c>
      <c r="AA54" s="57" t="b">
        <f>'Agrotehniskā kopšana'!I55&gt;=I54*0.85</f>
        <v>1</v>
      </c>
      <c r="AB54" s="57" t="b">
        <f>'Jaunaudžu kopšana'!I54&gt;=I54*0.85</f>
        <v>1</v>
      </c>
      <c r="AC54" s="57" t="b">
        <f>'Agrotehniskā kopšana'!AH55</f>
        <v>0</v>
      </c>
      <c r="AD54" s="57" t="b">
        <f>'Jaunaudžu kopšana'!Z54</f>
        <v>0</v>
      </c>
    </row>
    <row r="55" spans="1:30" hidden="1" x14ac:dyDescent="0.3">
      <c r="A55" s="324" t="str">
        <f>SUBSTITUTE('Daļu izvēle'!A52,"0","")</f>
        <v/>
      </c>
      <c r="B55" s="325">
        <f>'Daļu izvēle'!B52</f>
        <v>44</v>
      </c>
      <c r="C55" s="166" t="str">
        <f>'Daļu izvēle'!C52</f>
        <v>Dienvidkurzeme</v>
      </c>
      <c r="D55" s="326" t="str">
        <f>'Daļu izvēle'!D52</f>
        <v>Remtes</v>
      </c>
      <c r="E55" s="327">
        <f>'Daļu izvēle'!E52</f>
        <v>0</v>
      </c>
      <c r="F55" s="327">
        <f>'Daļu izvēle'!F52</f>
        <v>0</v>
      </c>
      <c r="G55" s="97">
        <f>'Daļu izvēle'!G52</f>
        <v>0</v>
      </c>
      <c r="H55" s="98">
        <f>'Daļu izvēle'!H52</f>
        <v>0</v>
      </c>
      <c r="I55" s="343"/>
      <c r="J55" s="344">
        <f t="shared" si="1"/>
        <v>0</v>
      </c>
      <c r="K55" s="156" t="str">
        <f>IF($X55,IF(AND($I55&lt;&gt;"",$I55&lt;&gt;0),ROUND(ROUND($I55,3)*Cenas!B$9*Cenas!$B$6,2),0),"")</f>
        <v/>
      </c>
      <c r="L55" s="153" t="str">
        <f>IF($X55,IF(AND($I55&lt;&gt;"",$I55&lt;&gt;0),ROUND(ROUND($I55,3)*Cenas!C$9*Cenas!$B$6,2),0),"")</f>
        <v/>
      </c>
      <c r="M55" s="99" t="str">
        <f>IF($X55,IF(AND($I55&lt;&gt;"",$I55&lt;&gt;0),ROUND(ROUND($I55,3)*Cenas!D$9*Cenas!$B$6,2),0),"")</f>
        <v/>
      </c>
      <c r="T55" s="1" t="b">
        <f t="shared" si="2"/>
        <v>0</v>
      </c>
      <c r="U55" s="1" t="b">
        <f>AND($A55="x",'Daļu izvēle'!$E52&lt;&gt;"",ISBLANK($K55))</f>
        <v>0</v>
      </c>
      <c r="V55" s="1" t="b">
        <f>AND($A55="x",'Daļu izvēle'!$E52&lt;&gt;"",ISBLANK($L55))</f>
        <v>0</v>
      </c>
      <c r="W55" s="1" t="e">
        <f t="shared" si="0"/>
        <v>#VALUE!</v>
      </c>
      <c r="X55" s="57" t="b">
        <f>AND($A55="x",'Daļu izvēle'!$E52&lt;&gt;"",'Daļu izvēle'!$E52&lt;&gt;0)</f>
        <v>0</v>
      </c>
      <c r="Y55" s="57" t="b">
        <f t="shared" si="3"/>
        <v>0</v>
      </c>
      <c r="Z55" s="57" t="b">
        <f t="shared" si="4"/>
        <v>1</v>
      </c>
      <c r="AA55" s="57" t="b">
        <f>'Agrotehniskā kopšana'!I56&gt;=I55*0.85</f>
        <v>1</v>
      </c>
      <c r="AB55" s="57" t="b">
        <f>'Jaunaudžu kopšana'!I55&gt;=I55*0.85</f>
        <v>1</v>
      </c>
      <c r="AC55" s="57" t="b">
        <f>'Agrotehniskā kopšana'!AH56</f>
        <v>0</v>
      </c>
      <c r="AD55" s="57" t="b">
        <f>'Jaunaudžu kopšana'!Z55</f>
        <v>0</v>
      </c>
    </row>
    <row r="56" spans="1:30" hidden="1" x14ac:dyDescent="0.3">
      <c r="A56" s="324" t="str">
        <f>SUBSTITUTE('Daļu izvēle'!A53,"0","")</f>
        <v/>
      </c>
      <c r="B56" s="325">
        <f>'Daļu izvēle'!B53</f>
        <v>45</v>
      </c>
      <c r="C56" s="166" t="str">
        <f>'Daļu izvēle'!C53</f>
        <v>Dienvidkurzeme</v>
      </c>
      <c r="D56" s="326" t="str">
        <f>'Daļu izvēle'!D53</f>
        <v>Remtes</v>
      </c>
      <c r="E56" s="327">
        <f>'Daļu izvēle'!E53</f>
        <v>0</v>
      </c>
      <c r="F56" s="327">
        <f>'Daļu izvēle'!F53</f>
        <v>0</v>
      </c>
      <c r="G56" s="97">
        <f>'Daļu izvēle'!G53</f>
        <v>0</v>
      </c>
      <c r="H56" s="98">
        <f>'Daļu izvēle'!H53</f>
        <v>0</v>
      </c>
      <c r="I56" s="343"/>
      <c r="J56" s="344">
        <f t="shared" si="1"/>
        <v>0</v>
      </c>
      <c r="K56" s="156" t="str">
        <f>IF($X56,IF(AND($I56&lt;&gt;"",$I56&lt;&gt;0),ROUND(ROUND($I56,3)*Cenas!B$9*Cenas!$B$6,2),0),"")</f>
        <v/>
      </c>
      <c r="L56" s="153" t="str">
        <f>IF($X56,IF(AND($I56&lt;&gt;"",$I56&lt;&gt;0),ROUND(ROUND($I56,3)*Cenas!C$9*Cenas!$B$6,2),0),"")</f>
        <v/>
      </c>
      <c r="M56" s="99" t="str">
        <f>IF($X56,IF(AND($I56&lt;&gt;"",$I56&lt;&gt;0),ROUND(ROUND($I56,3)*Cenas!D$9*Cenas!$B$6,2),0),"")</f>
        <v/>
      </c>
      <c r="T56" s="1" t="b">
        <f t="shared" si="2"/>
        <v>0</v>
      </c>
      <c r="U56" s="1" t="b">
        <f>AND($A56="x",'Daļu izvēle'!$E53&lt;&gt;"",ISBLANK($K56))</f>
        <v>0</v>
      </c>
      <c r="V56" s="1" t="b">
        <f>AND($A56="x",'Daļu izvēle'!$E53&lt;&gt;"",ISBLANK($L56))</f>
        <v>0</v>
      </c>
      <c r="W56" s="1" t="e">
        <f t="shared" si="0"/>
        <v>#VALUE!</v>
      </c>
      <c r="X56" s="57" t="b">
        <f>AND($A56="x",'Daļu izvēle'!$E53&lt;&gt;"",'Daļu izvēle'!$E53&lt;&gt;0)</f>
        <v>0</v>
      </c>
      <c r="Y56" s="57" t="b">
        <f t="shared" si="3"/>
        <v>0</v>
      </c>
      <c r="Z56" s="57" t="b">
        <f t="shared" si="4"/>
        <v>1</v>
      </c>
      <c r="AA56" s="57" t="b">
        <f>'Agrotehniskā kopšana'!I57&gt;=I56*0.85</f>
        <v>1</v>
      </c>
      <c r="AB56" s="57" t="b">
        <f>'Jaunaudžu kopšana'!I56&gt;=I56*0.85</f>
        <v>1</v>
      </c>
      <c r="AC56" s="57" t="b">
        <f>'Agrotehniskā kopšana'!AH57</f>
        <v>0</v>
      </c>
      <c r="AD56" s="57" t="b">
        <f>'Jaunaudžu kopšana'!Z56</f>
        <v>0</v>
      </c>
    </row>
    <row r="57" spans="1:30" hidden="1" x14ac:dyDescent="0.3">
      <c r="A57" s="324" t="str">
        <f>SUBSTITUTE('Daļu izvēle'!A54,"0","")</f>
        <v/>
      </c>
      <c r="B57" s="325">
        <f>'Daļu izvēle'!B54</f>
        <v>46</v>
      </c>
      <c r="C57" s="166" t="str">
        <f>'Daļu izvēle'!C54</f>
        <v>Dienvidkurzeme</v>
      </c>
      <c r="D57" s="326" t="str">
        <f>'Daļu izvēle'!D54</f>
        <v>Remtes</v>
      </c>
      <c r="E57" s="327">
        <f>'Daļu izvēle'!E54</f>
        <v>0</v>
      </c>
      <c r="F57" s="327">
        <f>'Daļu izvēle'!F54</f>
        <v>0</v>
      </c>
      <c r="G57" s="97">
        <f>'Daļu izvēle'!G54</f>
        <v>0</v>
      </c>
      <c r="H57" s="98">
        <f>'Daļu izvēle'!H54</f>
        <v>0</v>
      </c>
      <c r="I57" s="343"/>
      <c r="J57" s="344">
        <f t="shared" si="1"/>
        <v>0</v>
      </c>
      <c r="K57" s="156" t="str">
        <f>IF($X57,IF(AND($I57&lt;&gt;"",$I57&lt;&gt;0),ROUND(ROUND($I57,3)*Cenas!B$9*Cenas!$B$6,2),0),"")</f>
        <v/>
      </c>
      <c r="L57" s="153" t="str">
        <f>IF($X57,IF(AND($I57&lt;&gt;"",$I57&lt;&gt;0),ROUND(ROUND($I57,3)*Cenas!C$9*Cenas!$B$6,2),0),"")</f>
        <v/>
      </c>
      <c r="M57" s="99" t="str">
        <f>IF($X57,IF(AND($I57&lt;&gt;"",$I57&lt;&gt;0),ROUND(ROUND($I57,3)*Cenas!D$9*Cenas!$B$6,2),0),"")</f>
        <v/>
      </c>
      <c r="T57" s="1" t="b">
        <f t="shared" si="2"/>
        <v>0</v>
      </c>
      <c r="U57" s="1" t="b">
        <f>AND($A57="x",'Daļu izvēle'!$E54&lt;&gt;"",ISBLANK($K57))</f>
        <v>0</v>
      </c>
      <c r="V57" s="1" t="b">
        <f>AND($A57="x",'Daļu izvēle'!$E54&lt;&gt;"",ISBLANK($L57))</f>
        <v>0</v>
      </c>
      <c r="W57" s="1" t="e">
        <f t="shared" si="0"/>
        <v>#VALUE!</v>
      </c>
      <c r="X57" s="57" t="b">
        <f>AND($A57="x",'Daļu izvēle'!$E54&lt;&gt;"",'Daļu izvēle'!$E54&lt;&gt;0)</f>
        <v>0</v>
      </c>
      <c r="Y57" s="57" t="b">
        <f t="shared" si="3"/>
        <v>0</v>
      </c>
      <c r="Z57" s="57" t="b">
        <f t="shared" si="4"/>
        <v>1</v>
      </c>
      <c r="AA57" s="57" t="b">
        <f>'Agrotehniskā kopšana'!I58&gt;=I57*0.85</f>
        <v>1</v>
      </c>
      <c r="AB57" s="57" t="b">
        <f>'Jaunaudžu kopšana'!I57&gt;=I57*0.85</f>
        <v>1</v>
      </c>
      <c r="AC57" s="57" t="b">
        <f>'Agrotehniskā kopšana'!AH58</f>
        <v>0</v>
      </c>
      <c r="AD57" s="57" t="b">
        <f>'Jaunaudžu kopšana'!Z57</f>
        <v>0</v>
      </c>
    </row>
    <row r="58" spans="1:30" hidden="1" x14ac:dyDescent="0.3">
      <c r="A58" s="324" t="str">
        <f>SUBSTITUTE('Daļu izvēle'!A55,"0","")</f>
        <v/>
      </c>
      <c r="B58" s="325">
        <f>'Daļu izvēle'!B55</f>
        <v>47</v>
      </c>
      <c r="C58" s="166" t="str">
        <f>'Daļu izvēle'!C55</f>
        <v>Dienvidkurzeme</v>
      </c>
      <c r="D58" s="326" t="str">
        <f>'Daļu izvēle'!D55</f>
        <v>Grobiņas</v>
      </c>
      <c r="E58" s="327">
        <f>'Daļu izvēle'!E55</f>
        <v>75</v>
      </c>
      <c r="F58" s="327">
        <f>'Daļu izvēle'!F55</f>
        <v>50</v>
      </c>
      <c r="G58" s="97">
        <f>'Daļu izvēle'!G55</f>
        <v>0</v>
      </c>
      <c r="H58" s="98">
        <f>'Daļu izvēle'!H55</f>
        <v>0</v>
      </c>
      <c r="I58" s="343"/>
      <c r="J58" s="344">
        <f t="shared" si="1"/>
        <v>0</v>
      </c>
      <c r="K58" s="156" t="str">
        <f>IF($X58,IF(AND($I58&lt;&gt;"",$I58&lt;&gt;0),ROUND(ROUND($I58,3)*Cenas!B$9*Cenas!$B$6,2),0),"")</f>
        <v/>
      </c>
      <c r="L58" s="153" t="str">
        <f>IF($X58,IF(AND($I58&lt;&gt;"",$I58&lt;&gt;0),ROUND(ROUND($I58,3)*Cenas!C$9*Cenas!$B$6,2),0),"")</f>
        <v/>
      </c>
      <c r="M58" s="99" t="str">
        <f>IF($X58,IF(AND($I58&lt;&gt;"",$I58&lt;&gt;0),ROUND(ROUND($I58,3)*Cenas!D$9*Cenas!$B$6,2),0),"")</f>
        <v/>
      </c>
      <c r="T58" s="1" t="b">
        <f t="shared" si="2"/>
        <v>0</v>
      </c>
      <c r="U58" s="1" t="b">
        <f>AND($A58="x",'Daļu izvēle'!$E55&lt;&gt;"",ISBLANK($K58))</f>
        <v>0</v>
      </c>
      <c r="V58" s="1" t="b">
        <f>AND($A58="x",'Daļu izvēle'!$E55&lt;&gt;"",ISBLANK($L58))</f>
        <v>0</v>
      </c>
      <c r="W58" s="1" t="e">
        <f t="shared" si="0"/>
        <v>#VALUE!</v>
      </c>
      <c r="X58" s="57" t="b">
        <f>AND($A58="x",'Daļu izvēle'!$E55&lt;&gt;"",'Daļu izvēle'!$E55&lt;&gt;0)</f>
        <v>0</v>
      </c>
      <c r="Y58" s="57" t="b">
        <f t="shared" si="3"/>
        <v>0</v>
      </c>
      <c r="Z58" s="57" t="b">
        <f t="shared" si="4"/>
        <v>1</v>
      </c>
      <c r="AA58" s="57" t="b">
        <f>'Agrotehniskā kopšana'!I59&gt;=I58*0.85</f>
        <v>1</v>
      </c>
      <c r="AB58" s="57" t="b">
        <f>'Jaunaudžu kopšana'!I58&gt;=I58*0.85</f>
        <v>1</v>
      </c>
      <c r="AC58" s="57" t="b">
        <f>'Agrotehniskā kopšana'!AH59</f>
        <v>0</v>
      </c>
      <c r="AD58" s="57" t="b">
        <f>'Jaunaudžu kopšana'!Z58</f>
        <v>0</v>
      </c>
    </row>
    <row r="59" spans="1:30" hidden="1" x14ac:dyDescent="0.3">
      <c r="A59" s="324" t="str">
        <f>SUBSTITUTE('Daļu izvēle'!A56,"0","")</f>
        <v/>
      </c>
      <c r="B59" s="325">
        <f>'Daļu izvēle'!B56</f>
        <v>48</v>
      </c>
      <c r="C59" s="166" t="str">
        <f>'Daļu izvēle'!C56</f>
        <v>Dienvidkurzeme</v>
      </c>
      <c r="D59" s="326" t="str">
        <f>'Daļu izvēle'!D56</f>
        <v>Grobiņas</v>
      </c>
      <c r="E59" s="327">
        <f>'Daļu izvēle'!E56</f>
        <v>70</v>
      </c>
      <c r="F59" s="327">
        <f>'Daļu izvēle'!F56</f>
        <v>40</v>
      </c>
      <c r="G59" s="97">
        <f>'Daļu izvēle'!G56</f>
        <v>0</v>
      </c>
      <c r="H59" s="98">
        <f>'Daļu izvēle'!H56</f>
        <v>0</v>
      </c>
      <c r="I59" s="343"/>
      <c r="J59" s="344">
        <f t="shared" si="1"/>
        <v>0</v>
      </c>
      <c r="K59" s="156" t="str">
        <f>IF($X59,IF(AND($I59&lt;&gt;"",$I59&lt;&gt;0),ROUND(ROUND($I59,3)*Cenas!B$9*Cenas!$B$6,2),0),"")</f>
        <v/>
      </c>
      <c r="L59" s="153" t="str">
        <f>IF($X59,IF(AND($I59&lt;&gt;"",$I59&lt;&gt;0),ROUND(ROUND($I59,3)*Cenas!C$9*Cenas!$B$6,2),0),"")</f>
        <v/>
      </c>
      <c r="M59" s="99" t="str">
        <f>IF($X59,IF(AND($I59&lt;&gt;"",$I59&lt;&gt;0),ROUND(ROUND($I59,3)*Cenas!D$9*Cenas!$B$6,2),0),"")</f>
        <v/>
      </c>
      <c r="T59" s="1" t="b">
        <f t="shared" si="2"/>
        <v>0</v>
      </c>
      <c r="U59" s="1" t="b">
        <f>AND($A59="x",'Daļu izvēle'!$E56&lt;&gt;"",ISBLANK($K59))</f>
        <v>0</v>
      </c>
      <c r="V59" s="1" t="b">
        <f>AND($A59="x",'Daļu izvēle'!$E56&lt;&gt;"",ISBLANK($L59))</f>
        <v>0</v>
      </c>
      <c r="W59" s="1" t="e">
        <f t="shared" si="0"/>
        <v>#VALUE!</v>
      </c>
      <c r="X59" s="57" t="b">
        <f>AND($A59="x",'Daļu izvēle'!$E56&lt;&gt;"",'Daļu izvēle'!$E56&lt;&gt;0)</f>
        <v>0</v>
      </c>
      <c r="Y59" s="57" t="b">
        <f t="shared" si="3"/>
        <v>0</v>
      </c>
      <c r="Z59" s="57" t="b">
        <f t="shared" si="4"/>
        <v>1</v>
      </c>
      <c r="AA59" s="57" t="b">
        <f>'Agrotehniskā kopšana'!I60&gt;=I59*0.85</f>
        <v>1</v>
      </c>
      <c r="AB59" s="57" t="b">
        <f>'Jaunaudžu kopšana'!I59&gt;=I59*0.85</f>
        <v>1</v>
      </c>
      <c r="AC59" s="57" t="b">
        <f>'Agrotehniskā kopšana'!AH60</f>
        <v>0</v>
      </c>
      <c r="AD59" s="57" t="b">
        <f>'Jaunaudžu kopšana'!Z59</f>
        <v>0</v>
      </c>
    </row>
    <row r="60" spans="1:30" hidden="1" x14ac:dyDescent="0.3">
      <c r="A60" s="324" t="str">
        <f>SUBSTITUTE('Daļu izvēle'!A57,"0","")</f>
        <v/>
      </c>
      <c r="B60" s="325">
        <f>'Daļu izvēle'!B57</f>
        <v>49</v>
      </c>
      <c r="C60" s="166" t="str">
        <f>'Daļu izvēle'!C57</f>
        <v>Dienvidkurzeme</v>
      </c>
      <c r="D60" s="326" t="str">
        <f>'Daļu izvēle'!D57</f>
        <v>Grobiņas</v>
      </c>
      <c r="E60" s="327">
        <f>'Daļu izvēle'!E57</f>
        <v>40</v>
      </c>
      <c r="F60" s="327">
        <f>'Daļu izvēle'!F57</f>
        <v>0</v>
      </c>
      <c r="G60" s="97">
        <f>'Daļu izvēle'!G57</f>
        <v>0</v>
      </c>
      <c r="H60" s="98">
        <f>'Daļu izvēle'!H57</f>
        <v>0</v>
      </c>
      <c r="I60" s="343"/>
      <c r="J60" s="344">
        <f t="shared" si="1"/>
        <v>0</v>
      </c>
      <c r="K60" s="156" t="str">
        <f>IF($X60,IF(AND($I60&lt;&gt;"",$I60&lt;&gt;0),ROUND(ROUND($I60,3)*Cenas!B$9*Cenas!$B$6,2),0),"")</f>
        <v/>
      </c>
      <c r="L60" s="153" t="str">
        <f>IF($X60,IF(AND($I60&lt;&gt;"",$I60&lt;&gt;0),ROUND(ROUND($I60,3)*Cenas!C$9*Cenas!$B$6,2),0),"")</f>
        <v/>
      </c>
      <c r="M60" s="99" t="str">
        <f>IF($X60,IF(AND($I60&lt;&gt;"",$I60&lt;&gt;0),ROUND(ROUND($I60,3)*Cenas!D$9*Cenas!$B$6,2),0),"")</f>
        <v/>
      </c>
      <c r="T60" s="1" t="b">
        <f t="shared" si="2"/>
        <v>0</v>
      </c>
      <c r="U60" s="1" t="b">
        <f>AND($A60="x",'Daļu izvēle'!$E57&lt;&gt;"",ISBLANK($K60))</f>
        <v>0</v>
      </c>
      <c r="V60" s="1" t="b">
        <f>AND($A60="x",'Daļu izvēle'!$E57&lt;&gt;"",ISBLANK($L60))</f>
        <v>0</v>
      </c>
      <c r="W60" s="1" t="e">
        <f t="shared" si="0"/>
        <v>#VALUE!</v>
      </c>
      <c r="X60" s="57" t="b">
        <f>AND($A60="x",'Daļu izvēle'!$E57&lt;&gt;"",'Daļu izvēle'!$E57&lt;&gt;0)</f>
        <v>0</v>
      </c>
      <c r="Y60" s="57" t="b">
        <f t="shared" si="3"/>
        <v>0</v>
      </c>
      <c r="Z60" s="57" t="b">
        <f t="shared" si="4"/>
        <v>1</v>
      </c>
      <c r="AA60" s="57" t="b">
        <f>'Agrotehniskā kopšana'!I61&gt;=I60*0.85</f>
        <v>1</v>
      </c>
      <c r="AB60" s="57" t="b">
        <f>'Jaunaudžu kopšana'!I60&gt;=I60*0.85</f>
        <v>1</v>
      </c>
      <c r="AC60" s="57" t="b">
        <f>'Agrotehniskā kopšana'!AH61</f>
        <v>0</v>
      </c>
      <c r="AD60" s="57" t="b">
        <f>'Jaunaudžu kopšana'!Z60</f>
        <v>0</v>
      </c>
    </row>
    <row r="61" spans="1:30" hidden="1" x14ac:dyDescent="0.3">
      <c r="A61" s="324" t="str">
        <f>SUBSTITUTE('Daļu izvēle'!A58,"0","")</f>
        <v/>
      </c>
      <c r="B61" s="325">
        <f>'Daļu izvēle'!B58</f>
        <v>50</v>
      </c>
      <c r="C61" s="166" t="str">
        <f>'Daļu izvēle'!C58</f>
        <v>Dienvidkurzeme</v>
      </c>
      <c r="D61" s="326" t="str">
        <f>'Daļu izvēle'!D58</f>
        <v>Grobiņas</v>
      </c>
      <c r="E61" s="327">
        <f>'Daļu izvēle'!E58</f>
        <v>40</v>
      </c>
      <c r="F61" s="327">
        <f>'Daļu izvēle'!F58</f>
        <v>0</v>
      </c>
      <c r="G61" s="97">
        <f>'Daļu izvēle'!G58</f>
        <v>0</v>
      </c>
      <c r="H61" s="98">
        <f>'Daļu izvēle'!H58</f>
        <v>0</v>
      </c>
      <c r="I61" s="343"/>
      <c r="J61" s="344">
        <f t="shared" si="1"/>
        <v>0</v>
      </c>
      <c r="K61" s="156" t="str">
        <f>IF($X61,IF(AND($I61&lt;&gt;"",$I61&lt;&gt;0),ROUND(ROUND($I61,3)*Cenas!B$9*Cenas!$B$6,2),0),"")</f>
        <v/>
      </c>
      <c r="L61" s="153" t="str">
        <f>IF($X61,IF(AND($I61&lt;&gt;"",$I61&lt;&gt;0),ROUND(ROUND($I61,3)*Cenas!C$9*Cenas!$B$6,2),0),"")</f>
        <v/>
      </c>
      <c r="M61" s="99" t="str">
        <f>IF($X61,IF(AND($I61&lt;&gt;"",$I61&lt;&gt;0),ROUND(ROUND($I61,3)*Cenas!D$9*Cenas!$B$6,2),0),"")</f>
        <v/>
      </c>
      <c r="T61" s="1" t="b">
        <f t="shared" si="2"/>
        <v>0</v>
      </c>
      <c r="U61" s="1" t="b">
        <f>AND($A61="x",'Daļu izvēle'!$E58&lt;&gt;"",ISBLANK($K61))</f>
        <v>0</v>
      </c>
      <c r="V61" s="1" t="b">
        <f>AND($A61="x",'Daļu izvēle'!$E58&lt;&gt;"",ISBLANK($L61))</f>
        <v>0</v>
      </c>
      <c r="W61" s="1" t="e">
        <f t="shared" si="0"/>
        <v>#VALUE!</v>
      </c>
      <c r="X61" s="57" t="b">
        <f>AND($A61="x",'Daļu izvēle'!$E58&lt;&gt;"",'Daļu izvēle'!$E58&lt;&gt;0)</f>
        <v>0</v>
      </c>
      <c r="Y61" s="57" t="b">
        <f t="shared" si="3"/>
        <v>0</v>
      </c>
      <c r="Z61" s="57" t="b">
        <f t="shared" si="4"/>
        <v>1</v>
      </c>
      <c r="AA61" s="57" t="b">
        <f>'Agrotehniskā kopšana'!I62&gt;=I61*0.85</f>
        <v>1</v>
      </c>
      <c r="AB61" s="57" t="b">
        <f>'Jaunaudžu kopšana'!I61&gt;=I61*0.85</f>
        <v>1</v>
      </c>
      <c r="AC61" s="57" t="b">
        <f>'Agrotehniskā kopšana'!AH62</f>
        <v>0</v>
      </c>
      <c r="AD61" s="57" t="b">
        <f>'Jaunaudžu kopšana'!Z61</f>
        <v>0</v>
      </c>
    </row>
    <row r="62" spans="1:30" hidden="1" x14ac:dyDescent="0.3">
      <c r="A62" s="324" t="str">
        <f>SUBSTITUTE('Daļu izvēle'!A59,"0","")</f>
        <v/>
      </c>
      <c r="B62" s="325">
        <f>'Daļu izvēle'!B59</f>
        <v>51</v>
      </c>
      <c r="C62" s="166" t="str">
        <f>'Daļu izvēle'!C59</f>
        <v>Dienvidkurzeme</v>
      </c>
      <c r="D62" s="326" t="str">
        <f>'Daļu izvēle'!D59</f>
        <v>Grobiņas</v>
      </c>
      <c r="E62" s="327">
        <f>'Daļu izvēle'!E59</f>
        <v>25</v>
      </c>
      <c r="F62" s="327">
        <f>'Daļu izvēle'!F59</f>
        <v>0</v>
      </c>
      <c r="G62" s="97">
        <f>'Daļu izvēle'!G59</f>
        <v>0</v>
      </c>
      <c r="H62" s="98">
        <f>'Daļu izvēle'!H59</f>
        <v>0</v>
      </c>
      <c r="I62" s="343"/>
      <c r="J62" s="344">
        <f t="shared" si="1"/>
        <v>0</v>
      </c>
      <c r="K62" s="156" t="str">
        <f>IF($X62,IF(AND($I62&lt;&gt;"",$I62&lt;&gt;0),ROUND(ROUND($I62,3)*Cenas!B$9*Cenas!$B$6,2),0),"")</f>
        <v/>
      </c>
      <c r="L62" s="153" t="str">
        <f>IF($X62,IF(AND($I62&lt;&gt;"",$I62&lt;&gt;0),ROUND(ROUND($I62,3)*Cenas!C$9*Cenas!$B$6,2),0),"")</f>
        <v/>
      </c>
      <c r="M62" s="99" t="str">
        <f>IF($X62,IF(AND($I62&lt;&gt;"",$I62&lt;&gt;0),ROUND(ROUND($I62,3)*Cenas!D$9*Cenas!$B$6,2),0),"")</f>
        <v/>
      </c>
      <c r="T62" s="1" t="b">
        <f t="shared" si="2"/>
        <v>0</v>
      </c>
      <c r="U62" s="1" t="b">
        <f>AND($A62="x",'Daļu izvēle'!$E59&lt;&gt;"",ISBLANK($K62))</f>
        <v>0</v>
      </c>
      <c r="V62" s="1" t="b">
        <f>AND($A62="x",'Daļu izvēle'!$E59&lt;&gt;"",ISBLANK($L62))</f>
        <v>0</v>
      </c>
      <c r="W62" s="1" t="e">
        <f t="shared" si="0"/>
        <v>#VALUE!</v>
      </c>
      <c r="X62" s="57" t="b">
        <f>AND($A62="x",'Daļu izvēle'!$E59&lt;&gt;"",'Daļu izvēle'!$E59&lt;&gt;0)</f>
        <v>0</v>
      </c>
      <c r="Y62" s="57" t="b">
        <f t="shared" si="3"/>
        <v>0</v>
      </c>
      <c r="Z62" s="57" t="b">
        <f t="shared" si="4"/>
        <v>1</v>
      </c>
      <c r="AA62" s="57" t="b">
        <f>'Agrotehniskā kopšana'!I63&gt;=I62*0.85</f>
        <v>1</v>
      </c>
      <c r="AB62" s="57" t="b">
        <f>'Jaunaudžu kopšana'!I62&gt;=I62*0.85</f>
        <v>1</v>
      </c>
      <c r="AC62" s="57" t="b">
        <f>'Agrotehniskā kopšana'!AH63</f>
        <v>0</v>
      </c>
      <c r="AD62" s="57" t="b">
        <f>'Jaunaudžu kopšana'!Z62</f>
        <v>0</v>
      </c>
    </row>
    <row r="63" spans="1:30" hidden="1" x14ac:dyDescent="0.3">
      <c r="A63" s="324" t="str">
        <f>SUBSTITUTE('Daļu izvēle'!A60,"0","")</f>
        <v/>
      </c>
      <c r="B63" s="325">
        <f>'Daļu izvēle'!B60</f>
        <v>52</v>
      </c>
      <c r="C63" s="166" t="str">
        <f>'Daļu izvēle'!C60</f>
        <v>Dienvidkurzeme</v>
      </c>
      <c r="D63" s="326" t="str">
        <f>'Daļu izvēle'!D60</f>
        <v>Grobiņas</v>
      </c>
      <c r="E63" s="327">
        <f>'Daļu izvēle'!E60</f>
        <v>0</v>
      </c>
      <c r="F63" s="327">
        <f>'Daļu izvēle'!F60</f>
        <v>0</v>
      </c>
      <c r="G63" s="97">
        <f>'Daļu izvēle'!G60</f>
        <v>0</v>
      </c>
      <c r="H63" s="98">
        <f>'Daļu izvēle'!H60</f>
        <v>0</v>
      </c>
      <c r="I63" s="343"/>
      <c r="J63" s="344">
        <f t="shared" si="1"/>
        <v>0</v>
      </c>
      <c r="K63" s="156" t="str">
        <f>IF($X63,IF(AND($I63&lt;&gt;"",$I63&lt;&gt;0),ROUND(ROUND($I63,3)*Cenas!B$9*Cenas!$B$6,2),0),"")</f>
        <v/>
      </c>
      <c r="L63" s="153" t="str">
        <f>IF($X63,IF(AND($I63&lt;&gt;"",$I63&lt;&gt;0),ROUND(ROUND($I63,3)*Cenas!C$9*Cenas!$B$6,2),0),"")</f>
        <v/>
      </c>
      <c r="M63" s="99" t="str">
        <f>IF($X63,IF(AND($I63&lt;&gt;"",$I63&lt;&gt;0),ROUND(ROUND($I63,3)*Cenas!D$9*Cenas!$B$6,2),0),"")</f>
        <v/>
      </c>
      <c r="T63" s="1" t="b">
        <f t="shared" si="2"/>
        <v>0</v>
      </c>
      <c r="U63" s="1" t="b">
        <f>AND($A63="x",'Daļu izvēle'!$E60&lt;&gt;"",ISBLANK($K63))</f>
        <v>0</v>
      </c>
      <c r="V63" s="1" t="b">
        <f>AND($A63="x",'Daļu izvēle'!$E60&lt;&gt;"",ISBLANK($L63))</f>
        <v>0</v>
      </c>
      <c r="W63" s="1" t="e">
        <f t="shared" si="0"/>
        <v>#VALUE!</v>
      </c>
      <c r="X63" s="57" t="b">
        <f>AND($A63="x",'Daļu izvēle'!$E60&lt;&gt;"",'Daļu izvēle'!$E60&lt;&gt;0)</f>
        <v>0</v>
      </c>
      <c r="Y63" s="57" t="b">
        <f t="shared" si="3"/>
        <v>0</v>
      </c>
      <c r="Z63" s="57" t="b">
        <f t="shared" si="4"/>
        <v>1</v>
      </c>
      <c r="AA63" s="57" t="b">
        <f>'Agrotehniskā kopšana'!I64&gt;=I63*0.85</f>
        <v>1</v>
      </c>
      <c r="AB63" s="57" t="b">
        <f>'Jaunaudžu kopšana'!I63&gt;=I63*0.85</f>
        <v>1</v>
      </c>
      <c r="AC63" s="57" t="b">
        <f>'Agrotehniskā kopšana'!AH64</f>
        <v>0</v>
      </c>
      <c r="AD63" s="57" t="b">
        <f>'Jaunaudžu kopšana'!Z63</f>
        <v>0</v>
      </c>
    </row>
    <row r="64" spans="1:30" hidden="1" x14ac:dyDescent="0.3">
      <c r="A64" s="324" t="str">
        <f>SUBSTITUTE('Daļu izvēle'!A61,"0","")</f>
        <v/>
      </c>
      <c r="B64" s="325">
        <f>'Daļu izvēle'!B61</f>
        <v>53</v>
      </c>
      <c r="C64" s="166" t="str">
        <f>'Daļu izvēle'!C61</f>
        <v>Dienvidkurzeme</v>
      </c>
      <c r="D64" s="326" t="str">
        <f>'Daļu izvēle'!D61</f>
        <v>Grobiņas</v>
      </c>
      <c r="E64" s="327">
        <f>'Daļu izvēle'!E61</f>
        <v>0</v>
      </c>
      <c r="F64" s="327">
        <f>'Daļu izvēle'!F61</f>
        <v>0</v>
      </c>
      <c r="G64" s="97">
        <f>'Daļu izvēle'!G61</f>
        <v>0</v>
      </c>
      <c r="H64" s="98">
        <f>'Daļu izvēle'!H61</f>
        <v>0</v>
      </c>
      <c r="I64" s="343"/>
      <c r="J64" s="344">
        <f t="shared" si="1"/>
        <v>0</v>
      </c>
      <c r="K64" s="156" t="str">
        <f>IF($X64,IF(AND($I64&lt;&gt;"",$I64&lt;&gt;0),ROUND(ROUND($I64,3)*Cenas!B$9*Cenas!$B$6,2),0),"")</f>
        <v/>
      </c>
      <c r="L64" s="153" t="str">
        <f>IF($X64,IF(AND($I64&lt;&gt;"",$I64&lt;&gt;0),ROUND(ROUND($I64,3)*Cenas!C$9*Cenas!$B$6,2),0),"")</f>
        <v/>
      </c>
      <c r="M64" s="99" t="str">
        <f>IF($X64,IF(AND($I64&lt;&gt;"",$I64&lt;&gt;0),ROUND(ROUND($I64,3)*Cenas!D$9*Cenas!$B$6,2),0),"")</f>
        <v/>
      </c>
      <c r="T64" s="1" t="b">
        <f t="shared" si="2"/>
        <v>0</v>
      </c>
      <c r="U64" s="1" t="b">
        <f>AND($A64="x",'Daļu izvēle'!$E61&lt;&gt;"",ISBLANK($K64))</f>
        <v>0</v>
      </c>
      <c r="V64" s="1" t="b">
        <f>AND($A64="x",'Daļu izvēle'!$E61&lt;&gt;"",ISBLANK($L64))</f>
        <v>0</v>
      </c>
      <c r="W64" s="1" t="e">
        <f t="shared" si="0"/>
        <v>#VALUE!</v>
      </c>
      <c r="X64" s="57" t="b">
        <f>AND($A64="x",'Daļu izvēle'!$E61&lt;&gt;"",'Daļu izvēle'!$E61&lt;&gt;0)</f>
        <v>0</v>
      </c>
      <c r="Y64" s="57" t="b">
        <f t="shared" si="3"/>
        <v>0</v>
      </c>
      <c r="Z64" s="57" t="b">
        <f t="shared" si="4"/>
        <v>1</v>
      </c>
      <c r="AA64" s="57" t="b">
        <f>'Agrotehniskā kopšana'!I65&gt;=I64*0.85</f>
        <v>1</v>
      </c>
      <c r="AB64" s="57" t="b">
        <f>'Jaunaudžu kopšana'!I64&gt;=I64*0.85</f>
        <v>1</v>
      </c>
      <c r="AC64" s="57" t="b">
        <f>'Agrotehniskā kopšana'!AH65</f>
        <v>0</v>
      </c>
      <c r="AD64" s="57" t="b">
        <f>'Jaunaudžu kopšana'!Z64</f>
        <v>0</v>
      </c>
    </row>
    <row r="65" spans="1:30" hidden="1" x14ac:dyDescent="0.3">
      <c r="A65" s="324" t="str">
        <f>SUBSTITUTE('Daļu izvēle'!A62,"0","")</f>
        <v/>
      </c>
      <c r="B65" s="325">
        <f>'Daļu izvēle'!B62</f>
        <v>54</v>
      </c>
      <c r="C65" s="166" t="str">
        <f>'Daļu izvēle'!C62</f>
        <v>Dienvidkurzeme</v>
      </c>
      <c r="D65" s="326" t="str">
        <f>'Daļu izvēle'!D62</f>
        <v>Krīvukalna</v>
      </c>
      <c r="E65" s="327">
        <f>'Daļu izvēle'!E62</f>
        <v>70</v>
      </c>
      <c r="F65" s="327">
        <f>'Daļu izvēle'!F62</f>
        <v>50</v>
      </c>
      <c r="G65" s="97">
        <f>'Daļu izvēle'!G62</f>
        <v>0</v>
      </c>
      <c r="H65" s="98">
        <f>'Daļu izvēle'!H62</f>
        <v>0</v>
      </c>
      <c r="I65" s="343"/>
      <c r="J65" s="344">
        <f t="shared" si="1"/>
        <v>0</v>
      </c>
      <c r="K65" s="156" t="str">
        <f>IF($X65,IF(AND($I65&lt;&gt;"",$I65&lt;&gt;0),ROUND(ROUND($I65,3)*Cenas!B$9*Cenas!$B$6,2),0),"")</f>
        <v/>
      </c>
      <c r="L65" s="153" t="str">
        <f>IF($X65,IF(AND($I65&lt;&gt;"",$I65&lt;&gt;0),ROUND(ROUND($I65,3)*Cenas!C$9*Cenas!$B$6,2),0),"")</f>
        <v/>
      </c>
      <c r="M65" s="99" t="str">
        <f>IF($X65,IF(AND($I65&lt;&gt;"",$I65&lt;&gt;0),ROUND(ROUND($I65,3)*Cenas!D$9*Cenas!$B$6,2),0),"")</f>
        <v/>
      </c>
      <c r="T65" s="1" t="b">
        <f t="shared" si="2"/>
        <v>0</v>
      </c>
      <c r="U65" s="1" t="b">
        <f>AND($A65="x",'Daļu izvēle'!$E62&lt;&gt;"",ISBLANK($K65))</f>
        <v>0</v>
      </c>
      <c r="V65" s="1" t="b">
        <f>AND($A65="x",'Daļu izvēle'!$E62&lt;&gt;"",ISBLANK($L65))</f>
        <v>0</v>
      </c>
      <c r="W65" s="1" t="e">
        <f t="shared" si="0"/>
        <v>#VALUE!</v>
      </c>
      <c r="X65" s="57" t="b">
        <f>AND($A65="x",'Daļu izvēle'!$E62&lt;&gt;"",'Daļu izvēle'!$E62&lt;&gt;0)</f>
        <v>0</v>
      </c>
      <c r="Y65" s="57" t="b">
        <f t="shared" si="3"/>
        <v>0</v>
      </c>
      <c r="Z65" s="57" t="b">
        <f t="shared" si="4"/>
        <v>1</v>
      </c>
      <c r="AA65" s="57" t="b">
        <f>'Agrotehniskā kopšana'!I66&gt;=I65*0.85</f>
        <v>1</v>
      </c>
      <c r="AB65" s="57" t="b">
        <f>'Jaunaudžu kopšana'!I65&gt;=I65*0.85</f>
        <v>1</v>
      </c>
      <c r="AC65" s="57" t="b">
        <f>'Agrotehniskā kopšana'!AH66</f>
        <v>0</v>
      </c>
      <c r="AD65" s="57" t="b">
        <f>'Jaunaudžu kopšana'!Z65</f>
        <v>0</v>
      </c>
    </row>
    <row r="66" spans="1:30" hidden="1" x14ac:dyDescent="0.3">
      <c r="A66" s="324" t="str">
        <f>SUBSTITUTE('Daļu izvēle'!A63,"0","")</f>
        <v/>
      </c>
      <c r="B66" s="325">
        <f>'Daļu izvēle'!B63</f>
        <v>55</v>
      </c>
      <c r="C66" s="166" t="str">
        <f>'Daļu izvēle'!C63</f>
        <v>Dienvidkurzeme</v>
      </c>
      <c r="D66" s="326" t="str">
        <f>'Daļu izvēle'!D63</f>
        <v>Krīvukalna</v>
      </c>
      <c r="E66" s="327">
        <f>'Daļu izvēle'!E63</f>
        <v>25</v>
      </c>
      <c r="F66" s="327">
        <f>'Daļu izvēle'!F63</f>
        <v>0</v>
      </c>
      <c r="G66" s="97">
        <f>'Daļu izvēle'!G63</f>
        <v>0</v>
      </c>
      <c r="H66" s="98">
        <f>'Daļu izvēle'!H63</f>
        <v>0</v>
      </c>
      <c r="I66" s="343"/>
      <c r="J66" s="344">
        <f t="shared" si="1"/>
        <v>0</v>
      </c>
      <c r="K66" s="156" t="str">
        <f>IF($X66,IF(AND($I66&lt;&gt;"",$I66&lt;&gt;0),ROUND(ROUND($I66,3)*Cenas!B$9*Cenas!$B$6,2),0),"")</f>
        <v/>
      </c>
      <c r="L66" s="153" t="str">
        <f>IF($X66,IF(AND($I66&lt;&gt;"",$I66&lt;&gt;0),ROUND(ROUND($I66,3)*Cenas!C$9*Cenas!$B$6,2),0),"")</f>
        <v/>
      </c>
      <c r="M66" s="99" t="str">
        <f>IF($X66,IF(AND($I66&lt;&gt;"",$I66&lt;&gt;0),ROUND(ROUND($I66,3)*Cenas!D$9*Cenas!$B$6,2),0),"")</f>
        <v/>
      </c>
      <c r="T66" s="1" t="b">
        <f t="shared" si="2"/>
        <v>0</v>
      </c>
      <c r="U66" s="1" t="b">
        <f>AND($A66="x",'Daļu izvēle'!$E63&lt;&gt;"",ISBLANK($K66))</f>
        <v>0</v>
      </c>
      <c r="V66" s="1" t="b">
        <f>AND($A66="x",'Daļu izvēle'!$E63&lt;&gt;"",ISBLANK($L66))</f>
        <v>0</v>
      </c>
      <c r="W66" s="1" t="e">
        <f t="shared" si="0"/>
        <v>#VALUE!</v>
      </c>
      <c r="X66" s="57" t="b">
        <f>AND($A66="x",'Daļu izvēle'!$E63&lt;&gt;"",'Daļu izvēle'!$E63&lt;&gt;0)</f>
        <v>0</v>
      </c>
      <c r="Y66" s="57" t="b">
        <f t="shared" si="3"/>
        <v>0</v>
      </c>
      <c r="Z66" s="57" t="b">
        <f t="shared" si="4"/>
        <v>1</v>
      </c>
      <c r="AA66" s="57" t="b">
        <f>'Agrotehniskā kopšana'!I67&gt;=I66*0.85</f>
        <v>1</v>
      </c>
      <c r="AB66" s="57" t="b">
        <f>'Jaunaudžu kopšana'!I66&gt;=I66*0.85</f>
        <v>1</v>
      </c>
      <c r="AC66" s="57" t="b">
        <f>'Agrotehniskā kopšana'!AH67</f>
        <v>0</v>
      </c>
      <c r="AD66" s="57" t="b">
        <f>'Jaunaudžu kopšana'!Z66</f>
        <v>0</v>
      </c>
    </row>
    <row r="67" spans="1:30" hidden="1" x14ac:dyDescent="0.3">
      <c r="A67" s="324" t="str">
        <f>SUBSTITUTE('Daļu izvēle'!A64,"0","")</f>
        <v/>
      </c>
      <c r="B67" s="325">
        <f>'Daļu izvēle'!B64</f>
        <v>56</v>
      </c>
      <c r="C67" s="166" t="str">
        <f>'Daļu izvēle'!C64</f>
        <v>Dienvidkurzeme</v>
      </c>
      <c r="D67" s="326" t="str">
        <f>'Daļu izvēle'!D64</f>
        <v>Krīvukalna</v>
      </c>
      <c r="E67" s="327">
        <f>'Daļu izvēle'!E64</f>
        <v>25</v>
      </c>
      <c r="F67" s="327">
        <f>'Daļu izvēle'!F64</f>
        <v>0</v>
      </c>
      <c r="G67" s="97">
        <f>'Daļu izvēle'!G64</f>
        <v>0</v>
      </c>
      <c r="H67" s="98">
        <f>'Daļu izvēle'!H64</f>
        <v>0</v>
      </c>
      <c r="I67" s="343"/>
      <c r="J67" s="344">
        <f t="shared" si="1"/>
        <v>0</v>
      </c>
      <c r="K67" s="156" t="str">
        <f>IF($X67,IF(AND($I67&lt;&gt;"",$I67&lt;&gt;0),ROUND(ROUND($I67,3)*Cenas!B$9*Cenas!$B$6,2),0),"")</f>
        <v/>
      </c>
      <c r="L67" s="153" t="str">
        <f>IF($X67,IF(AND($I67&lt;&gt;"",$I67&lt;&gt;0),ROUND(ROUND($I67,3)*Cenas!C$9*Cenas!$B$6,2),0),"")</f>
        <v/>
      </c>
      <c r="M67" s="99" t="str">
        <f>IF($X67,IF(AND($I67&lt;&gt;"",$I67&lt;&gt;0),ROUND(ROUND($I67,3)*Cenas!D$9*Cenas!$B$6,2),0),"")</f>
        <v/>
      </c>
      <c r="T67" s="1" t="b">
        <f t="shared" si="2"/>
        <v>0</v>
      </c>
      <c r="U67" s="1" t="b">
        <f>AND($A67="x",'Daļu izvēle'!$E64&lt;&gt;"",ISBLANK($K67))</f>
        <v>0</v>
      </c>
      <c r="V67" s="1" t="b">
        <f>AND($A67="x",'Daļu izvēle'!$E64&lt;&gt;"",ISBLANK($L67))</f>
        <v>0</v>
      </c>
      <c r="W67" s="1" t="e">
        <f t="shared" si="0"/>
        <v>#VALUE!</v>
      </c>
      <c r="X67" s="57" t="b">
        <f>AND($A67="x",'Daļu izvēle'!$E64&lt;&gt;"",'Daļu izvēle'!$E64&lt;&gt;0)</f>
        <v>0</v>
      </c>
      <c r="Y67" s="57" t="b">
        <f t="shared" si="3"/>
        <v>0</v>
      </c>
      <c r="Z67" s="57" t="b">
        <f t="shared" si="4"/>
        <v>1</v>
      </c>
      <c r="AA67" s="57" t="b">
        <f>'Agrotehniskā kopšana'!I68&gt;=I67*0.85</f>
        <v>1</v>
      </c>
      <c r="AB67" s="57" t="b">
        <f>'Jaunaudžu kopšana'!I67&gt;=I67*0.85</f>
        <v>1</v>
      </c>
      <c r="AC67" s="57" t="b">
        <f>'Agrotehniskā kopšana'!AH68</f>
        <v>0</v>
      </c>
      <c r="AD67" s="57" t="b">
        <f>'Jaunaudžu kopšana'!Z67</f>
        <v>0</v>
      </c>
    </row>
    <row r="68" spans="1:30" hidden="1" x14ac:dyDescent="0.3">
      <c r="A68" s="324" t="str">
        <f>SUBSTITUTE('Daļu izvēle'!A65,"0","")</f>
        <v/>
      </c>
      <c r="B68" s="325">
        <f>'Daļu izvēle'!B65</f>
        <v>57</v>
      </c>
      <c r="C68" s="166" t="str">
        <f>'Daļu izvēle'!C65</f>
        <v>Dienvidkurzeme</v>
      </c>
      <c r="D68" s="326" t="str">
        <f>'Daļu izvēle'!D65</f>
        <v>Krīvukalna</v>
      </c>
      <c r="E68" s="327">
        <f>'Daļu izvēle'!E65</f>
        <v>0</v>
      </c>
      <c r="F68" s="327">
        <f>'Daļu izvēle'!F65</f>
        <v>0</v>
      </c>
      <c r="G68" s="97">
        <f>'Daļu izvēle'!G65</f>
        <v>0</v>
      </c>
      <c r="H68" s="98">
        <f>'Daļu izvēle'!H65</f>
        <v>0</v>
      </c>
      <c r="I68" s="343"/>
      <c r="J68" s="344">
        <f t="shared" si="1"/>
        <v>0</v>
      </c>
      <c r="K68" s="156" t="str">
        <f>IF($X68,IF(AND($I68&lt;&gt;"",$I68&lt;&gt;0),ROUND(ROUND($I68,3)*Cenas!B$9*Cenas!$B$6,2),0),"")</f>
        <v/>
      </c>
      <c r="L68" s="153" t="str">
        <f>IF($X68,IF(AND($I68&lt;&gt;"",$I68&lt;&gt;0),ROUND(ROUND($I68,3)*Cenas!C$9*Cenas!$B$6,2),0),"")</f>
        <v/>
      </c>
      <c r="M68" s="99" t="str">
        <f>IF($X68,IF(AND($I68&lt;&gt;"",$I68&lt;&gt;0),ROUND(ROUND($I68,3)*Cenas!D$9*Cenas!$B$6,2),0),"")</f>
        <v/>
      </c>
      <c r="T68" s="1" t="b">
        <f t="shared" si="2"/>
        <v>0</v>
      </c>
      <c r="U68" s="1" t="b">
        <f>AND($A68="x",'Daļu izvēle'!$E65&lt;&gt;"",ISBLANK($K68))</f>
        <v>0</v>
      </c>
      <c r="V68" s="1" t="b">
        <f>AND($A68="x",'Daļu izvēle'!$E65&lt;&gt;"",ISBLANK($L68))</f>
        <v>0</v>
      </c>
      <c r="W68" s="1" t="e">
        <f t="shared" si="0"/>
        <v>#VALUE!</v>
      </c>
      <c r="X68" s="57" t="b">
        <f>AND($A68="x",'Daļu izvēle'!$E65&lt;&gt;"",'Daļu izvēle'!$E65&lt;&gt;0)</f>
        <v>0</v>
      </c>
      <c r="Y68" s="57" t="b">
        <f t="shared" si="3"/>
        <v>0</v>
      </c>
      <c r="Z68" s="57" t="b">
        <f t="shared" si="4"/>
        <v>1</v>
      </c>
      <c r="AA68" s="57" t="b">
        <f>'Agrotehniskā kopšana'!I69&gt;=I68*0.85</f>
        <v>1</v>
      </c>
      <c r="AB68" s="57" t="b">
        <f>'Jaunaudžu kopšana'!I68&gt;=I68*0.85</f>
        <v>1</v>
      </c>
      <c r="AC68" s="57" t="b">
        <f>'Agrotehniskā kopšana'!AH69</f>
        <v>0</v>
      </c>
      <c r="AD68" s="57" t="b">
        <f>'Jaunaudžu kopšana'!Z68</f>
        <v>0</v>
      </c>
    </row>
    <row r="69" spans="1:30" hidden="1" x14ac:dyDescent="0.3">
      <c r="A69" s="324" t="str">
        <f>SUBSTITUTE('Daļu izvēle'!A66,"0","")</f>
        <v/>
      </c>
      <c r="B69" s="325">
        <f>'Daļu izvēle'!B66</f>
        <v>58</v>
      </c>
      <c r="C69" s="166" t="str">
        <f>'Daļu izvēle'!C66</f>
        <v>Dienvidkurzeme</v>
      </c>
      <c r="D69" s="326" t="str">
        <f>'Daļu izvēle'!D66</f>
        <v>Krīvukalna</v>
      </c>
      <c r="E69" s="327">
        <f>'Daļu izvēle'!E66</f>
        <v>0</v>
      </c>
      <c r="F69" s="327">
        <f>'Daļu izvēle'!F66</f>
        <v>0</v>
      </c>
      <c r="G69" s="97">
        <f>'Daļu izvēle'!G66</f>
        <v>0</v>
      </c>
      <c r="H69" s="98">
        <f>'Daļu izvēle'!H66</f>
        <v>0</v>
      </c>
      <c r="I69" s="343"/>
      <c r="J69" s="344">
        <f t="shared" si="1"/>
        <v>0</v>
      </c>
      <c r="K69" s="156" t="str">
        <f>IF($X69,IF(AND($I69&lt;&gt;"",$I69&lt;&gt;0),ROUND(ROUND($I69,3)*Cenas!B$9*Cenas!$B$6,2),0),"")</f>
        <v/>
      </c>
      <c r="L69" s="153" t="str">
        <f>IF($X69,IF(AND($I69&lt;&gt;"",$I69&lt;&gt;0),ROUND(ROUND($I69,3)*Cenas!C$9*Cenas!$B$6,2),0),"")</f>
        <v/>
      </c>
      <c r="M69" s="99" t="str">
        <f>IF($X69,IF(AND($I69&lt;&gt;"",$I69&lt;&gt;0),ROUND(ROUND($I69,3)*Cenas!D$9*Cenas!$B$6,2),0),"")</f>
        <v/>
      </c>
      <c r="T69" s="1" t="b">
        <f t="shared" si="2"/>
        <v>0</v>
      </c>
      <c r="U69" s="1" t="b">
        <f>AND($A69="x",'Daļu izvēle'!$E66&lt;&gt;"",ISBLANK($K69))</f>
        <v>0</v>
      </c>
      <c r="V69" s="1" t="b">
        <f>AND($A69="x",'Daļu izvēle'!$E66&lt;&gt;"",ISBLANK($L69))</f>
        <v>0</v>
      </c>
      <c r="W69" s="1" t="e">
        <f t="shared" si="0"/>
        <v>#VALUE!</v>
      </c>
      <c r="X69" s="57" t="b">
        <f>AND($A69="x",'Daļu izvēle'!$E66&lt;&gt;"",'Daļu izvēle'!$E66&lt;&gt;0)</f>
        <v>0</v>
      </c>
      <c r="Y69" s="57" t="b">
        <f t="shared" si="3"/>
        <v>0</v>
      </c>
      <c r="Z69" s="57" t="b">
        <f t="shared" si="4"/>
        <v>1</v>
      </c>
      <c r="AA69" s="57" t="b">
        <f>'Agrotehniskā kopšana'!I70&gt;=I69*0.85</f>
        <v>1</v>
      </c>
      <c r="AB69" s="57" t="b">
        <f>'Jaunaudžu kopšana'!I69&gt;=I69*0.85</f>
        <v>1</v>
      </c>
      <c r="AC69" s="57" t="b">
        <f>'Agrotehniskā kopšana'!AH70</f>
        <v>0</v>
      </c>
      <c r="AD69" s="57" t="b">
        <f>'Jaunaudžu kopšana'!Z69</f>
        <v>0</v>
      </c>
    </row>
    <row r="70" spans="1:30" hidden="1" x14ac:dyDescent="0.3">
      <c r="A70" s="324" t="str">
        <f>SUBSTITUTE('Daļu izvēle'!A67,"0","")</f>
        <v/>
      </c>
      <c r="B70" s="325">
        <f>'Daļu izvēle'!B67</f>
        <v>59</v>
      </c>
      <c r="C70" s="166" t="str">
        <f>'Daļu izvēle'!C67</f>
        <v>Dienvidkurzeme</v>
      </c>
      <c r="D70" s="326" t="str">
        <f>'Daļu izvēle'!D67</f>
        <v>Pampāļu</v>
      </c>
      <c r="E70" s="327">
        <f>'Daļu izvēle'!E67</f>
        <v>0</v>
      </c>
      <c r="F70" s="327">
        <f>'Daļu izvēle'!F67</f>
        <v>0</v>
      </c>
      <c r="G70" s="97">
        <f>'Daļu izvēle'!G67</f>
        <v>0</v>
      </c>
      <c r="H70" s="98">
        <f>'Daļu izvēle'!H67</f>
        <v>0</v>
      </c>
      <c r="I70" s="343"/>
      <c r="J70" s="344">
        <f t="shared" si="1"/>
        <v>0</v>
      </c>
      <c r="K70" s="156" t="str">
        <f>IF($X70,IF(AND($I70&lt;&gt;"",$I70&lt;&gt;0),ROUND(ROUND($I70,3)*Cenas!B$9*Cenas!$B$6,2),0),"")</f>
        <v/>
      </c>
      <c r="L70" s="153" t="str">
        <f>IF($X70,IF(AND($I70&lt;&gt;"",$I70&lt;&gt;0),ROUND(ROUND($I70,3)*Cenas!C$9*Cenas!$B$6,2),0),"")</f>
        <v/>
      </c>
      <c r="M70" s="99" t="str">
        <f>IF($X70,IF(AND($I70&lt;&gt;"",$I70&lt;&gt;0),ROUND(ROUND($I70,3)*Cenas!D$9*Cenas!$B$6,2),0),"")</f>
        <v/>
      </c>
      <c r="T70" s="1" t="b">
        <f t="shared" si="2"/>
        <v>0</v>
      </c>
      <c r="U70" s="1" t="b">
        <f>AND($A70="x",'Daļu izvēle'!$E67&lt;&gt;"",ISBLANK($K70))</f>
        <v>0</v>
      </c>
      <c r="V70" s="1" t="b">
        <f>AND($A70="x",'Daļu izvēle'!$E67&lt;&gt;"",ISBLANK($L70))</f>
        <v>0</v>
      </c>
      <c r="W70" s="1" t="e">
        <f t="shared" si="0"/>
        <v>#VALUE!</v>
      </c>
      <c r="X70" s="57" t="b">
        <f>AND($A70="x",'Daļu izvēle'!$E67&lt;&gt;"",'Daļu izvēle'!$E67&lt;&gt;0)</f>
        <v>0</v>
      </c>
      <c r="Y70" s="57" t="b">
        <f t="shared" si="3"/>
        <v>0</v>
      </c>
      <c r="Z70" s="57" t="b">
        <f t="shared" si="4"/>
        <v>1</v>
      </c>
      <c r="AA70" s="57" t="b">
        <f>'Agrotehniskā kopšana'!I71&gt;=I70*0.85</f>
        <v>1</v>
      </c>
      <c r="AB70" s="57" t="b">
        <f>'Jaunaudžu kopšana'!I70&gt;=I70*0.85</f>
        <v>1</v>
      </c>
      <c r="AC70" s="57" t="b">
        <f>'Agrotehniskā kopšana'!AH71</f>
        <v>0</v>
      </c>
      <c r="AD70" s="57" t="b">
        <f>'Jaunaudžu kopšana'!Z70</f>
        <v>0</v>
      </c>
    </row>
    <row r="71" spans="1:30" hidden="1" x14ac:dyDescent="0.3">
      <c r="A71" s="324" t="str">
        <f>SUBSTITUTE('Daļu izvēle'!A68,"0","")</f>
        <v/>
      </c>
      <c r="B71" s="325">
        <f>'Daļu izvēle'!B68</f>
        <v>60</v>
      </c>
      <c r="C71" s="166" t="str">
        <f>'Daļu izvēle'!C68</f>
        <v>Dienvidkurzeme</v>
      </c>
      <c r="D71" s="326" t="str">
        <f>'Daļu izvēle'!D68</f>
        <v>Pampāļu</v>
      </c>
      <c r="E71" s="327">
        <f>'Daļu izvēle'!E68</f>
        <v>0</v>
      </c>
      <c r="F71" s="327">
        <f>'Daļu izvēle'!F68</f>
        <v>0</v>
      </c>
      <c r="G71" s="97">
        <f>'Daļu izvēle'!G68</f>
        <v>0</v>
      </c>
      <c r="H71" s="98">
        <f>'Daļu izvēle'!H68</f>
        <v>0</v>
      </c>
      <c r="I71" s="343"/>
      <c r="J71" s="344">
        <f t="shared" si="1"/>
        <v>0</v>
      </c>
      <c r="K71" s="156" t="str">
        <f>IF($X71,IF(AND($I71&lt;&gt;"",$I71&lt;&gt;0),ROUND(ROUND($I71,3)*Cenas!B$9*Cenas!$B$6,2),0),"")</f>
        <v/>
      </c>
      <c r="L71" s="153" t="str">
        <f>IF($X71,IF(AND($I71&lt;&gt;"",$I71&lt;&gt;0),ROUND(ROUND($I71,3)*Cenas!C$9*Cenas!$B$6,2),0),"")</f>
        <v/>
      </c>
      <c r="M71" s="99" t="str">
        <f>IF($X71,IF(AND($I71&lt;&gt;"",$I71&lt;&gt;0),ROUND(ROUND($I71,3)*Cenas!D$9*Cenas!$B$6,2),0),"")</f>
        <v/>
      </c>
      <c r="T71" s="1" t="b">
        <f t="shared" si="2"/>
        <v>0</v>
      </c>
      <c r="U71" s="1" t="b">
        <f>AND($A71="x",'Daļu izvēle'!$E68&lt;&gt;"",ISBLANK($K71))</f>
        <v>0</v>
      </c>
      <c r="V71" s="1" t="b">
        <f>AND($A71="x",'Daļu izvēle'!$E68&lt;&gt;"",ISBLANK($L71))</f>
        <v>0</v>
      </c>
      <c r="W71" s="1" t="e">
        <f t="shared" si="0"/>
        <v>#VALUE!</v>
      </c>
      <c r="X71" s="57" t="b">
        <f>AND($A71="x",'Daļu izvēle'!$E68&lt;&gt;"",'Daļu izvēle'!$E68&lt;&gt;0)</f>
        <v>0</v>
      </c>
      <c r="Y71" s="57" t="b">
        <f t="shared" si="3"/>
        <v>0</v>
      </c>
      <c r="Z71" s="57" t="b">
        <f t="shared" si="4"/>
        <v>1</v>
      </c>
      <c r="AA71" s="57" t="b">
        <f>'Agrotehniskā kopšana'!I72&gt;=I71*0.85</f>
        <v>1</v>
      </c>
      <c r="AB71" s="57" t="b">
        <f>'Jaunaudžu kopšana'!I71&gt;=I71*0.85</f>
        <v>1</v>
      </c>
      <c r="AC71" s="57" t="b">
        <f>'Agrotehniskā kopšana'!AH72</f>
        <v>0</v>
      </c>
      <c r="AD71" s="57" t="b">
        <f>'Jaunaudžu kopšana'!Z71</f>
        <v>0</v>
      </c>
    </row>
    <row r="72" spans="1:30" hidden="1" x14ac:dyDescent="0.3">
      <c r="A72" s="324" t="str">
        <f>SUBSTITUTE('Daļu izvēle'!A69,"0","")</f>
        <v/>
      </c>
      <c r="B72" s="325">
        <f>'Daļu izvēle'!B69</f>
        <v>61</v>
      </c>
      <c r="C72" s="166" t="str">
        <f>'Daļu izvēle'!C69</f>
        <v>Dienvidkurzeme</v>
      </c>
      <c r="D72" s="326" t="str">
        <f>'Daļu izvēle'!D69</f>
        <v>Pampāļu</v>
      </c>
      <c r="E72" s="327">
        <f>'Daļu izvēle'!E69</f>
        <v>0</v>
      </c>
      <c r="F72" s="327">
        <f>'Daļu izvēle'!F69</f>
        <v>0</v>
      </c>
      <c r="G72" s="97">
        <f>'Daļu izvēle'!G69</f>
        <v>0</v>
      </c>
      <c r="H72" s="98">
        <f>'Daļu izvēle'!H69</f>
        <v>0</v>
      </c>
      <c r="I72" s="343"/>
      <c r="J72" s="344">
        <f t="shared" si="1"/>
        <v>0</v>
      </c>
      <c r="K72" s="156" t="str">
        <f>IF($X72,IF(AND($I72&lt;&gt;"",$I72&lt;&gt;0),ROUND(ROUND($I72,3)*Cenas!B$9*Cenas!$B$6,2),0),"")</f>
        <v/>
      </c>
      <c r="L72" s="153" t="str">
        <f>IF($X72,IF(AND($I72&lt;&gt;"",$I72&lt;&gt;0),ROUND(ROUND($I72,3)*Cenas!C$9*Cenas!$B$6,2),0),"")</f>
        <v/>
      </c>
      <c r="M72" s="99" t="str">
        <f>IF($X72,IF(AND($I72&lt;&gt;"",$I72&lt;&gt;0),ROUND(ROUND($I72,3)*Cenas!D$9*Cenas!$B$6,2),0),"")</f>
        <v/>
      </c>
      <c r="T72" s="1" t="b">
        <f t="shared" si="2"/>
        <v>0</v>
      </c>
      <c r="U72" s="1" t="b">
        <f>AND($A72="x",'Daļu izvēle'!$E69&lt;&gt;"",ISBLANK($K72))</f>
        <v>0</v>
      </c>
      <c r="V72" s="1" t="b">
        <f>AND($A72="x",'Daļu izvēle'!$E69&lt;&gt;"",ISBLANK($L72))</f>
        <v>0</v>
      </c>
      <c r="W72" s="1" t="e">
        <f t="shared" si="0"/>
        <v>#VALUE!</v>
      </c>
      <c r="X72" s="57" t="b">
        <f>AND($A72="x",'Daļu izvēle'!$E69&lt;&gt;"",'Daļu izvēle'!$E69&lt;&gt;0)</f>
        <v>0</v>
      </c>
      <c r="Y72" s="57" t="b">
        <f t="shared" si="3"/>
        <v>0</v>
      </c>
      <c r="Z72" s="57" t="b">
        <f t="shared" si="4"/>
        <v>1</v>
      </c>
      <c r="AA72" s="57" t="b">
        <f>'Agrotehniskā kopšana'!I73&gt;=I72*0.85</f>
        <v>1</v>
      </c>
      <c r="AB72" s="57" t="b">
        <f>'Jaunaudžu kopšana'!I72&gt;=I72*0.85</f>
        <v>1</v>
      </c>
      <c r="AC72" s="57" t="b">
        <f>'Agrotehniskā kopšana'!AH73</f>
        <v>0</v>
      </c>
      <c r="AD72" s="57" t="b">
        <f>'Jaunaudžu kopšana'!Z72</f>
        <v>0</v>
      </c>
    </row>
    <row r="73" spans="1:30" hidden="1" x14ac:dyDescent="0.3">
      <c r="A73" s="324" t="str">
        <f>SUBSTITUTE('Daļu izvēle'!A70,"0","")</f>
        <v/>
      </c>
      <c r="B73" s="325">
        <f>'Daļu izvēle'!B70</f>
        <v>62</v>
      </c>
      <c r="C73" s="166" t="str">
        <f>'Daļu izvēle'!C70</f>
        <v>Dienvidkurzeme</v>
      </c>
      <c r="D73" s="326" t="str">
        <f>'Daļu izvēle'!D70</f>
        <v>Pampāļu</v>
      </c>
      <c r="E73" s="327">
        <f>'Daļu izvēle'!E70</f>
        <v>0</v>
      </c>
      <c r="F73" s="327">
        <f>'Daļu izvēle'!F70</f>
        <v>0</v>
      </c>
      <c r="G73" s="97">
        <f>'Daļu izvēle'!G70</f>
        <v>0</v>
      </c>
      <c r="H73" s="98">
        <f>'Daļu izvēle'!H70</f>
        <v>0</v>
      </c>
      <c r="I73" s="343"/>
      <c r="J73" s="344">
        <f t="shared" si="1"/>
        <v>0</v>
      </c>
      <c r="K73" s="156" t="str">
        <f>IF($X73,IF(AND($I73&lt;&gt;"",$I73&lt;&gt;0),ROUND(ROUND($I73,3)*Cenas!B$9*Cenas!$B$6,2),0),"")</f>
        <v/>
      </c>
      <c r="L73" s="153" t="str">
        <f>IF($X73,IF(AND($I73&lt;&gt;"",$I73&lt;&gt;0),ROUND(ROUND($I73,3)*Cenas!C$9*Cenas!$B$6,2),0),"")</f>
        <v/>
      </c>
      <c r="M73" s="99" t="str">
        <f>IF($X73,IF(AND($I73&lt;&gt;"",$I73&lt;&gt;0),ROUND(ROUND($I73,3)*Cenas!D$9*Cenas!$B$6,2),0),"")</f>
        <v/>
      </c>
      <c r="T73" s="1" t="b">
        <f t="shared" si="2"/>
        <v>0</v>
      </c>
      <c r="U73" s="1" t="b">
        <f>AND($A73="x",'Daļu izvēle'!$E70&lt;&gt;"",ISBLANK($K73))</f>
        <v>0</v>
      </c>
      <c r="V73" s="1" t="b">
        <f>AND($A73="x",'Daļu izvēle'!$E70&lt;&gt;"",ISBLANK($L73))</f>
        <v>0</v>
      </c>
      <c r="W73" s="1" t="e">
        <f t="shared" si="0"/>
        <v>#VALUE!</v>
      </c>
      <c r="X73" s="57" t="b">
        <f>AND($A73="x",'Daļu izvēle'!$E70&lt;&gt;"",'Daļu izvēle'!$E70&lt;&gt;0)</f>
        <v>0</v>
      </c>
      <c r="Y73" s="57" t="b">
        <f t="shared" si="3"/>
        <v>0</v>
      </c>
      <c r="Z73" s="57" t="b">
        <f t="shared" si="4"/>
        <v>1</v>
      </c>
      <c r="AA73" s="57" t="b">
        <f>'Agrotehniskā kopšana'!I74&gt;=I73*0.85</f>
        <v>1</v>
      </c>
      <c r="AB73" s="57" t="b">
        <f>'Jaunaudžu kopšana'!I73&gt;=I73*0.85</f>
        <v>1</v>
      </c>
      <c r="AC73" s="57" t="b">
        <f>'Agrotehniskā kopšana'!AH74</f>
        <v>0</v>
      </c>
      <c r="AD73" s="57" t="b">
        <f>'Jaunaudžu kopšana'!Z73</f>
        <v>0</v>
      </c>
    </row>
    <row r="74" spans="1:30" hidden="1" x14ac:dyDescent="0.3">
      <c r="A74" s="324" t="str">
        <f>SUBSTITUTE('Daļu izvēle'!A71,"0","")</f>
        <v/>
      </c>
      <c r="B74" s="325">
        <f>'Daļu izvēle'!B71</f>
        <v>63</v>
      </c>
      <c r="C74" s="166" t="str">
        <f>'Daļu izvēle'!C71</f>
        <v>Dienvidkurzeme</v>
      </c>
      <c r="D74" s="326" t="str">
        <f>'Daļu izvēle'!D71</f>
        <v>Zvārdes</v>
      </c>
      <c r="E74" s="327">
        <f>'Daļu izvēle'!E71</f>
        <v>0</v>
      </c>
      <c r="F74" s="327">
        <f>'Daļu izvēle'!F71</f>
        <v>0</v>
      </c>
      <c r="G74" s="97">
        <f>'Daļu izvēle'!G71</f>
        <v>0</v>
      </c>
      <c r="H74" s="98">
        <f>'Daļu izvēle'!H71</f>
        <v>0</v>
      </c>
      <c r="I74" s="343"/>
      <c r="J74" s="344">
        <f t="shared" si="1"/>
        <v>0</v>
      </c>
      <c r="K74" s="156" t="str">
        <f>IF($X74,IF(AND($I74&lt;&gt;"",$I74&lt;&gt;0),ROUND(ROUND($I74,3)*Cenas!B$9*Cenas!$B$6,2),0),"")</f>
        <v/>
      </c>
      <c r="L74" s="153" t="str">
        <f>IF($X74,IF(AND($I74&lt;&gt;"",$I74&lt;&gt;0),ROUND(ROUND($I74,3)*Cenas!C$9*Cenas!$B$6,2),0),"")</f>
        <v/>
      </c>
      <c r="M74" s="99" t="str">
        <f>IF($X74,IF(AND($I74&lt;&gt;"",$I74&lt;&gt;0),ROUND(ROUND($I74,3)*Cenas!D$9*Cenas!$B$6,2),0),"")</f>
        <v/>
      </c>
      <c r="T74" s="1" t="b">
        <f t="shared" si="2"/>
        <v>0</v>
      </c>
      <c r="U74" s="1" t="b">
        <f>AND($A74="x",'Daļu izvēle'!$E71&lt;&gt;"",ISBLANK($K74))</f>
        <v>0</v>
      </c>
      <c r="V74" s="1" t="b">
        <f>AND($A74="x",'Daļu izvēle'!$E71&lt;&gt;"",ISBLANK($L74))</f>
        <v>0</v>
      </c>
      <c r="W74" s="1" t="e">
        <f t="shared" si="0"/>
        <v>#VALUE!</v>
      </c>
      <c r="X74" s="57" t="b">
        <f>AND($A74="x",'Daļu izvēle'!$E71&lt;&gt;"",'Daļu izvēle'!$E71&lt;&gt;0)</f>
        <v>0</v>
      </c>
      <c r="Y74" s="57" t="b">
        <f t="shared" si="3"/>
        <v>0</v>
      </c>
      <c r="Z74" s="57" t="b">
        <f t="shared" si="4"/>
        <v>1</v>
      </c>
      <c r="AA74" s="57" t="b">
        <f>'Agrotehniskā kopšana'!I75&gt;=I74*0.85</f>
        <v>1</v>
      </c>
      <c r="AB74" s="57" t="b">
        <f>'Jaunaudžu kopšana'!I74&gt;=I74*0.85</f>
        <v>1</v>
      </c>
      <c r="AC74" s="57" t="b">
        <f>'Agrotehniskā kopšana'!AH75</f>
        <v>0</v>
      </c>
      <c r="AD74" s="57" t="b">
        <f>'Jaunaudžu kopšana'!Z74</f>
        <v>0</v>
      </c>
    </row>
    <row r="75" spans="1:30" hidden="1" x14ac:dyDescent="0.3">
      <c r="A75" s="324" t="str">
        <f>SUBSTITUTE('Daļu izvēle'!A72,"0","")</f>
        <v/>
      </c>
      <c r="B75" s="325">
        <f>'Daļu izvēle'!B72</f>
        <v>64</v>
      </c>
      <c r="C75" s="166" t="str">
        <f>'Daļu izvēle'!C72</f>
        <v>Dienvidkurzeme</v>
      </c>
      <c r="D75" s="326" t="str">
        <f>'Daļu izvēle'!D72</f>
        <v>Zvārdes</v>
      </c>
      <c r="E75" s="327">
        <f>'Daļu izvēle'!E72</f>
        <v>0</v>
      </c>
      <c r="F75" s="327">
        <f>'Daļu izvēle'!F72</f>
        <v>0</v>
      </c>
      <c r="G75" s="97">
        <f>'Daļu izvēle'!G72</f>
        <v>0</v>
      </c>
      <c r="H75" s="98">
        <f>'Daļu izvēle'!H72</f>
        <v>0</v>
      </c>
      <c r="I75" s="343"/>
      <c r="J75" s="344">
        <f t="shared" si="1"/>
        <v>0</v>
      </c>
      <c r="K75" s="156" t="str">
        <f>IF($X75,IF(AND($I75&lt;&gt;"",$I75&lt;&gt;0),ROUND(ROUND($I75,3)*Cenas!B$9*Cenas!$B$6,2),0),"")</f>
        <v/>
      </c>
      <c r="L75" s="153" t="str">
        <f>IF($X75,IF(AND($I75&lt;&gt;"",$I75&lt;&gt;0),ROUND(ROUND($I75,3)*Cenas!C$9*Cenas!$B$6,2),0),"")</f>
        <v/>
      </c>
      <c r="M75" s="99" t="str">
        <f>IF($X75,IF(AND($I75&lt;&gt;"",$I75&lt;&gt;0),ROUND(ROUND($I75,3)*Cenas!D$9*Cenas!$B$6,2),0),"")</f>
        <v/>
      </c>
      <c r="T75" s="1" t="b">
        <f t="shared" si="2"/>
        <v>0</v>
      </c>
      <c r="U75" s="1" t="b">
        <f>AND($A75="x",'Daļu izvēle'!$E72&lt;&gt;"",ISBLANK($K75))</f>
        <v>0</v>
      </c>
      <c r="V75" s="1" t="b">
        <f>AND($A75="x",'Daļu izvēle'!$E72&lt;&gt;"",ISBLANK($L75))</f>
        <v>0</v>
      </c>
      <c r="W75" s="1" t="e">
        <f t="shared" si="0"/>
        <v>#VALUE!</v>
      </c>
      <c r="X75" s="57" t="b">
        <f>AND($A75="x",'Daļu izvēle'!$E72&lt;&gt;"",'Daļu izvēle'!$E72&lt;&gt;0)</f>
        <v>0</v>
      </c>
      <c r="Y75" s="57" t="b">
        <f t="shared" si="3"/>
        <v>0</v>
      </c>
      <c r="Z75" s="57" t="b">
        <f t="shared" si="4"/>
        <v>1</v>
      </c>
      <c r="AA75" s="57" t="b">
        <f>'Agrotehniskā kopšana'!I76&gt;=I75*0.85</f>
        <v>1</v>
      </c>
      <c r="AB75" s="57" t="b">
        <f>'Jaunaudžu kopšana'!I75&gt;=I75*0.85</f>
        <v>1</v>
      </c>
      <c r="AC75" s="57" t="b">
        <f>'Agrotehniskā kopšana'!AH76</f>
        <v>0</v>
      </c>
      <c r="AD75" s="57" t="b">
        <f>'Jaunaudžu kopšana'!Z75</f>
        <v>0</v>
      </c>
    </row>
    <row r="76" spans="1:30" hidden="1" x14ac:dyDescent="0.3">
      <c r="A76" s="324" t="str">
        <f>SUBSTITUTE('Daļu izvēle'!A73,"0","")</f>
        <v/>
      </c>
      <c r="B76" s="325">
        <f>'Daļu izvēle'!B73</f>
        <v>65</v>
      </c>
      <c r="C76" s="166" t="str">
        <f>'Daļu izvēle'!C73</f>
        <v>Dienvidkurzeme</v>
      </c>
      <c r="D76" s="326" t="str">
        <f>'Daļu izvēle'!D73</f>
        <v>Zvārdes</v>
      </c>
      <c r="E76" s="327">
        <f>'Daļu izvēle'!E73</f>
        <v>0</v>
      </c>
      <c r="F76" s="327">
        <f>'Daļu izvēle'!F73</f>
        <v>0</v>
      </c>
      <c r="G76" s="97">
        <f>'Daļu izvēle'!G73</f>
        <v>0</v>
      </c>
      <c r="H76" s="98">
        <f>'Daļu izvēle'!H73</f>
        <v>0</v>
      </c>
      <c r="I76" s="343"/>
      <c r="J76" s="344">
        <f t="shared" si="1"/>
        <v>0</v>
      </c>
      <c r="K76" s="156" t="str">
        <f>IF($X76,IF(AND($I76&lt;&gt;"",$I76&lt;&gt;0),ROUND(ROUND($I76,3)*Cenas!B$9*Cenas!$B$6,2),0),"")</f>
        <v/>
      </c>
      <c r="L76" s="153" t="str">
        <f>IF($X76,IF(AND($I76&lt;&gt;"",$I76&lt;&gt;0),ROUND(ROUND($I76,3)*Cenas!C$9*Cenas!$B$6,2),0),"")</f>
        <v/>
      </c>
      <c r="M76" s="99" t="str">
        <f>IF($X76,IF(AND($I76&lt;&gt;"",$I76&lt;&gt;0),ROUND(ROUND($I76,3)*Cenas!D$9*Cenas!$B$6,2),0),"")</f>
        <v/>
      </c>
      <c r="T76" s="1" t="b">
        <f t="shared" si="2"/>
        <v>0</v>
      </c>
      <c r="U76" s="1" t="b">
        <f>AND($A76="x",'Daļu izvēle'!$E73&lt;&gt;"",ISBLANK($K76))</f>
        <v>0</v>
      </c>
      <c r="V76" s="1" t="b">
        <f>AND($A76="x",'Daļu izvēle'!$E73&lt;&gt;"",ISBLANK($L76))</f>
        <v>0</v>
      </c>
      <c r="W76" s="1" t="e">
        <f t="shared" ref="W76:W139" si="5">AND(A76="x",K76&lt;&gt;"",L76&lt;&gt;"",K76*1.35&gt;L76)</f>
        <v>#VALUE!</v>
      </c>
      <c r="X76" s="57" t="b">
        <f>AND($A76="x",'Daļu izvēle'!$E73&lt;&gt;"",'Daļu izvēle'!$E73&lt;&gt;0)</f>
        <v>0</v>
      </c>
      <c r="Y76" s="57" t="b">
        <f t="shared" si="3"/>
        <v>0</v>
      </c>
      <c r="Z76" s="57" t="b">
        <f t="shared" si="4"/>
        <v>1</v>
      </c>
      <c r="AA76" s="57" t="b">
        <f>'Agrotehniskā kopšana'!I77&gt;=I76*0.85</f>
        <v>1</v>
      </c>
      <c r="AB76" s="57" t="b">
        <f>'Jaunaudžu kopšana'!I76&gt;=I76*0.85</f>
        <v>1</v>
      </c>
      <c r="AC76" s="57" t="b">
        <f>'Agrotehniskā kopšana'!AH77</f>
        <v>0</v>
      </c>
      <c r="AD76" s="57" t="b">
        <f>'Jaunaudžu kopšana'!Z76</f>
        <v>0</v>
      </c>
    </row>
    <row r="77" spans="1:30" hidden="1" x14ac:dyDescent="0.3">
      <c r="A77" s="324" t="str">
        <f>SUBSTITUTE('Daļu izvēle'!A74,"0","")</f>
        <v/>
      </c>
      <c r="B77" s="325">
        <f>'Daļu izvēle'!B74</f>
        <v>66</v>
      </c>
      <c r="C77" s="166" t="str">
        <f>'Daļu izvēle'!C74</f>
        <v>Dienvidkurzeme</v>
      </c>
      <c r="D77" s="326" t="str">
        <f>'Daļu izvēle'!D74</f>
        <v>Zvārdes</v>
      </c>
      <c r="E77" s="327">
        <f>'Daļu izvēle'!E74</f>
        <v>0</v>
      </c>
      <c r="F77" s="327">
        <f>'Daļu izvēle'!F74</f>
        <v>0</v>
      </c>
      <c r="G77" s="97">
        <f>'Daļu izvēle'!G74</f>
        <v>0</v>
      </c>
      <c r="H77" s="98">
        <f>'Daļu izvēle'!H74</f>
        <v>0</v>
      </c>
      <c r="I77" s="343"/>
      <c r="J77" s="344">
        <f t="shared" ref="J77:J140" si="6">IF(AND(K77&lt;&gt;"",L77&lt;&gt;"",M77&lt;&gt;""),ROUND(AVERAGE(K77:M77),2),0)</f>
        <v>0</v>
      </c>
      <c r="K77" s="156" t="str">
        <f>IF($X77,IF(AND($I77&lt;&gt;"",$I77&lt;&gt;0),ROUND(ROUND($I77,3)*Cenas!B$9*Cenas!$B$6,2),0),"")</f>
        <v/>
      </c>
      <c r="L77" s="153" t="str">
        <f>IF($X77,IF(AND($I77&lt;&gt;"",$I77&lt;&gt;0),ROUND(ROUND($I77,3)*Cenas!C$9*Cenas!$B$6,2),0),"")</f>
        <v/>
      </c>
      <c r="M77" s="99" t="str">
        <f>IF($X77,IF(AND($I77&lt;&gt;"",$I77&lt;&gt;0),ROUND(ROUND($I77,3)*Cenas!D$9*Cenas!$B$6,2),0),"")</f>
        <v/>
      </c>
      <c r="T77" s="1" t="b">
        <f t="shared" ref="T77:T140" si="7">OR($U77=TRUE,$V77=TRUE)</f>
        <v>0</v>
      </c>
      <c r="U77" s="1" t="b">
        <f>AND($A77="x",'Daļu izvēle'!$E74&lt;&gt;"",ISBLANK($K77))</f>
        <v>0</v>
      </c>
      <c r="V77" s="1" t="b">
        <f>AND($A77="x",'Daļu izvēle'!$E74&lt;&gt;"",ISBLANK($L77))</f>
        <v>0</v>
      </c>
      <c r="W77" s="1" t="e">
        <f t="shared" si="5"/>
        <v>#VALUE!</v>
      </c>
      <c r="X77" s="57" t="b">
        <f>AND($A77="x",'Daļu izvēle'!$E74&lt;&gt;"",'Daļu izvēle'!$E74&lt;&gt;0)</f>
        <v>0</v>
      </c>
      <c r="Y77" s="57" t="b">
        <f t="shared" ref="Y77:Y140" si="8">AND(I77&lt;&gt;"",I77&lt;&gt;0)</f>
        <v>0</v>
      </c>
      <c r="Z77" s="57" t="b">
        <f t="shared" ref="Z77:Z140" si="9">IF(X77,AND(X77,Y77),TRUE)</f>
        <v>1</v>
      </c>
      <c r="AA77" s="57" t="b">
        <f>'Agrotehniskā kopšana'!I78&gt;=I77*0.85</f>
        <v>1</v>
      </c>
      <c r="AB77" s="57" t="b">
        <f>'Jaunaudžu kopšana'!I77&gt;=I77*0.85</f>
        <v>1</v>
      </c>
      <c r="AC77" s="57" t="b">
        <f>'Agrotehniskā kopšana'!AH78</f>
        <v>0</v>
      </c>
      <c r="AD77" s="57" t="b">
        <f>'Jaunaudžu kopšana'!Z77</f>
        <v>0</v>
      </c>
    </row>
    <row r="78" spans="1:30" hidden="1" x14ac:dyDescent="0.3">
      <c r="A78" s="324" t="str">
        <f>SUBSTITUTE('Daļu izvēle'!A75,"0","")</f>
        <v/>
      </c>
      <c r="B78" s="325">
        <f>'Daļu izvēle'!B75</f>
        <v>67</v>
      </c>
      <c r="C78" s="166" t="str">
        <f>'Daļu izvēle'!C75</f>
        <v>Dienvidkurzeme</v>
      </c>
      <c r="D78" s="326" t="str">
        <f>'Daļu izvēle'!D75</f>
        <v>Nīcas</v>
      </c>
      <c r="E78" s="327">
        <f>'Daļu izvēle'!E75</f>
        <v>55</v>
      </c>
      <c r="F78" s="327">
        <f>'Daļu izvēle'!F75</f>
        <v>30</v>
      </c>
      <c r="G78" s="97">
        <f>'Daļu izvēle'!G75</f>
        <v>0</v>
      </c>
      <c r="H78" s="98">
        <f>'Daļu izvēle'!H75</f>
        <v>0</v>
      </c>
      <c r="I78" s="343"/>
      <c r="J78" s="344">
        <f t="shared" si="6"/>
        <v>0</v>
      </c>
      <c r="K78" s="156" t="str">
        <f>IF($X78,IF(AND($I78&lt;&gt;"",$I78&lt;&gt;0),ROUND(ROUND($I78,3)*Cenas!B$9*Cenas!$B$6,2),0),"")</f>
        <v/>
      </c>
      <c r="L78" s="153" t="str">
        <f>IF($X78,IF(AND($I78&lt;&gt;"",$I78&lt;&gt;0),ROUND(ROUND($I78,3)*Cenas!C$9*Cenas!$B$6,2),0),"")</f>
        <v/>
      </c>
      <c r="M78" s="99" t="str">
        <f>IF($X78,IF(AND($I78&lt;&gt;"",$I78&lt;&gt;0),ROUND(ROUND($I78,3)*Cenas!D$9*Cenas!$B$6,2),0),"")</f>
        <v/>
      </c>
      <c r="T78" s="1" t="b">
        <f t="shared" si="7"/>
        <v>0</v>
      </c>
      <c r="U78" s="1" t="b">
        <f>AND($A78="x",'Daļu izvēle'!$E75&lt;&gt;"",ISBLANK($K78))</f>
        <v>0</v>
      </c>
      <c r="V78" s="1" t="b">
        <f>AND($A78="x",'Daļu izvēle'!$E75&lt;&gt;"",ISBLANK($L78))</f>
        <v>0</v>
      </c>
      <c r="W78" s="1" t="e">
        <f t="shared" si="5"/>
        <v>#VALUE!</v>
      </c>
      <c r="X78" s="57" t="b">
        <f>AND($A78="x",'Daļu izvēle'!$E75&lt;&gt;"",'Daļu izvēle'!$E75&lt;&gt;0)</f>
        <v>0</v>
      </c>
      <c r="Y78" s="57" t="b">
        <f t="shared" si="8"/>
        <v>0</v>
      </c>
      <c r="Z78" s="57" t="b">
        <f t="shared" si="9"/>
        <v>1</v>
      </c>
      <c r="AA78" s="57" t="b">
        <f>'Agrotehniskā kopšana'!I79&gt;=I78*0.85</f>
        <v>1</v>
      </c>
      <c r="AB78" s="57" t="b">
        <f>'Jaunaudžu kopšana'!I78&gt;=I78*0.85</f>
        <v>1</v>
      </c>
      <c r="AC78" s="57" t="b">
        <f>'Agrotehniskā kopšana'!AH79</f>
        <v>0</v>
      </c>
      <c r="AD78" s="57" t="b">
        <f>'Jaunaudžu kopšana'!Z78</f>
        <v>0</v>
      </c>
    </row>
    <row r="79" spans="1:30" hidden="1" x14ac:dyDescent="0.3">
      <c r="A79" s="324" t="str">
        <f>SUBSTITUTE('Daļu izvēle'!A76,"0","")</f>
        <v/>
      </c>
      <c r="B79" s="325">
        <f>'Daļu izvēle'!B76</f>
        <v>68</v>
      </c>
      <c r="C79" s="166" t="str">
        <f>'Daļu izvēle'!C76</f>
        <v>Dienvidkurzeme</v>
      </c>
      <c r="D79" s="326" t="str">
        <f>'Daļu izvēle'!D76</f>
        <v>Nīcas</v>
      </c>
      <c r="E79" s="327">
        <f>'Daļu izvēle'!E76</f>
        <v>25</v>
      </c>
      <c r="F79" s="327">
        <f>'Daļu izvēle'!F76</f>
        <v>20</v>
      </c>
      <c r="G79" s="97">
        <f>'Daļu izvēle'!G76</f>
        <v>0</v>
      </c>
      <c r="H79" s="98">
        <f>'Daļu izvēle'!H76</f>
        <v>0</v>
      </c>
      <c r="I79" s="343"/>
      <c r="J79" s="344">
        <f t="shared" si="6"/>
        <v>0</v>
      </c>
      <c r="K79" s="156" t="str">
        <f>IF($X79,IF(AND($I79&lt;&gt;"",$I79&lt;&gt;0),ROUND(ROUND($I79,3)*Cenas!B$9*Cenas!$B$6,2),0),"")</f>
        <v/>
      </c>
      <c r="L79" s="153" t="str">
        <f>IF($X79,IF(AND($I79&lt;&gt;"",$I79&lt;&gt;0),ROUND(ROUND($I79,3)*Cenas!C$9*Cenas!$B$6,2),0),"")</f>
        <v/>
      </c>
      <c r="M79" s="99" t="str">
        <f>IF($X79,IF(AND($I79&lt;&gt;"",$I79&lt;&gt;0),ROUND(ROUND($I79,3)*Cenas!D$9*Cenas!$B$6,2),0),"")</f>
        <v/>
      </c>
      <c r="T79" s="1" t="b">
        <f t="shared" si="7"/>
        <v>0</v>
      </c>
      <c r="U79" s="1" t="b">
        <f>AND($A79="x",'Daļu izvēle'!$E76&lt;&gt;"",ISBLANK($K79))</f>
        <v>0</v>
      </c>
      <c r="V79" s="1" t="b">
        <f>AND($A79="x",'Daļu izvēle'!$E76&lt;&gt;"",ISBLANK($L79))</f>
        <v>0</v>
      </c>
      <c r="W79" s="1" t="e">
        <f t="shared" si="5"/>
        <v>#VALUE!</v>
      </c>
      <c r="X79" s="57" t="b">
        <f>AND($A79="x",'Daļu izvēle'!$E76&lt;&gt;"",'Daļu izvēle'!$E76&lt;&gt;0)</f>
        <v>0</v>
      </c>
      <c r="Y79" s="57" t="b">
        <f t="shared" si="8"/>
        <v>0</v>
      </c>
      <c r="Z79" s="57" t="b">
        <f t="shared" si="9"/>
        <v>1</v>
      </c>
      <c r="AA79" s="57" t="b">
        <f>'Agrotehniskā kopšana'!I80&gt;=I79*0.85</f>
        <v>1</v>
      </c>
      <c r="AB79" s="57" t="b">
        <f>'Jaunaudžu kopšana'!I79&gt;=I79*0.85</f>
        <v>1</v>
      </c>
      <c r="AC79" s="57" t="b">
        <f>'Agrotehniskā kopšana'!AH80</f>
        <v>0</v>
      </c>
      <c r="AD79" s="57" t="b">
        <f>'Jaunaudžu kopšana'!Z79</f>
        <v>0</v>
      </c>
    </row>
    <row r="80" spans="1:30" hidden="1" x14ac:dyDescent="0.3">
      <c r="A80" s="324" t="str">
        <f>SUBSTITUTE('Daļu izvēle'!A77,"0","")</f>
        <v/>
      </c>
      <c r="B80" s="325">
        <f>'Daļu izvēle'!B77</f>
        <v>69</v>
      </c>
      <c r="C80" s="166" t="str">
        <f>'Daļu izvēle'!C77</f>
        <v>Dienvidkurzeme</v>
      </c>
      <c r="D80" s="326" t="str">
        <f>'Daļu izvēle'!D77</f>
        <v>Nīcas</v>
      </c>
      <c r="E80" s="327">
        <f>'Daļu izvēle'!E77</f>
        <v>0</v>
      </c>
      <c r="F80" s="327">
        <f>'Daļu izvēle'!F77</f>
        <v>0</v>
      </c>
      <c r="G80" s="97">
        <f>'Daļu izvēle'!G77</f>
        <v>0</v>
      </c>
      <c r="H80" s="98">
        <f>'Daļu izvēle'!H77</f>
        <v>0</v>
      </c>
      <c r="I80" s="343"/>
      <c r="J80" s="344">
        <f t="shared" si="6"/>
        <v>0</v>
      </c>
      <c r="K80" s="156" t="str">
        <f>IF($X80,IF(AND($I80&lt;&gt;"",$I80&lt;&gt;0),ROUND(ROUND($I80,3)*Cenas!B$9*Cenas!$B$6,2),0),"")</f>
        <v/>
      </c>
      <c r="L80" s="153" t="str">
        <f>IF($X80,IF(AND($I80&lt;&gt;"",$I80&lt;&gt;0),ROUND(ROUND($I80,3)*Cenas!C$9*Cenas!$B$6,2),0),"")</f>
        <v/>
      </c>
      <c r="M80" s="99" t="str">
        <f>IF($X80,IF(AND($I80&lt;&gt;"",$I80&lt;&gt;0),ROUND(ROUND($I80,3)*Cenas!D$9*Cenas!$B$6,2),0),"")</f>
        <v/>
      </c>
      <c r="T80" s="1" t="b">
        <f t="shared" si="7"/>
        <v>0</v>
      </c>
      <c r="U80" s="1" t="b">
        <f>AND($A80="x",'Daļu izvēle'!$E77&lt;&gt;"",ISBLANK($K80))</f>
        <v>0</v>
      </c>
      <c r="V80" s="1" t="b">
        <f>AND($A80="x",'Daļu izvēle'!$E77&lt;&gt;"",ISBLANK($L80))</f>
        <v>0</v>
      </c>
      <c r="W80" s="1" t="e">
        <f t="shared" si="5"/>
        <v>#VALUE!</v>
      </c>
      <c r="X80" s="57" t="b">
        <f>AND($A80="x",'Daļu izvēle'!$E77&lt;&gt;"",'Daļu izvēle'!$E77&lt;&gt;0)</f>
        <v>0</v>
      </c>
      <c r="Y80" s="57" t="b">
        <f t="shared" si="8"/>
        <v>0</v>
      </c>
      <c r="Z80" s="57" t="b">
        <f t="shared" si="9"/>
        <v>1</v>
      </c>
      <c r="AA80" s="57" t="b">
        <f>'Agrotehniskā kopšana'!I81&gt;=I80*0.85</f>
        <v>1</v>
      </c>
      <c r="AB80" s="57" t="b">
        <f>'Jaunaudžu kopšana'!I80&gt;=I80*0.85</f>
        <v>1</v>
      </c>
      <c r="AC80" s="57" t="b">
        <f>'Agrotehniskā kopšana'!AH81</f>
        <v>0</v>
      </c>
      <c r="AD80" s="57" t="b">
        <f>'Jaunaudžu kopšana'!Z80</f>
        <v>0</v>
      </c>
    </row>
    <row r="81" spans="1:30" hidden="1" x14ac:dyDescent="0.3">
      <c r="A81" s="324" t="str">
        <f>SUBSTITUTE('Daļu izvēle'!A78,"0","")</f>
        <v/>
      </c>
      <c r="B81" s="325">
        <f>'Daļu izvēle'!B78</f>
        <v>70</v>
      </c>
      <c r="C81" s="166" t="str">
        <f>'Daļu izvēle'!C78</f>
        <v>Dienvidkurzeme</v>
      </c>
      <c r="D81" s="326" t="str">
        <f>'Daļu izvēle'!D78</f>
        <v>Nīcas</v>
      </c>
      <c r="E81" s="327">
        <f>'Daļu izvēle'!E78</f>
        <v>0</v>
      </c>
      <c r="F81" s="327">
        <f>'Daļu izvēle'!F78</f>
        <v>0</v>
      </c>
      <c r="G81" s="97">
        <f>'Daļu izvēle'!G78</f>
        <v>0</v>
      </c>
      <c r="H81" s="98">
        <f>'Daļu izvēle'!H78</f>
        <v>0</v>
      </c>
      <c r="I81" s="343"/>
      <c r="J81" s="344">
        <f t="shared" si="6"/>
        <v>0</v>
      </c>
      <c r="K81" s="156" t="str">
        <f>IF($X81,IF(AND($I81&lt;&gt;"",$I81&lt;&gt;0),ROUND(ROUND($I81,3)*Cenas!B$9*Cenas!$B$6,2),0),"")</f>
        <v/>
      </c>
      <c r="L81" s="153" t="str">
        <f>IF($X81,IF(AND($I81&lt;&gt;"",$I81&lt;&gt;0),ROUND(ROUND($I81,3)*Cenas!C$9*Cenas!$B$6,2),0),"")</f>
        <v/>
      </c>
      <c r="M81" s="99" t="str">
        <f>IF($X81,IF(AND($I81&lt;&gt;"",$I81&lt;&gt;0),ROUND(ROUND($I81,3)*Cenas!D$9*Cenas!$B$6,2),0),"")</f>
        <v/>
      </c>
      <c r="T81" s="1" t="b">
        <f t="shared" si="7"/>
        <v>0</v>
      </c>
      <c r="U81" s="1" t="b">
        <f>AND($A81="x",'Daļu izvēle'!$E78&lt;&gt;"",ISBLANK($K81))</f>
        <v>0</v>
      </c>
      <c r="V81" s="1" t="b">
        <f>AND($A81="x",'Daļu izvēle'!$E78&lt;&gt;"",ISBLANK($L81))</f>
        <v>0</v>
      </c>
      <c r="W81" s="1" t="e">
        <f t="shared" si="5"/>
        <v>#VALUE!</v>
      </c>
      <c r="X81" s="57" t="b">
        <f>AND($A81="x",'Daļu izvēle'!$E78&lt;&gt;"",'Daļu izvēle'!$E78&lt;&gt;0)</f>
        <v>0</v>
      </c>
      <c r="Y81" s="57" t="b">
        <f t="shared" si="8"/>
        <v>0</v>
      </c>
      <c r="Z81" s="57" t="b">
        <f t="shared" si="9"/>
        <v>1</v>
      </c>
      <c r="AA81" s="57" t="b">
        <f>'Agrotehniskā kopšana'!I82&gt;=I81*0.85</f>
        <v>1</v>
      </c>
      <c r="AB81" s="57" t="b">
        <f>'Jaunaudžu kopšana'!I81&gt;=I81*0.85</f>
        <v>1</v>
      </c>
      <c r="AC81" s="57" t="b">
        <f>'Agrotehniskā kopšana'!AH82</f>
        <v>0</v>
      </c>
      <c r="AD81" s="57" t="b">
        <f>'Jaunaudžu kopšana'!Z81</f>
        <v>0</v>
      </c>
    </row>
    <row r="82" spans="1:30" hidden="1" x14ac:dyDescent="0.3">
      <c r="A82" s="324" t="str">
        <f>SUBSTITUTE('Daļu izvēle'!A79,"0","")</f>
        <v/>
      </c>
      <c r="B82" s="325">
        <f>'Daļu izvēle'!B79</f>
        <v>71</v>
      </c>
      <c r="C82" s="166" t="str">
        <f>'Daļu izvēle'!C79</f>
        <v>Dienvidlatgale</v>
      </c>
      <c r="D82" s="326" t="str">
        <f>'Daļu izvēle'!D79</f>
        <v>Viesītes</v>
      </c>
      <c r="E82" s="327">
        <f>'Daļu izvēle'!E79</f>
        <v>0</v>
      </c>
      <c r="F82" s="327">
        <f>'Daļu izvēle'!F79</f>
        <v>0</v>
      </c>
      <c r="G82" s="97">
        <f>'Daļu izvēle'!G79</f>
        <v>0</v>
      </c>
      <c r="H82" s="98">
        <f>'Daļu izvēle'!H79</f>
        <v>0</v>
      </c>
      <c r="I82" s="343"/>
      <c r="J82" s="344">
        <f t="shared" si="6"/>
        <v>0</v>
      </c>
      <c r="K82" s="156" t="str">
        <f>IF($X82,IF(AND($I82&lt;&gt;"",$I82&lt;&gt;0),ROUND(ROUND($I82,3)*Cenas!B$9*Cenas!$B$6,2),0),"")</f>
        <v/>
      </c>
      <c r="L82" s="153" t="str">
        <f>IF($X82,IF(AND($I82&lt;&gt;"",$I82&lt;&gt;0),ROUND(ROUND($I82,3)*Cenas!C$9*Cenas!$B$6,2),0),"")</f>
        <v/>
      </c>
      <c r="M82" s="99" t="str">
        <f>IF($X82,IF(AND($I82&lt;&gt;"",$I82&lt;&gt;0),ROUND(ROUND($I82,3)*Cenas!D$9*Cenas!$B$6,2),0),"")</f>
        <v/>
      </c>
      <c r="T82" s="1" t="b">
        <f t="shared" si="7"/>
        <v>0</v>
      </c>
      <c r="U82" s="1" t="b">
        <f>AND($A82="x",'Daļu izvēle'!$E79&lt;&gt;"",ISBLANK($K82))</f>
        <v>0</v>
      </c>
      <c r="V82" s="1" t="b">
        <f>AND($A82="x",'Daļu izvēle'!$E79&lt;&gt;"",ISBLANK($L82))</f>
        <v>0</v>
      </c>
      <c r="W82" s="1" t="e">
        <f t="shared" si="5"/>
        <v>#VALUE!</v>
      </c>
      <c r="X82" s="57" t="b">
        <f>AND($A82="x",'Daļu izvēle'!$E79&lt;&gt;"",'Daļu izvēle'!$E79&lt;&gt;0)</f>
        <v>0</v>
      </c>
      <c r="Y82" s="57" t="b">
        <f t="shared" si="8"/>
        <v>0</v>
      </c>
      <c r="Z82" s="57" t="b">
        <f t="shared" si="9"/>
        <v>1</v>
      </c>
      <c r="AA82" s="57" t="b">
        <f>'Agrotehniskā kopšana'!I83&gt;=I82*0.85</f>
        <v>1</v>
      </c>
      <c r="AB82" s="57" t="b">
        <f>'Jaunaudžu kopšana'!I82&gt;=I82*0.85</f>
        <v>1</v>
      </c>
      <c r="AC82" s="57" t="b">
        <f>'Agrotehniskā kopšana'!AH83</f>
        <v>0</v>
      </c>
      <c r="AD82" s="57" t="b">
        <f>'Jaunaudžu kopšana'!Z82</f>
        <v>0</v>
      </c>
    </row>
    <row r="83" spans="1:30" hidden="1" x14ac:dyDescent="0.3">
      <c r="A83" s="324" t="str">
        <f>SUBSTITUTE('Daļu izvēle'!A80,"0","")</f>
        <v/>
      </c>
      <c r="B83" s="325">
        <f>'Daļu izvēle'!B80</f>
        <v>72</v>
      </c>
      <c r="C83" s="166" t="str">
        <f>'Daļu izvēle'!C80</f>
        <v>Dienvidlatgale</v>
      </c>
      <c r="D83" s="326" t="str">
        <f>'Daļu izvēle'!D80</f>
        <v>Viesītes</v>
      </c>
      <c r="E83" s="327">
        <f>'Daļu izvēle'!E80</f>
        <v>40</v>
      </c>
      <c r="F83" s="327">
        <f>'Daļu izvēle'!F80</f>
        <v>40</v>
      </c>
      <c r="G83" s="97">
        <f>'Daļu izvēle'!G80</f>
        <v>0</v>
      </c>
      <c r="H83" s="98">
        <f>'Daļu izvēle'!H80</f>
        <v>0</v>
      </c>
      <c r="I83" s="343"/>
      <c r="J83" s="344">
        <f t="shared" si="6"/>
        <v>0</v>
      </c>
      <c r="K83" s="156" t="str">
        <f>IF($X83,IF(AND($I83&lt;&gt;"",$I83&lt;&gt;0),ROUND(ROUND($I83,3)*Cenas!B$9*Cenas!$B$6,2),0),"")</f>
        <v/>
      </c>
      <c r="L83" s="153" t="str">
        <f>IF($X83,IF(AND($I83&lt;&gt;"",$I83&lt;&gt;0),ROUND(ROUND($I83,3)*Cenas!C$9*Cenas!$B$6,2),0),"")</f>
        <v/>
      </c>
      <c r="M83" s="99" t="str">
        <f>IF($X83,IF(AND($I83&lt;&gt;"",$I83&lt;&gt;0),ROUND(ROUND($I83,3)*Cenas!D$9*Cenas!$B$6,2),0),"")</f>
        <v/>
      </c>
      <c r="T83" s="1" t="b">
        <f t="shared" si="7"/>
        <v>0</v>
      </c>
      <c r="U83" s="1" t="b">
        <f>AND($A83="x",'Daļu izvēle'!$E80&lt;&gt;"",ISBLANK($K83))</f>
        <v>0</v>
      </c>
      <c r="V83" s="1" t="b">
        <f>AND($A83="x",'Daļu izvēle'!$E80&lt;&gt;"",ISBLANK($L83))</f>
        <v>0</v>
      </c>
      <c r="W83" s="1" t="e">
        <f t="shared" si="5"/>
        <v>#VALUE!</v>
      </c>
      <c r="X83" s="57" t="b">
        <f>AND($A83="x",'Daļu izvēle'!$E80&lt;&gt;"",'Daļu izvēle'!$E80&lt;&gt;0)</f>
        <v>0</v>
      </c>
      <c r="Y83" s="57" t="b">
        <f t="shared" si="8"/>
        <v>0</v>
      </c>
      <c r="Z83" s="57" t="b">
        <f t="shared" si="9"/>
        <v>1</v>
      </c>
      <c r="AA83" s="57" t="b">
        <f>'Agrotehniskā kopšana'!I84&gt;=I83*0.85</f>
        <v>1</v>
      </c>
      <c r="AB83" s="57" t="b">
        <f>'Jaunaudžu kopšana'!I83&gt;=I83*0.85</f>
        <v>1</v>
      </c>
      <c r="AC83" s="57" t="b">
        <f>'Agrotehniskā kopšana'!AH84</f>
        <v>0</v>
      </c>
      <c r="AD83" s="57" t="b">
        <f>'Jaunaudžu kopšana'!Z83</f>
        <v>0</v>
      </c>
    </row>
    <row r="84" spans="1:30" hidden="1" x14ac:dyDescent="0.3">
      <c r="A84" s="324" t="str">
        <f>SUBSTITUTE('Daļu izvēle'!A81,"0","")</f>
        <v/>
      </c>
      <c r="B84" s="325">
        <f>'Daļu izvēle'!B81</f>
        <v>73</v>
      </c>
      <c r="C84" s="166" t="str">
        <f>'Daļu izvēle'!C81</f>
        <v>Dienvidlatgale</v>
      </c>
      <c r="D84" s="326" t="str">
        <f>'Daļu izvēle'!D81</f>
        <v>Viesītes</v>
      </c>
      <c r="E84" s="327">
        <f>'Daļu izvēle'!E81</f>
        <v>0</v>
      </c>
      <c r="F84" s="327">
        <f>'Daļu izvēle'!F81</f>
        <v>0</v>
      </c>
      <c r="G84" s="97">
        <f>'Daļu izvēle'!G81</f>
        <v>0</v>
      </c>
      <c r="H84" s="98">
        <f>'Daļu izvēle'!H81</f>
        <v>0</v>
      </c>
      <c r="I84" s="343"/>
      <c r="J84" s="344">
        <f t="shared" si="6"/>
        <v>0</v>
      </c>
      <c r="K84" s="156" t="str">
        <f>IF($X84,IF(AND($I84&lt;&gt;"",$I84&lt;&gt;0),ROUND(ROUND($I84,3)*Cenas!B$9*Cenas!$B$6,2),0),"")</f>
        <v/>
      </c>
      <c r="L84" s="153" t="str">
        <f>IF($X84,IF(AND($I84&lt;&gt;"",$I84&lt;&gt;0),ROUND(ROUND($I84,3)*Cenas!C$9*Cenas!$B$6,2),0),"")</f>
        <v/>
      </c>
      <c r="M84" s="99" t="str">
        <f>IF($X84,IF(AND($I84&lt;&gt;"",$I84&lt;&gt;0),ROUND(ROUND($I84,3)*Cenas!D$9*Cenas!$B$6,2),0),"")</f>
        <v/>
      </c>
      <c r="T84" s="1" t="b">
        <f t="shared" si="7"/>
        <v>0</v>
      </c>
      <c r="U84" s="1" t="b">
        <f>AND($A84="x",'Daļu izvēle'!$E81&lt;&gt;"",ISBLANK($K84))</f>
        <v>0</v>
      </c>
      <c r="V84" s="1" t="b">
        <f>AND($A84="x",'Daļu izvēle'!$E81&lt;&gt;"",ISBLANK($L84))</f>
        <v>0</v>
      </c>
      <c r="W84" s="1" t="e">
        <f t="shared" si="5"/>
        <v>#VALUE!</v>
      </c>
      <c r="X84" s="57" t="b">
        <f>AND($A84="x",'Daļu izvēle'!$E81&lt;&gt;"",'Daļu izvēle'!$E81&lt;&gt;0)</f>
        <v>0</v>
      </c>
      <c r="Y84" s="57" t="b">
        <f t="shared" si="8"/>
        <v>0</v>
      </c>
      <c r="Z84" s="57" t="b">
        <f t="shared" si="9"/>
        <v>1</v>
      </c>
      <c r="AA84" s="57" t="b">
        <f>'Agrotehniskā kopšana'!I85&gt;=I84*0.85</f>
        <v>1</v>
      </c>
      <c r="AB84" s="57" t="b">
        <f>'Jaunaudžu kopšana'!I84&gt;=I84*0.85</f>
        <v>1</v>
      </c>
      <c r="AC84" s="57" t="b">
        <f>'Agrotehniskā kopšana'!AH85</f>
        <v>0</v>
      </c>
      <c r="AD84" s="57" t="b">
        <f>'Jaunaudžu kopšana'!Z84</f>
        <v>0</v>
      </c>
    </row>
    <row r="85" spans="1:30" hidden="1" x14ac:dyDescent="0.3">
      <c r="A85" s="324" t="str">
        <f>SUBSTITUTE('Daļu izvēle'!A82,"0","")</f>
        <v/>
      </c>
      <c r="B85" s="325">
        <f>'Daļu izvēle'!B82</f>
        <v>74</v>
      </c>
      <c r="C85" s="166" t="str">
        <f>'Daļu izvēle'!C82</f>
        <v>Dienvidlatgale</v>
      </c>
      <c r="D85" s="326" t="str">
        <f>'Daļu izvēle'!D82</f>
        <v>Ābeļu</v>
      </c>
      <c r="E85" s="327">
        <f>'Daļu izvēle'!E82</f>
        <v>25</v>
      </c>
      <c r="F85" s="327">
        <f>'Daļu izvēle'!F82</f>
        <v>0</v>
      </c>
      <c r="G85" s="97">
        <f>'Daļu izvēle'!G82</f>
        <v>0</v>
      </c>
      <c r="H85" s="98">
        <f>'Daļu izvēle'!H82</f>
        <v>0</v>
      </c>
      <c r="I85" s="343"/>
      <c r="J85" s="344">
        <f t="shared" si="6"/>
        <v>0</v>
      </c>
      <c r="K85" s="156" t="str">
        <f>IF($X85,IF(AND($I85&lt;&gt;"",$I85&lt;&gt;0),ROUND(ROUND($I85,3)*Cenas!B$9*Cenas!$B$6,2),0),"")</f>
        <v/>
      </c>
      <c r="L85" s="153" t="str">
        <f>IF($X85,IF(AND($I85&lt;&gt;"",$I85&lt;&gt;0),ROUND(ROUND($I85,3)*Cenas!C$9*Cenas!$B$6,2),0),"")</f>
        <v/>
      </c>
      <c r="M85" s="99" t="str">
        <f>IF($X85,IF(AND($I85&lt;&gt;"",$I85&lt;&gt;0),ROUND(ROUND($I85,3)*Cenas!D$9*Cenas!$B$6,2),0),"")</f>
        <v/>
      </c>
      <c r="T85" s="1" t="b">
        <f t="shared" si="7"/>
        <v>0</v>
      </c>
      <c r="U85" s="1" t="b">
        <f>AND($A85="x",'Daļu izvēle'!$E82&lt;&gt;"",ISBLANK($K85))</f>
        <v>0</v>
      </c>
      <c r="V85" s="1" t="b">
        <f>AND($A85="x",'Daļu izvēle'!$E82&lt;&gt;"",ISBLANK($L85))</f>
        <v>0</v>
      </c>
      <c r="W85" s="1" t="e">
        <f t="shared" si="5"/>
        <v>#VALUE!</v>
      </c>
      <c r="X85" s="57" t="b">
        <f>AND($A85="x",'Daļu izvēle'!$E82&lt;&gt;"",'Daļu izvēle'!$E82&lt;&gt;0)</f>
        <v>0</v>
      </c>
      <c r="Y85" s="57" t="b">
        <f t="shared" si="8"/>
        <v>0</v>
      </c>
      <c r="Z85" s="57" t="b">
        <f t="shared" si="9"/>
        <v>1</v>
      </c>
      <c r="AA85" s="57" t="b">
        <f>'Agrotehniskā kopšana'!I86&gt;=I85*0.85</f>
        <v>1</v>
      </c>
      <c r="AB85" s="57" t="b">
        <f>'Jaunaudžu kopšana'!I85&gt;=I85*0.85</f>
        <v>1</v>
      </c>
      <c r="AC85" s="57" t="b">
        <f>'Agrotehniskā kopšana'!AH86</f>
        <v>0</v>
      </c>
      <c r="AD85" s="57" t="b">
        <f>'Jaunaudžu kopšana'!Z85</f>
        <v>0</v>
      </c>
    </row>
    <row r="86" spans="1:30" hidden="1" x14ac:dyDescent="0.3">
      <c r="A86" s="324" t="str">
        <f>SUBSTITUTE('Daļu izvēle'!A83,"0","")</f>
        <v/>
      </c>
      <c r="B86" s="325">
        <f>'Daļu izvēle'!B83</f>
        <v>75</v>
      </c>
      <c r="C86" s="166" t="str">
        <f>'Daļu izvēle'!C83</f>
        <v>Dienvidlatgale</v>
      </c>
      <c r="D86" s="326" t="str">
        <f>'Daļu izvēle'!D83</f>
        <v>Ābeļu</v>
      </c>
      <c r="E86" s="327">
        <f>'Daļu izvēle'!E83</f>
        <v>20</v>
      </c>
      <c r="F86" s="327">
        <f>'Daļu izvēle'!F83</f>
        <v>0</v>
      </c>
      <c r="G86" s="97">
        <f>'Daļu izvēle'!G83</f>
        <v>0</v>
      </c>
      <c r="H86" s="98">
        <f>'Daļu izvēle'!H83</f>
        <v>0</v>
      </c>
      <c r="I86" s="343"/>
      <c r="J86" s="344">
        <f t="shared" si="6"/>
        <v>0</v>
      </c>
      <c r="K86" s="156" t="str">
        <f>IF($X86,IF(AND($I86&lt;&gt;"",$I86&lt;&gt;0),ROUND(ROUND($I86,3)*Cenas!B$9*Cenas!$B$6,2),0),"")</f>
        <v/>
      </c>
      <c r="L86" s="153" t="str">
        <f>IF($X86,IF(AND($I86&lt;&gt;"",$I86&lt;&gt;0),ROUND(ROUND($I86,3)*Cenas!C$9*Cenas!$B$6,2),0),"")</f>
        <v/>
      </c>
      <c r="M86" s="99" t="str">
        <f>IF($X86,IF(AND($I86&lt;&gt;"",$I86&lt;&gt;0),ROUND(ROUND($I86,3)*Cenas!D$9*Cenas!$B$6,2),0),"")</f>
        <v/>
      </c>
      <c r="T86" s="1" t="b">
        <f t="shared" si="7"/>
        <v>0</v>
      </c>
      <c r="U86" s="1" t="b">
        <f>AND($A86="x",'Daļu izvēle'!$E83&lt;&gt;"",ISBLANK($K86))</f>
        <v>0</v>
      </c>
      <c r="V86" s="1" t="b">
        <f>AND($A86="x",'Daļu izvēle'!$E83&lt;&gt;"",ISBLANK($L86))</f>
        <v>0</v>
      </c>
      <c r="W86" s="1" t="e">
        <f t="shared" si="5"/>
        <v>#VALUE!</v>
      </c>
      <c r="X86" s="57" t="b">
        <f>AND($A86="x",'Daļu izvēle'!$E83&lt;&gt;"",'Daļu izvēle'!$E83&lt;&gt;0)</f>
        <v>0</v>
      </c>
      <c r="Y86" s="57" t="b">
        <f t="shared" si="8"/>
        <v>0</v>
      </c>
      <c r="Z86" s="57" t="b">
        <f t="shared" si="9"/>
        <v>1</v>
      </c>
      <c r="AA86" s="57" t="b">
        <f>'Agrotehniskā kopšana'!I87&gt;=I86*0.85</f>
        <v>1</v>
      </c>
      <c r="AB86" s="57" t="b">
        <f>'Jaunaudžu kopšana'!I86&gt;=I86*0.85</f>
        <v>1</v>
      </c>
      <c r="AC86" s="57" t="b">
        <f>'Agrotehniskā kopšana'!AH87</f>
        <v>0</v>
      </c>
      <c r="AD86" s="57" t="b">
        <f>'Jaunaudžu kopšana'!Z86</f>
        <v>0</v>
      </c>
    </row>
    <row r="87" spans="1:30" hidden="1" x14ac:dyDescent="0.3">
      <c r="A87" s="324" t="str">
        <f>SUBSTITUTE('Daļu izvēle'!A84,"0","")</f>
        <v/>
      </c>
      <c r="B87" s="325">
        <f>'Daļu izvēle'!B84</f>
        <v>76</v>
      </c>
      <c r="C87" s="166" t="str">
        <f>'Daļu izvēle'!C84</f>
        <v>Dienvidlatgale</v>
      </c>
      <c r="D87" s="326" t="str">
        <f>'Daļu izvēle'!D84</f>
        <v>Ābeļu</v>
      </c>
      <c r="E87" s="327">
        <f>'Daļu izvēle'!E84</f>
        <v>45</v>
      </c>
      <c r="F87" s="327">
        <f>'Daļu izvēle'!F84</f>
        <v>40</v>
      </c>
      <c r="G87" s="97">
        <f>'Daļu izvēle'!G84</f>
        <v>0</v>
      </c>
      <c r="H87" s="98">
        <f>'Daļu izvēle'!H84</f>
        <v>0</v>
      </c>
      <c r="I87" s="343"/>
      <c r="J87" s="344">
        <f t="shared" si="6"/>
        <v>0</v>
      </c>
      <c r="K87" s="156" t="str">
        <f>IF($X87,IF(AND($I87&lt;&gt;"",$I87&lt;&gt;0),ROUND(ROUND($I87,3)*Cenas!B$9*Cenas!$B$6,2),0),"")</f>
        <v/>
      </c>
      <c r="L87" s="153" t="str">
        <f>IF($X87,IF(AND($I87&lt;&gt;"",$I87&lt;&gt;0),ROUND(ROUND($I87,3)*Cenas!C$9*Cenas!$B$6,2),0),"")</f>
        <v/>
      </c>
      <c r="M87" s="99" t="str">
        <f>IF($X87,IF(AND($I87&lt;&gt;"",$I87&lt;&gt;0),ROUND(ROUND($I87,3)*Cenas!D$9*Cenas!$B$6,2),0),"")</f>
        <v/>
      </c>
      <c r="T87" s="1" t="b">
        <f t="shared" si="7"/>
        <v>0</v>
      </c>
      <c r="U87" s="1" t="b">
        <f>AND($A87="x",'Daļu izvēle'!$E84&lt;&gt;"",ISBLANK($K87))</f>
        <v>0</v>
      </c>
      <c r="V87" s="1" t="b">
        <f>AND($A87="x",'Daļu izvēle'!$E84&lt;&gt;"",ISBLANK($L87))</f>
        <v>0</v>
      </c>
      <c r="W87" s="1" t="e">
        <f t="shared" si="5"/>
        <v>#VALUE!</v>
      </c>
      <c r="X87" s="57" t="b">
        <f>AND($A87="x",'Daļu izvēle'!$E84&lt;&gt;"",'Daļu izvēle'!$E84&lt;&gt;0)</f>
        <v>0</v>
      </c>
      <c r="Y87" s="57" t="b">
        <f t="shared" si="8"/>
        <v>0</v>
      </c>
      <c r="Z87" s="57" t="b">
        <f t="shared" si="9"/>
        <v>1</v>
      </c>
      <c r="AA87" s="57" t="b">
        <f>'Agrotehniskā kopšana'!I88&gt;=I87*0.85</f>
        <v>1</v>
      </c>
      <c r="AB87" s="57" t="b">
        <f>'Jaunaudžu kopšana'!I87&gt;=I87*0.85</f>
        <v>1</v>
      </c>
      <c r="AC87" s="57" t="b">
        <f>'Agrotehniskā kopšana'!AH88</f>
        <v>0</v>
      </c>
      <c r="AD87" s="57" t="b">
        <f>'Jaunaudžu kopšana'!Z87</f>
        <v>0</v>
      </c>
    </row>
    <row r="88" spans="1:30" hidden="1" x14ac:dyDescent="0.3">
      <c r="A88" s="324" t="str">
        <f>SUBSTITUTE('Daļu izvēle'!A85,"0","")</f>
        <v/>
      </c>
      <c r="B88" s="325">
        <f>'Daļu izvēle'!B85</f>
        <v>77</v>
      </c>
      <c r="C88" s="166" t="str">
        <f>'Daļu izvēle'!C85</f>
        <v>Dienvidlatgale</v>
      </c>
      <c r="D88" s="326" t="str">
        <f>'Daļu izvēle'!D85</f>
        <v>Ābeļu</v>
      </c>
      <c r="E88" s="327">
        <f>'Daļu izvēle'!E85</f>
        <v>40</v>
      </c>
      <c r="F88" s="327">
        <f>'Daļu izvēle'!F85</f>
        <v>30</v>
      </c>
      <c r="G88" s="97">
        <f>'Daļu izvēle'!G85</f>
        <v>0</v>
      </c>
      <c r="H88" s="98">
        <f>'Daļu izvēle'!H85</f>
        <v>0</v>
      </c>
      <c r="I88" s="343"/>
      <c r="J88" s="344">
        <f t="shared" si="6"/>
        <v>0</v>
      </c>
      <c r="K88" s="156" t="str">
        <f>IF($X88,IF(AND($I88&lt;&gt;"",$I88&lt;&gt;0),ROUND(ROUND($I88,3)*Cenas!B$9*Cenas!$B$6,2),0),"")</f>
        <v/>
      </c>
      <c r="L88" s="153" t="str">
        <f>IF($X88,IF(AND($I88&lt;&gt;"",$I88&lt;&gt;0),ROUND(ROUND($I88,3)*Cenas!C$9*Cenas!$B$6,2),0),"")</f>
        <v/>
      </c>
      <c r="M88" s="99" t="str">
        <f>IF($X88,IF(AND($I88&lt;&gt;"",$I88&lt;&gt;0),ROUND(ROUND($I88,3)*Cenas!D$9*Cenas!$B$6,2),0),"")</f>
        <v/>
      </c>
      <c r="T88" s="1" t="b">
        <f t="shared" si="7"/>
        <v>0</v>
      </c>
      <c r="U88" s="1" t="b">
        <f>AND($A88="x",'Daļu izvēle'!$E85&lt;&gt;"",ISBLANK($K88))</f>
        <v>0</v>
      </c>
      <c r="V88" s="1" t="b">
        <f>AND($A88="x",'Daļu izvēle'!$E85&lt;&gt;"",ISBLANK($L88))</f>
        <v>0</v>
      </c>
      <c r="W88" s="1" t="e">
        <f t="shared" si="5"/>
        <v>#VALUE!</v>
      </c>
      <c r="X88" s="57" t="b">
        <f>AND($A88="x",'Daļu izvēle'!$E85&lt;&gt;"",'Daļu izvēle'!$E85&lt;&gt;0)</f>
        <v>0</v>
      </c>
      <c r="Y88" s="57" t="b">
        <f t="shared" si="8"/>
        <v>0</v>
      </c>
      <c r="Z88" s="57" t="b">
        <f t="shared" si="9"/>
        <v>1</v>
      </c>
      <c r="AA88" s="57" t="b">
        <f>'Agrotehniskā kopšana'!I89&gt;=I88*0.85</f>
        <v>1</v>
      </c>
      <c r="AB88" s="57" t="b">
        <f>'Jaunaudžu kopšana'!I88&gt;=I88*0.85</f>
        <v>1</v>
      </c>
      <c r="AC88" s="57" t="b">
        <f>'Agrotehniskā kopšana'!AH89</f>
        <v>0</v>
      </c>
      <c r="AD88" s="57" t="b">
        <f>'Jaunaudžu kopšana'!Z88</f>
        <v>0</v>
      </c>
    </row>
    <row r="89" spans="1:30" hidden="1" x14ac:dyDescent="0.3">
      <c r="A89" s="324" t="str">
        <f>SUBSTITUTE('Daļu izvēle'!A86,"0","")</f>
        <v/>
      </c>
      <c r="B89" s="325">
        <f>'Daļu izvēle'!B86</f>
        <v>78</v>
      </c>
      <c r="C89" s="166" t="str">
        <f>'Daļu izvēle'!C86</f>
        <v>Dienvidlatgale</v>
      </c>
      <c r="D89" s="326" t="str">
        <f>'Daļu izvēle'!D86</f>
        <v>Preiļu</v>
      </c>
      <c r="E89" s="327">
        <f>'Daļu izvēle'!E86</f>
        <v>70</v>
      </c>
      <c r="F89" s="327">
        <f>'Daļu izvēle'!F86</f>
        <v>60</v>
      </c>
      <c r="G89" s="97">
        <f>'Daļu izvēle'!G86</f>
        <v>0</v>
      </c>
      <c r="H89" s="98">
        <f>'Daļu izvēle'!H86</f>
        <v>0</v>
      </c>
      <c r="I89" s="343"/>
      <c r="J89" s="344">
        <f t="shared" si="6"/>
        <v>0</v>
      </c>
      <c r="K89" s="156" t="str">
        <f>IF($X89,IF(AND($I89&lt;&gt;"",$I89&lt;&gt;0),ROUND(ROUND($I89,3)*Cenas!B$9*Cenas!$B$6,2),0),"")</f>
        <v/>
      </c>
      <c r="L89" s="153" t="str">
        <f>IF($X89,IF(AND($I89&lt;&gt;"",$I89&lt;&gt;0),ROUND(ROUND($I89,3)*Cenas!C$9*Cenas!$B$6,2),0),"")</f>
        <v/>
      </c>
      <c r="M89" s="99" t="str">
        <f>IF($X89,IF(AND($I89&lt;&gt;"",$I89&lt;&gt;0),ROUND(ROUND($I89,3)*Cenas!D$9*Cenas!$B$6,2),0),"")</f>
        <v/>
      </c>
      <c r="T89" s="1" t="b">
        <f t="shared" si="7"/>
        <v>0</v>
      </c>
      <c r="U89" s="1" t="b">
        <f>AND($A89="x",'Daļu izvēle'!$E86&lt;&gt;"",ISBLANK($K89))</f>
        <v>0</v>
      </c>
      <c r="V89" s="1" t="b">
        <f>AND($A89="x",'Daļu izvēle'!$E86&lt;&gt;"",ISBLANK($L89))</f>
        <v>0</v>
      </c>
      <c r="W89" s="1" t="e">
        <f t="shared" si="5"/>
        <v>#VALUE!</v>
      </c>
      <c r="X89" s="57" t="b">
        <f>AND($A89="x",'Daļu izvēle'!$E86&lt;&gt;"",'Daļu izvēle'!$E86&lt;&gt;0)</f>
        <v>0</v>
      </c>
      <c r="Y89" s="57" t="b">
        <f t="shared" si="8"/>
        <v>0</v>
      </c>
      <c r="Z89" s="57" t="b">
        <f t="shared" si="9"/>
        <v>1</v>
      </c>
      <c r="AA89" s="57" t="b">
        <f>'Agrotehniskā kopšana'!I90&gt;=I89*0.85</f>
        <v>1</v>
      </c>
      <c r="AB89" s="57" t="b">
        <f>'Jaunaudžu kopšana'!I89&gt;=I89*0.85</f>
        <v>1</v>
      </c>
      <c r="AC89" s="57" t="b">
        <f>'Agrotehniskā kopšana'!AH90</f>
        <v>0</v>
      </c>
      <c r="AD89" s="57" t="b">
        <f>'Jaunaudžu kopšana'!Z89</f>
        <v>0</v>
      </c>
    </row>
    <row r="90" spans="1:30" hidden="1" x14ac:dyDescent="0.3">
      <c r="A90" s="324" t="str">
        <f>SUBSTITUTE('Daļu izvēle'!A87,"0","")</f>
        <v/>
      </c>
      <c r="B90" s="325">
        <f>'Daļu izvēle'!B87</f>
        <v>79</v>
      </c>
      <c r="C90" s="166" t="str">
        <f>'Daļu izvēle'!C87</f>
        <v>Dienvidlatgale</v>
      </c>
      <c r="D90" s="326" t="str">
        <f>'Daļu izvēle'!D87</f>
        <v>Preiļu</v>
      </c>
      <c r="E90" s="327">
        <f>'Daļu izvēle'!E87</f>
        <v>35</v>
      </c>
      <c r="F90" s="327">
        <f>'Daļu izvēle'!F87</f>
        <v>0</v>
      </c>
      <c r="G90" s="97">
        <f>'Daļu izvēle'!G87</f>
        <v>0</v>
      </c>
      <c r="H90" s="98">
        <f>'Daļu izvēle'!H87</f>
        <v>0</v>
      </c>
      <c r="I90" s="343"/>
      <c r="J90" s="344">
        <f t="shared" si="6"/>
        <v>0</v>
      </c>
      <c r="K90" s="156" t="str">
        <f>IF($X90,IF(AND($I90&lt;&gt;"",$I90&lt;&gt;0),ROUND(ROUND($I90,3)*Cenas!B$9*Cenas!$B$6,2),0),"")</f>
        <v/>
      </c>
      <c r="L90" s="153" t="str">
        <f>IF($X90,IF(AND($I90&lt;&gt;"",$I90&lt;&gt;0),ROUND(ROUND($I90,3)*Cenas!C$9*Cenas!$B$6,2),0),"")</f>
        <v/>
      </c>
      <c r="M90" s="99" t="str">
        <f>IF($X90,IF(AND($I90&lt;&gt;"",$I90&lt;&gt;0),ROUND(ROUND($I90,3)*Cenas!D$9*Cenas!$B$6,2),0),"")</f>
        <v/>
      </c>
      <c r="T90" s="1" t="b">
        <f t="shared" si="7"/>
        <v>0</v>
      </c>
      <c r="U90" s="1" t="b">
        <f>AND($A90="x",'Daļu izvēle'!$E87&lt;&gt;"",ISBLANK($K90))</f>
        <v>0</v>
      </c>
      <c r="V90" s="1" t="b">
        <f>AND($A90="x",'Daļu izvēle'!$E87&lt;&gt;"",ISBLANK($L90))</f>
        <v>0</v>
      </c>
      <c r="W90" s="1" t="e">
        <f t="shared" si="5"/>
        <v>#VALUE!</v>
      </c>
      <c r="X90" s="57" t="b">
        <f>AND($A90="x",'Daļu izvēle'!$E87&lt;&gt;"",'Daļu izvēle'!$E87&lt;&gt;0)</f>
        <v>0</v>
      </c>
      <c r="Y90" s="57" t="b">
        <f t="shared" si="8"/>
        <v>0</v>
      </c>
      <c r="Z90" s="57" t="b">
        <f t="shared" si="9"/>
        <v>1</v>
      </c>
      <c r="AA90" s="57" t="b">
        <f>'Agrotehniskā kopšana'!I91&gt;=I90*0.85</f>
        <v>1</v>
      </c>
      <c r="AB90" s="57" t="b">
        <f>'Jaunaudžu kopšana'!I90&gt;=I90*0.85</f>
        <v>1</v>
      </c>
      <c r="AC90" s="57" t="b">
        <f>'Agrotehniskā kopšana'!AH91</f>
        <v>0</v>
      </c>
      <c r="AD90" s="57" t="b">
        <f>'Jaunaudžu kopšana'!Z90</f>
        <v>0</v>
      </c>
    </row>
    <row r="91" spans="1:30" hidden="1" x14ac:dyDescent="0.3">
      <c r="A91" s="324" t="str">
        <f>SUBSTITUTE('Daļu izvēle'!A88,"0","")</f>
        <v/>
      </c>
      <c r="B91" s="325">
        <f>'Daļu izvēle'!B88</f>
        <v>80</v>
      </c>
      <c r="C91" s="166" t="str">
        <f>'Daļu izvēle'!C88</f>
        <v>Dienvidlatgale</v>
      </c>
      <c r="D91" s="326" t="str">
        <f>'Daļu izvēle'!D88</f>
        <v>Preiļu</v>
      </c>
      <c r="E91" s="327">
        <f>'Daļu izvēle'!E88</f>
        <v>0</v>
      </c>
      <c r="F91" s="327">
        <f>'Daļu izvēle'!F88</f>
        <v>0</v>
      </c>
      <c r="G91" s="97">
        <f>'Daļu izvēle'!G88</f>
        <v>0</v>
      </c>
      <c r="H91" s="98">
        <f>'Daļu izvēle'!H88</f>
        <v>0</v>
      </c>
      <c r="I91" s="343"/>
      <c r="J91" s="344">
        <f t="shared" si="6"/>
        <v>0</v>
      </c>
      <c r="K91" s="156" t="str">
        <f>IF($X91,IF(AND($I91&lt;&gt;"",$I91&lt;&gt;0),ROUND(ROUND($I91,3)*Cenas!B$9*Cenas!$B$6,2),0),"")</f>
        <v/>
      </c>
      <c r="L91" s="153" t="str">
        <f>IF($X91,IF(AND($I91&lt;&gt;"",$I91&lt;&gt;0),ROUND(ROUND($I91,3)*Cenas!C$9*Cenas!$B$6,2),0),"")</f>
        <v/>
      </c>
      <c r="M91" s="99" t="str">
        <f>IF($X91,IF(AND($I91&lt;&gt;"",$I91&lt;&gt;0),ROUND(ROUND($I91,3)*Cenas!D$9*Cenas!$B$6,2),0),"")</f>
        <v/>
      </c>
      <c r="T91" s="1" t="b">
        <f t="shared" si="7"/>
        <v>0</v>
      </c>
      <c r="U91" s="1" t="b">
        <f>AND($A91="x",'Daļu izvēle'!$E88&lt;&gt;"",ISBLANK($K91))</f>
        <v>0</v>
      </c>
      <c r="V91" s="1" t="b">
        <f>AND($A91="x",'Daļu izvēle'!$E88&lt;&gt;"",ISBLANK($L91))</f>
        <v>0</v>
      </c>
      <c r="W91" s="1" t="e">
        <f t="shared" si="5"/>
        <v>#VALUE!</v>
      </c>
      <c r="X91" s="57" t="b">
        <f>AND($A91="x",'Daļu izvēle'!$E88&lt;&gt;"",'Daļu izvēle'!$E88&lt;&gt;0)</f>
        <v>0</v>
      </c>
      <c r="Y91" s="57" t="b">
        <f t="shared" si="8"/>
        <v>0</v>
      </c>
      <c r="Z91" s="57" t="b">
        <f t="shared" si="9"/>
        <v>1</v>
      </c>
      <c r="AA91" s="57" t="b">
        <f>'Agrotehniskā kopšana'!I92&gt;=I91*0.85</f>
        <v>1</v>
      </c>
      <c r="AB91" s="57" t="b">
        <f>'Jaunaudžu kopšana'!I91&gt;=I91*0.85</f>
        <v>1</v>
      </c>
      <c r="AC91" s="57" t="b">
        <f>'Agrotehniskā kopšana'!AH92</f>
        <v>0</v>
      </c>
      <c r="AD91" s="57" t="b">
        <f>'Jaunaudžu kopšana'!Z91</f>
        <v>0</v>
      </c>
    </row>
    <row r="92" spans="1:30" hidden="1" x14ac:dyDescent="0.3">
      <c r="A92" s="324" t="str">
        <f>SUBSTITUTE('Daļu izvēle'!A89,"0","")</f>
        <v/>
      </c>
      <c r="B92" s="325">
        <f>'Daļu izvēle'!B89</f>
        <v>81</v>
      </c>
      <c r="C92" s="166" t="str">
        <f>'Daļu izvēle'!C89</f>
        <v>Dienvidlatgale</v>
      </c>
      <c r="D92" s="326" t="str">
        <f>'Daļu izvēle'!D89</f>
        <v>Aknīstes</v>
      </c>
      <c r="E92" s="327">
        <f>'Daļu izvēle'!E89</f>
        <v>20</v>
      </c>
      <c r="F92" s="327">
        <f>'Daļu izvēle'!F89</f>
        <v>0</v>
      </c>
      <c r="G92" s="97">
        <f>'Daļu izvēle'!G89</f>
        <v>0</v>
      </c>
      <c r="H92" s="98">
        <f>'Daļu izvēle'!H89</f>
        <v>0</v>
      </c>
      <c r="I92" s="343"/>
      <c r="J92" s="344">
        <f t="shared" si="6"/>
        <v>0</v>
      </c>
      <c r="K92" s="156" t="str">
        <f>IF($X92,IF(AND($I92&lt;&gt;"",$I92&lt;&gt;0),ROUND(ROUND($I92,3)*Cenas!B$9*Cenas!$B$6,2),0),"")</f>
        <v/>
      </c>
      <c r="L92" s="153" t="str">
        <f>IF($X92,IF(AND($I92&lt;&gt;"",$I92&lt;&gt;0),ROUND(ROUND($I92,3)*Cenas!C$9*Cenas!$B$6,2),0),"")</f>
        <v/>
      </c>
      <c r="M92" s="99" t="str">
        <f>IF($X92,IF(AND($I92&lt;&gt;"",$I92&lt;&gt;0),ROUND(ROUND($I92,3)*Cenas!D$9*Cenas!$B$6,2),0),"")</f>
        <v/>
      </c>
      <c r="T92" s="1" t="b">
        <f t="shared" si="7"/>
        <v>0</v>
      </c>
      <c r="U92" s="1" t="b">
        <f>AND($A92="x",'Daļu izvēle'!$E89&lt;&gt;"",ISBLANK($K92))</f>
        <v>0</v>
      </c>
      <c r="V92" s="1" t="b">
        <f>AND($A92="x",'Daļu izvēle'!$E89&lt;&gt;"",ISBLANK($L92))</f>
        <v>0</v>
      </c>
      <c r="W92" s="1" t="e">
        <f t="shared" si="5"/>
        <v>#VALUE!</v>
      </c>
      <c r="X92" s="57" t="b">
        <f>AND($A92="x",'Daļu izvēle'!$E89&lt;&gt;"",'Daļu izvēle'!$E89&lt;&gt;0)</f>
        <v>0</v>
      </c>
      <c r="Y92" s="57" t="b">
        <f t="shared" si="8"/>
        <v>0</v>
      </c>
      <c r="Z92" s="57" t="b">
        <f t="shared" si="9"/>
        <v>1</v>
      </c>
      <c r="AA92" s="57" t="b">
        <f>'Agrotehniskā kopšana'!I93&gt;=I92*0.85</f>
        <v>1</v>
      </c>
      <c r="AB92" s="57" t="b">
        <f>'Jaunaudžu kopšana'!I92&gt;=I92*0.85</f>
        <v>1</v>
      </c>
      <c r="AC92" s="57" t="b">
        <f>'Agrotehniskā kopšana'!AH93</f>
        <v>0</v>
      </c>
      <c r="AD92" s="57" t="b">
        <f>'Jaunaudžu kopšana'!Z92</f>
        <v>0</v>
      </c>
    </row>
    <row r="93" spans="1:30" hidden="1" x14ac:dyDescent="0.3">
      <c r="A93" s="324" t="str">
        <f>SUBSTITUTE('Daļu izvēle'!A90,"0","")</f>
        <v/>
      </c>
      <c r="B93" s="325">
        <f>'Daļu izvēle'!B90</f>
        <v>82</v>
      </c>
      <c r="C93" s="166" t="str">
        <f>'Daļu izvēle'!C90</f>
        <v>Dienvidlatgale</v>
      </c>
      <c r="D93" s="326" t="str">
        <f>'Daļu izvēle'!D90</f>
        <v>Aknīstes</v>
      </c>
      <c r="E93" s="327">
        <f>'Daļu izvēle'!E90</f>
        <v>60</v>
      </c>
      <c r="F93" s="327">
        <f>'Daļu izvēle'!F90</f>
        <v>60</v>
      </c>
      <c r="G93" s="97">
        <f>'Daļu izvēle'!G90</f>
        <v>0</v>
      </c>
      <c r="H93" s="98">
        <f>'Daļu izvēle'!H90</f>
        <v>0</v>
      </c>
      <c r="I93" s="343"/>
      <c r="J93" s="344">
        <f t="shared" si="6"/>
        <v>0</v>
      </c>
      <c r="K93" s="156" t="str">
        <f>IF($X93,IF(AND($I93&lt;&gt;"",$I93&lt;&gt;0),ROUND(ROUND($I93,3)*Cenas!B$9*Cenas!$B$6,2),0),"")</f>
        <v/>
      </c>
      <c r="L93" s="153" t="str">
        <f>IF($X93,IF(AND($I93&lt;&gt;"",$I93&lt;&gt;0),ROUND(ROUND($I93,3)*Cenas!C$9*Cenas!$B$6,2),0),"")</f>
        <v/>
      </c>
      <c r="M93" s="99" t="str">
        <f>IF($X93,IF(AND($I93&lt;&gt;"",$I93&lt;&gt;0),ROUND(ROUND($I93,3)*Cenas!D$9*Cenas!$B$6,2),0),"")</f>
        <v/>
      </c>
      <c r="T93" s="1" t="b">
        <f t="shared" si="7"/>
        <v>0</v>
      </c>
      <c r="U93" s="1" t="b">
        <f>AND($A93="x",'Daļu izvēle'!$E90&lt;&gt;"",ISBLANK($K93))</f>
        <v>0</v>
      </c>
      <c r="V93" s="1" t="b">
        <f>AND($A93="x",'Daļu izvēle'!$E90&lt;&gt;"",ISBLANK($L93))</f>
        <v>0</v>
      </c>
      <c r="W93" s="1" t="e">
        <f t="shared" si="5"/>
        <v>#VALUE!</v>
      </c>
      <c r="X93" s="57" t="b">
        <f>AND($A93="x",'Daļu izvēle'!$E90&lt;&gt;"",'Daļu izvēle'!$E90&lt;&gt;0)</f>
        <v>0</v>
      </c>
      <c r="Y93" s="57" t="b">
        <f t="shared" si="8"/>
        <v>0</v>
      </c>
      <c r="Z93" s="57" t="b">
        <f t="shared" si="9"/>
        <v>1</v>
      </c>
      <c r="AA93" s="57" t="b">
        <f>'Agrotehniskā kopšana'!I94&gt;=I93*0.85</f>
        <v>1</v>
      </c>
      <c r="AB93" s="57" t="b">
        <f>'Jaunaudžu kopšana'!I93&gt;=I93*0.85</f>
        <v>1</v>
      </c>
      <c r="AC93" s="57" t="b">
        <f>'Agrotehniskā kopšana'!AH94</f>
        <v>0</v>
      </c>
      <c r="AD93" s="57" t="b">
        <f>'Jaunaudžu kopšana'!Z93</f>
        <v>0</v>
      </c>
    </row>
    <row r="94" spans="1:30" hidden="1" x14ac:dyDescent="0.3">
      <c r="A94" s="324" t="str">
        <f>SUBSTITUTE('Daļu izvēle'!A91,"0","")</f>
        <v/>
      </c>
      <c r="B94" s="325">
        <f>'Daļu izvēle'!B91</f>
        <v>83</v>
      </c>
      <c r="C94" s="166" t="str">
        <f>'Daļu izvēle'!C91</f>
        <v>Dienvidlatgale</v>
      </c>
      <c r="D94" s="326" t="str">
        <f>'Daļu izvēle'!D91</f>
        <v>Nīcgales</v>
      </c>
      <c r="E94" s="327">
        <f>'Daļu izvēle'!E91</f>
        <v>30</v>
      </c>
      <c r="F94" s="327">
        <f>'Daļu izvēle'!F91</f>
        <v>0</v>
      </c>
      <c r="G94" s="97">
        <f>'Daļu izvēle'!G91</f>
        <v>0</v>
      </c>
      <c r="H94" s="98">
        <f>'Daļu izvēle'!H91</f>
        <v>0</v>
      </c>
      <c r="I94" s="343"/>
      <c r="J94" s="344">
        <f t="shared" si="6"/>
        <v>0</v>
      </c>
      <c r="K94" s="156" t="str">
        <f>IF($X94,IF(AND($I94&lt;&gt;"",$I94&lt;&gt;0),ROUND(ROUND($I94,3)*Cenas!B$9*Cenas!$B$6,2),0),"")</f>
        <v/>
      </c>
      <c r="L94" s="153" t="str">
        <f>IF($X94,IF(AND($I94&lt;&gt;"",$I94&lt;&gt;0),ROUND(ROUND($I94,3)*Cenas!C$9*Cenas!$B$6,2),0),"")</f>
        <v/>
      </c>
      <c r="M94" s="99" t="str">
        <f>IF($X94,IF(AND($I94&lt;&gt;"",$I94&lt;&gt;0),ROUND(ROUND($I94,3)*Cenas!D$9*Cenas!$B$6,2),0),"")</f>
        <v/>
      </c>
      <c r="T94" s="1" t="b">
        <f t="shared" si="7"/>
        <v>0</v>
      </c>
      <c r="U94" s="1" t="b">
        <f>AND($A94="x",'Daļu izvēle'!$E91&lt;&gt;"",ISBLANK($K94))</f>
        <v>0</v>
      </c>
      <c r="V94" s="1" t="b">
        <f>AND($A94="x",'Daļu izvēle'!$E91&lt;&gt;"",ISBLANK($L94))</f>
        <v>0</v>
      </c>
      <c r="W94" s="1" t="e">
        <f t="shared" si="5"/>
        <v>#VALUE!</v>
      </c>
      <c r="X94" s="57" t="b">
        <f>AND($A94="x",'Daļu izvēle'!$E91&lt;&gt;"",'Daļu izvēle'!$E91&lt;&gt;0)</f>
        <v>0</v>
      </c>
      <c r="Y94" s="57" t="b">
        <f t="shared" si="8"/>
        <v>0</v>
      </c>
      <c r="Z94" s="57" t="b">
        <f t="shared" si="9"/>
        <v>1</v>
      </c>
      <c r="AA94" s="57" t="b">
        <f>'Agrotehniskā kopšana'!I95&gt;=I94*0.85</f>
        <v>1</v>
      </c>
      <c r="AB94" s="57" t="b">
        <f>'Jaunaudžu kopšana'!I94&gt;=I94*0.85</f>
        <v>1</v>
      </c>
      <c r="AC94" s="57" t="b">
        <f>'Agrotehniskā kopšana'!AH95</f>
        <v>0</v>
      </c>
      <c r="AD94" s="57" t="b">
        <f>'Jaunaudžu kopšana'!Z94</f>
        <v>0</v>
      </c>
    </row>
    <row r="95" spans="1:30" hidden="1" x14ac:dyDescent="0.3">
      <c r="A95" s="324" t="str">
        <f>SUBSTITUTE('Daļu izvēle'!A92,"0","")</f>
        <v/>
      </c>
      <c r="B95" s="325">
        <f>'Daļu izvēle'!B92</f>
        <v>84</v>
      </c>
      <c r="C95" s="166" t="str">
        <f>'Daļu izvēle'!C92</f>
        <v>Dienvidlatgale</v>
      </c>
      <c r="D95" s="326" t="str">
        <f>'Daļu izvēle'!D92</f>
        <v>Nīcgales</v>
      </c>
      <c r="E95" s="327">
        <f>'Daļu izvēle'!E92</f>
        <v>60</v>
      </c>
      <c r="F95" s="327">
        <f>'Daļu izvēle'!F92</f>
        <v>50</v>
      </c>
      <c r="G95" s="97">
        <f>'Daļu izvēle'!G92</f>
        <v>0</v>
      </c>
      <c r="H95" s="98">
        <f>'Daļu izvēle'!H92</f>
        <v>0</v>
      </c>
      <c r="I95" s="343"/>
      <c r="J95" s="344">
        <f t="shared" si="6"/>
        <v>0</v>
      </c>
      <c r="K95" s="156" t="str">
        <f>IF($X95,IF(AND($I95&lt;&gt;"",$I95&lt;&gt;0),ROUND(ROUND($I95,3)*Cenas!B$9*Cenas!$B$6,2),0),"")</f>
        <v/>
      </c>
      <c r="L95" s="153" t="str">
        <f>IF($X95,IF(AND($I95&lt;&gt;"",$I95&lt;&gt;0),ROUND(ROUND($I95,3)*Cenas!C$9*Cenas!$B$6,2),0),"")</f>
        <v/>
      </c>
      <c r="M95" s="99" t="str">
        <f>IF($X95,IF(AND($I95&lt;&gt;"",$I95&lt;&gt;0),ROUND(ROUND($I95,3)*Cenas!D$9*Cenas!$B$6,2),0),"")</f>
        <v/>
      </c>
      <c r="T95" s="1" t="b">
        <f t="shared" si="7"/>
        <v>0</v>
      </c>
      <c r="U95" s="1" t="b">
        <f>AND($A95="x",'Daļu izvēle'!$E92&lt;&gt;"",ISBLANK($K95))</f>
        <v>0</v>
      </c>
      <c r="V95" s="1" t="b">
        <f>AND($A95="x",'Daļu izvēle'!$E92&lt;&gt;"",ISBLANK($L95))</f>
        <v>0</v>
      </c>
      <c r="W95" s="1" t="e">
        <f t="shared" si="5"/>
        <v>#VALUE!</v>
      </c>
      <c r="X95" s="57" t="b">
        <f>AND($A95="x",'Daļu izvēle'!$E92&lt;&gt;"",'Daļu izvēle'!$E92&lt;&gt;0)</f>
        <v>0</v>
      </c>
      <c r="Y95" s="57" t="b">
        <f t="shared" si="8"/>
        <v>0</v>
      </c>
      <c r="Z95" s="57" t="b">
        <f t="shared" si="9"/>
        <v>1</v>
      </c>
      <c r="AA95" s="57" t="b">
        <f>'Agrotehniskā kopšana'!I96&gt;=I95*0.85</f>
        <v>1</v>
      </c>
      <c r="AB95" s="57" t="b">
        <f>'Jaunaudžu kopšana'!I95&gt;=I95*0.85</f>
        <v>1</v>
      </c>
      <c r="AC95" s="57" t="b">
        <f>'Agrotehniskā kopšana'!AH96</f>
        <v>0</v>
      </c>
      <c r="AD95" s="57" t="b">
        <f>'Jaunaudžu kopšana'!Z95</f>
        <v>0</v>
      </c>
    </row>
    <row r="96" spans="1:30" hidden="1" x14ac:dyDescent="0.3">
      <c r="A96" s="324" t="str">
        <f>SUBSTITUTE('Daļu izvēle'!A93,"0","")</f>
        <v/>
      </c>
      <c r="B96" s="325">
        <f>'Daļu izvēle'!B93</f>
        <v>85</v>
      </c>
      <c r="C96" s="166" t="str">
        <f>'Daļu izvēle'!C93</f>
        <v>Dienvidlatgale</v>
      </c>
      <c r="D96" s="326" t="str">
        <f>'Daļu izvēle'!D93</f>
        <v>Nīcgales</v>
      </c>
      <c r="E96" s="327">
        <f>'Daļu izvēle'!E93</f>
        <v>30</v>
      </c>
      <c r="F96" s="327">
        <f>'Daļu izvēle'!F93</f>
        <v>30</v>
      </c>
      <c r="G96" s="97">
        <f>'Daļu izvēle'!G93</f>
        <v>0</v>
      </c>
      <c r="H96" s="98">
        <f>'Daļu izvēle'!H93</f>
        <v>0</v>
      </c>
      <c r="I96" s="343"/>
      <c r="J96" s="344">
        <f t="shared" si="6"/>
        <v>0</v>
      </c>
      <c r="K96" s="156" t="str">
        <f>IF($X96,IF(AND($I96&lt;&gt;"",$I96&lt;&gt;0),ROUND(ROUND($I96,3)*Cenas!B$9*Cenas!$B$6,2),0),"")</f>
        <v/>
      </c>
      <c r="L96" s="153" t="str">
        <f>IF($X96,IF(AND($I96&lt;&gt;"",$I96&lt;&gt;0),ROUND(ROUND($I96,3)*Cenas!C$9*Cenas!$B$6,2),0),"")</f>
        <v/>
      </c>
      <c r="M96" s="99" t="str">
        <f>IF($X96,IF(AND($I96&lt;&gt;"",$I96&lt;&gt;0),ROUND(ROUND($I96,3)*Cenas!D$9*Cenas!$B$6,2),0),"")</f>
        <v/>
      </c>
      <c r="T96" s="1" t="b">
        <f t="shared" si="7"/>
        <v>0</v>
      </c>
      <c r="U96" s="1" t="b">
        <f>AND($A96="x",'Daļu izvēle'!$E93&lt;&gt;"",ISBLANK($K96))</f>
        <v>0</v>
      </c>
      <c r="V96" s="1" t="b">
        <f>AND($A96="x",'Daļu izvēle'!$E93&lt;&gt;"",ISBLANK($L96))</f>
        <v>0</v>
      </c>
      <c r="W96" s="1" t="e">
        <f t="shared" si="5"/>
        <v>#VALUE!</v>
      </c>
      <c r="X96" s="57" t="b">
        <f>AND($A96="x",'Daļu izvēle'!$E93&lt;&gt;"",'Daļu izvēle'!$E93&lt;&gt;0)</f>
        <v>0</v>
      </c>
      <c r="Y96" s="57" t="b">
        <f t="shared" si="8"/>
        <v>0</v>
      </c>
      <c r="Z96" s="57" t="b">
        <f t="shared" si="9"/>
        <v>1</v>
      </c>
      <c r="AA96" s="57" t="b">
        <f>'Agrotehniskā kopšana'!I97&gt;=I96*0.85</f>
        <v>1</v>
      </c>
      <c r="AB96" s="57" t="b">
        <f>'Jaunaudžu kopšana'!I96&gt;=I96*0.85</f>
        <v>1</v>
      </c>
      <c r="AC96" s="57" t="b">
        <f>'Agrotehniskā kopšana'!AH97</f>
        <v>0</v>
      </c>
      <c r="AD96" s="57" t="b">
        <f>'Jaunaudžu kopšana'!Z96</f>
        <v>0</v>
      </c>
    </row>
    <row r="97" spans="1:30" hidden="1" x14ac:dyDescent="0.3">
      <c r="A97" s="324" t="str">
        <f>SUBSTITUTE('Daļu izvēle'!A94,"0","")</f>
        <v/>
      </c>
      <c r="B97" s="325">
        <f>'Daļu izvēle'!B94</f>
        <v>86</v>
      </c>
      <c r="C97" s="166" t="str">
        <f>'Daļu izvēle'!C94</f>
        <v>Dienvidlatgale</v>
      </c>
      <c r="D97" s="326" t="str">
        <f>'Daļu izvēle'!D94</f>
        <v>Nīcgales</v>
      </c>
      <c r="E97" s="327">
        <f>'Daļu izvēle'!E94</f>
        <v>40</v>
      </c>
      <c r="F97" s="327">
        <f>'Daļu izvēle'!F94</f>
        <v>0</v>
      </c>
      <c r="G97" s="97">
        <f>'Daļu izvēle'!G94</f>
        <v>0</v>
      </c>
      <c r="H97" s="98">
        <f>'Daļu izvēle'!H94</f>
        <v>0</v>
      </c>
      <c r="I97" s="343"/>
      <c r="J97" s="344">
        <f t="shared" si="6"/>
        <v>0</v>
      </c>
      <c r="K97" s="156" t="str">
        <f>IF($X97,IF(AND($I97&lt;&gt;"",$I97&lt;&gt;0),ROUND(ROUND($I97,3)*Cenas!B$9*Cenas!$B$6,2),0),"")</f>
        <v/>
      </c>
      <c r="L97" s="153" t="str">
        <f>IF($X97,IF(AND($I97&lt;&gt;"",$I97&lt;&gt;0),ROUND(ROUND($I97,3)*Cenas!C$9*Cenas!$B$6,2),0),"")</f>
        <v/>
      </c>
      <c r="M97" s="99" t="str">
        <f>IF($X97,IF(AND($I97&lt;&gt;"",$I97&lt;&gt;0),ROUND(ROUND($I97,3)*Cenas!D$9*Cenas!$B$6,2),0),"")</f>
        <v/>
      </c>
      <c r="T97" s="1" t="b">
        <f t="shared" si="7"/>
        <v>0</v>
      </c>
      <c r="U97" s="1" t="b">
        <f>AND($A97="x",'Daļu izvēle'!$E94&lt;&gt;"",ISBLANK($K97))</f>
        <v>0</v>
      </c>
      <c r="V97" s="1" t="b">
        <f>AND($A97="x",'Daļu izvēle'!$E94&lt;&gt;"",ISBLANK($L97))</f>
        <v>0</v>
      </c>
      <c r="W97" s="1" t="e">
        <f t="shared" si="5"/>
        <v>#VALUE!</v>
      </c>
      <c r="X97" s="57" t="b">
        <f>AND($A97="x",'Daļu izvēle'!$E94&lt;&gt;"",'Daļu izvēle'!$E94&lt;&gt;0)</f>
        <v>0</v>
      </c>
      <c r="Y97" s="57" t="b">
        <f t="shared" si="8"/>
        <v>0</v>
      </c>
      <c r="Z97" s="57" t="b">
        <f t="shared" si="9"/>
        <v>1</v>
      </c>
      <c r="AA97" s="57" t="b">
        <f>'Agrotehniskā kopšana'!I98&gt;=I97*0.85</f>
        <v>1</v>
      </c>
      <c r="AB97" s="57" t="b">
        <f>'Jaunaudžu kopšana'!I97&gt;=I97*0.85</f>
        <v>1</v>
      </c>
      <c r="AC97" s="57" t="b">
        <f>'Agrotehniskā kopšana'!AH98</f>
        <v>0</v>
      </c>
      <c r="AD97" s="57" t="b">
        <f>'Jaunaudžu kopšana'!Z97</f>
        <v>0</v>
      </c>
    </row>
    <row r="98" spans="1:30" hidden="1" x14ac:dyDescent="0.3">
      <c r="A98" s="324" t="str">
        <f>SUBSTITUTE('Daļu izvēle'!A95,"0","")</f>
        <v/>
      </c>
      <c r="B98" s="325">
        <f>'Daļu izvēle'!B95</f>
        <v>87</v>
      </c>
      <c r="C98" s="166" t="str">
        <f>'Daļu izvēle'!C95</f>
        <v>Dienvidlatgale</v>
      </c>
      <c r="D98" s="326" t="str">
        <f>'Daļu izvēle'!D95</f>
        <v>Krāslavas</v>
      </c>
      <c r="E98" s="327">
        <f>'Daļu izvēle'!E95</f>
        <v>30</v>
      </c>
      <c r="F98" s="327">
        <f>'Daļu izvēle'!F95</f>
        <v>30</v>
      </c>
      <c r="G98" s="97">
        <f>'Daļu izvēle'!G95</f>
        <v>0</v>
      </c>
      <c r="H98" s="98">
        <f>'Daļu izvēle'!H95</f>
        <v>0</v>
      </c>
      <c r="I98" s="343"/>
      <c r="J98" s="344">
        <f t="shared" si="6"/>
        <v>0</v>
      </c>
      <c r="K98" s="156" t="str">
        <f>IF($X98,IF(AND($I98&lt;&gt;"",$I98&lt;&gt;0),ROUND(ROUND($I98,3)*Cenas!B$9*Cenas!$B$6,2),0),"")</f>
        <v/>
      </c>
      <c r="L98" s="153" t="str">
        <f>IF($X98,IF(AND($I98&lt;&gt;"",$I98&lt;&gt;0),ROUND(ROUND($I98,3)*Cenas!C$9*Cenas!$B$6,2),0),"")</f>
        <v/>
      </c>
      <c r="M98" s="99" t="str">
        <f>IF($X98,IF(AND($I98&lt;&gt;"",$I98&lt;&gt;0),ROUND(ROUND($I98,3)*Cenas!D$9*Cenas!$B$6,2),0),"")</f>
        <v/>
      </c>
      <c r="T98" s="1" t="b">
        <f t="shared" si="7"/>
        <v>0</v>
      </c>
      <c r="U98" s="1" t="b">
        <f>AND($A98="x",'Daļu izvēle'!$E95&lt;&gt;"",ISBLANK($K98))</f>
        <v>0</v>
      </c>
      <c r="V98" s="1" t="b">
        <f>AND($A98="x",'Daļu izvēle'!$E95&lt;&gt;"",ISBLANK($L98))</f>
        <v>0</v>
      </c>
      <c r="W98" s="1" t="e">
        <f t="shared" si="5"/>
        <v>#VALUE!</v>
      </c>
      <c r="X98" s="57" t="b">
        <f>AND($A98="x",'Daļu izvēle'!$E95&lt;&gt;"",'Daļu izvēle'!$E95&lt;&gt;0)</f>
        <v>0</v>
      </c>
      <c r="Y98" s="57" t="b">
        <f t="shared" si="8"/>
        <v>0</v>
      </c>
      <c r="Z98" s="57" t="b">
        <f t="shared" si="9"/>
        <v>1</v>
      </c>
      <c r="AA98" s="57" t="b">
        <f>'Agrotehniskā kopšana'!I99&gt;=I98*0.85</f>
        <v>1</v>
      </c>
      <c r="AB98" s="57" t="b">
        <f>'Jaunaudžu kopšana'!I98&gt;=I98*0.85</f>
        <v>1</v>
      </c>
      <c r="AC98" s="57" t="b">
        <f>'Agrotehniskā kopšana'!AH99</f>
        <v>0</v>
      </c>
      <c r="AD98" s="57" t="b">
        <f>'Jaunaudžu kopšana'!Z98</f>
        <v>0</v>
      </c>
    </row>
    <row r="99" spans="1:30" hidden="1" x14ac:dyDescent="0.3">
      <c r="A99" s="324" t="str">
        <f>SUBSTITUTE('Daļu izvēle'!A96,"0","")</f>
        <v/>
      </c>
      <c r="B99" s="325">
        <f>'Daļu izvēle'!B96</f>
        <v>88</v>
      </c>
      <c r="C99" s="166" t="str">
        <f>'Daļu izvēle'!C96</f>
        <v>Dienvidlatgale</v>
      </c>
      <c r="D99" s="326" t="str">
        <f>'Daļu izvēle'!D96</f>
        <v>Krāslavas</v>
      </c>
      <c r="E99" s="327">
        <f>'Daļu izvēle'!E96</f>
        <v>35</v>
      </c>
      <c r="F99" s="327">
        <f>'Daļu izvēle'!F96</f>
        <v>35</v>
      </c>
      <c r="G99" s="97">
        <f>'Daļu izvēle'!G96</f>
        <v>0</v>
      </c>
      <c r="H99" s="98">
        <f>'Daļu izvēle'!H96</f>
        <v>0</v>
      </c>
      <c r="I99" s="343"/>
      <c r="J99" s="344">
        <f t="shared" si="6"/>
        <v>0</v>
      </c>
      <c r="K99" s="156" t="str">
        <f>IF($X99,IF(AND($I99&lt;&gt;"",$I99&lt;&gt;0),ROUND(ROUND($I99,3)*Cenas!B$9*Cenas!$B$6,2),0),"")</f>
        <v/>
      </c>
      <c r="L99" s="153" t="str">
        <f>IF($X99,IF(AND($I99&lt;&gt;"",$I99&lt;&gt;0),ROUND(ROUND($I99,3)*Cenas!C$9*Cenas!$B$6,2),0),"")</f>
        <v/>
      </c>
      <c r="M99" s="99" t="str">
        <f>IF($X99,IF(AND($I99&lt;&gt;"",$I99&lt;&gt;0),ROUND(ROUND($I99,3)*Cenas!D$9*Cenas!$B$6,2),0),"")</f>
        <v/>
      </c>
      <c r="T99" s="1" t="b">
        <f t="shared" si="7"/>
        <v>0</v>
      </c>
      <c r="U99" s="1" t="b">
        <f>AND($A99="x",'Daļu izvēle'!$E96&lt;&gt;"",ISBLANK($K99))</f>
        <v>0</v>
      </c>
      <c r="V99" s="1" t="b">
        <f>AND($A99="x",'Daļu izvēle'!$E96&lt;&gt;"",ISBLANK($L99))</f>
        <v>0</v>
      </c>
      <c r="W99" s="1" t="e">
        <f t="shared" si="5"/>
        <v>#VALUE!</v>
      </c>
      <c r="X99" s="57" t="b">
        <f>AND($A99="x",'Daļu izvēle'!$E96&lt;&gt;"",'Daļu izvēle'!$E96&lt;&gt;0)</f>
        <v>0</v>
      </c>
      <c r="Y99" s="57" t="b">
        <f t="shared" si="8"/>
        <v>0</v>
      </c>
      <c r="Z99" s="57" t="b">
        <f t="shared" si="9"/>
        <v>1</v>
      </c>
      <c r="AA99" s="57" t="b">
        <f>'Agrotehniskā kopšana'!I100&gt;=I99*0.85</f>
        <v>1</v>
      </c>
      <c r="AB99" s="57" t="b">
        <f>'Jaunaudžu kopšana'!I99&gt;=I99*0.85</f>
        <v>1</v>
      </c>
      <c r="AC99" s="57" t="b">
        <f>'Agrotehniskā kopšana'!AH100</f>
        <v>0</v>
      </c>
      <c r="AD99" s="57" t="b">
        <f>'Jaunaudžu kopšana'!Z99</f>
        <v>0</v>
      </c>
    </row>
    <row r="100" spans="1:30" hidden="1" x14ac:dyDescent="0.3">
      <c r="A100" s="324" t="str">
        <f>SUBSTITUTE('Daļu izvēle'!A97,"0","")</f>
        <v/>
      </c>
      <c r="B100" s="325">
        <f>'Daļu izvēle'!B97</f>
        <v>89</v>
      </c>
      <c r="C100" s="166" t="str">
        <f>'Daļu izvēle'!C97</f>
        <v>Dienvidlatgale</v>
      </c>
      <c r="D100" s="326" t="str">
        <f>'Daļu izvēle'!D97</f>
        <v>Krāslavas</v>
      </c>
      <c r="E100" s="327">
        <f>'Daļu izvēle'!E97</f>
        <v>15</v>
      </c>
      <c r="F100" s="327">
        <f>'Daļu izvēle'!F97</f>
        <v>0</v>
      </c>
      <c r="G100" s="97">
        <f>'Daļu izvēle'!G97</f>
        <v>0</v>
      </c>
      <c r="H100" s="98">
        <f>'Daļu izvēle'!H97</f>
        <v>0</v>
      </c>
      <c r="I100" s="343"/>
      <c r="J100" s="344">
        <f t="shared" si="6"/>
        <v>0</v>
      </c>
      <c r="K100" s="156" t="str">
        <f>IF($X100,IF(AND($I100&lt;&gt;"",$I100&lt;&gt;0),ROUND(ROUND($I100,3)*Cenas!B$9*Cenas!$B$6,2),0),"")</f>
        <v/>
      </c>
      <c r="L100" s="153" t="str">
        <f>IF($X100,IF(AND($I100&lt;&gt;"",$I100&lt;&gt;0),ROUND(ROUND($I100,3)*Cenas!C$9*Cenas!$B$6,2),0),"")</f>
        <v/>
      </c>
      <c r="M100" s="99" t="str">
        <f>IF($X100,IF(AND($I100&lt;&gt;"",$I100&lt;&gt;0),ROUND(ROUND($I100,3)*Cenas!D$9*Cenas!$B$6,2),0),"")</f>
        <v/>
      </c>
      <c r="T100" s="1" t="b">
        <f t="shared" si="7"/>
        <v>0</v>
      </c>
      <c r="U100" s="1" t="b">
        <f>AND($A100="x",'Daļu izvēle'!$E97&lt;&gt;"",ISBLANK($K100))</f>
        <v>0</v>
      </c>
      <c r="V100" s="1" t="b">
        <f>AND($A100="x",'Daļu izvēle'!$E97&lt;&gt;"",ISBLANK($L100))</f>
        <v>0</v>
      </c>
      <c r="W100" s="1" t="e">
        <f t="shared" si="5"/>
        <v>#VALUE!</v>
      </c>
      <c r="X100" s="57" t="b">
        <f>AND($A100="x",'Daļu izvēle'!$E97&lt;&gt;"",'Daļu izvēle'!$E97&lt;&gt;0)</f>
        <v>0</v>
      </c>
      <c r="Y100" s="57" t="b">
        <f t="shared" si="8"/>
        <v>0</v>
      </c>
      <c r="Z100" s="57" t="b">
        <f t="shared" si="9"/>
        <v>1</v>
      </c>
      <c r="AA100" s="57" t="b">
        <f>'Agrotehniskā kopšana'!I101&gt;=I100*0.85</f>
        <v>1</v>
      </c>
      <c r="AB100" s="57" t="b">
        <f>'Jaunaudžu kopšana'!I100&gt;=I100*0.85</f>
        <v>1</v>
      </c>
      <c r="AC100" s="57" t="b">
        <f>'Agrotehniskā kopšana'!AH101</f>
        <v>0</v>
      </c>
      <c r="AD100" s="57" t="b">
        <f>'Jaunaudžu kopšana'!Z100</f>
        <v>0</v>
      </c>
    </row>
    <row r="101" spans="1:30" hidden="1" x14ac:dyDescent="0.3">
      <c r="A101" s="324" t="str">
        <f>SUBSTITUTE('Daļu izvēle'!A98,"0","")</f>
        <v/>
      </c>
      <c r="B101" s="325">
        <f>'Daļu izvēle'!B98</f>
        <v>90</v>
      </c>
      <c r="C101" s="166" t="str">
        <f>'Daļu izvēle'!C98</f>
        <v>Dienvidlatgale</v>
      </c>
      <c r="D101" s="326" t="str">
        <f>'Daļu izvēle'!D98</f>
        <v>Sventes</v>
      </c>
      <c r="E101" s="327">
        <f>'Daļu izvēle'!E98</f>
        <v>0</v>
      </c>
      <c r="F101" s="327">
        <f>'Daļu izvēle'!F98</f>
        <v>0</v>
      </c>
      <c r="G101" s="97">
        <f>'Daļu izvēle'!G98</f>
        <v>0</v>
      </c>
      <c r="H101" s="98">
        <f>'Daļu izvēle'!H98</f>
        <v>0</v>
      </c>
      <c r="I101" s="343"/>
      <c r="J101" s="344">
        <f t="shared" si="6"/>
        <v>0</v>
      </c>
      <c r="K101" s="156" t="str">
        <f>IF($X101,IF(AND($I101&lt;&gt;"",$I101&lt;&gt;0),ROUND(ROUND($I101,3)*Cenas!B$9*Cenas!$B$6,2),0),"")</f>
        <v/>
      </c>
      <c r="L101" s="153" t="str">
        <f>IF($X101,IF(AND($I101&lt;&gt;"",$I101&lt;&gt;0),ROUND(ROUND($I101,3)*Cenas!C$9*Cenas!$B$6,2),0),"")</f>
        <v/>
      </c>
      <c r="M101" s="99" t="str">
        <f>IF($X101,IF(AND($I101&lt;&gt;"",$I101&lt;&gt;0),ROUND(ROUND($I101,3)*Cenas!D$9*Cenas!$B$6,2),0),"")</f>
        <v/>
      </c>
      <c r="T101" s="1" t="b">
        <f t="shared" si="7"/>
        <v>0</v>
      </c>
      <c r="U101" s="1" t="b">
        <f>AND($A101="x",'Daļu izvēle'!$E98&lt;&gt;"",ISBLANK($K101))</f>
        <v>0</v>
      </c>
      <c r="V101" s="1" t="b">
        <f>AND($A101="x",'Daļu izvēle'!$E98&lt;&gt;"",ISBLANK($L101))</f>
        <v>0</v>
      </c>
      <c r="W101" s="1" t="e">
        <f t="shared" si="5"/>
        <v>#VALUE!</v>
      </c>
      <c r="X101" s="57" t="b">
        <f>AND($A101="x",'Daļu izvēle'!$E98&lt;&gt;"",'Daļu izvēle'!$E98&lt;&gt;0)</f>
        <v>0</v>
      </c>
      <c r="Y101" s="57" t="b">
        <f t="shared" si="8"/>
        <v>0</v>
      </c>
      <c r="Z101" s="57" t="b">
        <f t="shared" si="9"/>
        <v>1</v>
      </c>
      <c r="AA101" s="57" t="b">
        <f>'Agrotehniskā kopšana'!I102&gt;=I101*0.85</f>
        <v>1</v>
      </c>
      <c r="AB101" s="57" t="b">
        <f>'Jaunaudžu kopšana'!I101&gt;=I101*0.85</f>
        <v>1</v>
      </c>
      <c r="AC101" s="57" t="b">
        <f>'Agrotehniskā kopšana'!AH102</f>
        <v>0</v>
      </c>
      <c r="AD101" s="57" t="b">
        <f>'Jaunaudžu kopšana'!Z101</f>
        <v>0</v>
      </c>
    </row>
    <row r="102" spans="1:30" hidden="1" x14ac:dyDescent="0.3">
      <c r="A102" s="324" t="str">
        <f>SUBSTITUTE('Daļu izvēle'!A99,"0","")</f>
        <v/>
      </c>
      <c r="B102" s="325">
        <f>'Daļu izvēle'!B99</f>
        <v>91</v>
      </c>
      <c r="C102" s="166" t="str">
        <f>'Daļu izvēle'!C99</f>
        <v>Dienvidlatgale</v>
      </c>
      <c r="D102" s="326" t="str">
        <f>'Daļu izvēle'!D99</f>
        <v>Sventes</v>
      </c>
      <c r="E102" s="327">
        <f>'Daļu izvēle'!E99</f>
        <v>10</v>
      </c>
      <c r="F102" s="327">
        <f>'Daļu izvēle'!F99</f>
        <v>0</v>
      </c>
      <c r="G102" s="97">
        <f>'Daļu izvēle'!G99</f>
        <v>0</v>
      </c>
      <c r="H102" s="98">
        <f>'Daļu izvēle'!H99</f>
        <v>0</v>
      </c>
      <c r="I102" s="343"/>
      <c r="J102" s="344">
        <f t="shared" si="6"/>
        <v>0</v>
      </c>
      <c r="K102" s="156" t="str">
        <f>IF($X102,IF(AND($I102&lt;&gt;"",$I102&lt;&gt;0),ROUND(ROUND($I102,3)*Cenas!B$9*Cenas!$B$6,2),0),"")</f>
        <v/>
      </c>
      <c r="L102" s="153" t="str">
        <f>IF($X102,IF(AND($I102&lt;&gt;"",$I102&lt;&gt;0),ROUND(ROUND($I102,3)*Cenas!C$9*Cenas!$B$6,2),0),"")</f>
        <v/>
      </c>
      <c r="M102" s="99" t="str">
        <f>IF($X102,IF(AND($I102&lt;&gt;"",$I102&lt;&gt;0),ROUND(ROUND($I102,3)*Cenas!D$9*Cenas!$B$6,2),0),"")</f>
        <v/>
      </c>
      <c r="T102" s="1" t="b">
        <f t="shared" si="7"/>
        <v>0</v>
      </c>
      <c r="U102" s="1" t="b">
        <f>AND($A102="x",'Daļu izvēle'!$E99&lt;&gt;"",ISBLANK($K102))</f>
        <v>0</v>
      </c>
      <c r="V102" s="1" t="b">
        <f>AND($A102="x",'Daļu izvēle'!$E99&lt;&gt;"",ISBLANK($L102))</f>
        <v>0</v>
      </c>
      <c r="W102" s="1" t="e">
        <f t="shared" si="5"/>
        <v>#VALUE!</v>
      </c>
      <c r="X102" s="57" t="b">
        <f>AND($A102="x",'Daļu izvēle'!$E99&lt;&gt;"",'Daļu izvēle'!$E99&lt;&gt;0)</f>
        <v>0</v>
      </c>
      <c r="Y102" s="57" t="b">
        <f t="shared" si="8"/>
        <v>0</v>
      </c>
      <c r="Z102" s="57" t="b">
        <f t="shared" si="9"/>
        <v>1</v>
      </c>
      <c r="AA102" s="57" t="b">
        <f>'Agrotehniskā kopšana'!I103&gt;=I102*0.85</f>
        <v>1</v>
      </c>
      <c r="AB102" s="57" t="b">
        <f>'Jaunaudžu kopšana'!I102&gt;=I102*0.85</f>
        <v>1</v>
      </c>
      <c r="AC102" s="57" t="b">
        <f>'Agrotehniskā kopšana'!AH103</f>
        <v>0</v>
      </c>
      <c r="AD102" s="57" t="b">
        <f>'Jaunaudžu kopšana'!Z102</f>
        <v>0</v>
      </c>
    </row>
    <row r="103" spans="1:30" hidden="1" x14ac:dyDescent="0.3">
      <c r="A103" s="324" t="str">
        <f>SUBSTITUTE('Daļu izvēle'!A100,"0","")</f>
        <v/>
      </c>
      <c r="B103" s="325">
        <f>'Daļu izvēle'!B100</f>
        <v>92</v>
      </c>
      <c r="C103" s="166" t="str">
        <f>'Daļu izvēle'!C100</f>
        <v>Dienvidlatgale</v>
      </c>
      <c r="D103" s="326" t="str">
        <f>'Daļu izvēle'!D100</f>
        <v>Sventes</v>
      </c>
      <c r="E103" s="327">
        <f>'Daļu izvēle'!E100</f>
        <v>30</v>
      </c>
      <c r="F103" s="327">
        <f>'Daļu izvēle'!F100</f>
        <v>30</v>
      </c>
      <c r="G103" s="97">
        <f>'Daļu izvēle'!G100</f>
        <v>0</v>
      </c>
      <c r="H103" s="98">
        <f>'Daļu izvēle'!H100</f>
        <v>0</v>
      </c>
      <c r="I103" s="343"/>
      <c r="J103" s="344">
        <f t="shared" si="6"/>
        <v>0</v>
      </c>
      <c r="K103" s="156" t="str">
        <f>IF($X103,IF(AND($I103&lt;&gt;"",$I103&lt;&gt;0),ROUND(ROUND($I103,3)*Cenas!B$9*Cenas!$B$6,2),0),"")</f>
        <v/>
      </c>
      <c r="L103" s="153" t="str">
        <f>IF($X103,IF(AND($I103&lt;&gt;"",$I103&lt;&gt;0),ROUND(ROUND($I103,3)*Cenas!C$9*Cenas!$B$6,2),0),"")</f>
        <v/>
      </c>
      <c r="M103" s="99" t="str">
        <f>IF($X103,IF(AND($I103&lt;&gt;"",$I103&lt;&gt;0),ROUND(ROUND($I103,3)*Cenas!D$9*Cenas!$B$6,2),0),"")</f>
        <v/>
      </c>
      <c r="T103" s="1" t="b">
        <f t="shared" si="7"/>
        <v>0</v>
      </c>
      <c r="U103" s="1" t="b">
        <f>AND($A103="x",'Daļu izvēle'!$E100&lt;&gt;"",ISBLANK($K103))</f>
        <v>0</v>
      </c>
      <c r="V103" s="1" t="b">
        <f>AND($A103="x",'Daļu izvēle'!$E100&lt;&gt;"",ISBLANK($L103))</f>
        <v>0</v>
      </c>
      <c r="W103" s="1" t="e">
        <f t="shared" si="5"/>
        <v>#VALUE!</v>
      </c>
      <c r="X103" s="57" t="b">
        <f>AND($A103="x",'Daļu izvēle'!$E100&lt;&gt;"",'Daļu izvēle'!$E100&lt;&gt;0)</f>
        <v>0</v>
      </c>
      <c r="Y103" s="57" t="b">
        <f t="shared" si="8"/>
        <v>0</v>
      </c>
      <c r="Z103" s="57" t="b">
        <f t="shared" si="9"/>
        <v>1</v>
      </c>
      <c r="AA103" s="57" t="b">
        <f>'Agrotehniskā kopšana'!I104&gt;=I103*0.85</f>
        <v>1</v>
      </c>
      <c r="AB103" s="57" t="b">
        <f>'Jaunaudžu kopšana'!I103&gt;=I103*0.85</f>
        <v>1</v>
      </c>
      <c r="AC103" s="57" t="b">
        <f>'Agrotehniskā kopšana'!AH104</f>
        <v>0</v>
      </c>
      <c r="AD103" s="57" t="b">
        <f>'Jaunaudžu kopšana'!Z103</f>
        <v>0</v>
      </c>
    </row>
    <row r="104" spans="1:30" hidden="1" x14ac:dyDescent="0.3">
      <c r="A104" s="324" t="str">
        <f>SUBSTITUTE('Daļu izvēle'!A101,"0","")</f>
        <v/>
      </c>
      <c r="B104" s="325">
        <f>'Daļu izvēle'!B101</f>
        <v>93</v>
      </c>
      <c r="C104" s="166" t="str">
        <f>'Daļu izvēle'!C101</f>
        <v>Dienvidlatgale</v>
      </c>
      <c r="D104" s="326" t="str">
        <f>'Daļu izvēle'!D101</f>
        <v>Sventes</v>
      </c>
      <c r="E104" s="327">
        <f>'Daļu izvēle'!E101</f>
        <v>10</v>
      </c>
      <c r="F104" s="327">
        <f>'Daļu izvēle'!F101</f>
        <v>0</v>
      </c>
      <c r="G104" s="97">
        <f>'Daļu izvēle'!G101</f>
        <v>0</v>
      </c>
      <c r="H104" s="98">
        <f>'Daļu izvēle'!H101</f>
        <v>0</v>
      </c>
      <c r="I104" s="343"/>
      <c r="J104" s="344">
        <f t="shared" si="6"/>
        <v>0</v>
      </c>
      <c r="K104" s="156" t="str">
        <f>IF($X104,IF(AND($I104&lt;&gt;"",$I104&lt;&gt;0),ROUND(ROUND($I104,3)*Cenas!B$9*Cenas!$B$6,2),0),"")</f>
        <v/>
      </c>
      <c r="L104" s="153" t="str">
        <f>IF($X104,IF(AND($I104&lt;&gt;"",$I104&lt;&gt;0),ROUND(ROUND($I104,3)*Cenas!C$9*Cenas!$B$6,2),0),"")</f>
        <v/>
      </c>
      <c r="M104" s="99" t="str">
        <f>IF($X104,IF(AND($I104&lt;&gt;"",$I104&lt;&gt;0),ROUND(ROUND($I104,3)*Cenas!D$9*Cenas!$B$6,2),0),"")</f>
        <v/>
      </c>
      <c r="T104" s="1" t="b">
        <f t="shared" si="7"/>
        <v>0</v>
      </c>
      <c r="U104" s="1" t="b">
        <f>AND($A104="x",'Daļu izvēle'!$E101&lt;&gt;"",ISBLANK($K104))</f>
        <v>0</v>
      </c>
      <c r="V104" s="1" t="b">
        <f>AND($A104="x",'Daļu izvēle'!$E101&lt;&gt;"",ISBLANK($L104))</f>
        <v>0</v>
      </c>
      <c r="W104" s="1" t="e">
        <f t="shared" si="5"/>
        <v>#VALUE!</v>
      </c>
      <c r="X104" s="57" t="b">
        <f>AND($A104="x",'Daļu izvēle'!$E101&lt;&gt;"",'Daļu izvēle'!$E101&lt;&gt;0)</f>
        <v>0</v>
      </c>
      <c r="Y104" s="57" t="b">
        <f t="shared" si="8"/>
        <v>0</v>
      </c>
      <c r="Z104" s="57" t="b">
        <f t="shared" si="9"/>
        <v>1</v>
      </c>
      <c r="AA104" s="57" t="b">
        <f>'Agrotehniskā kopšana'!I105&gt;=I104*0.85</f>
        <v>1</v>
      </c>
      <c r="AB104" s="57" t="b">
        <f>'Jaunaudžu kopšana'!I104&gt;=I104*0.85</f>
        <v>1</v>
      </c>
      <c r="AC104" s="57" t="b">
        <f>'Agrotehniskā kopšana'!AH105</f>
        <v>0</v>
      </c>
      <c r="AD104" s="57" t="b">
        <f>'Jaunaudžu kopšana'!Z104</f>
        <v>0</v>
      </c>
    </row>
    <row r="105" spans="1:30" hidden="1" x14ac:dyDescent="0.3">
      <c r="A105" s="324" t="str">
        <f>SUBSTITUTE('Daļu izvēle'!A102,"0","")</f>
        <v/>
      </c>
      <c r="B105" s="325">
        <f>'Daļu izvēle'!B102</f>
        <v>94</v>
      </c>
      <c r="C105" s="166" t="str">
        <f>'Daļu izvēle'!C102</f>
        <v>Rietumvidzeme</v>
      </c>
      <c r="D105" s="326" t="str">
        <f>'Daļu izvēle'!D102</f>
        <v>Salacgrīvas</v>
      </c>
      <c r="E105" s="327">
        <f>'Daļu izvēle'!E102</f>
        <v>40</v>
      </c>
      <c r="F105" s="327">
        <f>'Daļu izvēle'!F102</f>
        <v>30</v>
      </c>
      <c r="G105" s="97">
        <f>'Daļu izvēle'!G102</f>
        <v>0</v>
      </c>
      <c r="H105" s="98">
        <f>'Daļu izvēle'!H102</f>
        <v>0</v>
      </c>
      <c r="I105" s="343"/>
      <c r="J105" s="344">
        <f t="shared" si="6"/>
        <v>0</v>
      </c>
      <c r="K105" s="156" t="str">
        <f>IF($X105,IF(AND($I105&lt;&gt;"",$I105&lt;&gt;0),ROUND(ROUND($I105,3)*Cenas!B$9*Cenas!$B$6,2),0),"")</f>
        <v/>
      </c>
      <c r="L105" s="153" t="str">
        <f>IF($X105,IF(AND($I105&lt;&gt;"",$I105&lt;&gt;0),ROUND(ROUND($I105,3)*Cenas!C$9*Cenas!$B$6,2),0),"")</f>
        <v/>
      </c>
      <c r="M105" s="99" t="str">
        <f>IF($X105,IF(AND($I105&lt;&gt;"",$I105&lt;&gt;0),ROUND(ROUND($I105,3)*Cenas!D$9*Cenas!$B$6,2),0),"")</f>
        <v/>
      </c>
      <c r="T105" s="1" t="b">
        <f t="shared" si="7"/>
        <v>0</v>
      </c>
      <c r="U105" s="1" t="b">
        <f>AND($A105="x",'Daļu izvēle'!$E102&lt;&gt;"",ISBLANK($K105))</f>
        <v>0</v>
      </c>
      <c r="V105" s="1" t="b">
        <f>AND($A105="x",'Daļu izvēle'!$E102&lt;&gt;"",ISBLANK($L105))</f>
        <v>0</v>
      </c>
      <c r="W105" s="1" t="e">
        <f t="shared" si="5"/>
        <v>#VALUE!</v>
      </c>
      <c r="X105" s="57" t="b">
        <f>AND($A105="x",'Daļu izvēle'!$E102&lt;&gt;"",'Daļu izvēle'!$E102&lt;&gt;0)</f>
        <v>0</v>
      </c>
      <c r="Y105" s="57" t="b">
        <f t="shared" si="8"/>
        <v>0</v>
      </c>
      <c r="Z105" s="57" t="b">
        <f t="shared" si="9"/>
        <v>1</v>
      </c>
      <c r="AA105" s="57" t="b">
        <f>'Agrotehniskā kopšana'!I106&gt;=I105*0.85</f>
        <v>1</v>
      </c>
      <c r="AB105" s="57" t="b">
        <f>'Jaunaudžu kopšana'!I105&gt;=I105*0.85</f>
        <v>1</v>
      </c>
      <c r="AC105" s="57" t="b">
        <f>'Agrotehniskā kopšana'!AH106</f>
        <v>0</v>
      </c>
      <c r="AD105" s="57" t="b">
        <f>'Jaunaudžu kopšana'!Z105</f>
        <v>0</v>
      </c>
    </row>
    <row r="106" spans="1:30" hidden="1" x14ac:dyDescent="0.3">
      <c r="A106" s="324" t="str">
        <f>SUBSTITUTE('Daļu izvēle'!A103,"0","")</f>
        <v/>
      </c>
      <c r="B106" s="325">
        <f>'Daļu izvēle'!B103</f>
        <v>95</v>
      </c>
      <c r="C106" s="166" t="str">
        <f>'Daļu izvēle'!C103</f>
        <v>Rietumvidzeme</v>
      </c>
      <c r="D106" s="326" t="str">
        <f>'Daļu izvēle'!D103</f>
        <v>Salacgrīvas</v>
      </c>
      <c r="E106" s="327">
        <f>'Daļu izvēle'!E103</f>
        <v>0</v>
      </c>
      <c r="F106" s="327">
        <f>'Daļu izvēle'!F103</f>
        <v>0</v>
      </c>
      <c r="G106" s="97">
        <f>'Daļu izvēle'!G103</f>
        <v>0</v>
      </c>
      <c r="H106" s="98">
        <f>'Daļu izvēle'!H103</f>
        <v>0</v>
      </c>
      <c r="I106" s="343"/>
      <c r="J106" s="344">
        <f t="shared" si="6"/>
        <v>0</v>
      </c>
      <c r="K106" s="156" t="str">
        <f>IF($X106,IF(AND($I106&lt;&gt;"",$I106&lt;&gt;0),ROUND(ROUND($I106,3)*Cenas!B$9*Cenas!$B$6,2),0),"")</f>
        <v/>
      </c>
      <c r="L106" s="153" t="str">
        <f>IF($X106,IF(AND($I106&lt;&gt;"",$I106&lt;&gt;0),ROUND(ROUND($I106,3)*Cenas!C$9*Cenas!$B$6,2),0),"")</f>
        <v/>
      </c>
      <c r="M106" s="99" t="str">
        <f>IF($X106,IF(AND($I106&lt;&gt;"",$I106&lt;&gt;0),ROUND(ROUND($I106,3)*Cenas!D$9*Cenas!$B$6,2),0),"")</f>
        <v/>
      </c>
      <c r="T106" s="1" t="b">
        <f t="shared" si="7"/>
        <v>0</v>
      </c>
      <c r="U106" s="1" t="b">
        <f>AND($A106="x",'Daļu izvēle'!$E103&lt;&gt;"",ISBLANK($K106))</f>
        <v>0</v>
      </c>
      <c r="V106" s="1" t="b">
        <f>AND($A106="x",'Daļu izvēle'!$E103&lt;&gt;"",ISBLANK($L106))</f>
        <v>0</v>
      </c>
      <c r="W106" s="1" t="e">
        <f t="shared" si="5"/>
        <v>#VALUE!</v>
      </c>
      <c r="X106" s="57" t="b">
        <f>AND($A106="x",'Daļu izvēle'!$E103&lt;&gt;"",'Daļu izvēle'!$E103&lt;&gt;0)</f>
        <v>0</v>
      </c>
      <c r="Y106" s="57" t="b">
        <f t="shared" si="8"/>
        <v>0</v>
      </c>
      <c r="Z106" s="57" t="b">
        <f t="shared" si="9"/>
        <v>1</v>
      </c>
      <c r="AA106" s="57" t="b">
        <f>'Agrotehniskā kopšana'!I107&gt;=I106*0.85</f>
        <v>1</v>
      </c>
      <c r="AB106" s="57" t="b">
        <f>'Jaunaudžu kopšana'!I106&gt;=I106*0.85</f>
        <v>1</v>
      </c>
      <c r="AC106" s="57" t="b">
        <f>'Agrotehniskā kopšana'!AH107</f>
        <v>0</v>
      </c>
      <c r="AD106" s="57" t="b">
        <f>'Jaunaudžu kopšana'!Z106</f>
        <v>0</v>
      </c>
    </row>
    <row r="107" spans="1:30" hidden="1" x14ac:dyDescent="0.3">
      <c r="A107" s="324" t="str">
        <f>SUBSTITUTE('Daļu izvēle'!A104,"0","")</f>
        <v/>
      </c>
      <c r="B107" s="325">
        <f>'Daļu izvēle'!B104</f>
        <v>96</v>
      </c>
      <c r="C107" s="166" t="str">
        <f>'Daļu izvēle'!C104</f>
        <v>Rietumvidzeme</v>
      </c>
      <c r="D107" s="326" t="str">
        <f>'Daļu izvēle'!D104</f>
        <v>Salacgrīvas</v>
      </c>
      <c r="E107" s="327">
        <f>'Daļu izvēle'!E104</f>
        <v>0</v>
      </c>
      <c r="F107" s="327">
        <f>'Daļu izvēle'!F104</f>
        <v>0</v>
      </c>
      <c r="G107" s="97">
        <f>'Daļu izvēle'!G104</f>
        <v>0</v>
      </c>
      <c r="H107" s="98">
        <f>'Daļu izvēle'!H104</f>
        <v>0</v>
      </c>
      <c r="I107" s="343"/>
      <c r="J107" s="344">
        <f t="shared" si="6"/>
        <v>0</v>
      </c>
      <c r="K107" s="156" t="str">
        <f>IF($X107,IF(AND($I107&lt;&gt;"",$I107&lt;&gt;0),ROUND(ROUND($I107,3)*Cenas!B$9*Cenas!$B$6,2),0),"")</f>
        <v/>
      </c>
      <c r="L107" s="153" t="str">
        <f>IF($X107,IF(AND($I107&lt;&gt;"",$I107&lt;&gt;0),ROUND(ROUND($I107,3)*Cenas!C$9*Cenas!$B$6,2),0),"")</f>
        <v/>
      </c>
      <c r="M107" s="99" t="str">
        <f>IF($X107,IF(AND($I107&lt;&gt;"",$I107&lt;&gt;0),ROUND(ROUND($I107,3)*Cenas!D$9*Cenas!$B$6,2),0),"")</f>
        <v/>
      </c>
      <c r="T107" s="1" t="b">
        <f t="shared" si="7"/>
        <v>0</v>
      </c>
      <c r="U107" s="1" t="b">
        <f>AND($A107="x",'Daļu izvēle'!$E104&lt;&gt;"",ISBLANK($K107))</f>
        <v>0</v>
      </c>
      <c r="V107" s="1" t="b">
        <f>AND($A107="x",'Daļu izvēle'!$E104&lt;&gt;"",ISBLANK($L107))</f>
        <v>0</v>
      </c>
      <c r="W107" s="1" t="e">
        <f t="shared" si="5"/>
        <v>#VALUE!</v>
      </c>
      <c r="X107" s="57" t="b">
        <f>AND($A107="x",'Daļu izvēle'!$E104&lt;&gt;"",'Daļu izvēle'!$E104&lt;&gt;0)</f>
        <v>0</v>
      </c>
      <c r="Y107" s="57" t="b">
        <f t="shared" si="8"/>
        <v>0</v>
      </c>
      <c r="Z107" s="57" t="b">
        <f t="shared" si="9"/>
        <v>1</v>
      </c>
      <c r="AA107" s="57" t="b">
        <f>'Agrotehniskā kopšana'!I108&gt;=I107*0.85</f>
        <v>1</v>
      </c>
      <c r="AB107" s="57" t="b">
        <f>'Jaunaudžu kopšana'!I107&gt;=I107*0.85</f>
        <v>1</v>
      </c>
      <c r="AC107" s="57" t="b">
        <f>'Agrotehniskā kopšana'!AH108</f>
        <v>0</v>
      </c>
      <c r="AD107" s="57" t="b">
        <f>'Jaunaudžu kopšana'!Z107</f>
        <v>0</v>
      </c>
    </row>
    <row r="108" spans="1:30" hidden="1" x14ac:dyDescent="0.3">
      <c r="A108" s="324" t="str">
        <f>SUBSTITUTE('Daļu izvēle'!A105,"0","")</f>
        <v/>
      </c>
      <c r="B108" s="325">
        <f>'Daļu izvēle'!B105</f>
        <v>97</v>
      </c>
      <c r="C108" s="166" t="str">
        <f>'Daļu izvēle'!C105</f>
        <v>Rietumvidzeme</v>
      </c>
      <c r="D108" s="326" t="str">
        <f>'Daļu izvēle'!D105</f>
        <v>Salacgrīvas</v>
      </c>
      <c r="E108" s="327">
        <f>'Daļu izvēle'!E105</f>
        <v>0</v>
      </c>
      <c r="F108" s="327">
        <f>'Daļu izvēle'!F105</f>
        <v>0</v>
      </c>
      <c r="G108" s="97">
        <f>'Daļu izvēle'!G105</f>
        <v>0</v>
      </c>
      <c r="H108" s="98">
        <f>'Daļu izvēle'!H105</f>
        <v>0</v>
      </c>
      <c r="I108" s="343"/>
      <c r="J108" s="344">
        <f t="shared" si="6"/>
        <v>0</v>
      </c>
      <c r="K108" s="156" t="str">
        <f>IF($X108,IF(AND($I108&lt;&gt;"",$I108&lt;&gt;0),ROUND(ROUND($I108,3)*Cenas!B$9*Cenas!$B$6,2),0),"")</f>
        <v/>
      </c>
      <c r="L108" s="153" t="str">
        <f>IF($X108,IF(AND($I108&lt;&gt;"",$I108&lt;&gt;0),ROUND(ROUND($I108,3)*Cenas!C$9*Cenas!$B$6,2),0),"")</f>
        <v/>
      </c>
      <c r="M108" s="99" t="str">
        <f>IF($X108,IF(AND($I108&lt;&gt;"",$I108&lt;&gt;0),ROUND(ROUND($I108,3)*Cenas!D$9*Cenas!$B$6,2),0),"")</f>
        <v/>
      </c>
      <c r="T108" s="1" t="b">
        <f t="shared" si="7"/>
        <v>0</v>
      </c>
      <c r="U108" s="1" t="b">
        <f>AND($A108="x",'Daļu izvēle'!$E105&lt;&gt;"",ISBLANK($K108))</f>
        <v>0</v>
      </c>
      <c r="V108" s="1" t="b">
        <f>AND($A108="x",'Daļu izvēle'!$E105&lt;&gt;"",ISBLANK($L108))</f>
        <v>0</v>
      </c>
      <c r="W108" s="1" t="e">
        <f t="shared" si="5"/>
        <v>#VALUE!</v>
      </c>
      <c r="X108" s="57" t="b">
        <f>AND($A108="x",'Daļu izvēle'!$E105&lt;&gt;"",'Daļu izvēle'!$E105&lt;&gt;0)</f>
        <v>0</v>
      </c>
      <c r="Y108" s="57" t="b">
        <f t="shared" si="8"/>
        <v>0</v>
      </c>
      <c r="Z108" s="57" t="b">
        <f t="shared" si="9"/>
        <v>1</v>
      </c>
      <c r="AA108" s="57" t="b">
        <f>'Agrotehniskā kopšana'!I109&gt;=I108*0.85</f>
        <v>1</v>
      </c>
      <c r="AB108" s="57" t="b">
        <f>'Jaunaudžu kopšana'!I108&gt;=I108*0.85</f>
        <v>1</v>
      </c>
      <c r="AC108" s="57" t="b">
        <f>'Agrotehniskā kopšana'!AH109</f>
        <v>0</v>
      </c>
      <c r="AD108" s="57" t="b">
        <f>'Jaunaudžu kopšana'!Z108</f>
        <v>0</v>
      </c>
    </row>
    <row r="109" spans="1:30" hidden="1" x14ac:dyDescent="0.3">
      <c r="A109" s="324" t="str">
        <f>SUBSTITUTE('Daļu izvēle'!A106,"0","")</f>
        <v/>
      </c>
      <c r="B109" s="325">
        <f>'Daļu izvēle'!B106</f>
        <v>98</v>
      </c>
      <c r="C109" s="166" t="str">
        <f>'Daļu izvēle'!C106</f>
        <v>Rietumvidzeme</v>
      </c>
      <c r="D109" s="326" t="str">
        <f>'Daļu izvēle'!D106</f>
        <v>Salacgrīvas</v>
      </c>
      <c r="E109" s="327">
        <f>'Daļu izvēle'!E106</f>
        <v>0</v>
      </c>
      <c r="F109" s="327">
        <f>'Daļu izvēle'!F106</f>
        <v>0</v>
      </c>
      <c r="G109" s="97">
        <f>'Daļu izvēle'!G106</f>
        <v>0</v>
      </c>
      <c r="H109" s="98">
        <f>'Daļu izvēle'!H106</f>
        <v>0</v>
      </c>
      <c r="I109" s="343"/>
      <c r="J109" s="344">
        <f t="shared" si="6"/>
        <v>0</v>
      </c>
      <c r="K109" s="156" t="str">
        <f>IF($X109,IF(AND($I109&lt;&gt;"",$I109&lt;&gt;0),ROUND(ROUND($I109,3)*Cenas!B$9*Cenas!$B$6,2),0),"")</f>
        <v/>
      </c>
      <c r="L109" s="153" t="str">
        <f>IF($X109,IF(AND($I109&lt;&gt;"",$I109&lt;&gt;0),ROUND(ROUND($I109,3)*Cenas!C$9*Cenas!$B$6,2),0),"")</f>
        <v/>
      </c>
      <c r="M109" s="99" t="str">
        <f>IF($X109,IF(AND($I109&lt;&gt;"",$I109&lt;&gt;0),ROUND(ROUND($I109,3)*Cenas!D$9*Cenas!$B$6,2),0),"")</f>
        <v/>
      </c>
      <c r="T109" s="1" t="b">
        <f t="shared" si="7"/>
        <v>0</v>
      </c>
      <c r="U109" s="1" t="b">
        <f>AND($A109="x",'Daļu izvēle'!$E106&lt;&gt;"",ISBLANK($K109))</f>
        <v>0</v>
      </c>
      <c r="V109" s="1" t="b">
        <f>AND($A109="x",'Daļu izvēle'!$E106&lt;&gt;"",ISBLANK($L109))</f>
        <v>0</v>
      </c>
      <c r="W109" s="1" t="e">
        <f t="shared" si="5"/>
        <v>#VALUE!</v>
      </c>
      <c r="X109" s="57" t="b">
        <f>AND($A109="x",'Daļu izvēle'!$E106&lt;&gt;"",'Daļu izvēle'!$E106&lt;&gt;0)</f>
        <v>0</v>
      </c>
      <c r="Y109" s="57" t="b">
        <f t="shared" si="8"/>
        <v>0</v>
      </c>
      <c r="Z109" s="57" t="b">
        <f t="shared" si="9"/>
        <v>1</v>
      </c>
      <c r="AA109" s="57" t="b">
        <f>'Agrotehniskā kopšana'!I110&gt;=I109*0.85</f>
        <v>1</v>
      </c>
      <c r="AB109" s="57" t="b">
        <f>'Jaunaudžu kopšana'!I109&gt;=I109*0.85</f>
        <v>1</v>
      </c>
      <c r="AC109" s="57" t="b">
        <f>'Agrotehniskā kopšana'!AH110</f>
        <v>0</v>
      </c>
      <c r="AD109" s="57" t="b">
        <f>'Jaunaudžu kopšana'!Z109</f>
        <v>0</v>
      </c>
    </row>
    <row r="110" spans="1:30" hidden="1" x14ac:dyDescent="0.3">
      <c r="A110" s="324" t="str">
        <f>SUBSTITUTE('Daļu izvēle'!A107,"0","")</f>
        <v/>
      </c>
      <c r="B110" s="325">
        <f>'Daļu izvēle'!B107</f>
        <v>99</v>
      </c>
      <c r="C110" s="166" t="str">
        <f>'Daļu izvēle'!C107</f>
        <v>Rietumvidzeme</v>
      </c>
      <c r="D110" s="326" t="str">
        <f>'Daļu izvēle'!D107</f>
        <v>Salacgrīvas</v>
      </c>
      <c r="E110" s="327">
        <f>'Daļu izvēle'!E107</f>
        <v>0</v>
      </c>
      <c r="F110" s="327">
        <f>'Daļu izvēle'!F107</f>
        <v>0</v>
      </c>
      <c r="G110" s="97">
        <f>'Daļu izvēle'!G107</f>
        <v>0</v>
      </c>
      <c r="H110" s="98">
        <f>'Daļu izvēle'!H107</f>
        <v>0</v>
      </c>
      <c r="I110" s="343"/>
      <c r="J110" s="344">
        <f t="shared" si="6"/>
        <v>0</v>
      </c>
      <c r="K110" s="156" t="str">
        <f>IF($X110,IF(AND($I110&lt;&gt;"",$I110&lt;&gt;0),ROUND(ROUND($I110,3)*Cenas!B$9*Cenas!$B$6,2),0),"")</f>
        <v/>
      </c>
      <c r="L110" s="153" t="str">
        <f>IF($X110,IF(AND($I110&lt;&gt;"",$I110&lt;&gt;0),ROUND(ROUND($I110,3)*Cenas!C$9*Cenas!$B$6,2),0),"")</f>
        <v/>
      </c>
      <c r="M110" s="99" t="str">
        <f>IF($X110,IF(AND($I110&lt;&gt;"",$I110&lt;&gt;0),ROUND(ROUND($I110,3)*Cenas!D$9*Cenas!$B$6,2),0),"")</f>
        <v/>
      </c>
      <c r="T110" s="1" t="b">
        <f t="shared" si="7"/>
        <v>0</v>
      </c>
      <c r="U110" s="1" t="b">
        <f>AND($A110="x",'Daļu izvēle'!$E107&lt;&gt;"",ISBLANK($K110))</f>
        <v>0</v>
      </c>
      <c r="V110" s="1" t="b">
        <f>AND($A110="x",'Daļu izvēle'!$E107&lt;&gt;"",ISBLANK($L110))</f>
        <v>0</v>
      </c>
      <c r="W110" s="1" t="e">
        <f t="shared" si="5"/>
        <v>#VALUE!</v>
      </c>
      <c r="X110" s="57" t="b">
        <f>AND($A110="x",'Daļu izvēle'!$E107&lt;&gt;"",'Daļu izvēle'!$E107&lt;&gt;0)</f>
        <v>0</v>
      </c>
      <c r="Y110" s="57" t="b">
        <f t="shared" si="8"/>
        <v>0</v>
      </c>
      <c r="Z110" s="57" t="b">
        <f t="shared" si="9"/>
        <v>1</v>
      </c>
      <c r="AA110" s="57" t="b">
        <f>'Agrotehniskā kopšana'!I111&gt;=I110*0.85</f>
        <v>1</v>
      </c>
      <c r="AB110" s="57" t="b">
        <f>'Jaunaudžu kopšana'!I110&gt;=I110*0.85</f>
        <v>1</v>
      </c>
      <c r="AC110" s="57" t="b">
        <f>'Agrotehniskā kopšana'!AH111</f>
        <v>0</v>
      </c>
      <c r="AD110" s="57" t="b">
        <f>'Jaunaudžu kopšana'!Z110</f>
        <v>0</v>
      </c>
    </row>
    <row r="111" spans="1:30" hidden="1" x14ac:dyDescent="0.3">
      <c r="A111" s="324" t="str">
        <f>SUBSTITUTE('Daļu izvēle'!A108,"0","")</f>
        <v/>
      </c>
      <c r="B111" s="325">
        <f>'Daļu izvēle'!B108</f>
        <v>100</v>
      </c>
      <c r="C111" s="166" t="str">
        <f>'Daļu izvēle'!C108</f>
        <v>Rietumvidzeme</v>
      </c>
      <c r="D111" s="326" t="str">
        <f>'Daļu izvēle'!D108</f>
        <v>Salacgrīvas</v>
      </c>
      <c r="E111" s="327">
        <f>'Daļu izvēle'!E108</f>
        <v>0</v>
      </c>
      <c r="F111" s="327">
        <f>'Daļu izvēle'!F108</f>
        <v>0</v>
      </c>
      <c r="G111" s="97">
        <f>'Daļu izvēle'!G108</f>
        <v>0</v>
      </c>
      <c r="H111" s="98">
        <f>'Daļu izvēle'!H108</f>
        <v>0</v>
      </c>
      <c r="I111" s="343"/>
      <c r="J111" s="344">
        <f t="shared" si="6"/>
        <v>0</v>
      </c>
      <c r="K111" s="156" t="str">
        <f>IF($X111,IF(AND($I111&lt;&gt;"",$I111&lt;&gt;0),ROUND(ROUND($I111,3)*Cenas!B$9*Cenas!$B$6,2),0),"")</f>
        <v/>
      </c>
      <c r="L111" s="153" t="str">
        <f>IF($X111,IF(AND($I111&lt;&gt;"",$I111&lt;&gt;0),ROUND(ROUND($I111,3)*Cenas!C$9*Cenas!$B$6,2),0),"")</f>
        <v/>
      </c>
      <c r="M111" s="99" t="str">
        <f>IF($X111,IF(AND($I111&lt;&gt;"",$I111&lt;&gt;0),ROUND(ROUND($I111,3)*Cenas!D$9*Cenas!$B$6,2),0),"")</f>
        <v/>
      </c>
      <c r="T111" s="1" t="b">
        <f t="shared" si="7"/>
        <v>0</v>
      </c>
      <c r="U111" s="1" t="b">
        <f>AND($A111="x",'Daļu izvēle'!$E108&lt;&gt;"",ISBLANK($K111))</f>
        <v>0</v>
      </c>
      <c r="V111" s="1" t="b">
        <f>AND($A111="x",'Daļu izvēle'!$E108&lt;&gt;"",ISBLANK($L111))</f>
        <v>0</v>
      </c>
      <c r="W111" s="1" t="e">
        <f t="shared" si="5"/>
        <v>#VALUE!</v>
      </c>
      <c r="X111" s="57" t="b">
        <f>AND($A111="x",'Daļu izvēle'!$E108&lt;&gt;"",'Daļu izvēle'!$E108&lt;&gt;0)</f>
        <v>0</v>
      </c>
      <c r="Y111" s="57" t="b">
        <f t="shared" si="8"/>
        <v>0</v>
      </c>
      <c r="Z111" s="57" t="b">
        <f t="shared" si="9"/>
        <v>1</v>
      </c>
      <c r="AA111" s="57" t="b">
        <f>'Agrotehniskā kopšana'!I112&gt;=I111*0.85</f>
        <v>1</v>
      </c>
      <c r="AB111" s="57" t="b">
        <f>'Jaunaudžu kopšana'!I111&gt;=I111*0.85</f>
        <v>1</v>
      </c>
      <c r="AC111" s="57" t="b">
        <f>'Agrotehniskā kopšana'!AH112</f>
        <v>0</v>
      </c>
      <c r="AD111" s="57" t="b">
        <f>'Jaunaudžu kopšana'!Z111</f>
        <v>0</v>
      </c>
    </row>
    <row r="112" spans="1:30" hidden="1" x14ac:dyDescent="0.3">
      <c r="A112" s="324" t="str">
        <f>SUBSTITUTE('Daļu izvēle'!A109,"0","")</f>
        <v/>
      </c>
      <c r="B112" s="325">
        <f>'Daļu izvēle'!B109</f>
        <v>101</v>
      </c>
      <c r="C112" s="166" t="str">
        <f>'Daļu izvēle'!C109</f>
        <v>Rietumvidzeme</v>
      </c>
      <c r="D112" s="326" t="str">
        <f>'Daļu izvēle'!D109</f>
        <v>Rūjienas</v>
      </c>
      <c r="E112" s="327">
        <f>'Daļu izvēle'!E109</f>
        <v>40</v>
      </c>
      <c r="F112" s="327">
        <f>'Daļu izvēle'!F109</f>
        <v>20</v>
      </c>
      <c r="G112" s="97">
        <f>'Daļu izvēle'!G109</f>
        <v>0</v>
      </c>
      <c r="H112" s="98">
        <f>'Daļu izvēle'!H109</f>
        <v>0</v>
      </c>
      <c r="I112" s="343"/>
      <c r="J112" s="344">
        <f t="shared" si="6"/>
        <v>0</v>
      </c>
      <c r="K112" s="156" t="str">
        <f>IF($X112,IF(AND($I112&lt;&gt;"",$I112&lt;&gt;0),ROUND(ROUND($I112,3)*Cenas!B$9*Cenas!$B$6,2),0),"")</f>
        <v/>
      </c>
      <c r="L112" s="153" t="str">
        <f>IF($X112,IF(AND($I112&lt;&gt;"",$I112&lt;&gt;0),ROUND(ROUND($I112,3)*Cenas!C$9*Cenas!$B$6,2),0),"")</f>
        <v/>
      </c>
      <c r="M112" s="99" t="str">
        <f>IF($X112,IF(AND($I112&lt;&gt;"",$I112&lt;&gt;0),ROUND(ROUND($I112,3)*Cenas!D$9*Cenas!$B$6,2),0),"")</f>
        <v/>
      </c>
      <c r="T112" s="1" t="b">
        <f t="shared" si="7"/>
        <v>0</v>
      </c>
      <c r="U112" s="1" t="b">
        <f>AND($A112="x",'Daļu izvēle'!$E109&lt;&gt;"",ISBLANK($K112))</f>
        <v>0</v>
      </c>
      <c r="V112" s="1" t="b">
        <f>AND($A112="x",'Daļu izvēle'!$E109&lt;&gt;"",ISBLANK($L112))</f>
        <v>0</v>
      </c>
      <c r="W112" s="1" t="e">
        <f t="shared" si="5"/>
        <v>#VALUE!</v>
      </c>
      <c r="X112" s="57" t="b">
        <f>AND($A112="x",'Daļu izvēle'!$E109&lt;&gt;"",'Daļu izvēle'!$E109&lt;&gt;0)</f>
        <v>0</v>
      </c>
      <c r="Y112" s="57" t="b">
        <f t="shared" si="8"/>
        <v>0</v>
      </c>
      <c r="Z112" s="57" t="b">
        <f t="shared" si="9"/>
        <v>1</v>
      </c>
      <c r="AA112" s="57" t="b">
        <f>'Agrotehniskā kopšana'!I113&gt;=I112*0.85</f>
        <v>1</v>
      </c>
      <c r="AB112" s="57" t="b">
        <f>'Jaunaudžu kopšana'!I112&gt;=I112*0.85</f>
        <v>1</v>
      </c>
      <c r="AC112" s="57" t="b">
        <f>'Agrotehniskā kopšana'!AH113</f>
        <v>0</v>
      </c>
      <c r="AD112" s="57" t="b">
        <f>'Jaunaudžu kopšana'!Z112</f>
        <v>0</v>
      </c>
    </row>
    <row r="113" spans="1:30" hidden="1" x14ac:dyDescent="0.3">
      <c r="A113" s="324" t="str">
        <f>SUBSTITUTE('Daļu izvēle'!A110,"0","")</f>
        <v/>
      </c>
      <c r="B113" s="325">
        <f>'Daļu izvēle'!B110</f>
        <v>102</v>
      </c>
      <c r="C113" s="166" t="str">
        <f>'Daļu izvēle'!C110</f>
        <v>Rietumvidzeme</v>
      </c>
      <c r="D113" s="326" t="str">
        <f>'Daļu izvēle'!D110</f>
        <v>Rūjienas</v>
      </c>
      <c r="E113" s="327">
        <f>'Daļu izvēle'!E110</f>
        <v>20</v>
      </c>
      <c r="F113" s="327">
        <f>'Daļu izvēle'!F110</f>
        <v>0</v>
      </c>
      <c r="G113" s="97">
        <f>'Daļu izvēle'!G110</f>
        <v>0</v>
      </c>
      <c r="H113" s="98">
        <f>'Daļu izvēle'!H110</f>
        <v>0</v>
      </c>
      <c r="I113" s="343"/>
      <c r="J113" s="344">
        <f t="shared" si="6"/>
        <v>0</v>
      </c>
      <c r="K113" s="156" t="str">
        <f>IF($X113,IF(AND($I113&lt;&gt;"",$I113&lt;&gt;0),ROUND(ROUND($I113,3)*Cenas!B$9*Cenas!$B$6,2),0),"")</f>
        <v/>
      </c>
      <c r="L113" s="153" t="str">
        <f>IF($X113,IF(AND($I113&lt;&gt;"",$I113&lt;&gt;0),ROUND(ROUND($I113,3)*Cenas!C$9*Cenas!$B$6,2),0),"")</f>
        <v/>
      </c>
      <c r="M113" s="99" t="str">
        <f>IF($X113,IF(AND($I113&lt;&gt;"",$I113&lt;&gt;0),ROUND(ROUND($I113,3)*Cenas!D$9*Cenas!$B$6,2),0),"")</f>
        <v/>
      </c>
      <c r="T113" s="1" t="b">
        <f t="shared" si="7"/>
        <v>0</v>
      </c>
      <c r="U113" s="1" t="b">
        <f>AND($A113="x",'Daļu izvēle'!$E110&lt;&gt;"",ISBLANK($K113))</f>
        <v>0</v>
      </c>
      <c r="V113" s="1" t="b">
        <f>AND($A113="x",'Daļu izvēle'!$E110&lt;&gt;"",ISBLANK($L113))</f>
        <v>0</v>
      </c>
      <c r="W113" s="1" t="e">
        <f t="shared" si="5"/>
        <v>#VALUE!</v>
      </c>
      <c r="X113" s="57" t="b">
        <f>AND($A113="x",'Daļu izvēle'!$E110&lt;&gt;"",'Daļu izvēle'!$E110&lt;&gt;0)</f>
        <v>0</v>
      </c>
      <c r="Y113" s="57" t="b">
        <f t="shared" si="8"/>
        <v>0</v>
      </c>
      <c r="Z113" s="57" t="b">
        <f t="shared" si="9"/>
        <v>1</v>
      </c>
      <c r="AA113" s="57" t="b">
        <f>'Agrotehniskā kopšana'!I114&gt;=I113*0.85</f>
        <v>1</v>
      </c>
      <c r="AB113" s="57" t="b">
        <f>'Jaunaudžu kopšana'!I113&gt;=I113*0.85</f>
        <v>1</v>
      </c>
      <c r="AC113" s="57" t="b">
        <f>'Agrotehniskā kopšana'!AH114</f>
        <v>0</v>
      </c>
      <c r="AD113" s="57" t="b">
        <f>'Jaunaudžu kopšana'!Z113</f>
        <v>0</v>
      </c>
    </row>
    <row r="114" spans="1:30" hidden="1" x14ac:dyDescent="0.3">
      <c r="A114" s="324" t="str">
        <f>SUBSTITUTE('Daļu izvēle'!A111,"0","")</f>
        <v/>
      </c>
      <c r="B114" s="325">
        <f>'Daļu izvēle'!B111</f>
        <v>103</v>
      </c>
      <c r="C114" s="166" t="str">
        <f>'Daļu izvēle'!C111</f>
        <v>Rietumvidzeme</v>
      </c>
      <c r="D114" s="326" t="str">
        <f>'Daļu izvēle'!D111</f>
        <v>Rūjienas</v>
      </c>
      <c r="E114" s="327">
        <f>'Daļu izvēle'!E111</f>
        <v>0</v>
      </c>
      <c r="F114" s="327">
        <f>'Daļu izvēle'!F111</f>
        <v>0</v>
      </c>
      <c r="G114" s="97">
        <f>'Daļu izvēle'!G111</f>
        <v>0</v>
      </c>
      <c r="H114" s="98">
        <f>'Daļu izvēle'!H111</f>
        <v>0</v>
      </c>
      <c r="I114" s="343"/>
      <c r="J114" s="344">
        <f t="shared" si="6"/>
        <v>0</v>
      </c>
      <c r="K114" s="156" t="str">
        <f>IF($X114,IF(AND($I114&lt;&gt;"",$I114&lt;&gt;0),ROUND(ROUND($I114,3)*Cenas!B$9*Cenas!$B$6,2),0),"")</f>
        <v/>
      </c>
      <c r="L114" s="153" t="str">
        <f>IF($X114,IF(AND($I114&lt;&gt;"",$I114&lt;&gt;0),ROUND(ROUND($I114,3)*Cenas!C$9*Cenas!$B$6,2),0),"")</f>
        <v/>
      </c>
      <c r="M114" s="99" t="str">
        <f>IF($X114,IF(AND($I114&lt;&gt;"",$I114&lt;&gt;0),ROUND(ROUND($I114,3)*Cenas!D$9*Cenas!$B$6,2),0),"")</f>
        <v/>
      </c>
      <c r="T114" s="1" t="b">
        <f t="shared" si="7"/>
        <v>0</v>
      </c>
      <c r="U114" s="1" t="b">
        <f>AND($A114="x",'Daļu izvēle'!$E111&lt;&gt;"",ISBLANK($K114))</f>
        <v>0</v>
      </c>
      <c r="V114" s="1" t="b">
        <f>AND($A114="x",'Daļu izvēle'!$E111&lt;&gt;"",ISBLANK($L114))</f>
        <v>0</v>
      </c>
      <c r="W114" s="1" t="e">
        <f t="shared" si="5"/>
        <v>#VALUE!</v>
      </c>
      <c r="X114" s="57" t="b">
        <f>AND($A114="x",'Daļu izvēle'!$E111&lt;&gt;"",'Daļu izvēle'!$E111&lt;&gt;0)</f>
        <v>0</v>
      </c>
      <c r="Y114" s="57" t="b">
        <f t="shared" si="8"/>
        <v>0</v>
      </c>
      <c r="Z114" s="57" t="b">
        <f t="shared" si="9"/>
        <v>1</v>
      </c>
      <c r="AA114" s="57" t="b">
        <f>'Agrotehniskā kopšana'!I115&gt;=I114*0.85</f>
        <v>1</v>
      </c>
      <c r="AB114" s="57" t="b">
        <f>'Jaunaudžu kopšana'!I114&gt;=I114*0.85</f>
        <v>1</v>
      </c>
      <c r="AC114" s="57" t="b">
        <f>'Agrotehniskā kopšana'!AH115</f>
        <v>0</v>
      </c>
      <c r="AD114" s="57" t="b">
        <f>'Jaunaudžu kopšana'!Z114</f>
        <v>0</v>
      </c>
    </row>
    <row r="115" spans="1:30" hidden="1" x14ac:dyDescent="0.3">
      <c r="A115" s="324" t="str">
        <f>SUBSTITUTE('Daļu izvēle'!A112,"0","")</f>
        <v/>
      </c>
      <c r="B115" s="325">
        <f>'Daļu izvēle'!B112</f>
        <v>104</v>
      </c>
      <c r="C115" s="166" t="str">
        <f>'Daļu izvēle'!C112</f>
        <v>Rietumvidzeme</v>
      </c>
      <c r="D115" s="326" t="str">
        <f>'Daļu izvēle'!D112</f>
        <v>Rūjienas</v>
      </c>
      <c r="E115" s="327">
        <f>'Daļu izvēle'!E112</f>
        <v>0</v>
      </c>
      <c r="F115" s="327">
        <f>'Daļu izvēle'!F112</f>
        <v>0</v>
      </c>
      <c r="G115" s="97">
        <f>'Daļu izvēle'!G112</f>
        <v>0</v>
      </c>
      <c r="H115" s="98">
        <f>'Daļu izvēle'!H112</f>
        <v>0</v>
      </c>
      <c r="I115" s="343"/>
      <c r="J115" s="344">
        <f t="shared" si="6"/>
        <v>0</v>
      </c>
      <c r="K115" s="156" t="str">
        <f>IF($X115,IF(AND($I115&lt;&gt;"",$I115&lt;&gt;0),ROUND(ROUND($I115,3)*Cenas!B$9*Cenas!$B$6,2),0),"")</f>
        <v/>
      </c>
      <c r="L115" s="153" t="str">
        <f>IF($X115,IF(AND($I115&lt;&gt;"",$I115&lt;&gt;0),ROUND(ROUND($I115,3)*Cenas!C$9*Cenas!$B$6,2),0),"")</f>
        <v/>
      </c>
      <c r="M115" s="99" t="str">
        <f>IF($X115,IF(AND($I115&lt;&gt;"",$I115&lt;&gt;0),ROUND(ROUND($I115,3)*Cenas!D$9*Cenas!$B$6,2),0),"")</f>
        <v/>
      </c>
      <c r="T115" s="1" t="b">
        <f t="shared" si="7"/>
        <v>0</v>
      </c>
      <c r="U115" s="1" t="b">
        <f>AND($A115="x",'Daļu izvēle'!$E112&lt;&gt;"",ISBLANK($K115))</f>
        <v>0</v>
      </c>
      <c r="V115" s="1" t="b">
        <f>AND($A115="x",'Daļu izvēle'!$E112&lt;&gt;"",ISBLANK($L115))</f>
        <v>0</v>
      </c>
      <c r="W115" s="1" t="e">
        <f t="shared" si="5"/>
        <v>#VALUE!</v>
      </c>
      <c r="X115" s="57" t="b">
        <f>AND($A115="x",'Daļu izvēle'!$E112&lt;&gt;"",'Daļu izvēle'!$E112&lt;&gt;0)</f>
        <v>0</v>
      </c>
      <c r="Y115" s="57" t="b">
        <f t="shared" si="8"/>
        <v>0</v>
      </c>
      <c r="Z115" s="57" t="b">
        <f t="shared" si="9"/>
        <v>1</v>
      </c>
      <c r="AA115" s="57" t="b">
        <f>'Agrotehniskā kopšana'!I116&gt;=I115*0.85</f>
        <v>1</v>
      </c>
      <c r="AB115" s="57" t="b">
        <f>'Jaunaudžu kopšana'!I115&gt;=I115*0.85</f>
        <v>1</v>
      </c>
      <c r="AC115" s="57" t="b">
        <f>'Agrotehniskā kopšana'!AH116</f>
        <v>0</v>
      </c>
      <c r="AD115" s="57" t="b">
        <f>'Jaunaudžu kopšana'!Z115</f>
        <v>0</v>
      </c>
    </row>
    <row r="116" spans="1:30" hidden="1" x14ac:dyDescent="0.3">
      <c r="A116" s="324" t="str">
        <f>SUBSTITUTE('Daļu izvēle'!A113,"0","")</f>
        <v/>
      </c>
      <c r="B116" s="325">
        <f>'Daļu izvēle'!B113</f>
        <v>105</v>
      </c>
      <c r="C116" s="166" t="str">
        <f>'Daļu izvēle'!C113</f>
        <v>Rietumvidzeme</v>
      </c>
      <c r="D116" s="326" t="str">
        <f>'Daļu izvēle'!D113</f>
        <v>Rūjienas</v>
      </c>
      <c r="E116" s="327">
        <f>'Daļu izvēle'!E113</f>
        <v>0</v>
      </c>
      <c r="F116" s="327">
        <f>'Daļu izvēle'!F113</f>
        <v>0</v>
      </c>
      <c r="G116" s="97">
        <f>'Daļu izvēle'!G113</f>
        <v>0</v>
      </c>
      <c r="H116" s="98">
        <f>'Daļu izvēle'!H113</f>
        <v>0</v>
      </c>
      <c r="I116" s="343"/>
      <c r="J116" s="344">
        <f t="shared" si="6"/>
        <v>0</v>
      </c>
      <c r="K116" s="156" t="str">
        <f>IF($X116,IF(AND($I116&lt;&gt;"",$I116&lt;&gt;0),ROUND(ROUND($I116,3)*Cenas!B$9*Cenas!$B$6,2),0),"")</f>
        <v/>
      </c>
      <c r="L116" s="153" t="str">
        <f>IF($X116,IF(AND($I116&lt;&gt;"",$I116&lt;&gt;0),ROUND(ROUND($I116,3)*Cenas!C$9*Cenas!$B$6,2),0),"")</f>
        <v/>
      </c>
      <c r="M116" s="99" t="str">
        <f>IF($X116,IF(AND($I116&lt;&gt;"",$I116&lt;&gt;0),ROUND(ROUND($I116,3)*Cenas!D$9*Cenas!$B$6,2),0),"")</f>
        <v/>
      </c>
      <c r="T116" s="1" t="b">
        <f t="shared" si="7"/>
        <v>0</v>
      </c>
      <c r="U116" s="1" t="b">
        <f>AND($A116="x",'Daļu izvēle'!$E113&lt;&gt;"",ISBLANK($K116))</f>
        <v>0</v>
      </c>
      <c r="V116" s="1" t="b">
        <f>AND($A116="x",'Daļu izvēle'!$E113&lt;&gt;"",ISBLANK($L116))</f>
        <v>0</v>
      </c>
      <c r="W116" s="1" t="e">
        <f t="shared" si="5"/>
        <v>#VALUE!</v>
      </c>
      <c r="X116" s="57" t="b">
        <f>AND($A116="x",'Daļu izvēle'!$E113&lt;&gt;"",'Daļu izvēle'!$E113&lt;&gt;0)</f>
        <v>0</v>
      </c>
      <c r="Y116" s="57" t="b">
        <f t="shared" si="8"/>
        <v>0</v>
      </c>
      <c r="Z116" s="57" t="b">
        <f t="shared" si="9"/>
        <v>1</v>
      </c>
      <c r="AA116" s="57" t="b">
        <f>'Agrotehniskā kopšana'!I117&gt;=I116*0.85</f>
        <v>1</v>
      </c>
      <c r="AB116" s="57" t="b">
        <f>'Jaunaudžu kopšana'!I116&gt;=I116*0.85</f>
        <v>1</v>
      </c>
      <c r="AC116" s="57" t="b">
        <f>'Agrotehniskā kopšana'!AH117</f>
        <v>0</v>
      </c>
      <c r="AD116" s="57" t="b">
        <f>'Jaunaudžu kopšana'!Z116</f>
        <v>0</v>
      </c>
    </row>
    <row r="117" spans="1:30" hidden="1" x14ac:dyDescent="0.3">
      <c r="A117" s="324" t="str">
        <f>SUBSTITUTE('Daļu izvēle'!A114,"0","")</f>
        <v/>
      </c>
      <c r="B117" s="325">
        <f>'Daļu izvēle'!B114</f>
        <v>106</v>
      </c>
      <c r="C117" s="166" t="str">
        <f>'Daļu izvēle'!C114</f>
        <v>Rietumvidzeme</v>
      </c>
      <c r="D117" s="326" t="str">
        <f>'Daļu izvēle'!D114</f>
        <v>Rūjienas</v>
      </c>
      <c r="E117" s="327">
        <f>'Daļu izvēle'!E114</f>
        <v>0</v>
      </c>
      <c r="F117" s="327">
        <f>'Daļu izvēle'!F114</f>
        <v>0</v>
      </c>
      <c r="G117" s="97">
        <f>'Daļu izvēle'!G114</f>
        <v>0</v>
      </c>
      <c r="H117" s="98">
        <f>'Daļu izvēle'!H114</f>
        <v>0</v>
      </c>
      <c r="I117" s="343"/>
      <c r="J117" s="344">
        <f t="shared" si="6"/>
        <v>0</v>
      </c>
      <c r="K117" s="156" t="str">
        <f>IF($X117,IF(AND($I117&lt;&gt;"",$I117&lt;&gt;0),ROUND(ROUND($I117,3)*Cenas!B$9*Cenas!$B$6,2),0),"")</f>
        <v/>
      </c>
      <c r="L117" s="153" t="str">
        <f>IF($X117,IF(AND($I117&lt;&gt;"",$I117&lt;&gt;0),ROUND(ROUND($I117,3)*Cenas!C$9*Cenas!$B$6,2),0),"")</f>
        <v/>
      </c>
      <c r="M117" s="99" t="str">
        <f>IF($X117,IF(AND($I117&lt;&gt;"",$I117&lt;&gt;0),ROUND(ROUND($I117,3)*Cenas!D$9*Cenas!$B$6,2),0),"")</f>
        <v/>
      </c>
      <c r="T117" s="1" t="b">
        <f t="shared" si="7"/>
        <v>0</v>
      </c>
      <c r="U117" s="1" t="b">
        <f>AND($A117="x",'Daļu izvēle'!$E114&lt;&gt;"",ISBLANK($K117))</f>
        <v>0</v>
      </c>
      <c r="V117" s="1" t="b">
        <f>AND($A117="x",'Daļu izvēle'!$E114&lt;&gt;"",ISBLANK($L117))</f>
        <v>0</v>
      </c>
      <c r="W117" s="1" t="e">
        <f t="shared" si="5"/>
        <v>#VALUE!</v>
      </c>
      <c r="X117" s="57" t="b">
        <f>AND($A117="x",'Daļu izvēle'!$E114&lt;&gt;"",'Daļu izvēle'!$E114&lt;&gt;0)</f>
        <v>0</v>
      </c>
      <c r="Y117" s="57" t="b">
        <f t="shared" si="8"/>
        <v>0</v>
      </c>
      <c r="Z117" s="57" t="b">
        <f t="shared" si="9"/>
        <v>1</v>
      </c>
      <c r="AA117" s="57" t="b">
        <f>'Agrotehniskā kopšana'!I118&gt;=I117*0.85</f>
        <v>1</v>
      </c>
      <c r="AB117" s="57" t="b">
        <f>'Jaunaudžu kopšana'!I117&gt;=I117*0.85</f>
        <v>1</v>
      </c>
      <c r="AC117" s="57" t="b">
        <f>'Agrotehniskā kopšana'!AH118</f>
        <v>0</v>
      </c>
      <c r="AD117" s="57" t="b">
        <f>'Jaunaudžu kopšana'!Z117</f>
        <v>0</v>
      </c>
    </row>
    <row r="118" spans="1:30" hidden="1" x14ac:dyDescent="0.3">
      <c r="A118" s="324" t="str">
        <f>SUBSTITUTE('Daļu izvēle'!A115,"0","")</f>
        <v/>
      </c>
      <c r="B118" s="325">
        <f>'Daļu izvēle'!B115</f>
        <v>107</v>
      </c>
      <c r="C118" s="166" t="str">
        <f>'Daļu izvēle'!C115</f>
        <v>Rietumvidzeme</v>
      </c>
      <c r="D118" s="326" t="str">
        <f>'Daļu izvēle'!D115</f>
        <v>Rūjienas</v>
      </c>
      <c r="E118" s="327">
        <f>'Daļu izvēle'!E115</f>
        <v>0</v>
      </c>
      <c r="F118" s="327">
        <f>'Daļu izvēle'!F115</f>
        <v>0</v>
      </c>
      <c r="G118" s="97">
        <f>'Daļu izvēle'!G115</f>
        <v>0</v>
      </c>
      <c r="H118" s="98">
        <f>'Daļu izvēle'!H115</f>
        <v>0</v>
      </c>
      <c r="I118" s="343"/>
      <c r="J118" s="344">
        <f t="shared" si="6"/>
        <v>0</v>
      </c>
      <c r="K118" s="156" t="str">
        <f>IF($X118,IF(AND($I118&lt;&gt;"",$I118&lt;&gt;0),ROUND(ROUND($I118,3)*Cenas!B$9*Cenas!$B$6,2),0),"")</f>
        <v/>
      </c>
      <c r="L118" s="153" t="str">
        <f>IF($X118,IF(AND($I118&lt;&gt;"",$I118&lt;&gt;0),ROUND(ROUND($I118,3)*Cenas!C$9*Cenas!$B$6,2),0),"")</f>
        <v/>
      </c>
      <c r="M118" s="99" t="str">
        <f>IF($X118,IF(AND($I118&lt;&gt;"",$I118&lt;&gt;0),ROUND(ROUND($I118,3)*Cenas!D$9*Cenas!$B$6,2),0),"")</f>
        <v/>
      </c>
      <c r="T118" s="1" t="b">
        <f t="shared" si="7"/>
        <v>0</v>
      </c>
      <c r="U118" s="1" t="b">
        <f>AND($A118="x",'Daļu izvēle'!$E115&lt;&gt;"",ISBLANK($K118))</f>
        <v>0</v>
      </c>
      <c r="V118" s="1" t="b">
        <f>AND($A118="x",'Daļu izvēle'!$E115&lt;&gt;"",ISBLANK($L118))</f>
        <v>0</v>
      </c>
      <c r="W118" s="1" t="e">
        <f t="shared" si="5"/>
        <v>#VALUE!</v>
      </c>
      <c r="X118" s="57" t="b">
        <f>AND($A118="x",'Daļu izvēle'!$E115&lt;&gt;"",'Daļu izvēle'!$E115&lt;&gt;0)</f>
        <v>0</v>
      </c>
      <c r="Y118" s="57" t="b">
        <f t="shared" si="8"/>
        <v>0</v>
      </c>
      <c r="Z118" s="57" t="b">
        <f t="shared" si="9"/>
        <v>1</v>
      </c>
      <c r="AA118" s="57" t="b">
        <f>'Agrotehniskā kopšana'!I119&gt;=I118*0.85</f>
        <v>1</v>
      </c>
      <c r="AB118" s="57" t="b">
        <f>'Jaunaudžu kopšana'!I118&gt;=I118*0.85</f>
        <v>1</v>
      </c>
      <c r="AC118" s="57" t="b">
        <f>'Agrotehniskā kopšana'!AH119</f>
        <v>0</v>
      </c>
      <c r="AD118" s="57" t="b">
        <f>'Jaunaudžu kopšana'!Z118</f>
        <v>0</v>
      </c>
    </row>
    <row r="119" spans="1:30" hidden="1" x14ac:dyDescent="0.3">
      <c r="A119" s="324" t="str">
        <f>SUBSTITUTE('Daļu izvēle'!A116,"0","")</f>
        <v/>
      </c>
      <c r="B119" s="325">
        <f>'Daļu izvēle'!B116</f>
        <v>108</v>
      </c>
      <c r="C119" s="166" t="str">
        <f>'Daļu izvēle'!C116</f>
        <v>Rietumvidzeme</v>
      </c>
      <c r="D119" s="326" t="str">
        <f>'Daļu izvēle'!D116</f>
        <v>Rūjienas</v>
      </c>
      <c r="E119" s="327">
        <f>'Daļu izvēle'!E116</f>
        <v>0</v>
      </c>
      <c r="F119" s="327">
        <f>'Daļu izvēle'!F116</f>
        <v>0</v>
      </c>
      <c r="G119" s="97">
        <f>'Daļu izvēle'!G116</f>
        <v>0</v>
      </c>
      <c r="H119" s="98">
        <f>'Daļu izvēle'!H116</f>
        <v>0</v>
      </c>
      <c r="I119" s="343"/>
      <c r="J119" s="344">
        <f t="shared" si="6"/>
        <v>0</v>
      </c>
      <c r="K119" s="156" t="str">
        <f>IF($X119,IF(AND($I119&lt;&gt;"",$I119&lt;&gt;0),ROUND(ROUND($I119,3)*Cenas!B$9*Cenas!$B$6,2),0),"")</f>
        <v/>
      </c>
      <c r="L119" s="153" t="str">
        <f>IF($X119,IF(AND($I119&lt;&gt;"",$I119&lt;&gt;0),ROUND(ROUND($I119,3)*Cenas!C$9*Cenas!$B$6,2),0),"")</f>
        <v/>
      </c>
      <c r="M119" s="99" t="str">
        <f>IF($X119,IF(AND($I119&lt;&gt;"",$I119&lt;&gt;0),ROUND(ROUND($I119,3)*Cenas!D$9*Cenas!$B$6,2),0),"")</f>
        <v/>
      </c>
      <c r="T119" s="1" t="b">
        <f t="shared" si="7"/>
        <v>0</v>
      </c>
      <c r="U119" s="1" t="b">
        <f>AND($A119="x",'Daļu izvēle'!$E116&lt;&gt;"",ISBLANK($K119))</f>
        <v>0</v>
      </c>
      <c r="V119" s="1" t="b">
        <f>AND($A119="x",'Daļu izvēle'!$E116&lt;&gt;"",ISBLANK($L119))</f>
        <v>0</v>
      </c>
      <c r="W119" s="1" t="e">
        <f t="shared" si="5"/>
        <v>#VALUE!</v>
      </c>
      <c r="X119" s="57" t="b">
        <f>AND($A119="x",'Daļu izvēle'!$E116&lt;&gt;"",'Daļu izvēle'!$E116&lt;&gt;0)</f>
        <v>0</v>
      </c>
      <c r="Y119" s="57" t="b">
        <f t="shared" si="8"/>
        <v>0</v>
      </c>
      <c r="Z119" s="57" t="b">
        <f t="shared" si="9"/>
        <v>1</v>
      </c>
      <c r="AA119" s="57" t="b">
        <f>'Agrotehniskā kopšana'!I120&gt;=I119*0.85</f>
        <v>1</v>
      </c>
      <c r="AB119" s="57" t="b">
        <f>'Jaunaudžu kopšana'!I119&gt;=I119*0.85</f>
        <v>1</v>
      </c>
      <c r="AC119" s="57" t="b">
        <f>'Agrotehniskā kopšana'!AH120</f>
        <v>0</v>
      </c>
      <c r="AD119" s="57" t="b">
        <f>'Jaunaudžu kopšana'!Z119</f>
        <v>0</v>
      </c>
    </row>
    <row r="120" spans="1:30" hidden="1" x14ac:dyDescent="0.3">
      <c r="A120" s="324" t="str">
        <f>SUBSTITUTE('Daļu izvēle'!A117,"0","")</f>
        <v/>
      </c>
      <c r="B120" s="325">
        <f>'Daļu izvēle'!B117</f>
        <v>109</v>
      </c>
      <c r="C120" s="166" t="str">
        <f>'Daļu izvēle'!C117</f>
        <v>Rietumvidzeme</v>
      </c>
      <c r="D120" s="326" t="str">
        <f>'Daļu izvēle'!D117</f>
        <v>Rūjienas</v>
      </c>
      <c r="E120" s="327">
        <f>'Daļu izvēle'!E117</f>
        <v>0</v>
      </c>
      <c r="F120" s="327">
        <f>'Daļu izvēle'!F117</f>
        <v>0</v>
      </c>
      <c r="G120" s="97">
        <f>'Daļu izvēle'!G117</f>
        <v>0</v>
      </c>
      <c r="H120" s="98">
        <f>'Daļu izvēle'!H117</f>
        <v>0</v>
      </c>
      <c r="I120" s="343"/>
      <c r="J120" s="344">
        <f t="shared" si="6"/>
        <v>0</v>
      </c>
      <c r="K120" s="156" t="str">
        <f>IF($X120,IF(AND($I120&lt;&gt;"",$I120&lt;&gt;0),ROUND(ROUND($I120,3)*Cenas!B$9*Cenas!$B$6,2),0),"")</f>
        <v/>
      </c>
      <c r="L120" s="153" t="str">
        <f>IF($X120,IF(AND($I120&lt;&gt;"",$I120&lt;&gt;0),ROUND(ROUND($I120,3)*Cenas!C$9*Cenas!$B$6,2),0),"")</f>
        <v/>
      </c>
      <c r="M120" s="99" t="str">
        <f>IF($X120,IF(AND($I120&lt;&gt;"",$I120&lt;&gt;0),ROUND(ROUND($I120,3)*Cenas!D$9*Cenas!$B$6,2),0),"")</f>
        <v/>
      </c>
      <c r="T120" s="1" t="b">
        <f t="shared" si="7"/>
        <v>0</v>
      </c>
      <c r="U120" s="1" t="b">
        <f>AND($A120="x",'Daļu izvēle'!$E117&lt;&gt;"",ISBLANK($K120))</f>
        <v>0</v>
      </c>
      <c r="V120" s="1" t="b">
        <f>AND($A120="x",'Daļu izvēle'!$E117&lt;&gt;"",ISBLANK($L120))</f>
        <v>0</v>
      </c>
      <c r="W120" s="1" t="e">
        <f t="shared" si="5"/>
        <v>#VALUE!</v>
      </c>
      <c r="X120" s="57" t="b">
        <f>AND($A120="x",'Daļu izvēle'!$E117&lt;&gt;"",'Daļu izvēle'!$E117&lt;&gt;0)</f>
        <v>0</v>
      </c>
      <c r="Y120" s="57" t="b">
        <f t="shared" si="8"/>
        <v>0</v>
      </c>
      <c r="Z120" s="57" t="b">
        <f t="shared" si="9"/>
        <v>1</v>
      </c>
      <c r="AA120" s="57" t="b">
        <f>'Agrotehniskā kopšana'!I121&gt;=I120*0.85</f>
        <v>1</v>
      </c>
      <c r="AB120" s="57" t="b">
        <f>'Jaunaudžu kopšana'!I120&gt;=I120*0.85</f>
        <v>1</v>
      </c>
      <c r="AC120" s="57" t="b">
        <f>'Agrotehniskā kopšana'!AH121</f>
        <v>0</v>
      </c>
      <c r="AD120" s="57" t="b">
        <f>'Jaunaudžu kopšana'!Z120</f>
        <v>0</v>
      </c>
    </row>
    <row r="121" spans="1:30" hidden="1" x14ac:dyDescent="0.3">
      <c r="A121" s="324" t="str">
        <f>SUBSTITUTE('Daļu izvēle'!A118,"0","")</f>
        <v/>
      </c>
      <c r="B121" s="325">
        <f>'Daļu izvēle'!B118</f>
        <v>110</v>
      </c>
      <c r="C121" s="166" t="str">
        <f>'Daļu izvēle'!C118</f>
        <v>Rietumvidzeme</v>
      </c>
      <c r="D121" s="326" t="str">
        <f>'Daļu izvēle'!D118</f>
        <v>Piejūras</v>
      </c>
      <c r="E121" s="327">
        <f>'Daļu izvēle'!E118</f>
        <v>40</v>
      </c>
      <c r="F121" s="327">
        <f>'Daļu izvēle'!F118</f>
        <v>30</v>
      </c>
      <c r="G121" s="97">
        <f>'Daļu izvēle'!G118</f>
        <v>0</v>
      </c>
      <c r="H121" s="98">
        <f>'Daļu izvēle'!H118</f>
        <v>0</v>
      </c>
      <c r="I121" s="343"/>
      <c r="J121" s="344">
        <f t="shared" si="6"/>
        <v>0</v>
      </c>
      <c r="K121" s="156" t="str">
        <f>IF($X121,IF(AND($I121&lt;&gt;"",$I121&lt;&gt;0),ROUND(ROUND($I121,3)*Cenas!B$9*Cenas!$B$6,2),0),"")</f>
        <v/>
      </c>
      <c r="L121" s="153" t="str">
        <f>IF($X121,IF(AND($I121&lt;&gt;"",$I121&lt;&gt;0),ROUND(ROUND($I121,3)*Cenas!C$9*Cenas!$B$6,2),0),"")</f>
        <v/>
      </c>
      <c r="M121" s="99" t="str">
        <f>IF($X121,IF(AND($I121&lt;&gt;"",$I121&lt;&gt;0),ROUND(ROUND($I121,3)*Cenas!D$9*Cenas!$B$6,2),0),"")</f>
        <v/>
      </c>
      <c r="T121" s="1" t="b">
        <f t="shared" si="7"/>
        <v>0</v>
      </c>
      <c r="U121" s="1" t="b">
        <f>AND($A121="x",'Daļu izvēle'!$E118&lt;&gt;"",ISBLANK($K121))</f>
        <v>0</v>
      </c>
      <c r="V121" s="1" t="b">
        <f>AND($A121="x",'Daļu izvēle'!$E118&lt;&gt;"",ISBLANK($L121))</f>
        <v>0</v>
      </c>
      <c r="W121" s="1" t="e">
        <f t="shared" si="5"/>
        <v>#VALUE!</v>
      </c>
      <c r="X121" s="57" t="b">
        <f>AND($A121="x",'Daļu izvēle'!$E118&lt;&gt;"",'Daļu izvēle'!$E118&lt;&gt;0)</f>
        <v>0</v>
      </c>
      <c r="Y121" s="57" t="b">
        <f t="shared" si="8"/>
        <v>0</v>
      </c>
      <c r="Z121" s="57" t="b">
        <f t="shared" si="9"/>
        <v>1</v>
      </c>
      <c r="AA121" s="57" t="b">
        <f>'Agrotehniskā kopšana'!I122&gt;=I121*0.85</f>
        <v>1</v>
      </c>
      <c r="AB121" s="57" t="b">
        <f>'Jaunaudžu kopšana'!I121&gt;=I121*0.85</f>
        <v>1</v>
      </c>
      <c r="AC121" s="57" t="b">
        <f>'Agrotehniskā kopšana'!AH122</f>
        <v>0</v>
      </c>
      <c r="AD121" s="57" t="b">
        <f>'Jaunaudžu kopšana'!Z121</f>
        <v>0</v>
      </c>
    </row>
    <row r="122" spans="1:30" hidden="1" x14ac:dyDescent="0.3">
      <c r="A122" s="324" t="str">
        <f>SUBSTITUTE('Daļu izvēle'!A119,"0","")</f>
        <v/>
      </c>
      <c r="B122" s="325">
        <f>'Daļu izvēle'!B119</f>
        <v>111</v>
      </c>
      <c r="C122" s="166" t="str">
        <f>'Daļu izvēle'!C119</f>
        <v>Rietumvidzeme</v>
      </c>
      <c r="D122" s="326" t="str">
        <f>'Daļu izvēle'!D119</f>
        <v>Piejūras</v>
      </c>
      <c r="E122" s="327">
        <f>'Daļu izvēle'!E119</f>
        <v>20</v>
      </c>
      <c r="F122" s="327">
        <f>'Daļu izvēle'!F119</f>
        <v>20</v>
      </c>
      <c r="G122" s="97">
        <f>'Daļu izvēle'!G119</f>
        <v>0</v>
      </c>
      <c r="H122" s="98">
        <f>'Daļu izvēle'!H119</f>
        <v>0</v>
      </c>
      <c r="I122" s="343"/>
      <c r="J122" s="344">
        <f t="shared" si="6"/>
        <v>0</v>
      </c>
      <c r="K122" s="156" t="str">
        <f>IF($X122,IF(AND($I122&lt;&gt;"",$I122&lt;&gt;0),ROUND(ROUND($I122,3)*Cenas!B$9*Cenas!$B$6,2),0),"")</f>
        <v/>
      </c>
      <c r="L122" s="153" t="str">
        <f>IF($X122,IF(AND($I122&lt;&gt;"",$I122&lt;&gt;0),ROUND(ROUND($I122,3)*Cenas!C$9*Cenas!$B$6,2),0),"")</f>
        <v/>
      </c>
      <c r="M122" s="99" t="str">
        <f>IF($X122,IF(AND($I122&lt;&gt;"",$I122&lt;&gt;0),ROUND(ROUND($I122,3)*Cenas!D$9*Cenas!$B$6,2),0),"")</f>
        <v/>
      </c>
      <c r="T122" s="1" t="b">
        <f t="shared" si="7"/>
        <v>0</v>
      </c>
      <c r="U122" s="1" t="b">
        <f>AND($A122="x",'Daļu izvēle'!$E119&lt;&gt;"",ISBLANK($K122))</f>
        <v>0</v>
      </c>
      <c r="V122" s="1" t="b">
        <f>AND($A122="x",'Daļu izvēle'!$E119&lt;&gt;"",ISBLANK($L122))</f>
        <v>0</v>
      </c>
      <c r="W122" s="1" t="e">
        <f t="shared" si="5"/>
        <v>#VALUE!</v>
      </c>
      <c r="X122" s="57" t="b">
        <f>AND($A122="x",'Daļu izvēle'!$E119&lt;&gt;"",'Daļu izvēle'!$E119&lt;&gt;0)</f>
        <v>0</v>
      </c>
      <c r="Y122" s="57" t="b">
        <f t="shared" si="8"/>
        <v>0</v>
      </c>
      <c r="Z122" s="57" t="b">
        <f t="shared" si="9"/>
        <v>1</v>
      </c>
      <c r="AA122" s="57" t="b">
        <f>'Agrotehniskā kopšana'!I123&gt;=I122*0.85</f>
        <v>1</v>
      </c>
      <c r="AB122" s="57" t="b">
        <f>'Jaunaudžu kopšana'!I122&gt;=I122*0.85</f>
        <v>1</v>
      </c>
      <c r="AC122" s="57" t="b">
        <f>'Agrotehniskā kopšana'!AH123</f>
        <v>0</v>
      </c>
      <c r="AD122" s="57" t="b">
        <f>'Jaunaudžu kopšana'!Z122</f>
        <v>0</v>
      </c>
    </row>
    <row r="123" spans="1:30" hidden="1" x14ac:dyDescent="0.3">
      <c r="A123" s="324" t="str">
        <f>SUBSTITUTE('Daļu izvēle'!A120,"0","")</f>
        <v/>
      </c>
      <c r="B123" s="325">
        <f>'Daļu izvēle'!B120</f>
        <v>112</v>
      </c>
      <c r="C123" s="166" t="str">
        <f>'Daļu izvēle'!C120</f>
        <v>Rietumvidzeme</v>
      </c>
      <c r="D123" s="326" t="str">
        <f>'Daļu izvēle'!D120</f>
        <v>Piejūras</v>
      </c>
      <c r="E123" s="327">
        <f>'Daļu izvēle'!E120</f>
        <v>0</v>
      </c>
      <c r="F123" s="327">
        <f>'Daļu izvēle'!F120</f>
        <v>0</v>
      </c>
      <c r="G123" s="97">
        <f>'Daļu izvēle'!G120</f>
        <v>0</v>
      </c>
      <c r="H123" s="98">
        <f>'Daļu izvēle'!H120</f>
        <v>0</v>
      </c>
      <c r="I123" s="343"/>
      <c r="J123" s="344">
        <f t="shared" si="6"/>
        <v>0</v>
      </c>
      <c r="K123" s="156" t="str">
        <f>IF($X123,IF(AND($I123&lt;&gt;"",$I123&lt;&gt;0),ROUND(ROUND($I123,3)*Cenas!B$9*Cenas!$B$6,2),0),"")</f>
        <v/>
      </c>
      <c r="L123" s="153" t="str">
        <f>IF($X123,IF(AND($I123&lt;&gt;"",$I123&lt;&gt;0),ROUND(ROUND($I123,3)*Cenas!C$9*Cenas!$B$6,2),0),"")</f>
        <v/>
      </c>
      <c r="M123" s="99" t="str">
        <f>IF($X123,IF(AND($I123&lt;&gt;"",$I123&lt;&gt;0),ROUND(ROUND($I123,3)*Cenas!D$9*Cenas!$B$6,2),0),"")</f>
        <v/>
      </c>
      <c r="T123" s="1" t="b">
        <f t="shared" si="7"/>
        <v>0</v>
      </c>
      <c r="U123" s="1" t="b">
        <f>AND($A123="x",'Daļu izvēle'!$E120&lt;&gt;"",ISBLANK($K123))</f>
        <v>0</v>
      </c>
      <c r="V123" s="1" t="b">
        <f>AND($A123="x",'Daļu izvēle'!$E120&lt;&gt;"",ISBLANK($L123))</f>
        <v>0</v>
      </c>
      <c r="W123" s="1" t="e">
        <f t="shared" si="5"/>
        <v>#VALUE!</v>
      </c>
      <c r="X123" s="57" t="b">
        <f>AND($A123="x",'Daļu izvēle'!$E120&lt;&gt;"",'Daļu izvēle'!$E120&lt;&gt;0)</f>
        <v>0</v>
      </c>
      <c r="Y123" s="57" t="b">
        <f t="shared" si="8"/>
        <v>0</v>
      </c>
      <c r="Z123" s="57" t="b">
        <f t="shared" si="9"/>
        <v>1</v>
      </c>
      <c r="AA123" s="57" t="b">
        <f>'Agrotehniskā kopšana'!I124&gt;=I123*0.85</f>
        <v>1</v>
      </c>
      <c r="AB123" s="57" t="b">
        <f>'Jaunaudžu kopšana'!I123&gt;=I123*0.85</f>
        <v>1</v>
      </c>
      <c r="AC123" s="57" t="b">
        <f>'Agrotehniskā kopšana'!AH124</f>
        <v>0</v>
      </c>
      <c r="AD123" s="57" t="b">
        <f>'Jaunaudžu kopšana'!Z123</f>
        <v>0</v>
      </c>
    </row>
    <row r="124" spans="1:30" hidden="1" x14ac:dyDescent="0.3">
      <c r="A124" s="324" t="str">
        <f>SUBSTITUTE('Daļu izvēle'!A121,"0","")</f>
        <v/>
      </c>
      <c r="B124" s="325">
        <f>'Daļu izvēle'!B121</f>
        <v>113</v>
      </c>
      <c r="C124" s="166" t="str">
        <f>'Daļu izvēle'!C121</f>
        <v>Rietumvidzeme</v>
      </c>
      <c r="D124" s="326" t="str">
        <f>'Daļu izvēle'!D121</f>
        <v>Piejūras</v>
      </c>
      <c r="E124" s="327">
        <f>'Daļu izvēle'!E121</f>
        <v>0</v>
      </c>
      <c r="F124" s="327">
        <f>'Daļu izvēle'!F121</f>
        <v>0</v>
      </c>
      <c r="G124" s="97">
        <f>'Daļu izvēle'!G121</f>
        <v>0</v>
      </c>
      <c r="H124" s="98">
        <f>'Daļu izvēle'!H121</f>
        <v>0</v>
      </c>
      <c r="I124" s="343"/>
      <c r="J124" s="344">
        <f t="shared" si="6"/>
        <v>0</v>
      </c>
      <c r="K124" s="156" t="str">
        <f>IF($X124,IF(AND($I124&lt;&gt;"",$I124&lt;&gt;0),ROUND(ROUND($I124,3)*Cenas!B$9*Cenas!$B$6,2),0),"")</f>
        <v/>
      </c>
      <c r="L124" s="153" t="str">
        <f>IF($X124,IF(AND($I124&lt;&gt;"",$I124&lt;&gt;0),ROUND(ROUND($I124,3)*Cenas!C$9*Cenas!$B$6,2),0),"")</f>
        <v/>
      </c>
      <c r="M124" s="99" t="str">
        <f>IF($X124,IF(AND($I124&lt;&gt;"",$I124&lt;&gt;0),ROUND(ROUND($I124,3)*Cenas!D$9*Cenas!$B$6,2),0),"")</f>
        <v/>
      </c>
      <c r="T124" s="1" t="b">
        <f t="shared" si="7"/>
        <v>0</v>
      </c>
      <c r="U124" s="1" t="b">
        <f>AND($A124="x",'Daļu izvēle'!$E121&lt;&gt;"",ISBLANK($K124))</f>
        <v>0</v>
      </c>
      <c r="V124" s="1" t="b">
        <f>AND($A124="x",'Daļu izvēle'!$E121&lt;&gt;"",ISBLANK($L124))</f>
        <v>0</v>
      </c>
      <c r="W124" s="1" t="e">
        <f t="shared" si="5"/>
        <v>#VALUE!</v>
      </c>
      <c r="X124" s="57" t="b">
        <f>AND($A124="x",'Daļu izvēle'!$E121&lt;&gt;"",'Daļu izvēle'!$E121&lt;&gt;0)</f>
        <v>0</v>
      </c>
      <c r="Y124" s="57" t="b">
        <f t="shared" si="8"/>
        <v>0</v>
      </c>
      <c r="Z124" s="57" t="b">
        <f t="shared" si="9"/>
        <v>1</v>
      </c>
      <c r="AA124" s="57" t="b">
        <f>'Agrotehniskā kopšana'!I125&gt;=I124*0.85</f>
        <v>1</v>
      </c>
      <c r="AB124" s="57" t="b">
        <f>'Jaunaudžu kopšana'!I124&gt;=I124*0.85</f>
        <v>1</v>
      </c>
      <c r="AC124" s="57" t="b">
        <f>'Agrotehniskā kopšana'!AH125</f>
        <v>0</v>
      </c>
      <c r="AD124" s="57" t="b">
        <f>'Jaunaudžu kopšana'!Z124</f>
        <v>0</v>
      </c>
    </row>
    <row r="125" spans="1:30" hidden="1" x14ac:dyDescent="0.3">
      <c r="A125" s="324" t="str">
        <f>SUBSTITUTE('Daļu izvēle'!A122,"0","")</f>
        <v/>
      </c>
      <c r="B125" s="325">
        <f>'Daļu izvēle'!B122</f>
        <v>114</v>
      </c>
      <c r="C125" s="166" t="str">
        <f>'Daļu izvēle'!C122</f>
        <v>Rietumvidzeme</v>
      </c>
      <c r="D125" s="326" t="str">
        <f>'Daļu izvēle'!D122</f>
        <v>Limbažu</v>
      </c>
      <c r="E125" s="327">
        <f>'Daļu izvēle'!E122</f>
        <v>50</v>
      </c>
      <c r="F125" s="327">
        <f>'Daļu izvēle'!F122</f>
        <v>20</v>
      </c>
      <c r="G125" s="97">
        <f>'Daļu izvēle'!G122</f>
        <v>0</v>
      </c>
      <c r="H125" s="98">
        <f>'Daļu izvēle'!H122</f>
        <v>0</v>
      </c>
      <c r="I125" s="343"/>
      <c r="J125" s="344">
        <f t="shared" si="6"/>
        <v>0</v>
      </c>
      <c r="K125" s="156" t="str">
        <f>IF($X125,IF(AND($I125&lt;&gt;"",$I125&lt;&gt;0),ROUND(ROUND($I125,3)*Cenas!B$9*Cenas!$B$6,2),0),"")</f>
        <v/>
      </c>
      <c r="L125" s="153" t="str">
        <f>IF($X125,IF(AND($I125&lt;&gt;"",$I125&lt;&gt;0),ROUND(ROUND($I125,3)*Cenas!C$9*Cenas!$B$6,2),0),"")</f>
        <v/>
      </c>
      <c r="M125" s="99" t="str">
        <f>IF($X125,IF(AND($I125&lt;&gt;"",$I125&lt;&gt;0),ROUND(ROUND($I125,3)*Cenas!D$9*Cenas!$B$6,2),0),"")</f>
        <v/>
      </c>
      <c r="T125" s="1" t="b">
        <f t="shared" si="7"/>
        <v>0</v>
      </c>
      <c r="U125" s="1" t="b">
        <f>AND($A125="x",'Daļu izvēle'!$E122&lt;&gt;"",ISBLANK($K125))</f>
        <v>0</v>
      </c>
      <c r="V125" s="1" t="b">
        <f>AND($A125="x",'Daļu izvēle'!$E122&lt;&gt;"",ISBLANK($L125))</f>
        <v>0</v>
      </c>
      <c r="W125" s="1" t="e">
        <f t="shared" si="5"/>
        <v>#VALUE!</v>
      </c>
      <c r="X125" s="57" t="b">
        <f>AND($A125="x",'Daļu izvēle'!$E122&lt;&gt;"",'Daļu izvēle'!$E122&lt;&gt;0)</f>
        <v>0</v>
      </c>
      <c r="Y125" s="57" t="b">
        <f t="shared" si="8"/>
        <v>0</v>
      </c>
      <c r="Z125" s="57" t="b">
        <f t="shared" si="9"/>
        <v>1</v>
      </c>
      <c r="AA125" s="57" t="b">
        <f>'Agrotehniskā kopšana'!I126&gt;=I125*0.85</f>
        <v>1</v>
      </c>
      <c r="AB125" s="57" t="b">
        <f>'Jaunaudžu kopšana'!I125&gt;=I125*0.85</f>
        <v>1</v>
      </c>
      <c r="AC125" s="57" t="b">
        <f>'Agrotehniskā kopšana'!AH126</f>
        <v>0</v>
      </c>
      <c r="AD125" s="57" t="b">
        <f>'Jaunaudžu kopšana'!Z125</f>
        <v>0</v>
      </c>
    </row>
    <row r="126" spans="1:30" hidden="1" x14ac:dyDescent="0.3">
      <c r="A126" s="324" t="str">
        <f>SUBSTITUTE('Daļu izvēle'!A123,"0","")</f>
        <v/>
      </c>
      <c r="B126" s="325">
        <f>'Daļu izvēle'!B123</f>
        <v>115</v>
      </c>
      <c r="C126" s="166" t="str">
        <f>'Daļu izvēle'!C123</f>
        <v>Rietumvidzeme</v>
      </c>
      <c r="D126" s="326" t="str">
        <f>'Daļu izvēle'!D123</f>
        <v>Limbažu</v>
      </c>
      <c r="E126" s="327">
        <f>'Daļu izvēle'!E123</f>
        <v>40</v>
      </c>
      <c r="F126" s="327">
        <f>'Daļu izvēle'!F123</f>
        <v>0</v>
      </c>
      <c r="G126" s="97">
        <f>'Daļu izvēle'!G123</f>
        <v>0</v>
      </c>
      <c r="H126" s="98">
        <f>'Daļu izvēle'!H123</f>
        <v>0</v>
      </c>
      <c r="I126" s="343"/>
      <c r="J126" s="344">
        <f t="shared" si="6"/>
        <v>0</v>
      </c>
      <c r="K126" s="156" t="str">
        <f>IF($X126,IF(AND($I126&lt;&gt;"",$I126&lt;&gt;0),ROUND(ROUND($I126,3)*Cenas!B$9*Cenas!$B$6,2),0),"")</f>
        <v/>
      </c>
      <c r="L126" s="153" t="str">
        <f>IF($X126,IF(AND($I126&lt;&gt;"",$I126&lt;&gt;0),ROUND(ROUND($I126,3)*Cenas!C$9*Cenas!$B$6,2),0),"")</f>
        <v/>
      </c>
      <c r="M126" s="99" t="str">
        <f>IF($X126,IF(AND($I126&lt;&gt;"",$I126&lt;&gt;0),ROUND(ROUND($I126,3)*Cenas!D$9*Cenas!$B$6,2),0),"")</f>
        <v/>
      </c>
      <c r="T126" s="1" t="b">
        <f t="shared" si="7"/>
        <v>0</v>
      </c>
      <c r="U126" s="1" t="b">
        <f>AND($A126="x",'Daļu izvēle'!$E123&lt;&gt;"",ISBLANK($K126))</f>
        <v>0</v>
      </c>
      <c r="V126" s="1" t="b">
        <f>AND($A126="x",'Daļu izvēle'!$E123&lt;&gt;"",ISBLANK($L126))</f>
        <v>0</v>
      </c>
      <c r="W126" s="1" t="e">
        <f t="shared" si="5"/>
        <v>#VALUE!</v>
      </c>
      <c r="X126" s="57" t="b">
        <f>AND($A126="x",'Daļu izvēle'!$E123&lt;&gt;"",'Daļu izvēle'!$E123&lt;&gt;0)</f>
        <v>0</v>
      </c>
      <c r="Y126" s="57" t="b">
        <f t="shared" si="8"/>
        <v>0</v>
      </c>
      <c r="Z126" s="57" t="b">
        <f t="shared" si="9"/>
        <v>1</v>
      </c>
      <c r="AA126" s="57" t="b">
        <f>'Agrotehniskā kopšana'!I127&gt;=I126*0.85</f>
        <v>1</v>
      </c>
      <c r="AB126" s="57" t="b">
        <f>'Jaunaudžu kopšana'!I126&gt;=I126*0.85</f>
        <v>1</v>
      </c>
      <c r="AC126" s="57" t="b">
        <f>'Agrotehniskā kopšana'!AH127</f>
        <v>0</v>
      </c>
      <c r="AD126" s="57" t="b">
        <f>'Jaunaudžu kopšana'!Z126</f>
        <v>0</v>
      </c>
    </row>
    <row r="127" spans="1:30" hidden="1" x14ac:dyDescent="0.3">
      <c r="A127" s="324" t="str">
        <f>SUBSTITUTE('Daļu izvēle'!A124,"0","")</f>
        <v/>
      </c>
      <c r="B127" s="325">
        <f>'Daļu izvēle'!B124</f>
        <v>116</v>
      </c>
      <c r="C127" s="166" t="str">
        <f>'Daļu izvēle'!C124</f>
        <v>Rietumvidzeme</v>
      </c>
      <c r="D127" s="326" t="str">
        <f>'Daļu izvēle'!D124</f>
        <v>Limbažu</v>
      </c>
      <c r="E127" s="327">
        <f>'Daļu izvēle'!E124</f>
        <v>40</v>
      </c>
      <c r="F127" s="327">
        <f>'Daļu izvēle'!F124</f>
        <v>20</v>
      </c>
      <c r="G127" s="97">
        <f>'Daļu izvēle'!G124</f>
        <v>0</v>
      </c>
      <c r="H127" s="98">
        <f>'Daļu izvēle'!H124</f>
        <v>0</v>
      </c>
      <c r="I127" s="343"/>
      <c r="J127" s="344">
        <f t="shared" si="6"/>
        <v>0</v>
      </c>
      <c r="K127" s="156" t="str">
        <f>IF($X127,IF(AND($I127&lt;&gt;"",$I127&lt;&gt;0),ROUND(ROUND($I127,3)*Cenas!B$9*Cenas!$B$6,2),0),"")</f>
        <v/>
      </c>
      <c r="L127" s="153" t="str">
        <f>IF($X127,IF(AND($I127&lt;&gt;"",$I127&lt;&gt;0),ROUND(ROUND($I127,3)*Cenas!C$9*Cenas!$B$6,2),0),"")</f>
        <v/>
      </c>
      <c r="M127" s="99" t="str">
        <f>IF($X127,IF(AND($I127&lt;&gt;"",$I127&lt;&gt;0),ROUND(ROUND($I127,3)*Cenas!D$9*Cenas!$B$6,2),0),"")</f>
        <v/>
      </c>
      <c r="T127" s="1" t="b">
        <f t="shared" si="7"/>
        <v>0</v>
      </c>
      <c r="U127" s="1" t="b">
        <f>AND($A127="x",'Daļu izvēle'!$E124&lt;&gt;"",ISBLANK($K127))</f>
        <v>0</v>
      </c>
      <c r="V127" s="1" t="b">
        <f>AND($A127="x",'Daļu izvēle'!$E124&lt;&gt;"",ISBLANK($L127))</f>
        <v>0</v>
      </c>
      <c r="W127" s="1" t="e">
        <f t="shared" si="5"/>
        <v>#VALUE!</v>
      </c>
      <c r="X127" s="57" t="b">
        <f>AND($A127="x",'Daļu izvēle'!$E124&lt;&gt;"",'Daļu izvēle'!$E124&lt;&gt;0)</f>
        <v>0</v>
      </c>
      <c r="Y127" s="57" t="b">
        <f t="shared" si="8"/>
        <v>0</v>
      </c>
      <c r="Z127" s="57" t="b">
        <f t="shared" si="9"/>
        <v>1</v>
      </c>
      <c r="AA127" s="57" t="b">
        <f>'Agrotehniskā kopšana'!I128&gt;=I127*0.85</f>
        <v>1</v>
      </c>
      <c r="AB127" s="57" t="b">
        <f>'Jaunaudžu kopšana'!I127&gt;=I127*0.85</f>
        <v>1</v>
      </c>
      <c r="AC127" s="57" t="b">
        <f>'Agrotehniskā kopšana'!AH128</f>
        <v>0</v>
      </c>
      <c r="AD127" s="57" t="b">
        <f>'Jaunaudžu kopšana'!Z127</f>
        <v>0</v>
      </c>
    </row>
    <row r="128" spans="1:30" hidden="1" x14ac:dyDescent="0.3">
      <c r="A128" s="324" t="str">
        <f>SUBSTITUTE('Daļu izvēle'!A125,"0","")</f>
        <v/>
      </c>
      <c r="B128" s="325">
        <f>'Daļu izvēle'!B125</f>
        <v>117</v>
      </c>
      <c r="C128" s="166" t="str">
        <f>'Daļu izvēle'!C125</f>
        <v>Rietumvidzeme</v>
      </c>
      <c r="D128" s="326" t="str">
        <f>'Daļu izvēle'!D125</f>
        <v>Limbažu</v>
      </c>
      <c r="E128" s="327">
        <f>'Daļu izvēle'!E125</f>
        <v>0</v>
      </c>
      <c r="F128" s="327">
        <f>'Daļu izvēle'!F125</f>
        <v>0</v>
      </c>
      <c r="G128" s="97">
        <f>'Daļu izvēle'!G125</f>
        <v>0</v>
      </c>
      <c r="H128" s="98">
        <f>'Daļu izvēle'!H125</f>
        <v>0</v>
      </c>
      <c r="I128" s="343"/>
      <c r="J128" s="344">
        <f t="shared" si="6"/>
        <v>0</v>
      </c>
      <c r="K128" s="156" t="str">
        <f>IF($X128,IF(AND($I128&lt;&gt;"",$I128&lt;&gt;0),ROUND(ROUND($I128,3)*Cenas!B$9*Cenas!$B$6,2),0),"")</f>
        <v/>
      </c>
      <c r="L128" s="153" t="str">
        <f>IF($X128,IF(AND($I128&lt;&gt;"",$I128&lt;&gt;0),ROUND(ROUND($I128,3)*Cenas!C$9*Cenas!$B$6,2),0),"")</f>
        <v/>
      </c>
      <c r="M128" s="99" t="str">
        <f>IF($X128,IF(AND($I128&lt;&gt;"",$I128&lt;&gt;0),ROUND(ROUND($I128,3)*Cenas!D$9*Cenas!$B$6,2),0),"")</f>
        <v/>
      </c>
      <c r="T128" s="1" t="b">
        <f t="shared" si="7"/>
        <v>0</v>
      </c>
      <c r="U128" s="1" t="b">
        <f>AND($A128="x",'Daļu izvēle'!$E125&lt;&gt;"",ISBLANK($K128))</f>
        <v>0</v>
      </c>
      <c r="V128" s="1" t="b">
        <f>AND($A128="x",'Daļu izvēle'!$E125&lt;&gt;"",ISBLANK($L128))</f>
        <v>0</v>
      </c>
      <c r="W128" s="1" t="e">
        <f t="shared" si="5"/>
        <v>#VALUE!</v>
      </c>
      <c r="X128" s="57" t="b">
        <f>AND($A128="x",'Daļu izvēle'!$E125&lt;&gt;"",'Daļu izvēle'!$E125&lt;&gt;0)</f>
        <v>0</v>
      </c>
      <c r="Y128" s="57" t="b">
        <f t="shared" si="8"/>
        <v>0</v>
      </c>
      <c r="Z128" s="57" t="b">
        <f t="shared" si="9"/>
        <v>1</v>
      </c>
      <c r="AA128" s="57" t="b">
        <f>'Agrotehniskā kopšana'!I129&gt;=I128*0.85</f>
        <v>1</v>
      </c>
      <c r="AB128" s="57" t="b">
        <f>'Jaunaudžu kopšana'!I128&gt;=I128*0.85</f>
        <v>1</v>
      </c>
      <c r="AC128" s="57" t="b">
        <f>'Agrotehniskā kopšana'!AH129</f>
        <v>0</v>
      </c>
      <c r="AD128" s="57" t="b">
        <f>'Jaunaudžu kopšana'!Z128</f>
        <v>0</v>
      </c>
    </row>
    <row r="129" spans="1:30" hidden="1" x14ac:dyDescent="0.3">
      <c r="A129" s="324" t="str">
        <f>SUBSTITUTE('Daļu izvēle'!A126,"0","")</f>
        <v/>
      </c>
      <c r="B129" s="325">
        <f>'Daļu izvēle'!B126</f>
        <v>118</v>
      </c>
      <c r="C129" s="166" t="str">
        <f>'Daļu izvēle'!C126</f>
        <v>Rietumvidzeme</v>
      </c>
      <c r="D129" s="326" t="str">
        <f>'Daļu izvēle'!D126</f>
        <v>Limbažu</v>
      </c>
      <c r="E129" s="327">
        <f>'Daļu izvēle'!E126</f>
        <v>0</v>
      </c>
      <c r="F129" s="327">
        <f>'Daļu izvēle'!F126</f>
        <v>0</v>
      </c>
      <c r="G129" s="97">
        <f>'Daļu izvēle'!G126</f>
        <v>0</v>
      </c>
      <c r="H129" s="98">
        <f>'Daļu izvēle'!H126</f>
        <v>0</v>
      </c>
      <c r="I129" s="343"/>
      <c r="J129" s="344">
        <f t="shared" si="6"/>
        <v>0</v>
      </c>
      <c r="K129" s="156" t="str">
        <f>IF($X129,IF(AND($I129&lt;&gt;"",$I129&lt;&gt;0),ROUND(ROUND($I129,3)*Cenas!B$9*Cenas!$B$6,2),0),"")</f>
        <v/>
      </c>
      <c r="L129" s="153" t="str">
        <f>IF($X129,IF(AND($I129&lt;&gt;"",$I129&lt;&gt;0),ROUND(ROUND($I129,3)*Cenas!C$9*Cenas!$B$6,2),0),"")</f>
        <v/>
      </c>
      <c r="M129" s="99" t="str">
        <f>IF($X129,IF(AND($I129&lt;&gt;"",$I129&lt;&gt;0),ROUND(ROUND($I129,3)*Cenas!D$9*Cenas!$B$6,2),0),"")</f>
        <v/>
      </c>
      <c r="T129" s="1" t="b">
        <f t="shared" si="7"/>
        <v>0</v>
      </c>
      <c r="U129" s="1" t="b">
        <f>AND($A129="x",'Daļu izvēle'!$E126&lt;&gt;"",ISBLANK($K129))</f>
        <v>0</v>
      </c>
      <c r="V129" s="1" t="b">
        <f>AND($A129="x",'Daļu izvēle'!$E126&lt;&gt;"",ISBLANK($L129))</f>
        <v>0</v>
      </c>
      <c r="W129" s="1" t="e">
        <f t="shared" si="5"/>
        <v>#VALUE!</v>
      </c>
      <c r="X129" s="57" t="b">
        <f>AND($A129="x",'Daļu izvēle'!$E126&lt;&gt;"",'Daļu izvēle'!$E126&lt;&gt;0)</f>
        <v>0</v>
      </c>
      <c r="Y129" s="57" t="b">
        <f t="shared" si="8"/>
        <v>0</v>
      </c>
      <c r="Z129" s="57" t="b">
        <f t="shared" si="9"/>
        <v>1</v>
      </c>
      <c r="AA129" s="57" t="b">
        <f>'Agrotehniskā kopšana'!I130&gt;=I129*0.85</f>
        <v>1</v>
      </c>
      <c r="AB129" s="57" t="b">
        <f>'Jaunaudžu kopšana'!I129&gt;=I129*0.85</f>
        <v>1</v>
      </c>
      <c r="AC129" s="57" t="b">
        <f>'Agrotehniskā kopšana'!AH130</f>
        <v>0</v>
      </c>
      <c r="AD129" s="57" t="b">
        <f>'Jaunaudžu kopšana'!Z129</f>
        <v>0</v>
      </c>
    </row>
    <row r="130" spans="1:30" hidden="1" x14ac:dyDescent="0.3">
      <c r="A130" s="324" t="str">
        <f>SUBSTITUTE('Daļu izvēle'!A127,"0","")</f>
        <v/>
      </c>
      <c r="B130" s="325">
        <f>'Daļu izvēle'!B127</f>
        <v>119</v>
      </c>
      <c r="C130" s="166" t="str">
        <f>'Daļu izvēle'!C127</f>
        <v>Rietumvidzeme</v>
      </c>
      <c r="D130" s="326" t="str">
        <f>'Daļu izvēle'!D127</f>
        <v>Valmieras</v>
      </c>
      <c r="E130" s="327">
        <f>'Daļu izvēle'!E127</f>
        <v>50</v>
      </c>
      <c r="F130" s="327">
        <f>'Daļu izvēle'!F127</f>
        <v>40</v>
      </c>
      <c r="G130" s="97">
        <f>'Daļu izvēle'!G127</f>
        <v>0</v>
      </c>
      <c r="H130" s="98">
        <f>'Daļu izvēle'!H127</f>
        <v>0</v>
      </c>
      <c r="I130" s="343"/>
      <c r="J130" s="344">
        <f t="shared" si="6"/>
        <v>0</v>
      </c>
      <c r="K130" s="156" t="str">
        <f>IF($X130,IF(AND($I130&lt;&gt;"",$I130&lt;&gt;0),ROUND(ROUND($I130,3)*Cenas!B$9*Cenas!$B$6,2),0),"")</f>
        <v/>
      </c>
      <c r="L130" s="153" t="str">
        <f>IF($X130,IF(AND($I130&lt;&gt;"",$I130&lt;&gt;0),ROUND(ROUND($I130,3)*Cenas!C$9*Cenas!$B$6,2),0),"")</f>
        <v/>
      </c>
      <c r="M130" s="99" t="str">
        <f>IF($X130,IF(AND($I130&lt;&gt;"",$I130&lt;&gt;0),ROUND(ROUND($I130,3)*Cenas!D$9*Cenas!$B$6,2),0),"")</f>
        <v/>
      </c>
      <c r="T130" s="1" t="b">
        <f t="shared" si="7"/>
        <v>0</v>
      </c>
      <c r="U130" s="1" t="b">
        <f>AND($A130="x",'Daļu izvēle'!$E127&lt;&gt;"",ISBLANK($K130))</f>
        <v>0</v>
      </c>
      <c r="V130" s="1" t="b">
        <f>AND($A130="x",'Daļu izvēle'!$E127&lt;&gt;"",ISBLANK($L130))</f>
        <v>0</v>
      </c>
      <c r="W130" s="1" t="e">
        <f t="shared" si="5"/>
        <v>#VALUE!</v>
      </c>
      <c r="X130" s="57" t="b">
        <f>AND($A130="x",'Daļu izvēle'!$E127&lt;&gt;"",'Daļu izvēle'!$E127&lt;&gt;0)</f>
        <v>0</v>
      </c>
      <c r="Y130" s="57" t="b">
        <f t="shared" si="8"/>
        <v>0</v>
      </c>
      <c r="Z130" s="57" t="b">
        <f t="shared" si="9"/>
        <v>1</v>
      </c>
      <c r="AA130" s="57" t="b">
        <f>'Agrotehniskā kopšana'!I131&gt;=I130*0.85</f>
        <v>1</v>
      </c>
      <c r="AB130" s="57" t="b">
        <f>'Jaunaudžu kopšana'!I130&gt;=I130*0.85</f>
        <v>1</v>
      </c>
      <c r="AC130" s="57" t="b">
        <f>'Agrotehniskā kopšana'!AH131</f>
        <v>0</v>
      </c>
      <c r="AD130" s="57" t="b">
        <f>'Jaunaudžu kopšana'!Z130</f>
        <v>0</v>
      </c>
    </row>
    <row r="131" spans="1:30" hidden="1" x14ac:dyDescent="0.3">
      <c r="A131" s="324" t="str">
        <f>SUBSTITUTE('Daļu izvēle'!A128,"0","")</f>
        <v/>
      </c>
      <c r="B131" s="325">
        <f>'Daļu izvēle'!B128</f>
        <v>120</v>
      </c>
      <c r="C131" s="166" t="str">
        <f>'Daļu izvēle'!C128</f>
        <v>Rietumvidzeme</v>
      </c>
      <c r="D131" s="326" t="str">
        <f>'Daļu izvēle'!D128</f>
        <v>Valmieras</v>
      </c>
      <c r="E131" s="327">
        <f>'Daļu izvēle'!E128</f>
        <v>40</v>
      </c>
      <c r="F131" s="327">
        <f>'Daļu izvēle'!F128</f>
        <v>30</v>
      </c>
      <c r="G131" s="97">
        <f>'Daļu izvēle'!G128</f>
        <v>0</v>
      </c>
      <c r="H131" s="98">
        <f>'Daļu izvēle'!H128</f>
        <v>0</v>
      </c>
      <c r="I131" s="343"/>
      <c r="J131" s="344">
        <f t="shared" si="6"/>
        <v>0</v>
      </c>
      <c r="K131" s="156" t="str">
        <f>IF($X131,IF(AND($I131&lt;&gt;"",$I131&lt;&gt;0),ROUND(ROUND($I131,3)*Cenas!B$9*Cenas!$B$6,2),0),"")</f>
        <v/>
      </c>
      <c r="L131" s="153" t="str">
        <f>IF($X131,IF(AND($I131&lt;&gt;"",$I131&lt;&gt;0),ROUND(ROUND($I131,3)*Cenas!C$9*Cenas!$B$6,2),0),"")</f>
        <v/>
      </c>
      <c r="M131" s="99" t="str">
        <f>IF($X131,IF(AND($I131&lt;&gt;"",$I131&lt;&gt;0),ROUND(ROUND($I131,3)*Cenas!D$9*Cenas!$B$6,2),0),"")</f>
        <v/>
      </c>
      <c r="T131" s="1" t="b">
        <f t="shared" si="7"/>
        <v>0</v>
      </c>
      <c r="U131" s="1" t="b">
        <f>AND($A131="x",'Daļu izvēle'!$E128&lt;&gt;"",ISBLANK($K131))</f>
        <v>0</v>
      </c>
      <c r="V131" s="1" t="b">
        <f>AND($A131="x",'Daļu izvēle'!$E128&lt;&gt;"",ISBLANK($L131))</f>
        <v>0</v>
      </c>
      <c r="W131" s="1" t="e">
        <f t="shared" si="5"/>
        <v>#VALUE!</v>
      </c>
      <c r="X131" s="57" t="b">
        <f>AND($A131="x",'Daļu izvēle'!$E128&lt;&gt;"",'Daļu izvēle'!$E128&lt;&gt;0)</f>
        <v>0</v>
      </c>
      <c r="Y131" s="57" t="b">
        <f t="shared" si="8"/>
        <v>0</v>
      </c>
      <c r="Z131" s="57" t="b">
        <f t="shared" si="9"/>
        <v>1</v>
      </c>
      <c r="AA131" s="57" t="b">
        <f>'Agrotehniskā kopšana'!I132&gt;=I131*0.85</f>
        <v>1</v>
      </c>
      <c r="AB131" s="57" t="b">
        <f>'Jaunaudžu kopšana'!I131&gt;=I131*0.85</f>
        <v>1</v>
      </c>
      <c r="AC131" s="57" t="b">
        <f>'Agrotehniskā kopšana'!AH132</f>
        <v>0</v>
      </c>
      <c r="AD131" s="57" t="b">
        <f>'Jaunaudžu kopšana'!Z131</f>
        <v>0</v>
      </c>
    </row>
    <row r="132" spans="1:30" hidden="1" x14ac:dyDescent="0.3">
      <c r="A132" s="324" t="str">
        <f>SUBSTITUTE('Daļu izvēle'!A129,"0","")</f>
        <v/>
      </c>
      <c r="B132" s="325">
        <f>'Daļu izvēle'!B129</f>
        <v>121</v>
      </c>
      <c r="C132" s="166" t="str">
        <f>'Daļu izvēle'!C129</f>
        <v>Rietumvidzeme</v>
      </c>
      <c r="D132" s="326" t="str">
        <f>'Daļu izvēle'!D129</f>
        <v>Valmieras</v>
      </c>
      <c r="E132" s="327">
        <f>'Daļu izvēle'!E129</f>
        <v>30</v>
      </c>
      <c r="F132" s="327">
        <f>'Daļu izvēle'!F129</f>
        <v>0</v>
      </c>
      <c r="G132" s="97">
        <f>'Daļu izvēle'!G129</f>
        <v>0</v>
      </c>
      <c r="H132" s="98">
        <f>'Daļu izvēle'!H129</f>
        <v>0</v>
      </c>
      <c r="I132" s="343"/>
      <c r="J132" s="344">
        <f t="shared" si="6"/>
        <v>0</v>
      </c>
      <c r="K132" s="156" t="str">
        <f>IF($X132,IF(AND($I132&lt;&gt;"",$I132&lt;&gt;0),ROUND(ROUND($I132,3)*Cenas!B$9*Cenas!$B$6,2),0),"")</f>
        <v/>
      </c>
      <c r="L132" s="153" t="str">
        <f>IF($X132,IF(AND($I132&lt;&gt;"",$I132&lt;&gt;0),ROUND(ROUND($I132,3)*Cenas!C$9*Cenas!$B$6,2),0),"")</f>
        <v/>
      </c>
      <c r="M132" s="99" t="str">
        <f>IF($X132,IF(AND($I132&lt;&gt;"",$I132&lt;&gt;0),ROUND(ROUND($I132,3)*Cenas!D$9*Cenas!$B$6,2),0),"")</f>
        <v/>
      </c>
      <c r="T132" s="1" t="b">
        <f t="shared" si="7"/>
        <v>0</v>
      </c>
      <c r="U132" s="1" t="b">
        <f>AND($A132="x",'Daļu izvēle'!$E129&lt;&gt;"",ISBLANK($K132))</f>
        <v>0</v>
      </c>
      <c r="V132" s="1" t="b">
        <f>AND($A132="x",'Daļu izvēle'!$E129&lt;&gt;"",ISBLANK($L132))</f>
        <v>0</v>
      </c>
      <c r="W132" s="1" t="e">
        <f t="shared" si="5"/>
        <v>#VALUE!</v>
      </c>
      <c r="X132" s="57" t="b">
        <f>AND($A132="x",'Daļu izvēle'!$E129&lt;&gt;"",'Daļu izvēle'!$E129&lt;&gt;0)</f>
        <v>0</v>
      </c>
      <c r="Y132" s="57" t="b">
        <f t="shared" si="8"/>
        <v>0</v>
      </c>
      <c r="Z132" s="57" t="b">
        <f t="shared" si="9"/>
        <v>1</v>
      </c>
      <c r="AA132" s="57" t="b">
        <f>'Agrotehniskā kopšana'!I133&gt;=I132*0.85</f>
        <v>1</v>
      </c>
      <c r="AB132" s="57" t="b">
        <f>'Jaunaudžu kopšana'!I132&gt;=I132*0.85</f>
        <v>1</v>
      </c>
      <c r="AC132" s="57" t="b">
        <f>'Agrotehniskā kopšana'!AH133</f>
        <v>0</v>
      </c>
      <c r="AD132" s="57" t="b">
        <f>'Jaunaudžu kopšana'!Z132</f>
        <v>0</v>
      </c>
    </row>
    <row r="133" spans="1:30" hidden="1" x14ac:dyDescent="0.3">
      <c r="A133" s="324" t="str">
        <f>SUBSTITUTE('Daļu izvēle'!A130,"0","")</f>
        <v/>
      </c>
      <c r="B133" s="325">
        <f>'Daļu izvēle'!B130</f>
        <v>122</v>
      </c>
      <c r="C133" s="166" t="str">
        <f>'Daļu izvēle'!C130</f>
        <v>Rietumvidzeme</v>
      </c>
      <c r="D133" s="326" t="str">
        <f>'Daļu izvēle'!D130</f>
        <v>Valmieras</v>
      </c>
      <c r="E133" s="327">
        <f>'Daļu izvēle'!E130</f>
        <v>0</v>
      </c>
      <c r="F133" s="327">
        <f>'Daļu izvēle'!F130</f>
        <v>0</v>
      </c>
      <c r="G133" s="97">
        <f>'Daļu izvēle'!G130</f>
        <v>0</v>
      </c>
      <c r="H133" s="98">
        <f>'Daļu izvēle'!H130</f>
        <v>0</v>
      </c>
      <c r="I133" s="343"/>
      <c r="J133" s="344">
        <f t="shared" si="6"/>
        <v>0</v>
      </c>
      <c r="K133" s="156" t="str">
        <f>IF($X133,IF(AND($I133&lt;&gt;"",$I133&lt;&gt;0),ROUND(ROUND($I133,3)*Cenas!B$9*Cenas!$B$6,2),0),"")</f>
        <v/>
      </c>
      <c r="L133" s="153" t="str">
        <f>IF($X133,IF(AND($I133&lt;&gt;"",$I133&lt;&gt;0),ROUND(ROUND($I133,3)*Cenas!C$9*Cenas!$B$6,2),0),"")</f>
        <v/>
      </c>
      <c r="M133" s="99" t="str">
        <f>IF($X133,IF(AND($I133&lt;&gt;"",$I133&lt;&gt;0),ROUND(ROUND($I133,3)*Cenas!D$9*Cenas!$B$6,2),0),"")</f>
        <v/>
      </c>
      <c r="T133" s="1" t="b">
        <f t="shared" si="7"/>
        <v>0</v>
      </c>
      <c r="U133" s="1" t="b">
        <f>AND($A133="x",'Daļu izvēle'!$E130&lt;&gt;"",ISBLANK($K133))</f>
        <v>0</v>
      </c>
      <c r="V133" s="1" t="b">
        <f>AND($A133="x",'Daļu izvēle'!$E130&lt;&gt;"",ISBLANK($L133))</f>
        <v>0</v>
      </c>
      <c r="W133" s="1" t="e">
        <f t="shared" si="5"/>
        <v>#VALUE!</v>
      </c>
      <c r="X133" s="57" t="b">
        <f>AND($A133="x",'Daļu izvēle'!$E130&lt;&gt;"",'Daļu izvēle'!$E130&lt;&gt;0)</f>
        <v>0</v>
      </c>
      <c r="Y133" s="57" t="b">
        <f t="shared" si="8"/>
        <v>0</v>
      </c>
      <c r="Z133" s="57" t="b">
        <f t="shared" si="9"/>
        <v>1</v>
      </c>
      <c r="AA133" s="57" t="b">
        <f>'Agrotehniskā kopšana'!I134&gt;=I133*0.85</f>
        <v>1</v>
      </c>
      <c r="AB133" s="57" t="b">
        <f>'Jaunaudžu kopšana'!I133&gt;=I133*0.85</f>
        <v>1</v>
      </c>
      <c r="AC133" s="57" t="b">
        <f>'Agrotehniskā kopšana'!AH134</f>
        <v>0</v>
      </c>
      <c r="AD133" s="57" t="b">
        <f>'Jaunaudžu kopšana'!Z133</f>
        <v>0</v>
      </c>
    </row>
    <row r="134" spans="1:30" hidden="1" x14ac:dyDescent="0.3">
      <c r="A134" s="324" t="str">
        <f>SUBSTITUTE('Daļu izvēle'!A131,"0","")</f>
        <v/>
      </c>
      <c r="B134" s="325">
        <f>'Daļu izvēle'!B131</f>
        <v>123</v>
      </c>
      <c r="C134" s="166" t="str">
        <f>'Daļu izvēle'!C131</f>
        <v>Rietumvidzeme</v>
      </c>
      <c r="D134" s="326" t="str">
        <f>'Daļu izvēle'!D131</f>
        <v>Valmieras</v>
      </c>
      <c r="E134" s="327">
        <f>'Daļu izvēle'!E131</f>
        <v>0</v>
      </c>
      <c r="F134" s="327">
        <f>'Daļu izvēle'!F131</f>
        <v>0</v>
      </c>
      <c r="G134" s="97">
        <f>'Daļu izvēle'!G131</f>
        <v>0</v>
      </c>
      <c r="H134" s="98">
        <f>'Daļu izvēle'!H131</f>
        <v>0</v>
      </c>
      <c r="I134" s="343"/>
      <c r="J134" s="344">
        <f t="shared" si="6"/>
        <v>0</v>
      </c>
      <c r="K134" s="156" t="str">
        <f>IF($X134,IF(AND($I134&lt;&gt;"",$I134&lt;&gt;0),ROUND(ROUND($I134,3)*Cenas!B$9*Cenas!$B$6,2),0),"")</f>
        <v/>
      </c>
      <c r="L134" s="153" t="str">
        <f>IF($X134,IF(AND($I134&lt;&gt;"",$I134&lt;&gt;0),ROUND(ROUND($I134,3)*Cenas!C$9*Cenas!$B$6,2),0),"")</f>
        <v/>
      </c>
      <c r="M134" s="99" t="str">
        <f>IF($X134,IF(AND($I134&lt;&gt;"",$I134&lt;&gt;0),ROUND(ROUND($I134,3)*Cenas!D$9*Cenas!$B$6,2),0),"")</f>
        <v/>
      </c>
      <c r="T134" s="1" t="b">
        <f t="shared" si="7"/>
        <v>0</v>
      </c>
      <c r="U134" s="1" t="b">
        <f>AND($A134="x",'Daļu izvēle'!$E131&lt;&gt;"",ISBLANK($K134))</f>
        <v>0</v>
      </c>
      <c r="V134" s="1" t="b">
        <f>AND($A134="x",'Daļu izvēle'!$E131&lt;&gt;"",ISBLANK($L134))</f>
        <v>0</v>
      </c>
      <c r="W134" s="1" t="e">
        <f t="shared" si="5"/>
        <v>#VALUE!</v>
      </c>
      <c r="X134" s="57" t="b">
        <f>AND($A134="x",'Daļu izvēle'!$E131&lt;&gt;"",'Daļu izvēle'!$E131&lt;&gt;0)</f>
        <v>0</v>
      </c>
      <c r="Y134" s="57" t="b">
        <f t="shared" si="8"/>
        <v>0</v>
      </c>
      <c r="Z134" s="57" t="b">
        <f t="shared" si="9"/>
        <v>1</v>
      </c>
      <c r="AA134" s="57" t="b">
        <f>'Agrotehniskā kopšana'!I135&gt;=I134*0.85</f>
        <v>1</v>
      </c>
      <c r="AB134" s="57" t="b">
        <f>'Jaunaudžu kopšana'!I134&gt;=I134*0.85</f>
        <v>1</v>
      </c>
      <c r="AC134" s="57" t="b">
        <f>'Agrotehniskā kopšana'!AH135</f>
        <v>0</v>
      </c>
      <c r="AD134" s="57" t="b">
        <f>'Jaunaudžu kopšana'!Z134</f>
        <v>0</v>
      </c>
    </row>
    <row r="135" spans="1:30" hidden="1" x14ac:dyDescent="0.3">
      <c r="A135" s="324" t="str">
        <f>SUBSTITUTE('Daļu izvēle'!A132,"0","")</f>
        <v/>
      </c>
      <c r="B135" s="325">
        <f>'Daļu izvēle'!B132</f>
        <v>124</v>
      </c>
      <c r="C135" s="166" t="str">
        <f>'Daļu izvēle'!C132</f>
        <v>Rietumvidzeme</v>
      </c>
      <c r="D135" s="326" t="str">
        <f>'Daļu izvēle'!D132</f>
        <v>Valmieras</v>
      </c>
      <c r="E135" s="327">
        <f>'Daļu izvēle'!E132</f>
        <v>0</v>
      </c>
      <c r="F135" s="327">
        <f>'Daļu izvēle'!F132</f>
        <v>0</v>
      </c>
      <c r="G135" s="97">
        <f>'Daļu izvēle'!G132</f>
        <v>0</v>
      </c>
      <c r="H135" s="98">
        <f>'Daļu izvēle'!H132</f>
        <v>0</v>
      </c>
      <c r="I135" s="343"/>
      <c r="J135" s="344">
        <f t="shared" si="6"/>
        <v>0</v>
      </c>
      <c r="K135" s="156" t="str">
        <f>IF($X135,IF(AND($I135&lt;&gt;"",$I135&lt;&gt;0),ROUND(ROUND($I135,3)*Cenas!B$9*Cenas!$B$6,2),0),"")</f>
        <v/>
      </c>
      <c r="L135" s="153" t="str">
        <f>IF($X135,IF(AND($I135&lt;&gt;"",$I135&lt;&gt;0),ROUND(ROUND($I135,3)*Cenas!C$9*Cenas!$B$6,2),0),"")</f>
        <v/>
      </c>
      <c r="M135" s="99" t="str">
        <f>IF($X135,IF(AND($I135&lt;&gt;"",$I135&lt;&gt;0),ROUND(ROUND($I135,3)*Cenas!D$9*Cenas!$B$6,2),0),"")</f>
        <v/>
      </c>
      <c r="T135" s="1" t="b">
        <f t="shared" si="7"/>
        <v>0</v>
      </c>
      <c r="U135" s="1" t="b">
        <f>AND($A135="x",'Daļu izvēle'!$E132&lt;&gt;"",ISBLANK($K135))</f>
        <v>0</v>
      </c>
      <c r="V135" s="1" t="b">
        <f>AND($A135="x",'Daļu izvēle'!$E132&lt;&gt;"",ISBLANK($L135))</f>
        <v>0</v>
      </c>
      <c r="W135" s="1" t="e">
        <f t="shared" si="5"/>
        <v>#VALUE!</v>
      </c>
      <c r="X135" s="57" t="b">
        <f>AND($A135="x",'Daļu izvēle'!$E132&lt;&gt;"",'Daļu izvēle'!$E132&lt;&gt;0)</f>
        <v>0</v>
      </c>
      <c r="Y135" s="57" t="b">
        <f t="shared" si="8"/>
        <v>0</v>
      </c>
      <c r="Z135" s="57" t="b">
        <f t="shared" si="9"/>
        <v>1</v>
      </c>
      <c r="AA135" s="57" t="b">
        <f>'Agrotehniskā kopšana'!I136&gt;=I135*0.85</f>
        <v>1</v>
      </c>
      <c r="AB135" s="57" t="b">
        <f>'Jaunaudžu kopšana'!I135&gt;=I135*0.85</f>
        <v>1</v>
      </c>
      <c r="AC135" s="57" t="b">
        <f>'Agrotehniskā kopšana'!AH136</f>
        <v>0</v>
      </c>
      <c r="AD135" s="57" t="b">
        <f>'Jaunaudžu kopšana'!Z135</f>
        <v>0</v>
      </c>
    </row>
    <row r="136" spans="1:30" hidden="1" x14ac:dyDescent="0.3">
      <c r="A136" s="324" t="str">
        <f>SUBSTITUTE('Daļu izvēle'!A133,"0","")</f>
        <v/>
      </c>
      <c r="B136" s="325">
        <f>'Daļu izvēle'!B133</f>
        <v>125</v>
      </c>
      <c r="C136" s="166" t="str">
        <f>'Daļu izvēle'!C133</f>
        <v>Rietumvidzeme</v>
      </c>
      <c r="D136" s="326" t="str">
        <f>'Daļu izvēle'!D133</f>
        <v>Ropažu</v>
      </c>
      <c r="E136" s="327">
        <f>'Daļu izvēle'!E133</f>
        <v>0</v>
      </c>
      <c r="F136" s="327">
        <f>'Daļu izvēle'!F133</f>
        <v>0</v>
      </c>
      <c r="G136" s="97">
        <f>'Daļu izvēle'!G133</f>
        <v>0</v>
      </c>
      <c r="H136" s="98">
        <f>'Daļu izvēle'!H133</f>
        <v>0</v>
      </c>
      <c r="I136" s="343"/>
      <c r="J136" s="344">
        <f t="shared" si="6"/>
        <v>0</v>
      </c>
      <c r="K136" s="156" t="str">
        <f>IF($X136,IF(AND($I136&lt;&gt;"",$I136&lt;&gt;0),ROUND(ROUND($I136,3)*Cenas!B$9*Cenas!$B$6,2),0),"")</f>
        <v/>
      </c>
      <c r="L136" s="153" t="str">
        <f>IF($X136,IF(AND($I136&lt;&gt;"",$I136&lt;&gt;0),ROUND(ROUND($I136,3)*Cenas!C$9*Cenas!$B$6,2),0),"")</f>
        <v/>
      </c>
      <c r="M136" s="99" t="str">
        <f>IF($X136,IF(AND($I136&lt;&gt;"",$I136&lt;&gt;0),ROUND(ROUND($I136,3)*Cenas!D$9*Cenas!$B$6,2),0),"")</f>
        <v/>
      </c>
      <c r="T136" s="1" t="b">
        <f t="shared" si="7"/>
        <v>0</v>
      </c>
      <c r="U136" s="1" t="b">
        <f>AND($A136="x",'Daļu izvēle'!$E133&lt;&gt;"",ISBLANK($K136))</f>
        <v>0</v>
      </c>
      <c r="V136" s="1" t="b">
        <f>AND($A136="x",'Daļu izvēle'!$E133&lt;&gt;"",ISBLANK($L136))</f>
        <v>0</v>
      </c>
      <c r="W136" s="1" t="e">
        <f t="shared" si="5"/>
        <v>#VALUE!</v>
      </c>
      <c r="X136" s="57" t="b">
        <f>AND($A136="x",'Daļu izvēle'!$E133&lt;&gt;"",'Daļu izvēle'!$E133&lt;&gt;0)</f>
        <v>0</v>
      </c>
      <c r="Y136" s="57" t="b">
        <f t="shared" si="8"/>
        <v>0</v>
      </c>
      <c r="Z136" s="57" t="b">
        <f t="shared" si="9"/>
        <v>1</v>
      </c>
      <c r="AA136" s="57" t="b">
        <f>'Agrotehniskā kopšana'!I137&gt;=I136*0.85</f>
        <v>1</v>
      </c>
      <c r="AB136" s="57" t="b">
        <f>'Jaunaudžu kopšana'!I136&gt;=I136*0.85</f>
        <v>1</v>
      </c>
      <c r="AC136" s="57" t="b">
        <f>'Agrotehniskā kopšana'!AH137</f>
        <v>0</v>
      </c>
      <c r="AD136" s="57" t="b">
        <f>'Jaunaudžu kopšana'!Z136</f>
        <v>0</v>
      </c>
    </row>
    <row r="137" spans="1:30" hidden="1" x14ac:dyDescent="0.3">
      <c r="A137" s="324" t="str">
        <f>SUBSTITUTE('Daļu izvēle'!A134,"0","")</f>
        <v/>
      </c>
      <c r="B137" s="325">
        <f>'Daļu izvēle'!B134</f>
        <v>126</v>
      </c>
      <c r="C137" s="166" t="str">
        <f>'Daļu izvēle'!C134</f>
        <v>Rietumvidzeme</v>
      </c>
      <c r="D137" s="326" t="str">
        <f>'Daļu izvēle'!D134</f>
        <v>Ropažu</v>
      </c>
      <c r="E137" s="327">
        <f>'Daļu izvēle'!E134</f>
        <v>0</v>
      </c>
      <c r="F137" s="327">
        <f>'Daļu izvēle'!F134</f>
        <v>0</v>
      </c>
      <c r="G137" s="97">
        <f>'Daļu izvēle'!G134</f>
        <v>0</v>
      </c>
      <c r="H137" s="98">
        <f>'Daļu izvēle'!H134</f>
        <v>0</v>
      </c>
      <c r="I137" s="343"/>
      <c r="J137" s="344">
        <f t="shared" si="6"/>
        <v>0</v>
      </c>
      <c r="K137" s="156" t="str">
        <f>IF($X137,IF(AND($I137&lt;&gt;"",$I137&lt;&gt;0),ROUND(ROUND($I137,3)*Cenas!B$9*Cenas!$B$6,2),0),"")</f>
        <v/>
      </c>
      <c r="L137" s="153" t="str">
        <f>IF($X137,IF(AND($I137&lt;&gt;"",$I137&lt;&gt;0),ROUND(ROUND($I137,3)*Cenas!C$9*Cenas!$B$6,2),0),"")</f>
        <v/>
      </c>
      <c r="M137" s="99" t="str">
        <f>IF($X137,IF(AND($I137&lt;&gt;"",$I137&lt;&gt;0),ROUND(ROUND($I137,3)*Cenas!D$9*Cenas!$B$6,2),0),"")</f>
        <v/>
      </c>
      <c r="T137" s="1" t="b">
        <f t="shared" si="7"/>
        <v>0</v>
      </c>
      <c r="U137" s="1" t="b">
        <f>AND($A137="x",'Daļu izvēle'!$E134&lt;&gt;"",ISBLANK($K137))</f>
        <v>0</v>
      </c>
      <c r="V137" s="1" t="b">
        <f>AND($A137="x",'Daļu izvēle'!$E134&lt;&gt;"",ISBLANK($L137))</f>
        <v>0</v>
      </c>
      <c r="W137" s="1" t="e">
        <f t="shared" si="5"/>
        <v>#VALUE!</v>
      </c>
      <c r="X137" s="57" t="b">
        <f>AND($A137="x",'Daļu izvēle'!$E134&lt;&gt;"",'Daļu izvēle'!$E134&lt;&gt;0)</f>
        <v>0</v>
      </c>
      <c r="Y137" s="57" t="b">
        <f t="shared" si="8"/>
        <v>0</v>
      </c>
      <c r="Z137" s="57" t="b">
        <f t="shared" si="9"/>
        <v>1</v>
      </c>
      <c r="AA137" s="57" t="b">
        <f>'Agrotehniskā kopšana'!I138&gt;=I137*0.85</f>
        <v>1</v>
      </c>
      <c r="AB137" s="57" t="b">
        <f>'Jaunaudžu kopšana'!I137&gt;=I137*0.85</f>
        <v>1</v>
      </c>
      <c r="AC137" s="57" t="b">
        <f>'Agrotehniskā kopšana'!AH138</f>
        <v>0</v>
      </c>
      <c r="AD137" s="57" t="b">
        <f>'Jaunaudžu kopšana'!Z137</f>
        <v>0</v>
      </c>
    </row>
    <row r="138" spans="1:30" hidden="1" x14ac:dyDescent="0.3">
      <c r="A138" s="324" t="str">
        <f>SUBSTITUTE('Daļu izvēle'!A135,"0","")</f>
        <v/>
      </c>
      <c r="B138" s="325">
        <f>'Daļu izvēle'!B135</f>
        <v>127</v>
      </c>
      <c r="C138" s="166" t="str">
        <f>'Daļu izvēle'!C135</f>
        <v>Rietumvidzeme</v>
      </c>
      <c r="D138" s="326" t="str">
        <f>'Daļu izvēle'!D135</f>
        <v>Ropažu</v>
      </c>
      <c r="E138" s="327">
        <f>'Daļu izvēle'!E135</f>
        <v>0</v>
      </c>
      <c r="F138" s="327">
        <f>'Daļu izvēle'!F135</f>
        <v>0</v>
      </c>
      <c r="G138" s="97">
        <f>'Daļu izvēle'!G135</f>
        <v>0</v>
      </c>
      <c r="H138" s="98">
        <f>'Daļu izvēle'!H135</f>
        <v>0</v>
      </c>
      <c r="I138" s="343"/>
      <c r="J138" s="344">
        <f t="shared" si="6"/>
        <v>0</v>
      </c>
      <c r="K138" s="156" t="str">
        <f>IF($X138,IF(AND($I138&lt;&gt;"",$I138&lt;&gt;0),ROUND(ROUND($I138,3)*Cenas!B$9*Cenas!$B$6,2),0),"")</f>
        <v/>
      </c>
      <c r="L138" s="153" t="str">
        <f>IF($X138,IF(AND($I138&lt;&gt;"",$I138&lt;&gt;0),ROUND(ROUND($I138,3)*Cenas!C$9*Cenas!$B$6,2),0),"")</f>
        <v/>
      </c>
      <c r="M138" s="99" t="str">
        <f>IF($X138,IF(AND($I138&lt;&gt;"",$I138&lt;&gt;0),ROUND(ROUND($I138,3)*Cenas!D$9*Cenas!$B$6,2),0),"")</f>
        <v/>
      </c>
      <c r="T138" s="1" t="b">
        <f t="shared" si="7"/>
        <v>0</v>
      </c>
      <c r="U138" s="1" t="b">
        <f>AND($A138="x",'Daļu izvēle'!$E135&lt;&gt;"",ISBLANK($K138))</f>
        <v>0</v>
      </c>
      <c r="V138" s="1" t="b">
        <f>AND($A138="x",'Daļu izvēle'!$E135&lt;&gt;"",ISBLANK($L138))</f>
        <v>0</v>
      </c>
      <c r="W138" s="1" t="e">
        <f t="shared" si="5"/>
        <v>#VALUE!</v>
      </c>
      <c r="X138" s="57" t="b">
        <f>AND($A138="x",'Daļu izvēle'!$E135&lt;&gt;"",'Daļu izvēle'!$E135&lt;&gt;0)</f>
        <v>0</v>
      </c>
      <c r="Y138" s="57" t="b">
        <f t="shared" si="8"/>
        <v>0</v>
      </c>
      <c r="Z138" s="57" t="b">
        <f t="shared" si="9"/>
        <v>1</v>
      </c>
      <c r="AA138" s="57" t="b">
        <f>'Agrotehniskā kopšana'!I139&gt;=I138*0.85</f>
        <v>1</v>
      </c>
      <c r="AB138" s="57" t="b">
        <f>'Jaunaudžu kopšana'!I138&gt;=I138*0.85</f>
        <v>1</v>
      </c>
      <c r="AC138" s="57" t="b">
        <f>'Agrotehniskā kopšana'!AH139</f>
        <v>0</v>
      </c>
      <c r="AD138" s="57" t="b">
        <f>'Jaunaudžu kopšana'!Z138</f>
        <v>0</v>
      </c>
    </row>
    <row r="139" spans="1:30" hidden="1" x14ac:dyDescent="0.3">
      <c r="A139" s="324" t="str">
        <f>SUBSTITUTE('Daļu izvēle'!A136,"0","")</f>
        <v/>
      </c>
      <c r="B139" s="325">
        <f>'Daļu izvēle'!B136</f>
        <v>128</v>
      </c>
      <c r="C139" s="166" t="str">
        <f>'Daļu izvēle'!C136</f>
        <v>Rietumvidzeme</v>
      </c>
      <c r="D139" s="326" t="str">
        <f>'Daļu izvēle'!D136</f>
        <v>Vēru</v>
      </c>
      <c r="E139" s="327">
        <f>'Daļu izvēle'!E136</f>
        <v>40</v>
      </c>
      <c r="F139" s="327">
        <f>'Daļu izvēle'!F136</f>
        <v>30</v>
      </c>
      <c r="G139" s="97">
        <f>'Daļu izvēle'!G136</f>
        <v>0</v>
      </c>
      <c r="H139" s="98">
        <f>'Daļu izvēle'!H136</f>
        <v>0</v>
      </c>
      <c r="I139" s="343"/>
      <c r="J139" s="344">
        <f t="shared" si="6"/>
        <v>0</v>
      </c>
      <c r="K139" s="156" t="str">
        <f>IF($X139,IF(AND($I139&lt;&gt;"",$I139&lt;&gt;0),ROUND(ROUND($I139,3)*Cenas!B$9*Cenas!$B$6,2),0),"")</f>
        <v/>
      </c>
      <c r="L139" s="153" t="str">
        <f>IF($X139,IF(AND($I139&lt;&gt;"",$I139&lt;&gt;0),ROUND(ROUND($I139,3)*Cenas!C$9*Cenas!$B$6,2),0),"")</f>
        <v/>
      </c>
      <c r="M139" s="99" t="str">
        <f>IF($X139,IF(AND($I139&lt;&gt;"",$I139&lt;&gt;0),ROUND(ROUND($I139,3)*Cenas!D$9*Cenas!$B$6,2),0),"")</f>
        <v/>
      </c>
      <c r="T139" s="1" t="b">
        <f t="shared" si="7"/>
        <v>0</v>
      </c>
      <c r="U139" s="1" t="b">
        <f>AND($A139="x",'Daļu izvēle'!$E136&lt;&gt;"",ISBLANK($K139))</f>
        <v>0</v>
      </c>
      <c r="V139" s="1" t="b">
        <f>AND($A139="x",'Daļu izvēle'!$E136&lt;&gt;"",ISBLANK($L139))</f>
        <v>0</v>
      </c>
      <c r="W139" s="1" t="e">
        <f t="shared" si="5"/>
        <v>#VALUE!</v>
      </c>
      <c r="X139" s="57" t="b">
        <f>AND($A139="x",'Daļu izvēle'!$E136&lt;&gt;"",'Daļu izvēle'!$E136&lt;&gt;0)</f>
        <v>0</v>
      </c>
      <c r="Y139" s="57" t="b">
        <f t="shared" si="8"/>
        <v>0</v>
      </c>
      <c r="Z139" s="57" t="b">
        <f t="shared" si="9"/>
        <v>1</v>
      </c>
      <c r="AA139" s="57" t="b">
        <f>'Agrotehniskā kopšana'!I140&gt;=I139*0.85</f>
        <v>1</v>
      </c>
      <c r="AB139" s="57" t="b">
        <f>'Jaunaudžu kopšana'!I139&gt;=I139*0.85</f>
        <v>1</v>
      </c>
      <c r="AC139" s="57" t="b">
        <f>'Agrotehniskā kopšana'!AH140</f>
        <v>0</v>
      </c>
      <c r="AD139" s="57" t="b">
        <f>'Jaunaudžu kopšana'!Z139</f>
        <v>0</v>
      </c>
    </row>
    <row r="140" spans="1:30" hidden="1" x14ac:dyDescent="0.3">
      <c r="A140" s="324" t="str">
        <f>SUBSTITUTE('Daļu izvēle'!A137,"0","")</f>
        <v/>
      </c>
      <c r="B140" s="325">
        <f>'Daļu izvēle'!B137</f>
        <v>129</v>
      </c>
      <c r="C140" s="166" t="str">
        <f>'Daļu izvēle'!C137</f>
        <v>Rietumvidzeme</v>
      </c>
      <c r="D140" s="326" t="str">
        <f>'Daļu izvēle'!D137</f>
        <v>Vēru</v>
      </c>
      <c r="E140" s="327">
        <f>'Daļu izvēle'!E137</f>
        <v>30</v>
      </c>
      <c r="F140" s="327">
        <f>'Daļu izvēle'!F137</f>
        <v>20</v>
      </c>
      <c r="G140" s="97">
        <f>'Daļu izvēle'!G137</f>
        <v>0</v>
      </c>
      <c r="H140" s="98">
        <f>'Daļu izvēle'!H137</f>
        <v>0</v>
      </c>
      <c r="I140" s="343"/>
      <c r="J140" s="344">
        <f t="shared" si="6"/>
        <v>0</v>
      </c>
      <c r="K140" s="156" t="str">
        <f>IF($X140,IF(AND($I140&lt;&gt;"",$I140&lt;&gt;0),ROUND(ROUND($I140,3)*Cenas!B$9*Cenas!$B$6,2),0),"")</f>
        <v/>
      </c>
      <c r="L140" s="153" t="str">
        <f>IF($X140,IF(AND($I140&lt;&gt;"",$I140&lt;&gt;0),ROUND(ROUND($I140,3)*Cenas!C$9*Cenas!$B$6,2),0),"")</f>
        <v/>
      </c>
      <c r="M140" s="99" t="str">
        <f>IF($X140,IF(AND($I140&lt;&gt;"",$I140&lt;&gt;0),ROUND(ROUND($I140,3)*Cenas!D$9*Cenas!$B$6,2),0),"")</f>
        <v/>
      </c>
      <c r="T140" s="1" t="b">
        <f t="shared" si="7"/>
        <v>0</v>
      </c>
      <c r="U140" s="1" t="b">
        <f>AND($A140="x",'Daļu izvēle'!$E137&lt;&gt;"",ISBLANK($K140))</f>
        <v>0</v>
      </c>
      <c r="V140" s="1" t="b">
        <f>AND($A140="x",'Daļu izvēle'!$E137&lt;&gt;"",ISBLANK($L140))</f>
        <v>0</v>
      </c>
      <c r="W140" s="1" t="e">
        <f t="shared" ref="W140:W203" si="10">AND(A140="x",K140&lt;&gt;"",L140&lt;&gt;"",K140*1.35&gt;L140)</f>
        <v>#VALUE!</v>
      </c>
      <c r="X140" s="57" t="b">
        <f>AND($A140="x",'Daļu izvēle'!$E137&lt;&gt;"",'Daļu izvēle'!$E137&lt;&gt;0)</f>
        <v>0</v>
      </c>
      <c r="Y140" s="57" t="b">
        <f t="shared" si="8"/>
        <v>0</v>
      </c>
      <c r="Z140" s="57" t="b">
        <f t="shared" si="9"/>
        <v>1</v>
      </c>
      <c r="AA140" s="57" t="b">
        <f>'Agrotehniskā kopšana'!I141&gt;=I140*0.85</f>
        <v>1</v>
      </c>
      <c r="AB140" s="57" t="b">
        <f>'Jaunaudžu kopšana'!I140&gt;=I140*0.85</f>
        <v>1</v>
      </c>
      <c r="AC140" s="57" t="b">
        <f>'Agrotehniskā kopšana'!AH141</f>
        <v>0</v>
      </c>
      <c r="AD140" s="57" t="b">
        <f>'Jaunaudžu kopšana'!Z140</f>
        <v>0</v>
      </c>
    </row>
    <row r="141" spans="1:30" hidden="1" x14ac:dyDescent="0.3">
      <c r="A141" s="324" t="str">
        <f>SUBSTITUTE('Daļu izvēle'!A138,"0","")</f>
        <v/>
      </c>
      <c r="B141" s="325">
        <f>'Daļu izvēle'!B138</f>
        <v>130</v>
      </c>
      <c r="C141" s="166" t="str">
        <f>'Daļu izvēle'!C138</f>
        <v>Rietumvidzeme</v>
      </c>
      <c r="D141" s="326" t="str">
        <f>'Daļu izvēle'!D138</f>
        <v>Vēru</v>
      </c>
      <c r="E141" s="327">
        <f>'Daļu izvēle'!E138</f>
        <v>20</v>
      </c>
      <c r="F141" s="327">
        <f>'Daļu izvēle'!F138</f>
        <v>0</v>
      </c>
      <c r="G141" s="97">
        <f>'Daļu izvēle'!G138</f>
        <v>0</v>
      </c>
      <c r="H141" s="98">
        <f>'Daļu izvēle'!H138</f>
        <v>0</v>
      </c>
      <c r="I141" s="343"/>
      <c r="J141" s="344">
        <f t="shared" ref="J141:J204" si="11">IF(AND(K141&lt;&gt;"",L141&lt;&gt;"",M141&lt;&gt;""),ROUND(AVERAGE(K141:M141),2),0)</f>
        <v>0</v>
      </c>
      <c r="K141" s="156" t="str">
        <f>IF($X141,IF(AND($I141&lt;&gt;"",$I141&lt;&gt;0),ROUND(ROUND($I141,3)*Cenas!B$9*Cenas!$B$6,2),0),"")</f>
        <v/>
      </c>
      <c r="L141" s="153" t="str">
        <f>IF($X141,IF(AND($I141&lt;&gt;"",$I141&lt;&gt;0),ROUND(ROUND($I141,3)*Cenas!C$9*Cenas!$B$6,2),0),"")</f>
        <v/>
      </c>
      <c r="M141" s="99" t="str">
        <f>IF($X141,IF(AND($I141&lt;&gt;"",$I141&lt;&gt;0),ROUND(ROUND($I141,3)*Cenas!D$9*Cenas!$B$6,2),0),"")</f>
        <v/>
      </c>
      <c r="T141" s="1" t="b">
        <f t="shared" ref="T141:T204" si="12">OR($U141=TRUE,$V141=TRUE)</f>
        <v>0</v>
      </c>
      <c r="U141" s="1" t="b">
        <f>AND($A141="x",'Daļu izvēle'!$E138&lt;&gt;"",ISBLANK($K141))</f>
        <v>0</v>
      </c>
      <c r="V141" s="1" t="b">
        <f>AND($A141="x",'Daļu izvēle'!$E138&lt;&gt;"",ISBLANK($L141))</f>
        <v>0</v>
      </c>
      <c r="W141" s="1" t="e">
        <f t="shared" si="10"/>
        <v>#VALUE!</v>
      </c>
      <c r="X141" s="57" t="b">
        <f>AND($A141="x",'Daļu izvēle'!$E138&lt;&gt;"",'Daļu izvēle'!$E138&lt;&gt;0)</f>
        <v>0</v>
      </c>
      <c r="Y141" s="57" t="b">
        <f t="shared" ref="Y141:Y204" si="13">AND(I141&lt;&gt;"",I141&lt;&gt;0)</f>
        <v>0</v>
      </c>
      <c r="Z141" s="57" t="b">
        <f t="shared" ref="Z141:Z204" si="14">IF(X141,AND(X141,Y141),TRUE)</f>
        <v>1</v>
      </c>
      <c r="AA141" s="57" t="b">
        <f>'Agrotehniskā kopšana'!I142&gt;=I141*0.85</f>
        <v>1</v>
      </c>
      <c r="AB141" s="57" t="b">
        <f>'Jaunaudžu kopšana'!I141&gt;=I141*0.85</f>
        <v>1</v>
      </c>
      <c r="AC141" s="57" t="b">
        <f>'Agrotehniskā kopšana'!AH142</f>
        <v>0</v>
      </c>
      <c r="AD141" s="57" t="b">
        <f>'Jaunaudžu kopšana'!Z141</f>
        <v>0</v>
      </c>
    </row>
    <row r="142" spans="1:30" hidden="1" x14ac:dyDescent="0.3">
      <c r="A142" s="324" t="str">
        <f>SUBSTITUTE('Daļu izvēle'!A139,"0","")</f>
        <v/>
      </c>
      <c r="B142" s="325">
        <f>'Daļu izvēle'!B139</f>
        <v>131</v>
      </c>
      <c r="C142" s="166" t="str">
        <f>'Daļu izvēle'!C139</f>
        <v>Rietumvidzeme</v>
      </c>
      <c r="D142" s="326" t="str">
        <f>'Daļu izvēle'!D139</f>
        <v>Vēru</v>
      </c>
      <c r="E142" s="327">
        <f>'Daļu izvēle'!E139</f>
        <v>30</v>
      </c>
      <c r="F142" s="327">
        <f>'Daļu izvēle'!F139</f>
        <v>20</v>
      </c>
      <c r="G142" s="97">
        <f>'Daļu izvēle'!G139</f>
        <v>0</v>
      </c>
      <c r="H142" s="98">
        <f>'Daļu izvēle'!H139</f>
        <v>0</v>
      </c>
      <c r="I142" s="343"/>
      <c r="J142" s="344">
        <f t="shared" si="11"/>
        <v>0</v>
      </c>
      <c r="K142" s="156" t="str">
        <f>IF($X142,IF(AND($I142&lt;&gt;"",$I142&lt;&gt;0),ROUND(ROUND($I142,3)*Cenas!B$9*Cenas!$B$6,2),0),"")</f>
        <v/>
      </c>
      <c r="L142" s="153" t="str">
        <f>IF($X142,IF(AND($I142&lt;&gt;"",$I142&lt;&gt;0),ROUND(ROUND($I142,3)*Cenas!C$9*Cenas!$B$6,2),0),"")</f>
        <v/>
      </c>
      <c r="M142" s="99" t="str">
        <f>IF($X142,IF(AND($I142&lt;&gt;"",$I142&lt;&gt;0),ROUND(ROUND($I142,3)*Cenas!D$9*Cenas!$B$6,2),0),"")</f>
        <v/>
      </c>
      <c r="T142" s="1" t="b">
        <f t="shared" si="12"/>
        <v>0</v>
      </c>
      <c r="U142" s="1" t="b">
        <f>AND($A142="x",'Daļu izvēle'!$E139&lt;&gt;"",ISBLANK($K142))</f>
        <v>0</v>
      </c>
      <c r="V142" s="1" t="b">
        <f>AND($A142="x",'Daļu izvēle'!$E139&lt;&gt;"",ISBLANK($L142))</f>
        <v>0</v>
      </c>
      <c r="W142" s="1" t="e">
        <f t="shared" si="10"/>
        <v>#VALUE!</v>
      </c>
      <c r="X142" s="57" t="b">
        <f>AND($A142="x",'Daļu izvēle'!$E139&lt;&gt;"",'Daļu izvēle'!$E139&lt;&gt;0)</f>
        <v>0</v>
      </c>
      <c r="Y142" s="57" t="b">
        <f t="shared" si="13"/>
        <v>0</v>
      </c>
      <c r="Z142" s="57" t="b">
        <f t="shared" si="14"/>
        <v>1</v>
      </c>
      <c r="AA142" s="57" t="b">
        <f>'Agrotehniskā kopšana'!I143&gt;=I142*0.85</f>
        <v>1</v>
      </c>
      <c r="AB142" s="57" t="b">
        <f>'Jaunaudžu kopšana'!I142&gt;=I142*0.85</f>
        <v>1</v>
      </c>
      <c r="AC142" s="57" t="b">
        <f>'Agrotehniskā kopšana'!AH143</f>
        <v>0</v>
      </c>
      <c r="AD142" s="57" t="b">
        <f>'Jaunaudžu kopšana'!Z142</f>
        <v>0</v>
      </c>
    </row>
    <row r="143" spans="1:30" hidden="1" x14ac:dyDescent="0.3">
      <c r="A143" s="324" t="str">
        <f>SUBSTITUTE('Daļu izvēle'!A140,"0","")</f>
        <v/>
      </c>
      <c r="B143" s="325">
        <f>'Daļu izvēle'!B140</f>
        <v>132</v>
      </c>
      <c r="C143" s="166" t="str">
        <f>'Daļu izvēle'!C140</f>
        <v>Rietumvidzeme</v>
      </c>
      <c r="D143" s="326" t="str">
        <f>'Daļu izvēle'!D140</f>
        <v>Vēru</v>
      </c>
      <c r="E143" s="327">
        <f>'Daļu izvēle'!E140</f>
        <v>20</v>
      </c>
      <c r="F143" s="327">
        <f>'Daļu izvēle'!F140</f>
        <v>0</v>
      </c>
      <c r="G143" s="97">
        <f>'Daļu izvēle'!G140</f>
        <v>0</v>
      </c>
      <c r="H143" s="98">
        <f>'Daļu izvēle'!H140</f>
        <v>0</v>
      </c>
      <c r="I143" s="343"/>
      <c r="J143" s="344">
        <f t="shared" si="11"/>
        <v>0</v>
      </c>
      <c r="K143" s="156" t="str">
        <f>IF($X143,IF(AND($I143&lt;&gt;"",$I143&lt;&gt;0),ROUND(ROUND($I143,3)*Cenas!B$9*Cenas!$B$6,2),0),"")</f>
        <v/>
      </c>
      <c r="L143" s="153" t="str">
        <f>IF($X143,IF(AND($I143&lt;&gt;"",$I143&lt;&gt;0),ROUND(ROUND($I143,3)*Cenas!C$9*Cenas!$B$6,2),0),"")</f>
        <v/>
      </c>
      <c r="M143" s="99" t="str">
        <f>IF($X143,IF(AND($I143&lt;&gt;"",$I143&lt;&gt;0),ROUND(ROUND($I143,3)*Cenas!D$9*Cenas!$B$6,2),0),"")</f>
        <v/>
      </c>
      <c r="T143" s="1" t="b">
        <f t="shared" si="12"/>
        <v>0</v>
      </c>
      <c r="U143" s="1" t="b">
        <f>AND($A143="x",'Daļu izvēle'!$E140&lt;&gt;"",ISBLANK($K143))</f>
        <v>0</v>
      </c>
      <c r="V143" s="1" t="b">
        <f>AND($A143="x",'Daļu izvēle'!$E140&lt;&gt;"",ISBLANK($L143))</f>
        <v>0</v>
      </c>
      <c r="W143" s="1" t="e">
        <f t="shared" si="10"/>
        <v>#VALUE!</v>
      </c>
      <c r="X143" s="57" t="b">
        <f>AND($A143="x",'Daļu izvēle'!$E140&lt;&gt;"",'Daļu izvēle'!$E140&lt;&gt;0)</f>
        <v>0</v>
      </c>
      <c r="Y143" s="57" t="b">
        <f t="shared" si="13"/>
        <v>0</v>
      </c>
      <c r="Z143" s="57" t="b">
        <f t="shared" si="14"/>
        <v>1</v>
      </c>
      <c r="AA143" s="57" t="b">
        <f>'Agrotehniskā kopšana'!I144&gt;=I143*0.85</f>
        <v>1</v>
      </c>
      <c r="AB143" s="57" t="b">
        <f>'Jaunaudžu kopšana'!I143&gt;=I143*0.85</f>
        <v>1</v>
      </c>
      <c r="AC143" s="57" t="b">
        <f>'Agrotehniskā kopšana'!AH144</f>
        <v>0</v>
      </c>
      <c r="AD143" s="57" t="b">
        <f>'Jaunaudžu kopšana'!Z143</f>
        <v>0</v>
      </c>
    </row>
    <row r="144" spans="1:30" hidden="1" x14ac:dyDescent="0.3">
      <c r="A144" s="324" t="str">
        <f>SUBSTITUTE('Daļu izvēle'!A141,"0","")</f>
        <v/>
      </c>
      <c r="B144" s="325">
        <f>'Daļu izvēle'!B141</f>
        <v>133</v>
      </c>
      <c r="C144" s="166" t="str">
        <f>'Daļu izvēle'!C141</f>
        <v>Rietumvidzeme</v>
      </c>
      <c r="D144" s="326" t="str">
        <f>'Daļu izvēle'!D141</f>
        <v>Vēru</v>
      </c>
      <c r="E144" s="327">
        <f>'Daļu izvēle'!E141</f>
        <v>0</v>
      </c>
      <c r="F144" s="327">
        <f>'Daļu izvēle'!F141</f>
        <v>0</v>
      </c>
      <c r="G144" s="97">
        <f>'Daļu izvēle'!G141</f>
        <v>0</v>
      </c>
      <c r="H144" s="98">
        <f>'Daļu izvēle'!H141</f>
        <v>0</v>
      </c>
      <c r="I144" s="343"/>
      <c r="J144" s="344">
        <f t="shared" si="11"/>
        <v>0</v>
      </c>
      <c r="K144" s="156" t="str">
        <f>IF($X144,IF(AND($I144&lt;&gt;"",$I144&lt;&gt;0),ROUND(ROUND($I144,3)*Cenas!B$9*Cenas!$B$6,2),0),"")</f>
        <v/>
      </c>
      <c r="L144" s="153" t="str">
        <f>IF($X144,IF(AND($I144&lt;&gt;"",$I144&lt;&gt;0),ROUND(ROUND($I144,3)*Cenas!C$9*Cenas!$B$6,2),0),"")</f>
        <v/>
      </c>
      <c r="M144" s="99" t="str">
        <f>IF($X144,IF(AND($I144&lt;&gt;"",$I144&lt;&gt;0),ROUND(ROUND($I144,3)*Cenas!D$9*Cenas!$B$6,2),0),"")</f>
        <v/>
      </c>
      <c r="T144" s="1" t="b">
        <f t="shared" si="12"/>
        <v>0</v>
      </c>
      <c r="U144" s="1" t="b">
        <f>AND($A144="x",'Daļu izvēle'!$E141&lt;&gt;"",ISBLANK($K144))</f>
        <v>0</v>
      </c>
      <c r="V144" s="1" t="b">
        <f>AND($A144="x",'Daļu izvēle'!$E141&lt;&gt;"",ISBLANK($L144))</f>
        <v>0</v>
      </c>
      <c r="W144" s="1" t="e">
        <f t="shared" si="10"/>
        <v>#VALUE!</v>
      </c>
      <c r="X144" s="57" t="b">
        <f>AND($A144="x",'Daļu izvēle'!$E141&lt;&gt;"",'Daļu izvēle'!$E141&lt;&gt;0)</f>
        <v>0</v>
      </c>
      <c r="Y144" s="57" t="b">
        <f t="shared" si="13"/>
        <v>0</v>
      </c>
      <c r="Z144" s="57" t="b">
        <f t="shared" si="14"/>
        <v>1</v>
      </c>
      <c r="AA144" s="57" t="b">
        <f>'Agrotehniskā kopšana'!I145&gt;=I144*0.85</f>
        <v>1</v>
      </c>
      <c r="AB144" s="57" t="b">
        <f>'Jaunaudžu kopšana'!I144&gt;=I144*0.85</f>
        <v>1</v>
      </c>
      <c r="AC144" s="57" t="b">
        <f>'Agrotehniskā kopšana'!AH145</f>
        <v>0</v>
      </c>
      <c r="AD144" s="57" t="b">
        <f>'Jaunaudžu kopšana'!Z144</f>
        <v>0</v>
      </c>
    </row>
    <row r="145" spans="1:30" hidden="1" x14ac:dyDescent="0.3">
      <c r="A145" s="324" t="str">
        <f>SUBSTITUTE('Daļu izvēle'!A142,"0","")</f>
        <v/>
      </c>
      <c r="B145" s="325">
        <f>'Daļu izvēle'!B142</f>
        <v>134</v>
      </c>
      <c r="C145" s="166" t="str">
        <f>'Daļu izvēle'!C142</f>
        <v>Rietumvidzeme</v>
      </c>
      <c r="D145" s="326" t="str">
        <f>'Daļu izvēle'!D142</f>
        <v>Vēru</v>
      </c>
      <c r="E145" s="327">
        <f>'Daļu izvēle'!E142</f>
        <v>0</v>
      </c>
      <c r="F145" s="327">
        <f>'Daļu izvēle'!F142</f>
        <v>0</v>
      </c>
      <c r="G145" s="97">
        <f>'Daļu izvēle'!G142</f>
        <v>0</v>
      </c>
      <c r="H145" s="98">
        <f>'Daļu izvēle'!H142</f>
        <v>0</v>
      </c>
      <c r="I145" s="343"/>
      <c r="J145" s="344">
        <f t="shared" si="11"/>
        <v>0</v>
      </c>
      <c r="K145" s="156" t="str">
        <f>IF($X145,IF(AND($I145&lt;&gt;"",$I145&lt;&gt;0),ROUND(ROUND($I145,3)*Cenas!B$9*Cenas!$B$6,2),0),"")</f>
        <v/>
      </c>
      <c r="L145" s="153" t="str">
        <f>IF($X145,IF(AND($I145&lt;&gt;"",$I145&lt;&gt;0),ROUND(ROUND($I145,3)*Cenas!C$9*Cenas!$B$6,2),0),"")</f>
        <v/>
      </c>
      <c r="M145" s="99" t="str">
        <f>IF($X145,IF(AND($I145&lt;&gt;"",$I145&lt;&gt;0),ROUND(ROUND($I145,3)*Cenas!D$9*Cenas!$B$6,2),0),"")</f>
        <v/>
      </c>
      <c r="T145" s="1" t="b">
        <f t="shared" si="12"/>
        <v>0</v>
      </c>
      <c r="U145" s="1" t="b">
        <f>AND($A145="x",'Daļu izvēle'!$E142&lt;&gt;"",ISBLANK($K145))</f>
        <v>0</v>
      </c>
      <c r="V145" s="1" t="b">
        <f>AND($A145="x",'Daļu izvēle'!$E142&lt;&gt;"",ISBLANK($L145))</f>
        <v>0</v>
      </c>
      <c r="W145" s="1" t="e">
        <f t="shared" si="10"/>
        <v>#VALUE!</v>
      </c>
      <c r="X145" s="57" t="b">
        <f>AND($A145="x",'Daļu izvēle'!$E142&lt;&gt;"",'Daļu izvēle'!$E142&lt;&gt;0)</f>
        <v>0</v>
      </c>
      <c r="Y145" s="57" t="b">
        <f t="shared" si="13"/>
        <v>0</v>
      </c>
      <c r="Z145" s="57" t="b">
        <f t="shared" si="14"/>
        <v>1</v>
      </c>
      <c r="AA145" s="57" t="b">
        <f>'Agrotehniskā kopšana'!I146&gt;=I145*0.85</f>
        <v>1</v>
      </c>
      <c r="AB145" s="57" t="b">
        <f>'Jaunaudžu kopšana'!I145&gt;=I145*0.85</f>
        <v>1</v>
      </c>
      <c r="AC145" s="57" t="b">
        <f>'Agrotehniskā kopšana'!AH146</f>
        <v>0</v>
      </c>
      <c r="AD145" s="57" t="b">
        <f>'Jaunaudžu kopšana'!Z145</f>
        <v>0</v>
      </c>
    </row>
    <row r="146" spans="1:30" hidden="1" x14ac:dyDescent="0.3">
      <c r="A146" s="324" t="str">
        <f>SUBSTITUTE('Daļu izvēle'!A143,"0","")</f>
        <v/>
      </c>
      <c r="B146" s="325">
        <f>'Daļu izvēle'!B143</f>
        <v>135</v>
      </c>
      <c r="C146" s="166" t="str">
        <f>'Daļu izvēle'!C143</f>
        <v>Rietumvidzeme</v>
      </c>
      <c r="D146" s="326" t="str">
        <f>'Daļu izvēle'!D143</f>
        <v>Vēru</v>
      </c>
      <c r="E146" s="327">
        <f>'Daļu izvēle'!E143</f>
        <v>0</v>
      </c>
      <c r="F146" s="327">
        <f>'Daļu izvēle'!F143</f>
        <v>0</v>
      </c>
      <c r="G146" s="97">
        <f>'Daļu izvēle'!G143</f>
        <v>0</v>
      </c>
      <c r="H146" s="98">
        <f>'Daļu izvēle'!H143</f>
        <v>0</v>
      </c>
      <c r="I146" s="343"/>
      <c r="J146" s="344">
        <f t="shared" si="11"/>
        <v>0</v>
      </c>
      <c r="K146" s="156" t="str">
        <f>IF($X146,IF(AND($I146&lt;&gt;"",$I146&lt;&gt;0),ROUND(ROUND($I146,3)*Cenas!B$9*Cenas!$B$6,2),0),"")</f>
        <v/>
      </c>
      <c r="L146" s="153" t="str">
        <f>IF($X146,IF(AND($I146&lt;&gt;"",$I146&lt;&gt;0),ROUND(ROUND($I146,3)*Cenas!C$9*Cenas!$B$6,2),0),"")</f>
        <v/>
      </c>
      <c r="M146" s="99" t="str">
        <f>IF($X146,IF(AND($I146&lt;&gt;"",$I146&lt;&gt;0),ROUND(ROUND($I146,3)*Cenas!D$9*Cenas!$B$6,2),0),"")</f>
        <v/>
      </c>
      <c r="T146" s="1" t="b">
        <f t="shared" si="12"/>
        <v>0</v>
      </c>
      <c r="U146" s="1" t="b">
        <f>AND($A146="x",'Daļu izvēle'!$E143&lt;&gt;"",ISBLANK($K146))</f>
        <v>0</v>
      </c>
      <c r="V146" s="1" t="b">
        <f>AND($A146="x",'Daļu izvēle'!$E143&lt;&gt;"",ISBLANK($L146))</f>
        <v>0</v>
      </c>
      <c r="W146" s="1" t="e">
        <f t="shared" si="10"/>
        <v>#VALUE!</v>
      </c>
      <c r="X146" s="57" t="b">
        <f>AND($A146="x",'Daļu izvēle'!$E143&lt;&gt;"",'Daļu izvēle'!$E143&lt;&gt;0)</f>
        <v>0</v>
      </c>
      <c r="Y146" s="57" t="b">
        <f t="shared" si="13"/>
        <v>0</v>
      </c>
      <c r="Z146" s="57" t="b">
        <f t="shared" si="14"/>
        <v>1</v>
      </c>
      <c r="AA146" s="57" t="b">
        <f>'Agrotehniskā kopšana'!I147&gt;=I146*0.85</f>
        <v>1</v>
      </c>
      <c r="AB146" s="57" t="b">
        <f>'Jaunaudžu kopšana'!I146&gt;=I146*0.85</f>
        <v>1</v>
      </c>
      <c r="AC146" s="57" t="b">
        <f>'Agrotehniskā kopšana'!AH147</f>
        <v>0</v>
      </c>
      <c r="AD146" s="57" t="b">
        <f>'Jaunaudžu kopšana'!Z146</f>
        <v>0</v>
      </c>
    </row>
    <row r="147" spans="1:30" hidden="1" x14ac:dyDescent="0.3">
      <c r="A147" s="324" t="str">
        <f>SUBSTITUTE('Daļu izvēle'!A144,"0","")</f>
        <v/>
      </c>
      <c r="B147" s="325">
        <f>'Daļu izvēle'!B144</f>
        <v>136</v>
      </c>
      <c r="C147" s="166" t="str">
        <f>'Daļu izvēle'!C144</f>
        <v>Rietumvidzeme</v>
      </c>
      <c r="D147" s="326" t="str">
        <f>'Daļu izvēle'!D144</f>
        <v>Piebalgas</v>
      </c>
      <c r="E147" s="327">
        <f>'Daļu izvēle'!E144</f>
        <v>40</v>
      </c>
      <c r="F147" s="327">
        <f>'Daļu izvēle'!F144</f>
        <v>30</v>
      </c>
      <c r="G147" s="97">
        <f>'Daļu izvēle'!G144</f>
        <v>0</v>
      </c>
      <c r="H147" s="98">
        <f>'Daļu izvēle'!H144</f>
        <v>0</v>
      </c>
      <c r="I147" s="343"/>
      <c r="J147" s="344">
        <f t="shared" si="11"/>
        <v>0</v>
      </c>
      <c r="K147" s="156" t="str">
        <f>IF($X147,IF(AND($I147&lt;&gt;"",$I147&lt;&gt;0),ROUND(ROUND($I147,3)*Cenas!B$9*Cenas!$B$6,2),0),"")</f>
        <v/>
      </c>
      <c r="L147" s="153" t="str">
        <f>IF($X147,IF(AND($I147&lt;&gt;"",$I147&lt;&gt;0),ROUND(ROUND($I147,3)*Cenas!C$9*Cenas!$B$6,2),0),"")</f>
        <v/>
      </c>
      <c r="M147" s="99" t="str">
        <f>IF($X147,IF(AND($I147&lt;&gt;"",$I147&lt;&gt;0),ROUND(ROUND($I147,3)*Cenas!D$9*Cenas!$B$6,2),0),"")</f>
        <v/>
      </c>
      <c r="T147" s="1" t="b">
        <f t="shared" si="12"/>
        <v>0</v>
      </c>
      <c r="U147" s="1" t="b">
        <f>AND($A147="x",'Daļu izvēle'!$E144&lt;&gt;"",ISBLANK($K147))</f>
        <v>0</v>
      </c>
      <c r="V147" s="1" t="b">
        <f>AND($A147="x",'Daļu izvēle'!$E144&lt;&gt;"",ISBLANK($L147))</f>
        <v>0</v>
      </c>
      <c r="W147" s="1" t="e">
        <f t="shared" si="10"/>
        <v>#VALUE!</v>
      </c>
      <c r="X147" s="57" t="b">
        <f>AND($A147="x",'Daļu izvēle'!$E144&lt;&gt;"",'Daļu izvēle'!$E144&lt;&gt;0)</f>
        <v>0</v>
      </c>
      <c r="Y147" s="57" t="b">
        <f t="shared" si="13"/>
        <v>0</v>
      </c>
      <c r="Z147" s="57" t="b">
        <f t="shared" si="14"/>
        <v>1</v>
      </c>
      <c r="AA147" s="57" t="b">
        <f>'Agrotehniskā kopšana'!I148&gt;=I147*0.85</f>
        <v>1</v>
      </c>
      <c r="AB147" s="57" t="b">
        <f>'Jaunaudžu kopšana'!I147&gt;=I147*0.85</f>
        <v>1</v>
      </c>
      <c r="AC147" s="57" t="b">
        <f>'Agrotehniskā kopšana'!AH148</f>
        <v>0</v>
      </c>
      <c r="AD147" s="57" t="b">
        <f>'Jaunaudžu kopšana'!Z147</f>
        <v>0</v>
      </c>
    </row>
    <row r="148" spans="1:30" hidden="1" x14ac:dyDescent="0.3">
      <c r="A148" s="324" t="str">
        <f>SUBSTITUTE('Daļu izvēle'!A145,"0","")</f>
        <v/>
      </c>
      <c r="B148" s="325">
        <f>'Daļu izvēle'!B145</f>
        <v>137</v>
      </c>
      <c r="C148" s="166" t="str">
        <f>'Daļu izvēle'!C145</f>
        <v>Rietumvidzeme</v>
      </c>
      <c r="D148" s="326" t="str">
        <f>'Daļu izvēle'!D145</f>
        <v>Piebalgas</v>
      </c>
      <c r="E148" s="327">
        <f>'Daļu izvēle'!E145</f>
        <v>30</v>
      </c>
      <c r="F148" s="327">
        <f>'Daļu izvēle'!F145</f>
        <v>20</v>
      </c>
      <c r="G148" s="97">
        <f>'Daļu izvēle'!G145</f>
        <v>0</v>
      </c>
      <c r="H148" s="98">
        <f>'Daļu izvēle'!H145</f>
        <v>0</v>
      </c>
      <c r="I148" s="343"/>
      <c r="J148" s="344">
        <f t="shared" si="11"/>
        <v>0</v>
      </c>
      <c r="K148" s="156" t="str">
        <f>IF($X148,IF(AND($I148&lt;&gt;"",$I148&lt;&gt;0),ROUND(ROUND($I148,3)*Cenas!B$9*Cenas!$B$6,2),0),"")</f>
        <v/>
      </c>
      <c r="L148" s="153" t="str">
        <f>IF($X148,IF(AND($I148&lt;&gt;"",$I148&lt;&gt;0),ROUND(ROUND($I148,3)*Cenas!C$9*Cenas!$B$6,2),0),"")</f>
        <v/>
      </c>
      <c r="M148" s="99" t="str">
        <f>IF($X148,IF(AND($I148&lt;&gt;"",$I148&lt;&gt;0),ROUND(ROUND($I148,3)*Cenas!D$9*Cenas!$B$6,2),0),"")</f>
        <v/>
      </c>
      <c r="T148" s="1" t="b">
        <f t="shared" si="12"/>
        <v>0</v>
      </c>
      <c r="U148" s="1" t="b">
        <f>AND($A148="x",'Daļu izvēle'!$E145&lt;&gt;"",ISBLANK($K148))</f>
        <v>0</v>
      </c>
      <c r="V148" s="1" t="b">
        <f>AND($A148="x",'Daļu izvēle'!$E145&lt;&gt;"",ISBLANK($L148))</f>
        <v>0</v>
      </c>
      <c r="W148" s="1" t="e">
        <f t="shared" si="10"/>
        <v>#VALUE!</v>
      </c>
      <c r="X148" s="57" t="b">
        <f>AND($A148="x",'Daļu izvēle'!$E145&lt;&gt;"",'Daļu izvēle'!$E145&lt;&gt;0)</f>
        <v>0</v>
      </c>
      <c r="Y148" s="57" t="b">
        <f t="shared" si="13"/>
        <v>0</v>
      </c>
      <c r="Z148" s="57" t="b">
        <f t="shared" si="14"/>
        <v>1</v>
      </c>
      <c r="AA148" s="57" t="b">
        <f>'Agrotehniskā kopšana'!I149&gt;=I148*0.85</f>
        <v>1</v>
      </c>
      <c r="AB148" s="57" t="b">
        <f>'Jaunaudžu kopšana'!I148&gt;=I148*0.85</f>
        <v>1</v>
      </c>
      <c r="AC148" s="57" t="b">
        <f>'Agrotehniskā kopšana'!AH149</f>
        <v>0</v>
      </c>
      <c r="AD148" s="57" t="b">
        <f>'Jaunaudžu kopšana'!Z148</f>
        <v>0</v>
      </c>
    </row>
    <row r="149" spans="1:30" hidden="1" x14ac:dyDescent="0.3">
      <c r="A149" s="324" t="str">
        <f>SUBSTITUTE('Daļu izvēle'!A146,"0","")</f>
        <v/>
      </c>
      <c r="B149" s="325">
        <f>'Daļu izvēle'!B146</f>
        <v>138</v>
      </c>
      <c r="C149" s="166" t="str">
        <f>'Daļu izvēle'!C146</f>
        <v>Rietumvidzeme</v>
      </c>
      <c r="D149" s="326" t="str">
        <f>'Daļu izvēle'!D146</f>
        <v>Piebalgas</v>
      </c>
      <c r="E149" s="327">
        <f>'Daļu izvēle'!E146</f>
        <v>20</v>
      </c>
      <c r="F149" s="327">
        <f>'Daļu izvēle'!F146</f>
        <v>0</v>
      </c>
      <c r="G149" s="97">
        <f>'Daļu izvēle'!G146</f>
        <v>0</v>
      </c>
      <c r="H149" s="98">
        <f>'Daļu izvēle'!H146</f>
        <v>0</v>
      </c>
      <c r="I149" s="343"/>
      <c r="J149" s="344">
        <f t="shared" si="11"/>
        <v>0</v>
      </c>
      <c r="K149" s="156" t="str">
        <f>IF($X149,IF(AND($I149&lt;&gt;"",$I149&lt;&gt;0),ROUND(ROUND($I149,3)*Cenas!B$9*Cenas!$B$6,2),0),"")</f>
        <v/>
      </c>
      <c r="L149" s="153" t="str">
        <f>IF($X149,IF(AND($I149&lt;&gt;"",$I149&lt;&gt;0),ROUND(ROUND($I149,3)*Cenas!C$9*Cenas!$B$6,2),0),"")</f>
        <v/>
      </c>
      <c r="M149" s="99" t="str">
        <f>IF($X149,IF(AND($I149&lt;&gt;"",$I149&lt;&gt;0),ROUND(ROUND($I149,3)*Cenas!D$9*Cenas!$B$6,2),0),"")</f>
        <v/>
      </c>
      <c r="T149" s="1" t="b">
        <f t="shared" si="12"/>
        <v>0</v>
      </c>
      <c r="U149" s="1" t="b">
        <f>AND($A149="x",'Daļu izvēle'!$E146&lt;&gt;"",ISBLANK($K149))</f>
        <v>0</v>
      </c>
      <c r="V149" s="1" t="b">
        <f>AND($A149="x",'Daļu izvēle'!$E146&lt;&gt;"",ISBLANK($L149))</f>
        <v>0</v>
      </c>
      <c r="W149" s="1" t="e">
        <f t="shared" si="10"/>
        <v>#VALUE!</v>
      </c>
      <c r="X149" s="57" t="b">
        <f>AND($A149="x",'Daļu izvēle'!$E146&lt;&gt;"",'Daļu izvēle'!$E146&lt;&gt;0)</f>
        <v>0</v>
      </c>
      <c r="Y149" s="57" t="b">
        <f t="shared" si="13"/>
        <v>0</v>
      </c>
      <c r="Z149" s="57" t="b">
        <f t="shared" si="14"/>
        <v>1</v>
      </c>
      <c r="AA149" s="57" t="b">
        <f>'Agrotehniskā kopšana'!I150&gt;=I149*0.85</f>
        <v>1</v>
      </c>
      <c r="AB149" s="57" t="b">
        <f>'Jaunaudžu kopšana'!I149&gt;=I149*0.85</f>
        <v>1</v>
      </c>
      <c r="AC149" s="57" t="b">
        <f>'Agrotehniskā kopšana'!AH150</f>
        <v>0</v>
      </c>
      <c r="AD149" s="57" t="b">
        <f>'Jaunaudžu kopšana'!Z149</f>
        <v>0</v>
      </c>
    </row>
    <row r="150" spans="1:30" hidden="1" x14ac:dyDescent="0.3">
      <c r="A150" s="324" t="str">
        <f>SUBSTITUTE('Daļu izvēle'!A147,"0","")</f>
        <v/>
      </c>
      <c r="B150" s="325">
        <f>'Daļu izvēle'!B147</f>
        <v>139</v>
      </c>
      <c r="C150" s="166" t="str">
        <f>'Daļu izvēle'!C147</f>
        <v>Rietumvidzeme</v>
      </c>
      <c r="D150" s="326" t="str">
        <f>'Daļu izvēle'!D147</f>
        <v>Piebalgas</v>
      </c>
      <c r="E150" s="327">
        <f>'Daļu izvēle'!E147</f>
        <v>30</v>
      </c>
      <c r="F150" s="327">
        <f>'Daļu izvēle'!F147</f>
        <v>0</v>
      </c>
      <c r="G150" s="97">
        <f>'Daļu izvēle'!G147</f>
        <v>0</v>
      </c>
      <c r="H150" s="98">
        <f>'Daļu izvēle'!H147</f>
        <v>0</v>
      </c>
      <c r="I150" s="343"/>
      <c r="J150" s="344">
        <f t="shared" si="11"/>
        <v>0</v>
      </c>
      <c r="K150" s="156" t="str">
        <f>IF($X150,IF(AND($I150&lt;&gt;"",$I150&lt;&gt;0),ROUND(ROUND($I150,3)*Cenas!B$9*Cenas!$B$6,2),0),"")</f>
        <v/>
      </c>
      <c r="L150" s="153" t="str">
        <f>IF($X150,IF(AND($I150&lt;&gt;"",$I150&lt;&gt;0),ROUND(ROUND($I150,3)*Cenas!C$9*Cenas!$B$6,2),0),"")</f>
        <v/>
      </c>
      <c r="M150" s="99" t="str">
        <f>IF($X150,IF(AND($I150&lt;&gt;"",$I150&lt;&gt;0),ROUND(ROUND($I150,3)*Cenas!D$9*Cenas!$B$6,2),0),"")</f>
        <v/>
      </c>
      <c r="T150" s="1" t="b">
        <f t="shared" si="12"/>
        <v>0</v>
      </c>
      <c r="U150" s="1" t="b">
        <f>AND($A150="x",'Daļu izvēle'!$E147&lt;&gt;"",ISBLANK($K150))</f>
        <v>0</v>
      </c>
      <c r="V150" s="1" t="b">
        <f>AND($A150="x",'Daļu izvēle'!$E147&lt;&gt;"",ISBLANK($L150))</f>
        <v>0</v>
      </c>
      <c r="W150" s="1" t="e">
        <f t="shared" si="10"/>
        <v>#VALUE!</v>
      </c>
      <c r="X150" s="57" t="b">
        <f>AND($A150="x",'Daļu izvēle'!$E147&lt;&gt;"",'Daļu izvēle'!$E147&lt;&gt;0)</f>
        <v>0</v>
      </c>
      <c r="Y150" s="57" t="b">
        <f t="shared" si="13"/>
        <v>0</v>
      </c>
      <c r="Z150" s="57" t="b">
        <f t="shared" si="14"/>
        <v>1</v>
      </c>
      <c r="AA150" s="57" t="b">
        <f>'Agrotehniskā kopšana'!I151&gt;=I150*0.85</f>
        <v>1</v>
      </c>
      <c r="AB150" s="57" t="b">
        <f>'Jaunaudžu kopšana'!I150&gt;=I150*0.85</f>
        <v>1</v>
      </c>
      <c r="AC150" s="57" t="b">
        <f>'Agrotehniskā kopšana'!AH151</f>
        <v>0</v>
      </c>
      <c r="AD150" s="57" t="b">
        <f>'Jaunaudžu kopšana'!Z150</f>
        <v>0</v>
      </c>
    </row>
    <row r="151" spans="1:30" hidden="1" x14ac:dyDescent="0.3">
      <c r="A151" s="324" t="str">
        <f>SUBSTITUTE('Daļu izvēle'!A148,"0","")</f>
        <v/>
      </c>
      <c r="B151" s="325">
        <f>'Daļu izvēle'!B148</f>
        <v>140</v>
      </c>
      <c r="C151" s="166" t="str">
        <f>'Daļu izvēle'!C148</f>
        <v>Rietumvidzeme</v>
      </c>
      <c r="D151" s="326" t="str">
        <f>'Daļu izvēle'!D148</f>
        <v>Piebalgas</v>
      </c>
      <c r="E151" s="327">
        <f>'Daļu izvēle'!E148</f>
        <v>20</v>
      </c>
      <c r="F151" s="327">
        <f>'Daļu izvēle'!F148</f>
        <v>0</v>
      </c>
      <c r="G151" s="97">
        <f>'Daļu izvēle'!G148</f>
        <v>0</v>
      </c>
      <c r="H151" s="98">
        <f>'Daļu izvēle'!H148</f>
        <v>0</v>
      </c>
      <c r="I151" s="343"/>
      <c r="J151" s="344">
        <f t="shared" si="11"/>
        <v>0</v>
      </c>
      <c r="K151" s="156" t="str">
        <f>IF($X151,IF(AND($I151&lt;&gt;"",$I151&lt;&gt;0),ROUND(ROUND($I151,3)*Cenas!B$9*Cenas!$B$6,2),0),"")</f>
        <v/>
      </c>
      <c r="L151" s="153" t="str">
        <f>IF($X151,IF(AND($I151&lt;&gt;"",$I151&lt;&gt;0),ROUND(ROUND($I151,3)*Cenas!C$9*Cenas!$B$6,2),0),"")</f>
        <v/>
      </c>
      <c r="M151" s="99" t="str">
        <f>IF($X151,IF(AND($I151&lt;&gt;"",$I151&lt;&gt;0),ROUND(ROUND($I151,3)*Cenas!D$9*Cenas!$B$6,2),0),"")</f>
        <v/>
      </c>
      <c r="T151" s="1" t="b">
        <f t="shared" si="12"/>
        <v>0</v>
      </c>
      <c r="U151" s="1" t="b">
        <f>AND($A151="x",'Daļu izvēle'!$E148&lt;&gt;"",ISBLANK($K151))</f>
        <v>0</v>
      </c>
      <c r="V151" s="1" t="b">
        <f>AND($A151="x",'Daļu izvēle'!$E148&lt;&gt;"",ISBLANK($L151))</f>
        <v>0</v>
      </c>
      <c r="W151" s="1" t="e">
        <f t="shared" si="10"/>
        <v>#VALUE!</v>
      </c>
      <c r="X151" s="57" t="b">
        <f>AND($A151="x",'Daļu izvēle'!$E148&lt;&gt;"",'Daļu izvēle'!$E148&lt;&gt;0)</f>
        <v>0</v>
      </c>
      <c r="Y151" s="57" t="b">
        <f t="shared" si="13"/>
        <v>0</v>
      </c>
      <c r="Z151" s="57" t="b">
        <f t="shared" si="14"/>
        <v>1</v>
      </c>
      <c r="AA151" s="57" t="b">
        <f>'Agrotehniskā kopšana'!I152&gt;=I151*0.85</f>
        <v>1</v>
      </c>
      <c r="AB151" s="57" t="b">
        <f>'Jaunaudžu kopšana'!I151&gt;=I151*0.85</f>
        <v>1</v>
      </c>
      <c r="AC151" s="57" t="b">
        <f>'Agrotehniskā kopšana'!AH152</f>
        <v>0</v>
      </c>
      <c r="AD151" s="57" t="b">
        <f>'Jaunaudžu kopšana'!Z151</f>
        <v>0</v>
      </c>
    </row>
    <row r="152" spans="1:30" hidden="1" x14ac:dyDescent="0.3">
      <c r="A152" s="324" t="str">
        <f>SUBSTITUTE('Daļu izvēle'!A149,"0","")</f>
        <v/>
      </c>
      <c r="B152" s="325">
        <f>'Daļu izvēle'!B149</f>
        <v>141</v>
      </c>
      <c r="C152" s="166" t="str">
        <f>'Daļu izvēle'!C149</f>
        <v>Rietumvidzeme</v>
      </c>
      <c r="D152" s="326" t="str">
        <f>'Daļu izvēle'!D149</f>
        <v>Piebalgas</v>
      </c>
      <c r="E152" s="327">
        <f>'Daļu izvēle'!E149</f>
        <v>0</v>
      </c>
      <c r="F152" s="327">
        <f>'Daļu izvēle'!F149</f>
        <v>0</v>
      </c>
      <c r="G152" s="97">
        <f>'Daļu izvēle'!G149</f>
        <v>0</v>
      </c>
      <c r="H152" s="98">
        <f>'Daļu izvēle'!H149</f>
        <v>0</v>
      </c>
      <c r="I152" s="343"/>
      <c r="J152" s="344">
        <f t="shared" si="11"/>
        <v>0</v>
      </c>
      <c r="K152" s="156" t="str">
        <f>IF($X152,IF(AND($I152&lt;&gt;"",$I152&lt;&gt;0),ROUND(ROUND($I152,3)*Cenas!B$9*Cenas!$B$6,2),0),"")</f>
        <v/>
      </c>
      <c r="L152" s="153" t="str">
        <f>IF($X152,IF(AND($I152&lt;&gt;"",$I152&lt;&gt;0),ROUND(ROUND($I152,3)*Cenas!C$9*Cenas!$B$6,2),0),"")</f>
        <v/>
      </c>
      <c r="M152" s="99" t="str">
        <f>IF($X152,IF(AND($I152&lt;&gt;"",$I152&lt;&gt;0),ROUND(ROUND($I152,3)*Cenas!D$9*Cenas!$B$6,2),0),"")</f>
        <v/>
      </c>
      <c r="T152" s="1" t="b">
        <f t="shared" si="12"/>
        <v>0</v>
      </c>
      <c r="U152" s="1" t="b">
        <f>AND($A152="x",'Daļu izvēle'!$E149&lt;&gt;"",ISBLANK($K152))</f>
        <v>0</v>
      </c>
      <c r="V152" s="1" t="b">
        <f>AND($A152="x",'Daļu izvēle'!$E149&lt;&gt;"",ISBLANK($L152))</f>
        <v>0</v>
      </c>
      <c r="W152" s="1" t="e">
        <f t="shared" si="10"/>
        <v>#VALUE!</v>
      </c>
      <c r="X152" s="57" t="b">
        <f>AND($A152="x",'Daļu izvēle'!$E149&lt;&gt;"",'Daļu izvēle'!$E149&lt;&gt;0)</f>
        <v>0</v>
      </c>
      <c r="Y152" s="57" t="b">
        <f t="shared" si="13"/>
        <v>0</v>
      </c>
      <c r="Z152" s="57" t="b">
        <f t="shared" si="14"/>
        <v>1</v>
      </c>
      <c r="AA152" s="57" t="b">
        <f>'Agrotehniskā kopšana'!I153&gt;=I152*0.85</f>
        <v>1</v>
      </c>
      <c r="AB152" s="57" t="b">
        <f>'Jaunaudžu kopšana'!I152&gt;=I152*0.85</f>
        <v>1</v>
      </c>
      <c r="AC152" s="57" t="b">
        <f>'Agrotehniskā kopšana'!AH153</f>
        <v>0</v>
      </c>
      <c r="AD152" s="57" t="b">
        <f>'Jaunaudžu kopšana'!Z152</f>
        <v>0</v>
      </c>
    </row>
    <row r="153" spans="1:30" hidden="1" x14ac:dyDescent="0.3">
      <c r="A153" s="324" t="str">
        <f>SUBSTITUTE('Daļu izvēle'!A150,"0","")</f>
        <v/>
      </c>
      <c r="B153" s="325">
        <f>'Daļu izvēle'!B150</f>
        <v>142</v>
      </c>
      <c r="C153" s="166" t="str">
        <f>'Daļu izvēle'!C150</f>
        <v>Rietumvidzeme</v>
      </c>
      <c r="D153" s="326" t="str">
        <f>'Daļu izvēle'!D150</f>
        <v>Piebalgas</v>
      </c>
      <c r="E153" s="327">
        <f>'Daļu izvēle'!E150</f>
        <v>0</v>
      </c>
      <c r="F153" s="327">
        <f>'Daļu izvēle'!F150</f>
        <v>0</v>
      </c>
      <c r="G153" s="97">
        <f>'Daļu izvēle'!G150</f>
        <v>0</v>
      </c>
      <c r="H153" s="98">
        <f>'Daļu izvēle'!H150</f>
        <v>0</v>
      </c>
      <c r="I153" s="343"/>
      <c r="J153" s="344">
        <f t="shared" si="11"/>
        <v>0</v>
      </c>
      <c r="K153" s="156" t="str">
        <f>IF($X153,IF(AND($I153&lt;&gt;"",$I153&lt;&gt;0),ROUND(ROUND($I153,3)*Cenas!B$9*Cenas!$B$6,2),0),"")</f>
        <v/>
      </c>
      <c r="L153" s="153" t="str">
        <f>IF($X153,IF(AND($I153&lt;&gt;"",$I153&lt;&gt;0),ROUND(ROUND($I153,3)*Cenas!C$9*Cenas!$B$6,2),0),"")</f>
        <v/>
      </c>
      <c r="M153" s="99" t="str">
        <f>IF($X153,IF(AND($I153&lt;&gt;"",$I153&lt;&gt;0),ROUND(ROUND($I153,3)*Cenas!D$9*Cenas!$B$6,2),0),"")</f>
        <v/>
      </c>
      <c r="T153" s="1" t="b">
        <f t="shared" si="12"/>
        <v>0</v>
      </c>
      <c r="U153" s="1" t="b">
        <f>AND($A153="x",'Daļu izvēle'!$E150&lt;&gt;"",ISBLANK($K153))</f>
        <v>0</v>
      </c>
      <c r="V153" s="1" t="b">
        <f>AND($A153="x",'Daļu izvēle'!$E150&lt;&gt;"",ISBLANK($L153))</f>
        <v>0</v>
      </c>
      <c r="W153" s="1" t="e">
        <f t="shared" si="10"/>
        <v>#VALUE!</v>
      </c>
      <c r="X153" s="57" t="b">
        <f>AND($A153="x",'Daļu izvēle'!$E150&lt;&gt;"",'Daļu izvēle'!$E150&lt;&gt;0)</f>
        <v>0</v>
      </c>
      <c r="Y153" s="57" t="b">
        <f t="shared" si="13"/>
        <v>0</v>
      </c>
      <c r="Z153" s="57" t="b">
        <f t="shared" si="14"/>
        <v>1</v>
      </c>
      <c r="AA153" s="57" t="b">
        <f>'Agrotehniskā kopšana'!I154&gt;=I153*0.85</f>
        <v>1</v>
      </c>
      <c r="AB153" s="57" t="b">
        <f>'Jaunaudžu kopšana'!I153&gt;=I153*0.85</f>
        <v>1</v>
      </c>
      <c r="AC153" s="57" t="b">
        <f>'Agrotehniskā kopšana'!AH154</f>
        <v>0</v>
      </c>
      <c r="AD153" s="57" t="b">
        <f>'Jaunaudžu kopšana'!Z153</f>
        <v>0</v>
      </c>
    </row>
    <row r="154" spans="1:30" hidden="1" x14ac:dyDescent="0.3">
      <c r="A154" s="324" t="str">
        <f>SUBSTITUTE('Daļu izvēle'!A151,"0","")</f>
        <v/>
      </c>
      <c r="B154" s="325">
        <f>'Daļu izvēle'!B151</f>
        <v>143</v>
      </c>
      <c r="C154" s="166" t="str">
        <f>'Daļu izvēle'!C151</f>
        <v>Rietumvidzeme</v>
      </c>
      <c r="D154" s="326" t="str">
        <f>'Daļu izvēle'!D151</f>
        <v>Piebalgas</v>
      </c>
      <c r="E154" s="327">
        <f>'Daļu izvēle'!E151</f>
        <v>0</v>
      </c>
      <c r="F154" s="327">
        <f>'Daļu izvēle'!F151</f>
        <v>0</v>
      </c>
      <c r="G154" s="97">
        <f>'Daļu izvēle'!G151</f>
        <v>0</v>
      </c>
      <c r="H154" s="98">
        <f>'Daļu izvēle'!H151</f>
        <v>0</v>
      </c>
      <c r="I154" s="343"/>
      <c r="J154" s="344">
        <f t="shared" si="11"/>
        <v>0</v>
      </c>
      <c r="K154" s="156" t="str">
        <f>IF($X154,IF(AND($I154&lt;&gt;"",$I154&lt;&gt;0),ROUND(ROUND($I154,3)*Cenas!B$9*Cenas!$B$6,2),0),"")</f>
        <v/>
      </c>
      <c r="L154" s="153" t="str">
        <f>IF($X154,IF(AND($I154&lt;&gt;"",$I154&lt;&gt;0),ROUND(ROUND($I154,3)*Cenas!C$9*Cenas!$B$6,2),0),"")</f>
        <v/>
      </c>
      <c r="M154" s="99" t="str">
        <f>IF($X154,IF(AND($I154&lt;&gt;"",$I154&lt;&gt;0),ROUND(ROUND($I154,3)*Cenas!D$9*Cenas!$B$6,2),0),"")</f>
        <v/>
      </c>
      <c r="T154" s="1" t="b">
        <f t="shared" si="12"/>
        <v>0</v>
      </c>
      <c r="U154" s="1" t="b">
        <f>AND($A154="x",'Daļu izvēle'!$E151&lt;&gt;"",ISBLANK($K154))</f>
        <v>0</v>
      </c>
      <c r="V154" s="1" t="b">
        <f>AND($A154="x",'Daļu izvēle'!$E151&lt;&gt;"",ISBLANK($L154))</f>
        <v>0</v>
      </c>
      <c r="W154" s="1" t="e">
        <f t="shared" si="10"/>
        <v>#VALUE!</v>
      </c>
      <c r="X154" s="57" t="b">
        <f>AND($A154="x",'Daļu izvēle'!$E151&lt;&gt;"",'Daļu izvēle'!$E151&lt;&gt;0)</f>
        <v>0</v>
      </c>
      <c r="Y154" s="57" t="b">
        <f t="shared" si="13"/>
        <v>0</v>
      </c>
      <c r="Z154" s="57" t="b">
        <f t="shared" si="14"/>
        <v>1</v>
      </c>
      <c r="AA154" s="57" t="b">
        <f>'Agrotehniskā kopšana'!I155&gt;=I154*0.85</f>
        <v>1</v>
      </c>
      <c r="AB154" s="57" t="b">
        <f>'Jaunaudžu kopšana'!I154&gt;=I154*0.85</f>
        <v>1</v>
      </c>
      <c r="AC154" s="57" t="b">
        <f>'Agrotehniskā kopšana'!AH155</f>
        <v>0</v>
      </c>
      <c r="AD154" s="57" t="b">
        <f>'Jaunaudžu kopšana'!Z154</f>
        <v>0</v>
      </c>
    </row>
    <row r="155" spans="1:30" hidden="1" x14ac:dyDescent="0.3">
      <c r="A155" s="324" t="str">
        <f>SUBSTITUTE('Daļu izvēle'!A152,"0","")</f>
        <v/>
      </c>
      <c r="B155" s="325">
        <f>'Daļu izvēle'!B152</f>
        <v>144</v>
      </c>
      <c r="C155" s="166" t="str">
        <f>'Daļu izvēle'!C152</f>
        <v>Vidusdaugava</v>
      </c>
      <c r="D155" s="326" t="str">
        <f>'Daļu izvēle'!D152</f>
        <v xml:space="preserve">Bauskas </v>
      </c>
      <c r="E155" s="327">
        <f>'Daļu izvēle'!E152</f>
        <v>20</v>
      </c>
      <c r="F155" s="327">
        <f>'Daļu izvēle'!F152</f>
        <v>20</v>
      </c>
      <c r="G155" s="97">
        <f>'Daļu izvēle'!G152</f>
        <v>0</v>
      </c>
      <c r="H155" s="98">
        <f>'Daļu izvēle'!H152</f>
        <v>0</v>
      </c>
      <c r="I155" s="343"/>
      <c r="J155" s="344">
        <f t="shared" si="11"/>
        <v>0</v>
      </c>
      <c r="K155" s="156" t="str">
        <f>IF($X155,IF(AND($I155&lt;&gt;"",$I155&lt;&gt;0),ROUND(ROUND($I155,3)*Cenas!B$9*Cenas!$B$6,2),0),"")</f>
        <v/>
      </c>
      <c r="L155" s="153" t="str">
        <f>IF($X155,IF(AND($I155&lt;&gt;"",$I155&lt;&gt;0),ROUND(ROUND($I155,3)*Cenas!C$9*Cenas!$B$6,2),0),"")</f>
        <v/>
      </c>
      <c r="M155" s="99" t="str">
        <f>IF($X155,IF(AND($I155&lt;&gt;"",$I155&lt;&gt;0),ROUND(ROUND($I155,3)*Cenas!D$9*Cenas!$B$6,2),0),"")</f>
        <v/>
      </c>
      <c r="T155" s="1" t="b">
        <f t="shared" si="12"/>
        <v>0</v>
      </c>
      <c r="U155" s="1" t="b">
        <f>AND($A155="x",'Daļu izvēle'!$E152&lt;&gt;"",ISBLANK($K155))</f>
        <v>0</v>
      </c>
      <c r="V155" s="1" t="b">
        <f>AND($A155="x",'Daļu izvēle'!$E152&lt;&gt;"",ISBLANK($L155))</f>
        <v>0</v>
      </c>
      <c r="W155" s="1" t="e">
        <f t="shared" si="10"/>
        <v>#VALUE!</v>
      </c>
      <c r="X155" s="57" t="b">
        <f>AND($A155="x",'Daļu izvēle'!$E152&lt;&gt;"",'Daļu izvēle'!$E152&lt;&gt;0)</f>
        <v>0</v>
      </c>
      <c r="Y155" s="57" t="b">
        <f t="shared" si="13"/>
        <v>0</v>
      </c>
      <c r="Z155" s="57" t="b">
        <f t="shared" si="14"/>
        <v>1</v>
      </c>
      <c r="AA155" s="57" t="b">
        <f>'Agrotehniskā kopšana'!I156&gt;=I155*0.85</f>
        <v>1</v>
      </c>
      <c r="AB155" s="57" t="b">
        <f>'Jaunaudžu kopšana'!I155&gt;=I155*0.85</f>
        <v>1</v>
      </c>
      <c r="AC155" s="57" t="b">
        <f>'Agrotehniskā kopšana'!AH156</f>
        <v>0</v>
      </c>
      <c r="AD155" s="57" t="b">
        <f>'Jaunaudžu kopšana'!Z155</f>
        <v>0</v>
      </c>
    </row>
    <row r="156" spans="1:30" hidden="1" x14ac:dyDescent="0.3">
      <c r="A156" s="324" t="str">
        <f>SUBSTITUTE('Daļu izvēle'!A153,"0","")</f>
        <v/>
      </c>
      <c r="B156" s="325">
        <f>'Daļu izvēle'!B153</f>
        <v>145</v>
      </c>
      <c r="C156" s="166" t="str">
        <f>'Daļu izvēle'!C153</f>
        <v>Vidusdaugava</v>
      </c>
      <c r="D156" s="326" t="str">
        <f>'Daļu izvēle'!D153</f>
        <v xml:space="preserve">Bauskas </v>
      </c>
      <c r="E156" s="327">
        <f>'Daļu izvēle'!E153</f>
        <v>20</v>
      </c>
      <c r="F156" s="327">
        <f>'Daļu izvēle'!F153</f>
        <v>20</v>
      </c>
      <c r="G156" s="97">
        <f>'Daļu izvēle'!G153</f>
        <v>0</v>
      </c>
      <c r="H156" s="98">
        <f>'Daļu izvēle'!H153</f>
        <v>0</v>
      </c>
      <c r="I156" s="343"/>
      <c r="J156" s="344">
        <f t="shared" si="11"/>
        <v>0</v>
      </c>
      <c r="K156" s="156" t="str">
        <f>IF($X156,IF(AND($I156&lt;&gt;"",$I156&lt;&gt;0),ROUND(ROUND($I156,3)*Cenas!B$9*Cenas!$B$6,2),0),"")</f>
        <v/>
      </c>
      <c r="L156" s="153" t="str">
        <f>IF($X156,IF(AND($I156&lt;&gt;"",$I156&lt;&gt;0),ROUND(ROUND($I156,3)*Cenas!C$9*Cenas!$B$6,2),0),"")</f>
        <v/>
      </c>
      <c r="M156" s="99" t="str">
        <f>IF($X156,IF(AND($I156&lt;&gt;"",$I156&lt;&gt;0),ROUND(ROUND($I156,3)*Cenas!D$9*Cenas!$B$6,2),0),"")</f>
        <v/>
      </c>
      <c r="T156" s="1" t="b">
        <f t="shared" si="12"/>
        <v>0</v>
      </c>
      <c r="U156" s="1" t="b">
        <f>AND($A156="x",'Daļu izvēle'!$E153&lt;&gt;"",ISBLANK($K156))</f>
        <v>0</v>
      </c>
      <c r="V156" s="1" t="b">
        <f>AND($A156="x",'Daļu izvēle'!$E153&lt;&gt;"",ISBLANK($L156))</f>
        <v>0</v>
      </c>
      <c r="W156" s="1" t="e">
        <f t="shared" si="10"/>
        <v>#VALUE!</v>
      </c>
      <c r="X156" s="57" t="b">
        <f>AND($A156="x",'Daļu izvēle'!$E153&lt;&gt;"",'Daļu izvēle'!$E153&lt;&gt;0)</f>
        <v>0</v>
      </c>
      <c r="Y156" s="57" t="b">
        <f t="shared" si="13"/>
        <v>0</v>
      </c>
      <c r="Z156" s="57" t="b">
        <f t="shared" si="14"/>
        <v>1</v>
      </c>
      <c r="AA156" s="57" t="b">
        <f>'Agrotehniskā kopšana'!I157&gt;=I156*0.85</f>
        <v>1</v>
      </c>
      <c r="AB156" s="57" t="b">
        <f>'Jaunaudžu kopšana'!I156&gt;=I156*0.85</f>
        <v>1</v>
      </c>
      <c r="AC156" s="57" t="b">
        <f>'Agrotehniskā kopšana'!AH157</f>
        <v>0</v>
      </c>
      <c r="AD156" s="57" t="b">
        <f>'Jaunaudžu kopšana'!Z156</f>
        <v>0</v>
      </c>
    </row>
    <row r="157" spans="1:30" hidden="1" x14ac:dyDescent="0.3">
      <c r="A157" s="324" t="str">
        <f>SUBSTITUTE('Daļu izvēle'!A154,"0","")</f>
        <v/>
      </c>
      <c r="B157" s="325">
        <f>'Daļu izvēle'!B154</f>
        <v>146</v>
      </c>
      <c r="C157" s="166" t="str">
        <f>'Daļu izvēle'!C154</f>
        <v>Vidusdaugava</v>
      </c>
      <c r="D157" s="326" t="str">
        <f>'Daļu izvēle'!D154</f>
        <v xml:space="preserve">Bauskas </v>
      </c>
      <c r="E157" s="327">
        <f>'Daļu izvēle'!E154</f>
        <v>0</v>
      </c>
      <c r="F157" s="327">
        <f>'Daļu izvēle'!F154</f>
        <v>0</v>
      </c>
      <c r="G157" s="97">
        <f>'Daļu izvēle'!G154</f>
        <v>0</v>
      </c>
      <c r="H157" s="98">
        <f>'Daļu izvēle'!H154</f>
        <v>0</v>
      </c>
      <c r="I157" s="343"/>
      <c r="J157" s="344">
        <f t="shared" si="11"/>
        <v>0</v>
      </c>
      <c r="K157" s="156" t="str">
        <f>IF($X157,IF(AND($I157&lt;&gt;"",$I157&lt;&gt;0),ROUND(ROUND($I157,3)*Cenas!B$9*Cenas!$B$6,2),0),"")</f>
        <v/>
      </c>
      <c r="L157" s="153" t="str">
        <f>IF($X157,IF(AND($I157&lt;&gt;"",$I157&lt;&gt;0),ROUND(ROUND($I157,3)*Cenas!C$9*Cenas!$B$6,2),0),"")</f>
        <v/>
      </c>
      <c r="M157" s="99" t="str">
        <f>IF($X157,IF(AND($I157&lt;&gt;"",$I157&lt;&gt;0),ROUND(ROUND($I157,3)*Cenas!D$9*Cenas!$B$6,2),0),"")</f>
        <v/>
      </c>
      <c r="T157" s="1" t="b">
        <f t="shared" si="12"/>
        <v>0</v>
      </c>
      <c r="U157" s="1" t="b">
        <f>AND($A157="x",'Daļu izvēle'!$E154&lt;&gt;"",ISBLANK($K157))</f>
        <v>0</v>
      </c>
      <c r="V157" s="1" t="b">
        <f>AND($A157="x",'Daļu izvēle'!$E154&lt;&gt;"",ISBLANK($L157))</f>
        <v>0</v>
      </c>
      <c r="W157" s="1" t="e">
        <f t="shared" si="10"/>
        <v>#VALUE!</v>
      </c>
      <c r="X157" s="57" t="b">
        <f>AND($A157="x",'Daļu izvēle'!$E154&lt;&gt;"",'Daļu izvēle'!$E154&lt;&gt;0)</f>
        <v>0</v>
      </c>
      <c r="Y157" s="57" t="b">
        <f t="shared" si="13"/>
        <v>0</v>
      </c>
      <c r="Z157" s="57" t="b">
        <f t="shared" si="14"/>
        <v>1</v>
      </c>
      <c r="AA157" s="57" t="b">
        <f>'Agrotehniskā kopšana'!I158&gt;=I157*0.85</f>
        <v>1</v>
      </c>
      <c r="AB157" s="57" t="b">
        <f>'Jaunaudžu kopšana'!I157&gt;=I157*0.85</f>
        <v>1</v>
      </c>
      <c r="AC157" s="57" t="b">
        <f>'Agrotehniskā kopšana'!AH158</f>
        <v>0</v>
      </c>
      <c r="AD157" s="57" t="b">
        <f>'Jaunaudžu kopšana'!Z157</f>
        <v>0</v>
      </c>
    </row>
    <row r="158" spans="1:30" hidden="1" x14ac:dyDescent="0.3">
      <c r="A158" s="324" t="str">
        <f>SUBSTITUTE('Daļu izvēle'!A155,"0","")</f>
        <v/>
      </c>
      <c r="B158" s="325">
        <f>'Daļu izvēle'!B155</f>
        <v>147</v>
      </c>
      <c r="C158" s="166" t="str">
        <f>'Daļu izvēle'!C155</f>
        <v>Vidusdaugava</v>
      </c>
      <c r="D158" s="326" t="str">
        <f>'Daļu izvēle'!D155</f>
        <v xml:space="preserve">Bauskas </v>
      </c>
      <c r="E158" s="327">
        <f>'Daļu izvēle'!E155</f>
        <v>0</v>
      </c>
      <c r="F158" s="327">
        <f>'Daļu izvēle'!F155</f>
        <v>0</v>
      </c>
      <c r="G158" s="97">
        <f>'Daļu izvēle'!G155</f>
        <v>0</v>
      </c>
      <c r="H158" s="98">
        <f>'Daļu izvēle'!H155</f>
        <v>0</v>
      </c>
      <c r="I158" s="343"/>
      <c r="J158" s="344">
        <f t="shared" si="11"/>
        <v>0</v>
      </c>
      <c r="K158" s="156" t="str">
        <f>IF($X158,IF(AND($I158&lt;&gt;"",$I158&lt;&gt;0),ROUND(ROUND($I158,3)*Cenas!B$9*Cenas!$B$6,2),0),"")</f>
        <v/>
      </c>
      <c r="L158" s="153" t="str">
        <f>IF($X158,IF(AND($I158&lt;&gt;"",$I158&lt;&gt;0),ROUND(ROUND($I158,3)*Cenas!C$9*Cenas!$B$6,2),0),"")</f>
        <v/>
      </c>
      <c r="M158" s="99" t="str">
        <f>IF($X158,IF(AND($I158&lt;&gt;"",$I158&lt;&gt;0),ROUND(ROUND($I158,3)*Cenas!D$9*Cenas!$B$6,2),0),"")</f>
        <v/>
      </c>
      <c r="T158" s="1" t="b">
        <f t="shared" si="12"/>
        <v>0</v>
      </c>
      <c r="U158" s="1" t="b">
        <f>AND($A158="x",'Daļu izvēle'!$E155&lt;&gt;"",ISBLANK($K158))</f>
        <v>0</v>
      </c>
      <c r="V158" s="1" t="b">
        <f>AND($A158="x",'Daļu izvēle'!$E155&lt;&gt;"",ISBLANK($L158))</f>
        <v>0</v>
      </c>
      <c r="W158" s="1" t="e">
        <f t="shared" si="10"/>
        <v>#VALUE!</v>
      </c>
      <c r="X158" s="57" t="b">
        <f>AND($A158="x",'Daļu izvēle'!$E155&lt;&gt;"",'Daļu izvēle'!$E155&lt;&gt;0)</f>
        <v>0</v>
      </c>
      <c r="Y158" s="57" t="b">
        <f t="shared" si="13"/>
        <v>0</v>
      </c>
      <c r="Z158" s="57" t="b">
        <f t="shared" si="14"/>
        <v>1</v>
      </c>
      <c r="AA158" s="57" t="b">
        <f>'Agrotehniskā kopšana'!I159&gt;=I158*0.85</f>
        <v>1</v>
      </c>
      <c r="AB158" s="57" t="b">
        <f>'Jaunaudžu kopšana'!I158&gt;=I158*0.85</f>
        <v>1</v>
      </c>
      <c r="AC158" s="57" t="b">
        <f>'Agrotehniskā kopšana'!AH159</f>
        <v>0</v>
      </c>
      <c r="AD158" s="57" t="b">
        <f>'Jaunaudžu kopšana'!Z158</f>
        <v>0</v>
      </c>
    </row>
    <row r="159" spans="1:30" hidden="1" x14ac:dyDescent="0.3">
      <c r="A159" s="324" t="str">
        <f>SUBSTITUTE('Daļu izvēle'!A156,"0","")</f>
        <v/>
      </c>
      <c r="B159" s="325">
        <f>'Daļu izvēle'!B156</f>
        <v>148</v>
      </c>
      <c r="C159" s="166" t="str">
        <f>'Daļu izvēle'!C156</f>
        <v>Vidusdaugava</v>
      </c>
      <c r="D159" s="326" t="str">
        <f>'Daļu izvēle'!D156</f>
        <v xml:space="preserve">Bauskas </v>
      </c>
      <c r="E159" s="327">
        <f>'Daļu izvēle'!E156</f>
        <v>50</v>
      </c>
      <c r="F159" s="327">
        <f>'Daļu izvēle'!F156</f>
        <v>0</v>
      </c>
      <c r="G159" s="97">
        <f>'Daļu izvēle'!G156</f>
        <v>0</v>
      </c>
      <c r="H159" s="98">
        <f>'Daļu izvēle'!H156</f>
        <v>0</v>
      </c>
      <c r="I159" s="343"/>
      <c r="J159" s="344">
        <f t="shared" si="11"/>
        <v>0</v>
      </c>
      <c r="K159" s="156" t="str">
        <f>IF($X159,IF(AND($I159&lt;&gt;"",$I159&lt;&gt;0),ROUND(ROUND($I159,3)*Cenas!B$9*Cenas!$B$6,2),0),"")</f>
        <v/>
      </c>
      <c r="L159" s="153" t="str">
        <f>IF($X159,IF(AND($I159&lt;&gt;"",$I159&lt;&gt;0),ROUND(ROUND($I159,3)*Cenas!C$9*Cenas!$B$6,2),0),"")</f>
        <v/>
      </c>
      <c r="M159" s="99" t="str">
        <f>IF($X159,IF(AND($I159&lt;&gt;"",$I159&lt;&gt;0),ROUND(ROUND($I159,3)*Cenas!D$9*Cenas!$B$6,2),0),"")</f>
        <v/>
      </c>
      <c r="T159" s="1" t="b">
        <f t="shared" si="12"/>
        <v>0</v>
      </c>
      <c r="U159" s="1" t="b">
        <f>AND($A159="x",'Daļu izvēle'!$E156&lt;&gt;"",ISBLANK($K159))</f>
        <v>0</v>
      </c>
      <c r="V159" s="1" t="b">
        <f>AND($A159="x",'Daļu izvēle'!$E156&lt;&gt;"",ISBLANK($L159))</f>
        <v>0</v>
      </c>
      <c r="W159" s="1" t="e">
        <f t="shared" si="10"/>
        <v>#VALUE!</v>
      </c>
      <c r="X159" s="57" t="b">
        <f>AND($A159="x",'Daļu izvēle'!$E156&lt;&gt;"",'Daļu izvēle'!$E156&lt;&gt;0)</f>
        <v>0</v>
      </c>
      <c r="Y159" s="57" t="b">
        <f t="shared" si="13"/>
        <v>0</v>
      </c>
      <c r="Z159" s="57" t="b">
        <f t="shared" si="14"/>
        <v>1</v>
      </c>
      <c r="AA159" s="57" t="b">
        <f>'Agrotehniskā kopšana'!I160&gt;=I159*0.85</f>
        <v>1</v>
      </c>
      <c r="AB159" s="57" t="b">
        <f>'Jaunaudžu kopšana'!I159&gt;=I159*0.85</f>
        <v>1</v>
      </c>
      <c r="AC159" s="57" t="b">
        <f>'Agrotehniskā kopšana'!AH160</f>
        <v>0</v>
      </c>
      <c r="AD159" s="57" t="b">
        <f>'Jaunaudžu kopšana'!Z159</f>
        <v>0</v>
      </c>
    </row>
    <row r="160" spans="1:30" hidden="1" x14ac:dyDescent="0.3">
      <c r="A160" s="324" t="str">
        <f>SUBSTITUTE('Daļu izvēle'!A157,"0","")</f>
        <v/>
      </c>
      <c r="B160" s="325">
        <f>'Daļu izvēle'!B157</f>
        <v>149</v>
      </c>
      <c r="C160" s="166" t="str">
        <f>'Daļu izvēle'!C157</f>
        <v>Vidusdaugava</v>
      </c>
      <c r="D160" s="326" t="str">
        <f>'Daļu izvēle'!D157</f>
        <v xml:space="preserve">Bauskas </v>
      </c>
      <c r="E160" s="327">
        <f>'Daļu izvēle'!E157</f>
        <v>35</v>
      </c>
      <c r="F160" s="327">
        <f>'Daļu izvēle'!F157</f>
        <v>0</v>
      </c>
      <c r="G160" s="97">
        <f>'Daļu izvēle'!G157</f>
        <v>0</v>
      </c>
      <c r="H160" s="98">
        <f>'Daļu izvēle'!H157</f>
        <v>0</v>
      </c>
      <c r="I160" s="343"/>
      <c r="J160" s="344">
        <f t="shared" si="11"/>
        <v>0</v>
      </c>
      <c r="K160" s="156" t="str">
        <f>IF($X160,IF(AND($I160&lt;&gt;"",$I160&lt;&gt;0),ROUND(ROUND($I160,3)*Cenas!B$9*Cenas!$B$6,2),0),"")</f>
        <v/>
      </c>
      <c r="L160" s="153" t="str">
        <f>IF($X160,IF(AND($I160&lt;&gt;"",$I160&lt;&gt;0),ROUND(ROUND($I160,3)*Cenas!C$9*Cenas!$B$6,2),0),"")</f>
        <v/>
      </c>
      <c r="M160" s="99" t="str">
        <f>IF($X160,IF(AND($I160&lt;&gt;"",$I160&lt;&gt;0),ROUND(ROUND($I160,3)*Cenas!D$9*Cenas!$B$6,2),0),"")</f>
        <v/>
      </c>
      <c r="T160" s="1" t="b">
        <f t="shared" si="12"/>
        <v>0</v>
      </c>
      <c r="U160" s="1" t="b">
        <f>AND($A160="x",'Daļu izvēle'!$E157&lt;&gt;"",ISBLANK($K160))</f>
        <v>0</v>
      </c>
      <c r="V160" s="1" t="b">
        <f>AND($A160="x",'Daļu izvēle'!$E157&lt;&gt;"",ISBLANK($L160))</f>
        <v>0</v>
      </c>
      <c r="W160" s="1" t="e">
        <f t="shared" si="10"/>
        <v>#VALUE!</v>
      </c>
      <c r="X160" s="57" t="b">
        <f>AND($A160="x",'Daļu izvēle'!$E157&lt;&gt;"",'Daļu izvēle'!$E157&lt;&gt;0)</f>
        <v>0</v>
      </c>
      <c r="Y160" s="57" t="b">
        <f t="shared" si="13"/>
        <v>0</v>
      </c>
      <c r="Z160" s="57" t="b">
        <f t="shared" si="14"/>
        <v>1</v>
      </c>
      <c r="AA160" s="57" t="b">
        <f>'Agrotehniskā kopšana'!I161&gt;=I160*0.85</f>
        <v>1</v>
      </c>
      <c r="AB160" s="57" t="b">
        <f>'Jaunaudžu kopšana'!I160&gt;=I160*0.85</f>
        <v>1</v>
      </c>
      <c r="AC160" s="57" t="b">
        <f>'Agrotehniskā kopšana'!AH161</f>
        <v>0</v>
      </c>
      <c r="AD160" s="57" t="b">
        <f>'Jaunaudžu kopšana'!Z160</f>
        <v>0</v>
      </c>
    </row>
    <row r="161" spans="1:30" hidden="1" x14ac:dyDescent="0.3">
      <c r="A161" s="324" t="str">
        <f>SUBSTITUTE('Daļu izvēle'!A158,"0","")</f>
        <v/>
      </c>
      <c r="B161" s="325">
        <f>'Daļu izvēle'!B158</f>
        <v>150</v>
      </c>
      <c r="C161" s="166" t="str">
        <f>'Daļu izvēle'!C158</f>
        <v>Vidusdaugava</v>
      </c>
      <c r="D161" s="326" t="str">
        <f>'Daļu izvēle'!D158</f>
        <v xml:space="preserve">Bauskas </v>
      </c>
      <c r="E161" s="327">
        <f>'Daļu izvēle'!E158</f>
        <v>30</v>
      </c>
      <c r="F161" s="327">
        <f>'Daļu izvēle'!F158</f>
        <v>0</v>
      </c>
      <c r="G161" s="97">
        <f>'Daļu izvēle'!G158</f>
        <v>0</v>
      </c>
      <c r="H161" s="98">
        <f>'Daļu izvēle'!H158</f>
        <v>0</v>
      </c>
      <c r="I161" s="343"/>
      <c r="J161" s="344">
        <f t="shared" si="11"/>
        <v>0</v>
      </c>
      <c r="K161" s="156" t="str">
        <f>IF($X161,IF(AND($I161&lt;&gt;"",$I161&lt;&gt;0),ROUND(ROUND($I161,3)*Cenas!B$9*Cenas!$B$6,2),0),"")</f>
        <v/>
      </c>
      <c r="L161" s="153" t="str">
        <f>IF($X161,IF(AND($I161&lt;&gt;"",$I161&lt;&gt;0),ROUND(ROUND($I161,3)*Cenas!C$9*Cenas!$B$6,2),0),"")</f>
        <v/>
      </c>
      <c r="M161" s="99" t="str">
        <f>IF($X161,IF(AND($I161&lt;&gt;"",$I161&lt;&gt;0),ROUND(ROUND($I161,3)*Cenas!D$9*Cenas!$B$6,2),0),"")</f>
        <v/>
      </c>
      <c r="T161" s="1" t="b">
        <f t="shared" si="12"/>
        <v>0</v>
      </c>
      <c r="U161" s="1" t="b">
        <f>AND($A161="x",'Daļu izvēle'!$E158&lt;&gt;"",ISBLANK($K161))</f>
        <v>0</v>
      </c>
      <c r="V161" s="1" t="b">
        <f>AND($A161="x",'Daļu izvēle'!$E158&lt;&gt;"",ISBLANK($L161))</f>
        <v>0</v>
      </c>
      <c r="W161" s="1" t="e">
        <f t="shared" si="10"/>
        <v>#VALUE!</v>
      </c>
      <c r="X161" s="57" t="b">
        <f>AND($A161="x",'Daļu izvēle'!$E158&lt;&gt;"",'Daļu izvēle'!$E158&lt;&gt;0)</f>
        <v>0</v>
      </c>
      <c r="Y161" s="57" t="b">
        <f t="shared" si="13"/>
        <v>0</v>
      </c>
      <c r="Z161" s="57" t="b">
        <f t="shared" si="14"/>
        <v>1</v>
      </c>
      <c r="AA161" s="57" t="b">
        <f>'Agrotehniskā kopšana'!I162&gt;=I161*0.85</f>
        <v>1</v>
      </c>
      <c r="AB161" s="57" t="b">
        <f>'Jaunaudžu kopšana'!I161&gt;=I161*0.85</f>
        <v>1</v>
      </c>
      <c r="AC161" s="57" t="b">
        <f>'Agrotehniskā kopšana'!AH162</f>
        <v>0</v>
      </c>
      <c r="AD161" s="57" t="b">
        <f>'Jaunaudžu kopšana'!Z161</f>
        <v>0</v>
      </c>
    </row>
    <row r="162" spans="1:30" hidden="1" x14ac:dyDescent="0.3">
      <c r="A162" s="324" t="str">
        <f>SUBSTITUTE('Daļu izvēle'!A159,"0","")</f>
        <v/>
      </c>
      <c r="B162" s="325">
        <f>'Daļu izvēle'!B159</f>
        <v>151</v>
      </c>
      <c r="C162" s="166" t="str">
        <f>'Daļu izvēle'!C159</f>
        <v>Vidusdaugava</v>
      </c>
      <c r="D162" s="326" t="str">
        <f>'Daļu izvēle'!D159</f>
        <v>Ērberģes</v>
      </c>
      <c r="E162" s="327">
        <f>'Daļu izvēle'!E159</f>
        <v>0</v>
      </c>
      <c r="F162" s="327">
        <f>'Daļu izvēle'!F159</f>
        <v>0</v>
      </c>
      <c r="G162" s="97">
        <f>'Daļu izvēle'!G159</f>
        <v>0</v>
      </c>
      <c r="H162" s="98">
        <f>'Daļu izvēle'!H159</f>
        <v>0</v>
      </c>
      <c r="I162" s="343"/>
      <c r="J162" s="344">
        <f t="shared" si="11"/>
        <v>0</v>
      </c>
      <c r="K162" s="156" t="str">
        <f>IF($X162,IF(AND($I162&lt;&gt;"",$I162&lt;&gt;0),ROUND(ROUND($I162,3)*Cenas!B$9*Cenas!$B$6,2),0),"")</f>
        <v/>
      </c>
      <c r="L162" s="153" t="str">
        <f>IF($X162,IF(AND($I162&lt;&gt;"",$I162&lt;&gt;0),ROUND(ROUND($I162,3)*Cenas!C$9*Cenas!$B$6,2),0),"")</f>
        <v/>
      </c>
      <c r="M162" s="99" t="str">
        <f>IF($X162,IF(AND($I162&lt;&gt;"",$I162&lt;&gt;0),ROUND(ROUND($I162,3)*Cenas!D$9*Cenas!$B$6,2),0),"")</f>
        <v/>
      </c>
      <c r="T162" s="1" t="b">
        <f t="shared" si="12"/>
        <v>0</v>
      </c>
      <c r="U162" s="1" t="b">
        <f>AND($A162="x",'Daļu izvēle'!$E159&lt;&gt;"",ISBLANK($K162))</f>
        <v>0</v>
      </c>
      <c r="V162" s="1" t="b">
        <f>AND($A162="x",'Daļu izvēle'!$E159&lt;&gt;"",ISBLANK($L162))</f>
        <v>0</v>
      </c>
      <c r="W162" s="1" t="e">
        <f t="shared" si="10"/>
        <v>#VALUE!</v>
      </c>
      <c r="X162" s="57" t="b">
        <f>AND($A162="x",'Daļu izvēle'!$E159&lt;&gt;"",'Daļu izvēle'!$E159&lt;&gt;0)</f>
        <v>0</v>
      </c>
      <c r="Y162" s="57" t="b">
        <f t="shared" si="13"/>
        <v>0</v>
      </c>
      <c r="Z162" s="57" t="b">
        <f t="shared" si="14"/>
        <v>1</v>
      </c>
      <c r="AA162" s="57" t="b">
        <f>'Agrotehniskā kopšana'!I163&gt;=I162*0.85</f>
        <v>1</v>
      </c>
      <c r="AB162" s="57" t="b">
        <f>'Jaunaudžu kopšana'!I162&gt;=I162*0.85</f>
        <v>1</v>
      </c>
      <c r="AC162" s="57" t="b">
        <f>'Agrotehniskā kopšana'!AH163</f>
        <v>0</v>
      </c>
      <c r="AD162" s="57" t="b">
        <f>'Jaunaudžu kopšana'!Z162</f>
        <v>0</v>
      </c>
    </row>
    <row r="163" spans="1:30" hidden="1" x14ac:dyDescent="0.3">
      <c r="A163" s="324" t="str">
        <f>SUBSTITUTE('Daļu izvēle'!A160,"0","")</f>
        <v/>
      </c>
      <c r="B163" s="325">
        <f>'Daļu izvēle'!B160</f>
        <v>152</v>
      </c>
      <c r="C163" s="166" t="str">
        <f>'Daļu izvēle'!C160</f>
        <v>Vidusdaugava</v>
      </c>
      <c r="D163" s="326" t="str">
        <f>'Daļu izvēle'!D160</f>
        <v>Ērberģes</v>
      </c>
      <c r="E163" s="327">
        <f>'Daļu izvēle'!E160</f>
        <v>0</v>
      </c>
      <c r="F163" s="327">
        <f>'Daļu izvēle'!F160</f>
        <v>0</v>
      </c>
      <c r="G163" s="97">
        <f>'Daļu izvēle'!G160</f>
        <v>0</v>
      </c>
      <c r="H163" s="98">
        <f>'Daļu izvēle'!H160</f>
        <v>0</v>
      </c>
      <c r="I163" s="343"/>
      <c r="J163" s="344">
        <f t="shared" si="11"/>
        <v>0</v>
      </c>
      <c r="K163" s="156" t="str">
        <f>IF($X163,IF(AND($I163&lt;&gt;"",$I163&lt;&gt;0),ROUND(ROUND($I163,3)*Cenas!B$9*Cenas!$B$6,2),0),"")</f>
        <v/>
      </c>
      <c r="L163" s="153" t="str">
        <f>IF($X163,IF(AND($I163&lt;&gt;"",$I163&lt;&gt;0),ROUND(ROUND($I163,3)*Cenas!C$9*Cenas!$B$6,2),0),"")</f>
        <v/>
      </c>
      <c r="M163" s="99" t="str">
        <f>IF($X163,IF(AND($I163&lt;&gt;"",$I163&lt;&gt;0),ROUND(ROUND($I163,3)*Cenas!D$9*Cenas!$B$6,2),0),"")</f>
        <v/>
      </c>
      <c r="T163" s="1" t="b">
        <f t="shared" si="12"/>
        <v>0</v>
      </c>
      <c r="U163" s="1" t="b">
        <f>AND($A163="x",'Daļu izvēle'!$E160&lt;&gt;"",ISBLANK($K163))</f>
        <v>0</v>
      </c>
      <c r="V163" s="1" t="b">
        <f>AND($A163="x",'Daļu izvēle'!$E160&lt;&gt;"",ISBLANK($L163))</f>
        <v>0</v>
      </c>
      <c r="W163" s="1" t="e">
        <f t="shared" si="10"/>
        <v>#VALUE!</v>
      </c>
      <c r="X163" s="57" t="b">
        <f>AND($A163="x",'Daļu izvēle'!$E160&lt;&gt;"",'Daļu izvēle'!$E160&lt;&gt;0)</f>
        <v>0</v>
      </c>
      <c r="Y163" s="57" t="b">
        <f t="shared" si="13"/>
        <v>0</v>
      </c>
      <c r="Z163" s="57" t="b">
        <f t="shared" si="14"/>
        <v>1</v>
      </c>
      <c r="AA163" s="57" t="b">
        <f>'Agrotehniskā kopšana'!I164&gt;=I163*0.85</f>
        <v>1</v>
      </c>
      <c r="AB163" s="57" t="b">
        <f>'Jaunaudžu kopšana'!I163&gt;=I163*0.85</f>
        <v>1</v>
      </c>
      <c r="AC163" s="57" t="b">
        <f>'Agrotehniskā kopšana'!AH164</f>
        <v>0</v>
      </c>
      <c r="AD163" s="57" t="b">
        <f>'Jaunaudžu kopšana'!Z163</f>
        <v>0</v>
      </c>
    </row>
    <row r="164" spans="1:30" hidden="1" x14ac:dyDescent="0.3">
      <c r="A164" s="324" t="str">
        <f>SUBSTITUTE('Daļu izvēle'!A161,"0","")</f>
        <v/>
      </c>
      <c r="B164" s="325">
        <f>'Daļu izvēle'!B161</f>
        <v>153</v>
      </c>
      <c r="C164" s="166" t="str">
        <f>'Daļu izvēle'!C161</f>
        <v>Vidusdaugava</v>
      </c>
      <c r="D164" s="326" t="str">
        <f>'Daļu izvēle'!D161</f>
        <v>Ērberģes</v>
      </c>
      <c r="E164" s="327">
        <f>'Daļu izvēle'!E161</f>
        <v>0</v>
      </c>
      <c r="F164" s="327">
        <f>'Daļu izvēle'!F161</f>
        <v>0</v>
      </c>
      <c r="G164" s="97">
        <f>'Daļu izvēle'!G161</f>
        <v>0</v>
      </c>
      <c r="H164" s="98">
        <f>'Daļu izvēle'!H161</f>
        <v>0</v>
      </c>
      <c r="I164" s="343"/>
      <c r="J164" s="344">
        <f t="shared" si="11"/>
        <v>0</v>
      </c>
      <c r="K164" s="156" t="str">
        <f>IF($X164,IF(AND($I164&lt;&gt;"",$I164&lt;&gt;0),ROUND(ROUND($I164,3)*Cenas!B$9*Cenas!$B$6,2),0),"")</f>
        <v/>
      </c>
      <c r="L164" s="153" t="str">
        <f>IF($X164,IF(AND($I164&lt;&gt;"",$I164&lt;&gt;0),ROUND(ROUND($I164,3)*Cenas!C$9*Cenas!$B$6,2),0),"")</f>
        <v/>
      </c>
      <c r="M164" s="99" t="str">
        <f>IF($X164,IF(AND($I164&lt;&gt;"",$I164&lt;&gt;0),ROUND(ROUND($I164,3)*Cenas!D$9*Cenas!$B$6,2),0),"")</f>
        <v/>
      </c>
      <c r="T164" s="1" t="b">
        <f t="shared" si="12"/>
        <v>0</v>
      </c>
      <c r="U164" s="1" t="b">
        <f>AND($A164="x",'Daļu izvēle'!$E161&lt;&gt;"",ISBLANK($K164))</f>
        <v>0</v>
      </c>
      <c r="V164" s="1" t="b">
        <f>AND($A164="x",'Daļu izvēle'!$E161&lt;&gt;"",ISBLANK($L164))</f>
        <v>0</v>
      </c>
      <c r="W164" s="1" t="e">
        <f t="shared" si="10"/>
        <v>#VALUE!</v>
      </c>
      <c r="X164" s="57" t="b">
        <f>AND($A164="x",'Daļu izvēle'!$E161&lt;&gt;"",'Daļu izvēle'!$E161&lt;&gt;0)</f>
        <v>0</v>
      </c>
      <c r="Y164" s="57" t="b">
        <f t="shared" si="13"/>
        <v>0</v>
      </c>
      <c r="Z164" s="57" t="b">
        <f t="shared" si="14"/>
        <v>1</v>
      </c>
      <c r="AA164" s="57" t="b">
        <f>'Agrotehniskā kopšana'!I165&gt;=I164*0.85</f>
        <v>1</v>
      </c>
      <c r="AB164" s="57" t="b">
        <f>'Jaunaudžu kopšana'!I164&gt;=I164*0.85</f>
        <v>1</v>
      </c>
      <c r="AC164" s="57" t="b">
        <f>'Agrotehniskā kopšana'!AH165</f>
        <v>0</v>
      </c>
      <c r="AD164" s="57" t="b">
        <f>'Jaunaudžu kopšana'!Z164</f>
        <v>0</v>
      </c>
    </row>
    <row r="165" spans="1:30" hidden="1" x14ac:dyDescent="0.3">
      <c r="A165" s="324" t="str">
        <f>SUBSTITUTE('Daļu izvēle'!A162,"0","")</f>
        <v/>
      </c>
      <c r="B165" s="325">
        <f>'Daļu izvēle'!B162</f>
        <v>154</v>
      </c>
      <c r="C165" s="166" t="str">
        <f>'Daļu izvēle'!C162</f>
        <v>Vidusdaugava</v>
      </c>
      <c r="D165" s="326" t="str">
        <f>'Daļu izvēle'!D162</f>
        <v>Ērberģes</v>
      </c>
      <c r="E165" s="327">
        <f>'Daļu izvēle'!E162</f>
        <v>25</v>
      </c>
      <c r="F165" s="327">
        <f>'Daļu izvēle'!F162</f>
        <v>0</v>
      </c>
      <c r="G165" s="97">
        <f>'Daļu izvēle'!G162</f>
        <v>0</v>
      </c>
      <c r="H165" s="98">
        <f>'Daļu izvēle'!H162</f>
        <v>0</v>
      </c>
      <c r="I165" s="343"/>
      <c r="J165" s="344">
        <f t="shared" si="11"/>
        <v>0</v>
      </c>
      <c r="K165" s="156" t="str">
        <f>IF($X165,IF(AND($I165&lt;&gt;"",$I165&lt;&gt;0),ROUND(ROUND($I165,3)*Cenas!B$9*Cenas!$B$6,2),0),"")</f>
        <v/>
      </c>
      <c r="L165" s="153" t="str">
        <f>IF($X165,IF(AND($I165&lt;&gt;"",$I165&lt;&gt;0),ROUND(ROUND($I165,3)*Cenas!C$9*Cenas!$B$6,2),0),"")</f>
        <v/>
      </c>
      <c r="M165" s="99" t="str">
        <f>IF($X165,IF(AND($I165&lt;&gt;"",$I165&lt;&gt;0),ROUND(ROUND($I165,3)*Cenas!D$9*Cenas!$B$6,2),0),"")</f>
        <v/>
      </c>
      <c r="T165" s="1" t="b">
        <f t="shared" si="12"/>
        <v>0</v>
      </c>
      <c r="U165" s="1" t="b">
        <f>AND($A165="x",'Daļu izvēle'!$E162&lt;&gt;"",ISBLANK($K165))</f>
        <v>0</v>
      </c>
      <c r="V165" s="1" t="b">
        <f>AND($A165="x",'Daļu izvēle'!$E162&lt;&gt;"",ISBLANK($L165))</f>
        <v>0</v>
      </c>
      <c r="W165" s="1" t="e">
        <f t="shared" si="10"/>
        <v>#VALUE!</v>
      </c>
      <c r="X165" s="57" t="b">
        <f>AND($A165="x",'Daļu izvēle'!$E162&lt;&gt;"",'Daļu izvēle'!$E162&lt;&gt;0)</f>
        <v>0</v>
      </c>
      <c r="Y165" s="57" t="b">
        <f t="shared" si="13"/>
        <v>0</v>
      </c>
      <c r="Z165" s="57" t="b">
        <f t="shared" si="14"/>
        <v>1</v>
      </c>
      <c r="AA165" s="57" t="b">
        <f>'Agrotehniskā kopšana'!I166&gt;=I165*0.85</f>
        <v>1</v>
      </c>
      <c r="AB165" s="57" t="b">
        <f>'Jaunaudžu kopšana'!I165&gt;=I165*0.85</f>
        <v>1</v>
      </c>
      <c r="AC165" s="57" t="b">
        <f>'Agrotehniskā kopšana'!AH166</f>
        <v>0</v>
      </c>
      <c r="AD165" s="57" t="b">
        <f>'Jaunaudžu kopšana'!Z165</f>
        <v>0</v>
      </c>
    </row>
    <row r="166" spans="1:30" hidden="1" x14ac:dyDescent="0.3">
      <c r="A166" s="324" t="str">
        <f>SUBSTITUTE('Daļu izvēle'!A163,"0","")</f>
        <v/>
      </c>
      <c r="B166" s="325">
        <f>'Daļu izvēle'!B163</f>
        <v>155</v>
      </c>
      <c r="C166" s="166" t="str">
        <f>'Daļu izvēle'!C163</f>
        <v>Vidusdaugava</v>
      </c>
      <c r="D166" s="326" t="str">
        <f>'Daļu izvēle'!D163</f>
        <v>Jaunjelgavas</v>
      </c>
      <c r="E166" s="327">
        <f>'Daļu izvēle'!E163</f>
        <v>20</v>
      </c>
      <c r="F166" s="327">
        <f>'Daļu izvēle'!F163</f>
        <v>0</v>
      </c>
      <c r="G166" s="97">
        <f>'Daļu izvēle'!G163</f>
        <v>0</v>
      </c>
      <c r="H166" s="98">
        <f>'Daļu izvēle'!H163</f>
        <v>0</v>
      </c>
      <c r="I166" s="343"/>
      <c r="J166" s="344">
        <f t="shared" si="11"/>
        <v>0</v>
      </c>
      <c r="K166" s="156" t="str">
        <f>IF($X166,IF(AND($I166&lt;&gt;"",$I166&lt;&gt;0),ROUND(ROUND($I166,3)*Cenas!B$9*Cenas!$B$6,2),0),"")</f>
        <v/>
      </c>
      <c r="L166" s="153" t="str">
        <f>IF($X166,IF(AND($I166&lt;&gt;"",$I166&lt;&gt;0),ROUND(ROUND($I166,3)*Cenas!C$9*Cenas!$B$6,2),0),"")</f>
        <v/>
      </c>
      <c r="M166" s="99" t="str">
        <f>IF($X166,IF(AND($I166&lt;&gt;"",$I166&lt;&gt;0),ROUND(ROUND($I166,3)*Cenas!D$9*Cenas!$B$6,2),0),"")</f>
        <v/>
      </c>
      <c r="T166" s="1" t="b">
        <f t="shared" si="12"/>
        <v>0</v>
      </c>
      <c r="U166" s="1" t="b">
        <f>AND($A166="x",'Daļu izvēle'!$E163&lt;&gt;"",ISBLANK($K166))</f>
        <v>0</v>
      </c>
      <c r="V166" s="1" t="b">
        <f>AND($A166="x",'Daļu izvēle'!$E163&lt;&gt;"",ISBLANK($L166))</f>
        <v>0</v>
      </c>
      <c r="W166" s="1" t="e">
        <f t="shared" si="10"/>
        <v>#VALUE!</v>
      </c>
      <c r="X166" s="57" t="b">
        <f>AND($A166="x",'Daļu izvēle'!$E163&lt;&gt;"",'Daļu izvēle'!$E163&lt;&gt;0)</f>
        <v>0</v>
      </c>
      <c r="Y166" s="57" t="b">
        <f t="shared" si="13"/>
        <v>0</v>
      </c>
      <c r="Z166" s="57" t="b">
        <f t="shared" si="14"/>
        <v>1</v>
      </c>
      <c r="AA166" s="57" t="b">
        <f>'Agrotehniskā kopšana'!I167&gt;=I166*0.85</f>
        <v>1</v>
      </c>
      <c r="AB166" s="57" t="b">
        <f>'Jaunaudžu kopšana'!I166&gt;=I166*0.85</f>
        <v>1</v>
      </c>
      <c r="AC166" s="57" t="b">
        <f>'Agrotehniskā kopšana'!AH167</f>
        <v>0</v>
      </c>
      <c r="AD166" s="57" t="b">
        <f>'Jaunaudžu kopšana'!Z166</f>
        <v>0</v>
      </c>
    </row>
    <row r="167" spans="1:30" ht="20.399999999999999" hidden="1" x14ac:dyDescent="0.3">
      <c r="A167" s="324" t="str">
        <f>SUBSTITUTE('Daļu izvēle'!A164,"0","")</f>
        <v/>
      </c>
      <c r="B167" s="325">
        <f>'Daļu izvēle'!B164</f>
        <v>156</v>
      </c>
      <c r="C167" s="166" t="str">
        <f>'Daļu izvēle'!C164</f>
        <v>Vidusdaugava</v>
      </c>
      <c r="D167" s="326" t="str">
        <f>'Daļu izvēle'!D164</f>
        <v>Jaunjelgavas (Daugavas kreisais krasts)</v>
      </c>
      <c r="E167" s="327">
        <f>'Daļu izvēle'!E164</f>
        <v>0</v>
      </c>
      <c r="F167" s="327">
        <f>'Daļu izvēle'!F164</f>
        <v>0</v>
      </c>
      <c r="G167" s="97">
        <f>'Daļu izvēle'!G164</f>
        <v>0</v>
      </c>
      <c r="H167" s="98">
        <f>'Daļu izvēle'!H164</f>
        <v>0</v>
      </c>
      <c r="I167" s="343"/>
      <c r="J167" s="344">
        <f t="shared" si="11"/>
        <v>0</v>
      </c>
      <c r="K167" s="156" t="str">
        <f>IF($X167,IF(AND($I167&lt;&gt;"",$I167&lt;&gt;0),ROUND(ROUND($I167,3)*Cenas!B$9*Cenas!$B$6,2),0),"")</f>
        <v/>
      </c>
      <c r="L167" s="153" t="str">
        <f>IF($X167,IF(AND($I167&lt;&gt;"",$I167&lt;&gt;0),ROUND(ROUND($I167,3)*Cenas!C$9*Cenas!$B$6,2),0),"")</f>
        <v/>
      </c>
      <c r="M167" s="99" t="str">
        <f>IF($X167,IF(AND($I167&lt;&gt;"",$I167&lt;&gt;0),ROUND(ROUND($I167,3)*Cenas!D$9*Cenas!$B$6,2),0),"")</f>
        <v/>
      </c>
      <c r="T167" s="1" t="b">
        <f t="shared" si="12"/>
        <v>0</v>
      </c>
      <c r="U167" s="1" t="b">
        <f>AND($A167="x",'Daļu izvēle'!$E164&lt;&gt;"",ISBLANK($K167))</f>
        <v>0</v>
      </c>
      <c r="V167" s="1" t="b">
        <f>AND($A167="x",'Daļu izvēle'!$E164&lt;&gt;"",ISBLANK($L167))</f>
        <v>0</v>
      </c>
      <c r="W167" s="1" t="e">
        <f t="shared" si="10"/>
        <v>#VALUE!</v>
      </c>
      <c r="X167" s="57" t="b">
        <f>AND($A167="x",'Daļu izvēle'!$E164&lt;&gt;"",'Daļu izvēle'!$E164&lt;&gt;0)</f>
        <v>0</v>
      </c>
      <c r="Y167" s="57" t="b">
        <f t="shared" si="13"/>
        <v>0</v>
      </c>
      <c r="Z167" s="57" t="b">
        <f t="shared" si="14"/>
        <v>1</v>
      </c>
      <c r="AA167" s="57" t="b">
        <f>'Agrotehniskā kopšana'!I168&gt;=I167*0.85</f>
        <v>1</v>
      </c>
      <c r="AB167" s="57" t="b">
        <f>'Jaunaudžu kopšana'!I167&gt;=I167*0.85</f>
        <v>1</v>
      </c>
      <c r="AC167" s="57" t="b">
        <f>'Agrotehniskā kopšana'!AH168</f>
        <v>0</v>
      </c>
      <c r="AD167" s="57" t="b">
        <f>'Jaunaudžu kopšana'!Z167</f>
        <v>0</v>
      </c>
    </row>
    <row r="168" spans="1:30" ht="20.399999999999999" hidden="1" x14ac:dyDescent="0.3">
      <c r="A168" s="324" t="str">
        <f>SUBSTITUTE('Daļu izvēle'!A165,"0","")</f>
        <v/>
      </c>
      <c r="B168" s="325">
        <f>'Daļu izvēle'!B165</f>
        <v>157</v>
      </c>
      <c r="C168" s="166" t="str">
        <f>'Daļu izvēle'!C165</f>
        <v>Vidusdaugava</v>
      </c>
      <c r="D168" s="326" t="str">
        <f>'Daļu izvēle'!D165</f>
        <v>Jaunjelgavas (Daugavas labais krasts)</v>
      </c>
      <c r="E168" s="327">
        <f>'Daļu izvēle'!E165</f>
        <v>0</v>
      </c>
      <c r="F168" s="327">
        <f>'Daļu izvēle'!F165</f>
        <v>0</v>
      </c>
      <c r="G168" s="97">
        <f>'Daļu izvēle'!G165</f>
        <v>0</v>
      </c>
      <c r="H168" s="98">
        <f>'Daļu izvēle'!H165</f>
        <v>0</v>
      </c>
      <c r="I168" s="343"/>
      <c r="J168" s="344">
        <f t="shared" si="11"/>
        <v>0</v>
      </c>
      <c r="K168" s="156" t="str">
        <f>IF($X168,IF(AND($I168&lt;&gt;"",$I168&lt;&gt;0),ROUND(ROUND($I168,3)*Cenas!B$9*Cenas!$B$6,2),0),"")</f>
        <v/>
      </c>
      <c r="L168" s="153" t="str">
        <f>IF($X168,IF(AND($I168&lt;&gt;"",$I168&lt;&gt;0),ROUND(ROUND($I168,3)*Cenas!C$9*Cenas!$B$6,2),0),"")</f>
        <v/>
      </c>
      <c r="M168" s="99" t="str">
        <f>IF($X168,IF(AND($I168&lt;&gt;"",$I168&lt;&gt;0),ROUND(ROUND($I168,3)*Cenas!D$9*Cenas!$B$6,2),0),"")</f>
        <v/>
      </c>
      <c r="T168" s="1" t="b">
        <f t="shared" si="12"/>
        <v>0</v>
      </c>
      <c r="U168" s="1" t="b">
        <f>AND($A168="x",'Daļu izvēle'!$E165&lt;&gt;"",ISBLANK($K168))</f>
        <v>0</v>
      </c>
      <c r="V168" s="1" t="b">
        <f>AND($A168="x",'Daļu izvēle'!$E165&lt;&gt;"",ISBLANK($L168))</f>
        <v>0</v>
      </c>
      <c r="W168" s="1" t="e">
        <f t="shared" si="10"/>
        <v>#VALUE!</v>
      </c>
      <c r="X168" s="57" t="b">
        <f>AND($A168="x",'Daļu izvēle'!$E165&lt;&gt;"",'Daļu izvēle'!$E165&lt;&gt;0)</f>
        <v>0</v>
      </c>
      <c r="Y168" s="57" t="b">
        <f t="shared" si="13"/>
        <v>0</v>
      </c>
      <c r="Z168" s="57" t="b">
        <f t="shared" si="14"/>
        <v>1</v>
      </c>
      <c r="AA168" s="57" t="b">
        <f>'Agrotehniskā kopšana'!I169&gt;=I168*0.85</f>
        <v>1</v>
      </c>
      <c r="AB168" s="57" t="b">
        <f>'Jaunaudžu kopšana'!I168&gt;=I168*0.85</f>
        <v>1</v>
      </c>
      <c r="AC168" s="57" t="b">
        <f>'Agrotehniskā kopšana'!AH169</f>
        <v>0</v>
      </c>
      <c r="AD168" s="57" t="b">
        <f>'Jaunaudžu kopšana'!Z168</f>
        <v>0</v>
      </c>
    </row>
    <row r="169" spans="1:30" hidden="1" x14ac:dyDescent="0.3">
      <c r="A169" s="324" t="str">
        <f>SUBSTITUTE('Daļu izvēle'!A166,"0","")</f>
        <v/>
      </c>
      <c r="B169" s="325">
        <f>'Daļu izvēle'!B166</f>
        <v>158</v>
      </c>
      <c r="C169" s="166" t="str">
        <f>'Daļu izvēle'!C166</f>
        <v>Vidusdaugava</v>
      </c>
      <c r="D169" s="326" t="str">
        <f>'Daļu izvēle'!D166</f>
        <v>Kokneses</v>
      </c>
      <c r="E169" s="327">
        <f>'Daļu izvēle'!E166</f>
        <v>0</v>
      </c>
      <c r="F169" s="327">
        <f>'Daļu izvēle'!F166</f>
        <v>0</v>
      </c>
      <c r="G169" s="97">
        <f>'Daļu izvēle'!G166</f>
        <v>0</v>
      </c>
      <c r="H169" s="98">
        <f>'Daļu izvēle'!H166</f>
        <v>0</v>
      </c>
      <c r="I169" s="343"/>
      <c r="J169" s="344">
        <f t="shared" si="11"/>
        <v>0</v>
      </c>
      <c r="K169" s="156" t="str">
        <f>IF($X169,IF(AND($I169&lt;&gt;"",$I169&lt;&gt;0),ROUND(ROUND($I169,3)*Cenas!B$9*Cenas!$B$6,2),0),"")</f>
        <v/>
      </c>
      <c r="L169" s="153" t="str">
        <f>IF($X169,IF(AND($I169&lt;&gt;"",$I169&lt;&gt;0),ROUND(ROUND($I169,3)*Cenas!C$9*Cenas!$B$6,2),0),"")</f>
        <v/>
      </c>
      <c r="M169" s="99" t="str">
        <f>IF($X169,IF(AND($I169&lt;&gt;"",$I169&lt;&gt;0),ROUND(ROUND($I169,3)*Cenas!D$9*Cenas!$B$6,2),0),"")</f>
        <v/>
      </c>
      <c r="T169" s="1" t="b">
        <f t="shared" si="12"/>
        <v>0</v>
      </c>
      <c r="U169" s="1" t="b">
        <f>AND($A169="x",'Daļu izvēle'!$E166&lt;&gt;"",ISBLANK($K169))</f>
        <v>0</v>
      </c>
      <c r="V169" s="1" t="b">
        <f>AND($A169="x",'Daļu izvēle'!$E166&lt;&gt;"",ISBLANK($L169))</f>
        <v>0</v>
      </c>
      <c r="W169" s="1" t="e">
        <f t="shared" si="10"/>
        <v>#VALUE!</v>
      </c>
      <c r="X169" s="57" t="b">
        <f>AND($A169="x",'Daļu izvēle'!$E166&lt;&gt;"",'Daļu izvēle'!$E166&lt;&gt;0)</f>
        <v>0</v>
      </c>
      <c r="Y169" s="57" t="b">
        <f t="shared" si="13"/>
        <v>0</v>
      </c>
      <c r="Z169" s="57" t="b">
        <f t="shared" si="14"/>
        <v>1</v>
      </c>
      <c r="AA169" s="57" t="b">
        <f>'Agrotehniskā kopšana'!I170&gt;=I169*0.85</f>
        <v>1</v>
      </c>
      <c r="AB169" s="57" t="b">
        <f>'Jaunaudžu kopšana'!I169&gt;=I169*0.85</f>
        <v>1</v>
      </c>
      <c r="AC169" s="57" t="b">
        <f>'Agrotehniskā kopšana'!AH170</f>
        <v>0</v>
      </c>
      <c r="AD169" s="57" t="b">
        <f>'Jaunaudžu kopšana'!Z169</f>
        <v>0</v>
      </c>
    </row>
    <row r="170" spans="1:30" hidden="1" x14ac:dyDescent="0.3">
      <c r="A170" s="324" t="str">
        <f>SUBSTITUTE('Daļu izvēle'!A167,"0","")</f>
        <v/>
      </c>
      <c r="B170" s="325">
        <f>'Daļu izvēle'!B167</f>
        <v>159</v>
      </c>
      <c r="C170" s="166" t="str">
        <f>'Daļu izvēle'!C167</f>
        <v>Vidusdaugava</v>
      </c>
      <c r="D170" s="326" t="str">
        <f>'Daļu izvēle'!D167</f>
        <v>Kokneses</v>
      </c>
      <c r="E170" s="327">
        <f>'Daļu izvēle'!E167</f>
        <v>0</v>
      </c>
      <c r="F170" s="327">
        <f>'Daļu izvēle'!F167</f>
        <v>0</v>
      </c>
      <c r="G170" s="97">
        <f>'Daļu izvēle'!G167</f>
        <v>0</v>
      </c>
      <c r="H170" s="98">
        <f>'Daļu izvēle'!H167</f>
        <v>0</v>
      </c>
      <c r="I170" s="343"/>
      <c r="J170" s="344">
        <f t="shared" si="11"/>
        <v>0</v>
      </c>
      <c r="K170" s="156" t="str">
        <f>IF($X170,IF(AND($I170&lt;&gt;"",$I170&lt;&gt;0),ROUND(ROUND($I170,3)*Cenas!B$9*Cenas!$B$6,2),0),"")</f>
        <v/>
      </c>
      <c r="L170" s="153" t="str">
        <f>IF($X170,IF(AND($I170&lt;&gt;"",$I170&lt;&gt;0),ROUND(ROUND($I170,3)*Cenas!C$9*Cenas!$B$6,2),0),"")</f>
        <v/>
      </c>
      <c r="M170" s="99" t="str">
        <f>IF($X170,IF(AND($I170&lt;&gt;"",$I170&lt;&gt;0),ROUND(ROUND($I170,3)*Cenas!D$9*Cenas!$B$6,2),0),"")</f>
        <v/>
      </c>
      <c r="T170" s="1" t="b">
        <f t="shared" si="12"/>
        <v>0</v>
      </c>
      <c r="U170" s="1" t="b">
        <f>AND($A170="x",'Daļu izvēle'!$E167&lt;&gt;"",ISBLANK($K170))</f>
        <v>0</v>
      </c>
      <c r="V170" s="1" t="b">
        <f>AND($A170="x",'Daļu izvēle'!$E167&lt;&gt;"",ISBLANK($L170))</f>
        <v>0</v>
      </c>
      <c r="W170" s="1" t="e">
        <f t="shared" si="10"/>
        <v>#VALUE!</v>
      </c>
      <c r="X170" s="57" t="b">
        <f>AND($A170="x",'Daļu izvēle'!$E167&lt;&gt;"",'Daļu izvēle'!$E167&lt;&gt;0)</f>
        <v>0</v>
      </c>
      <c r="Y170" s="57" t="b">
        <f t="shared" si="13"/>
        <v>0</v>
      </c>
      <c r="Z170" s="57" t="b">
        <f t="shared" si="14"/>
        <v>1</v>
      </c>
      <c r="AA170" s="57" t="b">
        <f>'Agrotehniskā kopšana'!I171&gt;=I170*0.85</f>
        <v>1</v>
      </c>
      <c r="AB170" s="57" t="b">
        <f>'Jaunaudžu kopšana'!I170&gt;=I170*0.85</f>
        <v>1</v>
      </c>
      <c r="AC170" s="57" t="b">
        <f>'Agrotehniskā kopšana'!AH171</f>
        <v>0</v>
      </c>
      <c r="AD170" s="57" t="b">
        <f>'Jaunaudžu kopšana'!Z170</f>
        <v>0</v>
      </c>
    </row>
    <row r="171" spans="1:30" hidden="1" x14ac:dyDescent="0.3">
      <c r="A171" s="324" t="str">
        <f>SUBSTITUTE('Daļu izvēle'!A168,"0","")</f>
        <v/>
      </c>
      <c r="B171" s="325">
        <f>'Daļu izvēle'!B168</f>
        <v>160</v>
      </c>
      <c r="C171" s="166" t="str">
        <f>'Daļu izvēle'!C168</f>
        <v>Vidusdaugava</v>
      </c>
      <c r="D171" s="326" t="str">
        <f>'Daļu izvēle'!D168</f>
        <v>Kokneses</v>
      </c>
      <c r="E171" s="327">
        <f>'Daļu izvēle'!E168</f>
        <v>0</v>
      </c>
      <c r="F171" s="327">
        <f>'Daļu izvēle'!F168</f>
        <v>0</v>
      </c>
      <c r="G171" s="97">
        <f>'Daļu izvēle'!G168</f>
        <v>0</v>
      </c>
      <c r="H171" s="98">
        <f>'Daļu izvēle'!H168</f>
        <v>0</v>
      </c>
      <c r="I171" s="343"/>
      <c r="J171" s="344">
        <f t="shared" si="11"/>
        <v>0</v>
      </c>
      <c r="K171" s="156" t="str">
        <f>IF($X171,IF(AND($I171&lt;&gt;"",$I171&lt;&gt;0),ROUND(ROUND($I171,3)*Cenas!B$9*Cenas!$B$6,2),0),"")</f>
        <v/>
      </c>
      <c r="L171" s="153" t="str">
        <f>IF($X171,IF(AND($I171&lt;&gt;"",$I171&lt;&gt;0),ROUND(ROUND($I171,3)*Cenas!C$9*Cenas!$B$6,2),0),"")</f>
        <v/>
      </c>
      <c r="M171" s="99" t="str">
        <f>IF($X171,IF(AND($I171&lt;&gt;"",$I171&lt;&gt;0),ROUND(ROUND($I171,3)*Cenas!D$9*Cenas!$B$6,2),0),"")</f>
        <v/>
      </c>
      <c r="T171" s="1" t="b">
        <f t="shared" si="12"/>
        <v>0</v>
      </c>
      <c r="U171" s="1" t="b">
        <f>AND($A171="x",'Daļu izvēle'!$E168&lt;&gt;"",ISBLANK($K171))</f>
        <v>0</v>
      </c>
      <c r="V171" s="1" t="b">
        <f>AND($A171="x",'Daļu izvēle'!$E168&lt;&gt;"",ISBLANK($L171))</f>
        <v>0</v>
      </c>
      <c r="W171" s="1" t="e">
        <f t="shared" si="10"/>
        <v>#VALUE!</v>
      </c>
      <c r="X171" s="57" t="b">
        <f>AND($A171="x",'Daļu izvēle'!$E168&lt;&gt;"",'Daļu izvēle'!$E168&lt;&gt;0)</f>
        <v>0</v>
      </c>
      <c r="Y171" s="57" t="b">
        <f t="shared" si="13"/>
        <v>0</v>
      </c>
      <c r="Z171" s="57" t="b">
        <f t="shared" si="14"/>
        <v>1</v>
      </c>
      <c r="AA171" s="57" t="b">
        <f>'Agrotehniskā kopšana'!I172&gt;=I171*0.85</f>
        <v>1</v>
      </c>
      <c r="AB171" s="57" t="b">
        <f>'Jaunaudžu kopšana'!I171&gt;=I171*0.85</f>
        <v>1</v>
      </c>
      <c r="AC171" s="57" t="b">
        <f>'Agrotehniskā kopšana'!AH172</f>
        <v>0</v>
      </c>
      <c r="AD171" s="57" t="b">
        <f>'Jaunaudžu kopšana'!Z171</f>
        <v>0</v>
      </c>
    </row>
    <row r="172" spans="1:30" hidden="1" x14ac:dyDescent="0.3">
      <c r="A172" s="324" t="str">
        <f>SUBSTITUTE('Daļu izvēle'!A169,"0","")</f>
        <v/>
      </c>
      <c r="B172" s="325">
        <f>'Daļu izvēle'!B169</f>
        <v>161</v>
      </c>
      <c r="C172" s="166" t="str">
        <f>'Daļu izvēle'!C169</f>
        <v>Vidusdaugava</v>
      </c>
      <c r="D172" s="326" t="str">
        <f>'Daļu izvēle'!D169</f>
        <v>Ogres</v>
      </c>
      <c r="E172" s="327">
        <f>'Daļu izvēle'!E169</f>
        <v>40</v>
      </c>
      <c r="F172" s="327">
        <f>'Daļu izvēle'!F169</f>
        <v>0</v>
      </c>
      <c r="G172" s="97">
        <f>'Daļu izvēle'!G169</f>
        <v>0</v>
      </c>
      <c r="H172" s="98">
        <f>'Daļu izvēle'!H169</f>
        <v>0</v>
      </c>
      <c r="I172" s="343"/>
      <c r="J172" s="344">
        <f t="shared" si="11"/>
        <v>0</v>
      </c>
      <c r="K172" s="156" t="str">
        <f>IF($X172,IF(AND($I172&lt;&gt;"",$I172&lt;&gt;0),ROUND(ROUND($I172,3)*Cenas!B$9*Cenas!$B$6,2),0),"")</f>
        <v/>
      </c>
      <c r="L172" s="153" t="str">
        <f>IF($X172,IF(AND($I172&lt;&gt;"",$I172&lt;&gt;0),ROUND(ROUND($I172,3)*Cenas!C$9*Cenas!$B$6,2),0),"")</f>
        <v/>
      </c>
      <c r="M172" s="99" t="str">
        <f>IF($X172,IF(AND($I172&lt;&gt;"",$I172&lt;&gt;0),ROUND(ROUND($I172,3)*Cenas!D$9*Cenas!$B$6,2),0),"")</f>
        <v/>
      </c>
      <c r="T172" s="1" t="b">
        <f t="shared" si="12"/>
        <v>0</v>
      </c>
      <c r="U172" s="1" t="b">
        <f>AND($A172="x",'Daļu izvēle'!$E169&lt;&gt;"",ISBLANK($K172))</f>
        <v>0</v>
      </c>
      <c r="V172" s="1" t="b">
        <f>AND($A172="x",'Daļu izvēle'!$E169&lt;&gt;"",ISBLANK($L172))</f>
        <v>0</v>
      </c>
      <c r="W172" s="1" t="e">
        <f t="shared" si="10"/>
        <v>#VALUE!</v>
      </c>
      <c r="X172" s="57" t="b">
        <f>AND($A172="x",'Daļu izvēle'!$E169&lt;&gt;"",'Daļu izvēle'!$E169&lt;&gt;0)</f>
        <v>0</v>
      </c>
      <c r="Y172" s="57" t="b">
        <f t="shared" si="13"/>
        <v>0</v>
      </c>
      <c r="Z172" s="57" t="b">
        <f t="shared" si="14"/>
        <v>1</v>
      </c>
      <c r="AA172" s="57" t="b">
        <f>'Agrotehniskā kopšana'!I173&gt;=I172*0.85</f>
        <v>1</v>
      </c>
      <c r="AB172" s="57" t="b">
        <f>'Jaunaudžu kopšana'!I172&gt;=I172*0.85</f>
        <v>1</v>
      </c>
      <c r="AC172" s="57" t="b">
        <f>'Agrotehniskā kopšana'!AH173</f>
        <v>0</v>
      </c>
      <c r="AD172" s="57" t="b">
        <f>'Jaunaudžu kopšana'!Z172</f>
        <v>0</v>
      </c>
    </row>
    <row r="173" spans="1:30" hidden="1" x14ac:dyDescent="0.3">
      <c r="A173" s="324" t="str">
        <f>SUBSTITUTE('Daļu izvēle'!A170,"0","")</f>
        <v/>
      </c>
      <c r="B173" s="325">
        <f>'Daļu izvēle'!B170</f>
        <v>162</v>
      </c>
      <c r="C173" s="166" t="str">
        <f>'Daļu izvēle'!C170</f>
        <v>Vidusdaugava</v>
      </c>
      <c r="D173" s="326" t="str">
        <f>'Daļu izvēle'!D170</f>
        <v>Ogres</v>
      </c>
      <c r="E173" s="327">
        <f>'Daļu izvēle'!E170</f>
        <v>0</v>
      </c>
      <c r="F173" s="327">
        <f>'Daļu izvēle'!F170</f>
        <v>0</v>
      </c>
      <c r="G173" s="97">
        <f>'Daļu izvēle'!G170</f>
        <v>0</v>
      </c>
      <c r="H173" s="98">
        <f>'Daļu izvēle'!H170</f>
        <v>0</v>
      </c>
      <c r="I173" s="343"/>
      <c r="J173" s="344">
        <f t="shared" si="11"/>
        <v>0</v>
      </c>
      <c r="K173" s="156" t="str">
        <f>IF($X173,IF(AND($I173&lt;&gt;"",$I173&lt;&gt;0),ROUND(ROUND($I173,3)*Cenas!B$9*Cenas!$B$6,2),0),"")</f>
        <v/>
      </c>
      <c r="L173" s="153" t="str">
        <f>IF($X173,IF(AND($I173&lt;&gt;"",$I173&lt;&gt;0),ROUND(ROUND($I173,3)*Cenas!C$9*Cenas!$B$6,2),0),"")</f>
        <v/>
      </c>
      <c r="M173" s="99" t="str">
        <f>IF($X173,IF(AND($I173&lt;&gt;"",$I173&lt;&gt;0),ROUND(ROUND($I173,3)*Cenas!D$9*Cenas!$B$6,2),0),"")</f>
        <v/>
      </c>
      <c r="T173" s="1" t="b">
        <f t="shared" si="12"/>
        <v>0</v>
      </c>
      <c r="U173" s="1" t="b">
        <f>AND($A173="x",'Daļu izvēle'!$E170&lt;&gt;"",ISBLANK($K173))</f>
        <v>0</v>
      </c>
      <c r="V173" s="1" t="b">
        <f>AND($A173="x",'Daļu izvēle'!$E170&lt;&gt;"",ISBLANK($L173))</f>
        <v>0</v>
      </c>
      <c r="W173" s="1" t="e">
        <f t="shared" si="10"/>
        <v>#VALUE!</v>
      </c>
      <c r="X173" s="57" t="b">
        <f>AND($A173="x",'Daļu izvēle'!$E170&lt;&gt;"",'Daļu izvēle'!$E170&lt;&gt;0)</f>
        <v>0</v>
      </c>
      <c r="Y173" s="57" t="b">
        <f t="shared" si="13"/>
        <v>0</v>
      </c>
      <c r="Z173" s="57" t="b">
        <f t="shared" si="14"/>
        <v>1</v>
      </c>
      <c r="AA173" s="57" t="b">
        <f>'Agrotehniskā kopšana'!I174&gt;=I173*0.85</f>
        <v>1</v>
      </c>
      <c r="AB173" s="57" t="b">
        <f>'Jaunaudžu kopšana'!I173&gt;=I173*0.85</f>
        <v>1</v>
      </c>
      <c r="AC173" s="57" t="b">
        <f>'Agrotehniskā kopšana'!AH174</f>
        <v>0</v>
      </c>
      <c r="AD173" s="57" t="b">
        <f>'Jaunaudžu kopšana'!Z173</f>
        <v>0</v>
      </c>
    </row>
    <row r="174" spans="1:30" hidden="1" x14ac:dyDescent="0.3">
      <c r="A174" s="324" t="str">
        <f>SUBSTITUTE('Daļu izvēle'!A171,"0","")</f>
        <v/>
      </c>
      <c r="B174" s="325">
        <f>'Daļu izvēle'!B171</f>
        <v>163</v>
      </c>
      <c r="C174" s="166" t="str">
        <f>'Daļu izvēle'!C171</f>
        <v>Vidusdaugava</v>
      </c>
      <c r="D174" s="326" t="str">
        <f>'Daļu izvēle'!D171</f>
        <v>Ogres</v>
      </c>
      <c r="E174" s="327">
        <f>'Daļu izvēle'!E171</f>
        <v>0</v>
      </c>
      <c r="F174" s="327">
        <f>'Daļu izvēle'!F171</f>
        <v>0</v>
      </c>
      <c r="G174" s="97">
        <f>'Daļu izvēle'!G171</f>
        <v>0</v>
      </c>
      <c r="H174" s="98">
        <f>'Daļu izvēle'!H171</f>
        <v>0</v>
      </c>
      <c r="I174" s="343"/>
      <c r="J174" s="344">
        <f t="shared" si="11"/>
        <v>0</v>
      </c>
      <c r="K174" s="156" t="str">
        <f>IF($X174,IF(AND($I174&lt;&gt;"",$I174&lt;&gt;0),ROUND(ROUND($I174,3)*Cenas!B$9*Cenas!$B$6,2),0),"")</f>
        <v/>
      </c>
      <c r="L174" s="153" t="str">
        <f>IF($X174,IF(AND($I174&lt;&gt;"",$I174&lt;&gt;0),ROUND(ROUND($I174,3)*Cenas!C$9*Cenas!$B$6,2),0),"")</f>
        <v/>
      </c>
      <c r="M174" s="99" t="str">
        <f>IF($X174,IF(AND($I174&lt;&gt;"",$I174&lt;&gt;0),ROUND(ROUND($I174,3)*Cenas!D$9*Cenas!$B$6,2),0),"")</f>
        <v/>
      </c>
      <c r="T174" s="1" t="b">
        <f t="shared" si="12"/>
        <v>0</v>
      </c>
      <c r="U174" s="1" t="b">
        <f>AND($A174="x",'Daļu izvēle'!$E171&lt;&gt;"",ISBLANK($K174))</f>
        <v>0</v>
      </c>
      <c r="V174" s="1" t="b">
        <f>AND($A174="x",'Daļu izvēle'!$E171&lt;&gt;"",ISBLANK($L174))</f>
        <v>0</v>
      </c>
      <c r="W174" s="1" t="e">
        <f t="shared" si="10"/>
        <v>#VALUE!</v>
      </c>
      <c r="X174" s="57" t="b">
        <f>AND($A174="x",'Daļu izvēle'!$E171&lt;&gt;"",'Daļu izvēle'!$E171&lt;&gt;0)</f>
        <v>0</v>
      </c>
      <c r="Y174" s="57" t="b">
        <f t="shared" si="13"/>
        <v>0</v>
      </c>
      <c r="Z174" s="57" t="b">
        <f t="shared" si="14"/>
        <v>1</v>
      </c>
      <c r="AA174" s="57" t="b">
        <f>'Agrotehniskā kopšana'!I175&gt;=I174*0.85</f>
        <v>1</v>
      </c>
      <c r="AB174" s="57" t="b">
        <f>'Jaunaudžu kopšana'!I174&gt;=I174*0.85</f>
        <v>1</v>
      </c>
      <c r="AC174" s="57" t="b">
        <f>'Agrotehniskā kopšana'!AH175</f>
        <v>0</v>
      </c>
      <c r="AD174" s="57" t="b">
        <f>'Jaunaudžu kopšana'!Z174</f>
        <v>0</v>
      </c>
    </row>
    <row r="175" spans="1:30" hidden="1" x14ac:dyDescent="0.3">
      <c r="A175" s="324" t="str">
        <f>SUBSTITUTE('Daļu izvēle'!A172,"0","")</f>
        <v/>
      </c>
      <c r="B175" s="325">
        <f>'Daļu izvēle'!B172</f>
        <v>164</v>
      </c>
      <c r="C175" s="166" t="str">
        <f>'Daļu izvēle'!C172</f>
        <v>Vidusdaugava</v>
      </c>
      <c r="D175" s="326" t="str">
        <f>'Daļu izvēle'!D172</f>
        <v>Ogres</v>
      </c>
      <c r="E175" s="327">
        <f>'Daļu izvēle'!E172</f>
        <v>0</v>
      </c>
      <c r="F175" s="327">
        <f>'Daļu izvēle'!F172</f>
        <v>0</v>
      </c>
      <c r="G175" s="97">
        <f>'Daļu izvēle'!G172</f>
        <v>0</v>
      </c>
      <c r="H175" s="98">
        <f>'Daļu izvēle'!H172</f>
        <v>0</v>
      </c>
      <c r="I175" s="343"/>
      <c r="J175" s="344">
        <f t="shared" si="11"/>
        <v>0</v>
      </c>
      <c r="K175" s="156" t="str">
        <f>IF($X175,IF(AND($I175&lt;&gt;"",$I175&lt;&gt;0),ROUND(ROUND($I175,3)*Cenas!B$9*Cenas!$B$6,2),0),"")</f>
        <v/>
      </c>
      <c r="L175" s="153" t="str">
        <f>IF($X175,IF(AND($I175&lt;&gt;"",$I175&lt;&gt;0),ROUND(ROUND($I175,3)*Cenas!C$9*Cenas!$B$6,2),0),"")</f>
        <v/>
      </c>
      <c r="M175" s="99" t="str">
        <f>IF($X175,IF(AND($I175&lt;&gt;"",$I175&lt;&gt;0),ROUND(ROUND($I175,3)*Cenas!D$9*Cenas!$B$6,2),0),"")</f>
        <v/>
      </c>
      <c r="T175" s="1" t="b">
        <f t="shared" si="12"/>
        <v>0</v>
      </c>
      <c r="U175" s="1" t="b">
        <f>AND($A175="x",'Daļu izvēle'!$E172&lt;&gt;"",ISBLANK($K175))</f>
        <v>0</v>
      </c>
      <c r="V175" s="1" t="b">
        <f>AND($A175="x",'Daļu izvēle'!$E172&lt;&gt;"",ISBLANK($L175))</f>
        <v>0</v>
      </c>
      <c r="W175" s="1" t="e">
        <f t="shared" si="10"/>
        <v>#VALUE!</v>
      </c>
      <c r="X175" s="57" t="b">
        <f>AND($A175="x",'Daļu izvēle'!$E172&lt;&gt;"",'Daļu izvēle'!$E172&lt;&gt;0)</f>
        <v>0</v>
      </c>
      <c r="Y175" s="57" t="b">
        <f t="shared" si="13"/>
        <v>0</v>
      </c>
      <c r="Z175" s="57" t="b">
        <f t="shared" si="14"/>
        <v>1</v>
      </c>
      <c r="AA175" s="57" t="b">
        <f>'Agrotehniskā kopšana'!I176&gt;=I175*0.85</f>
        <v>1</v>
      </c>
      <c r="AB175" s="57" t="b">
        <f>'Jaunaudžu kopšana'!I175&gt;=I175*0.85</f>
        <v>1</v>
      </c>
      <c r="AC175" s="57" t="b">
        <f>'Agrotehniskā kopšana'!AH176</f>
        <v>0</v>
      </c>
      <c r="AD175" s="57" t="b">
        <f>'Jaunaudžu kopšana'!Z175</f>
        <v>0</v>
      </c>
    </row>
    <row r="176" spans="1:30" hidden="1" x14ac:dyDescent="0.3">
      <c r="A176" s="324" t="str">
        <f>SUBSTITUTE('Daļu izvēle'!A173,"0","")</f>
        <v/>
      </c>
      <c r="B176" s="325">
        <f>'Daļu izvēle'!B173</f>
        <v>165</v>
      </c>
      <c r="C176" s="166" t="str">
        <f>'Daļu izvēle'!C173</f>
        <v>Vidusdaugava</v>
      </c>
      <c r="D176" s="326" t="str">
        <f>'Daļu izvēle'!D173</f>
        <v>Seces</v>
      </c>
      <c r="E176" s="327">
        <f>'Daļu izvēle'!E173</f>
        <v>0</v>
      </c>
      <c r="F176" s="327">
        <f>'Daļu izvēle'!F173</f>
        <v>0</v>
      </c>
      <c r="G176" s="97">
        <f>'Daļu izvēle'!G173</f>
        <v>0</v>
      </c>
      <c r="H176" s="98">
        <f>'Daļu izvēle'!H173</f>
        <v>0</v>
      </c>
      <c r="I176" s="343"/>
      <c r="J176" s="344">
        <f t="shared" si="11"/>
        <v>0</v>
      </c>
      <c r="K176" s="156" t="str">
        <f>IF($X176,IF(AND($I176&lt;&gt;"",$I176&lt;&gt;0),ROUND(ROUND($I176,3)*Cenas!B$9*Cenas!$B$6,2),0),"")</f>
        <v/>
      </c>
      <c r="L176" s="153" t="str">
        <f>IF($X176,IF(AND($I176&lt;&gt;"",$I176&lt;&gt;0),ROUND(ROUND($I176,3)*Cenas!C$9*Cenas!$B$6,2),0),"")</f>
        <v/>
      </c>
      <c r="M176" s="99" t="str">
        <f>IF($X176,IF(AND($I176&lt;&gt;"",$I176&lt;&gt;0),ROUND(ROUND($I176,3)*Cenas!D$9*Cenas!$B$6,2),0),"")</f>
        <v/>
      </c>
      <c r="T176" s="1" t="b">
        <f t="shared" si="12"/>
        <v>0</v>
      </c>
      <c r="U176" s="1" t="b">
        <f>AND($A176="x",'Daļu izvēle'!$E173&lt;&gt;"",ISBLANK($K176))</f>
        <v>0</v>
      </c>
      <c r="V176" s="1" t="b">
        <f>AND($A176="x",'Daļu izvēle'!$E173&lt;&gt;"",ISBLANK($L176))</f>
        <v>0</v>
      </c>
      <c r="W176" s="1" t="e">
        <f t="shared" si="10"/>
        <v>#VALUE!</v>
      </c>
      <c r="X176" s="57" t="b">
        <f>AND($A176="x",'Daļu izvēle'!$E173&lt;&gt;"",'Daļu izvēle'!$E173&lt;&gt;0)</f>
        <v>0</v>
      </c>
      <c r="Y176" s="57" t="b">
        <f t="shared" si="13"/>
        <v>0</v>
      </c>
      <c r="Z176" s="57" t="b">
        <f t="shared" si="14"/>
        <v>1</v>
      </c>
      <c r="AA176" s="57" t="b">
        <f>'Agrotehniskā kopšana'!I177&gt;=I176*0.85</f>
        <v>1</v>
      </c>
      <c r="AB176" s="57" t="b">
        <f>'Jaunaudžu kopšana'!I176&gt;=I176*0.85</f>
        <v>1</v>
      </c>
      <c r="AC176" s="57" t="b">
        <f>'Agrotehniskā kopšana'!AH177</f>
        <v>0</v>
      </c>
      <c r="AD176" s="57" t="b">
        <f>'Jaunaudžu kopšana'!Z176</f>
        <v>0</v>
      </c>
    </row>
    <row r="177" spans="1:30" hidden="1" x14ac:dyDescent="0.3">
      <c r="A177" s="324" t="str">
        <f>SUBSTITUTE('Daļu izvēle'!A174,"0","")</f>
        <v/>
      </c>
      <c r="B177" s="325">
        <f>'Daļu izvēle'!B174</f>
        <v>166</v>
      </c>
      <c r="C177" s="166" t="str">
        <f>'Daļu izvēle'!C174</f>
        <v>Vidusdaugava</v>
      </c>
      <c r="D177" s="326" t="str">
        <f>'Daļu izvēle'!D174</f>
        <v>Seces</v>
      </c>
      <c r="E177" s="327">
        <f>'Daļu izvēle'!E174</f>
        <v>0</v>
      </c>
      <c r="F177" s="327">
        <f>'Daļu izvēle'!F174</f>
        <v>0</v>
      </c>
      <c r="G177" s="97">
        <f>'Daļu izvēle'!G174</f>
        <v>0</v>
      </c>
      <c r="H177" s="98">
        <f>'Daļu izvēle'!H174</f>
        <v>0</v>
      </c>
      <c r="I177" s="343"/>
      <c r="J177" s="344">
        <f t="shared" si="11"/>
        <v>0</v>
      </c>
      <c r="K177" s="156" t="str">
        <f>IF($X177,IF(AND($I177&lt;&gt;"",$I177&lt;&gt;0),ROUND(ROUND($I177,3)*Cenas!B$9*Cenas!$B$6,2),0),"")</f>
        <v/>
      </c>
      <c r="L177" s="153" t="str">
        <f>IF($X177,IF(AND($I177&lt;&gt;"",$I177&lt;&gt;0),ROUND(ROUND($I177,3)*Cenas!C$9*Cenas!$B$6,2),0),"")</f>
        <v/>
      </c>
      <c r="M177" s="99" t="str">
        <f>IF($X177,IF(AND($I177&lt;&gt;"",$I177&lt;&gt;0),ROUND(ROUND($I177,3)*Cenas!D$9*Cenas!$B$6,2),0),"")</f>
        <v/>
      </c>
      <c r="T177" s="1" t="b">
        <f t="shared" si="12"/>
        <v>0</v>
      </c>
      <c r="U177" s="1" t="b">
        <f>AND($A177="x",'Daļu izvēle'!$E174&lt;&gt;"",ISBLANK($K177))</f>
        <v>0</v>
      </c>
      <c r="V177" s="1" t="b">
        <f>AND($A177="x",'Daļu izvēle'!$E174&lt;&gt;"",ISBLANK($L177))</f>
        <v>0</v>
      </c>
      <c r="W177" s="1" t="e">
        <f t="shared" si="10"/>
        <v>#VALUE!</v>
      </c>
      <c r="X177" s="57" t="b">
        <f>AND($A177="x",'Daļu izvēle'!$E174&lt;&gt;"",'Daļu izvēle'!$E174&lt;&gt;0)</f>
        <v>0</v>
      </c>
      <c r="Y177" s="57" t="b">
        <f t="shared" si="13"/>
        <v>0</v>
      </c>
      <c r="Z177" s="57" t="b">
        <f t="shared" si="14"/>
        <v>1</v>
      </c>
      <c r="AA177" s="57" t="b">
        <f>'Agrotehniskā kopšana'!I178&gt;=I177*0.85</f>
        <v>1</v>
      </c>
      <c r="AB177" s="57" t="b">
        <f>'Jaunaudžu kopšana'!I177&gt;=I177*0.85</f>
        <v>1</v>
      </c>
      <c r="AC177" s="57" t="b">
        <f>'Agrotehniskā kopšana'!AH178</f>
        <v>0</v>
      </c>
      <c r="AD177" s="57" t="b">
        <f>'Jaunaudžu kopšana'!Z177</f>
        <v>0</v>
      </c>
    </row>
    <row r="178" spans="1:30" hidden="1" x14ac:dyDescent="0.3">
      <c r="A178" s="324" t="str">
        <f>SUBSTITUTE('Daļu izvēle'!A175,"0","")</f>
        <v/>
      </c>
      <c r="B178" s="325">
        <f>'Daļu izvēle'!B175</f>
        <v>167</v>
      </c>
      <c r="C178" s="166" t="str">
        <f>'Daļu izvēle'!C175</f>
        <v>Vidusdaugava</v>
      </c>
      <c r="D178" s="326" t="str">
        <f>'Daļu izvēle'!D175</f>
        <v>Skaistkalnes</v>
      </c>
      <c r="E178" s="327">
        <f>'Daļu izvēle'!E175</f>
        <v>10</v>
      </c>
      <c r="F178" s="327">
        <f>'Daļu izvēle'!F175</f>
        <v>0</v>
      </c>
      <c r="G178" s="97">
        <f>'Daļu izvēle'!G175</f>
        <v>0</v>
      </c>
      <c r="H178" s="98">
        <f>'Daļu izvēle'!H175</f>
        <v>0</v>
      </c>
      <c r="I178" s="343"/>
      <c r="J178" s="344">
        <f t="shared" si="11"/>
        <v>0</v>
      </c>
      <c r="K178" s="156" t="str">
        <f>IF($X178,IF(AND($I178&lt;&gt;"",$I178&lt;&gt;0),ROUND(ROUND($I178,3)*Cenas!B$9*Cenas!$B$6,2),0),"")</f>
        <v/>
      </c>
      <c r="L178" s="153" t="str">
        <f>IF($X178,IF(AND($I178&lt;&gt;"",$I178&lt;&gt;0),ROUND(ROUND($I178,3)*Cenas!C$9*Cenas!$B$6,2),0),"")</f>
        <v/>
      </c>
      <c r="M178" s="99" t="str">
        <f>IF($X178,IF(AND($I178&lt;&gt;"",$I178&lt;&gt;0),ROUND(ROUND($I178,3)*Cenas!D$9*Cenas!$B$6,2),0),"")</f>
        <v/>
      </c>
      <c r="T178" s="1" t="b">
        <f t="shared" si="12"/>
        <v>0</v>
      </c>
      <c r="U178" s="1" t="b">
        <f>AND($A178="x",'Daļu izvēle'!$E175&lt;&gt;"",ISBLANK($K178))</f>
        <v>0</v>
      </c>
      <c r="V178" s="1" t="b">
        <f>AND($A178="x",'Daļu izvēle'!$E175&lt;&gt;"",ISBLANK($L178))</f>
        <v>0</v>
      </c>
      <c r="W178" s="1" t="e">
        <f t="shared" si="10"/>
        <v>#VALUE!</v>
      </c>
      <c r="X178" s="57" t="b">
        <f>AND($A178="x",'Daļu izvēle'!$E175&lt;&gt;"",'Daļu izvēle'!$E175&lt;&gt;0)</f>
        <v>0</v>
      </c>
      <c r="Y178" s="57" t="b">
        <f t="shared" si="13"/>
        <v>0</v>
      </c>
      <c r="Z178" s="57" t="b">
        <f t="shared" si="14"/>
        <v>1</v>
      </c>
      <c r="AA178" s="57" t="b">
        <f>'Agrotehniskā kopšana'!I179&gt;=I178*0.85</f>
        <v>1</v>
      </c>
      <c r="AB178" s="57" t="b">
        <f>'Jaunaudžu kopšana'!I178&gt;=I178*0.85</f>
        <v>1</v>
      </c>
      <c r="AC178" s="57" t="b">
        <f>'Agrotehniskā kopšana'!AH179</f>
        <v>0</v>
      </c>
      <c r="AD178" s="57" t="b">
        <f>'Jaunaudžu kopšana'!Z178</f>
        <v>0</v>
      </c>
    </row>
    <row r="179" spans="1:30" hidden="1" x14ac:dyDescent="0.3">
      <c r="A179" s="324" t="str">
        <f>SUBSTITUTE('Daļu izvēle'!A176,"0","")</f>
        <v/>
      </c>
      <c r="B179" s="325">
        <f>'Daļu izvēle'!B176</f>
        <v>168</v>
      </c>
      <c r="C179" s="166" t="str">
        <f>'Daļu izvēle'!C176</f>
        <v>Vidusdaugava</v>
      </c>
      <c r="D179" s="326" t="str">
        <f>'Daļu izvēle'!D176</f>
        <v>Skaistkalnes</v>
      </c>
      <c r="E179" s="327">
        <f>'Daļu izvēle'!E176</f>
        <v>20</v>
      </c>
      <c r="F179" s="327">
        <f>'Daļu izvēle'!F176</f>
        <v>0</v>
      </c>
      <c r="G179" s="97">
        <f>'Daļu izvēle'!G176</f>
        <v>0</v>
      </c>
      <c r="H179" s="98">
        <f>'Daļu izvēle'!H176</f>
        <v>0</v>
      </c>
      <c r="I179" s="343"/>
      <c r="J179" s="344">
        <f t="shared" si="11"/>
        <v>0</v>
      </c>
      <c r="K179" s="156" t="str">
        <f>IF($X179,IF(AND($I179&lt;&gt;"",$I179&lt;&gt;0),ROUND(ROUND($I179,3)*Cenas!B$9*Cenas!$B$6,2),0),"")</f>
        <v/>
      </c>
      <c r="L179" s="153" t="str">
        <f>IF($X179,IF(AND($I179&lt;&gt;"",$I179&lt;&gt;0),ROUND(ROUND($I179,3)*Cenas!C$9*Cenas!$B$6,2),0),"")</f>
        <v/>
      </c>
      <c r="M179" s="99" t="str">
        <f>IF($X179,IF(AND($I179&lt;&gt;"",$I179&lt;&gt;0),ROUND(ROUND($I179,3)*Cenas!D$9*Cenas!$B$6,2),0),"")</f>
        <v/>
      </c>
      <c r="T179" s="1" t="b">
        <f t="shared" si="12"/>
        <v>0</v>
      </c>
      <c r="U179" s="1" t="b">
        <f>AND($A179="x",'Daļu izvēle'!$E176&lt;&gt;"",ISBLANK($K179))</f>
        <v>0</v>
      </c>
      <c r="V179" s="1" t="b">
        <f>AND($A179="x",'Daļu izvēle'!$E176&lt;&gt;"",ISBLANK($L179))</f>
        <v>0</v>
      </c>
      <c r="W179" s="1" t="e">
        <f t="shared" si="10"/>
        <v>#VALUE!</v>
      </c>
      <c r="X179" s="57" t="b">
        <f>AND($A179="x",'Daļu izvēle'!$E176&lt;&gt;"",'Daļu izvēle'!$E176&lt;&gt;0)</f>
        <v>0</v>
      </c>
      <c r="Y179" s="57" t="b">
        <f t="shared" si="13"/>
        <v>0</v>
      </c>
      <c r="Z179" s="57" t="b">
        <f t="shared" si="14"/>
        <v>1</v>
      </c>
      <c r="AA179" s="57" t="b">
        <f>'Agrotehniskā kopšana'!I180&gt;=I179*0.85</f>
        <v>1</v>
      </c>
      <c r="AB179" s="57" t="b">
        <f>'Jaunaudžu kopšana'!I179&gt;=I179*0.85</f>
        <v>1</v>
      </c>
      <c r="AC179" s="57" t="b">
        <f>'Agrotehniskā kopšana'!AH180</f>
        <v>0</v>
      </c>
      <c r="AD179" s="57" t="b">
        <f>'Jaunaudžu kopšana'!Z179</f>
        <v>0</v>
      </c>
    </row>
    <row r="180" spans="1:30" hidden="1" x14ac:dyDescent="0.3">
      <c r="A180" s="324" t="str">
        <f>SUBSTITUTE('Daļu izvēle'!A177,"0","")</f>
        <v/>
      </c>
      <c r="B180" s="325">
        <f>'Daļu izvēle'!B177</f>
        <v>169</v>
      </c>
      <c r="C180" s="166" t="str">
        <f>'Daļu izvēle'!C177</f>
        <v>Vidusdaugava</v>
      </c>
      <c r="D180" s="326" t="str">
        <f>'Daļu izvēle'!D177</f>
        <v>Skaistkalnes</v>
      </c>
      <c r="E180" s="327">
        <f>'Daļu izvēle'!E177</f>
        <v>0</v>
      </c>
      <c r="F180" s="327">
        <f>'Daļu izvēle'!F177</f>
        <v>0</v>
      </c>
      <c r="G180" s="97">
        <f>'Daļu izvēle'!G177</f>
        <v>0</v>
      </c>
      <c r="H180" s="98">
        <f>'Daļu izvēle'!H177</f>
        <v>0</v>
      </c>
      <c r="I180" s="343"/>
      <c r="J180" s="344">
        <f t="shared" si="11"/>
        <v>0</v>
      </c>
      <c r="K180" s="156" t="str">
        <f>IF($X180,IF(AND($I180&lt;&gt;"",$I180&lt;&gt;0),ROUND(ROUND($I180,3)*Cenas!B$9*Cenas!$B$6,2),0),"")</f>
        <v/>
      </c>
      <c r="L180" s="153" t="str">
        <f>IF($X180,IF(AND($I180&lt;&gt;"",$I180&lt;&gt;0),ROUND(ROUND($I180,3)*Cenas!C$9*Cenas!$B$6,2),0),"")</f>
        <v/>
      </c>
      <c r="M180" s="99" t="str">
        <f>IF($X180,IF(AND($I180&lt;&gt;"",$I180&lt;&gt;0),ROUND(ROUND($I180,3)*Cenas!D$9*Cenas!$B$6,2),0),"")</f>
        <v/>
      </c>
      <c r="T180" s="1" t="b">
        <f t="shared" si="12"/>
        <v>0</v>
      </c>
      <c r="U180" s="1" t="b">
        <f>AND($A180="x",'Daļu izvēle'!$E177&lt;&gt;"",ISBLANK($K180))</f>
        <v>0</v>
      </c>
      <c r="V180" s="1" t="b">
        <f>AND($A180="x",'Daļu izvēle'!$E177&lt;&gt;"",ISBLANK($L180))</f>
        <v>0</v>
      </c>
      <c r="W180" s="1" t="e">
        <f t="shared" si="10"/>
        <v>#VALUE!</v>
      </c>
      <c r="X180" s="57" t="b">
        <f>AND($A180="x",'Daļu izvēle'!$E177&lt;&gt;"",'Daļu izvēle'!$E177&lt;&gt;0)</f>
        <v>0</v>
      </c>
      <c r="Y180" s="57" t="b">
        <f t="shared" si="13"/>
        <v>0</v>
      </c>
      <c r="Z180" s="57" t="b">
        <f t="shared" si="14"/>
        <v>1</v>
      </c>
      <c r="AA180" s="57" t="b">
        <f>'Agrotehniskā kopšana'!I181&gt;=I180*0.85</f>
        <v>1</v>
      </c>
      <c r="AB180" s="57" t="b">
        <f>'Jaunaudžu kopšana'!I180&gt;=I180*0.85</f>
        <v>1</v>
      </c>
      <c r="AC180" s="57" t="b">
        <f>'Agrotehniskā kopšana'!AH181</f>
        <v>0</v>
      </c>
      <c r="AD180" s="57" t="b">
        <f>'Jaunaudžu kopšana'!Z180</f>
        <v>0</v>
      </c>
    </row>
    <row r="181" spans="1:30" hidden="1" x14ac:dyDescent="0.3">
      <c r="A181" s="324" t="str">
        <f>SUBSTITUTE('Daļu izvēle'!A178,"0","")</f>
        <v/>
      </c>
      <c r="B181" s="325">
        <f>'Daļu izvēle'!B178</f>
        <v>170</v>
      </c>
      <c r="C181" s="166" t="str">
        <f>'Daļu izvēle'!C178</f>
        <v>Vidusdaugava</v>
      </c>
      <c r="D181" s="326" t="str">
        <f>'Daļu izvēle'!D178</f>
        <v>Skaistkalnes</v>
      </c>
      <c r="E181" s="327">
        <f>'Daļu izvēle'!E178</f>
        <v>0</v>
      </c>
      <c r="F181" s="327">
        <f>'Daļu izvēle'!F178</f>
        <v>0</v>
      </c>
      <c r="G181" s="97">
        <f>'Daļu izvēle'!G178</f>
        <v>0</v>
      </c>
      <c r="H181" s="98">
        <f>'Daļu izvēle'!H178</f>
        <v>0</v>
      </c>
      <c r="I181" s="343"/>
      <c r="J181" s="344">
        <f t="shared" si="11"/>
        <v>0</v>
      </c>
      <c r="K181" s="156" t="str">
        <f>IF($X181,IF(AND($I181&lt;&gt;"",$I181&lt;&gt;0),ROUND(ROUND($I181,3)*Cenas!B$9*Cenas!$B$6,2),0),"")</f>
        <v/>
      </c>
      <c r="L181" s="153" t="str">
        <f>IF($X181,IF(AND($I181&lt;&gt;"",$I181&lt;&gt;0),ROUND(ROUND($I181,3)*Cenas!C$9*Cenas!$B$6,2),0),"")</f>
        <v/>
      </c>
      <c r="M181" s="99" t="str">
        <f>IF($X181,IF(AND($I181&lt;&gt;"",$I181&lt;&gt;0),ROUND(ROUND($I181,3)*Cenas!D$9*Cenas!$B$6,2),0),"")</f>
        <v/>
      </c>
      <c r="T181" s="1" t="b">
        <f t="shared" si="12"/>
        <v>0</v>
      </c>
      <c r="U181" s="1" t="b">
        <f>AND($A181="x",'Daļu izvēle'!$E178&lt;&gt;"",ISBLANK($K181))</f>
        <v>0</v>
      </c>
      <c r="V181" s="1" t="b">
        <f>AND($A181="x",'Daļu izvēle'!$E178&lt;&gt;"",ISBLANK($L181))</f>
        <v>0</v>
      </c>
      <c r="W181" s="1" t="e">
        <f t="shared" si="10"/>
        <v>#VALUE!</v>
      </c>
      <c r="X181" s="57" t="b">
        <f>AND($A181="x",'Daļu izvēle'!$E178&lt;&gt;"",'Daļu izvēle'!$E178&lt;&gt;0)</f>
        <v>0</v>
      </c>
      <c r="Y181" s="57" t="b">
        <f t="shared" si="13"/>
        <v>0</v>
      </c>
      <c r="Z181" s="57" t="b">
        <f t="shared" si="14"/>
        <v>1</v>
      </c>
      <c r="AA181" s="57" t="b">
        <f>'Agrotehniskā kopšana'!I182&gt;=I181*0.85</f>
        <v>1</v>
      </c>
      <c r="AB181" s="57" t="b">
        <f>'Jaunaudžu kopšana'!I181&gt;=I181*0.85</f>
        <v>1</v>
      </c>
      <c r="AC181" s="57" t="b">
        <f>'Agrotehniskā kopšana'!AH182</f>
        <v>0</v>
      </c>
      <c r="AD181" s="57" t="b">
        <f>'Jaunaudžu kopšana'!Z181</f>
        <v>0</v>
      </c>
    </row>
    <row r="182" spans="1:30" hidden="1" x14ac:dyDescent="0.3">
      <c r="A182" s="324" t="str">
        <f>SUBSTITUTE('Daļu izvēle'!A179,"0","")</f>
        <v/>
      </c>
      <c r="B182" s="325">
        <f>'Daļu izvēle'!B179</f>
        <v>171</v>
      </c>
      <c r="C182" s="166" t="str">
        <f>'Daļu izvēle'!C179</f>
        <v>Vidusdaugava</v>
      </c>
      <c r="D182" s="326" t="str">
        <f>'Daļu izvēle'!D179</f>
        <v>Skaistkalnes</v>
      </c>
      <c r="E182" s="327">
        <f>'Daļu izvēle'!E179</f>
        <v>0</v>
      </c>
      <c r="F182" s="327">
        <f>'Daļu izvēle'!F179</f>
        <v>0</v>
      </c>
      <c r="G182" s="97">
        <f>'Daļu izvēle'!G179</f>
        <v>0</v>
      </c>
      <c r="H182" s="98">
        <f>'Daļu izvēle'!H179</f>
        <v>0</v>
      </c>
      <c r="I182" s="343"/>
      <c r="J182" s="344">
        <f t="shared" si="11"/>
        <v>0</v>
      </c>
      <c r="K182" s="156" t="str">
        <f>IF($X182,IF(AND($I182&lt;&gt;"",$I182&lt;&gt;0),ROUND(ROUND($I182,3)*Cenas!B$9*Cenas!$B$6,2),0),"")</f>
        <v/>
      </c>
      <c r="L182" s="153" t="str">
        <f>IF($X182,IF(AND($I182&lt;&gt;"",$I182&lt;&gt;0),ROUND(ROUND($I182,3)*Cenas!C$9*Cenas!$B$6,2),0),"")</f>
        <v/>
      </c>
      <c r="M182" s="99" t="str">
        <f>IF($X182,IF(AND($I182&lt;&gt;"",$I182&lt;&gt;0),ROUND(ROUND($I182,3)*Cenas!D$9*Cenas!$B$6,2),0),"")</f>
        <v/>
      </c>
      <c r="T182" s="1" t="b">
        <f t="shared" si="12"/>
        <v>0</v>
      </c>
      <c r="U182" s="1" t="b">
        <f>AND($A182="x",'Daļu izvēle'!$E179&lt;&gt;"",ISBLANK($K182))</f>
        <v>0</v>
      </c>
      <c r="V182" s="1" t="b">
        <f>AND($A182="x",'Daļu izvēle'!$E179&lt;&gt;"",ISBLANK($L182))</f>
        <v>0</v>
      </c>
      <c r="W182" s="1" t="e">
        <f t="shared" si="10"/>
        <v>#VALUE!</v>
      </c>
      <c r="X182" s="57" t="b">
        <f>AND($A182="x",'Daļu izvēle'!$E179&lt;&gt;"",'Daļu izvēle'!$E179&lt;&gt;0)</f>
        <v>0</v>
      </c>
      <c r="Y182" s="57" t="b">
        <f t="shared" si="13"/>
        <v>0</v>
      </c>
      <c r="Z182" s="57" t="b">
        <f t="shared" si="14"/>
        <v>1</v>
      </c>
      <c r="AA182" s="57" t="b">
        <f>'Agrotehniskā kopšana'!I183&gt;=I182*0.85</f>
        <v>1</v>
      </c>
      <c r="AB182" s="57" t="b">
        <f>'Jaunaudžu kopšana'!I182&gt;=I182*0.85</f>
        <v>1</v>
      </c>
      <c r="AC182" s="57" t="b">
        <f>'Agrotehniskā kopšana'!AH183</f>
        <v>0</v>
      </c>
      <c r="AD182" s="57" t="b">
        <f>'Jaunaudžu kopšana'!Z182</f>
        <v>0</v>
      </c>
    </row>
    <row r="183" spans="1:30" hidden="1" x14ac:dyDescent="0.3">
      <c r="A183" s="324" t="str">
        <f>SUBSTITUTE('Daļu izvēle'!A180,"0","")</f>
        <v/>
      </c>
      <c r="B183" s="325">
        <f>'Daļu izvēle'!B180</f>
        <v>172</v>
      </c>
      <c r="C183" s="166" t="str">
        <f>'Daļu izvēle'!C180</f>
        <v>Vidusdaugava</v>
      </c>
      <c r="D183" s="326" t="str">
        <f>'Daļu izvēle'!D180</f>
        <v>Skaistkalnes</v>
      </c>
      <c r="E183" s="327">
        <f>'Daļu izvēle'!E180</f>
        <v>0</v>
      </c>
      <c r="F183" s="327">
        <f>'Daļu izvēle'!F180</f>
        <v>0</v>
      </c>
      <c r="G183" s="97">
        <f>'Daļu izvēle'!G180</f>
        <v>0</v>
      </c>
      <c r="H183" s="98">
        <f>'Daļu izvēle'!H180</f>
        <v>0</v>
      </c>
      <c r="I183" s="343"/>
      <c r="J183" s="344">
        <f t="shared" si="11"/>
        <v>0</v>
      </c>
      <c r="K183" s="156" t="str">
        <f>IF($X183,IF(AND($I183&lt;&gt;"",$I183&lt;&gt;0),ROUND(ROUND($I183,3)*Cenas!B$9*Cenas!$B$6,2),0),"")</f>
        <v/>
      </c>
      <c r="L183" s="153" t="str">
        <f>IF($X183,IF(AND($I183&lt;&gt;"",$I183&lt;&gt;0),ROUND(ROUND($I183,3)*Cenas!C$9*Cenas!$B$6,2),0),"")</f>
        <v/>
      </c>
      <c r="M183" s="99" t="str">
        <f>IF($X183,IF(AND($I183&lt;&gt;"",$I183&lt;&gt;0),ROUND(ROUND($I183,3)*Cenas!D$9*Cenas!$B$6,2),0),"")</f>
        <v/>
      </c>
      <c r="T183" s="1" t="b">
        <f t="shared" si="12"/>
        <v>0</v>
      </c>
      <c r="U183" s="1" t="b">
        <f>AND($A183="x",'Daļu izvēle'!$E180&lt;&gt;"",ISBLANK($K183))</f>
        <v>0</v>
      </c>
      <c r="V183" s="1" t="b">
        <f>AND($A183="x",'Daļu izvēle'!$E180&lt;&gt;"",ISBLANK($L183))</f>
        <v>0</v>
      </c>
      <c r="W183" s="1" t="e">
        <f t="shared" si="10"/>
        <v>#VALUE!</v>
      </c>
      <c r="X183" s="57" t="b">
        <f>AND($A183="x",'Daļu izvēle'!$E180&lt;&gt;"",'Daļu izvēle'!$E180&lt;&gt;0)</f>
        <v>0</v>
      </c>
      <c r="Y183" s="57" t="b">
        <f t="shared" si="13"/>
        <v>0</v>
      </c>
      <c r="Z183" s="57" t="b">
        <f t="shared" si="14"/>
        <v>1</v>
      </c>
      <c r="AA183" s="57" t="b">
        <f>'Agrotehniskā kopšana'!I184&gt;=I183*0.85</f>
        <v>1</v>
      </c>
      <c r="AB183" s="57" t="b">
        <f>'Jaunaudžu kopšana'!I183&gt;=I183*0.85</f>
        <v>1</v>
      </c>
      <c r="AC183" s="57" t="b">
        <f>'Agrotehniskā kopšana'!AH184</f>
        <v>0</v>
      </c>
      <c r="AD183" s="57" t="b">
        <f>'Jaunaudžu kopšana'!Z183</f>
        <v>0</v>
      </c>
    </row>
    <row r="184" spans="1:30" hidden="1" x14ac:dyDescent="0.3">
      <c r="A184" s="324" t="str">
        <f>SUBSTITUTE('Daļu izvēle'!A181,"0","")</f>
        <v/>
      </c>
      <c r="B184" s="325">
        <f>'Daļu izvēle'!B181</f>
        <v>173</v>
      </c>
      <c r="C184" s="166" t="str">
        <f>'Daļu izvēle'!C181</f>
        <v>Vidusdaugava</v>
      </c>
      <c r="D184" s="326" t="str">
        <f>'Daļu izvēle'!D181</f>
        <v>Vecumnieku</v>
      </c>
      <c r="E184" s="327">
        <f>'Daļu izvēle'!E181</f>
        <v>10</v>
      </c>
      <c r="F184" s="327">
        <f>'Daļu izvēle'!F181</f>
        <v>10</v>
      </c>
      <c r="G184" s="97">
        <f>'Daļu izvēle'!G181</f>
        <v>0</v>
      </c>
      <c r="H184" s="98">
        <f>'Daļu izvēle'!H181</f>
        <v>0</v>
      </c>
      <c r="I184" s="343"/>
      <c r="J184" s="344">
        <f t="shared" si="11"/>
        <v>0</v>
      </c>
      <c r="K184" s="156" t="str">
        <f>IF($X184,IF(AND($I184&lt;&gt;"",$I184&lt;&gt;0),ROUND(ROUND($I184,3)*Cenas!B$9*Cenas!$B$6,2),0),"")</f>
        <v/>
      </c>
      <c r="L184" s="153" t="str">
        <f>IF($X184,IF(AND($I184&lt;&gt;"",$I184&lt;&gt;0),ROUND(ROUND($I184,3)*Cenas!C$9*Cenas!$B$6,2),0),"")</f>
        <v/>
      </c>
      <c r="M184" s="99" t="str">
        <f>IF($X184,IF(AND($I184&lt;&gt;"",$I184&lt;&gt;0),ROUND(ROUND($I184,3)*Cenas!D$9*Cenas!$B$6,2),0),"")</f>
        <v/>
      </c>
      <c r="T184" s="1" t="b">
        <f t="shared" si="12"/>
        <v>0</v>
      </c>
      <c r="U184" s="1" t="b">
        <f>AND($A184="x",'Daļu izvēle'!$E181&lt;&gt;"",ISBLANK($K184))</f>
        <v>0</v>
      </c>
      <c r="V184" s="1" t="b">
        <f>AND($A184="x",'Daļu izvēle'!$E181&lt;&gt;"",ISBLANK($L184))</f>
        <v>0</v>
      </c>
      <c r="W184" s="1" t="e">
        <f t="shared" si="10"/>
        <v>#VALUE!</v>
      </c>
      <c r="X184" s="57" t="b">
        <f>AND($A184="x",'Daļu izvēle'!$E181&lt;&gt;"",'Daļu izvēle'!$E181&lt;&gt;0)</f>
        <v>0</v>
      </c>
      <c r="Y184" s="57" t="b">
        <f t="shared" si="13"/>
        <v>0</v>
      </c>
      <c r="Z184" s="57" t="b">
        <f t="shared" si="14"/>
        <v>1</v>
      </c>
      <c r="AA184" s="57" t="b">
        <f>'Agrotehniskā kopšana'!I185&gt;=I184*0.85</f>
        <v>1</v>
      </c>
      <c r="AB184" s="57" t="b">
        <f>'Jaunaudžu kopšana'!I184&gt;=I184*0.85</f>
        <v>1</v>
      </c>
      <c r="AC184" s="57" t="b">
        <f>'Agrotehniskā kopšana'!AH185</f>
        <v>0</v>
      </c>
      <c r="AD184" s="57" t="b">
        <f>'Jaunaudžu kopšana'!Z184</f>
        <v>0</v>
      </c>
    </row>
    <row r="185" spans="1:30" hidden="1" x14ac:dyDescent="0.3">
      <c r="A185" s="324" t="str">
        <f>SUBSTITUTE('Daļu izvēle'!A182,"0","")</f>
        <v/>
      </c>
      <c r="B185" s="325">
        <f>'Daļu izvēle'!B182</f>
        <v>174</v>
      </c>
      <c r="C185" s="166" t="str">
        <f>'Daļu izvēle'!C182</f>
        <v>Vidusdaugava</v>
      </c>
      <c r="D185" s="326" t="str">
        <f>'Daļu izvēle'!D182</f>
        <v>Vecumnieku</v>
      </c>
      <c r="E185" s="327">
        <f>'Daļu izvēle'!E182</f>
        <v>15</v>
      </c>
      <c r="F185" s="327">
        <f>'Daļu izvēle'!F182</f>
        <v>0</v>
      </c>
      <c r="G185" s="97">
        <f>'Daļu izvēle'!G182</f>
        <v>0</v>
      </c>
      <c r="H185" s="98">
        <f>'Daļu izvēle'!H182</f>
        <v>0</v>
      </c>
      <c r="I185" s="343"/>
      <c r="J185" s="344">
        <f t="shared" si="11"/>
        <v>0</v>
      </c>
      <c r="K185" s="156" t="str">
        <f>IF($X185,IF(AND($I185&lt;&gt;"",$I185&lt;&gt;0),ROUND(ROUND($I185,3)*Cenas!B$9*Cenas!$B$6,2),0),"")</f>
        <v/>
      </c>
      <c r="L185" s="153" t="str">
        <f>IF($X185,IF(AND($I185&lt;&gt;"",$I185&lt;&gt;0),ROUND(ROUND($I185,3)*Cenas!C$9*Cenas!$B$6,2),0),"")</f>
        <v/>
      </c>
      <c r="M185" s="99" t="str">
        <f>IF($X185,IF(AND($I185&lt;&gt;"",$I185&lt;&gt;0),ROUND(ROUND($I185,3)*Cenas!D$9*Cenas!$B$6,2),0),"")</f>
        <v/>
      </c>
      <c r="T185" s="1" t="b">
        <f t="shared" si="12"/>
        <v>0</v>
      </c>
      <c r="U185" s="1" t="b">
        <f>AND($A185="x",'Daļu izvēle'!$E182&lt;&gt;"",ISBLANK($K185))</f>
        <v>0</v>
      </c>
      <c r="V185" s="1" t="b">
        <f>AND($A185="x",'Daļu izvēle'!$E182&lt;&gt;"",ISBLANK($L185))</f>
        <v>0</v>
      </c>
      <c r="W185" s="1" t="e">
        <f t="shared" si="10"/>
        <v>#VALUE!</v>
      </c>
      <c r="X185" s="57" t="b">
        <f>AND($A185="x",'Daļu izvēle'!$E182&lt;&gt;"",'Daļu izvēle'!$E182&lt;&gt;0)</f>
        <v>0</v>
      </c>
      <c r="Y185" s="57" t="b">
        <f t="shared" si="13"/>
        <v>0</v>
      </c>
      <c r="Z185" s="57" t="b">
        <f t="shared" si="14"/>
        <v>1</v>
      </c>
      <c r="AA185" s="57" t="b">
        <f>'Agrotehniskā kopšana'!I186&gt;=I185*0.85</f>
        <v>1</v>
      </c>
      <c r="AB185" s="57" t="b">
        <f>'Jaunaudžu kopšana'!I185&gt;=I185*0.85</f>
        <v>1</v>
      </c>
      <c r="AC185" s="57" t="b">
        <f>'Agrotehniskā kopšana'!AH186</f>
        <v>0</v>
      </c>
      <c r="AD185" s="57" t="b">
        <f>'Jaunaudžu kopšana'!Z185</f>
        <v>0</v>
      </c>
    </row>
    <row r="186" spans="1:30" hidden="1" x14ac:dyDescent="0.3">
      <c r="A186" s="324" t="str">
        <f>SUBSTITUTE('Daļu izvēle'!A183,"0","")</f>
        <v/>
      </c>
      <c r="B186" s="325">
        <f>'Daļu izvēle'!B183</f>
        <v>175</v>
      </c>
      <c r="C186" s="166" t="str">
        <f>'Daļu izvēle'!C183</f>
        <v>Vidusdaugava</v>
      </c>
      <c r="D186" s="326" t="str">
        <f>'Daļu izvēle'!D183</f>
        <v>Vecumnieku</v>
      </c>
      <c r="E186" s="327">
        <f>'Daļu izvēle'!E183</f>
        <v>50</v>
      </c>
      <c r="F186" s="327">
        <f>'Daļu izvēle'!F183</f>
        <v>0</v>
      </c>
      <c r="G186" s="97">
        <f>'Daļu izvēle'!G183</f>
        <v>0</v>
      </c>
      <c r="H186" s="98">
        <f>'Daļu izvēle'!H183</f>
        <v>0</v>
      </c>
      <c r="I186" s="343"/>
      <c r="J186" s="344">
        <f t="shared" si="11"/>
        <v>0</v>
      </c>
      <c r="K186" s="156" t="str">
        <f>IF($X186,IF(AND($I186&lt;&gt;"",$I186&lt;&gt;0),ROUND(ROUND($I186,3)*Cenas!B$9*Cenas!$B$6,2),0),"")</f>
        <v/>
      </c>
      <c r="L186" s="153" t="str">
        <f>IF($X186,IF(AND($I186&lt;&gt;"",$I186&lt;&gt;0),ROUND(ROUND($I186,3)*Cenas!C$9*Cenas!$B$6,2),0),"")</f>
        <v/>
      </c>
      <c r="M186" s="99" t="str">
        <f>IF($X186,IF(AND($I186&lt;&gt;"",$I186&lt;&gt;0),ROUND(ROUND($I186,3)*Cenas!D$9*Cenas!$B$6,2),0),"")</f>
        <v/>
      </c>
      <c r="T186" s="1" t="b">
        <f t="shared" si="12"/>
        <v>0</v>
      </c>
      <c r="U186" s="1" t="b">
        <f>AND($A186="x",'Daļu izvēle'!$E183&lt;&gt;"",ISBLANK($K186))</f>
        <v>0</v>
      </c>
      <c r="V186" s="1" t="b">
        <f>AND($A186="x",'Daļu izvēle'!$E183&lt;&gt;"",ISBLANK($L186))</f>
        <v>0</v>
      </c>
      <c r="W186" s="1" t="e">
        <f t="shared" si="10"/>
        <v>#VALUE!</v>
      </c>
      <c r="X186" s="57" t="b">
        <f>AND($A186="x",'Daļu izvēle'!$E183&lt;&gt;"",'Daļu izvēle'!$E183&lt;&gt;0)</f>
        <v>0</v>
      </c>
      <c r="Y186" s="57" t="b">
        <f t="shared" si="13"/>
        <v>0</v>
      </c>
      <c r="Z186" s="57" t="b">
        <f t="shared" si="14"/>
        <v>1</v>
      </c>
      <c r="AA186" s="57" t="b">
        <f>'Agrotehniskā kopšana'!I187&gt;=I186*0.85</f>
        <v>1</v>
      </c>
      <c r="AB186" s="57" t="b">
        <f>'Jaunaudžu kopšana'!I186&gt;=I186*0.85</f>
        <v>1</v>
      </c>
      <c r="AC186" s="57" t="b">
        <f>'Agrotehniskā kopšana'!AH187</f>
        <v>0</v>
      </c>
      <c r="AD186" s="57" t="b">
        <f>'Jaunaudžu kopšana'!Z186</f>
        <v>0</v>
      </c>
    </row>
    <row r="187" spans="1:30" hidden="1" x14ac:dyDescent="0.3">
      <c r="A187" s="324" t="str">
        <f>SUBSTITUTE('Daļu izvēle'!A184,"0","")</f>
        <v/>
      </c>
      <c r="B187" s="325">
        <f>'Daļu izvēle'!B184</f>
        <v>176</v>
      </c>
      <c r="C187" s="166" t="str">
        <f>'Daļu izvēle'!C184</f>
        <v>Vidusdaugava</v>
      </c>
      <c r="D187" s="326" t="str">
        <f>'Daļu izvēle'!D184</f>
        <v>Vecumnieku</v>
      </c>
      <c r="E187" s="327">
        <f>'Daļu izvēle'!E184</f>
        <v>0</v>
      </c>
      <c r="F187" s="327">
        <f>'Daļu izvēle'!F184</f>
        <v>0</v>
      </c>
      <c r="G187" s="97">
        <f>'Daļu izvēle'!G184</f>
        <v>0</v>
      </c>
      <c r="H187" s="98">
        <f>'Daļu izvēle'!H184</f>
        <v>0</v>
      </c>
      <c r="I187" s="343"/>
      <c r="J187" s="344">
        <f t="shared" si="11"/>
        <v>0</v>
      </c>
      <c r="K187" s="156" t="str">
        <f>IF($X187,IF(AND($I187&lt;&gt;"",$I187&lt;&gt;0),ROUND(ROUND($I187,3)*Cenas!B$9*Cenas!$B$6,2),0),"")</f>
        <v/>
      </c>
      <c r="L187" s="153" t="str">
        <f>IF($X187,IF(AND($I187&lt;&gt;"",$I187&lt;&gt;0),ROUND(ROUND($I187,3)*Cenas!C$9*Cenas!$B$6,2),0),"")</f>
        <v/>
      </c>
      <c r="M187" s="99" t="str">
        <f>IF($X187,IF(AND($I187&lt;&gt;"",$I187&lt;&gt;0),ROUND(ROUND($I187,3)*Cenas!D$9*Cenas!$B$6,2),0),"")</f>
        <v/>
      </c>
      <c r="T187" s="1" t="b">
        <f t="shared" si="12"/>
        <v>0</v>
      </c>
      <c r="U187" s="1" t="b">
        <f>AND($A187="x",'Daļu izvēle'!$E184&lt;&gt;"",ISBLANK($K187))</f>
        <v>0</v>
      </c>
      <c r="V187" s="1" t="b">
        <f>AND($A187="x",'Daļu izvēle'!$E184&lt;&gt;"",ISBLANK($L187))</f>
        <v>0</v>
      </c>
      <c r="W187" s="1" t="e">
        <f t="shared" si="10"/>
        <v>#VALUE!</v>
      </c>
      <c r="X187" s="57" t="b">
        <f>AND($A187="x",'Daļu izvēle'!$E184&lt;&gt;"",'Daļu izvēle'!$E184&lt;&gt;0)</f>
        <v>0</v>
      </c>
      <c r="Y187" s="57" t="b">
        <f t="shared" si="13"/>
        <v>0</v>
      </c>
      <c r="Z187" s="57" t="b">
        <f t="shared" si="14"/>
        <v>1</v>
      </c>
      <c r="AA187" s="57" t="b">
        <f>'Agrotehniskā kopšana'!I188&gt;=I187*0.85</f>
        <v>1</v>
      </c>
      <c r="AB187" s="57" t="b">
        <f>'Jaunaudžu kopšana'!I187&gt;=I187*0.85</f>
        <v>1</v>
      </c>
      <c r="AC187" s="57" t="b">
        <f>'Agrotehniskā kopšana'!AH188</f>
        <v>0</v>
      </c>
      <c r="AD187" s="57" t="b">
        <f>'Jaunaudžu kopšana'!Z187</f>
        <v>0</v>
      </c>
    </row>
    <row r="188" spans="1:30" hidden="1" x14ac:dyDescent="0.3">
      <c r="A188" s="324" t="str">
        <f>SUBSTITUTE('Daļu izvēle'!A185,"0","")</f>
        <v/>
      </c>
      <c r="B188" s="325">
        <f>'Daļu izvēle'!B185</f>
        <v>177</v>
      </c>
      <c r="C188" s="166" t="str">
        <f>'Daļu izvēle'!C185</f>
        <v>Vidusdaugava</v>
      </c>
      <c r="D188" s="326" t="str">
        <f>'Daļu izvēle'!D185</f>
        <v>Vecumnieku</v>
      </c>
      <c r="E188" s="327">
        <f>'Daļu izvēle'!E185</f>
        <v>0</v>
      </c>
      <c r="F188" s="327">
        <f>'Daļu izvēle'!F185</f>
        <v>0</v>
      </c>
      <c r="G188" s="97">
        <f>'Daļu izvēle'!G185</f>
        <v>0</v>
      </c>
      <c r="H188" s="98">
        <f>'Daļu izvēle'!H185</f>
        <v>0</v>
      </c>
      <c r="I188" s="343"/>
      <c r="J188" s="344">
        <f t="shared" si="11"/>
        <v>0</v>
      </c>
      <c r="K188" s="156" t="str">
        <f>IF($X188,IF(AND($I188&lt;&gt;"",$I188&lt;&gt;0),ROUND(ROUND($I188,3)*Cenas!B$9*Cenas!$B$6,2),0),"")</f>
        <v/>
      </c>
      <c r="L188" s="153" t="str">
        <f>IF($X188,IF(AND($I188&lt;&gt;"",$I188&lt;&gt;0),ROUND(ROUND($I188,3)*Cenas!C$9*Cenas!$B$6,2),0),"")</f>
        <v/>
      </c>
      <c r="M188" s="99" t="str">
        <f>IF($X188,IF(AND($I188&lt;&gt;"",$I188&lt;&gt;0),ROUND(ROUND($I188,3)*Cenas!D$9*Cenas!$B$6,2),0),"")</f>
        <v/>
      </c>
      <c r="T188" s="1" t="b">
        <f t="shared" si="12"/>
        <v>0</v>
      </c>
      <c r="U188" s="1" t="b">
        <f>AND($A188="x",'Daļu izvēle'!$E185&lt;&gt;"",ISBLANK($K188))</f>
        <v>0</v>
      </c>
      <c r="V188" s="1" t="b">
        <f>AND($A188="x",'Daļu izvēle'!$E185&lt;&gt;"",ISBLANK($L188))</f>
        <v>0</v>
      </c>
      <c r="W188" s="1" t="e">
        <f t="shared" si="10"/>
        <v>#VALUE!</v>
      </c>
      <c r="X188" s="57" t="b">
        <f>AND($A188="x",'Daļu izvēle'!$E185&lt;&gt;"",'Daļu izvēle'!$E185&lt;&gt;0)</f>
        <v>0</v>
      </c>
      <c r="Y188" s="57" t="b">
        <f t="shared" si="13"/>
        <v>0</v>
      </c>
      <c r="Z188" s="57" t="b">
        <f t="shared" si="14"/>
        <v>1</v>
      </c>
      <c r="AA188" s="57" t="b">
        <f>'Agrotehniskā kopšana'!I189&gt;=I188*0.85</f>
        <v>1</v>
      </c>
      <c r="AB188" s="57" t="b">
        <f>'Jaunaudžu kopšana'!I188&gt;=I188*0.85</f>
        <v>1</v>
      </c>
      <c r="AC188" s="57" t="b">
        <f>'Agrotehniskā kopšana'!AH189</f>
        <v>0</v>
      </c>
      <c r="AD188" s="57" t="b">
        <f>'Jaunaudžu kopšana'!Z188</f>
        <v>0</v>
      </c>
    </row>
    <row r="189" spans="1:30" hidden="1" x14ac:dyDescent="0.3">
      <c r="A189" s="324" t="str">
        <f>SUBSTITUTE('Daļu izvēle'!A186,"0","")</f>
        <v/>
      </c>
      <c r="B189" s="325">
        <f>'Daļu izvēle'!B186</f>
        <v>178</v>
      </c>
      <c r="C189" s="166" t="str">
        <f>'Daļu izvēle'!C186</f>
        <v>Zemgale</v>
      </c>
      <c r="D189" s="326" t="str">
        <f>'Daļu izvēle'!D186</f>
        <v>Dobeles</v>
      </c>
      <c r="E189" s="327">
        <f>'Daļu izvēle'!E186</f>
        <v>40</v>
      </c>
      <c r="F189" s="327">
        <f>'Daļu izvēle'!F186</f>
        <v>40</v>
      </c>
      <c r="G189" s="97">
        <f>'Daļu izvēle'!G186</f>
        <v>0</v>
      </c>
      <c r="H189" s="98">
        <f>'Daļu izvēle'!H186</f>
        <v>0</v>
      </c>
      <c r="I189" s="343"/>
      <c r="J189" s="344">
        <f t="shared" si="11"/>
        <v>0</v>
      </c>
      <c r="K189" s="156" t="str">
        <f>IF($X189,IF(AND($I189&lt;&gt;"",$I189&lt;&gt;0),ROUND(ROUND($I189,3)*Cenas!B$9*Cenas!$B$6,2),0),"")</f>
        <v/>
      </c>
      <c r="L189" s="153" t="str">
        <f>IF($X189,IF(AND($I189&lt;&gt;"",$I189&lt;&gt;0),ROUND(ROUND($I189,3)*Cenas!C$9*Cenas!$B$6,2),0),"")</f>
        <v/>
      </c>
      <c r="M189" s="99" t="str">
        <f>IF($X189,IF(AND($I189&lt;&gt;"",$I189&lt;&gt;0),ROUND(ROUND($I189,3)*Cenas!D$9*Cenas!$B$6,2),0),"")</f>
        <v/>
      </c>
      <c r="T189" s="1" t="b">
        <f t="shared" si="12"/>
        <v>0</v>
      </c>
      <c r="U189" s="1" t="b">
        <f>AND($A189="x",'Daļu izvēle'!$E186&lt;&gt;"",ISBLANK($K189))</f>
        <v>0</v>
      </c>
      <c r="V189" s="1" t="b">
        <f>AND($A189="x",'Daļu izvēle'!$E186&lt;&gt;"",ISBLANK($L189))</f>
        <v>0</v>
      </c>
      <c r="W189" s="1" t="e">
        <f t="shared" si="10"/>
        <v>#VALUE!</v>
      </c>
      <c r="X189" s="57" t="b">
        <f>AND($A189="x",'Daļu izvēle'!$E186&lt;&gt;"",'Daļu izvēle'!$E186&lt;&gt;0)</f>
        <v>0</v>
      </c>
      <c r="Y189" s="57" t="b">
        <f t="shared" si="13"/>
        <v>0</v>
      </c>
      <c r="Z189" s="57" t="b">
        <f t="shared" si="14"/>
        <v>1</v>
      </c>
      <c r="AA189" s="57" t="b">
        <f>'Agrotehniskā kopšana'!I190&gt;=I189*0.85</f>
        <v>1</v>
      </c>
      <c r="AB189" s="57" t="b">
        <f>'Jaunaudžu kopšana'!I189&gt;=I189*0.85</f>
        <v>1</v>
      </c>
      <c r="AC189" s="57" t="b">
        <f>'Agrotehniskā kopšana'!AH190</f>
        <v>0</v>
      </c>
      <c r="AD189" s="57" t="b">
        <f>'Jaunaudžu kopšana'!Z189</f>
        <v>0</v>
      </c>
    </row>
    <row r="190" spans="1:30" hidden="1" x14ac:dyDescent="0.3">
      <c r="A190" s="324" t="str">
        <f>SUBSTITUTE('Daļu izvēle'!A187,"0","")</f>
        <v/>
      </c>
      <c r="B190" s="325">
        <f>'Daļu izvēle'!B187</f>
        <v>179</v>
      </c>
      <c r="C190" s="166" t="str">
        <f>'Daļu izvēle'!C187</f>
        <v>Zemgale</v>
      </c>
      <c r="D190" s="326" t="str">
        <f>'Daļu izvēle'!D187</f>
        <v>Dobeles</v>
      </c>
      <c r="E190" s="327">
        <f>'Daļu izvēle'!E187</f>
        <v>0</v>
      </c>
      <c r="F190" s="327">
        <f>'Daļu izvēle'!F187</f>
        <v>0</v>
      </c>
      <c r="G190" s="97">
        <f>'Daļu izvēle'!G187</f>
        <v>0</v>
      </c>
      <c r="H190" s="98">
        <f>'Daļu izvēle'!H187</f>
        <v>0</v>
      </c>
      <c r="I190" s="343"/>
      <c r="J190" s="344">
        <f t="shared" si="11"/>
        <v>0</v>
      </c>
      <c r="K190" s="156" t="str">
        <f>IF($X190,IF(AND($I190&lt;&gt;"",$I190&lt;&gt;0),ROUND(ROUND($I190,3)*Cenas!B$9*Cenas!$B$6,2),0),"")</f>
        <v/>
      </c>
      <c r="L190" s="153" t="str">
        <f>IF($X190,IF(AND($I190&lt;&gt;"",$I190&lt;&gt;0),ROUND(ROUND($I190,3)*Cenas!C$9*Cenas!$B$6,2),0),"")</f>
        <v/>
      </c>
      <c r="M190" s="99" t="str">
        <f>IF($X190,IF(AND($I190&lt;&gt;"",$I190&lt;&gt;0),ROUND(ROUND($I190,3)*Cenas!D$9*Cenas!$B$6,2),0),"")</f>
        <v/>
      </c>
      <c r="T190" s="1" t="b">
        <f t="shared" si="12"/>
        <v>0</v>
      </c>
      <c r="U190" s="1" t="b">
        <f>AND($A190="x",'Daļu izvēle'!$E187&lt;&gt;"",ISBLANK($K190))</f>
        <v>0</v>
      </c>
      <c r="V190" s="1" t="b">
        <f>AND($A190="x",'Daļu izvēle'!$E187&lt;&gt;"",ISBLANK($L190))</f>
        <v>0</v>
      </c>
      <c r="W190" s="1" t="e">
        <f t="shared" si="10"/>
        <v>#VALUE!</v>
      </c>
      <c r="X190" s="57" t="b">
        <f>AND($A190="x",'Daļu izvēle'!$E187&lt;&gt;"",'Daļu izvēle'!$E187&lt;&gt;0)</f>
        <v>0</v>
      </c>
      <c r="Y190" s="57" t="b">
        <f t="shared" si="13"/>
        <v>0</v>
      </c>
      <c r="Z190" s="57" t="b">
        <f t="shared" si="14"/>
        <v>1</v>
      </c>
      <c r="AA190" s="57" t="b">
        <f>'Agrotehniskā kopšana'!I191&gt;=I190*0.85</f>
        <v>1</v>
      </c>
      <c r="AB190" s="57" t="b">
        <f>'Jaunaudžu kopšana'!I190&gt;=I190*0.85</f>
        <v>1</v>
      </c>
      <c r="AC190" s="57" t="b">
        <f>'Agrotehniskā kopšana'!AH191</f>
        <v>0</v>
      </c>
      <c r="AD190" s="57" t="b">
        <f>'Jaunaudžu kopšana'!Z190</f>
        <v>0</v>
      </c>
    </row>
    <row r="191" spans="1:30" hidden="1" x14ac:dyDescent="0.3">
      <c r="A191" s="324" t="str">
        <f>SUBSTITUTE('Daļu izvēle'!A188,"0","")</f>
        <v/>
      </c>
      <c r="B191" s="325">
        <f>'Daļu izvēle'!B188</f>
        <v>180</v>
      </c>
      <c r="C191" s="166" t="str">
        <f>'Daļu izvēle'!C188</f>
        <v>Zemgale</v>
      </c>
      <c r="D191" s="326" t="str">
        <f>'Daļu izvēle'!D188</f>
        <v>Dobeles</v>
      </c>
      <c r="E191" s="327">
        <f>'Daļu izvēle'!E188</f>
        <v>0</v>
      </c>
      <c r="F191" s="327">
        <f>'Daļu izvēle'!F188</f>
        <v>0</v>
      </c>
      <c r="G191" s="97">
        <f>'Daļu izvēle'!G188</f>
        <v>0</v>
      </c>
      <c r="H191" s="98">
        <f>'Daļu izvēle'!H188</f>
        <v>0</v>
      </c>
      <c r="I191" s="343"/>
      <c r="J191" s="344">
        <f t="shared" si="11"/>
        <v>0</v>
      </c>
      <c r="K191" s="156" t="str">
        <f>IF($X191,IF(AND($I191&lt;&gt;"",$I191&lt;&gt;0),ROUND(ROUND($I191,3)*Cenas!B$9*Cenas!$B$6,2),0),"")</f>
        <v/>
      </c>
      <c r="L191" s="153" t="str">
        <f>IF($X191,IF(AND($I191&lt;&gt;"",$I191&lt;&gt;0),ROUND(ROUND($I191,3)*Cenas!C$9*Cenas!$B$6,2),0),"")</f>
        <v/>
      </c>
      <c r="M191" s="99" t="str">
        <f>IF($X191,IF(AND($I191&lt;&gt;"",$I191&lt;&gt;0),ROUND(ROUND($I191,3)*Cenas!D$9*Cenas!$B$6,2),0),"")</f>
        <v/>
      </c>
      <c r="T191" s="1" t="b">
        <f t="shared" si="12"/>
        <v>0</v>
      </c>
      <c r="U191" s="1" t="b">
        <f>AND($A191="x",'Daļu izvēle'!$E188&lt;&gt;"",ISBLANK($K191))</f>
        <v>0</v>
      </c>
      <c r="V191" s="1" t="b">
        <f>AND($A191="x",'Daļu izvēle'!$E188&lt;&gt;"",ISBLANK($L191))</f>
        <v>0</v>
      </c>
      <c r="W191" s="1" t="e">
        <f t="shared" si="10"/>
        <v>#VALUE!</v>
      </c>
      <c r="X191" s="57" t="b">
        <f>AND($A191="x",'Daļu izvēle'!$E188&lt;&gt;"",'Daļu izvēle'!$E188&lt;&gt;0)</f>
        <v>0</v>
      </c>
      <c r="Y191" s="57" t="b">
        <f t="shared" si="13"/>
        <v>0</v>
      </c>
      <c r="Z191" s="57" t="b">
        <f t="shared" si="14"/>
        <v>1</v>
      </c>
      <c r="AA191" s="57" t="b">
        <f>'Agrotehniskā kopšana'!I192&gt;=I191*0.85</f>
        <v>1</v>
      </c>
      <c r="AB191" s="57" t="b">
        <f>'Jaunaudžu kopšana'!I191&gt;=I191*0.85</f>
        <v>1</v>
      </c>
      <c r="AC191" s="57" t="b">
        <f>'Agrotehniskā kopšana'!AH192</f>
        <v>0</v>
      </c>
      <c r="AD191" s="57" t="b">
        <f>'Jaunaudžu kopšana'!Z191</f>
        <v>0</v>
      </c>
    </row>
    <row r="192" spans="1:30" hidden="1" x14ac:dyDescent="0.3">
      <c r="A192" s="324" t="str">
        <f>SUBSTITUTE('Daļu izvēle'!A189,"0","")</f>
        <v/>
      </c>
      <c r="B192" s="325">
        <f>'Daļu izvēle'!B189</f>
        <v>181</v>
      </c>
      <c r="C192" s="166" t="str">
        <f>'Daļu izvēle'!C189</f>
        <v>Zemgale</v>
      </c>
      <c r="D192" s="326" t="str">
        <f>'Daļu izvēle'!D189</f>
        <v>Dobeles</v>
      </c>
      <c r="E192" s="327">
        <f>'Daļu izvēle'!E189</f>
        <v>35</v>
      </c>
      <c r="F192" s="327">
        <f>'Daļu izvēle'!F189</f>
        <v>35</v>
      </c>
      <c r="G192" s="97">
        <f>'Daļu izvēle'!G189</f>
        <v>0</v>
      </c>
      <c r="H192" s="98">
        <f>'Daļu izvēle'!H189</f>
        <v>0</v>
      </c>
      <c r="I192" s="343"/>
      <c r="J192" s="344">
        <f t="shared" si="11"/>
        <v>0</v>
      </c>
      <c r="K192" s="156" t="str">
        <f>IF($X192,IF(AND($I192&lt;&gt;"",$I192&lt;&gt;0),ROUND(ROUND($I192,3)*Cenas!B$9*Cenas!$B$6,2),0),"")</f>
        <v/>
      </c>
      <c r="L192" s="153" t="str">
        <f>IF($X192,IF(AND($I192&lt;&gt;"",$I192&lt;&gt;0),ROUND(ROUND($I192,3)*Cenas!C$9*Cenas!$B$6,2),0),"")</f>
        <v/>
      </c>
      <c r="M192" s="99" t="str">
        <f>IF($X192,IF(AND($I192&lt;&gt;"",$I192&lt;&gt;0),ROUND(ROUND($I192,3)*Cenas!D$9*Cenas!$B$6,2),0),"")</f>
        <v/>
      </c>
      <c r="T192" s="1" t="b">
        <f t="shared" si="12"/>
        <v>0</v>
      </c>
      <c r="U192" s="1" t="b">
        <f>AND($A192="x",'Daļu izvēle'!$E189&lt;&gt;"",ISBLANK($K192))</f>
        <v>0</v>
      </c>
      <c r="V192" s="1" t="b">
        <f>AND($A192="x",'Daļu izvēle'!$E189&lt;&gt;"",ISBLANK($L192))</f>
        <v>0</v>
      </c>
      <c r="W192" s="1" t="e">
        <f t="shared" si="10"/>
        <v>#VALUE!</v>
      </c>
      <c r="X192" s="57" t="b">
        <f>AND($A192="x",'Daļu izvēle'!$E189&lt;&gt;"",'Daļu izvēle'!$E189&lt;&gt;0)</f>
        <v>0</v>
      </c>
      <c r="Y192" s="57" t="b">
        <f t="shared" si="13"/>
        <v>0</v>
      </c>
      <c r="Z192" s="57" t="b">
        <f t="shared" si="14"/>
        <v>1</v>
      </c>
      <c r="AA192" s="57" t="b">
        <f>'Agrotehniskā kopšana'!I193&gt;=I192*0.85</f>
        <v>1</v>
      </c>
      <c r="AB192" s="57" t="b">
        <f>'Jaunaudžu kopšana'!I192&gt;=I192*0.85</f>
        <v>1</v>
      </c>
      <c r="AC192" s="57" t="b">
        <f>'Agrotehniskā kopšana'!AH193</f>
        <v>0</v>
      </c>
      <c r="AD192" s="57" t="b">
        <f>'Jaunaudžu kopšana'!Z192</f>
        <v>0</v>
      </c>
    </row>
    <row r="193" spans="1:30" hidden="1" x14ac:dyDescent="0.3">
      <c r="A193" s="324" t="str">
        <f>SUBSTITUTE('Daļu izvēle'!A190,"0","")</f>
        <v/>
      </c>
      <c r="B193" s="325">
        <f>'Daļu izvēle'!B190</f>
        <v>182</v>
      </c>
      <c r="C193" s="166" t="str">
        <f>'Daļu izvēle'!C190</f>
        <v>Zemgale</v>
      </c>
      <c r="D193" s="326" t="str">
        <f>'Daļu izvēle'!D190</f>
        <v>Dobeles</v>
      </c>
      <c r="E193" s="327">
        <f>'Daļu izvēle'!E190</f>
        <v>25</v>
      </c>
      <c r="F193" s="327">
        <f>'Daļu izvēle'!F190</f>
        <v>25</v>
      </c>
      <c r="G193" s="97">
        <f>'Daļu izvēle'!G190</f>
        <v>0</v>
      </c>
      <c r="H193" s="98">
        <f>'Daļu izvēle'!H190</f>
        <v>0</v>
      </c>
      <c r="I193" s="343"/>
      <c r="J193" s="344">
        <f t="shared" si="11"/>
        <v>0</v>
      </c>
      <c r="K193" s="156" t="str">
        <f>IF($X193,IF(AND($I193&lt;&gt;"",$I193&lt;&gt;0),ROUND(ROUND($I193,3)*Cenas!B$9*Cenas!$B$6,2),0),"")</f>
        <v/>
      </c>
      <c r="L193" s="153" t="str">
        <f>IF($X193,IF(AND($I193&lt;&gt;"",$I193&lt;&gt;0),ROUND(ROUND($I193,3)*Cenas!C$9*Cenas!$B$6,2),0),"")</f>
        <v/>
      </c>
      <c r="M193" s="99" t="str">
        <f>IF($X193,IF(AND($I193&lt;&gt;"",$I193&lt;&gt;0),ROUND(ROUND($I193,3)*Cenas!D$9*Cenas!$B$6,2),0),"")</f>
        <v/>
      </c>
      <c r="T193" s="1" t="b">
        <f t="shared" si="12"/>
        <v>0</v>
      </c>
      <c r="U193" s="1" t="b">
        <f>AND($A193="x",'Daļu izvēle'!$E190&lt;&gt;"",ISBLANK($K193))</f>
        <v>0</v>
      </c>
      <c r="V193" s="1" t="b">
        <f>AND($A193="x",'Daļu izvēle'!$E190&lt;&gt;"",ISBLANK($L193))</f>
        <v>0</v>
      </c>
      <c r="W193" s="1" t="e">
        <f t="shared" si="10"/>
        <v>#VALUE!</v>
      </c>
      <c r="X193" s="57" t="b">
        <f>AND($A193="x",'Daļu izvēle'!$E190&lt;&gt;"",'Daļu izvēle'!$E190&lt;&gt;0)</f>
        <v>0</v>
      </c>
      <c r="Y193" s="57" t="b">
        <f t="shared" si="13"/>
        <v>0</v>
      </c>
      <c r="Z193" s="57" t="b">
        <f t="shared" si="14"/>
        <v>1</v>
      </c>
      <c r="AA193" s="57" t="b">
        <f>'Agrotehniskā kopšana'!I194&gt;=I193*0.85</f>
        <v>1</v>
      </c>
      <c r="AB193" s="57" t="b">
        <f>'Jaunaudžu kopšana'!I193&gt;=I193*0.85</f>
        <v>1</v>
      </c>
      <c r="AC193" s="57" t="b">
        <f>'Agrotehniskā kopšana'!AH194</f>
        <v>0</v>
      </c>
      <c r="AD193" s="57" t="b">
        <f>'Jaunaudžu kopšana'!Z193</f>
        <v>0</v>
      </c>
    </row>
    <row r="194" spans="1:30" hidden="1" x14ac:dyDescent="0.3">
      <c r="A194" s="324" t="str">
        <f>SUBSTITUTE('Daļu izvēle'!A191,"0","")</f>
        <v/>
      </c>
      <c r="B194" s="325">
        <f>'Daļu izvēle'!B191</f>
        <v>183</v>
      </c>
      <c r="C194" s="166" t="str">
        <f>'Daļu izvēle'!C191</f>
        <v>Zemgale</v>
      </c>
      <c r="D194" s="326" t="str">
        <f>'Daļu izvēle'!D191</f>
        <v>Dobeles</v>
      </c>
      <c r="E194" s="327">
        <f>'Daļu izvēle'!E191</f>
        <v>25</v>
      </c>
      <c r="F194" s="327">
        <f>'Daļu izvēle'!F191</f>
        <v>25</v>
      </c>
      <c r="G194" s="97">
        <f>'Daļu izvēle'!G191</f>
        <v>0</v>
      </c>
      <c r="H194" s="98">
        <f>'Daļu izvēle'!H191</f>
        <v>0</v>
      </c>
      <c r="I194" s="343"/>
      <c r="J194" s="344">
        <f t="shared" si="11"/>
        <v>0</v>
      </c>
      <c r="K194" s="156" t="str">
        <f>IF($X194,IF(AND($I194&lt;&gt;"",$I194&lt;&gt;0),ROUND(ROUND($I194,3)*Cenas!B$9*Cenas!$B$6,2),0),"")</f>
        <v/>
      </c>
      <c r="L194" s="153" t="str">
        <f>IF($X194,IF(AND($I194&lt;&gt;"",$I194&lt;&gt;0),ROUND(ROUND($I194,3)*Cenas!C$9*Cenas!$B$6,2),0),"")</f>
        <v/>
      </c>
      <c r="M194" s="99" t="str">
        <f>IF($X194,IF(AND($I194&lt;&gt;"",$I194&lt;&gt;0),ROUND(ROUND($I194,3)*Cenas!D$9*Cenas!$B$6,2),0),"")</f>
        <v/>
      </c>
      <c r="T194" s="1" t="b">
        <f t="shared" si="12"/>
        <v>0</v>
      </c>
      <c r="U194" s="1" t="b">
        <f>AND($A194="x",'Daļu izvēle'!$E191&lt;&gt;"",ISBLANK($K194))</f>
        <v>0</v>
      </c>
      <c r="V194" s="1" t="b">
        <f>AND($A194="x",'Daļu izvēle'!$E191&lt;&gt;"",ISBLANK($L194))</f>
        <v>0</v>
      </c>
      <c r="W194" s="1" t="e">
        <f t="shared" si="10"/>
        <v>#VALUE!</v>
      </c>
      <c r="X194" s="57" t="b">
        <f>AND($A194="x",'Daļu izvēle'!$E191&lt;&gt;"",'Daļu izvēle'!$E191&lt;&gt;0)</f>
        <v>0</v>
      </c>
      <c r="Y194" s="57" t="b">
        <f t="shared" si="13"/>
        <v>0</v>
      </c>
      <c r="Z194" s="57" t="b">
        <f t="shared" si="14"/>
        <v>1</v>
      </c>
      <c r="AA194" s="57" t="b">
        <f>'Agrotehniskā kopšana'!I195&gt;=I194*0.85</f>
        <v>1</v>
      </c>
      <c r="AB194" s="57" t="b">
        <f>'Jaunaudžu kopšana'!I194&gt;=I194*0.85</f>
        <v>1</v>
      </c>
      <c r="AC194" s="57" t="b">
        <f>'Agrotehniskā kopšana'!AH195</f>
        <v>0</v>
      </c>
      <c r="AD194" s="57" t="b">
        <f>'Jaunaudžu kopšana'!Z194</f>
        <v>0</v>
      </c>
    </row>
    <row r="195" spans="1:30" hidden="1" x14ac:dyDescent="0.3">
      <c r="A195" s="324" t="str">
        <f>SUBSTITUTE('Daļu izvēle'!A192,"0","")</f>
        <v/>
      </c>
      <c r="B195" s="325">
        <f>'Daļu izvēle'!B192</f>
        <v>184</v>
      </c>
      <c r="C195" s="166" t="str">
        <f>'Daļu izvēle'!C192</f>
        <v>Zemgale</v>
      </c>
      <c r="D195" s="326" t="str">
        <f>'Daļu izvēle'!D192</f>
        <v>Dobeles</v>
      </c>
      <c r="E195" s="327">
        <f>'Daļu izvēle'!E192</f>
        <v>15</v>
      </c>
      <c r="F195" s="327">
        <f>'Daļu izvēle'!F192</f>
        <v>15</v>
      </c>
      <c r="G195" s="97">
        <f>'Daļu izvēle'!G192</f>
        <v>0</v>
      </c>
      <c r="H195" s="98">
        <f>'Daļu izvēle'!H192</f>
        <v>0</v>
      </c>
      <c r="I195" s="343"/>
      <c r="J195" s="344">
        <f t="shared" si="11"/>
        <v>0</v>
      </c>
      <c r="K195" s="156" t="str">
        <f>IF($X195,IF(AND($I195&lt;&gt;"",$I195&lt;&gt;0),ROUND(ROUND($I195,3)*Cenas!B$9*Cenas!$B$6,2),0),"")</f>
        <v/>
      </c>
      <c r="L195" s="153" t="str">
        <f>IF($X195,IF(AND($I195&lt;&gt;"",$I195&lt;&gt;0),ROUND(ROUND($I195,3)*Cenas!C$9*Cenas!$B$6,2),0),"")</f>
        <v/>
      </c>
      <c r="M195" s="99" t="str">
        <f>IF($X195,IF(AND($I195&lt;&gt;"",$I195&lt;&gt;0),ROUND(ROUND($I195,3)*Cenas!D$9*Cenas!$B$6,2),0),"")</f>
        <v/>
      </c>
      <c r="T195" s="1" t="b">
        <f t="shared" si="12"/>
        <v>0</v>
      </c>
      <c r="U195" s="1" t="b">
        <f>AND($A195="x",'Daļu izvēle'!$E192&lt;&gt;"",ISBLANK($K195))</f>
        <v>0</v>
      </c>
      <c r="V195" s="1" t="b">
        <f>AND($A195="x",'Daļu izvēle'!$E192&lt;&gt;"",ISBLANK($L195))</f>
        <v>0</v>
      </c>
      <c r="W195" s="1" t="e">
        <f t="shared" si="10"/>
        <v>#VALUE!</v>
      </c>
      <c r="X195" s="57" t="b">
        <f>AND($A195="x",'Daļu izvēle'!$E192&lt;&gt;"",'Daļu izvēle'!$E192&lt;&gt;0)</f>
        <v>0</v>
      </c>
      <c r="Y195" s="57" t="b">
        <f t="shared" si="13"/>
        <v>0</v>
      </c>
      <c r="Z195" s="57" t="b">
        <f t="shared" si="14"/>
        <v>1</v>
      </c>
      <c r="AA195" s="57" t="b">
        <f>'Agrotehniskā kopšana'!I196&gt;=I195*0.85</f>
        <v>1</v>
      </c>
      <c r="AB195" s="57" t="b">
        <f>'Jaunaudžu kopšana'!I195&gt;=I195*0.85</f>
        <v>1</v>
      </c>
      <c r="AC195" s="57" t="b">
        <f>'Agrotehniskā kopšana'!AH196</f>
        <v>0</v>
      </c>
      <c r="AD195" s="57" t="b">
        <f>'Jaunaudžu kopšana'!Z195</f>
        <v>0</v>
      </c>
    </row>
    <row r="196" spans="1:30" hidden="1" x14ac:dyDescent="0.3">
      <c r="A196" s="324" t="str">
        <f>SUBSTITUTE('Daļu izvēle'!A193,"0","")</f>
        <v/>
      </c>
      <c r="B196" s="325">
        <f>'Daļu izvēle'!B193</f>
        <v>185</v>
      </c>
      <c r="C196" s="166" t="str">
        <f>'Daļu izvēle'!C193</f>
        <v>Zemgale</v>
      </c>
      <c r="D196" s="326" t="str">
        <f>'Daļu izvēle'!D193</f>
        <v>Engures</v>
      </c>
      <c r="E196" s="327">
        <f>'Daļu izvēle'!E193</f>
        <v>0</v>
      </c>
      <c r="F196" s="327">
        <f>'Daļu izvēle'!F193</f>
        <v>0</v>
      </c>
      <c r="G196" s="97">
        <f>'Daļu izvēle'!G193</f>
        <v>0</v>
      </c>
      <c r="H196" s="98">
        <f>'Daļu izvēle'!H193</f>
        <v>0</v>
      </c>
      <c r="I196" s="343"/>
      <c r="J196" s="344">
        <f t="shared" si="11"/>
        <v>0</v>
      </c>
      <c r="K196" s="156" t="str">
        <f>IF($X196,IF(AND($I196&lt;&gt;"",$I196&lt;&gt;0),ROUND(ROUND($I196,3)*Cenas!B$9*Cenas!$B$6,2),0),"")</f>
        <v/>
      </c>
      <c r="L196" s="153" t="str">
        <f>IF($X196,IF(AND($I196&lt;&gt;"",$I196&lt;&gt;0),ROUND(ROUND($I196,3)*Cenas!C$9*Cenas!$B$6,2),0),"")</f>
        <v/>
      </c>
      <c r="M196" s="99" t="str">
        <f>IF($X196,IF(AND($I196&lt;&gt;"",$I196&lt;&gt;0),ROUND(ROUND($I196,3)*Cenas!D$9*Cenas!$B$6,2),0),"")</f>
        <v/>
      </c>
      <c r="T196" s="1" t="b">
        <f t="shared" si="12"/>
        <v>0</v>
      </c>
      <c r="U196" s="1" t="b">
        <f>AND($A196="x",'Daļu izvēle'!$E193&lt;&gt;"",ISBLANK($K196))</f>
        <v>0</v>
      </c>
      <c r="V196" s="1" t="b">
        <f>AND($A196="x",'Daļu izvēle'!$E193&lt;&gt;"",ISBLANK($L196))</f>
        <v>0</v>
      </c>
      <c r="W196" s="1" t="e">
        <f t="shared" si="10"/>
        <v>#VALUE!</v>
      </c>
      <c r="X196" s="57" t="b">
        <f>AND($A196="x",'Daļu izvēle'!$E193&lt;&gt;"",'Daļu izvēle'!$E193&lt;&gt;0)</f>
        <v>0</v>
      </c>
      <c r="Y196" s="57" t="b">
        <f t="shared" si="13"/>
        <v>0</v>
      </c>
      <c r="Z196" s="57" t="b">
        <f t="shared" si="14"/>
        <v>1</v>
      </c>
      <c r="AA196" s="57" t="b">
        <f>'Agrotehniskā kopšana'!I197&gt;=I196*0.85</f>
        <v>1</v>
      </c>
      <c r="AB196" s="57" t="b">
        <f>'Jaunaudžu kopšana'!I196&gt;=I196*0.85</f>
        <v>1</v>
      </c>
      <c r="AC196" s="57" t="b">
        <f>'Agrotehniskā kopšana'!AH197</f>
        <v>0</v>
      </c>
      <c r="AD196" s="57" t="b">
        <f>'Jaunaudžu kopšana'!Z196</f>
        <v>0</v>
      </c>
    </row>
    <row r="197" spans="1:30" hidden="1" x14ac:dyDescent="0.3">
      <c r="A197" s="324" t="str">
        <f>SUBSTITUTE('Daļu izvēle'!A194,"0","")</f>
        <v/>
      </c>
      <c r="B197" s="325">
        <f>'Daļu izvēle'!B194</f>
        <v>186</v>
      </c>
      <c r="C197" s="166" t="str">
        <f>'Daļu izvēle'!C194</f>
        <v>Zemgale</v>
      </c>
      <c r="D197" s="326" t="str">
        <f>'Daļu izvēle'!D194</f>
        <v>Engures</v>
      </c>
      <c r="E197" s="327">
        <f>'Daļu izvēle'!E194</f>
        <v>50</v>
      </c>
      <c r="F197" s="327">
        <f>'Daļu izvēle'!F194</f>
        <v>50</v>
      </c>
      <c r="G197" s="97">
        <f>'Daļu izvēle'!G194</f>
        <v>0</v>
      </c>
      <c r="H197" s="98">
        <f>'Daļu izvēle'!H194</f>
        <v>0</v>
      </c>
      <c r="I197" s="343"/>
      <c r="J197" s="344">
        <f t="shared" si="11"/>
        <v>0</v>
      </c>
      <c r="K197" s="156" t="str">
        <f>IF($X197,IF(AND($I197&lt;&gt;"",$I197&lt;&gt;0),ROUND(ROUND($I197,3)*Cenas!B$9*Cenas!$B$6,2),0),"")</f>
        <v/>
      </c>
      <c r="L197" s="153" t="str">
        <f>IF($X197,IF(AND($I197&lt;&gt;"",$I197&lt;&gt;0),ROUND(ROUND($I197,3)*Cenas!C$9*Cenas!$B$6,2),0),"")</f>
        <v/>
      </c>
      <c r="M197" s="99" t="str">
        <f>IF($X197,IF(AND($I197&lt;&gt;"",$I197&lt;&gt;0),ROUND(ROUND($I197,3)*Cenas!D$9*Cenas!$B$6,2),0),"")</f>
        <v/>
      </c>
      <c r="T197" s="1" t="b">
        <f t="shared" si="12"/>
        <v>0</v>
      </c>
      <c r="U197" s="1" t="b">
        <f>AND($A197="x",'Daļu izvēle'!$E194&lt;&gt;"",ISBLANK($K197))</f>
        <v>0</v>
      </c>
      <c r="V197" s="1" t="b">
        <f>AND($A197="x",'Daļu izvēle'!$E194&lt;&gt;"",ISBLANK($L197))</f>
        <v>0</v>
      </c>
      <c r="W197" s="1" t="e">
        <f t="shared" si="10"/>
        <v>#VALUE!</v>
      </c>
      <c r="X197" s="57" t="b">
        <f>AND($A197="x",'Daļu izvēle'!$E194&lt;&gt;"",'Daļu izvēle'!$E194&lt;&gt;0)</f>
        <v>0</v>
      </c>
      <c r="Y197" s="57" t="b">
        <f t="shared" si="13"/>
        <v>0</v>
      </c>
      <c r="Z197" s="57" t="b">
        <f t="shared" si="14"/>
        <v>1</v>
      </c>
      <c r="AA197" s="57" t="b">
        <f>'Agrotehniskā kopšana'!I198&gt;=I197*0.85</f>
        <v>1</v>
      </c>
      <c r="AB197" s="57" t="b">
        <f>'Jaunaudžu kopšana'!I197&gt;=I197*0.85</f>
        <v>1</v>
      </c>
      <c r="AC197" s="57" t="b">
        <f>'Agrotehniskā kopšana'!AH198</f>
        <v>0</v>
      </c>
      <c r="AD197" s="57" t="b">
        <f>'Jaunaudžu kopšana'!Z197</f>
        <v>0</v>
      </c>
    </row>
    <row r="198" spans="1:30" hidden="1" x14ac:dyDescent="0.3">
      <c r="A198" s="324" t="str">
        <f>SUBSTITUTE('Daļu izvēle'!A195,"0","")</f>
        <v/>
      </c>
      <c r="B198" s="325">
        <f>'Daļu izvēle'!B195</f>
        <v>187</v>
      </c>
      <c r="C198" s="166" t="str">
        <f>'Daļu izvēle'!C195</f>
        <v>Zemgale</v>
      </c>
      <c r="D198" s="326" t="str">
        <f>'Daļu izvēle'!D195</f>
        <v>Engures</v>
      </c>
      <c r="E198" s="327">
        <f>'Daļu izvēle'!E195</f>
        <v>0</v>
      </c>
      <c r="F198" s="327">
        <f>'Daļu izvēle'!F195</f>
        <v>0</v>
      </c>
      <c r="G198" s="97">
        <f>'Daļu izvēle'!G195</f>
        <v>0</v>
      </c>
      <c r="H198" s="98">
        <f>'Daļu izvēle'!H195</f>
        <v>0</v>
      </c>
      <c r="I198" s="343"/>
      <c r="J198" s="344">
        <f t="shared" si="11"/>
        <v>0</v>
      </c>
      <c r="K198" s="156" t="str">
        <f>IF($X198,IF(AND($I198&lt;&gt;"",$I198&lt;&gt;0),ROUND(ROUND($I198,3)*Cenas!B$9*Cenas!$B$6,2),0),"")</f>
        <v/>
      </c>
      <c r="L198" s="153" t="str">
        <f>IF($X198,IF(AND($I198&lt;&gt;"",$I198&lt;&gt;0),ROUND(ROUND($I198,3)*Cenas!C$9*Cenas!$B$6,2),0),"")</f>
        <v/>
      </c>
      <c r="M198" s="99" t="str">
        <f>IF($X198,IF(AND($I198&lt;&gt;"",$I198&lt;&gt;0),ROUND(ROUND($I198,3)*Cenas!D$9*Cenas!$B$6,2),0),"")</f>
        <v/>
      </c>
      <c r="T198" s="1" t="b">
        <f t="shared" si="12"/>
        <v>0</v>
      </c>
      <c r="U198" s="1" t="b">
        <f>AND($A198="x",'Daļu izvēle'!$E195&lt;&gt;"",ISBLANK($K198))</f>
        <v>0</v>
      </c>
      <c r="V198" s="1" t="b">
        <f>AND($A198="x",'Daļu izvēle'!$E195&lt;&gt;"",ISBLANK($L198))</f>
        <v>0</v>
      </c>
      <c r="W198" s="1" t="e">
        <f t="shared" si="10"/>
        <v>#VALUE!</v>
      </c>
      <c r="X198" s="57" t="b">
        <f>AND($A198="x",'Daļu izvēle'!$E195&lt;&gt;"",'Daļu izvēle'!$E195&lt;&gt;0)</f>
        <v>0</v>
      </c>
      <c r="Y198" s="57" t="b">
        <f t="shared" si="13"/>
        <v>0</v>
      </c>
      <c r="Z198" s="57" t="b">
        <f t="shared" si="14"/>
        <v>1</v>
      </c>
      <c r="AA198" s="57" t="b">
        <f>'Agrotehniskā kopšana'!I199&gt;=I198*0.85</f>
        <v>1</v>
      </c>
      <c r="AB198" s="57" t="b">
        <f>'Jaunaudžu kopšana'!I198&gt;=I198*0.85</f>
        <v>1</v>
      </c>
      <c r="AC198" s="57" t="b">
        <f>'Agrotehniskā kopšana'!AH199</f>
        <v>0</v>
      </c>
      <c r="AD198" s="57" t="b">
        <f>'Jaunaudžu kopšana'!Z198</f>
        <v>0</v>
      </c>
    </row>
    <row r="199" spans="1:30" hidden="1" x14ac:dyDescent="0.3">
      <c r="A199" s="324" t="str">
        <f>SUBSTITUTE('Daļu izvēle'!A196,"0","")</f>
        <v/>
      </c>
      <c r="B199" s="325">
        <f>'Daļu izvēle'!B196</f>
        <v>188</v>
      </c>
      <c r="C199" s="166" t="str">
        <f>'Daļu izvēle'!C196</f>
        <v>Zemgale</v>
      </c>
      <c r="D199" s="326" t="str">
        <f>'Daļu izvēle'!D196</f>
        <v>Engures</v>
      </c>
      <c r="E199" s="327">
        <f>'Daļu izvēle'!E196</f>
        <v>0</v>
      </c>
      <c r="F199" s="327">
        <f>'Daļu izvēle'!F196</f>
        <v>0</v>
      </c>
      <c r="G199" s="97">
        <f>'Daļu izvēle'!G196</f>
        <v>0</v>
      </c>
      <c r="H199" s="98">
        <f>'Daļu izvēle'!H196</f>
        <v>0</v>
      </c>
      <c r="I199" s="343"/>
      <c r="J199" s="344">
        <f t="shared" si="11"/>
        <v>0</v>
      </c>
      <c r="K199" s="156" t="str">
        <f>IF($X199,IF(AND($I199&lt;&gt;"",$I199&lt;&gt;0),ROUND(ROUND($I199,3)*Cenas!B$9*Cenas!$B$6,2),0),"")</f>
        <v/>
      </c>
      <c r="L199" s="153" t="str">
        <f>IF($X199,IF(AND($I199&lt;&gt;"",$I199&lt;&gt;0),ROUND(ROUND($I199,3)*Cenas!C$9*Cenas!$B$6,2),0),"")</f>
        <v/>
      </c>
      <c r="M199" s="99" t="str">
        <f>IF($X199,IF(AND($I199&lt;&gt;"",$I199&lt;&gt;0),ROUND(ROUND($I199,3)*Cenas!D$9*Cenas!$B$6,2),0),"")</f>
        <v/>
      </c>
      <c r="T199" s="1" t="b">
        <f t="shared" si="12"/>
        <v>0</v>
      </c>
      <c r="U199" s="1" t="b">
        <f>AND($A199="x",'Daļu izvēle'!$E196&lt;&gt;"",ISBLANK($K199))</f>
        <v>0</v>
      </c>
      <c r="V199" s="1" t="b">
        <f>AND($A199="x",'Daļu izvēle'!$E196&lt;&gt;"",ISBLANK($L199))</f>
        <v>0</v>
      </c>
      <c r="W199" s="1" t="e">
        <f t="shared" si="10"/>
        <v>#VALUE!</v>
      </c>
      <c r="X199" s="57" t="b">
        <f>AND($A199="x",'Daļu izvēle'!$E196&lt;&gt;"",'Daļu izvēle'!$E196&lt;&gt;0)</f>
        <v>0</v>
      </c>
      <c r="Y199" s="57" t="b">
        <f t="shared" si="13"/>
        <v>0</v>
      </c>
      <c r="Z199" s="57" t="b">
        <f t="shared" si="14"/>
        <v>1</v>
      </c>
      <c r="AA199" s="57" t="b">
        <f>'Agrotehniskā kopšana'!I200&gt;=I199*0.85</f>
        <v>1</v>
      </c>
      <c r="AB199" s="57" t="b">
        <f>'Jaunaudžu kopšana'!I199&gt;=I199*0.85</f>
        <v>1</v>
      </c>
      <c r="AC199" s="57" t="b">
        <f>'Agrotehniskā kopšana'!AH200</f>
        <v>0</v>
      </c>
      <c r="AD199" s="57" t="b">
        <f>'Jaunaudžu kopšana'!Z199</f>
        <v>0</v>
      </c>
    </row>
    <row r="200" spans="1:30" hidden="1" x14ac:dyDescent="0.3">
      <c r="A200" s="324" t="str">
        <f>SUBSTITUTE('Daļu izvēle'!A197,"0","")</f>
        <v/>
      </c>
      <c r="B200" s="325">
        <f>'Daļu izvēle'!B197</f>
        <v>189</v>
      </c>
      <c r="C200" s="166" t="str">
        <f>'Daļu izvēle'!C197</f>
        <v>Zemgale</v>
      </c>
      <c r="D200" s="326" t="str">
        <f>'Daļu izvēle'!D197</f>
        <v>Engures</v>
      </c>
      <c r="E200" s="327">
        <f>'Daļu izvēle'!E197</f>
        <v>25</v>
      </c>
      <c r="F200" s="327">
        <f>'Daļu izvēle'!F197</f>
        <v>25</v>
      </c>
      <c r="G200" s="97">
        <f>'Daļu izvēle'!G197</f>
        <v>0</v>
      </c>
      <c r="H200" s="98">
        <f>'Daļu izvēle'!H197</f>
        <v>0</v>
      </c>
      <c r="I200" s="343"/>
      <c r="J200" s="344">
        <f t="shared" si="11"/>
        <v>0</v>
      </c>
      <c r="K200" s="156" t="str">
        <f>IF($X200,IF(AND($I200&lt;&gt;"",$I200&lt;&gt;0),ROUND(ROUND($I200,3)*Cenas!B$9*Cenas!$B$6,2),0),"")</f>
        <v/>
      </c>
      <c r="L200" s="153" t="str">
        <f>IF($X200,IF(AND($I200&lt;&gt;"",$I200&lt;&gt;0),ROUND(ROUND($I200,3)*Cenas!C$9*Cenas!$B$6,2),0),"")</f>
        <v/>
      </c>
      <c r="M200" s="99" t="str">
        <f>IF($X200,IF(AND($I200&lt;&gt;"",$I200&lt;&gt;0),ROUND(ROUND($I200,3)*Cenas!D$9*Cenas!$B$6,2),0),"")</f>
        <v/>
      </c>
      <c r="T200" s="1" t="b">
        <f t="shared" si="12"/>
        <v>0</v>
      </c>
      <c r="U200" s="1" t="b">
        <f>AND($A200="x",'Daļu izvēle'!$E197&lt;&gt;"",ISBLANK($K200))</f>
        <v>0</v>
      </c>
      <c r="V200" s="1" t="b">
        <f>AND($A200="x",'Daļu izvēle'!$E197&lt;&gt;"",ISBLANK($L200))</f>
        <v>0</v>
      </c>
      <c r="W200" s="1" t="e">
        <f t="shared" si="10"/>
        <v>#VALUE!</v>
      </c>
      <c r="X200" s="57" t="b">
        <f>AND($A200="x",'Daļu izvēle'!$E197&lt;&gt;"",'Daļu izvēle'!$E197&lt;&gt;0)</f>
        <v>0</v>
      </c>
      <c r="Y200" s="57" t="b">
        <f t="shared" si="13"/>
        <v>0</v>
      </c>
      <c r="Z200" s="57" t="b">
        <f t="shared" si="14"/>
        <v>1</v>
      </c>
      <c r="AA200" s="57" t="b">
        <f>'Agrotehniskā kopšana'!I201&gt;=I200*0.85</f>
        <v>1</v>
      </c>
      <c r="AB200" s="57" t="b">
        <f>'Jaunaudžu kopšana'!I200&gt;=I200*0.85</f>
        <v>1</v>
      </c>
      <c r="AC200" s="57" t="b">
        <f>'Agrotehniskā kopšana'!AH201</f>
        <v>0</v>
      </c>
      <c r="AD200" s="57" t="b">
        <f>'Jaunaudžu kopšana'!Z200</f>
        <v>0</v>
      </c>
    </row>
    <row r="201" spans="1:30" hidden="1" x14ac:dyDescent="0.3">
      <c r="A201" s="324" t="str">
        <f>SUBSTITUTE('Daļu izvēle'!A198,"0","")</f>
        <v/>
      </c>
      <c r="B201" s="325">
        <f>'Daļu izvēle'!B198</f>
        <v>190</v>
      </c>
      <c r="C201" s="166" t="str">
        <f>'Daļu izvēle'!C198</f>
        <v>Zemgale</v>
      </c>
      <c r="D201" s="326" t="str">
        <f>'Daļu izvēle'!D198</f>
        <v>Engures</v>
      </c>
      <c r="E201" s="327">
        <f>'Daļu izvēle'!E198</f>
        <v>15</v>
      </c>
      <c r="F201" s="327">
        <f>'Daļu izvēle'!F198</f>
        <v>15</v>
      </c>
      <c r="G201" s="97">
        <f>'Daļu izvēle'!G198</f>
        <v>0</v>
      </c>
      <c r="H201" s="98">
        <f>'Daļu izvēle'!H198</f>
        <v>0</v>
      </c>
      <c r="I201" s="343"/>
      <c r="J201" s="344">
        <f t="shared" si="11"/>
        <v>0</v>
      </c>
      <c r="K201" s="156" t="str">
        <f>IF($X201,IF(AND($I201&lt;&gt;"",$I201&lt;&gt;0),ROUND(ROUND($I201,3)*Cenas!B$9*Cenas!$B$6,2),0),"")</f>
        <v/>
      </c>
      <c r="L201" s="153" t="str">
        <f>IF($X201,IF(AND($I201&lt;&gt;"",$I201&lt;&gt;0),ROUND(ROUND($I201,3)*Cenas!C$9*Cenas!$B$6,2),0),"")</f>
        <v/>
      </c>
      <c r="M201" s="99" t="str">
        <f>IF($X201,IF(AND($I201&lt;&gt;"",$I201&lt;&gt;0),ROUND(ROUND($I201,3)*Cenas!D$9*Cenas!$B$6,2),0),"")</f>
        <v/>
      </c>
      <c r="T201" s="1" t="b">
        <f t="shared" si="12"/>
        <v>0</v>
      </c>
      <c r="U201" s="1" t="b">
        <f>AND($A201="x",'Daļu izvēle'!$E198&lt;&gt;"",ISBLANK($K201))</f>
        <v>0</v>
      </c>
      <c r="V201" s="1" t="b">
        <f>AND($A201="x",'Daļu izvēle'!$E198&lt;&gt;"",ISBLANK($L201))</f>
        <v>0</v>
      </c>
      <c r="W201" s="1" t="e">
        <f t="shared" si="10"/>
        <v>#VALUE!</v>
      </c>
      <c r="X201" s="57" t="b">
        <f>AND($A201="x",'Daļu izvēle'!$E198&lt;&gt;"",'Daļu izvēle'!$E198&lt;&gt;0)</f>
        <v>0</v>
      </c>
      <c r="Y201" s="57" t="b">
        <f t="shared" si="13"/>
        <v>0</v>
      </c>
      <c r="Z201" s="57" t="b">
        <f t="shared" si="14"/>
        <v>1</v>
      </c>
      <c r="AA201" s="57" t="b">
        <f>'Agrotehniskā kopšana'!I202&gt;=I201*0.85</f>
        <v>1</v>
      </c>
      <c r="AB201" s="57" t="b">
        <f>'Jaunaudžu kopšana'!I201&gt;=I201*0.85</f>
        <v>1</v>
      </c>
      <c r="AC201" s="57" t="b">
        <f>'Agrotehniskā kopšana'!AH202</f>
        <v>0</v>
      </c>
      <c r="AD201" s="57" t="b">
        <f>'Jaunaudžu kopšana'!Z201</f>
        <v>0</v>
      </c>
    </row>
    <row r="202" spans="1:30" hidden="1" x14ac:dyDescent="0.3">
      <c r="A202" s="324" t="str">
        <f>SUBSTITUTE('Daļu izvēle'!A199,"0","")</f>
        <v/>
      </c>
      <c r="B202" s="325">
        <f>'Daļu izvēle'!B199</f>
        <v>191</v>
      </c>
      <c r="C202" s="166" t="str">
        <f>'Daļu izvēle'!C199</f>
        <v>Zemgale</v>
      </c>
      <c r="D202" s="326" t="str">
        <f>'Daļu izvēle'!D199</f>
        <v>Engures</v>
      </c>
      <c r="E202" s="327">
        <f>'Daļu izvēle'!E199</f>
        <v>20</v>
      </c>
      <c r="F202" s="327">
        <f>'Daļu izvēle'!F199</f>
        <v>0</v>
      </c>
      <c r="G202" s="97">
        <f>'Daļu izvēle'!G199</f>
        <v>0</v>
      </c>
      <c r="H202" s="98">
        <f>'Daļu izvēle'!H199</f>
        <v>0</v>
      </c>
      <c r="I202" s="343"/>
      <c r="J202" s="344">
        <f t="shared" si="11"/>
        <v>0</v>
      </c>
      <c r="K202" s="156" t="str">
        <f>IF($X202,IF(AND($I202&lt;&gt;"",$I202&lt;&gt;0),ROUND(ROUND($I202,3)*Cenas!B$9*Cenas!$B$6,2),0),"")</f>
        <v/>
      </c>
      <c r="L202" s="153" t="str">
        <f>IF($X202,IF(AND($I202&lt;&gt;"",$I202&lt;&gt;0),ROUND(ROUND($I202,3)*Cenas!C$9*Cenas!$B$6,2),0),"")</f>
        <v/>
      </c>
      <c r="M202" s="99" t="str">
        <f>IF($X202,IF(AND($I202&lt;&gt;"",$I202&lt;&gt;0),ROUND(ROUND($I202,3)*Cenas!D$9*Cenas!$B$6,2),0),"")</f>
        <v/>
      </c>
      <c r="T202" s="1" t="b">
        <f t="shared" si="12"/>
        <v>0</v>
      </c>
      <c r="U202" s="1" t="b">
        <f>AND($A202="x",'Daļu izvēle'!$E199&lt;&gt;"",ISBLANK($K202))</f>
        <v>0</v>
      </c>
      <c r="V202" s="1" t="b">
        <f>AND($A202="x",'Daļu izvēle'!$E199&lt;&gt;"",ISBLANK($L202))</f>
        <v>0</v>
      </c>
      <c r="W202" s="1" t="e">
        <f t="shared" si="10"/>
        <v>#VALUE!</v>
      </c>
      <c r="X202" s="57" t="b">
        <f>AND($A202="x",'Daļu izvēle'!$E199&lt;&gt;"",'Daļu izvēle'!$E199&lt;&gt;0)</f>
        <v>0</v>
      </c>
      <c r="Y202" s="57" t="b">
        <f t="shared" si="13"/>
        <v>0</v>
      </c>
      <c r="Z202" s="57" t="b">
        <f t="shared" si="14"/>
        <v>1</v>
      </c>
      <c r="AA202" s="57" t="b">
        <f>'Agrotehniskā kopšana'!I203&gt;=I202*0.85</f>
        <v>1</v>
      </c>
      <c r="AB202" s="57" t="b">
        <f>'Jaunaudžu kopšana'!I202&gt;=I202*0.85</f>
        <v>1</v>
      </c>
      <c r="AC202" s="57" t="b">
        <f>'Agrotehniskā kopšana'!AH203</f>
        <v>0</v>
      </c>
      <c r="AD202" s="57" t="b">
        <f>'Jaunaudžu kopšana'!Z202</f>
        <v>0</v>
      </c>
    </row>
    <row r="203" spans="1:30" hidden="1" x14ac:dyDescent="0.3">
      <c r="A203" s="324" t="str">
        <f>SUBSTITUTE('Daļu izvēle'!A200,"0","")</f>
        <v/>
      </c>
      <c r="B203" s="325">
        <f>'Daļu izvēle'!B200</f>
        <v>192</v>
      </c>
      <c r="C203" s="166" t="str">
        <f>'Daļu izvēle'!C200</f>
        <v>Zemgale</v>
      </c>
      <c r="D203" s="326" t="str">
        <f>'Daļu izvēle'!D200</f>
        <v>Īles</v>
      </c>
      <c r="E203" s="327">
        <f>'Daļu izvēle'!E200</f>
        <v>35</v>
      </c>
      <c r="F203" s="327">
        <f>'Daļu izvēle'!F200</f>
        <v>35</v>
      </c>
      <c r="G203" s="97">
        <f>'Daļu izvēle'!G200</f>
        <v>0</v>
      </c>
      <c r="H203" s="98">
        <f>'Daļu izvēle'!H200</f>
        <v>0</v>
      </c>
      <c r="I203" s="343"/>
      <c r="J203" s="344">
        <f t="shared" si="11"/>
        <v>0</v>
      </c>
      <c r="K203" s="156" t="str">
        <f>IF($X203,IF(AND($I203&lt;&gt;"",$I203&lt;&gt;0),ROUND(ROUND($I203,3)*Cenas!B$9*Cenas!$B$6,2),0),"")</f>
        <v/>
      </c>
      <c r="L203" s="153" t="str">
        <f>IF($X203,IF(AND($I203&lt;&gt;"",$I203&lt;&gt;0),ROUND(ROUND($I203,3)*Cenas!C$9*Cenas!$B$6,2),0),"")</f>
        <v/>
      </c>
      <c r="M203" s="99" t="str">
        <f>IF($X203,IF(AND($I203&lt;&gt;"",$I203&lt;&gt;0),ROUND(ROUND($I203,3)*Cenas!D$9*Cenas!$B$6,2),0),"")</f>
        <v/>
      </c>
      <c r="T203" s="1" t="b">
        <f t="shared" si="12"/>
        <v>0</v>
      </c>
      <c r="U203" s="1" t="b">
        <f>AND($A203="x",'Daļu izvēle'!$E200&lt;&gt;"",ISBLANK($K203))</f>
        <v>0</v>
      </c>
      <c r="V203" s="1" t="b">
        <f>AND($A203="x",'Daļu izvēle'!$E200&lt;&gt;"",ISBLANK($L203))</f>
        <v>0</v>
      </c>
      <c r="W203" s="1" t="e">
        <f t="shared" si="10"/>
        <v>#VALUE!</v>
      </c>
      <c r="X203" s="57" t="b">
        <f>AND($A203="x",'Daļu izvēle'!$E200&lt;&gt;"",'Daļu izvēle'!$E200&lt;&gt;0)</f>
        <v>0</v>
      </c>
      <c r="Y203" s="57" t="b">
        <f t="shared" si="13"/>
        <v>0</v>
      </c>
      <c r="Z203" s="57" t="b">
        <f t="shared" si="14"/>
        <v>1</v>
      </c>
      <c r="AA203" s="57" t="b">
        <f>'Agrotehniskā kopšana'!I204&gt;=I203*0.85</f>
        <v>1</v>
      </c>
      <c r="AB203" s="57" t="b">
        <f>'Jaunaudžu kopšana'!I203&gt;=I203*0.85</f>
        <v>1</v>
      </c>
      <c r="AC203" s="57" t="b">
        <f>'Agrotehniskā kopšana'!AH204</f>
        <v>0</v>
      </c>
      <c r="AD203" s="57" t="b">
        <f>'Jaunaudžu kopšana'!Z203</f>
        <v>0</v>
      </c>
    </row>
    <row r="204" spans="1:30" hidden="1" x14ac:dyDescent="0.3">
      <c r="A204" s="324" t="str">
        <f>SUBSTITUTE('Daļu izvēle'!A201,"0","")</f>
        <v/>
      </c>
      <c r="B204" s="325">
        <f>'Daļu izvēle'!B201</f>
        <v>193</v>
      </c>
      <c r="C204" s="166" t="str">
        <f>'Daļu izvēle'!C201</f>
        <v>Zemgale</v>
      </c>
      <c r="D204" s="326" t="str">
        <f>'Daļu izvēle'!D201</f>
        <v>Īles</v>
      </c>
      <c r="E204" s="327">
        <f>'Daļu izvēle'!E201</f>
        <v>0</v>
      </c>
      <c r="F204" s="327">
        <f>'Daļu izvēle'!F201</f>
        <v>0</v>
      </c>
      <c r="G204" s="97">
        <f>'Daļu izvēle'!G201</f>
        <v>0</v>
      </c>
      <c r="H204" s="98">
        <f>'Daļu izvēle'!H201</f>
        <v>0</v>
      </c>
      <c r="I204" s="343"/>
      <c r="J204" s="344">
        <f t="shared" si="11"/>
        <v>0</v>
      </c>
      <c r="K204" s="156" t="str">
        <f>IF($X204,IF(AND($I204&lt;&gt;"",$I204&lt;&gt;0),ROUND(ROUND($I204,3)*Cenas!B$9*Cenas!$B$6,2),0),"")</f>
        <v/>
      </c>
      <c r="L204" s="153" t="str">
        <f>IF($X204,IF(AND($I204&lt;&gt;"",$I204&lt;&gt;0),ROUND(ROUND($I204,3)*Cenas!C$9*Cenas!$B$6,2),0),"")</f>
        <v/>
      </c>
      <c r="M204" s="99" t="str">
        <f>IF($X204,IF(AND($I204&lt;&gt;"",$I204&lt;&gt;0),ROUND(ROUND($I204,3)*Cenas!D$9*Cenas!$B$6,2),0),"")</f>
        <v/>
      </c>
      <c r="T204" s="1" t="b">
        <f t="shared" si="12"/>
        <v>0</v>
      </c>
      <c r="U204" s="1" t="b">
        <f>AND($A204="x",'Daļu izvēle'!$E201&lt;&gt;"",ISBLANK($K204))</f>
        <v>0</v>
      </c>
      <c r="V204" s="1" t="b">
        <f>AND($A204="x",'Daļu izvēle'!$E201&lt;&gt;"",ISBLANK($L204))</f>
        <v>0</v>
      </c>
      <c r="W204" s="1" t="e">
        <f t="shared" ref="W204:W267" si="15">AND(A204="x",K204&lt;&gt;"",L204&lt;&gt;"",K204*1.35&gt;L204)</f>
        <v>#VALUE!</v>
      </c>
      <c r="X204" s="57" t="b">
        <f>AND($A204="x",'Daļu izvēle'!$E201&lt;&gt;"",'Daļu izvēle'!$E201&lt;&gt;0)</f>
        <v>0</v>
      </c>
      <c r="Y204" s="57" t="b">
        <f t="shared" si="13"/>
        <v>0</v>
      </c>
      <c r="Z204" s="57" t="b">
        <f t="shared" si="14"/>
        <v>1</v>
      </c>
      <c r="AA204" s="57" t="b">
        <f>'Agrotehniskā kopšana'!I205&gt;=I204*0.85</f>
        <v>1</v>
      </c>
      <c r="AB204" s="57" t="b">
        <f>'Jaunaudžu kopšana'!I204&gt;=I204*0.85</f>
        <v>1</v>
      </c>
      <c r="AC204" s="57" t="b">
        <f>'Agrotehniskā kopšana'!AH205</f>
        <v>0</v>
      </c>
      <c r="AD204" s="57" t="b">
        <f>'Jaunaudžu kopšana'!Z204</f>
        <v>0</v>
      </c>
    </row>
    <row r="205" spans="1:30" hidden="1" x14ac:dyDescent="0.3">
      <c r="A205" s="324" t="str">
        <f>SUBSTITUTE('Daļu izvēle'!A202,"0","")</f>
        <v/>
      </c>
      <c r="B205" s="325">
        <f>'Daļu izvēle'!B202</f>
        <v>194</v>
      </c>
      <c r="C205" s="166" t="str">
        <f>'Daļu izvēle'!C202</f>
        <v>Zemgale</v>
      </c>
      <c r="D205" s="326" t="str">
        <f>'Daļu izvēle'!D202</f>
        <v>Īles</v>
      </c>
      <c r="E205" s="327">
        <f>'Daļu izvēle'!E202</f>
        <v>0</v>
      </c>
      <c r="F205" s="327">
        <f>'Daļu izvēle'!F202</f>
        <v>0</v>
      </c>
      <c r="G205" s="97">
        <f>'Daļu izvēle'!G202</f>
        <v>0</v>
      </c>
      <c r="H205" s="98">
        <f>'Daļu izvēle'!H202</f>
        <v>0</v>
      </c>
      <c r="I205" s="343"/>
      <c r="J205" s="344">
        <f t="shared" ref="J205:J268" si="16">IF(AND(K205&lt;&gt;"",L205&lt;&gt;"",M205&lt;&gt;""),ROUND(AVERAGE(K205:M205),2),0)</f>
        <v>0</v>
      </c>
      <c r="K205" s="156" t="str">
        <f>IF($X205,IF(AND($I205&lt;&gt;"",$I205&lt;&gt;0),ROUND(ROUND($I205,3)*Cenas!B$9*Cenas!$B$6,2),0),"")</f>
        <v/>
      </c>
      <c r="L205" s="153" t="str">
        <f>IF($X205,IF(AND($I205&lt;&gt;"",$I205&lt;&gt;0),ROUND(ROUND($I205,3)*Cenas!C$9*Cenas!$B$6,2),0),"")</f>
        <v/>
      </c>
      <c r="M205" s="99" t="str">
        <f>IF($X205,IF(AND($I205&lt;&gt;"",$I205&lt;&gt;0),ROUND(ROUND($I205,3)*Cenas!D$9*Cenas!$B$6,2),0),"")</f>
        <v/>
      </c>
      <c r="T205" s="1" t="b">
        <f t="shared" ref="T205:T268" si="17">OR($U205=TRUE,$V205=TRUE)</f>
        <v>0</v>
      </c>
      <c r="U205" s="1" t="b">
        <f>AND($A205="x",'Daļu izvēle'!$E202&lt;&gt;"",ISBLANK($K205))</f>
        <v>0</v>
      </c>
      <c r="V205" s="1" t="b">
        <f>AND($A205="x",'Daļu izvēle'!$E202&lt;&gt;"",ISBLANK($L205))</f>
        <v>0</v>
      </c>
      <c r="W205" s="1" t="e">
        <f t="shared" si="15"/>
        <v>#VALUE!</v>
      </c>
      <c r="X205" s="57" t="b">
        <f>AND($A205="x",'Daļu izvēle'!$E202&lt;&gt;"",'Daļu izvēle'!$E202&lt;&gt;0)</f>
        <v>0</v>
      </c>
      <c r="Y205" s="57" t="b">
        <f t="shared" ref="Y205:Y268" si="18">AND(I205&lt;&gt;"",I205&lt;&gt;0)</f>
        <v>0</v>
      </c>
      <c r="Z205" s="57" t="b">
        <f t="shared" ref="Z205:Z268" si="19">IF(X205,AND(X205,Y205),TRUE)</f>
        <v>1</v>
      </c>
      <c r="AA205" s="57" t="b">
        <f>'Agrotehniskā kopšana'!I206&gt;=I205*0.85</f>
        <v>1</v>
      </c>
      <c r="AB205" s="57" t="b">
        <f>'Jaunaudžu kopšana'!I205&gt;=I205*0.85</f>
        <v>1</v>
      </c>
      <c r="AC205" s="57" t="b">
        <f>'Agrotehniskā kopšana'!AH206</f>
        <v>0</v>
      </c>
      <c r="AD205" s="57" t="b">
        <f>'Jaunaudžu kopšana'!Z205</f>
        <v>0</v>
      </c>
    </row>
    <row r="206" spans="1:30" hidden="1" x14ac:dyDescent="0.3">
      <c r="A206" s="324" t="str">
        <f>SUBSTITUTE('Daļu izvēle'!A203,"0","")</f>
        <v/>
      </c>
      <c r="B206" s="325">
        <f>'Daļu izvēle'!B203</f>
        <v>195</v>
      </c>
      <c r="C206" s="166" t="str">
        <f>'Daļu izvēle'!C203</f>
        <v>Zemgale</v>
      </c>
      <c r="D206" s="326" t="str">
        <f>'Daļu izvēle'!D203</f>
        <v>Īles</v>
      </c>
      <c r="E206" s="327">
        <f>'Daļu izvēle'!E203</f>
        <v>25</v>
      </c>
      <c r="F206" s="327">
        <f>'Daļu izvēle'!F203</f>
        <v>25</v>
      </c>
      <c r="G206" s="97">
        <f>'Daļu izvēle'!G203</f>
        <v>0</v>
      </c>
      <c r="H206" s="98">
        <f>'Daļu izvēle'!H203</f>
        <v>0</v>
      </c>
      <c r="I206" s="343"/>
      <c r="J206" s="344">
        <f t="shared" si="16"/>
        <v>0</v>
      </c>
      <c r="K206" s="156" t="str">
        <f>IF($X206,IF(AND($I206&lt;&gt;"",$I206&lt;&gt;0),ROUND(ROUND($I206,3)*Cenas!B$9*Cenas!$B$6,2),0),"")</f>
        <v/>
      </c>
      <c r="L206" s="153" t="str">
        <f>IF($X206,IF(AND($I206&lt;&gt;"",$I206&lt;&gt;0),ROUND(ROUND($I206,3)*Cenas!C$9*Cenas!$B$6,2),0),"")</f>
        <v/>
      </c>
      <c r="M206" s="99" t="str">
        <f>IF($X206,IF(AND($I206&lt;&gt;"",$I206&lt;&gt;0),ROUND(ROUND($I206,3)*Cenas!D$9*Cenas!$B$6,2),0),"")</f>
        <v/>
      </c>
      <c r="T206" s="1" t="b">
        <f t="shared" si="17"/>
        <v>0</v>
      </c>
      <c r="U206" s="1" t="b">
        <f>AND($A206="x",'Daļu izvēle'!$E203&lt;&gt;"",ISBLANK($K206))</f>
        <v>0</v>
      </c>
      <c r="V206" s="1" t="b">
        <f>AND($A206="x",'Daļu izvēle'!$E203&lt;&gt;"",ISBLANK($L206))</f>
        <v>0</v>
      </c>
      <c r="W206" s="1" t="e">
        <f t="shared" si="15"/>
        <v>#VALUE!</v>
      </c>
      <c r="X206" s="57" t="b">
        <f>AND($A206="x",'Daļu izvēle'!$E203&lt;&gt;"",'Daļu izvēle'!$E203&lt;&gt;0)</f>
        <v>0</v>
      </c>
      <c r="Y206" s="57" t="b">
        <f t="shared" si="18"/>
        <v>0</v>
      </c>
      <c r="Z206" s="57" t="b">
        <f t="shared" si="19"/>
        <v>1</v>
      </c>
      <c r="AA206" s="57" t="b">
        <f>'Agrotehniskā kopšana'!I207&gt;=I206*0.85</f>
        <v>1</v>
      </c>
      <c r="AB206" s="57" t="b">
        <f>'Jaunaudžu kopšana'!I206&gt;=I206*0.85</f>
        <v>1</v>
      </c>
      <c r="AC206" s="57" t="b">
        <f>'Agrotehniskā kopšana'!AH207</f>
        <v>0</v>
      </c>
      <c r="AD206" s="57" t="b">
        <f>'Jaunaudžu kopšana'!Z206</f>
        <v>0</v>
      </c>
    </row>
    <row r="207" spans="1:30" hidden="1" x14ac:dyDescent="0.3">
      <c r="A207" s="324" t="str">
        <f>SUBSTITUTE('Daļu izvēle'!A204,"0","")</f>
        <v/>
      </c>
      <c r="B207" s="325">
        <f>'Daļu izvēle'!B204</f>
        <v>196</v>
      </c>
      <c r="C207" s="166" t="str">
        <f>'Daļu izvēle'!C204</f>
        <v>Zemgale</v>
      </c>
      <c r="D207" s="326" t="str">
        <f>'Daļu izvēle'!D204</f>
        <v>Īles</v>
      </c>
      <c r="E207" s="327">
        <f>'Daļu izvēle'!E204</f>
        <v>10</v>
      </c>
      <c r="F207" s="327">
        <f>'Daļu izvēle'!F204</f>
        <v>10</v>
      </c>
      <c r="G207" s="97">
        <f>'Daļu izvēle'!G204</f>
        <v>0</v>
      </c>
      <c r="H207" s="98">
        <f>'Daļu izvēle'!H204</f>
        <v>0</v>
      </c>
      <c r="I207" s="343"/>
      <c r="J207" s="344">
        <f t="shared" si="16"/>
        <v>0</v>
      </c>
      <c r="K207" s="156" t="str">
        <f>IF($X207,IF(AND($I207&lt;&gt;"",$I207&lt;&gt;0),ROUND(ROUND($I207,3)*Cenas!B$9*Cenas!$B$6,2),0),"")</f>
        <v/>
      </c>
      <c r="L207" s="153" t="str">
        <f>IF($X207,IF(AND($I207&lt;&gt;"",$I207&lt;&gt;0),ROUND(ROUND($I207,3)*Cenas!C$9*Cenas!$B$6,2),0),"")</f>
        <v/>
      </c>
      <c r="M207" s="99" t="str">
        <f>IF($X207,IF(AND($I207&lt;&gt;"",$I207&lt;&gt;0),ROUND(ROUND($I207,3)*Cenas!D$9*Cenas!$B$6,2),0),"")</f>
        <v/>
      </c>
      <c r="T207" s="1" t="b">
        <f t="shared" si="17"/>
        <v>0</v>
      </c>
      <c r="U207" s="1" t="b">
        <f>AND($A207="x",'Daļu izvēle'!$E204&lt;&gt;"",ISBLANK($K207))</f>
        <v>0</v>
      </c>
      <c r="V207" s="1" t="b">
        <f>AND($A207="x",'Daļu izvēle'!$E204&lt;&gt;"",ISBLANK($L207))</f>
        <v>0</v>
      </c>
      <c r="W207" s="1" t="e">
        <f t="shared" si="15"/>
        <v>#VALUE!</v>
      </c>
      <c r="X207" s="57" t="b">
        <f>AND($A207="x",'Daļu izvēle'!$E204&lt;&gt;"",'Daļu izvēle'!$E204&lt;&gt;0)</f>
        <v>0</v>
      </c>
      <c r="Y207" s="57" t="b">
        <f t="shared" si="18"/>
        <v>0</v>
      </c>
      <c r="Z207" s="57" t="b">
        <f t="shared" si="19"/>
        <v>1</v>
      </c>
      <c r="AA207" s="57" t="b">
        <f>'Agrotehniskā kopšana'!I208&gt;=I207*0.85</f>
        <v>1</v>
      </c>
      <c r="AB207" s="57" t="b">
        <f>'Jaunaudžu kopšana'!I207&gt;=I207*0.85</f>
        <v>1</v>
      </c>
      <c r="AC207" s="57" t="b">
        <f>'Agrotehniskā kopšana'!AH208</f>
        <v>0</v>
      </c>
      <c r="AD207" s="57" t="b">
        <f>'Jaunaudžu kopšana'!Z207</f>
        <v>0</v>
      </c>
    </row>
    <row r="208" spans="1:30" hidden="1" x14ac:dyDescent="0.3">
      <c r="A208" s="324" t="str">
        <f>SUBSTITUTE('Daļu izvēle'!A205,"0","")</f>
        <v/>
      </c>
      <c r="B208" s="325">
        <f>'Daļu izvēle'!B205</f>
        <v>197</v>
      </c>
      <c r="C208" s="166" t="str">
        <f>'Daļu izvēle'!C205</f>
        <v>Zemgale</v>
      </c>
      <c r="D208" s="326" t="str">
        <f>'Daļu izvēle'!D205</f>
        <v>Kandavas</v>
      </c>
      <c r="E208" s="327">
        <f>'Daļu izvēle'!E205</f>
        <v>50</v>
      </c>
      <c r="F208" s="327">
        <f>'Daļu izvēle'!F205</f>
        <v>50</v>
      </c>
      <c r="G208" s="97">
        <f>'Daļu izvēle'!G205</f>
        <v>0</v>
      </c>
      <c r="H208" s="98">
        <f>'Daļu izvēle'!H205</f>
        <v>0</v>
      </c>
      <c r="I208" s="343"/>
      <c r="J208" s="344">
        <f t="shared" si="16"/>
        <v>0</v>
      </c>
      <c r="K208" s="156" t="str">
        <f>IF($X208,IF(AND($I208&lt;&gt;"",$I208&lt;&gt;0),ROUND(ROUND($I208,3)*Cenas!B$9*Cenas!$B$6,2),0),"")</f>
        <v/>
      </c>
      <c r="L208" s="153" t="str">
        <f>IF($X208,IF(AND($I208&lt;&gt;"",$I208&lt;&gt;0),ROUND(ROUND($I208,3)*Cenas!C$9*Cenas!$B$6,2),0),"")</f>
        <v/>
      </c>
      <c r="M208" s="99" t="str">
        <f>IF($X208,IF(AND($I208&lt;&gt;"",$I208&lt;&gt;0),ROUND(ROUND($I208,3)*Cenas!D$9*Cenas!$B$6,2),0),"")</f>
        <v/>
      </c>
      <c r="T208" s="1" t="b">
        <f t="shared" si="17"/>
        <v>0</v>
      </c>
      <c r="U208" s="1" t="b">
        <f>AND($A208="x",'Daļu izvēle'!$E205&lt;&gt;"",ISBLANK($K208))</f>
        <v>0</v>
      </c>
      <c r="V208" s="1" t="b">
        <f>AND($A208="x",'Daļu izvēle'!$E205&lt;&gt;"",ISBLANK($L208))</f>
        <v>0</v>
      </c>
      <c r="W208" s="1" t="e">
        <f t="shared" si="15"/>
        <v>#VALUE!</v>
      </c>
      <c r="X208" s="57" t="b">
        <f>AND($A208="x",'Daļu izvēle'!$E205&lt;&gt;"",'Daļu izvēle'!$E205&lt;&gt;0)</f>
        <v>0</v>
      </c>
      <c r="Y208" s="57" t="b">
        <f t="shared" si="18"/>
        <v>0</v>
      </c>
      <c r="Z208" s="57" t="b">
        <f t="shared" si="19"/>
        <v>1</v>
      </c>
      <c r="AA208" s="57" t="b">
        <f>'Agrotehniskā kopšana'!I209&gt;=I208*0.85</f>
        <v>1</v>
      </c>
      <c r="AB208" s="57" t="b">
        <f>'Jaunaudžu kopšana'!I208&gt;=I208*0.85</f>
        <v>1</v>
      </c>
      <c r="AC208" s="57" t="b">
        <f>'Agrotehniskā kopšana'!AH209</f>
        <v>0</v>
      </c>
      <c r="AD208" s="57" t="b">
        <f>'Jaunaudžu kopšana'!Z208</f>
        <v>0</v>
      </c>
    </row>
    <row r="209" spans="1:30" hidden="1" x14ac:dyDescent="0.3">
      <c r="A209" s="324" t="str">
        <f>SUBSTITUTE('Daļu izvēle'!A206,"0","")</f>
        <v/>
      </c>
      <c r="B209" s="325">
        <f>'Daļu izvēle'!B206</f>
        <v>198</v>
      </c>
      <c r="C209" s="166" t="str">
        <f>'Daļu izvēle'!C206</f>
        <v>Zemgale</v>
      </c>
      <c r="D209" s="326" t="str">
        <f>'Daļu izvēle'!D206</f>
        <v>Kandavas</v>
      </c>
      <c r="E209" s="327">
        <f>'Daļu izvēle'!E206</f>
        <v>25</v>
      </c>
      <c r="F209" s="327">
        <f>'Daļu izvēle'!F206</f>
        <v>25</v>
      </c>
      <c r="G209" s="97">
        <f>'Daļu izvēle'!G206</f>
        <v>0</v>
      </c>
      <c r="H209" s="98">
        <f>'Daļu izvēle'!H206</f>
        <v>0</v>
      </c>
      <c r="I209" s="343"/>
      <c r="J209" s="344">
        <f t="shared" si="16"/>
        <v>0</v>
      </c>
      <c r="K209" s="156" t="str">
        <f>IF($X209,IF(AND($I209&lt;&gt;"",$I209&lt;&gt;0),ROUND(ROUND($I209,3)*Cenas!B$9*Cenas!$B$6,2),0),"")</f>
        <v/>
      </c>
      <c r="L209" s="153" t="str">
        <f>IF($X209,IF(AND($I209&lt;&gt;"",$I209&lt;&gt;0),ROUND(ROUND($I209,3)*Cenas!C$9*Cenas!$B$6,2),0),"")</f>
        <v/>
      </c>
      <c r="M209" s="99" t="str">
        <f>IF($X209,IF(AND($I209&lt;&gt;"",$I209&lt;&gt;0),ROUND(ROUND($I209,3)*Cenas!D$9*Cenas!$B$6,2),0),"")</f>
        <v/>
      </c>
      <c r="T209" s="1" t="b">
        <f t="shared" si="17"/>
        <v>0</v>
      </c>
      <c r="U209" s="1" t="b">
        <f>AND($A209="x",'Daļu izvēle'!$E206&lt;&gt;"",ISBLANK($K209))</f>
        <v>0</v>
      </c>
      <c r="V209" s="1" t="b">
        <f>AND($A209="x",'Daļu izvēle'!$E206&lt;&gt;"",ISBLANK($L209))</f>
        <v>0</v>
      </c>
      <c r="W209" s="1" t="e">
        <f t="shared" si="15"/>
        <v>#VALUE!</v>
      </c>
      <c r="X209" s="57" t="b">
        <f>AND($A209="x",'Daļu izvēle'!$E206&lt;&gt;"",'Daļu izvēle'!$E206&lt;&gt;0)</f>
        <v>0</v>
      </c>
      <c r="Y209" s="57" t="b">
        <f t="shared" si="18"/>
        <v>0</v>
      </c>
      <c r="Z209" s="57" t="b">
        <f t="shared" si="19"/>
        <v>1</v>
      </c>
      <c r="AA209" s="57" t="b">
        <f>'Agrotehniskā kopšana'!I210&gt;=I209*0.85</f>
        <v>1</v>
      </c>
      <c r="AB209" s="57" t="b">
        <f>'Jaunaudžu kopšana'!I209&gt;=I209*0.85</f>
        <v>1</v>
      </c>
      <c r="AC209" s="57" t="b">
        <f>'Agrotehniskā kopšana'!AH210</f>
        <v>0</v>
      </c>
      <c r="AD209" s="57" t="b">
        <f>'Jaunaudžu kopšana'!Z209</f>
        <v>0</v>
      </c>
    </row>
    <row r="210" spans="1:30" hidden="1" x14ac:dyDescent="0.3">
      <c r="A210" s="324" t="str">
        <f>SUBSTITUTE('Daļu izvēle'!A207,"0","")</f>
        <v/>
      </c>
      <c r="B210" s="325">
        <f>'Daļu izvēle'!B207</f>
        <v>199</v>
      </c>
      <c r="C210" s="166" t="str">
        <f>'Daļu izvēle'!C207</f>
        <v>Zemgale</v>
      </c>
      <c r="D210" s="326" t="str">
        <f>'Daļu izvēle'!D207</f>
        <v>Kandavas</v>
      </c>
      <c r="E210" s="327">
        <f>'Daļu izvēle'!E207</f>
        <v>25</v>
      </c>
      <c r="F210" s="327">
        <f>'Daļu izvēle'!F207</f>
        <v>25</v>
      </c>
      <c r="G210" s="97">
        <f>'Daļu izvēle'!G207</f>
        <v>0</v>
      </c>
      <c r="H210" s="98">
        <f>'Daļu izvēle'!H207</f>
        <v>0</v>
      </c>
      <c r="I210" s="343"/>
      <c r="J210" s="344">
        <f t="shared" si="16"/>
        <v>0</v>
      </c>
      <c r="K210" s="156" t="str">
        <f>IF($X210,IF(AND($I210&lt;&gt;"",$I210&lt;&gt;0),ROUND(ROUND($I210,3)*Cenas!B$9*Cenas!$B$6,2),0),"")</f>
        <v/>
      </c>
      <c r="L210" s="153" t="str">
        <f>IF($X210,IF(AND($I210&lt;&gt;"",$I210&lt;&gt;0),ROUND(ROUND($I210,3)*Cenas!C$9*Cenas!$B$6,2),0),"")</f>
        <v/>
      </c>
      <c r="M210" s="99" t="str">
        <f>IF($X210,IF(AND($I210&lt;&gt;"",$I210&lt;&gt;0),ROUND(ROUND($I210,3)*Cenas!D$9*Cenas!$B$6,2),0),"")</f>
        <v/>
      </c>
      <c r="T210" s="1" t="b">
        <f t="shared" si="17"/>
        <v>0</v>
      </c>
      <c r="U210" s="1" t="b">
        <f>AND($A210="x",'Daļu izvēle'!$E207&lt;&gt;"",ISBLANK($K210))</f>
        <v>0</v>
      </c>
      <c r="V210" s="1" t="b">
        <f>AND($A210="x",'Daļu izvēle'!$E207&lt;&gt;"",ISBLANK($L210))</f>
        <v>0</v>
      </c>
      <c r="W210" s="1" t="e">
        <f t="shared" si="15"/>
        <v>#VALUE!</v>
      </c>
      <c r="X210" s="57" t="b">
        <f>AND($A210="x",'Daļu izvēle'!$E207&lt;&gt;"",'Daļu izvēle'!$E207&lt;&gt;0)</f>
        <v>0</v>
      </c>
      <c r="Y210" s="57" t="b">
        <f t="shared" si="18"/>
        <v>0</v>
      </c>
      <c r="Z210" s="57" t="b">
        <f t="shared" si="19"/>
        <v>1</v>
      </c>
      <c r="AA210" s="57" t="b">
        <f>'Agrotehniskā kopšana'!I211&gt;=I210*0.85</f>
        <v>1</v>
      </c>
      <c r="AB210" s="57" t="b">
        <f>'Jaunaudžu kopšana'!I210&gt;=I210*0.85</f>
        <v>1</v>
      </c>
      <c r="AC210" s="57" t="b">
        <f>'Agrotehniskā kopšana'!AH211</f>
        <v>0</v>
      </c>
      <c r="AD210" s="57" t="b">
        <f>'Jaunaudžu kopšana'!Z210</f>
        <v>0</v>
      </c>
    </row>
    <row r="211" spans="1:30" hidden="1" x14ac:dyDescent="0.3">
      <c r="A211" s="324" t="str">
        <f>SUBSTITUTE('Daļu izvēle'!A208,"0","")</f>
        <v/>
      </c>
      <c r="B211" s="325">
        <f>'Daļu izvēle'!B208</f>
        <v>200</v>
      </c>
      <c r="C211" s="166" t="str">
        <f>'Daļu izvēle'!C208</f>
        <v>Zemgale</v>
      </c>
      <c r="D211" s="326" t="str">
        <f>'Daļu izvēle'!D208</f>
        <v>Kandavas</v>
      </c>
      <c r="E211" s="327">
        <f>'Daļu izvēle'!E208</f>
        <v>50</v>
      </c>
      <c r="F211" s="327">
        <f>'Daļu izvēle'!F208</f>
        <v>50</v>
      </c>
      <c r="G211" s="97">
        <f>'Daļu izvēle'!G208</f>
        <v>0</v>
      </c>
      <c r="H211" s="98">
        <f>'Daļu izvēle'!H208</f>
        <v>0</v>
      </c>
      <c r="I211" s="343"/>
      <c r="J211" s="344">
        <f t="shared" si="16"/>
        <v>0</v>
      </c>
      <c r="K211" s="156" t="str">
        <f>IF($X211,IF(AND($I211&lt;&gt;"",$I211&lt;&gt;0),ROUND(ROUND($I211,3)*Cenas!B$9*Cenas!$B$6,2),0),"")</f>
        <v/>
      </c>
      <c r="L211" s="153" t="str">
        <f>IF($X211,IF(AND($I211&lt;&gt;"",$I211&lt;&gt;0),ROUND(ROUND($I211,3)*Cenas!C$9*Cenas!$B$6,2),0),"")</f>
        <v/>
      </c>
      <c r="M211" s="99" t="str">
        <f>IF($X211,IF(AND($I211&lt;&gt;"",$I211&lt;&gt;0),ROUND(ROUND($I211,3)*Cenas!D$9*Cenas!$B$6,2),0),"")</f>
        <v/>
      </c>
      <c r="T211" s="1" t="b">
        <f t="shared" si="17"/>
        <v>0</v>
      </c>
      <c r="U211" s="1" t="b">
        <f>AND($A211="x",'Daļu izvēle'!$E208&lt;&gt;"",ISBLANK($K211))</f>
        <v>0</v>
      </c>
      <c r="V211" s="1" t="b">
        <f>AND($A211="x",'Daļu izvēle'!$E208&lt;&gt;"",ISBLANK($L211))</f>
        <v>0</v>
      </c>
      <c r="W211" s="1" t="e">
        <f t="shared" si="15"/>
        <v>#VALUE!</v>
      </c>
      <c r="X211" s="57" t="b">
        <f>AND($A211="x",'Daļu izvēle'!$E208&lt;&gt;"",'Daļu izvēle'!$E208&lt;&gt;0)</f>
        <v>0</v>
      </c>
      <c r="Y211" s="57" t="b">
        <f t="shared" si="18"/>
        <v>0</v>
      </c>
      <c r="Z211" s="57" t="b">
        <f t="shared" si="19"/>
        <v>1</v>
      </c>
      <c r="AA211" s="57" t="b">
        <f>'Agrotehniskā kopšana'!I212&gt;=I211*0.85</f>
        <v>1</v>
      </c>
      <c r="AB211" s="57" t="b">
        <f>'Jaunaudžu kopšana'!I211&gt;=I211*0.85</f>
        <v>1</v>
      </c>
      <c r="AC211" s="57" t="b">
        <f>'Agrotehniskā kopšana'!AH212</f>
        <v>0</v>
      </c>
      <c r="AD211" s="57" t="b">
        <f>'Jaunaudžu kopšana'!Z211</f>
        <v>0</v>
      </c>
    </row>
    <row r="212" spans="1:30" hidden="1" x14ac:dyDescent="0.3">
      <c r="A212" s="324" t="str">
        <f>SUBSTITUTE('Daļu izvēle'!A209,"0","")</f>
        <v/>
      </c>
      <c r="B212" s="325">
        <f>'Daļu izvēle'!B209</f>
        <v>201</v>
      </c>
      <c r="C212" s="166" t="str">
        <f>'Daļu izvēle'!C209</f>
        <v>Zemgale</v>
      </c>
      <c r="D212" s="326" t="str">
        <f>'Daļu izvēle'!D209</f>
        <v>Kandavas</v>
      </c>
      <c r="E212" s="327">
        <f>'Daļu izvēle'!E209</f>
        <v>50</v>
      </c>
      <c r="F212" s="327">
        <f>'Daļu izvēle'!F209</f>
        <v>50</v>
      </c>
      <c r="G212" s="97">
        <f>'Daļu izvēle'!G209</f>
        <v>0</v>
      </c>
      <c r="H212" s="98">
        <f>'Daļu izvēle'!H209</f>
        <v>0</v>
      </c>
      <c r="I212" s="343"/>
      <c r="J212" s="344">
        <f t="shared" si="16"/>
        <v>0</v>
      </c>
      <c r="K212" s="156" t="str">
        <f>IF($X212,IF(AND($I212&lt;&gt;"",$I212&lt;&gt;0),ROUND(ROUND($I212,3)*Cenas!B$9*Cenas!$B$6,2),0),"")</f>
        <v/>
      </c>
      <c r="L212" s="153" t="str">
        <f>IF($X212,IF(AND($I212&lt;&gt;"",$I212&lt;&gt;0),ROUND(ROUND($I212,3)*Cenas!C$9*Cenas!$B$6,2),0),"")</f>
        <v/>
      </c>
      <c r="M212" s="99" t="str">
        <f>IF($X212,IF(AND($I212&lt;&gt;"",$I212&lt;&gt;0),ROUND(ROUND($I212,3)*Cenas!D$9*Cenas!$B$6,2),0),"")</f>
        <v/>
      </c>
      <c r="T212" s="1" t="b">
        <f t="shared" si="17"/>
        <v>0</v>
      </c>
      <c r="U212" s="1" t="b">
        <f>AND($A212="x",'Daļu izvēle'!$E209&lt;&gt;"",ISBLANK($K212))</f>
        <v>0</v>
      </c>
      <c r="V212" s="1" t="b">
        <f>AND($A212="x",'Daļu izvēle'!$E209&lt;&gt;"",ISBLANK($L212))</f>
        <v>0</v>
      </c>
      <c r="W212" s="1" t="e">
        <f t="shared" si="15"/>
        <v>#VALUE!</v>
      </c>
      <c r="X212" s="57" t="b">
        <f>AND($A212="x",'Daļu izvēle'!$E209&lt;&gt;"",'Daļu izvēle'!$E209&lt;&gt;0)</f>
        <v>0</v>
      </c>
      <c r="Y212" s="57" t="b">
        <f t="shared" si="18"/>
        <v>0</v>
      </c>
      <c r="Z212" s="57" t="b">
        <f t="shared" si="19"/>
        <v>1</v>
      </c>
      <c r="AA212" s="57" t="b">
        <f>'Agrotehniskā kopšana'!I213&gt;=I212*0.85</f>
        <v>1</v>
      </c>
      <c r="AB212" s="57" t="b">
        <f>'Jaunaudžu kopšana'!I212&gt;=I212*0.85</f>
        <v>1</v>
      </c>
      <c r="AC212" s="57" t="b">
        <f>'Agrotehniskā kopšana'!AH213</f>
        <v>0</v>
      </c>
      <c r="AD212" s="57" t="b">
        <f>'Jaunaudžu kopšana'!Z212</f>
        <v>0</v>
      </c>
    </row>
    <row r="213" spans="1:30" hidden="1" x14ac:dyDescent="0.3">
      <c r="A213" s="324" t="str">
        <f>SUBSTITUTE('Daļu izvēle'!A210,"0","")</f>
        <v/>
      </c>
      <c r="B213" s="325">
        <f>'Daļu izvēle'!B210</f>
        <v>202</v>
      </c>
      <c r="C213" s="166" t="str">
        <f>'Daļu izvēle'!C210</f>
        <v>Zemgale</v>
      </c>
      <c r="D213" s="326" t="str">
        <f>'Daļu izvēle'!D210</f>
        <v>Kandavas</v>
      </c>
      <c r="E213" s="327">
        <f>'Daļu izvēle'!E210</f>
        <v>25</v>
      </c>
      <c r="F213" s="327">
        <f>'Daļu izvēle'!F210</f>
        <v>0</v>
      </c>
      <c r="G213" s="97">
        <f>'Daļu izvēle'!G210</f>
        <v>0</v>
      </c>
      <c r="H213" s="98">
        <f>'Daļu izvēle'!H210</f>
        <v>0</v>
      </c>
      <c r="I213" s="343"/>
      <c r="J213" s="344">
        <f t="shared" si="16"/>
        <v>0</v>
      </c>
      <c r="K213" s="156" t="str">
        <f>IF($X213,IF(AND($I213&lt;&gt;"",$I213&lt;&gt;0),ROUND(ROUND($I213,3)*Cenas!B$9*Cenas!$B$6,2),0),"")</f>
        <v/>
      </c>
      <c r="L213" s="153" t="str">
        <f>IF($X213,IF(AND($I213&lt;&gt;"",$I213&lt;&gt;0),ROUND(ROUND($I213,3)*Cenas!C$9*Cenas!$B$6,2),0),"")</f>
        <v/>
      </c>
      <c r="M213" s="99" t="str">
        <f>IF($X213,IF(AND($I213&lt;&gt;"",$I213&lt;&gt;0),ROUND(ROUND($I213,3)*Cenas!D$9*Cenas!$B$6,2),0),"")</f>
        <v/>
      </c>
      <c r="T213" s="1" t="b">
        <f t="shared" si="17"/>
        <v>0</v>
      </c>
      <c r="U213" s="1" t="b">
        <f>AND($A213="x",'Daļu izvēle'!$E210&lt;&gt;"",ISBLANK($K213))</f>
        <v>0</v>
      </c>
      <c r="V213" s="1" t="b">
        <f>AND($A213="x",'Daļu izvēle'!$E210&lt;&gt;"",ISBLANK($L213))</f>
        <v>0</v>
      </c>
      <c r="W213" s="1" t="e">
        <f t="shared" si="15"/>
        <v>#VALUE!</v>
      </c>
      <c r="X213" s="57" t="b">
        <f>AND($A213="x",'Daļu izvēle'!$E210&lt;&gt;"",'Daļu izvēle'!$E210&lt;&gt;0)</f>
        <v>0</v>
      </c>
      <c r="Y213" s="57" t="b">
        <f t="shared" si="18"/>
        <v>0</v>
      </c>
      <c r="Z213" s="57" t="b">
        <f t="shared" si="19"/>
        <v>1</v>
      </c>
      <c r="AA213" s="57" t="b">
        <f>'Agrotehniskā kopšana'!I214&gt;=I213*0.85</f>
        <v>1</v>
      </c>
      <c r="AB213" s="57" t="b">
        <f>'Jaunaudžu kopšana'!I213&gt;=I213*0.85</f>
        <v>1</v>
      </c>
      <c r="AC213" s="57" t="b">
        <f>'Agrotehniskā kopšana'!AH214</f>
        <v>0</v>
      </c>
      <c r="AD213" s="57" t="b">
        <f>'Jaunaudžu kopšana'!Z213</f>
        <v>0</v>
      </c>
    </row>
    <row r="214" spans="1:30" hidden="1" x14ac:dyDescent="0.3">
      <c r="A214" s="324" t="str">
        <f>SUBSTITUTE('Daļu izvēle'!A211,"0","")</f>
        <v/>
      </c>
      <c r="B214" s="325">
        <f>'Daļu izvēle'!B211</f>
        <v>203</v>
      </c>
      <c r="C214" s="166" t="str">
        <f>'Daļu izvēle'!C211</f>
        <v>Zemgale</v>
      </c>
      <c r="D214" s="326" t="str">
        <f>'Daļu izvēle'!D211</f>
        <v>Kandavas</v>
      </c>
      <c r="E214" s="327">
        <f>'Daļu izvēle'!E211</f>
        <v>25</v>
      </c>
      <c r="F214" s="327">
        <f>'Daļu izvēle'!F211</f>
        <v>0</v>
      </c>
      <c r="G214" s="97">
        <f>'Daļu izvēle'!G211</f>
        <v>0</v>
      </c>
      <c r="H214" s="98">
        <f>'Daļu izvēle'!H211</f>
        <v>0</v>
      </c>
      <c r="I214" s="343"/>
      <c r="J214" s="344">
        <f t="shared" si="16"/>
        <v>0</v>
      </c>
      <c r="K214" s="156" t="str">
        <f>IF($X214,IF(AND($I214&lt;&gt;"",$I214&lt;&gt;0),ROUND(ROUND($I214,3)*Cenas!B$9*Cenas!$B$6,2),0),"")</f>
        <v/>
      </c>
      <c r="L214" s="153" t="str">
        <f>IF($X214,IF(AND($I214&lt;&gt;"",$I214&lt;&gt;0),ROUND(ROUND($I214,3)*Cenas!C$9*Cenas!$B$6,2),0),"")</f>
        <v/>
      </c>
      <c r="M214" s="99" t="str">
        <f>IF($X214,IF(AND($I214&lt;&gt;"",$I214&lt;&gt;0),ROUND(ROUND($I214,3)*Cenas!D$9*Cenas!$B$6,2),0),"")</f>
        <v/>
      </c>
      <c r="T214" s="1" t="b">
        <f t="shared" si="17"/>
        <v>0</v>
      </c>
      <c r="U214" s="1" t="b">
        <f>AND($A214="x",'Daļu izvēle'!$E211&lt;&gt;"",ISBLANK($K214))</f>
        <v>0</v>
      </c>
      <c r="V214" s="1" t="b">
        <f>AND($A214="x",'Daļu izvēle'!$E211&lt;&gt;"",ISBLANK($L214))</f>
        <v>0</v>
      </c>
      <c r="W214" s="1" t="e">
        <f t="shared" si="15"/>
        <v>#VALUE!</v>
      </c>
      <c r="X214" s="57" t="b">
        <f>AND($A214="x",'Daļu izvēle'!$E211&lt;&gt;"",'Daļu izvēle'!$E211&lt;&gt;0)</f>
        <v>0</v>
      </c>
      <c r="Y214" s="57" t="b">
        <f t="shared" si="18"/>
        <v>0</v>
      </c>
      <c r="Z214" s="57" t="b">
        <f t="shared" si="19"/>
        <v>1</v>
      </c>
      <c r="AA214" s="57" t="b">
        <f>'Agrotehniskā kopšana'!I215&gt;=I214*0.85</f>
        <v>1</v>
      </c>
      <c r="AB214" s="57" t="b">
        <f>'Jaunaudžu kopšana'!I214&gt;=I214*0.85</f>
        <v>1</v>
      </c>
      <c r="AC214" s="57" t="b">
        <f>'Agrotehniskā kopšana'!AH215</f>
        <v>0</v>
      </c>
      <c r="AD214" s="57" t="b">
        <f>'Jaunaudžu kopšana'!Z214</f>
        <v>0</v>
      </c>
    </row>
    <row r="215" spans="1:30" hidden="1" x14ac:dyDescent="0.3">
      <c r="A215" s="324" t="str">
        <f>SUBSTITUTE('Daļu izvēle'!A212,"0","")</f>
        <v/>
      </c>
      <c r="B215" s="325">
        <f>'Daļu izvēle'!B212</f>
        <v>204</v>
      </c>
      <c r="C215" s="166" t="str">
        <f>'Daļu izvēle'!C212</f>
        <v>Zemgale</v>
      </c>
      <c r="D215" s="326" t="str">
        <f>'Daļu izvēle'!D212</f>
        <v>Kandavas</v>
      </c>
      <c r="E215" s="327">
        <f>'Daļu izvēle'!E212</f>
        <v>15</v>
      </c>
      <c r="F215" s="327">
        <f>'Daļu izvēle'!F212</f>
        <v>0</v>
      </c>
      <c r="G215" s="97">
        <f>'Daļu izvēle'!G212</f>
        <v>0</v>
      </c>
      <c r="H215" s="98">
        <f>'Daļu izvēle'!H212</f>
        <v>0</v>
      </c>
      <c r="I215" s="343"/>
      <c r="J215" s="344">
        <f t="shared" si="16"/>
        <v>0</v>
      </c>
      <c r="K215" s="156" t="str">
        <f>IF($X215,IF(AND($I215&lt;&gt;"",$I215&lt;&gt;0),ROUND(ROUND($I215,3)*Cenas!B$9*Cenas!$B$6,2),0),"")</f>
        <v/>
      </c>
      <c r="L215" s="153" t="str">
        <f>IF($X215,IF(AND($I215&lt;&gt;"",$I215&lt;&gt;0),ROUND(ROUND($I215,3)*Cenas!C$9*Cenas!$B$6,2),0),"")</f>
        <v/>
      </c>
      <c r="M215" s="99" t="str">
        <f>IF($X215,IF(AND($I215&lt;&gt;"",$I215&lt;&gt;0),ROUND(ROUND($I215,3)*Cenas!D$9*Cenas!$B$6,2),0),"")</f>
        <v/>
      </c>
      <c r="T215" s="1" t="b">
        <f t="shared" si="17"/>
        <v>0</v>
      </c>
      <c r="U215" s="1" t="b">
        <f>AND($A215="x",'Daļu izvēle'!$E212&lt;&gt;"",ISBLANK($K215))</f>
        <v>0</v>
      </c>
      <c r="V215" s="1" t="b">
        <f>AND($A215="x",'Daļu izvēle'!$E212&lt;&gt;"",ISBLANK($L215))</f>
        <v>0</v>
      </c>
      <c r="W215" s="1" t="e">
        <f t="shared" si="15"/>
        <v>#VALUE!</v>
      </c>
      <c r="X215" s="57" t="b">
        <f>AND($A215="x",'Daļu izvēle'!$E212&lt;&gt;"",'Daļu izvēle'!$E212&lt;&gt;0)</f>
        <v>0</v>
      </c>
      <c r="Y215" s="57" t="b">
        <f t="shared" si="18"/>
        <v>0</v>
      </c>
      <c r="Z215" s="57" t="b">
        <f t="shared" si="19"/>
        <v>1</v>
      </c>
      <c r="AA215" s="57" t="b">
        <f>'Agrotehniskā kopšana'!I216&gt;=I215*0.85</f>
        <v>1</v>
      </c>
      <c r="AB215" s="57" t="b">
        <f>'Jaunaudžu kopšana'!I215&gt;=I215*0.85</f>
        <v>1</v>
      </c>
      <c r="AC215" s="57" t="b">
        <f>'Agrotehniskā kopšana'!AH216</f>
        <v>0</v>
      </c>
      <c r="AD215" s="57" t="b">
        <f>'Jaunaudžu kopšana'!Z215</f>
        <v>0</v>
      </c>
    </row>
    <row r="216" spans="1:30" hidden="1" x14ac:dyDescent="0.3">
      <c r="A216" s="324" t="str">
        <f>SUBSTITUTE('Daļu izvēle'!A213,"0","")</f>
        <v/>
      </c>
      <c r="B216" s="325">
        <f>'Daļu izvēle'!B213</f>
        <v>205</v>
      </c>
      <c r="C216" s="166" t="str">
        <f>'Daļu izvēle'!C213</f>
        <v>Zemgale</v>
      </c>
      <c r="D216" s="326" t="str">
        <f>'Daļu izvēle'!D213</f>
        <v>Kandavas</v>
      </c>
      <c r="E216" s="327">
        <f>'Daļu izvēle'!E213</f>
        <v>0</v>
      </c>
      <c r="F216" s="327">
        <f>'Daļu izvēle'!F213</f>
        <v>0</v>
      </c>
      <c r="G216" s="97">
        <f>'Daļu izvēle'!G213</f>
        <v>0</v>
      </c>
      <c r="H216" s="98">
        <f>'Daļu izvēle'!H213</f>
        <v>0</v>
      </c>
      <c r="I216" s="343"/>
      <c r="J216" s="344">
        <f t="shared" si="16"/>
        <v>0</v>
      </c>
      <c r="K216" s="156" t="str">
        <f>IF($X216,IF(AND($I216&lt;&gt;"",$I216&lt;&gt;0),ROUND(ROUND($I216,3)*Cenas!B$9*Cenas!$B$6,2),0),"")</f>
        <v/>
      </c>
      <c r="L216" s="153" t="str">
        <f>IF($X216,IF(AND($I216&lt;&gt;"",$I216&lt;&gt;0),ROUND(ROUND($I216,3)*Cenas!C$9*Cenas!$B$6,2),0),"")</f>
        <v/>
      </c>
      <c r="M216" s="99" t="str">
        <f>IF($X216,IF(AND($I216&lt;&gt;"",$I216&lt;&gt;0),ROUND(ROUND($I216,3)*Cenas!D$9*Cenas!$B$6,2),0),"")</f>
        <v/>
      </c>
      <c r="T216" s="1" t="b">
        <f t="shared" si="17"/>
        <v>0</v>
      </c>
      <c r="U216" s="1" t="b">
        <f>AND($A216="x",'Daļu izvēle'!$E213&lt;&gt;"",ISBLANK($K216))</f>
        <v>0</v>
      </c>
      <c r="V216" s="1" t="b">
        <f>AND($A216="x",'Daļu izvēle'!$E213&lt;&gt;"",ISBLANK($L216))</f>
        <v>0</v>
      </c>
      <c r="W216" s="1" t="e">
        <f t="shared" si="15"/>
        <v>#VALUE!</v>
      </c>
      <c r="X216" s="57" t="b">
        <f>AND($A216="x",'Daļu izvēle'!$E213&lt;&gt;"",'Daļu izvēle'!$E213&lt;&gt;0)</f>
        <v>0</v>
      </c>
      <c r="Y216" s="57" t="b">
        <f t="shared" si="18"/>
        <v>0</v>
      </c>
      <c r="Z216" s="57" t="b">
        <f t="shared" si="19"/>
        <v>1</v>
      </c>
      <c r="AA216" s="57" t="b">
        <f>'Agrotehniskā kopšana'!I217&gt;=I216*0.85</f>
        <v>1</v>
      </c>
      <c r="AB216" s="57" t="b">
        <f>'Jaunaudžu kopšana'!I216&gt;=I216*0.85</f>
        <v>1</v>
      </c>
      <c r="AC216" s="57" t="b">
        <f>'Agrotehniskā kopšana'!AH217</f>
        <v>0</v>
      </c>
      <c r="AD216" s="57" t="b">
        <f>'Jaunaudžu kopšana'!Z216</f>
        <v>0</v>
      </c>
    </row>
    <row r="217" spans="1:30" hidden="1" x14ac:dyDescent="0.3">
      <c r="A217" s="324" t="str">
        <f>SUBSTITUTE('Daļu izvēle'!A214,"0","")</f>
        <v/>
      </c>
      <c r="B217" s="325">
        <f>'Daļu izvēle'!B214</f>
        <v>206</v>
      </c>
      <c r="C217" s="166" t="str">
        <f>'Daļu izvēle'!C214</f>
        <v>Zemgale</v>
      </c>
      <c r="D217" s="326" t="str">
        <f>'Daļu izvēle'!D214</f>
        <v>Klīves</v>
      </c>
      <c r="E217" s="327">
        <f>'Daļu izvēle'!E214</f>
        <v>35</v>
      </c>
      <c r="F217" s="327">
        <f>'Daļu izvēle'!F214</f>
        <v>35</v>
      </c>
      <c r="G217" s="97">
        <f>'Daļu izvēle'!G214</f>
        <v>0</v>
      </c>
      <c r="H217" s="98">
        <f>'Daļu izvēle'!H214</f>
        <v>0</v>
      </c>
      <c r="I217" s="343"/>
      <c r="J217" s="344">
        <f t="shared" si="16"/>
        <v>0</v>
      </c>
      <c r="K217" s="156" t="str">
        <f>IF($X217,IF(AND($I217&lt;&gt;"",$I217&lt;&gt;0),ROUND(ROUND($I217,3)*Cenas!B$9*Cenas!$B$6,2),0),"")</f>
        <v/>
      </c>
      <c r="L217" s="153" t="str">
        <f>IF($X217,IF(AND($I217&lt;&gt;"",$I217&lt;&gt;0),ROUND(ROUND($I217,3)*Cenas!C$9*Cenas!$B$6,2),0),"")</f>
        <v/>
      </c>
      <c r="M217" s="99" t="str">
        <f>IF($X217,IF(AND($I217&lt;&gt;"",$I217&lt;&gt;0),ROUND(ROUND($I217,3)*Cenas!D$9*Cenas!$B$6,2),0),"")</f>
        <v/>
      </c>
      <c r="T217" s="1" t="b">
        <f t="shared" si="17"/>
        <v>0</v>
      </c>
      <c r="U217" s="1" t="b">
        <f>AND($A217="x",'Daļu izvēle'!$E214&lt;&gt;"",ISBLANK($K217))</f>
        <v>0</v>
      </c>
      <c r="V217" s="1" t="b">
        <f>AND($A217="x",'Daļu izvēle'!$E214&lt;&gt;"",ISBLANK($L217))</f>
        <v>0</v>
      </c>
      <c r="W217" s="1" t="e">
        <f t="shared" si="15"/>
        <v>#VALUE!</v>
      </c>
      <c r="X217" s="57" t="b">
        <f>AND($A217="x",'Daļu izvēle'!$E214&lt;&gt;"",'Daļu izvēle'!$E214&lt;&gt;0)</f>
        <v>0</v>
      </c>
      <c r="Y217" s="57" t="b">
        <f t="shared" si="18"/>
        <v>0</v>
      </c>
      <c r="Z217" s="57" t="b">
        <f t="shared" si="19"/>
        <v>1</v>
      </c>
      <c r="AA217" s="57" t="b">
        <f>'Agrotehniskā kopšana'!I218&gt;=I217*0.85</f>
        <v>1</v>
      </c>
      <c r="AB217" s="57" t="b">
        <f>'Jaunaudžu kopšana'!I217&gt;=I217*0.85</f>
        <v>1</v>
      </c>
      <c r="AC217" s="57" t="b">
        <f>'Agrotehniskā kopšana'!AH218</f>
        <v>0</v>
      </c>
      <c r="AD217" s="57" t="b">
        <f>'Jaunaudžu kopšana'!Z217</f>
        <v>0</v>
      </c>
    </row>
    <row r="218" spans="1:30" hidden="1" x14ac:dyDescent="0.3">
      <c r="A218" s="324" t="str">
        <f>SUBSTITUTE('Daļu izvēle'!A215,"0","")</f>
        <v/>
      </c>
      <c r="B218" s="325">
        <f>'Daļu izvēle'!B215</f>
        <v>207</v>
      </c>
      <c r="C218" s="166" t="str">
        <f>'Daļu izvēle'!C215</f>
        <v>Zemgale</v>
      </c>
      <c r="D218" s="326" t="str">
        <f>'Daļu izvēle'!D215</f>
        <v>Klīves</v>
      </c>
      <c r="E218" s="327">
        <f>'Daļu izvēle'!E215</f>
        <v>25</v>
      </c>
      <c r="F218" s="327">
        <f>'Daļu izvēle'!F215</f>
        <v>25</v>
      </c>
      <c r="G218" s="97">
        <f>'Daļu izvēle'!G215</f>
        <v>0</v>
      </c>
      <c r="H218" s="98">
        <f>'Daļu izvēle'!H215</f>
        <v>0</v>
      </c>
      <c r="I218" s="343"/>
      <c r="J218" s="344">
        <f t="shared" si="16"/>
        <v>0</v>
      </c>
      <c r="K218" s="156" t="str">
        <f>IF($X218,IF(AND($I218&lt;&gt;"",$I218&lt;&gt;0),ROUND(ROUND($I218,3)*Cenas!B$9*Cenas!$B$6,2),0),"")</f>
        <v/>
      </c>
      <c r="L218" s="153" t="str">
        <f>IF($X218,IF(AND($I218&lt;&gt;"",$I218&lt;&gt;0),ROUND(ROUND($I218,3)*Cenas!C$9*Cenas!$B$6,2),0),"")</f>
        <v/>
      </c>
      <c r="M218" s="99" t="str">
        <f>IF($X218,IF(AND($I218&lt;&gt;"",$I218&lt;&gt;0),ROUND(ROUND($I218,3)*Cenas!D$9*Cenas!$B$6,2),0),"")</f>
        <v/>
      </c>
      <c r="T218" s="1" t="b">
        <f t="shared" si="17"/>
        <v>0</v>
      </c>
      <c r="U218" s="1" t="b">
        <f>AND($A218="x",'Daļu izvēle'!$E215&lt;&gt;"",ISBLANK($K218))</f>
        <v>0</v>
      </c>
      <c r="V218" s="1" t="b">
        <f>AND($A218="x",'Daļu izvēle'!$E215&lt;&gt;"",ISBLANK($L218))</f>
        <v>0</v>
      </c>
      <c r="W218" s="1" t="e">
        <f t="shared" si="15"/>
        <v>#VALUE!</v>
      </c>
      <c r="X218" s="57" t="b">
        <f>AND($A218="x",'Daļu izvēle'!$E215&lt;&gt;"",'Daļu izvēle'!$E215&lt;&gt;0)</f>
        <v>0</v>
      </c>
      <c r="Y218" s="57" t="b">
        <f t="shared" si="18"/>
        <v>0</v>
      </c>
      <c r="Z218" s="57" t="b">
        <f t="shared" si="19"/>
        <v>1</v>
      </c>
      <c r="AA218" s="57" t="b">
        <f>'Agrotehniskā kopšana'!I219&gt;=I218*0.85</f>
        <v>1</v>
      </c>
      <c r="AB218" s="57" t="b">
        <f>'Jaunaudžu kopšana'!I218&gt;=I218*0.85</f>
        <v>1</v>
      </c>
      <c r="AC218" s="57" t="b">
        <f>'Agrotehniskā kopšana'!AH219</f>
        <v>0</v>
      </c>
      <c r="AD218" s="57" t="b">
        <f>'Jaunaudžu kopšana'!Z218</f>
        <v>0</v>
      </c>
    </row>
    <row r="219" spans="1:30" hidden="1" x14ac:dyDescent="0.3">
      <c r="A219" s="324" t="str">
        <f>SUBSTITUTE('Daļu izvēle'!A216,"0","")</f>
        <v/>
      </c>
      <c r="B219" s="325">
        <f>'Daļu izvēle'!B216</f>
        <v>208</v>
      </c>
      <c r="C219" s="166" t="str">
        <f>'Daļu izvēle'!C216</f>
        <v>Zemgale</v>
      </c>
      <c r="D219" s="326" t="str">
        <f>'Daļu izvēle'!D216</f>
        <v>Klīves</v>
      </c>
      <c r="E219" s="327">
        <f>'Daļu izvēle'!E216</f>
        <v>25</v>
      </c>
      <c r="F219" s="327">
        <f>'Daļu izvēle'!F216</f>
        <v>25</v>
      </c>
      <c r="G219" s="97">
        <f>'Daļu izvēle'!G216</f>
        <v>0</v>
      </c>
      <c r="H219" s="98">
        <f>'Daļu izvēle'!H216</f>
        <v>0</v>
      </c>
      <c r="I219" s="343"/>
      <c r="J219" s="344">
        <f t="shared" si="16"/>
        <v>0</v>
      </c>
      <c r="K219" s="156" t="str">
        <f>IF($X219,IF(AND($I219&lt;&gt;"",$I219&lt;&gt;0),ROUND(ROUND($I219,3)*Cenas!B$9*Cenas!$B$6,2),0),"")</f>
        <v/>
      </c>
      <c r="L219" s="153" t="str">
        <f>IF($X219,IF(AND($I219&lt;&gt;"",$I219&lt;&gt;0),ROUND(ROUND($I219,3)*Cenas!C$9*Cenas!$B$6,2),0),"")</f>
        <v/>
      </c>
      <c r="M219" s="99" t="str">
        <f>IF($X219,IF(AND($I219&lt;&gt;"",$I219&lt;&gt;0),ROUND(ROUND($I219,3)*Cenas!D$9*Cenas!$B$6,2),0),"")</f>
        <v/>
      </c>
      <c r="T219" s="1" t="b">
        <f t="shared" si="17"/>
        <v>0</v>
      </c>
      <c r="U219" s="1" t="b">
        <f>AND($A219="x",'Daļu izvēle'!$E216&lt;&gt;"",ISBLANK($K219))</f>
        <v>0</v>
      </c>
      <c r="V219" s="1" t="b">
        <f>AND($A219="x",'Daļu izvēle'!$E216&lt;&gt;"",ISBLANK($L219))</f>
        <v>0</v>
      </c>
      <c r="W219" s="1" t="e">
        <f t="shared" si="15"/>
        <v>#VALUE!</v>
      </c>
      <c r="X219" s="57" t="b">
        <f>AND($A219="x",'Daļu izvēle'!$E216&lt;&gt;"",'Daļu izvēle'!$E216&lt;&gt;0)</f>
        <v>0</v>
      </c>
      <c r="Y219" s="57" t="b">
        <f t="shared" si="18"/>
        <v>0</v>
      </c>
      <c r="Z219" s="57" t="b">
        <f t="shared" si="19"/>
        <v>1</v>
      </c>
      <c r="AA219" s="57" t="b">
        <f>'Agrotehniskā kopšana'!I220&gt;=I219*0.85</f>
        <v>1</v>
      </c>
      <c r="AB219" s="57" t="b">
        <f>'Jaunaudžu kopšana'!I219&gt;=I219*0.85</f>
        <v>1</v>
      </c>
      <c r="AC219" s="57" t="b">
        <f>'Agrotehniskā kopšana'!AH220</f>
        <v>0</v>
      </c>
      <c r="AD219" s="57" t="b">
        <f>'Jaunaudžu kopšana'!Z219</f>
        <v>0</v>
      </c>
    </row>
    <row r="220" spans="1:30" hidden="1" x14ac:dyDescent="0.3">
      <c r="A220" s="324" t="str">
        <f>SUBSTITUTE('Daļu izvēle'!A217,"0","")</f>
        <v/>
      </c>
      <c r="B220" s="325">
        <f>'Daļu izvēle'!B217</f>
        <v>209</v>
      </c>
      <c r="C220" s="166" t="str">
        <f>'Daļu izvēle'!C217</f>
        <v>Zemgale</v>
      </c>
      <c r="D220" s="326" t="str">
        <f>'Daļu izvēle'!D217</f>
        <v>Klīves</v>
      </c>
      <c r="E220" s="327">
        <f>'Daļu izvēle'!E217</f>
        <v>0</v>
      </c>
      <c r="F220" s="327">
        <f>'Daļu izvēle'!F217</f>
        <v>0</v>
      </c>
      <c r="G220" s="97">
        <f>'Daļu izvēle'!G217</f>
        <v>0</v>
      </c>
      <c r="H220" s="98">
        <f>'Daļu izvēle'!H217</f>
        <v>0</v>
      </c>
      <c r="I220" s="343"/>
      <c r="J220" s="344">
        <f t="shared" si="16"/>
        <v>0</v>
      </c>
      <c r="K220" s="156" t="str">
        <f>IF($X220,IF(AND($I220&lt;&gt;"",$I220&lt;&gt;0),ROUND(ROUND($I220,3)*Cenas!B$9*Cenas!$B$6,2),0),"")</f>
        <v/>
      </c>
      <c r="L220" s="153" t="str">
        <f>IF($X220,IF(AND($I220&lt;&gt;"",$I220&lt;&gt;0),ROUND(ROUND($I220,3)*Cenas!C$9*Cenas!$B$6,2),0),"")</f>
        <v/>
      </c>
      <c r="M220" s="99" t="str">
        <f>IF($X220,IF(AND($I220&lt;&gt;"",$I220&lt;&gt;0),ROUND(ROUND($I220,3)*Cenas!D$9*Cenas!$B$6,2),0),"")</f>
        <v/>
      </c>
      <c r="T220" s="1" t="b">
        <f t="shared" si="17"/>
        <v>0</v>
      </c>
      <c r="U220" s="1" t="b">
        <f>AND($A220="x",'Daļu izvēle'!$E217&lt;&gt;"",ISBLANK($K220))</f>
        <v>0</v>
      </c>
      <c r="V220" s="1" t="b">
        <f>AND($A220="x",'Daļu izvēle'!$E217&lt;&gt;"",ISBLANK($L220))</f>
        <v>0</v>
      </c>
      <c r="W220" s="1" t="e">
        <f t="shared" si="15"/>
        <v>#VALUE!</v>
      </c>
      <c r="X220" s="57" t="b">
        <f>AND($A220="x",'Daļu izvēle'!$E217&lt;&gt;"",'Daļu izvēle'!$E217&lt;&gt;0)</f>
        <v>0</v>
      </c>
      <c r="Y220" s="57" t="b">
        <f t="shared" si="18"/>
        <v>0</v>
      </c>
      <c r="Z220" s="57" t="b">
        <f t="shared" si="19"/>
        <v>1</v>
      </c>
      <c r="AA220" s="57" t="b">
        <f>'Agrotehniskā kopšana'!I221&gt;=I220*0.85</f>
        <v>1</v>
      </c>
      <c r="AB220" s="57" t="b">
        <f>'Jaunaudžu kopšana'!I220&gt;=I220*0.85</f>
        <v>1</v>
      </c>
      <c r="AC220" s="57" t="b">
        <f>'Agrotehniskā kopšana'!AH221</f>
        <v>0</v>
      </c>
      <c r="AD220" s="57" t="b">
        <f>'Jaunaudžu kopšana'!Z220</f>
        <v>0</v>
      </c>
    </row>
    <row r="221" spans="1:30" hidden="1" x14ac:dyDescent="0.3">
      <c r="A221" s="324" t="str">
        <f>SUBSTITUTE('Daļu izvēle'!A218,"0","")</f>
        <v/>
      </c>
      <c r="B221" s="325">
        <f>'Daļu izvēle'!B218</f>
        <v>210</v>
      </c>
      <c r="C221" s="166" t="str">
        <f>'Daļu izvēle'!C218</f>
        <v>Zemgale</v>
      </c>
      <c r="D221" s="326" t="str">
        <f>'Daļu izvēle'!D218</f>
        <v>Klīves</v>
      </c>
      <c r="E221" s="327">
        <f>'Daļu izvēle'!E218</f>
        <v>30</v>
      </c>
      <c r="F221" s="327">
        <f>'Daļu izvēle'!F218</f>
        <v>0</v>
      </c>
      <c r="G221" s="97">
        <f>'Daļu izvēle'!G218</f>
        <v>0</v>
      </c>
      <c r="H221" s="98">
        <f>'Daļu izvēle'!H218</f>
        <v>0</v>
      </c>
      <c r="I221" s="343"/>
      <c r="J221" s="344">
        <f t="shared" si="16"/>
        <v>0</v>
      </c>
      <c r="K221" s="156" t="str">
        <f>IF($X221,IF(AND($I221&lt;&gt;"",$I221&lt;&gt;0),ROUND(ROUND($I221,3)*Cenas!B$9*Cenas!$B$6,2),0),"")</f>
        <v/>
      </c>
      <c r="L221" s="153" t="str">
        <f>IF($X221,IF(AND($I221&lt;&gt;"",$I221&lt;&gt;0),ROUND(ROUND($I221,3)*Cenas!C$9*Cenas!$B$6,2),0),"")</f>
        <v/>
      </c>
      <c r="M221" s="99" t="str">
        <f>IF($X221,IF(AND($I221&lt;&gt;"",$I221&lt;&gt;0),ROUND(ROUND($I221,3)*Cenas!D$9*Cenas!$B$6,2),0),"")</f>
        <v/>
      </c>
      <c r="T221" s="1" t="b">
        <f t="shared" si="17"/>
        <v>0</v>
      </c>
      <c r="U221" s="1" t="b">
        <f>AND($A221="x",'Daļu izvēle'!$E218&lt;&gt;"",ISBLANK($K221))</f>
        <v>0</v>
      </c>
      <c r="V221" s="1" t="b">
        <f>AND($A221="x",'Daļu izvēle'!$E218&lt;&gt;"",ISBLANK($L221))</f>
        <v>0</v>
      </c>
      <c r="W221" s="1" t="e">
        <f t="shared" si="15"/>
        <v>#VALUE!</v>
      </c>
      <c r="X221" s="57" t="b">
        <f>AND($A221="x",'Daļu izvēle'!$E218&lt;&gt;"",'Daļu izvēle'!$E218&lt;&gt;0)</f>
        <v>0</v>
      </c>
      <c r="Y221" s="57" t="b">
        <f t="shared" si="18"/>
        <v>0</v>
      </c>
      <c r="Z221" s="57" t="b">
        <f t="shared" si="19"/>
        <v>1</v>
      </c>
      <c r="AA221" s="57" t="b">
        <f>'Agrotehniskā kopšana'!I222&gt;=I221*0.85</f>
        <v>1</v>
      </c>
      <c r="AB221" s="57" t="b">
        <f>'Jaunaudžu kopšana'!I221&gt;=I221*0.85</f>
        <v>1</v>
      </c>
      <c r="AC221" s="57" t="b">
        <f>'Agrotehniskā kopšana'!AH222</f>
        <v>0</v>
      </c>
      <c r="AD221" s="57" t="b">
        <f>'Jaunaudžu kopšana'!Z221</f>
        <v>0</v>
      </c>
    </row>
    <row r="222" spans="1:30" hidden="1" x14ac:dyDescent="0.3">
      <c r="A222" s="324" t="str">
        <f>SUBSTITUTE('Daļu izvēle'!A219,"0","")</f>
        <v/>
      </c>
      <c r="B222" s="325">
        <f>'Daļu izvēle'!B219</f>
        <v>211</v>
      </c>
      <c r="C222" s="166" t="str">
        <f>'Daļu izvēle'!C219</f>
        <v>Zemgale</v>
      </c>
      <c r="D222" s="326" t="str">
        <f>'Daļu izvēle'!D219</f>
        <v>Klīves</v>
      </c>
      <c r="E222" s="327">
        <f>'Daļu izvēle'!E219</f>
        <v>15</v>
      </c>
      <c r="F222" s="327">
        <f>'Daļu izvēle'!F219</f>
        <v>0</v>
      </c>
      <c r="G222" s="97">
        <f>'Daļu izvēle'!G219</f>
        <v>0</v>
      </c>
      <c r="H222" s="98">
        <f>'Daļu izvēle'!H219</f>
        <v>0</v>
      </c>
      <c r="I222" s="343"/>
      <c r="J222" s="344">
        <f t="shared" si="16"/>
        <v>0</v>
      </c>
      <c r="K222" s="156" t="str">
        <f>IF($X222,IF(AND($I222&lt;&gt;"",$I222&lt;&gt;0),ROUND(ROUND($I222,3)*Cenas!B$9*Cenas!$B$6,2),0),"")</f>
        <v/>
      </c>
      <c r="L222" s="153" t="str">
        <f>IF($X222,IF(AND($I222&lt;&gt;"",$I222&lt;&gt;0),ROUND(ROUND($I222,3)*Cenas!C$9*Cenas!$B$6,2),0),"")</f>
        <v/>
      </c>
      <c r="M222" s="99" t="str">
        <f>IF($X222,IF(AND($I222&lt;&gt;"",$I222&lt;&gt;0),ROUND(ROUND($I222,3)*Cenas!D$9*Cenas!$B$6,2),0),"")</f>
        <v/>
      </c>
      <c r="T222" s="1" t="b">
        <f t="shared" si="17"/>
        <v>0</v>
      </c>
      <c r="U222" s="1" t="b">
        <f>AND($A222="x",'Daļu izvēle'!$E219&lt;&gt;"",ISBLANK($K222))</f>
        <v>0</v>
      </c>
      <c r="V222" s="1" t="b">
        <f>AND($A222="x",'Daļu izvēle'!$E219&lt;&gt;"",ISBLANK($L222))</f>
        <v>0</v>
      </c>
      <c r="W222" s="1" t="e">
        <f t="shared" si="15"/>
        <v>#VALUE!</v>
      </c>
      <c r="X222" s="57" t="b">
        <f>AND($A222="x",'Daļu izvēle'!$E219&lt;&gt;"",'Daļu izvēle'!$E219&lt;&gt;0)</f>
        <v>0</v>
      </c>
      <c r="Y222" s="57" t="b">
        <f t="shared" si="18"/>
        <v>0</v>
      </c>
      <c r="Z222" s="57" t="b">
        <f t="shared" si="19"/>
        <v>1</v>
      </c>
      <c r="AA222" s="57" t="b">
        <f>'Agrotehniskā kopšana'!I223&gt;=I222*0.85</f>
        <v>1</v>
      </c>
      <c r="AB222" s="57" t="b">
        <f>'Jaunaudžu kopšana'!I222&gt;=I222*0.85</f>
        <v>1</v>
      </c>
      <c r="AC222" s="57" t="b">
        <f>'Agrotehniskā kopšana'!AH223</f>
        <v>0</v>
      </c>
      <c r="AD222" s="57" t="b">
        <f>'Jaunaudžu kopšana'!Z222</f>
        <v>0</v>
      </c>
    </row>
    <row r="223" spans="1:30" hidden="1" x14ac:dyDescent="0.3">
      <c r="A223" s="324" t="str">
        <f>SUBSTITUTE('Daļu izvēle'!A220,"0","")</f>
        <v/>
      </c>
      <c r="B223" s="325">
        <f>'Daļu izvēle'!B220</f>
        <v>212</v>
      </c>
      <c r="C223" s="166" t="str">
        <f>'Daļu izvēle'!C220</f>
        <v>Zemgale</v>
      </c>
      <c r="D223" s="326" t="str">
        <f>'Daļu izvēle'!D220</f>
        <v>Klīves</v>
      </c>
      <c r="E223" s="327">
        <f>'Daļu izvēle'!E220</f>
        <v>25</v>
      </c>
      <c r="F223" s="327">
        <f>'Daļu izvēle'!F220</f>
        <v>0</v>
      </c>
      <c r="G223" s="97">
        <f>'Daļu izvēle'!G220</f>
        <v>0</v>
      </c>
      <c r="H223" s="98">
        <f>'Daļu izvēle'!H220</f>
        <v>0</v>
      </c>
      <c r="I223" s="343"/>
      <c r="J223" s="344">
        <f t="shared" si="16"/>
        <v>0</v>
      </c>
      <c r="K223" s="156" t="str">
        <f>IF($X223,IF(AND($I223&lt;&gt;"",$I223&lt;&gt;0),ROUND(ROUND($I223,3)*Cenas!B$9*Cenas!$B$6,2),0),"")</f>
        <v/>
      </c>
      <c r="L223" s="153" t="str">
        <f>IF($X223,IF(AND($I223&lt;&gt;"",$I223&lt;&gt;0),ROUND(ROUND($I223,3)*Cenas!C$9*Cenas!$B$6,2),0),"")</f>
        <v/>
      </c>
      <c r="M223" s="99" t="str">
        <f>IF($X223,IF(AND($I223&lt;&gt;"",$I223&lt;&gt;0),ROUND(ROUND($I223,3)*Cenas!D$9*Cenas!$B$6,2),0),"")</f>
        <v/>
      </c>
      <c r="T223" s="1" t="b">
        <f t="shared" si="17"/>
        <v>0</v>
      </c>
      <c r="U223" s="1" t="b">
        <f>AND($A223="x",'Daļu izvēle'!$E220&lt;&gt;"",ISBLANK($K223))</f>
        <v>0</v>
      </c>
      <c r="V223" s="1" t="b">
        <f>AND($A223="x",'Daļu izvēle'!$E220&lt;&gt;"",ISBLANK($L223))</f>
        <v>0</v>
      </c>
      <c r="W223" s="1" t="e">
        <f t="shared" si="15"/>
        <v>#VALUE!</v>
      </c>
      <c r="X223" s="57" t="b">
        <f>AND($A223="x",'Daļu izvēle'!$E220&lt;&gt;"",'Daļu izvēle'!$E220&lt;&gt;0)</f>
        <v>0</v>
      </c>
      <c r="Y223" s="57" t="b">
        <f t="shared" si="18"/>
        <v>0</v>
      </c>
      <c r="Z223" s="57" t="b">
        <f t="shared" si="19"/>
        <v>1</v>
      </c>
      <c r="AA223" s="57" t="b">
        <f>'Agrotehniskā kopšana'!I224&gt;=I223*0.85</f>
        <v>1</v>
      </c>
      <c r="AB223" s="57" t="b">
        <f>'Jaunaudžu kopšana'!I223&gt;=I223*0.85</f>
        <v>1</v>
      </c>
      <c r="AC223" s="57" t="b">
        <f>'Agrotehniskā kopšana'!AH224</f>
        <v>0</v>
      </c>
      <c r="AD223" s="57" t="b">
        <f>'Jaunaudžu kopšana'!Z223</f>
        <v>0</v>
      </c>
    </row>
    <row r="224" spans="1:30" hidden="1" x14ac:dyDescent="0.3">
      <c r="A224" s="324" t="str">
        <f>SUBSTITUTE('Daļu izvēle'!A221,"0","")</f>
        <v/>
      </c>
      <c r="B224" s="325">
        <f>'Daļu izvēle'!B221</f>
        <v>213</v>
      </c>
      <c r="C224" s="166" t="str">
        <f>'Daļu izvēle'!C221</f>
        <v>Zemgale</v>
      </c>
      <c r="D224" s="326" t="str">
        <f>'Daļu izvēle'!D221</f>
        <v>Līvbērzes</v>
      </c>
      <c r="E224" s="327">
        <f>'Daļu izvēle'!E221</f>
        <v>0</v>
      </c>
      <c r="F224" s="327">
        <f>'Daļu izvēle'!F221</f>
        <v>0</v>
      </c>
      <c r="G224" s="97">
        <f>'Daļu izvēle'!G221</f>
        <v>0</v>
      </c>
      <c r="H224" s="98">
        <f>'Daļu izvēle'!H221</f>
        <v>0</v>
      </c>
      <c r="I224" s="343"/>
      <c r="J224" s="344">
        <f t="shared" si="16"/>
        <v>0</v>
      </c>
      <c r="K224" s="156" t="str">
        <f>IF($X224,IF(AND($I224&lt;&gt;"",$I224&lt;&gt;0),ROUND(ROUND($I224,3)*Cenas!B$9*Cenas!$B$6,2),0),"")</f>
        <v/>
      </c>
      <c r="L224" s="153" t="str">
        <f>IF($X224,IF(AND($I224&lt;&gt;"",$I224&lt;&gt;0),ROUND(ROUND($I224,3)*Cenas!C$9*Cenas!$B$6,2),0),"")</f>
        <v/>
      </c>
      <c r="M224" s="99" t="str">
        <f>IF($X224,IF(AND($I224&lt;&gt;"",$I224&lt;&gt;0),ROUND(ROUND($I224,3)*Cenas!D$9*Cenas!$B$6,2),0),"")</f>
        <v/>
      </c>
      <c r="T224" s="1" t="b">
        <f t="shared" si="17"/>
        <v>0</v>
      </c>
      <c r="U224" s="1" t="b">
        <f>AND($A224="x",'Daļu izvēle'!$E221&lt;&gt;"",ISBLANK($K224))</f>
        <v>0</v>
      </c>
      <c r="V224" s="1" t="b">
        <f>AND($A224="x",'Daļu izvēle'!$E221&lt;&gt;"",ISBLANK($L224))</f>
        <v>0</v>
      </c>
      <c r="W224" s="1" t="e">
        <f t="shared" si="15"/>
        <v>#VALUE!</v>
      </c>
      <c r="X224" s="57" t="b">
        <f>AND($A224="x",'Daļu izvēle'!$E221&lt;&gt;"",'Daļu izvēle'!$E221&lt;&gt;0)</f>
        <v>0</v>
      </c>
      <c r="Y224" s="57" t="b">
        <f t="shared" si="18"/>
        <v>0</v>
      </c>
      <c r="Z224" s="57" t="b">
        <f t="shared" si="19"/>
        <v>1</v>
      </c>
      <c r="AA224" s="57" t="b">
        <f>'Agrotehniskā kopšana'!I225&gt;=I224*0.85</f>
        <v>1</v>
      </c>
      <c r="AB224" s="57" t="b">
        <f>'Jaunaudžu kopšana'!I224&gt;=I224*0.85</f>
        <v>1</v>
      </c>
      <c r="AC224" s="57" t="b">
        <f>'Agrotehniskā kopšana'!AH225</f>
        <v>0</v>
      </c>
      <c r="AD224" s="57" t="b">
        <f>'Jaunaudžu kopšana'!Z224</f>
        <v>0</v>
      </c>
    </row>
    <row r="225" spans="1:30" hidden="1" x14ac:dyDescent="0.3">
      <c r="A225" s="324" t="str">
        <f>SUBSTITUTE('Daļu izvēle'!A222,"0","")</f>
        <v/>
      </c>
      <c r="B225" s="325">
        <f>'Daļu izvēle'!B222</f>
        <v>214</v>
      </c>
      <c r="C225" s="166" t="str">
        <f>'Daļu izvēle'!C222</f>
        <v>Zemgale</v>
      </c>
      <c r="D225" s="326" t="str">
        <f>'Daļu izvēle'!D222</f>
        <v>Līvbērzes</v>
      </c>
      <c r="E225" s="327">
        <f>'Daļu izvēle'!E222</f>
        <v>0</v>
      </c>
      <c r="F225" s="327">
        <f>'Daļu izvēle'!F222</f>
        <v>0</v>
      </c>
      <c r="G225" s="97">
        <f>'Daļu izvēle'!G222</f>
        <v>0</v>
      </c>
      <c r="H225" s="98">
        <f>'Daļu izvēle'!H222</f>
        <v>0</v>
      </c>
      <c r="I225" s="343"/>
      <c r="J225" s="344">
        <f t="shared" si="16"/>
        <v>0</v>
      </c>
      <c r="K225" s="156" t="str">
        <f>IF($X225,IF(AND($I225&lt;&gt;"",$I225&lt;&gt;0),ROUND(ROUND($I225,3)*Cenas!B$9*Cenas!$B$6,2),0),"")</f>
        <v/>
      </c>
      <c r="L225" s="153" t="str">
        <f>IF($X225,IF(AND($I225&lt;&gt;"",$I225&lt;&gt;0),ROUND(ROUND($I225,3)*Cenas!C$9*Cenas!$B$6,2),0),"")</f>
        <v/>
      </c>
      <c r="M225" s="99" t="str">
        <f>IF($X225,IF(AND($I225&lt;&gt;"",$I225&lt;&gt;0),ROUND(ROUND($I225,3)*Cenas!D$9*Cenas!$B$6,2),0),"")</f>
        <v/>
      </c>
      <c r="T225" s="1" t="b">
        <f t="shared" si="17"/>
        <v>0</v>
      </c>
      <c r="U225" s="1" t="b">
        <f>AND($A225="x",'Daļu izvēle'!$E222&lt;&gt;"",ISBLANK($K225))</f>
        <v>0</v>
      </c>
      <c r="V225" s="1" t="b">
        <f>AND($A225="x",'Daļu izvēle'!$E222&lt;&gt;"",ISBLANK($L225))</f>
        <v>0</v>
      </c>
      <c r="W225" s="1" t="e">
        <f t="shared" si="15"/>
        <v>#VALUE!</v>
      </c>
      <c r="X225" s="57" t="b">
        <f>AND($A225="x",'Daļu izvēle'!$E222&lt;&gt;"",'Daļu izvēle'!$E222&lt;&gt;0)</f>
        <v>0</v>
      </c>
      <c r="Y225" s="57" t="b">
        <f t="shared" si="18"/>
        <v>0</v>
      </c>
      <c r="Z225" s="57" t="b">
        <f t="shared" si="19"/>
        <v>1</v>
      </c>
      <c r="AA225" s="57" t="b">
        <f>'Agrotehniskā kopšana'!I226&gt;=I225*0.85</f>
        <v>1</v>
      </c>
      <c r="AB225" s="57" t="b">
        <f>'Jaunaudžu kopšana'!I225&gt;=I225*0.85</f>
        <v>1</v>
      </c>
      <c r="AC225" s="57" t="b">
        <f>'Agrotehniskā kopšana'!AH226</f>
        <v>0</v>
      </c>
      <c r="AD225" s="57" t="b">
        <f>'Jaunaudžu kopšana'!Z225</f>
        <v>0</v>
      </c>
    </row>
    <row r="226" spans="1:30" hidden="1" x14ac:dyDescent="0.3">
      <c r="A226" s="324" t="str">
        <f>SUBSTITUTE('Daļu izvēle'!A223,"0","")</f>
        <v/>
      </c>
      <c r="B226" s="325">
        <f>'Daļu izvēle'!B223</f>
        <v>215</v>
      </c>
      <c r="C226" s="166" t="str">
        <f>'Daļu izvēle'!C223</f>
        <v>Zemgale</v>
      </c>
      <c r="D226" s="326" t="str">
        <f>'Daļu izvēle'!D223</f>
        <v>Līvbērzes</v>
      </c>
      <c r="E226" s="327">
        <f>'Daļu izvēle'!E223</f>
        <v>10</v>
      </c>
      <c r="F226" s="327">
        <f>'Daļu izvēle'!F223</f>
        <v>20</v>
      </c>
      <c r="G226" s="97">
        <f>'Daļu izvēle'!G223</f>
        <v>0</v>
      </c>
      <c r="H226" s="98">
        <f>'Daļu izvēle'!H223</f>
        <v>0</v>
      </c>
      <c r="I226" s="343"/>
      <c r="J226" s="344">
        <f t="shared" si="16"/>
        <v>0</v>
      </c>
      <c r="K226" s="156" t="str">
        <f>IF($X226,IF(AND($I226&lt;&gt;"",$I226&lt;&gt;0),ROUND(ROUND($I226,3)*Cenas!B$9*Cenas!$B$6,2),0),"")</f>
        <v/>
      </c>
      <c r="L226" s="153" t="str">
        <f>IF($X226,IF(AND($I226&lt;&gt;"",$I226&lt;&gt;0),ROUND(ROUND($I226,3)*Cenas!C$9*Cenas!$B$6,2),0),"")</f>
        <v/>
      </c>
      <c r="M226" s="99" t="str">
        <f>IF($X226,IF(AND($I226&lt;&gt;"",$I226&lt;&gt;0),ROUND(ROUND($I226,3)*Cenas!D$9*Cenas!$B$6,2),0),"")</f>
        <v/>
      </c>
      <c r="T226" s="1" t="b">
        <f t="shared" si="17"/>
        <v>0</v>
      </c>
      <c r="U226" s="1" t="b">
        <f>AND($A226="x",'Daļu izvēle'!$E223&lt;&gt;"",ISBLANK($K226))</f>
        <v>0</v>
      </c>
      <c r="V226" s="1" t="b">
        <f>AND($A226="x",'Daļu izvēle'!$E223&lt;&gt;"",ISBLANK($L226))</f>
        <v>0</v>
      </c>
      <c r="W226" s="1" t="e">
        <f t="shared" si="15"/>
        <v>#VALUE!</v>
      </c>
      <c r="X226" s="57" t="b">
        <f>AND($A226="x",'Daļu izvēle'!$E223&lt;&gt;"",'Daļu izvēle'!$E223&lt;&gt;0)</f>
        <v>0</v>
      </c>
      <c r="Y226" s="57" t="b">
        <f t="shared" si="18"/>
        <v>0</v>
      </c>
      <c r="Z226" s="57" t="b">
        <f t="shared" si="19"/>
        <v>1</v>
      </c>
      <c r="AA226" s="57" t="b">
        <f>'Agrotehniskā kopšana'!I227&gt;=I226*0.85</f>
        <v>1</v>
      </c>
      <c r="AB226" s="57" t="b">
        <f>'Jaunaudžu kopšana'!I226&gt;=I226*0.85</f>
        <v>1</v>
      </c>
      <c r="AC226" s="57" t="b">
        <f>'Agrotehniskā kopšana'!AH227</f>
        <v>0</v>
      </c>
      <c r="AD226" s="57" t="b">
        <f>'Jaunaudžu kopšana'!Z226</f>
        <v>0</v>
      </c>
    </row>
    <row r="227" spans="1:30" hidden="1" x14ac:dyDescent="0.3">
      <c r="A227" s="324" t="str">
        <f>SUBSTITUTE('Daļu izvēle'!A224,"0","")</f>
        <v/>
      </c>
      <c r="B227" s="325">
        <f>'Daļu izvēle'!B224</f>
        <v>216</v>
      </c>
      <c r="C227" s="166" t="str">
        <f>'Daļu izvēle'!C224</f>
        <v>Zemgale</v>
      </c>
      <c r="D227" s="326" t="str">
        <f>'Daļu izvēle'!D224</f>
        <v>Misas</v>
      </c>
      <c r="E227" s="327">
        <f>'Daļu izvēle'!E224</f>
        <v>50</v>
      </c>
      <c r="F227" s="327">
        <f>'Daļu izvēle'!F224</f>
        <v>50</v>
      </c>
      <c r="G227" s="97">
        <f>'Daļu izvēle'!G224</f>
        <v>0</v>
      </c>
      <c r="H227" s="98">
        <f>'Daļu izvēle'!H224</f>
        <v>0</v>
      </c>
      <c r="I227" s="343"/>
      <c r="J227" s="344">
        <f t="shared" si="16"/>
        <v>0</v>
      </c>
      <c r="K227" s="156" t="str">
        <f>IF($X227,IF(AND($I227&lt;&gt;"",$I227&lt;&gt;0),ROUND(ROUND($I227,3)*Cenas!B$9*Cenas!$B$6,2),0),"")</f>
        <v/>
      </c>
      <c r="L227" s="153" t="str">
        <f>IF($X227,IF(AND($I227&lt;&gt;"",$I227&lt;&gt;0),ROUND(ROUND($I227,3)*Cenas!C$9*Cenas!$B$6,2),0),"")</f>
        <v/>
      </c>
      <c r="M227" s="99" t="str">
        <f>IF($X227,IF(AND($I227&lt;&gt;"",$I227&lt;&gt;0),ROUND(ROUND($I227,3)*Cenas!D$9*Cenas!$B$6,2),0),"")</f>
        <v/>
      </c>
      <c r="T227" s="1" t="b">
        <f t="shared" si="17"/>
        <v>0</v>
      </c>
      <c r="U227" s="1" t="b">
        <f>AND($A227="x",'Daļu izvēle'!$E224&lt;&gt;"",ISBLANK($K227))</f>
        <v>0</v>
      </c>
      <c r="V227" s="1" t="b">
        <f>AND($A227="x",'Daļu izvēle'!$E224&lt;&gt;"",ISBLANK($L227))</f>
        <v>0</v>
      </c>
      <c r="W227" s="1" t="e">
        <f t="shared" si="15"/>
        <v>#VALUE!</v>
      </c>
      <c r="X227" s="57" t="b">
        <f>AND($A227="x",'Daļu izvēle'!$E224&lt;&gt;"",'Daļu izvēle'!$E224&lt;&gt;0)</f>
        <v>0</v>
      </c>
      <c r="Y227" s="57" t="b">
        <f t="shared" si="18"/>
        <v>0</v>
      </c>
      <c r="Z227" s="57" t="b">
        <f t="shared" si="19"/>
        <v>1</v>
      </c>
      <c r="AA227" s="57" t="b">
        <f>'Agrotehniskā kopšana'!I228&gt;=I227*0.85</f>
        <v>1</v>
      </c>
      <c r="AB227" s="57" t="b">
        <f>'Jaunaudžu kopšana'!I227&gt;=I227*0.85</f>
        <v>1</v>
      </c>
      <c r="AC227" s="57" t="b">
        <f>'Agrotehniskā kopšana'!AH228</f>
        <v>0</v>
      </c>
      <c r="AD227" s="57" t="b">
        <f>'Jaunaudžu kopšana'!Z227</f>
        <v>0</v>
      </c>
    </row>
    <row r="228" spans="1:30" hidden="1" x14ac:dyDescent="0.3">
      <c r="A228" s="324" t="str">
        <f>SUBSTITUTE('Daļu izvēle'!A225,"0","")</f>
        <v/>
      </c>
      <c r="B228" s="325">
        <f>'Daļu izvēle'!B225</f>
        <v>217</v>
      </c>
      <c r="C228" s="166" t="str">
        <f>'Daļu izvēle'!C225</f>
        <v>Zemgale</v>
      </c>
      <c r="D228" s="326" t="str">
        <f>'Daļu izvēle'!D225</f>
        <v>Misas</v>
      </c>
      <c r="E228" s="327">
        <f>'Daļu izvēle'!E225</f>
        <v>45</v>
      </c>
      <c r="F228" s="327">
        <f>'Daļu izvēle'!F225</f>
        <v>45</v>
      </c>
      <c r="G228" s="97">
        <f>'Daļu izvēle'!G225</f>
        <v>0</v>
      </c>
      <c r="H228" s="98">
        <f>'Daļu izvēle'!H225</f>
        <v>0</v>
      </c>
      <c r="I228" s="343"/>
      <c r="J228" s="344">
        <f t="shared" si="16"/>
        <v>0</v>
      </c>
      <c r="K228" s="156" t="str">
        <f>IF($X228,IF(AND($I228&lt;&gt;"",$I228&lt;&gt;0),ROUND(ROUND($I228,3)*Cenas!B$9*Cenas!$B$6,2),0),"")</f>
        <v/>
      </c>
      <c r="L228" s="153" t="str">
        <f>IF($X228,IF(AND($I228&lt;&gt;"",$I228&lt;&gt;0),ROUND(ROUND($I228,3)*Cenas!C$9*Cenas!$B$6,2),0),"")</f>
        <v/>
      </c>
      <c r="M228" s="99" t="str">
        <f>IF($X228,IF(AND($I228&lt;&gt;"",$I228&lt;&gt;0),ROUND(ROUND($I228,3)*Cenas!D$9*Cenas!$B$6,2),0),"")</f>
        <v/>
      </c>
      <c r="T228" s="1" t="b">
        <f t="shared" si="17"/>
        <v>0</v>
      </c>
      <c r="U228" s="1" t="b">
        <f>AND($A228="x",'Daļu izvēle'!$E225&lt;&gt;"",ISBLANK($K228))</f>
        <v>0</v>
      </c>
      <c r="V228" s="1" t="b">
        <f>AND($A228="x",'Daļu izvēle'!$E225&lt;&gt;"",ISBLANK($L228))</f>
        <v>0</v>
      </c>
      <c r="W228" s="1" t="e">
        <f t="shared" si="15"/>
        <v>#VALUE!</v>
      </c>
      <c r="X228" s="57" t="b">
        <f>AND($A228="x",'Daļu izvēle'!$E225&lt;&gt;"",'Daļu izvēle'!$E225&lt;&gt;0)</f>
        <v>0</v>
      </c>
      <c r="Y228" s="57" t="b">
        <f t="shared" si="18"/>
        <v>0</v>
      </c>
      <c r="Z228" s="57" t="b">
        <f t="shared" si="19"/>
        <v>1</v>
      </c>
      <c r="AA228" s="57" t="b">
        <f>'Agrotehniskā kopšana'!I229&gt;=I228*0.85</f>
        <v>1</v>
      </c>
      <c r="AB228" s="57" t="b">
        <f>'Jaunaudžu kopšana'!I228&gt;=I228*0.85</f>
        <v>1</v>
      </c>
      <c r="AC228" s="57" t="b">
        <f>'Agrotehniskā kopšana'!AH229</f>
        <v>0</v>
      </c>
      <c r="AD228" s="57" t="b">
        <f>'Jaunaudžu kopšana'!Z228</f>
        <v>0</v>
      </c>
    </row>
    <row r="229" spans="1:30" hidden="1" x14ac:dyDescent="0.3">
      <c r="A229" s="324" t="str">
        <f>SUBSTITUTE('Daļu izvēle'!A226,"0","")</f>
        <v/>
      </c>
      <c r="B229" s="325">
        <f>'Daļu izvēle'!B226</f>
        <v>218</v>
      </c>
      <c r="C229" s="166" t="str">
        <f>'Daļu izvēle'!C226</f>
        <v>Zemgale</v>
      </c>
      <c r="D229" s="326" t="str">
        <f>'Daļu izvēle'!D226</f>
        <v>Misas</v>
      </c>
      <c r="E229" s="327">
        <f>'Daļu izvēle'!E226</f>
        <v>0</v>
      </c>
      <c r="F229" s="327">
        <f>'Daļu izvēle'!F226</f>
        <v>0</v>
      </c>
      <c r="G229" s="97">
        <f>'Daļu izvēle'!G226</f>
        <v>0</v>
      </c>
      <c r="H229" s="98">
        <f>'Daļu izvēle'!H226</f>
        <v>0</v>
      </c>
      <c r="I229" s="343"/>
      <c r="J229" s="344">
        <f t="shared" si="16"/>
        <v>0</v>
      </c>
      <c r="K229" s="156" t="str">
        <f>IF($X229,IF(AND($I229&lt;&gt;"",$I229&lt;&gt;0),ROUND(ROUND($I229,3)*Cenas!B$9*Cenas!$B$6,2),0),"")</f>
        <v/>
      </c>
      <c r="L229" s="153" t="str">
        <f>IF($X229,IF(AND($I229&lt;&gt;"",$I229&lt;&gt;0),ROUND(ROUND($I229,3)*Cenas!C$9*Cenas!$B$6,2),0),"")</f>
        <v/>
      </c>
      <c r="M229" s="99" t="str">
        <f>IF($X229,IF(AND($I229&lt;&gt;"",$I229&lt;&gt;0),ROUND(ROUND($I229,3)*Cenas!D$9*Cenas!$B$6,2),0),"")</f>
        <v/>
      </c>
      <c r="T229" s="1" t="b">
        <f t="shared" si="17"/>
        <v>0</v>
      </c>
      <c r="U229" s="1" t="b">
        <f>AND($A229="x",'Daļu izvēle'!$E226&lt;&gt;"",ISBLANK($K229))</f>
        <v>0</v>
      </c>
      <c r="V229" s="1" t="b">
        <f>AND($A229="x",'Daļu izvēle'!$E226&lt;&gt;"",ISBLANK($L229))</f>
        <v>0</v>
      </c>
      <c r="W229" s="1" t="e">
        <f t="shared" si="15"/>
        <v>#VALUE!</v>
      </c>
      <c r="X229" s="57" t="b">
        <f>AND($A229="x",'Daļu izvēle'!$E226&lt;&gt;"",'Daļu izvēle'!$E226&lt;&gt;0)</f>
        <v>0</v>
      </c>
      <c r="Y229" s="57" t="b">
        <f t="shared" si="18"/>
        <v>0</v>
      </c>
      <c r="Z229" s="57" t="b">
        <f t="shared" si="19"/>
        <v>1</v>
      </c>
      <c r="AA229" s="57" t="b">
        <f>'Agrotehniskā kopšana'!I230&gt;=I229*0.85</f>
        <v>1</v>
      </c>
      <c r="AB229" s="57" t="b">
        <f>'Jaunaudžu kopšana'!I229&gt;=I229*0.85</f>
        <v>1</v>
      </c>
      <c r="AC229" s="57" t="b">
        <f>'Agrotehniskā kopšana'!AH230</f>
        <v>0</v>
      </c>
      <c r="AD229" s="57" t="b">
        <f>'Jaunaudžu kopšana'!Z229</f>
        <v>0</v>
      </c>
    </row>
    <row r="230" spans="1:30" hidden="1" x14ac:dyDescent="0.3">
      <c r="A230" s="324" t="str">
        <f>SUBSTITUTE('Daļu izvēle'!A227,"0","")</f>
        <v/>
      </c>
      <c r="B230" s="325">
        <f>'Daļu izvēle'!B227</f>
        <v>219</v>
      </c>
      <c r="C230" s="166" t="str">
        <f>'Daļu izvēle'!C227</f>
        <v>Zemgale</v>
      </c>
      <c r="D230" s="326" t="str">
        <f>'Daļu izvēle'!D227</f>
        <v>Misas</v>
      </c>
      <c r="E230" s="327">
        <f>'Daļu izvēle'!E227</f>
        <v>50</v>
      </c>
      <c r="F230" s="327">
        <f>'Daļu izvēle'!F227</f>
        <v>50</v>
      </c>
      <c r="G230" s="97">
        <f>'Daļu izvēle'!G227</f>
        <v>0</v>
      </c>
      <c r="H230" s="98">
        <f>'Daļu izvēle'!H227</f>
        <v>0</v>
      </c>
      <c r="I230" s="343"/>
      <c r="J230" s="344">
        <f t="shared" si="16"/>
        <v>0</v>
      </c>
      <c r="K230" s="156" t="str">
        <f>IF($X230,IF(AND($I230&lt;&gt;"",$I230&lt;&gt;0),ROUND(ROUND($I230,3)*Cenas!B$9*Cenas!$B$6,2),0),"")</f>
        <v/>
      </c>
      <c r="L230" s="153" t="str">
        <f>IF($X230,IF(AND($I230&lt;&gt;"",$I230&lt;&gt;0),ROUND(ROUND($I230,3)*Cenas!C$9*Cenas!$B$6,2),0),"")</f>
        <v/>
      </c>
      <c r="M230" s="99" t="str">
        <f>IF($X230,IF(AND($I230&lt;&gt;"",$I230&lt;&gt;0),ROUND(ROUND($I230,3)*Cenas!D$9*Cenas!$B$6,2),0),"")</f>
        <v/>
      </c>
      <c r="T230" s="1" t="b">
        <f t="shared" si="17"/>
        <v>0</v>
      </c>
      <c r="U230" s="1" t="b">
        <f>AND($A230="x",'Daļu izvēle'!$E227&lt;&gt;"",ISBLANK($K230))</f>
        <v>0</v>
      </c>
      <c r="V230" s="1" t="b">
        <f>AND($A230="x",'Daļu izvēle'!$E227&lt;&gt;"",ISBLANK($L230))</f>
        <v>0</v>
      </c>
      <c r="W230" s="1" t="e">
        <f t="shared" si="15"/>
        <v>#VALUE!</v>
      </c>
      <c r="X230" s="57" t="b">
        <f>AND($A230="x",'Daļu izvēle'!$E227&lt;&gt;"",'Daļu izvēle'!$E227&lt;&gt;0)</f>
        <v>0</v>
      </c>
      <c r="Y230" s="57" t="b">
        <f t="shared" si="18"/>
        <v>0</v>
      </c>
      <c r="Z230" s="57" t="b">
        <f t="shared" si="19"/>
        <v>1</v>
      </c>
      <c r="AA230" s="57" t="b">
        <f>'Agrotehniskā kopšana'!I231&gt;=I230*0.85</f>
        <v>1</v>
      </c>
      <c r="AB230" s="57" t="b">
        <f>'Jaunaudžu kopšana'!I230&gt;=I230*0.85</f>
        <v>1</v>
      </c>
      <c r="AC230" s="57" t="b">
        <f>'Agrotehniskā kopšana'!AH231</f>
        <v>0</v>
      </c>
      <c r="AD230" s="57" t="b">
        <f>'Jaunaudžu kopšana'!Z230</f>
        <v>0</v>
      </c>
    </row>
    <row r="231" spans="1:30" hidden="1" x14ac:dyDescent="0.3">
      <c r="A231" s="324" t="str">
        <f>SUBSTITUTE('Daļu izvēle'!A228,"0","")</f>
        <v/>
      </c>
      <c r="B231" s="325">
        <f>'Daļu izvēle'!B228</f>
        <v>220</v>
      </c>
      <c r="C231" s="166" t="str">
        <f>'Daļu izvēle'!C228</f>
        <v>Zemgale</v>
      </c>
      <c r="D231" s="326" t="str">
        <f>'Daļu izvēle'!D228</f>
        <v>Misas</v>
      </c>
      <c r="E231" s="327">
        <f>'Daļu izvēle'!E228</f>
        <v>25</v>
      </c>
      <c r="F231" s="327">
        <f>'Daļu izvēle'!F228</f>
        <v>0</v>
      </c>
      <c r="G231" s="97">
        <f>'Daļu izvēle'!G228</f>
        <v>0</v>
      </c>
      <c r="H231" s="98">
        <f>'Daļu izvēle'!H228</f>
        <v>0</v>
      </c>
      <c r="I231" s="343"/>
      <c r="J231" s="344">
        <f t="shared" si="16"/>
        <v>0</v>
      </c>
      <c r="K231" s="156" t="str">
        <f>IF($X231,IF(AND($I231&lt;&gt;"",$I231&lt;&gt;0),ROUND(ROUND($I231,3)*Cenas!B$9*Cenas!$B$6,2),0),"")</f>
        <v/>
      </c>
      <c r="L231" s="153" t="str">
        <f>IF($X231,IF(AND($I231&lt;&gt;"",$I231&lt;&gt;0),ROUND(ROUND($I231,3)*Cenas!C$9*Cenas!$B$6,2),0),"")</f>
        <v/>
      </c>
      <c r="M231" s="99" t="str">
        <f>IF($X231,IF(AND($I231&lt;&gt;"",$I231&lt;&gt;0),ROUND(ROUND($I231,3)*Cenas!D$9*Cenas!$B$6,2),0),"")</f>
        <v/>
      </c>
      <c r="T231" s="1" t="b">
        <f t="shared" si="17"/>
        <v>0</v>
      </c>
      <c r="U231" s="1" t="b">
        <f>AND($A231="x",'Daļu izvēle'!$E228&lt;&gt;"",ISBLANK($K231))</f>
        <v>0</v>
      </c>
      <c r="V231" s="1" t="b">
        <f>AND($A231="x",'Daļu izvēle'!$E228&lt;&gt;"",ISBLANK($L231))</f>
        <v>0</v>
      </c>
      <c r="W231" s="1" t="e">
        <f t="shared" si="15"/>
        <v>#VALUE!</v>
      </c>
      <c r="X231" s="57" t="b">
        <f>AND($A231="x",'Daļu izvēle'!$E228&lt;&gt;"",'Daļu izvēle'!$E228&lt;&gt;0)</f>
        <v>0</v>
      </c>
      <c r="Y231" s="57" t="b">
        <f t="shared" si="18"/>
        <v>0</v>
      </c>
      <c r="Z231" s="57" t="b">
        <f t="shared" si="19"/>
        <v>1</v>
      </c>
      <c r="AA231" s="57" t="b">
        <f>'Agrotehniskā kopšana'!I232&gt;=I231*0.85</f>
        <v>1</v>
      </c>
      <c r="AB231" s="57" t="b">
        <f>'Jaunaudžu kopšana'!I231&gt;=I231*0.85</f>
        <v>1</v>
      </c>
      <c r="AC231" s="57" t="b">
        <f>'Agrotehniskā kopšana'!AH232</f>
        <v>0</v>
      </c>
      <c r="AD231" s="57" t="b">
        <f>'Jaunaudžu kopšana'!Z231</f>
        <v>0</v>
      </c>
    </row>
    <row r="232" spans="1:30" hidden="1" x14ac:dyDescent="0.3">
      <c r="A232" s="324" t="str">
        <f>SUBSTITUTE('Daļu izvēle'!A229,"0","")</f>
        <v/>
      </c>
      <c r="B232" s="325">
        <f>'Daļu izvēle'!B229</f>
        <v>221</v>
      </c>
      <c r="C232" s="166" t="str">
        <f>'Daļu izvēle'!C229</f>
        <v>Zemgale</v>
      </c>
      <c r="D232" s="326" t="str">
        <f>'Daļu izvēle'!D229</f>
        <v>Misas</v>
      </c>
      <c r="E232" s="327">
        <f>'Daļu izvēle'!E229</f>
        <v>25</v>
      </c>
      <c r="F232" s="327">
        <f>'Daļu izvēle'!F229</f>
        <v>0</v>
      </c>
      <c r="G232" s="97">
        <f>'Daļu izvēle'!G229</f>
        <v>0</v>
      </c>
      <c r="H232" s="98">
        <f>'Daļu izvēle'!H229</f>
        <v>0</v>
      </c>
      <c r="I232" s="343"/>
      <c r="J232" s="344">
        <f t="shared" si="16"/>
        <v>0</v>
      </c>
      <c r="K232" s="156" t="str">
        <f>IF($X232,IF(AND($I232&lt;&gt;"",$I232&lt;&gt;0),ROUND(ROUND($I232,3)*Cenas!B$9*Cenas!$B$6,2),0),"")</f>
        <v/>
      </c>
      <c r="L232" s="153" t="str">
        <f>IF($X232,IF(AND($I232&lt;&gt;"",$I232&lt;&gt;0),ROUND(ROUND($I232,3)*Cenas!C$9*Cenas!$B$6,2),0),"")</f>
        <v/>
      </c>
      <c r="M232" s="99" t="str">
        <f>IF($X232,IF(AND($I232&lt;&gt;"",$I232&lt;&gt;0),ROUND(ROUND($I232,3)*Cenas!D$9*Cenas!$B$6,2),0),"")</f>
        <v/>
      </c>
      <c r="T232" s="1" t="b">
        <f t="shared" si="17"/>
        <v>0</v>
      </c>
      <c r="U232" s="1" t="b">
        <f>AND($A232="x",'Daļu izvēle'!$E229&lt;&gt;"",ISBLANK($K232))</f>
        <v>0</v>
      </c>
      <c r="V232" s="1" t="b">
        <f>AND($A232="x",'Daļu izvēle'!$E229&lt;&gt;"",ISBLANK($L232))</f>
        <v>0</v>
      </c>
      <c r="W232" s="1" t="e">
        <f t="shared" si="15"/>
        <v>#VALUE!</v>
      </c>
      <c r="X232" s="57" t="b">
        <f>AND($A232="x",'Daļu izvēle'!$E229&lt;&gt;"",'Daļu izvēle'!$E229&lt;&gt;0)</f>
        <v>0</v>
      </c>
      <c r="Y232" s="57" t="b">
        <f t="shared" si="18"/>
        <v>0</v>
      </c>
      <c r="Z232" s="57" t="b">
        <f t="shared" si="19"/>
        <v>1</v>
      </c>
      <c r="AA232" s="57" t="b">
        <f>'Agrotehniskā kopšana'!I233&gt;=I232*0.85</f>
        <v>1</v>
      </c>
      <c r="AB232" s="57" t="b">
        <f>'Jaunaudžu kopšana'!I232&gt;=I232*0.85</f>
        <v>1</v>
      </c>
      <c r="AC232" s="57" t="b">
        <f>'Agrotehniskā kopšana'!AH233</f>
        <v>0</v>
      </c>
      <c r="AD232" s="57" t="b">
        <f>'Jaunaudžu kopšana'!Z232</f>
        <v>0</v>
      </c>
    </row>
    <row r="233" spans="1:30" hidden="1" x14ac:dyDescent="0.3">
      <c r="A233" s="324" t="str">
        <f>SUBSTITUTE('Daļu izvēle'!A230,"0","")</f>
        <v/>
      </c>
      <c r="B233" s="325">
        <f>'Daļu izvēle'!B230</f>
        <v>222</v>
      </c>
      <c r="C233" s="166" t="str">
        <f>'Daļu izvēle'!C230</f>
        <v>Zemgale</v>
      </c>
      <c r="D233" s="326" t="str">
        <f>'Daļu izvēle'!D230</f>
        <v>Tērvetes</v>
      </c>
      <c r="E233" s="327">
        <f>'Daļu izvēle'!E230</f>
        <v>20</v>
      </c>
      <c r="F233" s="327">
        <f>'Daļu izvēle'!F230</f>
        <v>20</v>
      </c>
      <c r="G233" s="97">
        <f>'Daļu izvēle'!G230</f>
        <v>0</v>
      </c>
      <c r="H233" s="98">
        <f>'Daļu izvēle'!H230</f>
        <v>0</v>
      </c>
      <c r="I233" s="343"/>
      <c r="J233" s="344">
        <f t="shared" si="16"/>
        <v>0</v>
      </c>
      <c r="K233" s="156" t="str">
        <f>IF($X233,IF(AND($I233&lt;&gt;"",$I233&lt;&gt;0),ROUND(ROUND($I233,3)*Cenas!B$9*Cenas!$B$6,2),0),"")</f>
        <v/>
      </c>
      <c r="L233" s="153" t="str">
        <f>IF($X233,IF(AND($I233&lt;&gt;"",$I233&lt;&gt;0),ROUND(ROUND($I233,3)*Cenas!C$9*Cenas!$B$6,2),0),"")</f>
        <v/>
      </c>
      <c r="M233" s="99" t="str">
        <f>IF($X233,IF(AND($I233&lt;&gt;"",$I233&lt;&gt;0),ROUND(ROUND($I233,3)*Cenas!D$9*Cenas!$B$6,2),0),"")</f>
        <v/>
      </c>
      <c r="T233" s="1" t="b">
        <f t="shared" si="17"/>
        <v>0</v>
      </c>
      <c r="U233" s="1" t="b">
        <f>AND($A233="x",'Daļu izvēle'!$E230&lt;&gt;"",ISBLANK($K233))</f>
        <v>0</v>
      </c>
      <c r="V233" s="1" t="b">
        <f>AND($A233="x",'Daļu izvēle'!$E230&lt;&gt;"",ISBLANK($L233))</f>
        <v>0</v>
      </c>
      <c r="W233" s="1" t="e">
        <f t="shared" si="15"/>
        <v>#VALUE!</v>
      </c>
      <c r="X233" s="57" t="b">
        <f>AND($A233="x",'Daļu izvēle'!$E230&lt;&gt;"",'Daļu izvēle'!$E230&lt;&gt;0)</f>
        <v>0</v>
      </c>
      <c r="Y233" s="57" t="b">
        <f t="shared" si="18"/>
        <v>0</v>
      </c>
      <c r="Z233" s="57" t="b">
        <f t="shared" si="19"/>
        <v>1</v>
      </c>
      <c r="AA233" s="57" t="b">
        <f>'Agrotehniskā kopšana'!I234&gt;=I233*0.85</f>
        <v>1</v>
      </c>
      <c r="AB233" s="57" t="b">
        <f>'Jaunaudžu kopšana'!I233&gt;=I233*0.85</f>
        <v>1</v>
      </c>
      <c r="AC233" s="57" t="b">
        <f>'Agrotehniskā kopšana'!AH234</f>
        <v>0</v>
      </c>
      <c r="AD233" s="57" t="b">
        <f>'Jaunaudžu kopšana'!Z233</f>
        <v>0</v>
      </c>
    </row>
    <row r="234" spans="1:30" hidden="1" x14ac:dyDescent="0.3">
      <c r="A234" s="324" t="str">
        <f>SUBSTITUTE('Daļu izvēle'!A231,"0","")</f>
        <v/>
      </c>
      <c r="B234" s="325">
        <f>'Daļu izvēle'!B231</f>
        <v>223</v>
      </c>
      <c r="C234" s="166" t="str">
        <f>'Daļu izvēle'!C231</f>
        <v>Zemgale</v>
      </c>
      <c r="D234" s="326" t="str">
        <f>'Daļu izvēle'!D231</f>
        <v>Tērvetes</v>
      </c>
      <c r="E234" s="327">
        <f>'Daļu izvēle'!E231</f>
        <v>40</v>
      </c>
      <c r="F234" s="327">
        <f>'Daļu izvēle'!F231</f>
        <v>40</v>
      </c>
      <c r="G234" s="97">
        <f>'Daļu izvēle'!G231</f>
        <v>0</v>
      </c>
      <c r="H234" s="98">
        <f>'Daļu izvēle'!H231</f>
        <v>0</v>
      </c>
      <c r="I234" s="343"/>
      <c r="J234" s="344">
        <f t="shared" si="16"/>
        <v>0</v>
      </c>
      <c r="K234" s="156" t="str">
        <f>IF($X234,IF(AND($I234&lt;&gt;"",$I234&lt;&gt;0),ROUND(ROUND($I234,3)*Cenas!B$9*Cenas!$B$6,2),0),"")</f>
        <v/>
      </c>
      <c r="L234" s="153" t="str">
        <f>IF($X234,IF(AND($I234&lt;&gt;"",$I234&lt;&gt;0),ROUND(ROUND($I234,3)*Cenas!C$9*Cenas!$B$6,2),0),"")</f>
        <v/>
      </c>
      <c r="M234" s="99" t="str">
        <f>IF($X234,IF(AND($I234&lt;&gt;"",$I234&lt;&gt;0),ROUND(ROUND($I234,3)*Cenas!D$9*Cenas!$B$6,2),0),"")</f>
        <v/>
      </c>
      <c r="T234" s="1" t="b">
        <f t="shared" si="17"/>
        <v>0</v>
      </c>
      <c r="U234" s="1" t="b">
        <f>AND($A234="x",'Daļu izvēle'!$E231&lt;&gt;"",ISBLANK($K234))</f>
        <v>0</v>
      </c>
      <c r="V234" s="1" t="b">
        <f>AND($A234="x",'Daļu izvēle'!$E231&lt;&gt;"",ISBLANK($L234))</f>
        <v>0</v>
      </c>
      <c r="W234" s="1" t="e">
        <f t="shared" si="15"/>
        <v>#VALUE!</v>
      </c>
      <c r="X234" s="57" t="b">
        <f>AND($A234="x",'Daļu izvēle'!$E231&lt;&gt;"",'Daļu izvēle'!$E231&lt;&gt;0)</f>
        <v>0</v>
      </c>
      <c r="Y234" s="57" t="b">
        <f t="shared" si="18"/>
        <v>0</v>
      </c>
      <c r="Z234" s="57" t="b">
        <f t="shared" si="19"/>
        <v>1</v>
      </c>
      <c r="AA234" s="57" t="b">
        <f>'Agrotehniskā kopšana'!I235&gt;=I234*0.85</f>
        <v>1</v>
      </c>
      <c r="AB234" s="57" t="b">
        <f>'Jaunaudžu kopšana'!I234&gt;=I234*0.85</f>
        <v>1</v>
      </c>
      <c r="AC234" s="57" t="b">
        <f>'Agrotehniskā kopšana'!AH235</f>
        <v>0</v>
      </c>
      <c r="AD234" s="57" t="b">
        <f>'Jaunaudžu kopšana'!Z234</f>
        <v>0</v>
      </c>
    </row>
    <row r="235" spans="1:30" hidden="1" x14ac:dyDescent="0.3">
      <c r="A235" s="324" t="str">
        <f>SUBSTITUTE('Daļu izvēle'!A232,"0","")</f>
        <v/>
      </c>
      <c r="B235" s="325">
        <f>'Daļu izvēle'!B232</f>
        <v>224</v>
      </c>
      <c r="C235" s="166" t="str">
        <f>'Daļu izvēle'!C232</f>
        <v>Zemgale</v>
      </c>
      <c r="D235" s="326" t="str">
        <f>'Daļu izvēle'!D232</f>
        <v>Tērvetes</v>
      </c>
      <c r="E235" s="327">
        <f>'Daļu izvēle'!E232</f>
        <v>0</v>
      </c>
      <c r="F235" s="327">
        <f>'Daļu izvēle'!F232</f>
        <v>0</v>
      </c>
      <c r="G235" s="97">
        <f>'Daļu izvēle'!G232</f>
        <v>0</v>
      </c>
      <c r="H235" s="98">
        <f>'Daļu izvēle'!H232</f>
        <v>0</v>
      </c>
      <c r="I235" s="343"/>
      <c r="J235" s="344">
        <f t="shared" si="16"/>
        <v>0</v>
      </c>
      <c r="K235" s="156" t="str">
        <f>IF($X235,IF(AND($I235&lt;&gt;"",$I235&lt;&gt;0),ROUND(ROUND($I235,3)*Cenas!B$9*Cenas!$B$6,2),0),"")</f>
        <v/>
      </c>
      <c r="L235" s="153" t="str">
        <f>IF($X235,IF(AND($I235&lt;&gt;"",$I235&lt;&gt;0),ROUND(ROUND($I235,3)*Cenas!C$9*Cenas!$B$6,2),0),"")</f>
        <v/>
      </c>
      <c r="M235" s="99" t="str">
        <f>IF($X235,IF(AND($I235&lt;&gt;"",$I235&lt;&gt;0),ROUND(ROUND($I235,3)*Cenas!D$9*Cenas!$B$6,2),0),"")</f>
        <v/>
      </c>
      <c r="T235" s="1" t="b">
        <f t="shared" si="17"/>
        <v>0</v>
      </c>
      <c r="U235" s="1" t="b">
        <f>AND($A235="x",'Daļu izvēle'!$E232&lt;&gt;"",ISBLANK($K235))</f>
        <v>0</v>
      </c>
      <c r="V235" s="1" t="b">
        <f>AND($A235="x",'Daļu izvēle'!$E232&lt;&gt;"",ISBLANK($L235))</f>
        <v>0</v>
      </c>
      <c r="W235" s="1" t="e">
        <f t="shared" si="15"/>
        <v>#VALUE!</v>
      </c>
      <c r="X235" s="57" t="b">
        <f>AND($A235="x",'Daļu izvēle'!$E232&lt;&gt;"",'Daļu izvēle'!$E232&lt;&gt;0)</f>
        <v>0</v>
      </c>
      <c r="Y235" s="57" t="b">
        <f t="shared" si="18"/>
        <v>0</v>
      </c>
      <c r="Z235" s="57" t="b">
        <f t="shared" si="19"/>
        <v>1</v>
      </c>
      <c r="AA235" s="57" t="b">
        <f>'Agrotehniskā kopšana'!I236&gt;=I235*0.85</f>
        <v>1</v>
      </c>
      <c r="AB235" s="57" t="b">
        <f>'Jaunaudžu kopšana'!I235&gt;=I235*0.85</f>
        <v>1</v>
      </c>
      <c r="AC235" s="57" t="b">
        <f>'Agrotehniskā kopšana'!AH236</f>
        <v>0</v>
      </c>
      <c r="AD235" s="57" t="b">
        <f>'Jaunaudžu kopšana'!Z235</f>
        <v>0</v>
      </c>
    </row>
    <row r="236" spans="1:30" hidden="1" x14ac:dyDescent="0.3">
      <c r="A236" s="324" t="str">
        <f>SUBSTITUTE('Daļu izvēle'!A233,"0","")</f>
        <v/>
      </c>
      <c r="B236" s="325">
        <f>'Daļu izvēle'!B233</f>
        <v>225</v>
      </c>
      <c r="C236" s="166" t="str">
        <f>'Daļu izvēle'!C233</f>
        <v>Zemgale</v>
      </c>
      <c r="D236" s="326" t="str">
        <f>'Daļu izvēle'!D233</f>
        <v>Tērvetes</v>
      </c>
      <c r="E236" s="327">
        <f>'Daļu izvēle'!E233</f>
        <v>0</v>
      </c>
      <c r="F236" s="327">
        <f>'Daļu izvēle'!F233</f>
        <v>0</v>
      </c>
      <c r="G236" s="97">
        <f>'Daļu izvēle'!G233</f>
        <v>0</v>
      </c>
      <c r="H236" s="98">
        <f>'Daļu izvēle'!H233</f>
        <v>0</v>
      </c>
      <c r="I236" s="343"/>
      <c r="J236" s="344">
        <f t="shared" si="16"/>
        <v>0</v>
      </c>
      <c r="K236" s="156" t="str">
        <f>IF($X236,IF(AND($I236&lt;&gt;"",$I236&lt;&gt;0),ROUND(ROUND($I236,3)*Cenas!B$9*Cenas!$B$6,2),0),"")</f>
        <v/>
      </c>
      <c r="L236" s="153" t="str">
        <f>IF($X236,IF(AND($I236&lt;&gt;"",$I236&lt;&gt;0),ROUND(ROUND($I236,3)*Cenas!C$9*Cenas!$B$6,2),0),"")</f>
        <v/>
      </c>
      <c r="M236" s="99" t="str">
        <f>IF($X236,IF(AND($I236&lt;&gt;"",$I236&lt;&gt;0),ROUND(ROUND($I236,3)*Cenas!D$9*Cenas!$B$6,2),0),"")</f>
        <v/>
      </c>
      <c r="T236" s="1" t="b">
        <f t="shared" si="17"/>
        <v>0</v>
      </c>
      <c r="U236" s="1" t="b">
        <f>AND($A236="x",'Daļu izvēle'!$E233&lt;&gt;"",ISBLANK($K236))</f>
        <v>0</v>
      </c>
      <c r="V236" s="1" t="b">
        <f>AND($A236="x",'Daļu izvēle'!$E233&lt;&gt;"",ISBLANK($L236))</f>
        <v>0</v>
      </c>
      <c r="W236" s="1" t="e">
        <f t="shared" si="15"/>
        <v>#VALUE!</v>
      </c>
      <c r="X236" s="57" t="b">
        <f>AND($A236="x",'Daļu izvēle'!$E233&lt;&gt;"",'Daļu izvēle'!$E233&lt;&gt;0)</f>
        <v>0</v>
      </c>
      <c r="Y236" s="57" t="b">
        <f t="shared" si="18"/>
        <v>0</v>
      </c>
      <c r="Z236" s="57" t="b">
        <f t="shared" si="19"/>
        <v>1</v>
      </c>
      <c r="AA236" s="57" t="b">
        <f>'Agrotehniskā kopšana'!I237&gt;=I236*0.85</f>
        <v>1</v>
      </c>
      <c r="AB236" s="57" t="b">
        <f>'Jaunaudžu kopšana'!I236&gt;=I236*0.85</f>
        <v>1</v>
      </c>
      <c r="AC236" s="57" t="b">
        <f>'Agrotehniskā kopšana'!AH237</f>
        <v>0</v>
      </c>
      <c r="AD236" s="57" t="b">
        <f>'Jaunaudžu kopšana'!Z236</f>
        <v>0</v>
      </c>
    </row>
    <row r="237" spans="1:30" hidden="1" x14ac:dyDescent="0.3">
      <c r="A237" s="324" t="str">
        <f>SUBSTITUTE('Daļu izvēle'!A234,"0","")</f>
        <v/>
      </c>
      <c r="B237" s="325">
        <f>'Daļu izvēle'!B234</f>
        <v>226</v>
      </c>
      <c r="C237" s="166" t="str">
        <f>'Daļu izvēle'!C234</f>
        <v>Zemgale</v>
      </c>
      <c r="D237" s="326" t="str">
        <f>'Daļu izvēle'!D234</f>
        <v>Tērvetes</v>
      </c>
      <c r="E237" s="327">
        <f>'Daļu izvēle'!E234</f>
        <v>0</v>
      </c>
      <c r="F237" s="327">
        <f>'Daļu izvēle'!F234</f>
        <v>0</v>
      </c>
      <c r="G237" s="97">
        <f>'Daļu izvēle'!G234</f>
        <v>0</v>
      </c>
      <c r="H237" s="98">
        <f>'Daļu izvēle'!H234</f>
        <v>0</v>
      </c>
      <c r="I237" s="343"/>
      <c r="J237" s="344">
        <f t="shared" si="16"/>
        <v>0</v>
      </c>
      <c r="K237" s="156" t="str">
        <f>IF($X237,IF(AND($I237&lt;&gt;"",$I237&lt;&gt;0),ROUND(ROUND($I237,3)*Cenas!B$9*Cenas!$B$6,2),0),"")</f>
        <v/>
      </c>
      <c r="L237" s="153" t="str">
        <f>IF($X237,IF(AND($I237&lt;&gt;"",$I237&lt;&gt;0),ROUND(ROUND($I237,3)*Cenas!C$9*Cenas!$B$6,2),0),"")</f>
        <v/>
      </c>
      <c r="M237" s="99" t="str">
        <f>IF($X237,IF(AND($I237&lt;&gt;"",$I237&lt;&gt;0),ROUND(ROUND($I237,3)*Cenas!D$9*Cenas!$B$6,2),0),"")</f>
        <v/>
      </c>
      <c r="T237" s="1" t="b">
        <f t="shared" si="17"/>
        <v>0</v>
      </c>
      <c r="U237" s="1" t="b">
        <f>AND($A237="x",'Daļu izvēle'!$E234&lt;&gt;"",ISBLANK($K237))</f>
        <v>0</v>
      </c>
      <c r="V237" s="1" t="b">
        <f>AND($A237="x",'Daļu izvēle'!$E234&lt;&gt;"",ISBLANK($L237))</f>
        <v>0</v>
      </c>
      <c r="W237" s="1" t="e">
        <f t="shared" si="15"/>
        <v>#VALUE!</v>
      </c>
      <c r="X237" s="57" t="b">
        <f>AND($A237="x",'Daļu izvēle'!$E234&lt;&gt;"",'Daļu izvēle'!$E234&lt;&gt;0)</f>
        <v>0</v>
      </c>
      <c r="Y237" s="57" t="b">
        <f t="shared" si="18"/>
        <v>0</v>
      </c>
      <c r="Z237" s="57" t="b">
        <f t="shared" si="19"/>
        <v>1</v>
      </c>
      <c r="AA237" s="57" t="b">
        <f>'Agrotehniskā kopšana'!I238&gt;=I237*0.85</f>
        <v>1</v>
      </c>
      <c r="AB237" s="57" t="b">
        <f>'Jaunaudžu kopšana'!I237&gt;=I237*0.85</f>
        <v>1</v>
      </c>
      <c r="AC237" s="57" t="b">
        <f>'Agrotehniskā kopšana'!AH238</f>
        <v>0</v>
      </c>
      <c r="AD237" s="57" t="b">
        <f>'Jaunaudžu kopšana'!Z237</f>
        <v>0</v>
      </c>
    </row>
    <row r="238" spans="1:30" hidden="1" x14ac:dyDescent="0.3">
      <c r="A238" s="324" t="str">
        <f>SUBSTITUTE('Daļu izvēle'!A235,"0","")</f>
        <v/>
      </c>
      <c r="B238" s="325">
        <f>'Daļu izvēle'!B235</f>
        <v>227</v>
      </c>
      <c r="C238" s="166" t="str">
        <f>'Daļu izvēle'!C235</f>
        <v>Ziemeļkurzeme</v>
      </c>
      <c r="D238" s="326" t="str">
        <f>'Daļu izvēle'!D235</f>
        <v>Grīņu</v>
      </c>
      <c r="E238" s="327">
        <f>'Daļu izvēle'!E235</f>
        <v>35</v>
      </c>
      <c r="F238" s="327">
        <f>'Daļu izvēle'!F235</f>
        <v>35</v>
      </c>
      <c r="G238" s="97">
        <f>'Daļu izvēle'!G235</f>
        <v>0</v>
      </c>
      <c r="H238" s="98">
        <f>'Daļu izvēle'!H235</f>
        <v>0</v>
      </c>
      <c r="I238" s="343"/>
      <c r="J238" s="344">
        <f t="shared" si="16"/>
        <v>0</v>
      </c>
      <c r="K238" s="156" t="str">
        <f>IF($X238,IF(AND($I238&lt;&gt;"",$I238&lt;&gt;0),ROUND(ROUND($I238,3)*Cenas!B$9*Cenas!$B$6,2),0),"")</f>
        <v/>
      </c>
      <c r="L238" s="153" t="str">
        <f>IF($X238,IF(AND($I238&lt;&gt;"",$I238&lt;&gt;0),ROUND(ROUND($I238,3)*Cenas!C$9*Cenas!$B$6,2),0),"")</f>
        <v/>
      </c>
      <c r="M238" s="99" t="str">
        <f>IF($X238,IF(AND($I238&lt;&gt;"",$I238&lt;&gt;0),ROUND(ROUND($I238,3)*Cenas!D$9*Cenas!$B$6,2),0),"")</f>
        <v/>
      </c>
      <c r="T238" s="1" t="b">
        <f t="shared" si="17"/>
        <v>0</v>
      </c>
      <c r="U238" s="1" t="b">
        <f>AND($A238="x",'Daļu izvēle'!$E235&lt;&gt;"",ISBLANK($K238))</f>
        <v>0</v>
      </c>
      <c r="V238" s="1" t="b">
        <f>AND($A238="x",'Daļu izvēle'!$E235&lt;&gt;"",ISBLANK($L238))</f>
        <v>0</v>
      </c>
      <c r="W238" s="1" t="e">
        <f t="shared" si="15"/>
        <v>#VALUE!</v>
      </c>
      <c r="X238" s="57" t="b">
        <f>AND($A238="x",'Daļu izvēle'!$E235&lt;&gt;"",'Daļu izvēle'!$E235&lt;&gt;0)</f>
        <v>0</v>
      </c>
      <c r="Y238" s="57" t="b">
        <f t="shared" si="18"/>
        <v>0</v>
      </c>
      <c r="Z238" s="57" t="b">
        <f t="shared" si="19"/>
        <v>1</v>
      </c>
      <c r="AA238" s="57" t="b">
        <f>'Agrotehniskā kopšana'!I239&gt;=I238*0.85</f>
        <v>1</v>
      </c>
      <c r="AB238" s="57" t="b">
        <f>'Jaunaudžu kopšana'!I238&gt;=I238*0.85</f>
        <v>1</v>
      </c>
      <c r="AC238" s="57" t="b">
        <f>'Agrotehniskā kopšana'!AH239</f>
        <v>0</v>
      </c>
      <c r="AD238" s="57" t="b">
        <f>'Jaunaudžu kopšana'!Z238</f>
        <v>0</v>
      </c>
    </row>
    <row r="239" spans="1:30" hidden="1" x14ac:dyDescent="0.3">
      <c r="A239" s="324" t="str">
        <f>SUBSTITUTE('Daļu izvēle'!A236,"0","")</f>
        <v/>
      </c>
      <c r="B239" s="325">
        <f>'Daļu izvēle'!B236</f>
        <v>228</v>
      </c>
      <c r="C239" s="166" t="str">
        <f>'Daļu izvēle'!C236</f>
        <v>Ziemeļkurzeme</v>
      </c>
      <c r="D239" s="326" t="str">
        <f>'Daļu izvēle'!D236</f>
        <v>Grīņu</v>
      </c>
      <c r="E239" s="327">
        <f>'Daļu izvēle'!E236</f>
        <v>25</v>
      </c>
      <c r="F239" s="327">
        <f>'Daļu izvēle'!F236</f>
        <v>25</v>
      </c>
      <c r="G239" s="97">
        <f>'Daļu izvēle'!G236</f>
        <v>0</v>
      </c>
      <c r="H239" s="98">
        <f>'Daļu izvēle'!H236</f>
        <v>0</v>
      </c>
      <c r="I239" s="343"/>
      <c r="J239" s="344">
        <f t="shared" si="16"/>
        <v>0</v>
      </c>
      <c r="K239" s="156" t="str">
        <f>IF($X239,IF(AND($I239&lt;&gt;"",$I239&lt;&gt;0),ROUND(ROUND($I239,3)*Cenas!B$9*Cenas!$B$6,2),0),"")</f>
        <v/>
      </c>
      <c r="L239" s="153" t="str">
        <f>IF($X239,IF(AND($I239&lt;&gt;"",$I239&lt;&gt;0),ROUND(ROUND($I239,3)*Cenas!C$9*Cenas!$B$6,2),0),"")</f>
        <v/>
      </c>
      <c r="M239" s="99" t="str">
        <f>IF($X239,IF(AND($I239&lt;&gt;"",$I239&lt;&gt;0),ROUND(ROUND($I239,3)*Cenas!D$9*Cenas!$B$6,2),0),"")</f>
        <v/>
      </c>
      <c r="T239" s="1" t="b">
        <f t="shared" si="17"/>
        <v>0</v>
      </c>
      <c r="U239" s="1" t="b">
        <f>AND($A239="x",'Daļu izvēle'!$E236&lt;&gt;"",ISBLANK($K239))</f>
        <v>0</v>
      </c>
      <c r="V239" s="1" t="b">
        <f>AND($A239="x",'Daļu izvēle'!$E236&lt;&gt;"",ISBLANK($L239))</f>
        <v>0</v>
      </c>
      <c r="W239" s="1" t="e">
        <f t="shared" si="15"/>
        <v>#VALUE!</v>
      </c>
      <c r="X239" s="57" t="b">
        <f>AND($A239="x",'Daļu izvēle'!$E236&lt;&gt;"",'Daļu izvēle'!$E236&lt;&gt;0)</f>
        <v>0</v>
      </c>
      <c r="Y239" s="57" t="b">
        <f t="shared" si="18"/>
        <v>0</v>
      </c>
      <c r="Z239" s="57" t="b">
        <f t="shared" si="19"/>
        <v>1</v>
      </c>
      <c r="AA239" s="57" t="b">
        <f>'Agrotehniskā kopšana'!I240&gt;=I239*0.85</f>
        <v>1</v>
      </c>
      <c r="AB239" s="57" t="b">
        <f>'Jaunaudžu kopšana'!I239&gt;=I239*0.85</f>
        <v>1</v>
      </c>
      <c r="AC239" s="57" t="b">
        <f>'Agrotehniskā kopšana'!AH240</f>
        <v>0</v>
      </c>
      <c r="AD239" s="57" t="b">
        <f>'Jaunaudžu kopšana'!Z239</f>
        <v>0</v>
      </c>
    </row>
    <row r="240" spans="1:30" hidden="1" x14ac:dyDescent="0.3">
      <c r="A240" s="324" t="str">
        <f>SUBSTITUTE('Daļu izvēle'!A237,"0","")</f>
        <v/>
      </c>
      <c r="B240" s="325">
        <f>'Daļu izvēle'!B237</f>
        <v>229</v>
      </c>
      <c r="C240" s="166" t="str">
        <f>'Daļu izvēle'!C237</f>
        <v>Ziemeļkurzeme</v>
      </c>
      <c r="D240" s="326" t="str">
        <f>'Daļu izvēle'!D237</f>
        <v>Grīņu</v>
      </c>
      <c r="E240" s="327">
        <f>'Daļu izvēle'!E237</f>
        <v>25</v>
      </c>
      <c r="F240" s="327">
        <f>'Daļu izvēle'!F237</f>
        <v>0</v>
      </c>
      <c r="G240" s="97">
        <f>'Daļu izvēle'!G237</f>
        <v>0</v>
      </c>
      <c r="H240" s="98">
        <f>'Daļu izvēle'!H237</f>
        <v>0</v>
      </c>
      <c r="I240" s="343"/>
      <c r="J240" s="344">
        <f t="shared" si="16"/>
        <v>0</v>
      </c>
      <c r="K240" s="156" t="str">
        <f>IF($X240,IF(AND($I240&lt;&gt;"",$I240&lt;&gt;0),ROUND(ROUND($I240,3)*Cenas!B$9*Cenas!$B$6,2),0),"")</f>
        <v/>
      </c>
      <c r="L240" s="153" t="str">
        <f>IF($X240,IF(AND($I240&lt;&gt;"",$I240&lt;&gt;0),ROUND(ROUND($I240,3)*Cenas!C$9*Cenas!$B$6,2),0),"")</f>
        <v/>
      </c>
      <c r="M240" s="99" t="str">
        <f>IF($X240,IF(AND($I240&lt;&gt;"",$I240&lt;&gt;0),ROUND(ROUND($I240,3)*Cenas!D$9*Cenas!$B$6,2),0),"")</f>
        <v/>
      </c>
      <c r="T240" s="1" t="b">
        <f t="shared" si="17"/>
        <v>0</v>
      </c>
      <c r="U240" s="1" t="b">
        <f>AND($A240="x",'Daļu izvēle'!$E237&lt;&gt;"",ISBLANK($K240))</f>
        <v>0</v>
      </c>
      <c r="V240" s="1" t="b">
        <f>AND($A240="x",'Daļu izvēle'!$E237&lt;&gt;"",ISBLANK($L240))</f>
        <v>0</v>
      </c>
      <c r="W240" s="1" t="e">
        <f t="shared" si="15"/>
        <v>#VALUE!</v>
      </c>
      <c r="X240" s="57" t="b">
        <f>AND($A240="x",'Daļu izvēle'!$E237&lt;&gt;"",'Daļu izvēle'!$E237&lt;&gt;0)</f>
        <v>0</v>
      </c>
      <c r="Y240" s="57" t="b">
        <f t="shared" si="18"/>
        <v>0</v>
      </c>
      <c r="Z240" s="57" t="b">
        <f t="shared" si="19"/>
        <v>1</v>
      </c>
      <c r="AA240" s="57" t="b">
        <f>'Agrotehniskā kopšana'!I241&gt;=I240*0.85</f>
        <v>1</v>
      </c>
      <c r="AB240" s="57" t="b">
        <f>'Jaunaudžu kopšana'!I240&gt;=I240*0.85</f>
        <v>1</v>
      </c>
      <c r="AC240" s="57" t="b">
        <f>'Agrotehniskā kopšana'!AH241</f>
        <v>0</v>
      </c>
      <c r="AD240" s="57" t="b">
        <f>'Jaunaudžu kopšana'!Z240</f>
        <v>0</v>
      </c>
    </row>
    <row r="241" spans="1:30" hidden="1" x14ac:dyDescent="0.3">
      <c r="A241" s="324" t="str">
        <f>SUBSTITUTE('Daļu izvēle'!A238,"0","")</f>
        <v/>
      </c>
      <c r="B241" s="325">
        <f>'Daļu izvēle'!B238</f>
        <v>230</v>
      </c>
      <c r="C241" s="166" t="str">
        <f>'Daļu izvēle'!C238</f>
        <v>Ziemeļkurzeme</v>
      </c>
      <c r="D241" s="326" t="str">
        <f>'Daļu izvēle'!D238</f>
        <v>Grīņu</v>
      </c>
      <c r="E241" s="327">
        <f>'Daļu izvēle'!E238</f>
        <v>0</v>
      </c>
      <c r="F241" s="327">
        <f>'Daļu izvēle'!F238</f>
        <v>0</v>
      </c>
      <c r="G241" s="97">
        <f>'Daļu izvēle'!G238</f>
        <v>0</v>
      </c>
      <c r="H241" s="98">
        <f>'Daļu izvēle'!H238</f>
        <v>0</v>
      </c>
      <c r="I241" s="343"/>
      <c r="J241" s="344">
        <f t="shared" si="16"/>
        <v>0</v>
      </c>
      <c r="K241" s="156" t="str">
        <f>IF($X241,IF(AND($I241&lt;&gt;"",$I241&lt;&gt;0),ROUND(ROUND($I241,3)*Cenas!B$9*Cenas!$B$6,2),0),"")</f>
        <v/>
      </c>
      <c r="L241" s="153" t="str">
        <f>IF($X241,IF(AND($I241&lt;&gt;"",$I241&lt;&gt;0),ROUND(ROUND($I241,3)*Cenas!C$9*Cenas!$B$6,2),0),"")</f>
        <v/>
      </c>
      <c r="M241" s="99" t="str">
        <f>IF($X241,IF(AND($I241&lt;&gt;"",$I241&lt;&gt;0),ROUND(ROUND($I241,3)*Cenas!D$9*Cenas!$B$6,2),0),"")</f>
        <v/>
      </c>
      <c r="T241" s="1" t="b">
        <f t="shared" si="17"/>
        <v>0</v>
      </c>
      <c r="U241" s="1" t="b">
        <f>AND($A241="x",'Daļu izvēle'!$E238&lt;&gt;"",ISBLANK($K241))</f>
        <v>0</v>
      </c>
      <c r="V241" s="1" t="b">
        <f>AND($A241="x",'Daļu izvēle'!$E238&lt;&gt;"",ISBLANK($L241))</f>
        <v>0</v>
      </c>
      <c r="W241" s="1" t="e">
        <f t="shared" si="15"/>
        <v>#VALUE!</v>
      </c>
      <c r="X241" s="57" t="b">
        <f>AND($A241="x",'Daļu izvēle'!$E238&lt;&gt;"",'Daļu izvēle'!$E238&lt;&gt;0)</f>
        <v>0</v>
      </c>
      <c r="Y241" s="57" t="b">
        <f t="shared" si="18"/>
        <v>0</v>
      </c>
      <c r="Z241" s="57" t="b">
        <f t="shared" si="19"/>
        <v>1</v>
      </c>
      <c r="AA241" s="57" t="b">
        <f>'Agrotehniskā kopšana'!I242&gt;=I241*0.85</f>
        <v>1</v>
      </c>
      <c r="AB241" s="57" t="b">
        <f>'Jaunaudžu kopšana'!I241&gt;=I241*0.85</f>
        <v>1</v>
      </c>
      <c r="AC241" s="57" t="b">
        <f>'Agrotehniskā kopšana'!AH242</f>
        <v>0</v>
      </c>
      <c r="AD241" s="57" t="b">
        <f>'Jaunaudžu kopšana'!Z241</f>
        <v>0</v>
      </c>
    </row>
    <row r="242" spans="1:30" hidden="1" x14ac:dyDescent="0.3">
      <c r="A242" s="324" t="str">
        <f>SUBSTITUTE('Daļu izvēle'!A239,"0","")</f>
        <v/>
      </c>
      <c r="B242" s="325">
        <f>'Daļu izvēle'!B239</f>
        <v>231</v>
      </c>
      <c r="C242" s="166" t="str">
        <f>'Daļu izvēle'!C239</f>
        <v>Ziemeļkurzeme</v>
      </c>
      <c r="D242" s="326" t="str">
        <f>'Daļu izvēle'!D239</f>
        <v>Grīņu</v>
      </c>
      <c r="E242" s="327">
        <f>'Daļu izvēle'!E239</f>
        <v>0</v>
      </c>
      <c r="F242" s="327">
        <f>'Daļu izvēle'!F239</f>
        <v>0</v>
      </c>
      <c r="G242" s="97">
        <f>'Daļu izvēle'!G239</f>
        <v>0</v>
      </c>
      <c r="H242" s="98">
        <f>'Daļu izvēle'!H239</f>
        <v>0</v>
      </c>
      <c r="I242" s="343"/>
      <c r="J242" s="344">
        <f t="shared" si="16"/>
        <v>0</v>
      </c>
      <c r="K242" s="156" t="str">
        <f>IF($X242,IF(AND($I242&lt;&gt;"",$I242&lt;&gt;0),ROUND(ROUND($I242,3)*Cenas!B$9*Cenas!$B$6,2),0),"")</f>
        <v/>
      </c>
      <c r="L242" s="153" t="str">
        <f>IF($X242,IF(AND($I242&lt;&gt;"",$I242&lt;&gt;0),ROUND(ROUND($I242,3)*Cenas!C$9*Cenas!$B$6,2),0),"")</f>
        <v/>
      </c>
      <c r="M242" s="99" t="str">
        <f>IF($X242,IF(AND($I242&lt;&gt;"",$I242&lt;&gt;0),ROUND(ROUND($I242,3)*Cenas!D$9*Cenas!$B$6,2),0),"")</f>
        <v/>
      </c>
      <c r="T242" s="1" t="b">
        <f t="shared" si="17"/>
        <v>0</v>
      </c>
      <c r="U242" s="1" t="b">
        <f>AND($A242="x",'Daļu izvēle'!$E239&lt;&gt;"",ISBLANK($K242))</f>
        <v>0</v>
      </c>
      <c r="V242" s="1" t="b">
        <f>AND($A242="x",'Daļu izvēle'!$E239&lt;&gt;"",ISBLANK($L242))</f>
        <v>0</v>
      </c>
      <c r="W242" s="1" t="e">
        <f t="shared" si="15"/>
        <v>#VALUE!</v>
      </c>
      <c r="X242" s="57" t="b">
        <f>AND($A242="x",'Daļu izvēle'!$E239&lt;&gt;"",'Daļu izvēle'!$E239&lt;&gt;0)</f>
        <v>0</v>
      </c>
      <c r="Y242" s="57" t="b">
        <f t="shared" si="18"/>
        <v>0</v>
      </c>
      <c r="Z242" s="57" t="b">
        <f t="shared" si="19"/>
        <v>1</v>
      </c>
      <c r="AA242" s="57" t="b">
        <f>'Agrotehniskā kopšana'!I243&gt;=I242*0.85</f>
        <v>1</v>
      </c>
      <c r="AB242" s="57" t="b">
        <f>'Jaunaudžu kopšana'!I242&gt;=I242*0.85</f>
        <v>1</v>
      </c>
      <c r="AC242" s="57" t="b">
        <f>'Agrotehniskā kopšana'!AH243</f>
        <v>0</v>
      </c>
      <c r="AD242" s="57" t="b">
        <f>'Jaunaudžu kopšana'!Z242</f>
        <v>0</v>
      </c>
    </row>
    <row r="243" spans="1:30" hidden="1" x14ac:dyDescent="0.3">
      <c r="A243" s="324" t="str">
        <f>SUBSTITUTE('Daļu izvēle'!A240,"0","")</f>
        <v/>
      </c>
      <c r="B243" s="325">
        <f>'Daļu izvēle'!B240</f>
        <v>232</v>
      </c>
      <c r="C243" s="166" t="str">
        <f>'Daļu izvēle'!C240</f>
        <v>Ziemeļkurzeme</v>
      </c>
      <c r="D243" s="326" t="str">
        <f>'Daļu izvēle'!D240</f>
        <v>Grīņu</v>
      </c>
      <c r="E243" s="327">
        <f>'Daļu izvēle'!E240</f>
        <v>20</v>
      </c>
      <c r="F243" s="327">
        <f>'Daļu izvēle'!F240</f>
        <v>0</v>
      </c>
      <c r="G243" s="97">
        <f>'Daļu izvēle'!G240</f>
        <v>0</v>
      </c>
      <c r="H243" s="98">
        <f>'Daļu izvēle'!H240</f>
        <v>0</v>
      </c>
      <c r="I243" s="343"/>
      <c r="J243" s="344">
        <f t="shared" si="16"/>
        <v>0</v>
      </c>
      <c r="K243" s="156" t="str">
        <f>IF($X243,IF(AND($I243&lt;&gt;"",$I243&lt;&gt;0),ROUND(ROUND($I243,3)*Cenas!B$9*Cenas!$B$6,2),0),"")</f>
        <v/>
      </c>
      <c r="L243" s="153" t="str">
        <f>IF($X243,IF(AND($I243&lt;&gt;"",$I243&lt;&gt;0),ROUND(ROUND($I243,3)*Cenas!C$9*Cenas!$B$6,2),0),"")</f>
        <v/>
      </c>
      <c r="M243" s="99" t="str">
        <f>IF($X243,IF(AND($I243&lt;&gt;"",$I243&lt;&gt;0),ROUND(ROUND($I243,3)*Cenas!D$9*Cenas!$B$6,2),0),"")</f>
        <v/>
      </c>
      <c r="T243" s="1" t="b">
        <f t="shared" si="17"/>
        <v>0</v>
      </c>
      <c r="U243" s="1" t="b">
        <f>AND($A243="x",'Daļu izvēle'!$E240&lt;&gt;"",ISBLANK($K243))</f>
        <v>0</v>
      </c>
      <c r="V243" s="1" t="b">
        <f>AND($A243="x",'Daļu izvēle'!$E240&lt;&gt;"",ISBLANK($L243))</f>
        <v>0</v>
      </c>
      <c r="W243" s="1" t="e">
        <f t="shared" si="15"/>
        <v>#VALUE!</v>
      </c>
      <c r="X243" s="57" t="b">
        <f>AND($A243="x",'Daļu izvēle'!$E240&lt;&gt;"",'Daļu izvēle'!$E240&lt;&gt;0)</f>
        <v>0</v>
      </c>
      <c r="Y243" s="57" t="b">
        <f t="shared" si="18"/>
        <v>0</v>
      </c>
      <c r="Z243" s="57" t="b">
        <f t="shared" si="19"/>
        <v>1</v>
      </c>
      <c r="AA243" s="57" t="b">
        <f>'Agrotehniskā kopšana'!I244&gt;=I243*0.85</f>
        <v>1</v>
      </c>
      <c r="AB243" s="57" t="b">
        <f>'Jaunaudžu kopšana'!I243&gt;=I243*0.85</f>
        <v>1</v>
      </c>
      <c r="AC243" s="57" t="b">
        <f>'Agrotehniskā kopšana'!AH244</f>
        <v>0</v>
      </c>
      <c r="AD243" s="57" t="b">
        <f>'Jaunaudžu kopšana'!Z243</f>
        <v>0</v>
      </c>
    </row>
    <row r="244" spans="1:30" hidden="1" x14ac:dyDescent="0.3">
      <c r="A244" s="324" t="str">
        <f>SUBSTITUTE('Daļu izvēle'!A241,"0","")</f>
        <v/>
      </c>
      <c r="B244" s="325">
        <f>'Daļu izvēle'!B241</f>
        <v>233</v>
      </c>
      <c r="C244" s="166" t="str">
        <f>'Daļu izvēle'!C241</f>
        <v>Ziemeļkurzeme</v>
      </c>
      <c r="D244" s="326" t="str">
        <f>'Daļu izvēle'!D241</f>
        <v>Zilokalnu</v>
      </c>
      <c r="E244" s="327">
        <f>'Daļu izvēle'!E241</f>
        <v>30</v>
      </c>
      <c r="F244" s="327">
        <f>'Daļu izvēle'!F241</f>
        <v>30</v>
      </c>
      <c r="G244" s="97">
        <f>'Daļu izvēle'!G241</f>
        <v>0</v>
      </c>
      <c r="H244" s="98">
        <f>'Daļu izvēle'!H241</f>
        <v>0</v>
      </c>
      <c r="I244" s="343"/>
      <c r="J244" s="344">
        <f t="shared" si="16"/>
        <v>0</v>
      </c>
      <c r="K244" s="156" t="str">
        <f>IF($X244,IF(AND($I244&lt;&gt;"",$I244&lt;&gt;0),ROUND(ROUND($I244,3)*Cenas!B$9*Cenas!$B$6,2),0),"")</f>
        <v/>
      </c>
      <c r="L244" s="153" t="str">
        <f>IF($X244,IF(AND($I244&lt;&gt;"",$I244&lt;&gt;0),ROUND(ROUND($I244,3)*Cenas!C$9*Cenas!$B$6,2),0),"")</f>
        <v/>
      </c>
      <c r="M244" s="99" t="str">
        <f>IF($X244,IF(AND($I244&lt;&gt;"",$I244&lt;&gt;0),ROUND(ROUND($I244,3)*Cenas!D$9*Cenas!$B$6,2),0),"")</f>
        <v/>
      </c>
      <c r="T244" s="1" t="b">
        <f t="shared" si="17"/>
        <v>0</v>
      </c>
      <c r="U244" s="1" t="b">
        <f>AND($A244="x",'Daļu izvēle'!$E241&lt;&gt;"",ISBLANK($K244))</f>
        <v>0</v>
      </c>
      <c r="V244" s="1" t="b">
        <f>AND($A244="x",'Daļu izvēle'!$E241&lt;&gt;"",ISBLANK($L244))</f>
        <v>0</v>
      </c>
      <c r="W244" s="1" t="e">
        <f t="shared" si="15"/>
        <v>#VALUE!</v>
      </c>
      <c r="X244" s="57" t="b">
        <f>AND($A244="x",'Daļu izvēle'!$E241&lt;&gt;"",'Daļu izvēle'!$E241&lt;&gt;0)</f>
        <v>0</v>
      </c>
      <c r="Y244" s="57" t="b">
        <f t="shared" si="18"/>
        <v>0</v>
      </c>
      <c r="Z244" s="57" t="b">
        <f t="shared" si="19"/>
        <v>1</v>
      </c>
      <c r="AA244" s="57" t="b">
        <f>'Agrotehniskā kopšana'!I245&gt;=I244*0.85</f>
        <v>1</v>
      </c>
      <c r="AB244" s="57" t="b">
        <f>'Jaunaudžu kopšana'!I244&gt;=I244*0.85</f>
        <v>1</v>
      </c>
      <c r="AC244" s="57" t="b">
        <f>'Agrotehniskā kopšana'!AH245</f>
        <v>0</v>
      </c>
      <c r="AD244" s="57" t="b">
        <f>'Jaunaudžu kopšana'!Z244</f>
        <v>0</v>
      </c>
    </row>
    <row r="245" spans="1:30" hidden="1" x14ac:dyDescent="0.3">
      <c r="A245" s="324" t="str">
        <f>SUBSTITUTE('Daļu izvēle'!A242,"0","")</f>
        <v/>
      </c>
      <c r="B245" s="325">
        <f>'Daļu izvēle'!B242</f>
        <v>234</v>
      </c>
      <c r="C245" s="166" t="str">
        <f>'Daļu izvēle'!C242</f>
        <v>Ziemeļkurzeme</v>
      </c>
      <c r="D245" s="326" t="str">
        <f>'Daļu izvēle'!D242</f>
        <v>Zilokalnu</v>
      </c>
      <c r="E245" s="327">
        <f>'Daļu izvēle'!E242</f>
        <v>30</v>
      </c>
      <c r="F245" s="327">
        <f>'Daļu izvēle'!F242</f>
        <v>0</v>
      </c>
      <c r="G245" s="97">
        <f>'Daļu izvēle'!G242</f>
        <v>0</v>
      </c>
      <c r="H245" s="98">
        <f>'Daļu izvēle'!H242</f>
        <v>0</v>
      </c>
      <c r="I245" s="343"/>
      <c r="J245" s="344">
        <f t="shared" si="16"/>
        <v>0</v>
      </c>
      <c r="K245" s="156" t="str">
        <f>IF($X245,IF(AND($I245&lt;&gt;"",$I245&lt;&gt;0),ROUND(ROUND($I245,3)*Cenas!B$9*Cenas!$B$6,2),0),"")</f>
        <v/>
      </c>
      <c r="L245" s="153" t="str">
        <f>IF($X245,IF(AND($I245&lt;&gt;"",$I245&lt;&gt;0),ROUND(ROUND($I245,3)*Cenas!C$9*Cenas!$B$6,2),0),"")</f>
        <v/>
      </c>
      <c r="M245" s="99" t="str">
        <f>IF($X245,IF(AND($I245&lt;&gt;"",$I245&lt;&gt;0),ROUND(ROUND($I245,3)*Cenas!D$9*Cenas!$B$6,2),0),"")</f>
        <v/>
      </c>
      <c r="T245" s="1" t="b">
        <f t="shared" si="17"/>
        <v>0</v>
      </c>
      <c r="U245" s="1" t="b">
        <f>AND($A245="x",'Daļu izvēle'!$E242&lt;&gt;"",ISBLANK($K245))</f>
        <v>0</v>
      </c>
      <c r="V245" s="1" t="b">
        <f>AND($A245="x",'Daļu izvēle'!$E242&lt;&gt;"",ISBLANK($L245))</f>
        <v>0</v>
      </c>
      <c r="W245" s="1" t="e">
        <f t="shared" si="15"/>
        <v>#VALUE!</v>
      </c>
      <c r="X245" s="57" t="b">
        <f>AND($A245="x",'Daļu izvēle'!$E242&lt;&gt;"",'Daļu izvēle'!$E242&lt;&gt;0)</f>
        <v>0</v>
      </c>
      <c r="Y245" s="57" t="b">
        <f t="shared" si="18"/>
        <v>0</v>
      </c>
      <c r="Z245" s="57" t="b">
        <f t="shared" si="19"/>
        <v>1</v>
      </c>
      <c r="AA245" s="57" t="b">
        <f>'Agrotehniskā kopšana'!I246&gt;=I245*0.85</f>
        <v>1</v>
      </c>
      <c r="AB245" s="57" t="b">
        <f>'Jaunaudžu kopšana'!I245&gt;=I245*0.85</f>
        <v>1</v>
      </c>
      <c r="AC245" s="57" t="b">
        <f>'Agrotehniskā kopšana'!AH246</f>
        <v>0</v>
      </c>
      <c r="AD245" s="57" t="b">
        <f>'Jaunaudžu kopšana'!Z245</f>
        <v>0</v>
      </c>
    </row>
    <row r="246" spans="1:30" hidden="1" x14ac:dyDescent="0.3">
      <c r="A246" s="324" t="str">
        <f>SUBSTITUTE('Daļu izvēle'!A243,"0","")</f>
        <v/>
      </c>
      <c r="B246" s="325">
        <f>'Daļu izvēle'!B243</f>
        <v>235</v>
      </c>
      <c r="C246" s="166" t="str">
        <f>'Daļu izvēle'!C243</f>
        <v>Ziemeļkurzeme</v>
      </c>
      <c r="D246" s="326" t="str">
        <f>'Daļu izvēle'!D243</f>
        <v>Zilokalnu</v>
      </c>
      <c r="E246" s="327">
        <f>'Daļu izvēle'!E243</f>
        <v>0</v>
      </c>
      <c r="F246" s="327">
        <f>'Daļu izvēle'!F243</f>
        <v>0</v>
      </c>
      <c r="G246" s="97">
        <f>'Daļu izvēle'!G243</f>
        <v>0</v>
      </c>
      <c r="H246" s="98">
        <f>'Daļu izvēle'!H243</f>
        <v>0</v>
      </c>
      <c r="I246" s="343"/>
      <c r="J246" s="344">
        <f t="shared" si="16"/>
        <v>0</v>
      </c>
      <c r="K246" s="156" t="str">
        <f>IF($X246,IF(AND($I246&lt;&gt;"",$I246&lt;&gt;0),ROUND(ROUND($I246,3)*Cenas!B$9*Cenas!$B$6,2),0),"")</f>
        <v/>
      </c>
      <c r="L246" s="153" t="str">
        <f>IF($X246,IF(AND($I246&lt;&gt;"",$I246&lt;&gt;0),ROUND(ROUND($I246,3)*Cenas!C$9*Cenas!$B$6,2),0),"")</f>
        <v/>
      </c>
      <c r="M246" s="99" t="str">
        <f>IF($X246,IF(AND($I246&lt;&gt;"",$I246&lt;&gt;0),ROUND(ROUND($I246,3)*Cenas!D$9*Cenas!$B$6,2),0),"")</f>
        <v/>
      </c>
      <c r="T246" s="1" t="b">
        <f t="shared" si="17"/>
        <v>0</v>
      </c>
      <c r="U246" s="1" t="b">
        <f>AND($A246="x",'Daļu izvēle'!$E243&lt;&gt;"",ISBLANK($K246))</f>
        <v>0</v>
      </c>
      <c r="V246" s="1" t="b">
        <f>AND($A246="x",'Daļu izvēle'!$E243&lt;&gt;"",ISBLANK($L246))</f>
        <v>0</v>
      </c>
      <c r="W246" s="1" t="e">
        <f t="shared" si="15"/>
        <v>#VALUE!</v>
      </c>
      <c r="X246" s="57" t="b">
        <f>AND($A246="x",'Daļu izvēle'!$E243&lt;&gt;"",'Daļu izvēle'!$E243&lt;&gt;0)</f>
        <v>0</v>
      </c>
      <c r="Y246" s="57" t="b">
        <f t="shared" si="18"/>
        <v>0</v>
      </c>
      <c r="Z246" s="57" t="b">
        <f t="shared" si="19"/>
        <v>1</v>
      </c>
      <c r="AA246" s="57" t="b">
        <f>'Agrotehniskā kopšana'!I247&gt;=I246*0.85</f>
        <v>1</v>
      </c>
      <c r="AB246" s="57" t="b">
        <f>'Jaunaudžu kopšana'!I246&gt;=I246*0.85</f>
        <v>1</v>
      </c>
      <c r="AC246" s="57" t="b">
        <f>'Agrotehniskā kopšana'!AH247</f>
        <v>0</v>
      </c>
      <c r="AD246" s="57" t="b">
        <f>'Jaunaudžu kopšana'!Z246</f>
        <v>0</v>
      </c>
    </row>
    <row r="247" spans="1:30" hidden="1" x14ac:dyDescent="0.3">
      <c r="A247" s="324" t="str">
        <f>SUBSTITUTE('Daļu izvēle'!A244,"0","")</f>
        <v/>
      </c>
      <c r="B247" s="325">
        <f>'Daļu izvēle'!B244</f>
        <v>236</v>
      </c>
      <c r="C247" s="166" t="str">
        <f>'Daļu izvēle'!C244</f>
        <v>Ziemeļkurzeme</v>
      </c>
      <c r="D247" s="326" t="str">
        <f>'Daļu izvēle'!D244</f>
        <v>Zilokalnu</v>
      </c>
      <c r="E247" s="327">
        <f>'Daļu izvēle'!E244</f>
        <v>0</v>
      </c>
      <c r="F247" s="327">
        <f>'Daļu izvēle'!F244</f>
        <v>0</v>
      </c>
      <c r="G247" s="97">
        <f>'Daļu izvēle'!G244</f>
        <v>0</v>
      </c>
      <c r="H247" s="98">
        <f>'Daļu izvēle'!H244</f>
        <v>0</v>
      </c>
      <c r="I247" s="343"/>
      <c r="J247" s="344">
        <f t="shared" si="16"/>
        <v>0</v>
      </c>
      <c r="K247" s="156" t="str">
        <f>IF($X247,IF(AND($I247&lt;&gt;"",$I247&lt;&gt;0),ROUND(ROUND($I247,3)*Cenas!B$9*Cenas!$B$6,2),0),"")</f>
        <v/>
      </c>
      <c r="L247" s="153" t="str">
        <f>IF($X247,IF(AND($I247&lt;&gt;"",$I247&lt;&gt;0),ROUND(ROUND($I247,3)*Cenas!C$9*Cenas!$B$6,2),0),"")</f>
        <v/>
      </c>
      <c r="M247" s="99" t="str">
        <f>IF($X247,IF(AND($I247&lt;&gt;"",$I247&lt;&gt;0),ROUND(ROUND($I247,3)*Cenas!D$9*Cenas!$B$6,2),0),"")</f>
        <v/>
      </c>
      <c r="T247" s="1" t="b">
        <f t="shared" si="17"/>
        <v>0</v>
      </c>
      <c r="U247" s="1" t="b">
        <f>AND($A247="x",'Daļu izvēle'!$E244&lt;&gt;"",ISBLANK($K247))</f>
        <v>0</v>
      </c>
      <c r="V247" s="1" t="b">
        <f>AND($A247="x",'Daļu izvēle'!$E244&lt;&gt;"",ISBLANK($L247))</f>
        <v>0</v>
      </c>
      <c r="W247" s="1" t="e">
        <f t="shared" si="15"/>
        <v>#VALUE!</v>
      </c>
      <c r="X247" s="57" t="b">
        <f>AND($A247="x",'Daļu izvēle'!$E244&lt;&gt;"",'Daļu izvēle'!$E244&lt;&gt;0)</f>
        <v>0</v>
      </c>
      <c r="Y247" s="57" t="b">
        <f t="shared" si="18"/>
        <v>0</v>
      </c>
      <c r="Z247" s="57" t="b">
        <f t="shared" si="19"/>
        <v>1</v>
      </c>
      <c r="AA247" s="57" t="b">
        <f>'Agrotehniskā kopšana'!I248&gt;=I247*0.85</f>
        <v>1</v>
      </c>
      <c r="AB247" s="57" t="b">
        <f>'Jaunaudžu kopšana'!I247&gt;=I247*0.85</f>
        <v>1</v>
      </c>
      <c r="AC247" s="57" t="b">
        <f>'Agrotehniskā kopšana'!AH248</f>
        <v>0</v>
      </c>
      <c r="AD247" s="57" t="b">
        <f>'Jaunaudžu kopšana'!Z247</f>
        <v>0</v>
      </c>
    </row>
    <row r="248" spans="1:30" hidden="1" x14ac:dyDescent="0.3">
      <c r="A248" s="324" t="str">
        <f>SUBSTITUTE('Daļu izvēle'!A245,"0","")</f>
        <v/>
      </c>
      <c r="B248" s="325">
        <f>'Daļu izvēle'!B245</f>
        <v>237</v>
      </c>
      <c r="C248" s="166" t="str">
        <f>'Daļu izvēle'!C245</f>
        <v>Ziemeļkurzeme</v>
      </c>
      <c r="D248" s="326" t="str">
        <f>'Daļu izvēle'!D245</f>
        <v>Zilokalnu</v>
      </c>
      <c r="E248" s="327">
        <f>'Daļu izvēle'!E245</f>
        <v>0</v>
      </c>
      <c r="F248" s="327">
        <f>'Daļu izvēle'!F245</f>
        <v>0</v>
      </c>
      <c r="G248" s="97">
        <f>'Daļu izvēle'!G245</f>
        <v>0</v>
      </c>
      <c r="H248" s="98">
        <f>'Daļu izvēle'!H245</f>
        <v>0</v>
      </c>
      <c r="I248" s="343"/>
      <c r="J248" s="344">
        <f t="shared" si="16"/>
        <v>0</v>
      </c>
      <c r="K248" s="156" t="str">
        <f>IF($X248,IF(AND($I248&lt;&gt;"",$I248&lt;&gt;0),ROUND(ROUND($I248,3)*Cenas!B$9*Cenas!$B$6,2),0),"")</f>
        <v/>
      </c>
      <c r="L248" s="153" t="str">
        <f>IF($X248,IF(AND($I248&lt;&gt;"",$I248&lt;&gt;0),ROUND(ROUND($I248,3)*Cenas!C$9*Cenas!$B$6,2),0),"")</f>
        <v/>
      </c>
      <c r="M248" s="99" t="str">
        <f>IF($X248,IF(AND($I248&lt;&gt;"",$I248&lt;&gt;0),ROUND(ROUND($I248,3)*Cenas!D$9*Cenas!$B$6,2),0),"")</f>
        <v/>
      </c>
      <c r="T248" s="1" t="b">
        <f t="shared" si="17"/>
        <v>0</v>
      </c>
      <c r="U248" s="1" t="b">
        <f>AND($A248="x",'Daļu izvēle'!$E245&lt;&gt;"",ISBLANK($K248))</f>
        <v>0</v>
      </c>
      <c r="V248" s="1" t="b">
        <f>AND($A248="x",'Daļu izvēle'!$E245&lt;&gt;"",ISBLANK($L248))</f>
        <v>0</v>
      </c>
      <c r="W248" s="1" t="e">
        <f t="shared" si="15"/>
        <v>#VALUE!</v>
      </c>
      <c r="X248" s="57" t="b">
        <f>AND($A248="x",'Daļu izvēle'!$E245&lt;&gt;"",'Daļu izvēle'!$E245&lt;&gt;0)</f>
        <v>0</v>
      </c>
      <c r="Y248" s="57" t="b">
        <f t="shared" si="18"/>
        <v>0</v>
      </c>
      <c r="Z248" s="57" t="b">
        <f t="shared" si="19"/>
        <v>1</v>
      </c>
      <c r="AA248" s="57" t="b">
        <f>'Agrotehniskā kopšana'!I249&gt;=I248*0.85</f>
        <v>1</v>
      </c>
      <c r="AB248" s="57" t="b">
        <f>'Jaunaudžu kopšana'!I248&gt;=I248*0.85</f>
        <v>1</v>
      </c>
      <c r="AC248" s="57" t="b">
        <f>'Agrotehniskā kopšana'!AH249</f>
        <v>0</v>
      </c>
      <c r="AD248" s="57" t="b">
        <f>'Jaunaudžu kopšana'!Z248</f>
        <v>0</v>
      </c>
    </row>
    <row r="249" spans="1:30" hidden="1" x14ac:dyDescent="0.3">
      <c r="A249" s="324" t="str">
        <f>SUBSTITUTE('Daļu izvēle'!A246,"0","")</f>
        <v/>
      </c>
      <c r="B249" s="325">
        <f>'Daļu izvēle'!B246</f>
        <v>238</v>
      </c>
      <c r="C249" s="166" t="str">
        <f>'Daļu izvēle'!C246</f>
        <v>Ziemeļkurzeme</v>
      </c>
      <c r="D249" s="326" t="str">
        <f>'Daļu izvēle'!D246</f>
        <v>Rindas</v>
      </c>
      <c r="E249" s="327">
        <f>'Daļu izvēle'!E246</f>
        <v>0</v>
      </c>
      <c r="F249" s="327">
        <f>'Daļu izvēle'!F246</f>
        <v>0</v>
      </c>
      <c r="G249" s="97">
        <f>'Daļu izvēle'!G246</f>
        <v>0</v>
      </c>
      <c r="H249" s="98">
        <f>'Daļu izvēle'!H246</f>
        <v>0</v>
      </c>
      <c r="I249" s="343"/>
      <c r="J249" s="344">
        <f t="shared" si="16"/>
        <v>0</v>
      </c>
      <c r="K249" s="156" t="str">
        <f>IF($X249,IF(AND($I249&lt;&gt;"",$I249&lt;&gt;0),ROUND(ROUND($I249,3)*Cenas!B$9*Cenas!$B$6,2),0),"")</f>
        <v/>
      </c>
      <c r="L249" s="153" t="str">
        <f>IF($X249,IF(AND($I249&lt;&gt;"",$I249&lt;&gt;0),ROUND(ROUND($I249,3)*Cenas!C$9*Cenas!$B$6,2),0),"")</f>
        <v/>
      </c>
      <c r="M249" s="99" t="str">
        <f>IF($X249,IF(AND($I249&lt;&gt;"",$I249&lt;&gt;0),ROUND(ROUND($I249,3)*Cenas!D$9*Cenas!$B$6,2),0),"")</f>
        <v/>
      </c>
      <c r="T249" s="1" t="b">
        <f t="shared" si="17"/>
        <v>0</v>
      </c>
      <c r="U249" s="1" t="b">
        <f>AND($A249="x",'Daļu izvēle'!$E246&lt;&gt;"",ISBLANK($K249))</f>
        <v>0</v>
      </c>
      <c r="V249" s="1" t="b">
        <f>AND($A249="x",'Daļu izvēle'!$E246&lt;&gt;"",ISBLANK($L249))</f>
        <v>0</v>
      </c>
      <c r="W249" s="1" t="e">
        <f t="shared" si="15"/>
        <v>#VALUE!</v>
      </c>
      <c r="X249" s="57" t="b">
        <f>AND($A249="x",'Daļu izvēle'!$E246&lt;&gt;"",'Daļu izvēle'!$E246&lt;&gt;0)</f>
        <v>0</v>
      </c>
      <c r="Y249" s="57" t="b">
        <f t="shared" si="18"/>
        <v>0</v>
      </c>
      <c r="Z249" s="57" t="b">
        <f t="shared" si="19"/>
        <v>1</v>
      </c>
      <c r="AA249" s="57" t="b">
        <f>'Agrotehniskā kopšana'!I250&gt;=I249*0.85</f>
        <v>1</v>
      </c>
      <c r="AB249" s="57" t="b">
        <f>'Jaunaudžu kopšana'!I249&gt;=I249*0.85</f>
        <v>1</v>
      </c>
      <c r="AC249" s="57" t="b">
        <f>'Agrotehniskā kopšana'!AH250</f>
        <v>0</v>
      </c>
      <c r="AD249" s="57" t="b">
        <f>'Jaunaudžu kopšana'!Z249</f>
        <v>0</v>
      </c>
    </row>
    <row r="250" spans="1:30" hidden="1" x14ac:dyDescent="0.3">
      <c r="A250" s="324" t="str">
        <f>SUBSTITUTE('Daļu izvēle'!A247,"0","")</f>
        <v/>
      </c>
      <c r="B250" s="325">
        <f>'Daļu izvēle'!B247</f>
        <v>239</v>
      </c>
      <c r="C250" s="166" t="str">
        <f>'Daļu izvēle'!C247</f>
        <v>Ziemeļkurzeme</v>
      </c>
      <c r="D250" s="326" t="str">
        <f>'Daļu izvēle'!D247</f>
        <v>Rindas</v>
      </c>
      <c r="E250" s="327">
        <f>'Daļu izvēle'!E247</f>
        <v>10</v>
      </c>
      <c r="F250" s="327">
        <f>'Daļu izvēle'!F247</f>
        <v>0</v>
      </c>
      <c r="G250" s="97">
        <f>'Daļu izvēle'!G247</f>
        <v>0</v>
      </c>
      <c r="H250" s="98">
        <f>'Daļu izvēle'!H247</f>
        <v>0</v>
      </c>
      <c r="I250" s="343"/>
      <c r="J250" s="344">
        <f t="shared" si="16"/>
        <v>0</v>
      </c>
      <c r="K250" s="156" t="str">
        <f>IF($X250,IF(AND($I250&lt;&gt;"",$I250&lt;&gt;0),ROUND(ROUND($I250,3)*Cenas!B$9*Cenas!$B$6,2),0),"")</f>
        <v/>
      </c>
      <c r="L250" s="153" t="str">
        <f>IF($X250,IF(AND($I250&lt;&gt;"",$I250&lt;&gt;0),ROUND(ROUND($I250,3)*Cenas!C$9*Cenas!$B$6,2),0),"")</f>
        <v/>
      </c>
      <c r="M250" s="99" t="str">
        <f>IF($X250,IF(AND($I250&lt;&gt;"",$I250&lt;&gt;0),ROUND(ROUND($I250,3)*Cenas!D$9*Cenas!$B$6,2),0),"")</f>
        <v/>
      </c>
      <c r="T250" s="1" t="b">
        <f t="shared" si="17"/>
        <v>0</v>
      </c>
      <c r="U250" s="1" t="b">
        <f>AND($A250="x",'Daļu izvēle'!$E247&lt;&gt;"",ISBLANK($K250))</f>
        <v>0</v>
      </c>
      <c r="V250" s="1" t="b">
        <f>AND($A250="x",'Daļu izvēle'!$E247&lt;&gt;"",ISBLANK($L250))</f>
        <v>0</v>
      </c>
      <c r="W250" s="1" t="e">
        <f t="shared" si="15"/>
        <v>#VALUE!</v>
      </c>
      <c r="X250" s="57" t="b">
        <f>AND($A250="x",'Daļu izvēle'!$E247&lt;&gt;"",'Daļu izvēle'!$E247&lt;&gt;0)</f>
        <v>0</v>
      </c>
      <c r="Y250" s="57" t="b">
        <f t="shared" si="18"/>
        <v>0</v>
      </c>
      <c r="Z250" s="57" t="b">
        <f t="shared" si="19"/>
        <v>1</v>
      </c>
      <c r="AA250" s="57" t="b">
        <f>'Agrotehniskā kopšana'!I251&gt;=I250*0.85</f>
        <v>1</v>
      </c>
      <c r="AB250" s="57" t="b">
        <f>'Jaunaudžu kopšana'!I250&gt;=I250*0.85</f>
        <v>1</v>
      </c>
      <c r="AC250" s="57" t="b">
        <f>'Agrotehniskā kopšana'!AH251</f>
        <v>0</v>
      </c>
      <c r="AD250" s="57" t="b">
        <f>'Jaunaudžu kopšana'!Z250</f>
        <v>0</v>
      </c>
    </row>
    <row r="251" spans="1:30" hidden="1" x14ac:dyDescent="0.3">
      <c r="A251" s="324" t="str">
        <f>SUBSTITUTE('Daļu izvēle'!A248,"0","")</f>
        <v/>
      </c>
      <c r="B251" s="325">
        <f>'Daļu izvēle'!B248</f>
        <v>240</v>
      </c>
      <c r="C251" s="166" t="str">
        <f>'Daļu izvēle'!C248</f>
        <v>Ziemeļkurzeme</v>
      </c>
      <c r="D251" s="326" t="str">
        <f>'Daļu izvēle'!D248</f>
        <v>Raķupes</v>
      </c>
      <c r="E251" s="327">
        <f>'Daļu izvēle'!E248</f>
        <v>50</v>
      </c>
      <c r="F251" s="327">
        <f>'Daļu izvēle'!F248</f>
        <v>50</v>
      </c>
      <c r="G251" s="97">
        <f>'Daļu izvēle'!G248</f>
        <v>0</v>
      </c>
      <c r="H251" s="98">
        <f>'Daļu izvēle'!H248</f>
        <v>0</v>
      </c>
      <c r="I251" s="343"/>
      <c r="J251" s="344">
        <f t="shared" si="16"/>
        <v>0</v>
      </c>
      <c r="K251" s="156" t="str">
        <f>IF($X251,IF(AND($I251&lt;&gt;"",$I251&lt;&gt;0),ROUND(ROUND($I251,3)*Cenas!B$9*Cenas!$B$6,2),0),"")</f>
        <v/>
      </c>
      <c r="L251" s="153" t="str">
        <f>IF($X251,IF(AND($I251&lt;&gt;"",$I251&lt;&gt;0),ROUND(ROUND($I251,3)*Cenas!C$9*Cenas!$B$6,2),0),"")</f>
        <v/>
      </c>
      <c r="M251" s="99" t="str">
        <f>IF($X251,IF(AND($I251&lt;&gt;"",$I251&lt;&gt;0),ROUND(ROUND($I251,3)*Cenas!D$9*Cenas!$B$6,2),0),"")</f>
        <v/>
      </c>
      <c r="T251" s="1" t="b">
        <f t="shared" si="17"/>
        <v>0</v>
      </c>
      <c r="U251" s="1" t="b">
        <f>AND($A251="x",'Daļu izvēle'!$E248&lt;&gt;"",ISBLANK($K251))</f>
        <v>0</v>
      </c>
      <c r="V251" s="1" t="b">
        <f>AND($A251="x",'Daļu izvēle'!$E248&lt;&gt;"",ISBLANK($L251))</f>
        <v>0</v>
      </c>
      <c r="W251" s="1" t="e">
        <f t="shared" si="15"/>
        <v>#VALUE!</v>
      </c>
      <c r="X251" s="57" t="b">
        <f>AND($A251="x",'Daļu izvēle'!$E248&lt;&gt;"",'Daļu izvēle'!$E248&lt;&gt;0)</f>
        <v>0</v>
      </c>
      <c r="Y251" s="57" t="b">
        <f t="shared" si="18"/>
        <v>0</v>
      </c>
      <c r="Z251" s="57" t="b">
        <f t="shared" si="19"/>
        <v>1</v>
      </c>
      <c r="AA251" s="57" t="b">
        <f>'Agrotehniskā kopšana'!I252&gt;=I251*0.85</f>
        <v>1</v>
      </c>
      <c r="AB251" s="57" t="b">
        <f>'Jaunaudžu kopšana'!I251&gt;=I251*0.85</f>
        <v>1</v>
      </c>
      <c r="AC251" s="57" t="b">
        <f>'Agrotehniskā kopšana'!AH252</f>
        <v>0</v>
      </c>
      <c r="AD251" s="57" t="b">
        <f>'Jaunaudžu kopšana'!Z251</f>
        <v>0</v>
      </c>
    </row>
    <row r="252" spans="1:30" hidden="1" x14ac:dyDescent="0.3">
      <c r="A252" s="324" t="str">
        <f>SUBSTITUTE('Daļu izvēle'!A249,"0","")</f>
        <v/>
      </c>
      <c r="B252" s="325">
        <f>'Daļu izvēle'!B249</f>
        <v>241</v>
      </c>
      <c r="C252" s="166" t="str">
        <f>'Daļu izvēle'!C249</f>
        <v>Ziemeļkurzeme</v>
      </c>
      <c r="D252" s="326" t="str">
        <f>'Daļu izvēle'!D249</f>
        <v>Raķupes</v>
      </c>
      <c r="E252" s="327">
        <f>'Daļu izvēle'!E249</f>
        <v>50</v>
      </c>
      <c r="F252" s="327">
        <f>'Daļu izvēle'!F249</f>
        <v>50</v>
      </c>
      <c r="G252" s="97">
        <f>'Daļu izvēle'!G249</f>
        <v>0</v>
      </c>
      <c r="H252" s="98">
        <f>'Daļu izvēle'!H249</f>
        <v>0</v>
      </c>
      <c r="I252" s="343"/>
      <c r="J252" s="344">
        <f t="shared" si="16"/>
        <v>0</v>
      </c>
      <c r="K252" s="156" t="str">
        <f>IF($X252,IF(AND($I252&lt;&gt;"",$I252&lt;&gt;0),ROUND(ROUND($I252,3)*Cenas!B$9*Cenas!$B$6,2),0),"")</f>
        <v/>
      </c>
      <c r="L252" s="153" t="str">
        <f>IF($X252,IF(AND($I252&lt;&gt;"",$I252&lt;&gt;0),ROUND(ROUND($I252,3)*Cenas!C$9*Cenas!$B$6,2),0),"")</f>
        <v/>
      </c>
      <c r="M252" s="99" t="str">
        <f>IF($X252,IF(AND($I252&lt;&gt;"",$I252&lt;&gt;0),ROUND(ROUND($I252,3)*Cenas!D$9*Cenas!$B$6,2),0),"")</f>
        <v/>
      </c>
      <c r="T252" s="1" t="b">
        <f t="shared" si="17"/>
        <v>0</v>
      </c>
      <c r="U252" s="1" t="b">
        <f>AND($A252="x",'Daļu izvēle'!$E249&lt;&gt;"",ISBLANK($K252))</f>
        <v>0</v>
      </c>
      <c r="V252" s="1" t="b">
        <f>AND($A252="x",'Daļu izvēle'!$E249&lt;&gt;"",ISBLANK($L252))</f>
        <v>0</v>
      </c>
      <c r="W252" s="1" t="e">
        <f t="shared" si="15"/>
        <v>#VALUE!</v>
      </c>
      <c r="X252" s="57" t="b">
        <f>AND($A252="x",'Daļu izvēle'!$E249&lt;&gt;"",'Daļu izvēle'!$E249&lt;&gt;0)</f>
        <v>0</v>
      </c>
      <c r="Y252" s="57" t="b">
        <f t="shared" si="18"/>
        <v>0</v>
      </c>
      <c r="Z252" s="57" t="b">
        <f t="shared" si="19"/>
        <v>1</v>
      </c>
      <c r="AA252" s="57" t="b">
        <f>'Agrotehniskā kopšana'!I253&gt;=I252*0.85</f>
        <v>1</v>
      </c>
      <c r="AB252" s="57" t="b">
        <f>'Jaunaudžu kopšana'!I252&gt;=I252*0.85</f>
        <v>1</v>
      </c>
      <c r="AC252" s="57" t="b">
        <f>'Agrotehniskā kopšana'!AH253</f>
        <v>0</v>
      </c>
      <c r="AD252" s="57" t="b">
        <f>'Jaunaudžu kopšana'!Z252</f>
        <v>0</v>
      </c>
    </row>
    <row r="253" spans="1:30" hidden="1" x14ac:dyDescent="0.3">
      <c r="A253" s="324" t="str">
        <f>SUBSTITUTE('Daļu izvēle'!A250,"0","")</f>
        <v/>
      </c>
      <c r="B253" s="325">
        <f>'Daļu izvēle'!B250</f>
        <v>242</v>
      </c>
      <c r="C253" s="166" t="str">
        <f>'Daļu izvēle'!C250</f>
        <v>Ziemeļkurzeme</v>
      </c>
      <c r="D253" s="326" t="str">
        <f>'Daļu izvēle'!D250</f>
        <v>Raķupes</v>
      </c>
      <c r="E253" s="327">
        <f>'Daļu izvēle'!E250</f>
        <v>0</v>
      </c>
      <c r="F253" s="327">
        <f>'Daļu izvēle'!F250</f>
        <v>0</v>
      </c>
      <c r="G253" s="97">
        <f>'Daļu izvēle'!G250</f>
        <v>0</v>
      </c>
      <c r="H253" s="98">
        <f>'Daļu izvēle'!H250</f>
        <v>0</v>
      </c>
      <c r="I253" s="343"/>
      <c r="J253" s="344">
        <f t="shared" si="16"/>
        <v>0</v>
      </c>
      <c r="K253" s="156" t="str">
        <f>IF($X253,IF(AND($I253&lt;&gt;"",$I253&lt;&gt;0),ROUND(ROUND($I253,3)*Cenas!B$9*Cenas!$B$6,2),0),"")</f>
        <v/>
      </c>
      <c r="L253" s="153" t="str">
        <f>IF($X253,IF(AND($I253&lt;&gt;"",$I253&lt;&gt;0),ROUND(ROUND($I253,3)*Cenas!C$9*Cenas!$B$6,2),0),"")</f>
        <v/>
      </c>
      <c r="M253" s="99" t="str">
        <f>IF($X253,IF(AND($I253&lt;&gt;"",$I253&lt;&gt;0),ROUND(ROUND($I253,3)*Cenas!D$9*Cenas!$B$6,2),0),"")</f>
        <v/>
      </c>
      <c r="T253" s="1" t="b">
        <f t="shared" si="17"/>
        <v>0</v>
      </c>
      <c r="U253" s="1" t="b">
        <f>AND($A253="x",'Daļu izvēle'!$E250&lt;&gt;"",ISBLANK($K253))</f>
        <v>0</v>
      </c>
      <c r="V253" s="1" t="b">
        <f>AND($A253="x",'Daļu izvēle'!$E250&lt;&gt;"",ISBLANK($L253))</f>
        <v>0</v>
      </c>
      <c r="W253" s="1" t="e">
        <f t="shared" si="15"/>
        <v>#VALUE!</v>
      </c>
      <c r="X253" s="57" t="b">
        <f>AND($A253="x",'Daļu izvēle'!$E250&lt;&gt;"",'Daļu izvēle'!$E250&lt;&gt;0)</f>
        <v>0</v>
      </c>
      <c r="Y253" s="57" t="b">
        <f t="shared" si="18"/>
        <v>0</v>
      </c>
      <c r="Z253" s="57" t="b">
        <f t="shared" si="19"/>
        <v>1</v>
      </c>
      <c r="AA253" s="57" t="b">
        <f>'Agrotehniskā kopšana'!I254&gt;=I253*0.85</f>
        <v>1</v>
      </c>
      <c r="AB253" s="57" t="b">
        <f>'Jaunaudžu kopšana'!I253&gt;=I253*0.85</f>
        <v>1</v>
      </c>
      <c r="AC253" s="57" t="b">
        <f>'Agrotehniskā kopšana'!AH254</f>
        <v>0</v>
      </c>
      <c r="AD253" s="57" t="b">
        <f>'Jaunaudžu kopšana'!Z253</f>
        <v>0</v>
      </c>
    </row>
    <row r="254" spans="1:30" hidden="1" x14ac:dyDescent="0.3">
      <c r="A254" s="324" t="str">
        <f>SUBSTITUTE('Daļu izvēle'!A251,"0","")</f>
        <v/>
      </c>
      <c r="B254" s="325">
        <f>'Daļu izvēle'!B251</f>
        <v>243</v>
      </c>
      <c r="C254" s="166" t="str">
        <f>'Daļu izvēle'!C251</f>
        <v>Ziemeļkurzeme</v>
      </c>
      <c r="D254" s="326" t="str">
        <f>'Daļu izvēle'!D251</f>
        <v>Raķupes</v>
      </c>
      <c r="E254" s="327">
        <f>'Daļu izvēle'!E251</f>
        <v>25</v>
      </c>
      <c r="F254" s="327">
        <f>'Daļu izvēle'!F251</f>
        <v>0</v>
      </c>
      <c r="G254" s="97">
        <f>'Daļu izvēle'!G251</f>
        <v>0</v>
      </c>
      <c r="H254" s="98">
        <f>'Daļu izvēle'!H251</f>
        <v>0</v>
      </c>
      <c r="I254" s="343"/>
      <c r="J254" s="344">
        <f t="shared" si="16"/>
        <v>0</v>
      </c>
      <c r="K254" s="156" t="str">
        <f>IF($X254,IF(AND($I254&lt;&gt;"",$I254&lt;&gt;0),ROUND(ROUND($I254,3)*Cenas!B$9*Cenas!$B$6,2),0),"")</f>
        <v/>
      </c>
      <c r="L254" s="153" t="str">
        <f>IF($X254,IF(AND($I254&lt;&gt;"",$I254&lt;&gt;0),ROUND(ROUND($I254,3)*Cenas!C$9*Cenas!$B$6,2),0),"")</f>
        <v/>
      </c>
      <c r="M254" s="99" t="str">
        <f>IF($X254,IF(AND($I254&lt;&gt;"",$I254&lt;&gt;0),ROUND(ROUND($I254,3)*Cenas!D$9*Cenas!$B$6,2),0),"")</f>
        <v/>
      </c>
      <c r="T254" s="1" t="b">
        <f t="shared" si="17"/>
        <v>0</v>
      </c>
      <c r="U254" s="1" t="b">
        <f>AND($A254="x",'Daļu izvēle'!$E251&lt;&gt;"",ISBLANK($K254))</f>
        <v>0</v>
      </c>
      <c r="V254" s="1" t="b">
        <f>AND($A254="x",'Daļu izvēle'!$E251&lt;&gt;"",ISBLANK($L254))</f>
        <v>0</v>
      </c>
      <c r="W254" s="1" t="e">
        <f t="shared" si="15"/>
        <v>#VALUE!</v>
      </c>
      <c r="X254" s="57" t="b">
        <f>AND($A254="x",'Daļu izvēle'!$E251&lt;&gt;"",'Daļu izvēle'!$E251&lt;&gt;0)</f>
        <v>0</v>
      </c>
      <c r="Y254" s="57" t="b">
        <f t="shared" si="18"/>
        <v>0</v>
      </c>
      <c r="Z254" s="57" t="b">
        <f t="shared" si="19"/>
        <v>1</v>
      </c>
      <c r="AA254" s="57" t="b">
        <f>'Agrotehniskā kopšana'!I255&gt;=I254*0.85</f>
        <v>1</v>
      </c>
      <c r="AB254" s="57" t="b">
        <f>'Jaunaudžu kopšana'!I254&gt;=I254*0.85</f>
        <v>1</v>
      </c>
      <c r="AC254" s="57" t="b">
        <f>'Agrotehniskā kopšana'!AH255</f>
        <v>0</v>
      </c>
      <c r="AD254" s="57" t="b">
        <f>'Jaunaudžu kopšana'!Z254</f>
        <v>0</v>
      </c>
    </row>
    <row r="255" spans="1:30" hidden="1" x14ac:dyDescent="0.3">
      <c r="A255" s="324" t="str">
        <f>SUBSTITUTE('Daļu izvēle'!A252,"0","")</f>
        <v/>
      </c>
      <c r="B255" s="325">
        <f>'Daļu izvēle'!B252</f>
        <v>244</v>
      </c>
      <c r="C255" s="166" t="str">
        <f>'Daļu izvēle'!C252</f>
        <v>Ziemeļkurzeme</v>
      </c>
      <c r="D255" s="326" t="str">
        <f>'Daļu izvēle'!D252</f>
        <v>Raķupes</v>
      </c>
      <c r="E255" s="327">
        <f>'Daļu izvēle'!E252</f>
        <v>0</v>
      </c>
      <c r="F255" s="327">
        <f>'Daļu izvēle'!F252</f>
        <v>0</v>
      </c>
      <c r="G255" s="97">
        <f>'Daļu izvēle'!G252</f>
        <v>0</v>
      </c>
      <c r="H255" s="98">
        <f>'Daļu izvēle'!H252</f>
        <v>0</v>
      </c>
      <c r="I255" s="343"/>
      <c r="J255" s="344">
        <f t="shared" si="16"/>
        <v>0</v>
      </c>
      <c r="K255" s="156" t="str">
        <f>IF($X255,IF(AND($I255&lt;&gt;"",$I255&lt;&gt;0),ROUND(ROUND($I255,3)*Cenas!B$9*Cenas!$B$6,2),0),"")</f>
        <v/>
      </c>
      <c r="L255" s="153" t="str">
        <f>IF($X255,IF(AND($I255&lt;&gt;"",$I255&lt;&gt;0),ROUND(ROUND($I255,3)*Cenas!C$9*Cenas!$B$6,2),0),"")</f>
        <v/>
      </c>
      <c r="M255" s="99" t="str">
        <f>IF($X255,IF(AND($I255&lt;&gt;"",$I255&lt;&gt;0),ROUND(ROUND($I255,3)*Cenas!D$9*Cenas!$B$6,2),0),"")</f>
        <v/>
      </c>
      <c r="T255" s="1" t="b">
        <f t="shared" si="17"/>
        <v>0</v>
      </c>
      <c r="U255" s="1" t="b">
        <f>AND($A255="x",'Daļu izvēle'!$E252&lt;&gt;"",ISBLANK($K255))</f>
        <v>0</v>
      </c>
      <c r="V255" s="1" t="b">
        <f>AND($A255="x",'Daļu izvēle'!$E252&lt;&gt;"",ISBLANK($L255))</f>
        <v>0</v>
      </c>
      <c r="W255" s="1" t="e">
        <f t="shared" si="15"/>
        <v>#VALUE!</v>
      </c>
      <c r="X255" s="57" t="b">
        <f>AND($A255="x",'Daļu izvēle'!$E252&lt;&gt;"",'Daļu izvēle'!$E252&lt;&gt;0)</f>
        <v>0</v>
      </c>
      <c r="Y255" s="57" t="b">
        <f t="shared" si="18"/>
        <v>0</v>
      </c>
      <c r="Z255" s="57" t="b">
        <f t="shared" si="19"/>
        <v>1</v>
      </c>
      <c r="AA255" s="57" t="b">
        <f>'Agrotehniskā kopšana'!I256&gt;=I255*0.85</f>
        <v>1</v>
      </c>
      <c r="AB255" s="57" t="b">
        <f>'Jaunaudžu kopšana'!I255&gt;=I255*0.85</f>
        <v>1</v>
      </c>
      <c r="AC255" s="57" t="b">
        <f>'Agrotehniskā kopšana'!AH256</f>
        <v>0</v>
      </c>
      <c r="AD255" s="57" t="b">
        <f>'Jaunaudžu kopšana'!Z255</f>
        <v>0</v>
      </c>
    </row>
    <row r="256" spans="1:30" hidden="1" x14ac:dyDescent="0.3">
      <c r="A256" s="324" t="str">
        <f>SUBSTITUTE('Daļu izvēle'!A253,"0","")</f>
        <v/>
      </c>
      <c r="B256" s="325">
        <f>'Daļu izvēle'!B253</f>
        <v>245</v>
      </c>
      <c r="C256" s="166" t="str">
        <f>'Daļu izvēle'!C253</f>
        <v>Ziemeļkurzeme</v>
      </c>
      <c r="D256" s="326" t="str">
        <f>'Daļu izvēle'!D253</f>
        <v>Raķupes</v>
      </c>
      <c r="E256" s="327">
        <f>'Daļu izvēle'!E253</f>
        <v>0</v>
      </c>
      <c r="F256" s="327">
        <f>'Daļu izvēle'!F253</f>
        <v>0</v>
      </c>
      <c r="G256" s="97">
        <f>'Daļu izvēle'!G253</f>
        <v>0</v>
      </c>
      <c r="H256" s="98">
        <f>'Daļu izvēle'!H253</f>
        <v>0</v>
      </c>
      <c r="I256" s="343"/>
      <c r="J256" s="344">
        <f t="shared" si="16"/>
        <v>0</v>
      </c>
      <c r="K256" s="156" t="str">
        <f>IF($X256,IF(AND($I256&lt;&gt;"",$I256&lt;&gt;0),ROUND(ROUND($I256,3)*Cenas!B$9*Cenas!$B$6,2),0),"")</f>
        <v/>
      </c>
      <c r="L256" s="153" t="str">
        <f>IF($X256,IF(AND($I256&lt;&gt;"",$I256&lt;&gt;0),ROUND(ROUND($I256,3)*Cenas!C$9*Cenas!$B$6,2),0),"")</f>
        <v/>
      </c>
      <c r="M256" s="99" t="str">
        <f>IF($X256,IF(AND($I256&lt;&gt;"",$I256&lt;&gt;0),ROUND(ROUND($I256,3)*Cenas!D$9*Cenas!$B$6,2),0),"")</f>
        <v/>
      </c>
      <c r="T256" s="1" t="b">
        <f t="shared" si="17"/>
        <v>0</v>
      </c>
      <c r="U256" s="1" t="b">
        <f>AND($A256="x",'Daļu izvēle'!$E253&lt;&gt;"",ISBLANK($K256))</f>
        <v>0</v>
      </c>
      <c r="V256" s="1" t="b">
        <f>AND($A256="x",'Daļu izvēle'!$E253&lt;&gt;"",ISBLANK($L256))</f>
        <v>0</v>
      </c>
      <c r="W256" s="1" t="e">
        <f t="shared" si="15"/>
        <v>#VALUE!</v>
      </c>
      <c r="X256" s="57" t="b">
        <f>AND($A256="x",'Daļu izvēle'!$E253&lt;&gt;"",'Daļu izvēle'!$E253&lt;&gt;0)</f>
        <v>0</v>
      </c>
      <c r="Y256" s="57" t="b">
        <f t="shared" si="18"/>
        <v>0</v>
      </c>
      <c r="Z256" s="57" t="b">
        <f t="shared" si="19"/>
        <v>1</v>
      </c>
      <c r="AA256" s="57" t="b">
        <f>'Agrotehniskā kopšana'!I257&gt;=I256*0.85</f>
        <v>1</v>
      </c>
      <c r="AB256" s="57" t="b">
        <f>'Jaunaudžu kopšana'!I256&gt;=I256*0.85</f>
        <v>1</v>
      </c>
      <c r="AC256" s="57" t="b">
        <f>'Agrotehniskā kopšana'!AH257</f>
        <v>0</v>
      </c>
      <c r="AD256" s="57" t="b">
        <f>'Jaunaudžu kopšana'!Z256</f>
        <v>0</v>
      </c>
    </row>
    <row r="257" spans="1:30" hidden="1" x14ac:dyDescent="0.3">
      <c r="A257" s="324" t="str">
        <f>SUBSTITUTE('Daļu izvēle'!A254,"0","")</f>
        <v/>
      </c>
      <c r="B257" s="325">
        <f>'Daļu izvēle'!B254</f>
        <v>246</v>
      </c>
      <c r="C257" s="166" t="str">
        <f>'Daļu izvēle'!C254</f>
        <v>Ziemeļkurzeme</v>
      </c>
      <c r="D257" s="326" t="str">
        <f>'Daļu izvēle'!D254</f>
        <v>Raķupes</v>
      </c>
      <c r="E257" s="327">
        <f>'Daļu izvēle'!E254</f>
        <v>15</v>
      </c>
      <c r="F257" s="327">
        <f>'Daļu izvēle'!F254</f>
        <v>0</v>
      </c>
      <c r="G257" s="97">
        <f>'Daļu izvēle'!G254</f>
        <v>0</v>
      </c>
      <c r="H257" s="98">
        <f>'Daļu izvēle'!H254</f>
        <v>0</v>
      </c>
      <c r="I257" s="343"/>
      <c r="J257" s="344">
        <f t="shared" si="16"/>
        <v>0</v>
      </c>
      <c r="K257" s="156" t="str">
        <f>IF($X257,IF(AND($I257&lt;&gt;"",$I257&lt;&gt;0),ROUND(ROUND($I257,3)*Cenas!B$9*Cenas!$B$6,2),0),"")</f>
        <v/>
      </c>
      <c r="L257" s="153" t="str">
        <f>IF($X257,IF(AND($I257&lt;&gt;"",$I257&lt;&gt;0),ROUND(ROUND($I257,3)*Cenas!C$9*Cenas!$B$6,2),0),"")</f>
        <v/>
      </c>
      <c r="M257" s="99" t="str">
        <f>IF($X257,IF(AND($I257&lt;&gt;"",$I257&lt;&gt;0),ROUND(ROUND($I257,3)*Cenas!D$9*Cenas!$B$6,2),0),"")</f>
        <v/>
      </c>
      <c r="T257" s="1" t="b">
        <f t="shared" si="17"/>
        <v>0</v>
      </c>
      <c r="U257" s="1" t="b">
        <f>AND($A257="x",'Daļu izvēle'!$E254&lt;&gt;"",ISBLANK($K257))</f>
        <v>0</v>
      </c>
      <c r="V257" s="1" t="b">
        <f>AND($A257="x",'Daļu izvēle'!$E254&lt;&gt;"",ISBLANK($L257))</f>
        <v>0</v>
      </c>
      <c r="W257" s="1" t="e">
        <f t="shared" si="15"/>
        <v>#VALUE!</v>
      </c>
      <c r="X257" s="57" t="b">
        <f>AND($A257="x",'Daļu izvēle'!$E254&lt;&gt;"",'Daļu izvēle'!$E254&lt;&gt;0)</f>
        <v>0</v>
      </c>
      <c r="Y257" s="57" t="b">
        <f t="shared" si="18"/>
        <v>0</v>
      </c>
      <c r="Z257" s="57" t="b">
        <f t="shared" si="19"/>
        <v>1</v>
      </c>
      <c r="AA257" s="57" t="b">
        <f>'Agrotehniskā kopšana'!I258&gt;=I257*0.85</f>
        <v>1</v>
      </c>
      <c r="AB257" s="57" t="b">
        <f>'Jaunaudžu kopšana'!I257&gt;=I257*0.85</f>
        <v>1</v>
      </c>
      <c r="AC257" s="57" t="b">
        <f>'Agrotehniskā kopšana'!AH258</f>
        <v>0</v>
      </c>
      <c r="AD257" s="57" t="b">
        <f>'Jaunaudžu kopšana'!Z257</f>
        <v>0</v>
      </c>
    </row>
    <row r="258" spans="1:30" hidden="1" x14ac:dyDescent="0.3">
      <c r="A258" s="324" t="str">
        <f>SUBSTITUTE('Daļu izvēle'!A255,"0","")</f>
        <v/>
      </c>
      <c r="B258" s="325">
        <f>'Daļu izvēle'!B255</f>
        <v>247</v>
      </c>
      <c r="C258" s="166" t="str">
        <f>'Daļu izvēle'!C255</f>
        <v>Ziemeļkurzeme</v>
      </c>
      <c r="D258" s="326" t="str">
        <f>'Daļu izvēle'!D255</f>
        <v>Ventas (ZK)</v>
      </c>
      <c r="E258" s="327">
        <f>'Daļu izvēle'!E255</f>
        <v>0</v>
      </c>
      <c r="F258" s="327">
        <f>'Daļu izvēle'!F255</f>
        <v>0</v>
      </c>
      <c r="G258" s="97">
        <f>'Daļu izvēle'!G255</f>
        <v>0</v>
      </c>
      <c r="H258" s="98">
        <f>'Daļu izvēle'!H255</f>
        <v>0</v>
      </c>
      <c r="I258" s="343"/>
      <c r="J258" s="344">
        <f t="shared" si="16"/>
        <v>0</v>
      </c>
      <c r="K258" s="156" t="str">
        <f>IF($X258,IF(AND($I258&lt;&gt;"",$I258&lt;&gt;0),ROUND(ROUND($I258,3)*Cenas!B$9*Cenas!$B$6,2),0),"")</f>
        <v/>
      </c>
      <c r="L258" s="153" t="str">
        <f>IF($X258,IF(AND($I258&lt;&gt;"",$I258&lt;&gt;0),ROUND(ROUND($I258,3)*Cenas!C$9*Cenas!$B$6,2),0),"")</f>
        <v/>
      </c>
      <c r="M258" s="99" t="str">
        <f>IF($X258,IF(AND($I258&lt;&gt;"",$I258&lt;&gt;0),ROUND(ROUND($I258,3)*Cenas!D$9*Cenas!$B$6,2),0),"")</f>
        <v/>
      </c>
      <c r="T258" s="1" t="b">
        <f t="shared" si="17"/>
        <v>0</v>
      </c>
      <c r="U258" s="1" t="b">
        <f>AND($A258="x",'Daļu izvēle'!$E255&lt;&gt;"",ISBLANK($K258))</f>
        <v>0</v>
      </c>
      <c r="V258" s="1" t="b">
        <f>AND($A258="x",'Daļu izvēle'!$E255&lt;&gt;"",ISBLANK($L258))</f>
        <v>0</v>
      </c>
      <c r="W258" s="1" t="e">
        <f t="shared" si="15"/>
        <v>#VALUE!</v>
      </c>
      <c r="X258" s="57" t="b">
        <f>AND($A258="x",'Daļu izvēle'!$E255&lt;&gt;"",'Daļu izvēle'!$E255&lt;&gt;0)</f>
        <v>0</v>
      </c>
      <c r="Y258" s="57" t="b">
        <f t="shared" si="18"/>
        <v>0</v>
      </c>
      <c r="Z258" s="57" t="b">
        <f t="shared" si="19"/>
        <v>1</v>
      </c>
      <c r="AA258" s="57" t="b">
        <f>'Agrotehniskā kopšana'!I259&gt;=I258*0.85</f>
        <v>1</v>
      </c>
      <c r="AB258" s="57" t="b">
        <f>'Jaunaudžu kopšana'!I258&gt;=I258*0.85</f>
        <v>1</v>
      </c>
      <c r="AC258" s="57" t="b">
        <f>'Agrotehniskā kopšana'!AH259</f>
        <v>0</v>
      </c>
      <c r="AD258" s="57" t="b">
        <f>'Jaunaudžu kopšana'!Z258</f>
        <v>0</v>
      </c>
    </row>
    <row r="259" spans="1:30" hidden="1" x14ac:dyDescent="0.3">
      <c r="A259" s="324" t="str">
        <f>SUBSTITUTE('Daļu izvēle'!A256,"0","")</f>
        <v/>
      </c>
      <c r="B259" s="325">
        <f>'Daļu izvēle'!B256</f>
        <v>248</v>
      </c>
      <c r="C259" s="166" t="str">
        <f>'Daļu izvēle'!C256</f>
        <v>Ziemeļkurzeme</v>
      </c>
      <c r="D259" s="326" t="str">
        <f>'Daļu izvēle'!D256</f>
        <v>Ventas (ZK)</v>
      </c>
      <c r="E259" s="327">
        <f>'Daļu izvēle'!E256</f>
        <v>50</v>
      </c>
      <c r="F259" s="327">
        <f>'Daļu izvēle'!F256</f>
        <v>50</v>
      </c>
      <c r="G259" s="97">
        <f>'Daļu izvēle'!G256</f>
        <v>0</v>
      </c>
      <c r="H259" s="98">
        <f>'Daļu izvēle'!H256</f>
        <v>0</v>
      </c>
      <c r="I259" s="343"/>
      <c r="J259" s="344">
        <f t="shared" si="16"/>
        <v>0</v>
      </c>
      <c r="K259" s="156" t="str">
        <f>IF($X259,IF(AND($I259&lt;&gt;"",$I259&lt;&gt;0),ROUND(ROUND($I259,3)*Cenas!B$9*Cenas!$B$6,2),0),"")</f>
        <v/>
      </c>
      <c r="L259" s="153" t="str">
        <f>IF($X259,IF(AND($I259&lt;&gt;"",$I259&lt;&gt;0),ROUND(ROUND($I259,3)*Cenas!C$9*Cenas!$B$6,2),0),"")</f>
        <v/>
      </c>
      <c r="M259" s="99" t="str">
        <f>IF($X259,IF(AND($I259&lt;&gt;"",$I259&lt;&gt;0),ROUND(ROUND($I259,3)*Cenas!D$9*Cenas!$B$6,2),0),"")</f>
        <v/>
      </c>
      <c r="T259" s="1" t="b">
        <f t="shared" si="17"/>
        <v>0</v>
      </c>
      <c r="U259" s="1" t="b">
        <f>AND($A259="x",'Daļu izvēle'!$E256&lt;&gt;"",ISBLANK($K259))</f>
        <v>0</v>
      </c>
      <c r="V259" s="1" t="b">
        <f>AND($A259="x",'Daļu izvēle'!$E256&lt;&gt;"",ISBLANK($L259))</f>
        <v>0</v>
      </c>
      <c r="W259" s="1" t="e">
        <f t="shared" si="15"/>
        <v>#VALUE!</v>
      </c>
      <c r="X259" s="57" t="b">
        <f>AND($A259="x",'Daļu izvēle'!$E256&lt;&gt;"",'Daļu izvēle'!$E256&lt;&gt;0)</f>
        <v>0</v>
      </c>
      <c r="Y259" s="57" t="b">
        <f t="shared" si="18"/>
        <v>0</v>
      </c>
      <c r="Z259" s="57" t="b">
        <f t="shared" si="19"/>
        <v>1</v>
      </c>
      <c r="AA259" s="57" t="b">
        <f>'Agrotehniskā kopšana'!I260&gt;=I259*0.85</f>
        <v>1</v>
      </c>
      <c r="AB259" s="57" t="b">
        <f>'Jaunaudžu kopšana'!I259&gt;=I259*0.85</f>
        <v>1</v>
      </c>
      <c r="AC259" s="57" t="b">
        <f>'Agrotehniskā kopšana'!AH260</f>
        <v>0</v>
      </c>
      <c r="AD259" s="57" t="b">
        <f>'Jaunaudžu kopšana'!Z259</f>
        <v>0</v>
      </c>
    </row>
    <row r="260" spans="1:30" hidden="1" x14ac:dyDescent="0.3">
      <c r="A260" s="324" t="str">
        <f>SUBSTITUTE('Daļu izvēle'!A257,"0","")</f>
        <v/>
      </c>
      <c r="B260" s="325">
        <f>'Daļu izvēle'!B257</f>
        <v>249</v>
      </c>
      <c r="C260" s="166" t="str">
        <f>'Daļu izvēle'!C257</f>
        <v>Ziemeļkurzeme</v>
      </c>
      <c r="D260" s="326" t="str">
        <f>'Daļu izvēle'!D257</f>
        <v>Ventas (ZK)</v>
      </c>
      <c r="E260" s="327">
        <f>'Daļu izvēle'!E257</f>
        <v>0</v>
      </c>
      <c r="F260" s="327">
        <f>'Daļu izvēle'!F257</f>
        <v>0</v>
      </c>
      <c r="G260" s="97">
        <f>'Daļu izvēle'!G257</f>
        <v>0</v>
      </c>
      <c r="H260" s="98">
        <f>'Daļu izvēle'!H257</f>
        <v>0</v>
      </c>
      <c r="I260" s="343"/>
      <c r="J260" s="344">
        <f t="shared" si="16"/>
        <v>0</v>
      </c>
      <c r="K260" s="156" t="str">
        <f>IF($X260,IF(AND($I260&lt;&gt;"",$I260&lt;&gt;0),ROUND(ROUND($I260,3)*Cenas!B$9*Cenas!$B$6,2),0),"")</f>
        <v/>
      </c>
      <c r="L260" s="153" t="str">
        <f>IF($X260,IF(AND($I260&lt;&gt;"",$I260&lt;&gt;0),ROUND(ROUND($I260,3)*Cenas!C$9*Cenas!$B$6,2),0),"")</f>
        <v/>
      </c>
      <c r="M260" s="99" t="str">
        <f>IF($X260,IF(AND($I260&lt;&gt;"",$I260&lt;&gt;0),ROUND(ROUND($I260,3)*Cenas!D$9*Cenas!$B$6,2),0),"")</f>
        <v/>
      </c>
      <c r="T260" s="1" t="b">
        <f t="shared" si="17"/>
        <v>0</v>
      </c>
      <c r="U260" s="1" t="b">
        <f>AND($A260="x",'Daļu izvēle'!$E257&lt;&gt;"",ISBLANK($K260))</f>
        <v>0</v>
      </c>
      <c r="V260" s="1" t="b">
        <f>AND($A260="x",'Daļu izvēle'!$E257&lt;&gt;"",ISBLANK($L260))</f>
        <v>0</v>
      </c>
      <c r="W260" s="1" t="e">
        <f t="shared" si="15"/>
        <v>#VALUE!</v>
      </c>
      <c r="X260" s="57" t="b">
        <f>AND($A260="x",'Daļu izvēle'!$E257&lt;&gt;"",'Daļu izvēle'!$E257&lt;&gt;0)</f>
        <v>0</v>
      </c>
      <c r="Y260" s="57" t="b">
        <f t="shared" si="18"/>
        <v>0</v>
      </c>
      <c r="Z260" s="57" t="b">
        <f t="shared" si="19"/>
        <v>1</v>
      </c>
      <c r="AA260" s="57" t="b">
        <f>'Agrotehniskā kopšana'!I261&gt;=I260*0.85</f>
        <v>1</v>
      </c>
      <c r="AB260" s="57" t="b">
        <f>'Jaunaudžu kopšana'!I260&gt;=I260*0.85</f>
        <v>1</v>
      </c>
      <c r="AC260" s="57" t="b">
        <f>'Agrotehniskā kopšana'!AH261</f>
        <v>0</v>
      </c>
      <c r="AD260" s="57" t="b">
        <f>'Jaunaudžu kopšana'!Z260</f>
        <v>0</v>
      </c>
    </row>
    <row r="261" spans="1:30" hidden="1" x14ac:dyDescent="0.3">
      <c r="A261" s="324" t="str">
        <f>SUBSTITUTE('Daļu izvēle'!A258,"0","")</f>
        <v/>
      </c>
      <c r="B261" s="325">
        <f>'Daļu izvēle'!B258</f>
        <v>250</v>
      </c>
      <c r="C261" s="166" t="str">
        <f>'Daļu izvēle'!C258</f>
        <v>Ziemeļkurzeme</v>
      </c>
      <c r="D261" s="326" t="str">
        <f>'Daļu izvēle'!D258</f>
        <v>Ventas (ZK)</v>
      </c>
      <c r="E261" s="327">
        <f>'Daļu izvēle'!E258</f>
        <v>0</v>
      </c>
      <c r="F261" s="327">
        <f>'Daļu izvēle'!F258</f>
        <v>0</v>
      </c>
      <c r="G261" s="97">
        <f>'Daļu izvēle'!G258</f>
        <v>0</v>
      </c>
      <c r="H261" s="98">
        <f>'Daļu izvēle'!H258</f>
        <v>0</v>
      </c>
      <c r="I261" s="343"/>
      <c r="J261" s="344">
        <f t="shared" si="16"/>
        <v>0</v>
      </c>
      <c r="K261" s="156" t="str">
        <f>IF($X261,IF(AND($I261&lt;&gt;"",$I261&lt;&gt;0),ROUND(ROUND($I261,3)*Cenas!B$9*Cenas!$B$6,2),0),"")</f>
        <v/>
      </c>
      <c r="L261" s="153" t="str">
        <f>IF($X261,IF(AND($I261&lt;&gt;"",$I261&lt;&gt;0),ROUND(ROUND($I261,3)*Cenas!C$9*Cenas!$B$6,2),0),"")</f>
        <v/>
      </c>
      <c r="M261" s="99" t="str">
        <f>IF($X261,IF(AND($I261&lt;&gt;"",$I261&lt;&gt;0),ROUND(ROUND($I261,3)*Cenas!D$9*Cenas!$B$6,2),0),"")</f>
        <v/>
      </c>
      <c r="T261" s="1" t="b">
        <f t="shared" si="17"/>
        <v>0</v>
      </c>
      <c r="U261" s="1" t="b">
        <f>AND($A261="x",'Daļu izvēle'!$E258&lt;&gt;"",ISBLANK($K261))</f>
        <v>0</v>
      </c>
      <c r="V261" s="1" t="b">
        <f>AND($A261="x",'Daļu izvēle'!$E258&lt;&gt;"",ISBLANK($L261))</f>
        <v>0</v>
      </c>
      <c r="W261" s="1" t="e">
        <f t="shared" si="15"/>
        <v>#VALUE!</v>
      </c>
      <c r="X261" s="57" t="b">
        <f>AND($A261="x",'Daļu izvēle'!$E258&lt;&gt;"",'Daļu izvēle'!$E258&lt;&gt;0)</f>
        <v>0</v>
      </c>
      <c r="Y261" s="57" t="b">
        <f t="shared" si="18"/>
        <v>0</v>
      </c>
      <c r="Z261" s="57" t="b">
        <f t="shared" si="19"/>
        <v>1</v>
      </c>
      <c r="AA261" s="57" t="b">
        <f>'Agrotehniskā kopšana'!I262&gt;=I261*0.85</f>
        <v>1</v>
      </c>
      <c r="AB261" s="57" t="b">
        <f>'Jaunaudžu kopšana'!I261&gt;=I261*0.85</f>
        <v>1</v>
      </c>
      <c r="AC261" s="57" t="b">
        <f>'Agrotehniskā kopšana'!AH262</f>
        <v>0</v>
      </c>
      <c r="AD261" s="57" t="b">
        <f>'Jaunaudžu kopšana'!Z261</f>
        <v>0</v>
      </c>
    </row>
    <row r="262" spans="1:30" hidden="1" x14ac:dyDescent="0.3">
      <c r="A262" s="324" t="str">
        <f>SUBSTITUTE('Daļu izvēle'!A259,"0","")</f>
        <v/>
      </c>
      <c r="B262" s="325">
        <f>'Daļu izvēle'!B259</f>
        <v>251</v>
      </c>
      <c r="C262" s="166" t="str">
        <f>'Daļu izvēle'!C259</f>
        <v>Ziemeļkurzeme</v>
      </c>
      <c r="D262" s="326" t="str">
        <f>'Daļu izvēle'!D259</f>
        <v>Ventas (ZK)</v>
      </c>
      <c r="E262" s="327">
        <f>'Daļu izvēle'!E259</f>
        <v>0</v>
      </c>
      <c r="F262" s="327">
        <f>'Daļu izvēle'!F259</f>
        <v>0</v>
      </c>
      <c r="G262" s="97">
        <f>'Daļu izvēle'!G259</f>
        <v>0</v>
      </c>
      <c r="H262" s="98">
        <f>'Daļu izvēle'!H259</f>
        <v>0</v>
      </c>
      <c r="I262" s="343"/>
      <c r="J262" s="344">
        <f t="shared" si="16"/>
        <v>0</v>
      </c>
      <c r="K262" s="156" t="str">
        <f>IF($X262,IF(AND($I262&lt;&gt;"",$I262&lt;&gt;0),ROUND(ROUND($I262,3)*Cenas!B$9*Cenas!$B$6,2),0),"")</f>
        <v/>
      </c>
      <c r="L262" s="153" t="str">
        <f>IF($X262,IF(AND($I262&lt;&gt;"",$I262&lt;&gt;0),ROUND(ROUND($I262,3)*Cenas!C$9*Cenas!$B$6,2),0),"")</f>
        <v/>
      </c>
      <c r="M262" s="99" t="str">
        <f>IF($X262,IF(AND($I262&lt;&gt;"",$I262&lt;&gt;0),ROUND(ROUND($I262,3)*Cenas!D$9*Cenas!$B$6,2),0),"")</f>
        <v/>
      </c>
      <c r="T262" s="1" t="b">
        <f t="shared" si="17"/>
        <v>0</v>
      </c>
      <c r="U262" s="1" t="b">
        <f>AND($A262="x",'Daļu izvēle'!$E259&lt;&gt;"",ISBLANK($K262))</f>
        <v>0</v>
      </c>
      <c r="V262" s="1" t="b">
        <f>AND($A262="x",'Daļu izvēle'!$E259&lt;&gt;"",ISBLANK($L262))</f>
        <v>0</v>
      </c>
      <c r="W262" s="1" t="e">
        <f t="shared" si="15"/>
        <v>#VALUE!</v>
      </c>
      <c r="X262" s="57" t="b">
        <f>AND($A262="x",'Daļu izvēle'!$E259&lt;&gt;"",'Daļu izvēle'!$E259&lt;&gt;0)</f>
        <v>0</v>
      </c>
      <c r="Y262" s="57" t="b">
        <f t="shared" si="18"/>
        <v>0</v>
      </c>
      <c r="Z262" s="57" t="b">
        <f t="shared" si="19"/>
        <v>1</v>
      </c>
      <c r="AA262" s="57" t="b">
        <f>'Agrotehniskā kopšana'!I263&gt;=I262*0.85</f>
        <v>1</v>
      </c>
      <c r="AB262" s="57" t="b">
        <f>'Jaunaudžu kopšana'!I262&gt;=I262*0.85</f>
        <v>1</v>
      </c>
      <c r="AC262" s="57" t="b">
        <f>'Agrotehniskā kopšana'!AH263</f>
        <v>0</v>
      </c>
      <c r="AD262" s="57" t="b">
        <f>'Jaunaudžu kopšana'!Z262</f>
        <v>0</v>
      </c>
    </row>
    <row r="263" spans="1:30" hidden="1" x14ac:dyDescent="0.3">
      <c r="A263" s="324" t="str">
        <f>SUBSTITUTE('Daļu izvēle'!A260,"0","")</f>
        <v/>
      </c>
      <c r="B263" s="325">
        <f>'Daļu izvēle'!B260</f>
        <v>252</v>
      </c>
      <c r="C263" s="166" t="str">
        <f>'Daļu izvēle'!C260</f>
        <v>Ziemeļkurzeme</v>
      </c>
      <c r="D263" s="326" t="str">
        <f>'Daļu izvēle'!D260</f>
        <v>Ventas (ZK)</v>
      </c>
      <c r="E263" s="327">
        <f>'Daļu izvēle'!E260</f>
        <v>0</v>
      </c>
      <c r="F263" s="327">
        <f>'Daļu izvēle'!F260</f>
        <v>0</v>
      </c>
      <c r="G263" s="97">
        <f>'Daļu izvēle'!G260</f>
        <v>0</v>
      </c>
      <c r="H263" s="98">
        <f>'Daļu izvēle'!H260</f>
        <v>0</v>
      </c>
      <c r="I263" s="343"/>
      <c r="J263" s="344">
        <f t="shared" si="16"/>
        <v>0</v>
      </c>
      <c r="K263" s="156" t="str">
        <f>IF($X263,IF(AND($I263&lt;&gt;"",$I263&lt;&gt;0),ROUND(ROUND($I263,3)*Cenas!B$9*Cenas!$B$6,2),0),"")</f>
        <v/>
      </c>
      <c r="L263" s="153" t="str">
        <f>IF($X263,IF(AND($I263&lt;&gt;"",$I263&lt;&gt;0),ROUND(ROUND($I263,3)*Cenas!C$9*Cenas!$B$6,2),0),"")</f>
        <v/>
      </c>
      <c r="M263" s="99" t="str">
        <f>IF($X263,IF(AND($I263&lt;&gt;"",$I263&lt;&gt;0),ROUND(ROUND($I263,3)*Cenas!D$9*Cenas!$B$6,2),0),"")</f>
        <v/>
      </c>
      <c r="T263" s="1" t="b">
        <f t="shared" si="17"/>
        <v>0</v>
      </c>
      <c r="U263" s="1" t="b">
        <f>AND($A263="x",'Daļu izvēle'!$E260&lt;&gt;"",ISBLANK($K263))</f>
        <v>0</v>
      </c>
      <c r="V263" s="1" t="b">
        <f>AND($A263="x",'Daļu izvēle'!$E260&lt;&gt;"",ISBLANK($L263))</f>
        <v>0</v>
      </c>
      <c r="W263" s="1" t="e">
        <f t="shared" si="15"/>
        <v>#VALUE!</v>
      </c>
      <c r="X263" s="57" t="b">
        <f>AND($A263="x",'Daļu izvēle'!$E260&lt;&gt;"",'Daļu izvēle'!$E260&lt;&gt;0)</f>
        <v>0</v>
      </c>
      <c r="Y263" s="57" t="b">
        <f t="shared" si="18"/>
        <v>0</v>
      </c>
      <c r="Z263" s="57" t="b">
        <f t="shared" si="19"/>
        <v>1</v>
      </c>
      <c r="AA263" s="57" t="b">
        <f>'Agrotehniskā kopšana'!I264&gt;=I263*0.85</f>
        <v>1</v>
      </c>
      <c r="AB263" s="57" t="b">
        <f>'Jaunaudžu kopšana'!I263&gt;=I263*0.85</f>
        <v>1</v>
      </c>
      <c r="AC263" s="57" t="b">
        <f>'Agrotehniskā kopšana'!AH264</f>
        <v>0</v>
      </c>
      <c r="AD263" s="57" t="b">
        <f>'Jaunaudžu kopšana'!Z263</f>
        <v>0</v>
      </c>
    </row>
    <row r="264" spans="1:30" hidden="1" x14ac:dyDescent="0.3">
      <c r="A264" s="324" t="str">
        <f>SUBSTITUTE('Daļu izvēle'!A261,"0","")</f>
        <v/>
      </c>
      <c r="B264" s="325">
        <f>'Daļu izvēle'!B261</f>
        <v>253</v>
      </c>
      <c r="C264" s="166" t="str">
        <f>'Daļu izvēle'!C261</f>
        <v>Ziemeļkurzeme</v>
      </c>
      <c r="D264" s="326" t="str">
        <f>'Daļu izvēle'!D261</f>
        <v>Mētru</v>
      </c>
      <c r="E264" s="327">
        <f>'Daļu izvēle'!E261</f>
        <v>25</v>
      </c>
      <c r="F264" s="327">
        <f>'Daļu izvēle'!F261</f>
        <v>0</v>
      </c>
      <c r="G264" s="97">
        <f>'Daļu izvēle'!G261</f>
        <v>0</v>
      </c>
      <c r="H264" s="98">
        <f>'Daļu izvēle'!H261</f>
        <v>0</v>
      </c>
      <c r="I264" s="343"/>
      <c r="J264" s="344">
        <f t="shared" si="16"/>
        <v>0</v>
      </c>
      <c r="K264" s="156" t="str">
        <f>IF($X264,IF(AND($I264&lt;&gt;"",$I264&lt;&gt;0),ROUND(ROUND($I264,3)*Cenas!B$9*Cenas!$B$6,2),0),"")</f>
        <v/>
      </c>
      <c r="L264" s="153" t="str">
        <f>IF($X264,IF(AND($I264&lt;&gt;"",$I264&lt;&gt;0),ROUND(ROUND($I264,3)*Cenas!C$9*Cenas!$B$6,2),0),"")</f>
        <v/>
      </c>
      <c r="M264" s="99" t="str">
        <f>IF($X264,IF(AND($I264&lt;&gt;"",$I264&lt;&gt;0),ROUND(ROUND($I264,3)*Cenas!D$9*Cenas!$B$6,2),0),"")</f>
        <v/>
      </c>
      <c r="T264" s="1" t="b">
        <f t="shared" si="17"/>
        <v>0</v>
      </c>
      <c r="U264" s="1" t="b">
        <f>AND($A264="x",'Daļu izvēle'!$E261&lt;&gt;"",ISBLANK($K264))</f>
        <v>0</v>
      </c>
      <c r="V264" s="1" t="b">
        <f>AND($A264="x",'Daļu izvēle'!$E261&lt;&gt;"",ISBLANK($L264))</f>
        <v>0</v>
      </c>
      <c r="W264" s="1" t="e">
        <f t="shared" si="15"/>
        <v>#VALUE!</v>
      </c>
      <c r="X264" s="57" t="b">
        <f>AND($A264="x",'Daļu izvēle'!$E261&lt;&gt;"",'Daļu izvēle'!$E261&lt;&gt;0)</f>
        <v>0</v>
      </c>
      <c r="Y264" s="57" t="b">
        <f t="shared" si="18"/>
        <v>0</v>
      </c>
      <c r="Z264" s="57" t="b">
        <f t="shared" si="19"/>
        <v>1</v>
      </c>
      <c r="AA264" s="57" t="b">
        <f>'Agrotehniskā kopšana'!I265&gt;=I264*0.85</f>
        <v>1</v>
      </c>
      <c r="AB264" s="57" t="b">
        <f>'Jaunaudžu kopšana'!I264&gt;=I264*0.85</f>
        <v>1</v>
      </c>
      <c r="AC264" s="57" t="b">
        <f>'Agrotehniskā kopšana'!AH265</f>
        <v>0</v>
      </c>
      <c r="AD264" s="57" t="b">
        <f>'Jaunaudžu kopšana'!Z264</f>
        <v>0</v>
      </c>
    </row>
    <row r="265" spans="1:30" hidden="1" x14ac:dyDescent="0.3">
      <c r="A265" s="324" t="str">
        <f>SUBSTITUTE('Daļu izvēle'!A262,"0","")</f>
        <v/>
      </c>
      <c r="B265" s="325">
        <f>'Daļu izvēle'!B262</f>
        <v>254</v>
      </c>
      <c r="C265" s="166" t="str">
        <f>'Daļu izvēle'!C262</f>
        <v>Ziemeļkurzeme</v>
      </c>
      <c r="D265" s="326" t="str">
        <f>'Daļu izvēle'!D262</f>
        <v>Mētru</v>
      </c>
      <c r="E265" s="327">
        <f>'Daļu izvēle'!E262</f>
        <v>25</v>
      </c>
      <c r="F265" s="327">
        <f>'Daļu izvēle'!F262</f>
        <v>0</v>
      </c>
      <c r="G265" s="97">
        <f>'Daļu izvēle'!G262</f>
        <v>0</v>
      </c>
      <c r="H265" s="98">
        <f>'Daļu izvēle'!H262</f>
        <v>0</v>
      </c>
      <c r="I265" s="343"/>
      <c r="J265" s="344">
        <f t="shared" si="16"/>
        <v>0</v>
      </c>
      <c r="K265" s="156" t="str">
        <f>IF($X265,IF(AND($I265&lt;&gt;"",$I265&lt;&gt;0),ROUND(ROUND($I265,3)*Cenas!B$9*Cenas!$B$6,2),0),"")</f>
        <v/>
      </c>
      <c r="L265" s="153" t="str">
        <f>IF($X265,IF(AND($I265&lt;&gt;"",$I265&lt;&gt;0),ROUND(ROUND($I265,3)*Cenas!C$9*Cenas!$B$6,2),0),"")</f>
        <v/>
      </c>
      <c r="M265" s="99" t="str">
        <f>IF($X265,IF(AND($I265&lt;&gt;"",$I265&lt;&gt;0),ROUND(ROUND($I265,3)*Cenas!D$9*Cenas!$B$6,2),0),"")</f>
        <v/>
      </c>
      <c r="T265" s="1" t="b">
        <f t="shared" si="17"/>
        <v>0</v>
      </c>
      <c r="U265" s="1" t="b">
        <f>AND($A265="x",'Daļu izvēle'!$E262&lt;&gt;"",ISBLANK($K265))</f>
        <v>0</v>
      </c>
      <c r="V265" s="1" t="b">
        <f>AND($A265="x",'Daļu izvēle'!$E262&lt;&gt;"",ISBLANK($L265))</f>
        <v>0</v>
      </c>
      <c r="W265" s="1" t="e">
        <f t="shared" si="15"/>
        <v>#VALUE!</v>
      </c>
      <c r="X265" s="57" t="b">
        <f>AND($A265="x",'Daļu izvēle'!$E262&lt;&gt;"",'Daļu izvēle'!$E262&lt;&gt;0)</f>
        <v>0</v>
      </c>
      <c r="Y265" s="57" t="b">
        <f t="shared" si="18"/>
        <v>0</v>
      </c>
      <c r="Z265" s="57" t="b">
        <f t="shared" si="19"/>
        <v>1</v>
      </c>
      <c r="AA265" s="57" t="b">
        <f>'Agrotehniskā kopšana'!I266&gt;=I265*0.85</f>
        <v>1</v>
      </c>
      <c r="AB265" s="57" t="b">
        <f>'Jaunaudžu kopšana'!I265&gt;=I265*0.85</f>
        <v>1</v>
      </c>
      <c r="AC265" s="57" t="b">
        <f>'Agrotehniskā kopšana'!AH266</f>
        <v>0</v>
      </c>
      <c r="AD265" s="57" t="b">
        <f>'Jaunaudžu kopšana'!Z265</f>
        <v>0</v>
      </c>
    </row>
    <row r="266" spans="1:30" hidden="1" x14ac:dyDescent="0.3">
      <c r="A266" s="324" t="str">
        <f>SUBSTITUTE('Daļu izvēle'!A263,"0","")</f>
        <v/>
      </c>
      <c r="B266" s="325">
        <f>'Daļu izvēle'!B263</f>
        <v>255</v>
      </c>
      <c r="C266" s="166" t="str">
        <f>'Daļu izvēle'!C263</f>
        <v>Ziemeļkurzeme</v>
      </c>
      <c r="D266" s="326" t="str">
        <f>'Daļu izvēle'!D263</f>
        <v>Mētru</v>
      </c>
      <c r="E266" s="327">
        <f>'Daļu izvēle'!E263</f>
        <v>75</v>
      </c>
      <c r="F266" s="327">
        <f>'Daļu izvēle'!F263</f>
        <v>75</v>
      </c>
      <c r="G266" s="97">
        <f>'Daļu izvēle'!G263</f>
        <v>0</v>
      </c>
      <c r="H266" s="98">
        <f>'Daļu izvēle'!H263</f>
        <v>0</v>
      </c>
      <c r="I266" s="343"/>
      <c r="J266" s="344">
        <f t="shared" si="16"/>
        <v>0</v>
      </c>
      <c r="K266" s="156" t="str">
        <f>IF($X266,IF(AND($I266&lt;&gt;"",$I266&lt;&gt;0),ROUND(ROUND($I266,3)*Cenas!B$9*Cenas!$B$6,2),0),"")</f>
        <v/>
      </c>
      <c r="L266" s="153" t="str">
        <f>IF($X266,IF(AND($I266&lt;&gt;"",$I266&lt;&gt;0),ROUND(ROUND($I266,3)*Cenas!C$9*Cenas!$B$6,2),0),"")</f>
        <v/>
      </c>
      <c r="M266" s="99" t="str">
        <f>IF($X266,IF(AND($I266&lt;&gt;"",$I266&lt;&gt;0),ROUND(ROUND($I266,3)*Cenas!D$9*Cenas!$B$6,2),0),"")</f>
        <v/>
      </c>
      <c r="T266" s="1" t="b">
        <f t="shared" si="17"/>
        <v>0</v>
      </c>
      <c r="U266" s="1" t="b">
        <f>AND($A266="x",'Daļu izvēle'!$E263&lt;&gt;"",ISBLANK($K266))</f>
        <v>0</v>
      </c>
      <c r="V266" s="1" t="b">
        <f>AND($A266="x",'Daļu izvēle'!$E263&lt;&gt;"",ISBLANK($L266))</f>
        <v>0</v>
      </c>
      <c r="W266" s="1" t="e">
        <f t="shared" si="15"/>
        <v>#VALUE!</v>
      </c>
      <c r="X266" s="57" t="b">
        <f>AND($A266="x",'Daļu izvēle'!$E263&lt;&gt;"",'Daļu izvēle'!$E263&lt;&gt;0)</f>
        <v>0</v>
      </c>
      <c r="Y266" s="57" t="b">
        <f t="shared" si="18"/>
        <v>0</v>
      </c>
      <c r="Z266" s="57" t="b">
        <f t="shared" si="19"/>
        <v>1</v>
      </c>
      <c r="AA266" s="57" t="b">
        <f>'Agrotehniskā kopšana'!I267&gt;=I266*0.85</f>
        <v>1</v>
      </c>
      <c r="AB266" s="57" t="b">
        <f>'Jaunaudžu kopšana'!I266&gt;=I266*0.85</f>
        <v>1</v>
      </c>
      <c r="AC266" s="57" t="b">
        <f>'Agrotehniskā kopšana'!AH267</f>
        <v>0</v>
      </c>
      <c r="AD266" s="57" t="b">
        <f>'Jaunaudžu kopšana'!Z266</f>
        <v>0</v>
      </c>
    </row>
    <row r="267" spans="1:30" hidden="1" x14ac:dyDescent="0.3">
      <c r="A267" s="324" t="str">
        <f>SUBSTITUTE('Daļu izvēle'!A264,"0","")</f>
        <v/>
      </c>
      <c r="B267" s="325">
        <f>'Daļu izvēle'!B264</f>
        <v>256</v>
      </c>
      <c r="C267" s="166" t="str">
        <f>'Daļu izvēle'!C264</f>
        <v>Ziemeļkurzeme</v>
      </c>
      <c r="D267" s="326" t="str">
        <f>'Daļu izvēle'!D264</f>
        <v>Mētru</v>
      </c>
      <c r="E267" s="327">
        <f>'Daļu izvēle'!E264</f>
        <v>0</v>
      </c>
      <c r="F267" s="327">
        <f>'Daļu izvēle'!F264</f>
        <v>0</v>
      </c>
      <c r="G267" s="97">
        <f>'Daļu izvēle'!G264</f>
        <v>0</v>
      </c>
      <c r="H267" s="98">
        <f>'Daļu izvēle'!H264</f>
        <v>0</v>
      </c>
      <c r="I267" s="343"/>
      <c r="J267" s="344">
        <f t="shared" si="16"/>
        <v>0</v>
      </c>
      <c r="K267" s="156" t="str">
        <f>IF($X267,IF(AND($I267&lt;&gt;"",$I267&lt;&gt;0),ROUND(ROUND($I267,3)*Cenas!B$9*Cenas!$B$6,2),0),"")</f>
        <v/>
      </c>
      <c r="L267" s="153" t="str">
        <f>IF($X267,IF(AND($I267&lt;&gt;"",$I267&lt;&gt;0),ROUND(ROUND($I267,3)*Cenas!C$9*Cenas!$B$6,2),0),"")</f>
        <v/>
      </c>
      <c r="M267" s="99" t="str">
        <f>IF($X267,IF(AND($I267&lt;&gt;"",$I267&lt;&gt;0),ROUND(ROUND($I267,3)*Cenas!D$9*Cenas!$B$6,2),0),"")</f>
        <v/>
      </c>
      <c r="T267" s="1" t="b">
        <f t="shared" si="17"/>
        <v>0</v>
      </c>
      <c r="U267" s="1" t="b">
        <f>AND($A267="x",'Daļu izvēle'!$E264&lt;&gt;"",ISBLANK($K267))</f>
        <v>0</v>
      </c>
      <c r="V267" s="1" t="b">
        <f>AND($A267="x",'Daļu izvēle'!$E264&lt;&gt;"",ISBLANK($L267))</f>
        <v>0</v>
      </c>
      <c r="W267" s="1" t="e">
        <f t="shared" si="15"/>
        <v>#VALUE!</v>
      </c>
      <c r="X267" s="57" t="b">
        <f>AND($A267="x",'Daļu izvēle'!$E264&lt;&gt;"",'Daļu izvēle'!$E264&lt;&gt;0)</f>
        <v>0</v>
      </c>
      <c r="Y267" s="57" t="b">
        <f t="shared" si="18"/>
        <v>0</v>
      </c>
      <c r="Z267" s="57" t="b">
        <f t="shared" si="19"/>
        <v>1</v>
      </c>
      <c r="AA267" s="57" t="b">
        <f>'Agrotehniskā kopšana'!I268&gt;=I267*0.85</f>
        <v>1</v>
      </c>
      <c r="AB267" s="57" t="b">
        <f>'Jaunaudžu kopšana'!I267&gt;=I267*0.85</f>
        <v>1</v>
      </c>
      <c r="AC267" s="57" t="b">
        <f>'Agrotehniskā kopšana'!AH268</f>
        <v>0</v>
      </c>
      <c r="AD267" s="57" t="b">
        <f>'Jaunaudžu kopšana'!Z267</f>
        <v>0</v>
      </c>
    </row>
    <row r="268" spans="1:30" hidden="1" x14ac:dyDescent="0.3">
      <c r="A268" s="324" t="str">
        <f>SUBSTITUTE('Daļu izvēle'!A265,"0","")</f>
        <v/>
      </c>
      <c r="B268" s="325">
        <f>'Daļu izvēle'!B265</f>
        <v>257</v>
      </c>
      <c r="C268" s="166" t="str">
        <f>'Daļu izvēle'!C265</f>
        <v>Ziemeļkurzeme</v>
      </c>
      <c r="D268" s="326" t="str">
        <f>'Daļu izvēle'!D265</f>
        <v>Mētru</v>
      </c>
      <c r="E268" s="327">
        <f>'Daļu izvēle'!E265</f>
        <v>0</v>
      </c>
      <c r="F268" s="327">
        <f>'Daļu izvēle'!F265</f>
        <v>0</v>
      </c>
      <c r="G268" s="97">
        <f>'Daļu izvēle'!G265</f>
        <v>0</v>
      </c>
      <c r="H268" s="98">
        <f>'Daļu izvēle'!H265</f>
        <v>0</v>
      </c>
      <c r="I268" s="343"/>
      <c r="J268" s="344">
        <f t="shared" si="16"/>
        <v>0</v>
      </c>
      <c r="K268" s="156" t="str">
        <f>IF($X268,IF(AND($I268&lt;&gt;"",$I268&lt;&gt;0),ROUND(ROUND($I268,3)*Cenas!B$9*Cenas!$B$6,2),0),"")</f>
        <v/>
      </c>
      <c r="L268" s="153" t="str">
        <f>IF($X268,IF(AND($I268&lt;&gt;"",$I268&lt;&gt;0),ROUND(ROUND($I268,3)*Cenas!C$9*Cenas!$B$6,2),0),"")</f>
        <v/>
      </c>
      <c r="M268" s="99" t="str">
        <f>IF($X268,IF(AND($I268&lt;&gt;"",$I268&lt;&gt;0),ROUND(ROUND($I268,3)*Cenas!D$9*Cenas!$B$6,2),0),"")</f>
        <v/>
      </c>
      <c r="T268" s="1" t="b">
        <f t="shared" si="17"/>
        <v>0</v>
      </c>
      <c r="U268" s="1" t="b">
        <f>AND($A268="x",'Daļu izvēle'!$E265&lt;&gt;"",ISBLANK($K268))</f>
        <v>0</v>
      </c>
      <c r="V268" s="1" t="b">
        <f>AND($A268="x",'Daļu izvēle'!$E265&lt;&gt;"",ISBLANK($L268))</f>
        <v>0</v>
      </c>
      <c r="W268" s="1" t="e">
        <f t="shared" ref="W268:W305" si="20">AND(A268="x",K268&lt;&gt;"",L268&lt;&gt;"",K268*1.35&gt;L268)</f>
        <v>#VALUE!</v>
      </c>
      <c r="X268" s="57" t="b">
        <f>AND($A268="x",'Daļu izvēle'!$E265&lt;&gt;"",'Daļu izvēle'!$E265&lt;&gt;0)</f>
        <v>0</v>
      </c>
      <c r="Y268" s="57" t="b">
        <f t="shared" si="18"/>
        <v>0</v>
      </c>
      <c r="Z268" s="57" t="b">
        <f t="shared" si="19"/>
        <v>1</v>
      </c>
      <c r="AA268" s="57" t="b">
        <f>'Agrotehniskā kopšana'!I269&gt;=I268*0.85</f>
        <v>1</v>
      </c>
      <c r="AB268" s="57" t="b">
        <f>'Jaunaudžu kopšana'!I268&gt;=I268*0.85</f>
        <v>1</v>
      </c>
      <c r="AC268" s="57" t="b">
        <f>'Agrotehniskā kopšana'!AH269</f>
        <v>0</v>
      </c>
      <c r="AD268" s="57" t="b">
        <f>'Jaunaudžu kopšana'!Z268</f>
        <v>0</v>
      </c>
    </row>
    <row r="269" spans="1:30" hidden="1" x14ac:dyDescent="0.3">
      <c r="A269" s="324" t="str">
        <f>SUBSTITUTE('Daļu izvēle'!A266,"0","")</f>
        <v/>
      </c>
      <c r="B269" s="325">
        <f>'Daļu izvēle'!B266</f>
        <v>258</v>
      </c>
      <c r="C269" s="166" t="str">
        <f>'Daļu izvēle'!C266</f>
        <v>Ziemeļkurzeme</v>
      </c>
      <c r="D269" s="326" t="str">
        <f>'Daļu izvēle'!D266</f>
        <v>Vanemas</v>
      </c>
      <c r="E269" s="327">
        <f>'Daļu izvēle'!E266</f>
        <v>15</v>
      </c>
      <c r="F269" s="327">
        <f>'Daļu izvēle'!F266</f>
        <v>15</v>
      </c>
      <c r="G269" s="97">
        <f>'Daļu izvēle'!G266</f>
        <v>0</v>
      </c>
      <c r="H269" s="98">
        <f>'Daļu izvēle'!H266</f>
        <v>0</v>
      </c>
      <c r="I269" s="343"/>
      <c r="J269" s="344">
        <f t="shared" ref="J269:J305" si="21">IF(AND(K269&lt;&gt;"",L269&lt;&gt;"",M269&lt;&gt;""),ROUND(AVERAGE(K269:M269),2),0)</f>
        <v>0</v>
      </c>
      <c r="K269" s="156" t="str">
        <f>IF($X269,IF(AND($I269&lt;&gt;"",$I269&lt;&gt;0),ROUND(ROUND($I269,3)*Cenas!B$9*Cenas!$B$6,2),0),"")</f>
        <v/>
      </c>
      <c r="L269" s="153" t="str">
        <f>IF($X269,IF(AND($I269&lt;&gt;"",$I269&lt;&gt;0),ROUND(ROUND($I269,3)*Cenas!C$9*Cenas!$B$6,2),0),"")</f>
        <v/>
      </c>
      <c r="M269" s="99" t="str">
        <f>IF($X269,IF(AND($I269&lt;&gt;"",$I269&lt;&gt;0),ROUND(ROUND($I269,3)*Cenas!D$9*Cenas!$B$6,2),0),"")</f>
        <v/>
      </c>
      <c r="T269" s="1" t="b">
        <f t="shared" ref="T269:T305" si="22">OR($U269=TRUE,$V269=TRUE)</f>
        <v>0</v>
      </c>
      <c r="U269" s="1" t="b">
        <f>AND($A269="x",'Daļu izvēle'!$E266&lt;&gt;"",ISBLANK($K269))</f>
        <v>0</v>
      </c>
      <c r="V269" s="1" t="b">
        <f>AND($A269="x",'Daļu izvēle'!$E266&lt;&gt;"",ISBLANK($L269))</f>
        <v>0</v>
      </c>
      <c r="W269" s="1" t="e">
        <f t="shared" si="20"/>
        <v>#VALUE!</v>
      </c>
      <c r="X269" s="57" t="b">
        <f>AND($A269="x",'Daļu izvēle'!$E266&lt;&gt;"",'Daļu izvēle'!$E266&lt;&gt;0)</f>
        <v>0</v>
      </c>
      <c r="Y269" s="57" t="b">
        <f t="shared" ref="Y269:Y305" si="23">AND(I269&lt;&gt;"",I269&lt;&gt;0)</f>
        <v>0</v>
      </c>
      <c r="Z269" s="57" t="b">
        <f t="shared" ref="Z269:Z305" si="24">IF(X269,AND(X269,Y269),TRUE)</f>
        <v>1</v>
      </c>
      <c r="AA269" s="57" t="b">
        <f>'Agrotehniskā kopšana'!I270&gt;=I269*0.85</f>
        <v>1</v>
      </c>
      <c r="AB269" s="57" t="b">
        <f>'Jaunaudžu kopšana'!I269&gt;=I269*0.85</f>
        <v>1</v>
      </c>
      <c r="AC269" s="57" t="b">
        <f>'Agrotehniskā kopšana'!AH270</f>
        <v>0</v>
      </c>
      <c r="AD269" s="57" t="b">
        <f>'Jaunaudžu kopšana'!Z269</f>
        <v>0</v>
      </c>
    </row>
    <row r="270" spans="1:30" hidden="1" x14ac:dyDescent="0.3">
      <c r="A270" s="324" t="str">
        <f>SUBSTITUTE('Daļu izvēle'!A267,"0","")</f>
        <v/>
      </c>
      <c r="B270" s="325">
        <f>'Daļu izvēle'!B267</f>
        <v>259</v>
      </c>
      <c r="C270" s="166" t="str">
        <f>'Daļu izvēle'!C267</f>
        <v>Ziemeļkurzeme</v>
      </c>
      <c r="D270" s="326" t="str">
        <f>'Daļu izvēle'!D267</f>
        <v>Vanemas</v>
      </c>
      <c r="E270" s="327">
        <f>'Daļu izvēle'!E267</f>
        <v>0</v>
      </c>
      <c r="F270" s="327">
        <f>'Daļu izvēle'!F267</f>
        <v>0</v>
      </c>
      <c r="G270" s="97">
        <f>'Daļu izvēle'!G267</f>
        <v>0</v>
      </c>
      <c r="H270" s="98">
        <f>'Daļu izvēle'!H267</f>
        <v>0</v>
      </c>
      <c r="I270" s="343"/>
      <c r="J270" s="344">
        <f t="shared" si="21"/>
        <v>0</v>
      </c>
      <c r="K270" s="156" t="str">
        <f>IF($X270,IF(AND($I270&lt;&gt;"",$I270&lt;&gt;0),ROUND(ROUND($I270,3)*Cenas!B$9*Cenas!$B$6,2),0),"")</f>
        <v/>
      </c>
      <c r="L270" s="153" t="str">
        <f>IF($X270,IF(AND($I270&lt;&gt;"",$I270&lt;&gt;0),ROUND(ROUND($I270,3)*Cenas!C$9*Cenas!$B$6,2),0),"")</f>
        <v/>
      </c>
      <c r="M270" s="99" t="str">
        <f>IF($X270,IF(AND($I270&lt;&gt;"",$I270&lt;&gt;0),ROUND(ROUND($I270,3)*Cenas!D$9*Cenas!$B$6,2),0),"")</f>
        <v/>
      </c>
      <c r="T270" s="1" t="b">
        <f t="shared" si="22"/>
        <v>0</v>
      </c>
      <c r="U270" s="1" t="b">
        <f>AND($A270="x",'Daļu izvēle'!$E267&lt;&gt;"",ISBLANK($K270))</f>
        <v>0</v>
      </c>
      <c r="V270" s="1" t="b">
        <f>AND($A270="x",'Daļu izvēle'!$E267&lt;&gt;"",ISBLANK($L270))</f>
        <v>0</v>
      </c>
      <c r="W270" s="1" t="e">
        <f t="shared" si="20"/>
        <v>#VALUE!</v>
      </c>
      <c r="X270" s="57" t="b">
        <f>AND($A270="x",'Daļu izvēle'!$E267&lt;&gt;"",'Daļu izvēle'!$E267&lt;&gt;0)</f>
        <v>0</v>
      </c>
      <c r="Y270" s="57" t="b">
        <f t="shared" si="23"/>
        <v>0</v>
      </c>
      <c r="Z270" s="57" t="b">
        <f t="shared" si="24"/>
        <v>1</v>
      </c>
      <c r="AA270" s="57" t="b">
        <f>'Agrotehniskā kopšana'!I271&gt;=I270*0.85</f>
        <v>1</v>
      </c>
      <c r="AB270" s="57" t="b">
        <f>'Jaunaudžu kopšana'!I270&gt;=I270*0.85</f>
        <v>1</v>
      </c>
      <c r="AC270" s="57" t="b">
        <f>'Agrotehniskā kopšana'!AH271</f>
        <v>0</v>
      </c>
      <c r="AD270" s="57" t="b">
        <f>'Jaunaudžu kopšana'!Z270</f>
        <v>0</v>
      </c>
    </row>
    <row r="271" spans="1:30" hidden="1" x14ac:dyDescent="0.3">
      <c r="A271" s="324" t="str">
        <f>SUBSTITUTE('Daļu izvēle'!A268,"0","")</f>
        <v/>
      </c>
      <c r="B271" s="325">
        <f>'Daļu izvēle'!B268</f>
        <v>260</v>
      </c>
      <c r="C271" s="166" t="str">
        <f>'Daļu izvēle'!C268</f>
        <v>Ziemeļkurzeme</v>
      </c>
      <c r="D271" s="326" t="str">
        <f>'Daļu izvēle'!D268</f>
        <v>Vanemas</v>
      </c>
      <c r="E271" s="327">
        <f>'Daļu izvēle'!E268</f>
        <v>50</v>
      </c>
      <c r="F271" s="327">
        <f>'Daļu izvēle'!F268</f>
        <v>50</v>
      </c>
      <c r="G271" s="97">
        <f>'Daļu izvēle'!G268</f>
        <v>0</v>
      </c>
      <c r="H271" s="98">
        <f>'Daļu izvēle'!H268</f>
        <v>0</v>
      </c>
      <c r="I271" s="343"/>
      <c r="J271" s="344">
        <f t="shared" si="21"/>
        <v>0</v>
      </c>
      <c r="K271" s="156" t="str">
        <f>IF($X271,IF(AND($I271&lt;&gt;"",$I271&lt;&gt;0),ROUND(ROUND($I271,3)*Cenas!B$9*Cenas!$B$6,2),0),"")</f>
        <v/>
      </c>
      <c r="L271" s="153" t="str">
        <f>IF($X271,IF(AND($I271&lt;&gt;"",$I271&lt;&gt;0),ROUND(ROUND($I271,3)*Cenas!C$9*Cenas!$B$6,2),0),"")</f>
        <v/>
      </c>
      <c r="M271" s="99" t="str">
        <f>IF($X271,IF(AND($I271&lt;&gt;"",$I271&lt;&gt;0),ROUND(ROUND($I271,3)*Cenas!D$9*Cenas!$B$6,2),0),"")</f>
        <v/>
      </c>
      <c r="T271" s="1" t="b">
        <f t="shared" si="22"/>
        <v>0</v>
      </c>
      <c r="U271" s="1" t="b">
        <f>AND($A271="x",'Daļu izvēle'!$E268&lt;&gt;"",ISBLANK($K271))</f>
        <v>0</v>
      </c>
      <c r="V271" s="1" t="b">
        <f>AND($A271="x",'Daļu izvēle'!$E268&lt;&gt;"",ISBLANK($L271))</f>
        <v>0</v>
      </c>
      <c r="W271" s="1" t="e">
        <f t="shared" si="20"/>
        <v>#VALUE!</v>
      </c>
      <c r="X271" s="57" t="b">
        <f>AND($A271="x",'Daļu izvēle'!$E268&lt;&gt;"",'Daļu izvēle'!$E268&lt;&gt;0)</f>
        <v>0</v>
      </c>
      <c r="Y271" s="57" t="b">
        <f t="shared" si="23"/>
        <v>0</v>
      </c>
      <c r="Z271" s="57" t="b">
        <f t="shared" si="24"/>
        <v>1</v>
      </c>
      <c r="AA271" s="57" t="b">
        <f>'Agrotehniskā kopšana'!I272&gt;=I271*0.85</f>
        <v>1</v>
      </c>
      <c r="AB271" s="57" t="b">
        <f>'Jaunaudžu kopšana'!I271&gt;=I271*0.85</f>
        <v>1</v>
      </c>
      <c r="AC271" s="57" t="b">
        <f>'Agrotehniskā kopšana'!AH272</f>
        <v>0</v>
      </c>
      <c r="AD271" s="57" t="b">
        <f>'Jaunaudžu kopšana'!Z271</f>
        <v>0</v>
      </c>
    </row>
    <row r="272" spans="1:30" hidden="1" x14ac:dyDescent="0.3">
      <c r="A272" s="324" t="str">
        <f>SUBSTITUTE('Daļu izvēle'!A269,"0","")</f>
        <v/>
      </c>
      <c r="B272" s="325">
        <f>'Daļu izvēle'!B269</f>
        <v>261</v>
      </c>
      <c r="C272" s="166" t="str">
        <f>'Daļu izvēle'!C269</f>
        <v>Ziemeļkurzeme</v>
      </c>
      <c r="D272" s="326" t="str">
        <f>'Daļu izvēle'!D269</f>
        <v>Vanemas</v>
      </c>
      <c r="E272" s="327">
        <f>'Daļu izvēle'!E269</f>
        <v>0</v>
      </c>
      <c r="F272" s="327">
        <f>'Daļu izvēle'!F269</f>
        <v>0</v>
      </c>
      <c r="G272" s="97">
        <f>'Daļu izvēle'!G269</f>
        <v>0</v>
      </c>
      <c r="H272" s="98">
        <f>'Daļu izvēle'!H269</f>
        <v>0</v>
      </c>
      <c r="I272" s="343"/>
      <c r="J272" s="344">
        <f t="shared" si="21"/>
        <v>0</v>
      </c>
      <c r="K272" s="156" t="str">
        <f>IF($X272,IF(AND($I272&lt;&gt;"",$I272&lt;&gt;0),ROUND(ROUND($I272,3)*Cenas!B$9*Cenas!$B$6,2),0),"")</f>
        <v/>
      </c>
      <c r="L272" s="153" t="str">
        <f>IF($X272,IF(AND($I272&lt;&gt;"",$I272&lt;&gt;0),ROUND(ROUND($I272,3)*Cenas!C$9*Cenas!$B$6,2),0),"")</f>
        <v/>
      </c>
      <c r="M272" s="99" t="str">
        <f>IF($X272,IF(AND($I272&lt;&gt;"",$I272&lt;&gt;0),ROUND(ROUND($I272,3)*Cenas!D$9*Cenas!$B$6,2),0),"")</f>
        <v/>
      </c>
      <c r="T272" s="1" t="b">
        <f t="shared" si="22"/>
        <v>0</v>
      </c>
      <c r="U272" s="1" t="b">
        <f>AND($A272="x",'Daļu izvēle'!$E269&lt;&gt;"",ISBLANK($K272))</f>
        <v>0</v>
      </c>
      <c r="V272" s="1" t="b">
        <f>AND($A272="x",'Daļu izvēle'!$E269&lt;&gt;"",ISBLANK($L272))</f>
        <v>0</v>
      </c>
      <c r="W272" s="1" t="e">
        <f t="shared" si="20"/>
        <v>#VALUE!</v>
      </c>
      <c r="X272" s="57" t="b">
        <f>AND($A272="x",'Daļu izvēle'!$E269&lt;&gt;"",'Daļu izvēle'!$E269&lt;&gt;0)</f>
        <v>0</v>
      </c>
      <c r="Y272" s="57" t="b">
        <f t="shared" si="23"/>
        <v>0</v>
      </c>
      <c r="Z272" s="57" t="b">
        <f t="shared" si="24"/>
        <v>1</v>
      </c>
      <c r="AA272" s="57" t="b">
        <f>'Agrotehniskā kopšana'!I273&gt;=I272*0.85</f>
        <v>1</v>
      </c>
      <c r="AB272" s="57" t="b">
        <f>'Jaunaudžu kopšana'!I272&gt;=I272*0.85</f>
        <v>1</v>
      </c>
      <c r="AC272" s="57" t="b">
        <f>'Agrotehniskā kopšana'!AH273</f>
        <v>0</v>
      </c>
      <c r="AD272" s="57" t="b">
        <f>'Jaunaudžu kopšana'!Z272</f>
        <v>0</v>
      </c>
    </row>
    <row r="273" spans="1:30" hidden="1" x14ac:dyDescent="0.3">
      <c r="A273" s="324" t="str">
        <f>SUBSTITUTE('Daļu izvēle'!A270,"0","")</f>
        <v/>
      </c>
      <c r="B273" s="325">
        <f>'Daļu izvēle'!B270</f>
        <v>262</v>
      </c>
      <c r="C273" s="166" t="str">
        <f>'Daļu izvēle'!C270</f>
        <v>Ziemeļkurzeme</v>
      </c>
      <c r="D273" s="326" t="str">
        <f>'Daļu izvēle'!D270</f>
        <v>Vanemas</v>
      </c>
      <c r="E273" s="327">
        <f>'Daļu izvēle'!E270</f>
        <v>50</v>
      </c>
      <c r="F273" s="327">
        <f>'Daļu izvēle'!F270</f>
        <v>50</v>
      </c>
      <c r="G273" s="97">
        <f>'Daļu izvēle'!G270</f>
        <v>0</v>
      </c>
      <c r="H273" s="98">
        <f>'Daļu izvēle'!H270</f>
        <v>0</v>
      </c>
      <c r="I273" s="343"/>
      <c r="J273" s="344">
        <f t="shared" si="21"/>
        <v>0</v>
      </c>
      <c r="K273" s="156" t="str">
        <f>IF($X273,IF(AND($I273&lt;&gt;"",$I273&lt;&gt;0),ROUND(ROUND($I273,3)*Cenas!B$9*Cenas!$B$6,2),0),"")</f>
        <v/>
      </c>
      <c r="L273" s="153" t="str">
        <f>IF($X273,IF(AND($I273&lt;&gt;"",$I273&lt;&gt;0),ROUND(ROUND($I273,3)*Cenas!C$9*Cenas!$B$6,2),0),"")</f>
        <v/>
      </c>
      <c r="M273" s="99" t="str">
        <f>IF($X273,IF(AND($I273&lt;&gt;"",$I273&lt;&gt;0),ROUND(ROUND($I273,3)*Cenas!D$9*Cenas!$B$6,2),0),"")</f>
        <v/>
      </c>
      <c r="T273" s="1" t="b">
        <f t="shared" si="22"/>
        <v>0</v>
      </c>
      <c r="U273" s="1" t="b">
        <f>AND($A273="x",'Daļu izvēle'!$E270&lt;&gt;"",ISBLANK($K273))</f>
        <v>0</v>
      </c>
      <c r="V273" s="1" t="b">
        <f>AND($A273="x",'Daļu izvēle'!$E270&lt;&gt;"",ISBLANK($L273))</f>
        <v>0</v>
      </c>
      <c r="W273" s="1" t="e">
        <f t="shared" si="20"/>
        <v>#VALUE!</v>
      </c>
      <c r="X273" s="57" t="b">
        <f>AND($A273="x",'Daļu izvēle'!$E270&lt;&gt;"",'Daļu izvēle'!$E270&lt;&gt;0)</f>
        <v>0</v>
      </c>
      <c r="Y273" s="57" t="b">
        <f t="shared" si="23"/>
        <v>0</v>
      </c>
      <c r="Z273" s="57" t="b">
        <f t="shared" si="24"/>
        <v>1</v>
      </c>
      <c r="AA273" s="57" t="b">
        <f>'Agrotehniskā kopšana'!I274&gt;=I273*0.85</f>
        <v>1</v>
      </c>
      <c r="AB273" s="57" t="b">
        <f>'Jaunaudžu kopšana'!I273&gt;=I273*0.85</f>
        <v>1</v>
      </c>
      <c r="AC273" s="57" t="b">
        <f>'Agrotehniskā kopšana'!AH274</f>
        <v>0</v>
      </c>
      <c r="AD273" s="57" t="b">
        <f>'Jaunaudžu kopšana'!Z273</f>
        <v>0</v>
      </c>
    </row>
    <row r="274" spans="1:30" hidden="1" x14ac:dyDescent="0.3">
      <c r="A274" s="324" t="str">
        <f>SUBSTITUTE('Daļu izvēle'!A271,"0","")</f>
        <v/>
      </c>
      <c r="B274" s="325">
        <f>'Daļu izvēle'!B271</f>
        <v>263</v>
      </c>
      <c r="C274" s="166" t="str">
        <f>'Daļu izvēle'!C271</f>
        <v>Ziemeļkurzeme</v>
      </c>
      <c r="D274" s="326" t="str">
        <f>'Daļu izvēle'!D271</f>
        <v>Mērsraga</v>
      </c>
      <c r="E274" s="327">
        <f>'Daļu izvēle'!E271</f>
        <v>15</v>
      </c>
      <c r="F274" s="327">
        <f>'Daļu izvēle'!F271</f>
        <v>0</v>
      </c>
      <c r="G274" s="97">
        <f>'Daļu izvēle'!G271</f>
        <v>0</v>
      </c>
      <c r="H274" s="98">
        <f>'Daļu izvēle'!H271</f>
        <v>0</v>
      </c>
      <c r="I274" s="343"/>
      <c r="J274" s="344">
        <f t="shared" si="21"/>
        <v>0</v>
      </c>
      <c r="K274" s="156" t="str">
        <f>IF($X274,IF(AND($I274&lt;&gt;"",$I274&lt;&gt;0),ROUND(ROUND($I274,3)*Cenas!B$9*Cenas!$B$6,2),0),"")</f>
        <v/>
      </c>
      <c r="L274" s="153" t="str">
        <f>IF($X274,IF(AND($I274&lt;&gt;"",$I274&lt;&gt;0),ROUND(ROUND($I274,3)*Cenas!C$9*Cenas!$B$6,2),0),"")</f>
        <v/>
      </c>
      <c r="M274" s="99" t="str">
        <f>IF($X274,IF(AND($I274&lt;&gt;"",$I274&lt;&gt;0),ROUND(ROUND($I274,3)*Cenas!D$9*Cenas!$B$6,2),0),"")</f>
        <v/>
      </c>
      <c r="T274" s="1" t="b">
        <f t="shared" si="22"/>
        <v>0</v>
      </c>
      <c r="U274" s="1" t="b">
        <f>AND($A274="x",'Daļu izvēle'!$E271&lt;&gt;"",ISBLANK($K274))</f>
        <v>0</v>
      </c>
      <c r="V274" s="1" t="b">
        <f>AND($A274="x",'Daļu izvēle'!$E271&lt;&gt;"",ISBLANK($L274))</f>
        <v>0</v>
      </c>
      <c r="W274" s="1" t="e">
        <f t="shared" si="20"/>
        <v>#VALUE!</v>
      </c>
      <c r="X274" s="57" t="b">
        <f>AND($A274="x",'Daļu izvēle'!$E271&lt;&gt;"",'Daļu izvēle'!$E271&lt;&gt;0)</f>
        <v>0</v>
      </c>
      <c r="Y274" s="57" t="b">
        <f t="shared" si="23"/>
        <v>0</v>
      </c>
      <c r="Z274" s="57" t="b">
        <f t="shared" si="24"/>
        <v>1</v>
      </c>
      <c r="AA274" s="57" t="b">
        <f>'Agrotehniskā kopšana'!I275&gt;=I274*0.85</f>
        <v>1</v>
      </c>
      <c r="AB274" s="57" t="b">
        <f>'Jaunaudžu kopšana'!I274&gt;=I274*0.85</f>
        <v>1</v>
      </c>
      <c r="AC274" s="57" t="b">
        <f>'Agrotehniskā kopšana'!AH275</f>
        <v>0</v>
      </c>
      <c r="AD274" s="57" t="b">
        <f>'Jaunaudžu kopšana'!Z274</f>
        <v>0</v>
      </c>
    </row>
    <row r="275" spans="1:30" hidden="1" x14ac:dyDescent="0.3">
      <c r="A275" s="324" t="str">
        <f>SUBSTITUTE('Daļu izvēle'!A272,"0","")</f>
        <v/>
      </c>
      <c r="B275" s="325">
        <f>'Daļu izvēle'!B272</f>
        <v>264</v>
      </c>
      <c r="C275" s="166" t="str">
        <f>'Daļu izvēle'!C272</f>
        <v>Ziemeļkurzeme</v>
      </c>
      <c r="D275" s="326" t="str">
        <f>'Daļu izvēle'!D272</f>
        <v>Mērsraga</v>
      </c>
      <c r="E275" s="327">
        <f>'Daļu izvēle'!E272</f>
        <v>10</v>
      </c>
      <c r="F275" s="327">
        <f>'Daļu izvēle'!F272</f>
        <v>0</v>
      </c>
      <c r="G275" s="97">
        <f>'Daļu izvēle'!G272</f>
        <v>0</v>
      </c>
      <c r="H275" s="98">
        <f>'Daļu izvēle'!H272</f>
        <v>0</v>
      </c>
      <c r="I275" s="343"/>
      <c r="J275" s="344">
        <f t="shared" si="21"/>
        <v>0</v>
      </c>
      <c r="K275" s="156" t="str">
        <f>IF($X275,IF(AND($I275&lt;&gt;"",$I275&lt;&gt;0),ROUND(ROUND($I275,3)*Cenas!B$9*Cenas!$B$6,2),0),"")</f>
        <v/>
      </c>
      <c r="L275" s="153" t="str">
        <f>IF($X275,IF(AND($I275&lt;&gt;"",$I275&lt;&gt;0),ROUND(ROUND($I275,3)*Cenas!C$9*Cenas!$B$6,2),0),"")</f>
        <v/>
      </c>
      <c r="M275" s="99" t="str">
        <f>IF($X275,IF(AND($I275&lt;&gt;"",$I275&lt;&gt;0),ROUND(ROUND($I275,3)*Cenas!D$9*Cenas!$B$6,2),0),"")</f>
        <v/>
      </c>
      <c r="T275" s="1" t="b">
        <f t="shared" si="22"/>
        <v>0</v>
      </c>
      <c r="U275" s="1" t="b">
        <f>AND($A275="x",'Daļu izvēle'!$E272&lt;&gt;"",ISBLANK($K275))</f>
        <v>0</v>
      </c>
      <c r="V275" s="1" t="b">
        <f>AND($A275="x",'Daļu izvēle'!$E272&lt;&gt;"",ISBLANK($L275))</f>
        <v>0</v>
      </c>
      <c r="W275" s="1" t="e">
        <f t="shared" si="20"/>
        <v>#VALUE!</v>
      </c>
      <c r="X275" s="57" t="b">
        <f>AND($A275="x",'Daļu izvēle'!$E272&lt;&gt;"",'Daļu izvēle'!$E272&lt;&gt;0)</f>
        <v>0</v>
      </c>
      <c r="Y275" s="57" t="b">
        <f t="shared" si="23"/>
        <v>0</v>
      </c>
      <c r="Z275" s="57" t="b">
        <f t="shared" si="24"/>
        <v>1</v>
      </c>
      <c r="AA275" s="57" t="b">
        <f>'Agrotehniskā kopšana'!I276&gt;=I275*0.85</f>
        <v>1</v>
      </c>
      <c r="AB275" s="57" t="b">
        <f>'Jaunaudžu kopšana'!I275&gt;=I275*0.85</f>
        <v>1</v>
      </c>
      <c r="AC275" s="57" t="b">
        <f>'Agrotehniskā kopšana'!AH276</f>
        <v>0</v>
      </c>
      <c r="AD275" s="57" t="b">
        <f>'Jaunaudžu kopšana'!Z275</f>
        <v>0</v>
      </c>
    </row>
    <row r="276" spans="1:30" hidden="1" x14ac:dyDescent="0.3">
      <c r="A276" s="324" t="str">
        <f>SUBSTITUTE('Daļu izvēle'!A273,"0","")</f>
        <v/>
      </c>
      <c r="B276" s="325">
        <f>'Daļu izvēle'!B273</f>
        <v>265</v>
      </c>
      <c r="C276" s="166" t="str">
        <f>'Daļu izvēle'!C273</f>
        <v>Ziemeļkurzeme</v>
      </c>
      <c r="D276" s="326" t="str">
        <f>'Daļu izvēle'!D273</f>
        <v>Mērsraga</v>
      </c>
      <c r="E276" s="327">
        <f>'Daļu izvēle'!E273</f>
        <v>0</v>
      </c>
      <c r="F276" s="327">
        <f>'Daļu izvēle'!F273</f>
        <v>0</v>
      </c>
      <c r="G276" s="97">
        <f>'Daļu izvēle'!G273</f>
        <v>0</v>
      </c>
      <c r="H276" s="98">
        <f>'Daļu izvēle'!H273</f>
        <v>0</v>
      </c>
      <c r="I276" s="343"/>
      <c r="J276" s="344">
        <f t="shared" si="21"/>
        <v>0</v>
      </c>
      <c r="K276" s="156" t="str">
        <f>IF($X276,IF(AND($I276&lt;&gt;"",$I276&lt;&gt;0),ROUND(ROUND($I276,3)*Cenas!B$9*Cenas!$B$6,2),0),"")</f>
        <v/>
      </c>
      <c r="L276" s="153" t="str">
        <f>IF($X276,IF(AND($I276&lt;&gt;"",$I276&lt;&gt;0),ROUND(ROUND($I276,3)*Cenas!C$9*Cenas!$B$6,2),0),"")</f>
        <v/>
      </c>
      <c r="M276" s="99" t="str">
        <f>IF($X276,IF(AND($I276&lt;&gt;"",$I276&lt;&gt;0),ROUND(ROUND($I276,3)*Cenas!D$9*Cenas!$B$6,2),0),"")</f>
        <v/>
      </c>
      <c r="T276" s="1" t="b">
        <f t="shared" si="22"/>
        <v>0</v>
      </c>
      <c r="U276" s="1" t="b">
        <f>AND($A276="x",'Daļu izvēle'!$E273&lt;&gt;"",ISBLANK($K276))</f>
        <v>0</v>
      </c>
      <c r="V276" s="1" t="b">
        <f>AND($A276="x",'Daļu izvēle'!$E273&lt;&gt;"",ISBLANK($L276))</f>
        <v>0</v>
      </c>
      <c r="W276" s="1" t="e">
        <f t="shared" si="20"/>
        <v>#VALUE!</v>
      </c>
      <c r="X276" s="57" t="b">
        <f>AND($A276="x",'Daļu izvēle'!$E273&lt;&gt;"",'Daļu izvēle'!$E273&lt;&gt;0)</f>
        <v>0</v>
      </c>
      <c r="Y276" s="57" t="b">
        <f t="shared" si="23"/>
        <v>0</v>
      </c>
      <c r="Z276" s="57" t="b">
        <f t="shared" si="24"/>
        <v>1</v>
      </c>
      <c r="AA276" s="57" t="b">
        <f>'Agrotehniskā kopšana'!I277&gt;=I276*0.85</f>
        <v>1</v>
      </c>
      <c r="AB276" s="57" t="b">
        <f>'Jaunaudžu kopšana'!I276&gt;=I276*0.85</f>
        <v>1</v>
      </c>
      <c r="AC276" s="57" t="b">
        <f>'Agrotehniskā kopšana'!AH277</f>
        <v>0</v>
      </c>
      <c r="AD276" s="57" t="b">
        <f>'Jaunaudžu kopšana'!Z276</f>
        <v>0</v>
      </c>
    </row>
    <row r="277" spans="1:30" hidden="1" x14ac:dyDescent="0.3">
      <c r="A277" s="324" t="str">
        <f>SUBSTITUTE('Daļu izvēle'!A274,"0","")</f>
        <v/>
      </c>
      <c r="B277" s="325">
        <f>'Daļu izvēle'!B274</f>
        <v>266</v>
      </c>
      <c r="C277" s="166" t="str">
        <f>'Daļu izvēle'!C274</f>
        <v>Ziemeļkurzeme</v>
      </c>
      <c r="D277" s="326" t="str">
        <f>'Daļu izvēle'!D274</f>
        <v>Mērsraga</v>
      </c>
      <c r="E277" s="327">
        <f>'Daļu izvēle'!E274</f>
        <v>0</v>
      </c>
      <c r="F277" s="327">
        <f>'Daļu izvēle'!F274</f>
        <v>0</v>
      </c>
      <c r="G277" s="97">
        <f>'Daļu izvēle'!G274</f>
        <v>0</v>
      </c>
      <c r="H277" s="98">
        <f>'Daļu izvēle'!H274</f>
        <v>0</v>
      </c>
      <c r="I277" s="343"/>
      <c r="J277" s="344">
        <f t="shared" si="21"/>
        <v>0</v>
      </c>
      <c r="K277" s="156" t="str">
        <f>IF($X277,IF(AND($I277&lt;&gt;"",$I277&lt;&gt;0),ROUND(ROUND($I277,3)*Cenas!B$9*Cenas!$B$6,2),0),"")</f>
        <v/>
      </c>
      <c r="L277" s="153" t="str">
        <f>IF($X277,IF(AND($I277&lt;&gt;"",$I277&lt;&gt;0),ROUND(ROUND($I277,3)*Cenas!C$9*Cenas!$B$6,2),0),"")</f>
        <v/>
      </c>
      <c r="M277" s="99" t="str">
        <f>IF($X277,IF(AND($I277&lt;&gt;"",$I277&lt;&gt;0),ROUND(ROUND($I277,3)*Cenas!D$9*Cenas!$B$6,2),0),"")</f>
        <v/>
      </c>
      <c r="T277" s="1" t="b">
        <f t="shared" si="22"/>
        <v>0</v>
      </c>
      <c r="U277" s="1" t="b">
        <f>AND($A277="x",'Daļu izvēle'!$E274&lt;&gt;"",ISBLANK($K277))</f>
        <v>0</v>
      </c>
      <c r="V277" s="1" t="b">
        <f>AND($A277="x",'Daļu izvēle'!$E274&lt;&gt;"",ISBLANK($L277))</f>
        <v>0</v>
      </c>
      <c r="W277" s="1" t="e">
        <f t="shared" si="20"/>
        <v>#VALUE!</v>
      </c>
      <c r="X277" s="57" t="b">
        <f>AND($A277="x",'Daļu izvēle'!$E274&lt;&gt;"",'Daļu izvēle'!$E274&lt;&gt;0)</f>
        <v>0</v>
      </c>
      <c r="Y277" s="57" t="b">
        <f t="shared" si="23"/>
        <v>0</v>
      </c>
      <c r="Z277" s="57" t="b">
        <f t="shared" si="24"/>
        <v>1</v>
      </c>
      <c r="AA277" s="57" t="b">
        <f>'Agrotehniskā kopšana'!I278&gt;=I277*0.85</f>
        <v>1</v>
      </c>
      <c r="AB277" s="57" t="b">
        <f>'Jaunaudžu kopšana'!I277&gt;=I277*0.85</f>
        <v>1</v>
      </c>
      <c r="AC277" s="57" t="b">
        <f>'Agrotehniskā kopšana'!AH278</f>
        <v>0</v>
      </c>
      <c r="AD277" s="57" t="b">
        <f>'Jaunaudžu kopšana'!Z277</f>
        <v>0</v>
      </c>
    </row>
    <row r="278" spans="1:30" hidden="1" x14ac:dyDescent="0.3">
      <c r="A278" s="324" t="str">
        <f>SUBSTITUTE('Daļu izvēle'!A275,"0","")</f>
        <v/>
      </c>
      <c r="B278" s="325">
        <f>'Daļu izvēle'!B275</f>
        <v>267</v>
      </c>
      <c r="C278" s="166" t="str">
        <f>'Daļu izvēle'!C275</f>
        <v>Ziemeļkurzeme</v>
      </c>
      <c r="D278" s="326" t="str">
        <f>'Daļu izvēle'!D275</f>
        <v>Mērsraga</v>
      </c>
      <c r="E278" s="327">
        <f>'Daļu izvēle'!E275</f>
        <v>0</v>
      </c>
      <c r="F278" s="327">
        <f>'Daļu izvēle'!F275</f>
        <v>0</v>
      </c>
      <c r="G278" s="97">
        <f>'Daļu izvēle'!G275</f>
        <v>0</v>
      </c>
      <c r="H278" s="98">
        <f>'Daļu izvēle'!H275</f>
        <v>0</v>
      </c>
      <c r="I278" s="343"/>
      <c r="J278" s="344">
        <f t="shared" si="21"/>
        <v>0</v>
      </c>
      <c r="K278" s="156" t="str">
        <f>IF($X278,IF(AND($I278&lt;&gt;"",$I278&lt;&gt;0),ROUND(ROUND($I278,3)*Cenas!B$9*Cenas!$B$6,2),0),"")</f>
        <v/>
      </c>
      <c r="L278" s="153" t="str">
        <f>IF($X278,IF(AND($I278&lt;&gt;"",$I278&lt;&gt;0),ROUND(ROUND($I278,3)*Cenas!C$9*Cenas!$B$6,2),0),"")</f>
        <v/>
      </c>
      <c r="M278" s="99" t="str">
        <f>IF($X278,IF(AND($I278&lt;&gt;"",$I278&lt;&gt;0),ROUND(ROUND($I278,3)*Cenas!D$9*Cenas!$B$6,2),0),"")</f>
        <v/>
      </c>
      <c r="T278" s="1" t="b">
        <f t="shared" si="22"/>
        <v>0</v>
      </c>
      <c r="U278" s="1" t="b">
        <f>AND($A278="x",'Daļu izvēle'!$E275&lt;&gt;"",ISBLANK($K278))</f>
        <v>0</v>
      </c>
      <c r="V278" s="1" t="b">
        <f>AND($A278="x",'Daļu izvēle'!$E275&lt;&gt;"",ISBLANK($L278))</f>
        <v>0</v>
      </c>
      <c r="W278" s="1" t="e">
        <f t="shared" si="20"/>
        <v>#VALUE!</v>
      </c>
      <c r="X278" s="57" t="b">
        <f>AND($A278="x",'Daļu izvēle'!$E275&lt;&gt;"",'Daļu izvēle'!$E275&lt;&gt;0)</f>
        <v>0</v>
      </c>
      <c r="Y278" s="57" t="b">
        <f t="shared" si="23"/>
        <v>0</v>
      </c>
      <c r="Z278" s="57" t="b">
        <f t="shared" si="24"/>
        <v>1</v>
      </c>
      <c r="AA278" s="57" t="b">
        <f>'Agrotehniskā kopšana'!I279&gt;=I278*0.85</f>
        <v>1</v>
      </c>
      <c r="AB278" s="57" t="b">
        <f>'Jaunaudžu kopšana'!I278&gt;=I278*0.85</f>
        <v>1</v>
      </c>
      <c r="AC278" s="57" t="b">
        <f>'Agrotehniskā kopšana'!AH279</f>
        <v>0</v>
      </c>
      <c r="AD278" s="57" t="b">
        <f>'Jaunaudžu kopšana'!Z278</f>
        <v>0</v>
      </c>
    </row>
    <row r="279" spans="1:30" hidden="1" x14ac:dyDescent="0.3">
      <c r="A279" s="324" t="str">
        <f>SUBSTITUTE('Daļu izvēle'!A276,"0","")</f>
        <v/>
      </c>
      <c r="B279" s="325">
        <f>'Daļu izvēle'!B276</f>
        <v>268</v>
      </c>
      <c r="C279" s="166" t="str">
        <f>'Daļu izvēle'!C276</f>
        <v>Ziemeļkurzeme</v>
      </c>
      <c r="D279" s="326" t="str">
        <f>'Daļu izvēle'!D276</f>
        <v>Mērsraga</v>
      </c>
      <c r="E279" s="327">
        <f>'Daļu izvēle'!E276</f>
        <v>0</v>
      </c>
      <c r="F279" s="327">
        <f>'Daļu izvēle'!F276</f>
        <v>0</v>
      </c>
      <c r="G279" s="97">
        <f>'Daļu izvēle'!G276</f>
        <v>0</v>
      </c>
      <c r="H279" s="98">
        <f>'Daļu izvēle'!H276</f>
        <v>0</v>
      </c>
      <c r="I279" s="343"/>
      <c r="J279" s="344">
        <f t="shared" si="21"/>
        <v>0</v>
      </c>
      <c r="K279" s="156" t="str">
        <f>IF($X279,IF(AND($I279&lt;&gt;"",$I279&lt;&gt;0),ROUND(ROUND($I279,3)*Cenas!B$9*Cenas!$B$6,2),0),"")</f>
        <v/>
      </c>
      <c r="L279" s="153" t="str">
        <f>IF($X279,IF(AND($I279&lt;&gt;"",$I279&lt;&gt;0),ROUND(ROUND($I279,3)*Cenas!C$9*Cenas!$B$6,2),0),"")</f>
        <v/>
      </c>
      <c r="M279" s="99" t="str">
        <f>IF($X279,IF(AND($I279&lt;&gt;"",$I279&lt;&gt;0),ROUND(ROUND($I279,3)*Cenas!D$9*Cenas!$B$6,2),0),"")</f>
        <v/>
      </c>
      <c r="T279" s="1" t="b">
        <f t="shared" si="22"/>
        <v>0</v>
      </c>
      <c r="U279" s="1" t="b">
        <f>AND($A279="x",'Daļu izvēle'!$E276&lt;&gt;"",ISBLANK($K279))</f>
        <v>0</v>
      </c>
      <c r="V279" s="1" t="b">
        <f>AND($A279="x",'Daļu izvēle'!$E276&lt;&gt;"",ISBLANK($L279))</f>
        <v>0</v>
      </c>
      <c r="W279" s="1" t="e">
        <f t="shared" si="20"/>
        <v>#VALUE!</v>
      </c>
      <c r="X279" s="57" t="b">
        <f>AND($A279="x",'Daļu izvēle'!$E276&lt;&gt;"",'Daļu izvēle'!$E276&lt;&gt;0)</f>
        <v>0</v>
      </c>
      <c r="Y279" s="57" t="b">
        <f t="shared" si="23"/>
        <v>0</v>
      </c>
      <c r="Z279" s="57" t="b">
        <f t="shared" si="24"/>
        <v>1</v>
      </c>
      <c r="AA279" s="57" t="b">
        <f>'Agrotehniskā kopšana'!I280&gt;=I279*0.85</f>
        <v>1</v>
      </c>
      <c r="AB279" s="57" t="b">
        <f>'Jaunaudžu kopšana'!I279&gt;=I279*0.85</f>
        <v>1</v>
      </c>
      <c r="AC279" s="57" t="b">
        <f>'Agrotehniskā kopšana'!AH280</f>
        <v>0</v>
      </c>
      <c r="AD279" s="57" t="b">
        <f>'Jaunaudžu kopšana'!Z279</f>
        <v>0</v>
      </c>
    </row>
    <row r="280" spans="1:30" hidden="1" x14ac:dyDescent="0.3">
      <c r="A280" s="324" t="str">
        <f>SUBSTITUTE('Daļu izvēle'!A277,"0","")</f>
        <v/>
      </c>
      <c r="B280" s="325">
        <f>'Daļu izvēle'!B277</f>
        <v>269</v>
      </c>
      <c r="C280" s="166" t="str">
        <f>'Daļu izvēle'!C277</f>
        <v>Ziemeļkurzeme</v>
      </c>
      <c r="D280" s="326" t="str">
        <f>'Daļu izvēle'!D277</f>
        <v>Usmas</v>
      </c>
      <c r="E280" s="327">
        <f>'Daļu izvēle'!E277</f>
        <v>50</v>
      </c>
      <c r="F280" s="327">
        <f>'Daļu izvēle'!F277</f>
        <v>50</v>
      </c>
      <c r="G280" s="97">
        <f>'Daļu izvēle'!G277</f>
        <v>0</v>
      </c>
      <c r="H280" s="98">
        <f>'Daļu izvēle'!H277</f>
        <v>0</v>
      </c>
      <c r="I280" s="343"/>
      <c r="J280" s="344">
        <f t="shared" si="21"/>
        <v>0</v>
      </c>
      <c r="K280" s="156" t="str">
        <f>IF($X280,IF(AND($I280&lt;&gt;"",$I280&lt;&gt;0),ROUND(ROUND($I280,3)*Cenas!B$9*Cenas!$B$6,2),0),"")</f>
        <v/>
      </c>
      <c r="L280" s="153" t="str">
        <f>IF($X280,IF(AND($I280&lt;&gt;"",$I280&lt;&gt;0),ROUND(ROUND($I280,3)*Cenas!C$9*Cenas!$B$6,2),0),"")</f>
        <v/>
      </c>
      <c r="M280" s="99" t="str">
        <f>IF($X280,IF(AND($I280&lt;&gt;"",$I280&lt;&gt;0),ROUND(ROUND($I280,3)*Cenas!D$9*Cenas!$B$6,2),0),"")</f>
        <v/>
      </c>
      <c r="T280" s="1" t="b">
        <f t="shared" si="22"/>
        <v>0</v>
      </c>
      <c r="U280" s="1" t="b">
        <f>AND($A280="x",'Daļu izvēle'!$E277&lt;&gt;"",ISBLANK($K280))</f>
        <v>0</v>
      </c>
      <c r="V280" s="1" t="b">
        <f>AND($A280="x",'Daļu izvēle'!$E277&lt;&gt;"",ISBLANK($L280))</f>
        <v>0</v>
      </c>
      <c r="W280" s="1" t="e">
        <f t="shared" si="20"/>
        <v>#VALUE!</v>
      </c>
      <c r="X280" s="57" t="b">
        <f>AND($A280="x",'Daļu izvēle'!$E277&lt;&gt;"",'Daļu izvēle'!$E277&lt;&gt;0)</f>
        <v>0</v>
      </c>
      <c r="Y280" s="57" t="b">
        <f t="shared" si="23"/>
        <v>0</v>
      </c>
      <c r="Z280" s="57" t="b">
        <f t="shared" si="24"/>
        <v>1</v>
      </c>
      <c r="AA280" s="57" t="b">
        <f>'Agrotehniskā kopšana'!I281&gt;=I280*0.85</f>
        <v>1</v>
      </c>
      <c r="AB280" s="57" t="b">
        <f>'Jaunaudžu kopšana'!I280&gt;=I280*0.85</f>
        <v>1</v>
      </c>
      <c r="AC280" s="57" t="b">
        <f>'Agrotehniskā kopšana'!AH281</f>
        <v>0</v>
      </c>
      <c r="AD280" s="57" t="b">
        <f>'Jaunaudžu kopšana'!Z280</f>
        <v>0</v>
      </c>
    </row>
    <row r="281" spans="1:30" hidden="1" x14ac:dyDescent="0.3">
      <c r="A281" s="324" t="str">
        <f>SUBSTITUTE('Daļu izvēle'!A278,"0","")</f>
        <v/>
      </c>
      <c r="B281" s="325">
        <f>'Daļu izvēle'!B278</f>
        <v>270</v>
      </c>
      <c r="C281" s="166" t="str">
        <f>'Daļu izvēle'!C278</f>
        <v>Ziemeļkurzeme</v>
      </c>
      <c r="D281" s="326" t="str">
        <f>'Daļu izvēle'!D278</f>
        <v>Usmas</v>
      </c>
      <c r="E281" s="327">
        <f>'Daļu izvēle'!E278</f>
        <v>50</v>
      </c>
      <c r="F281" s="327">
        <f>'Daļu izvēle'!F278</f>
        <v>50</v>
      </c>
      <c r="G281" s="97">
        <f>'Daļu izvēle'!G278</f>
        <v>0</v>
      </c>
      <c r="H281" s="98">
        <f>'Daļu izvēle'!H278</f>
        <v>0</v>
      </c>
      <c r="I281" s="343"/>
      <c r="J281" s="344">
        <f t="shared" si="21"/>
        <v>0</v>
      </c>
      <c r="K281" s="156" t="str">
        <f>IF($X281,IF(AND($I281&lt;&gt;"",$I281&lt;&gt;0),ROUND(ROUND($I281,3)*Cenas!B$9*Cenas!$B$6,2),0),"")</f>
        <v/>
      </c>
      <c r="L281" s="153" t="str">
        <f>IF($X281,IF(AND($I281&lt;&gt;"",$I281&lt;&gt;0),ROUND(ROUND($I281,3)*Cenas!C$9*Cenas!$B$6,2),0),"")</f>
        <v/>
      </c>
      <c r="M281" s="99" t="str">
        <f>IF($X281,IF(AND($I281&lt;&gt;"",$I281&lt;&gt;0),ROUND(ROUND($I281,3)*Cenas!D$9*Cenas!$B$6,2),0),"")</f>
        <v/>
      </c>
      <c r="T281" s="1" t="b">
        <f t="shared" si="22"/>
        <v>0</v>
      </c>
      <c r="U281" s="1" t="b">
        <f>AND($A281="x",'Daļu izvēle'!$E278&lt;&gt;"",ISBLANK($K281))</f>
        <v>0</v>
      </c>
      <c r="V281" s="1" t="b">
        <f>AND($A281="x",'Daļu izvēle'!$E278&lt;&gt;"",ISBLANK($L281))</f>
        <v>0</v>
      </c>
      <c r="W281" s="1" t="e">
        <f t="shared" si="20"/>
        <v>#VALUE!</v>
      </c>
      <c r="X281" s="57" t="b">
        <f>AND($A281="x",'Daļu izvēle'!$E278&lt;&gt;"",'Daļu izvēle'!$E278&lt;&gt;0)</f>
        <v>0</v>
      </c>
      <c r="Y281" s="57" t="b">
        <f t="shared" si="23"/>
        <v>0</v>
      </c>
      <c r="Z281" s="57" t="b">
        <f t="shared" si="24"/>
        <v>1</v>
      </c>
      <c r="AA281" s="57" t="b">
        <f>'Agrotehniskā kopšana'!I282&gt;=I281*0.85</f>
        <v>1</v>
      </c>
      <c r="AB281" s="57" t="b">
        <f>'Jaunaudžu kopšana'!I281&gt;=I281*0.85</f>
        <v>1</v>
      </c>
      <c r="AC281" s="57" t="b">
        <f>'Agrotehniskā kopšana'!AH282</f>
        <v>0</v>
      </c>
      <c r="AD281" s="57" t="b">
        <f>'Jaunaudžu kopšana'!Z281</f>
        <v>0</v>
      </c>
    </row>
    <row r="282" spans="1:30" hidden="1" x14ac:dyDescent="0.3">
      <c r="A282" s="324" t="str">
        <f>SUBSTITUTE('Daļu izvēle'!A279,"0","")</f>
        <v/>
      </c>
      <c r="B282" s="325">
        <f>'Daļu izvēle'!B279</f>
        <v>271</v>
      </c>
      <c r="C282" s="166" t="str">
        <f>'Daļu izvēle'!C279</f>
        <v>Ziemeļkurzeme</v>
      </c>
      <c r="D282" s="326" t="str">
        <f>'Daļu izvēle'!D279</f>
        <v>Usmas</v>
      </c>
      <c r="E282" s="327">
        <f>'Daļu izvēle'!E279</f>
        <v>0</v>
      </c>
      <c r="F282" s="327">
        <f>'Daļu izvēle'!F279</f>
        <v>0</v>
      </c>
      <c r="G282" s="97">
        <f>'Daļu izvēle'!G279</f>
        <v>0</v>
      </c>
      <c r="H282" s="98">
        <f>'Daļu izvēle'!H279</f>
        <v>0</v>
      </c>
      <c r="I282" s="343"/>
      <c r="J282" s="344">
        <f t="shared" si="21"/>
        <v>0</v>
      </c>
      <c r="K282" s="156" t="str">
        <f>IF($X282,IF(AND($I282&lt;&gt;"",$I282&lt;&gt;0),ROUND(ROUND($I282,3)*Cenas!B$9*Cenas!$B$6,2),0),"")</f>
        <v/>
      </c>
      <c r="L282" s="153" t="str">
        <f>IF($X282,IF(AND($I282&lt;&gt;"",$I282&lt;&gt;0),ROUND(ROUND($I282,3)*Cenas!C$9*Cenas!$B$6,2),0),"")</f>
        <v/>
      </c>
      <c r="M282" s="99" t="str">
        <f>IF($X282,IF(AND($I282&lt;&gt;"",$I282&lt;&gt;0),ROUND(ROUND($I282,3)*Cenas!D$9*Cenas!$B$6,2),0),"")</f>
        <v/>
      </c>
      <c r="T282" s="1" t="b">
        <f t="shared" si="22"/>
        <v>0</v>
      </c>
      <c r="U282" s="1" t="b">
        <f>AND($A282="x",'Daļu izvēle'!$E279&lt;&gt;"",ISBLANK($K282))</f>
        <v>0</v>
      </c>
      <c r="V282" s="1" t="b">
        <f>AND($A282="x",'Daļu izvēle'!$E279&lt;&gt;"",ISBLANK($L282))</f>
        <v>0</v>
      </c>
      <c r="W282" s="1" t="e">
        <f t="shared" si="20"/>
        <v>#VALUE!</v>
      </c>
      <c r="X282" s="57" t="b">
        <f>AND($A282="x",'Daļu izvēle'!$E279&lt;&gt;"",'Daļu izvēle'!$E279&lt;&gt;0)</f>
        <v>0</v>
      </c>
      <c r="Y282" s="57" t="b">
        <f t="shared" si="23"/>
        <v>0</v>
      </c>
      <c r="Z282" s="57" t="b">
        <f t="shared" si="24"/>
        <v>1</v>
      </c>
      <c r="AA282" s="57" t="b">
        <f>'Agrotehniskā kopšana'!I283&gt;=I282*0.85</f>
        <v>1</v>
      </c>
      <c r="AB282" s="57" t="b">
        <f>'Jaunaudžu kopšana'!I282&gt;=I282*0.85</f>
        <v>1</v>
      </c>
      <c r="AC282" s="57" t="b">
        <f>'Agrotehniskā kopšana'!AH283</f>
        <v>0</v>
      </c>
      <c r="AD282" s="57" t="b">
        <f>'Jaunaudžu kopšana'!Z282</f>
        <v>0</v>
      </c>
    </row>
    <row r="283" spans="1:30" hidden="1" x14ac:dyDescent="0.3">
      <c r="A283" s="324" t="str">
        <f>SUBSTITUTE('Daļu izvēle'!A280,"0","")</f>
        <v/>
      </c>
      <c r="B283" s="325">
        <f>'Daļu izvēle'!B280</f>
        <v>272</v>
      </c>
      <c r="C283" s="166" t="str">
        <f>'Daļu izvēle'!C280</f>
        <v>Ziemeļkurzeme</v>
      </c>
      <c r="D283" s="326" t="str">
        <f>'Daļu izvēle'!D280</f>
        <v>Usmas</v>
      </c>
      <c r="E283" s="327">
        <f>'Daļu izvēle'!E280</f>
        <v>0</v>
      </c>
      <c r="F283" s="327">
        <f>'Daļu izvēle'!F280</f>
        <v>0</v>
      </c>
      <c r="G283" s="97">
        <f>'Daļu izvēle'!G280</f>
        <v>0</v>
      </c>
      <c r="H283" s="98">
        <f>'Daļu izvēle'!H280</f>
        <v>0</v>
      </c>
      <c r="I283" s="343"/>
      <c r="J283" s="344">
        <f t="shared" si="21"/>
        <v>0</v>
      </c>
      <c r="K283" s="156" t="str">
        <f>IF($X283,IF(AND($I283&lt;&gt;"",$I283&lt;&gt;0),ROUND(ROUND($I283,3)*Cenas!B$9*Cenas!$B$6,2),0),"")</f>
        <v/>
      </c>
      <c r="L283" s="153" t="str">
        <f>IF($X283,IF(AND($I283&lt;&gt;"",$I283&lt;&gt;0),ROUND(ROUND($I283,3)*Cenas!C$9*Cenas!$B$6,2),0),"")</f>
        <v/>
      </c>
      <c r="M283" s="99" t="str">
        <f>IF($X283,IF(AND($I283&lt;&gt;"",$I283&lt;&gt;0),ROUND(ROUND($I283,3)*Cenas!D$9*Cenas!$B$6,2),0),"")</f>
        <v/>
      </c>
      <c r="T283" s="1" t="b">
        <f t="shared" si="22"/>
        <v>0</v>
      </c>
      <c r="U283" s="1" t="b">
        <f>AND($A283="x",'Daļu izvēle'!$E280&lt;&gt;"",ISBLANK($K283))</f>
        <v>0</v>
      </c>
      <c r="V283" s="1" t="b">
        <f>AND($A283="x",'Daļu izvēle'!$E280&lt;&gt;"",ISBLANK($L283))</f>
        <v>0</v>
      </c>
      <c r="W283" s="1" t="e">
        <f t="shared" si="20"/>
        <v>#VALUE!</v>
      </c>
      <c r="X283" s="57" t="b">
        <f>AND($A283="x",'Daļu izvēle'!$E280&lt;&gt;"",'Daļu izvēle'!$E280&lt;&gt;0)</f>
        <v>0</v>
      </c>
      <c r="Y283" s="57" t="b">
        <f t="shared" si="23"/>
        <v>0</v>
      </c>
      <c r="Z283" s="57" t="b">
        <f t="shared" si="24"/>
        <v>1</v>
      </c>
      <c r="AA283" s="57" t="b">
        <f>'Agrotehniskā kopšana'!I284&gt;=I283*0.85</f>
        <v>1</v>
      </c>
      <c r="AB283" s="57" t="b">
        <f>'Jaunaudžu kopšana'!I283&gt;=I283*0.85</f>
        <v>1</v>
      </c>
      <c r="AC283" s="57" t="b">
        <f>'Agrotehniskā kopšana'!AH284</f>
        <v>0</v>
      </c>
      <c r="AD283" s="57" t="b">
        <f>'Jaunaudžu kopšana'!Z283</f>
        <v>0</v>
      </c>
    </row>
    <row r="284" spans="1:30" hidden="1" x14ac:dyDescent="0.3">
      <c r="A284" s="324" t="str">
        <f>SUBSTITUTE('Daļu izvēle'!A281,"0","")</f>
        <v/>
      </c>
      <c r="B284" s="325">
        <f>'Daļu izvēle'!B281</f>
        <v>273</v>
      </c>
      <c r="C284" s="166" t="str">
        <f>'Daļu izvēle'!C281</f>
        <v>Ziemeļkurzeme</v>
      </c>
      <c r="D284" s="326" t="str">
        <f>'Daļu izvēle'!D281</f>
        <v>Usmas</v>
      </c>
      <c r="E284" s="327">
        <f>'Daļu izvēle'!E281</f>
        <v>0</v>
      </c>
      <c r="F284" s="327">
        <f>'Daļu izvēle'!F281</f>
        <v>0</v>
      </c>
      <c r="G284" s="97">
        <f>'Daļu izvēle'!G281</f>
        <v>0</v>
      </c>
      <c r="H284" s="98">
        <f>'Daļu izvēle'!H281</f>
        <v>0</v>
      </c>
      <c r="I284" s="343"/>
      <c r="J284" s="344">
        <f t="shared" si="21"/>
        <v>0</v>
      </c>
      <c r="K284" s="156" t="str">
        <f>IF($X284,IF(AND($I284&lt;&gt;"",$I284&lt;&gt;0),ROUND(ROUND($I284,3)*Cenas!B$9*Cenas!$B$6,2),0),"")</f>
        <v/>
      </c>
      <c r="L284" s="153" t="str">
        <f>IF($X284,IF(AND($I284&lt;&gt;"",$I284&lt;&gt;0),ROUND(ROUND($I284,3)*Cenas!C$9*Cenas!$B$6,2),0),"")</f>
        <v/>
      </c>
      <c r="M284" s="99" t="str">
        <f>IF($X284,IF(AND($I284&lt;&gt;"",$I284&lt;&gt;0),ROUND(ROUND($I284,3)*Cenas!D$9*Cenas!$B$6,2),0),"")</f>
        <v/>
      </c>
      <c r="T284" s="1" t="b">
        <f t="shared" si="22"/>
        <v>0</v>
      </c>
      <c r="U284" s="1" t="b">
        <f>AND($A284="x",'Daļu izvēle'!$E281&lt;&gt;"",ISBLANK($K284))</f>
        <v>0</v>
      </c>
      <c r="V284" s="1" t="b">
        <f>AND($A284="x",'Daļu izvēle'!$E281&lt;&gt;"",ISBLANK($L284))</f>
        <v>0</v>
      </c>
      <c r="W284" s="1" t="e">
        <f t="shared" si="20"/>
        <v>#VALUE!</v>
      </c>
      <c r="X284" s="57" t="b">
        <f>AND($A284="x",'Daļu izvēle'!$E281&lt;&gt;"",'Daļu izvēle'!$E281&lt;&gt;0)</f>
        <v>0</v>
      </c>
      <c r="Y284" s="57" t="b">
        <f t="shared" si="23"/>
        <v>0</v>
      </c>
      <c r="Z284" s="57" t="b">
        <f t="shared" si="24"/>
        <v>1</v>
      </c>
      <c r="AA284" s="57" t="b">
        <f>'Agrotehniskā kopšana'!I285&gt;=I284*0.85</f>
        <v>1</v>
      </c>
      <c r="AB284" s="57" t="b">
        <f>'Jaunaudžu kopšana'!I284&gt;=I284*0.85</f>
        <v>1</v>
      </c>
      <c r="AC284" s="57" t="b">
        <f>'Agrotehniskā kopšana'!AH285</f>
        <v>0</v>
      </c>
      <c r="AD284" s="57" t="b">
        <f>'Jaunaudžu kopšana'!Z284</f>
        <v>0</v>
      </c>
    </row>
    <row r="285" spans="1:30" hidden="1" x14ac:dyDescent="0.3">
      <c r="A285" s="324" t="str">
        <f>SUBSTITUTE('Daļu izvēle'!A282,"0","")</f>
        <v/>
      </c>
      <c r="B285" s="325">
        <f>'Daļu izvēle'!B282</f>
        <v>274</v>
      </c>
      <c r="C285" s="166" t="str">
        <f>'Daļu izvēle'!C282</f>
        <v>Ziemeļlatgale</v>
      </c>
      <c r="D285" s="326" t="str">
        <f>'Daļu izvēle'!D282</f>
        <v>Madonas</v>
      </c>
      <c r="E285" s="327">
        <f>'Daļu izvēle'!E282</f>
        <v>60</v>
      </c>
      <c r="F285" s="327">
        <f>'Daļu izvēle'!F282</f>
        <v>0</v>
      </c>
      <c r="G285" s="97">
        <f>'Daļu izvēle'!G282</f>
        <v>0</v>
      </c>
      <c r="H285" s="98">
        <f>'Daļu izvēle'!H282</f>
        <v>0</v>
      </c>
      <c r="I285" s="343"/>
      <c r="J285" s="344">
        <f t="shared" si="21"/>
        <v>0</v>
      </c>
      <c r="K285" s="156" t="str">
        <f>IF($X285,IF(AND($I285&lt;&gt;"",$I285&lt;&gt;0),ROUND(ROUND($I285,3)*Cenas!B$9*Cenas!$B$6,2),0),"")</f>
        <v/>
      </c>
      <c r="L285" s="153" t="str">
        <f>IF($X285,IF(AND($I285&lt;&gt;"",$I285&lt;&gt;0),ROUND(ROUND($I285,3)*Cenas!C$9*Cenas!$B$6,2),0),"")</f>
        <v/>
      </c>
      <c r="M285" s="99" t="str">
        <f>IF($X285,IF(AND($I285&lt;&gt;"",$I285&lt;&gt;0),ROUND(ROUND($I285,3)*Cenas!D$9*Cenas!$B$6,2),0),"")</f>
        <v/>
      </c>
      <c r="T285" s="1" t="b">
        <f t="shared" si="22"/>
        <v>0</v>
      </c>
      <c r="U285" s="1" t="b">
        <f>AND($A285="x",'Daļu izvēle'!$E282&lt;&gt;"",ISBLANK($K285))</f>
        <v>0</v>
      </c>
      <c r="V285" s="1" t="b">
        <f>AND($A285="x",'Daļu izvēle'!$E282&lt;&gt;"",ISBLANK($L285))</f>
        <v>0</v>
      </c>
      <c r="W285" s="1" t="e">
        <f t="shared" si="20"/>
        <v>#VALUE!</v>
      </c>
      <c r="X285" s="57" t="b">
        <f>AND($A285="x",'Daļu izvēle'!$E282&lt;&gt;"",'Daļu izvēle'!$E282&lt;&gt;0)</f>
        <v>0</v>
      </c>
      <c r="Y285" s="57" t="b">
        <f t="shared" si="23"/>
        <v>0</v>
      </c>
      <c r="Z285" s="57" t="b">
        <f t="shared" si="24"/>
        <v>1</v>
      </c>
      <c r="AA285" s="57" t="b">
        <f>'Agrotehniskā kopšana'!I286&gt;=I285*0.85</f>
        <v>1</v>
      </c>
      <c r="AB285" s="57" t="b">
        <f>'Jaunaudžu kopšana'!I285&gt;=I285*0.85</f>
        <v>1</v>
      </c>
      <c r="AC285" s="57" t="b">
        <f>'Agrotehniskā kopšana'!AH286</f>
        <v>0</v>
      </c>
      <c r="AD285" s="57" t="b">
        <f>'Jaunaudžu kopšana'!Z285</f>
        <v>0</v>
      </c>
    </row>
    <row r="286" spans="1:30" hidden="1" x14ac:dyDescent="0.3">
      <c r="A286" s="324" t="str">
        <f>SUBSTITUTE('Daļu izvēle'!A283,"0","")</f>
        <v/>
      </c>
      <c r="B286" s="325">
        <f>'Daļu izvēle'!B283</f>
        <v>275</v>
      </c>
      <c r="C286" s="166" t="str">
        <f>'Daļu izvēle'!C283</f>
        <v>Ziemeļlatgale</v>
      </c>
      <c r="D286" s="326" t="str">
        <f>'Daļu izvēle'!D283</f>
        <v>Madonas</v>
      </c>
      <c r="E286" s="327">
        <f>'Daļu izvēle'!E283</f>
        <v>0</v>
      </c>
      <c r="F286" s="327">
        <f>'Daļu izvēle'!F283</f>
        <v>0</v>
      </c>
      <c r="G286" s="97">
        <f>'Daļu izvēle'!G283</f>
        <v>0</v>
      </c>
      <c r="H286" s="98">
        <f>'Daļu izvēle'!H283</f>
        <v>0</v>
      </c>
      <c r="I286" s="343"/>
      <c r="J286" s="344">
        <f t="shared" si="21"/>
        <v>0</v>
      </c>
      <c r="K286" s="156" t="str">
        <f>IF($X286,IF(AND($I286&lt;&gt;"",$I286&lt;&gt;0),ROUND(ROUND($I286,3)*Cenas!B$9*Cenas!$B$6,2),0),"")</f>
        <v/>
      </c>
      <c r="L286" s="153" t="str">
        <f>IF($X286,IF(AND($I286&lt;&gt;"",$I286&lt;&gt;0),ROUND(ROUND($I286,3)*Cenas!C$9*Cenas!$B$6,2),0),"")</f>
        <v/>
      </c>
      <c r="M286" s="99" t="str">
        <f>IF($X286,IF(AND($I286&lt;&gt;"",$I286&lt;&gt;0),ROUND(ROUND($I286,3)*Cenas!D$9*Cenas!$B$6,2),0),"")</f>
        <v/>
      </c>
      <c r="T286" s="1" t="b">
        <f t="shared" si="22"/>
        <v>0</v>
      </c>
      <c r="U286" s="1" t="b">
        <f>AND($A286="x",'Daļu izvēle'!$E283&lt;&gt;"",ISBLANK($K286))</f>
        <v>0</v>
      </c>
      <c r="V286" s="1" t="b">
        <f>AND($A286="x",'Daļu izvēle'!$E283&lt;&gt;"",ISBLANK($L286))</f>
        <v>0</v>
      </c>
      <c r="W286" s="1" t="e">
        <f t="shared" si="20"/>
        <v>#VALUE!</v>
      </c>
      <c r="X286" s="57" t="b">
        <f>AND($A286="x",'Daļu izvēle'!$E283&lt;&gt;"",'Daļu izvēle'!$E283&lt;&gt;0)</f>
        <v>0</v>
      </c>
      <c r="Y286" s="57" t="b">
        <f t="shared" si="23"/>
        <v>0</v>
      </c>
      <c r="Z286" s="57" t="b">
        <f t="shared" si="24"/>
        <v>1</v>
      </c>
      <c r="AA286" s="57" t="b">
        <f>'Agrotehniskā kopšana'!I287&gt;=I286*0.85</f>
        <v>1</v>
      </c>
      <c r="AB286" s="57" t="b">
        <f>'Jaunaudžu kopšana'!I286&gt;=I286*0.85</f>
        <v>1</v>
      </c>
      <c r="AC286" s="57" t="b">
        <f>'Agrotehniskā kopšana'!AH287</f>
        <v>0</v>
      </c>
      <c r="AD286" s="57" t="b">
        <f>'Jaunaudžu kopšana'!Z286</f>
        <v>0</v>
      </c>
    </row>
    <row r="287" spans="1:30" hidden="1" x14ac:dyDescent="0.3">
      <c r="A287" s="324" t="str">
        <f>SUBSTITUTE('Daļu izvēle'!A284,"0","")</f>
        <v/>
      </c>
      <c r="B287" s="325">
        <f>'Daļu izvēle'!B284</f>
        <v>276</v>
      </c>
      <c r="C287" s="166" t="str">
        <f>'Daļu izvēle'!C284</f>
        <v>Ziemeļlatgale</v>
      </c>
      <c r="D287" s="326" t="str">
        <f>'Daļu izvēle'!D284</f>
        <v>Lubānas</v>
      </c>
      <c r="E287" s="327">
        <f>'Daļu izvēle'!E284</f>
        <v>65</v>
      </c>
      <c r="F287" s="327">
        <f>'Daļu izvēle'!F284</f>
        <v>50</v>
      </c>
      <c r="G287" s="97">
        <f>'Daļu izvēle'!G284</f>
        <v>0</v>
      </c>
      <c r="H287" s="98">
        <f>'Daļu izvēle'!H284</f>
        <v>0</v>
      </c>
      <c r="I287" s="343"/>
      <c r="J287" s="344">
        <f t="shared" si="21"/>
        <v>0</v>
      </c>
      <c r="K287" s="156" t="str">
        <f>IF($X287,IF(AND($I287&lt;&gt;"",$I287&lt;&gt;0),ROUND(ROUND($I287,3)*Cenas!B$9*Cenas!$B$6,2),0),"")</f>
        <v/>
      </c>
      <c r="L287" s="153" t="str">
        <f>IF($X287,IF(AND($I287&lt;&gt;"",$I287&lt;&gt;0),ROUND(ROUND($I287,3)*Cenas!C$9*Cenas!$B$6,2),0),"")</f>
        <v/>
      </c>
      <c r="M287" s="99" t="str">
        <f>IF($X287,IF(AND($I287&lt;&gt;"",$I287&lt;&gt;0),ROUND(ROUND($I287,3)*Cenas!D$9*Cenas!$B$6,2),0),"")</f>
        <v/>
      </c>
      <c r="T287" s="1" t="b">
        <f t="shared" si="22"/>
        <v>0</v>
      </c>
      <c r="U287" s="1" t="b">
        <f>AND($A287="x",'Daļu izvēle'!$E284&lt;&gt;"",ISBLANK($K287))</f>
        <v>0</v>
      </c>
      <c r="V287" s="1" t="b">
        <f>AND($A287="x",'Daļu izvēle'!$E284&lt;&gt;"",ISBLANK($L287))</f>
        <v>0</v>
      </c>
      <c r="W287" s="1" t="e">
        <f t="shared" si="20"/>
        <v>#VALUE!</v>
      </c>
      <c r="X287" s="57" t="b">
        <f>AND($A287="x",'Daļu izvēle'!$E284&lt;&gt;"",'Daļu izvēle'!$E284&lt;&gt;0)</f>
        <v>0</v>
      </c>
      <c r="Y287" s="57" t="b">
        <f t="shared" si="23"/>
        <v>0</v>
      </c>
      <c r="Z287" s="57" t="b">
        <f t="shared" si="24"/>
        <v>1</v>
      </c>
      <c r="AA287" s="57" t="b">
        <f>'Agrotehniskā kopšana'!I288&gt;=I287*0.85</f>
        <v>1</v>
      </c>
      <c r="AB287" s="57" t="b">
        <f>'Jaunaudžu kopšana'!I287&gt;=I287*0.85</f>
        <v>1</v>
      </c>
      <c r="AC287" s="57" t="b">
        <f>'Agrotehniskā kopšana'!AH288</f>
        <v>0</v>
      </c>
      <c r="AD287" s="57" t="b">
        <f>'Jaunaudžu kopšana'!Z287</f>
        <v>0</v>
      </c>
    </row>
    <row r="288" spans="1:30" hidden="1" x14ac:dyDescent="0.3">
      <c r="A288" s="324" t="str">
        <f>SUBSTITUTE('Daļu izvēle'!A285,"0","")</f>
        <v/>
      </c>
      <c r="B288" s="325">
        <f>'Daļu izvēle'!B285</f>
        <v>277</v>
      </c>
      <c r="C288" s="166" t="str">
        <f>'Daļu izvēle'!C285</f>
        <v>Ziemeļlatgale</v>
      </c>
      <c r="D288" s="326" t="str">
        <f>'Daļu izvēle'!D285</f>
        <v>Lubānas</v>
      </c>
      <c r="E288" s="327">
        <f>'Daļu izvēle'!E285</f>
        <v>0</v>
      </c>
      <c r="F288" s="327">
        <f>'Daļu izvēle'!F285</f>
        <v>0</v>
      </c>
      <c r="G288" s="97">
        <f>'Daļu izvēle'!G285</f>
        <v>0</v>
      </c>
      <c r="H288" s="98">
        <f>'Daļu izvēle'!H285</f>
        <v>0</v>
      </c>
      <c r="I288" s="343"/>
      <c r="J288" s="344">
        <f t="shared" si="21"/>
        <v>0</v>
      </c>
      <c r="K288" s="156" t="str">
        <f>IF($X288,IF(AND($I288&lt;&gt;"",$I288&lt;&gt;0),ROUND(ROUND($I288,3)*Cenas!B$9*Cenas!$B$6,2),0),"")</f>
        <v/>
      </c>
      <c r="L288" s="153" t="str">
        <f>IF($X288,IF(AND($I288&lt;&gt;"",$I288&lt;&gt;0),ROUND(ROUND($I288,3)*Cenas!C$9*Cenas!$B$6,2),0),"")</f>
        <v/>
      </c>
      <c r="M288" s="99" t="str">
        <f>IF($X288,IF(AND($I288&lt;&gt;"",$I288&lt;&gt;0),ROUND(ROUND($I288,3)*Cenas!D$9*Cenas!$B$6,2),0),"")</f>
        <v/>
      </c>
      <c r="T288" s="1" t="b">
        <f t="shared" si="22"/>
        <v>0</v>
      </c>
      <c r="U288" s="1" t="b">
        <f>AND($A288="x",'Daļu izvēle'!$E285&lt;&gt;"",ISBLANK($K288))</f>
        <v>0</v>
      </c>
      <c r="V288" s="1" t="b">
        <f>AND($A288="x",'Daļu izvēle'!$E285&lt;&gt;"",ISBLANK($L288))</f>
        <v>0</v>
      </c>
      <c r="W288" s="1" t="e">
        <f t="shared" si="20"/>
        <v>#VALUE!</v>
      </c>
      <c r="X288" s="57" t="b">
        <f>AND($A288="x",'Daļu izvēle'!$E285&lt;&gt;"",'Daļu izvēle'!$E285&lt;&gt;0)</f>
        <v>0</v>
      </c>
      <c r="Y288" s="57" t="b">
        <f t="shared" si="23"/>
        <v>0</v>
      </c>
      <c r="Z288" s="57" t="b">
        <f t="shared" si="24"/>
        <v>1</v>
      </c>
      <c r="AA288" s="57" t="b">
        <f>'Agrotehniskā kopšana'!I289&gt;=I288*0.85</f>
        <v>1</v>
      </c>
      <c r="AB288" s="57" t="b">
        <f>'Jaunaudžu kopšana'!I288&gt;=I288*0.85</f>
        <v>1</v>
      </c>
      <c r="AC288" s="57" t="b">
        <f>'Agrotehniskā kopšana'!AH289</f>
        <v>0</v>
      </c>
      <c r="AD288" s="57" t="b">
        <f>'Jaunaudžu kopšana'!Z288</f>
        <v>0</v>
      </c>
    </row>
    <row r="289" spans="1:30" hidden="1" x14ac:dyDescent="0.3">
      <c r="A289" s="324" t="str">
        <f>SUBSTITUTE('Daļu izvēle'!A286,"0","")</f>
        <v/>
      </c>
      <c r="B289" s="325">
        <f>'Daļu izvēle'!B286</f>
        <v>278</v>
      </c>
      <c r="C289" s="166" t="str">
        <f>'Daļu izvēle'!C286</f>
        <v>Ziemeļlatgale</v>
      </c>
      <c r="D289" s="326" t="str">
        <f>'Daļu izvēle'!D286</f>
        <v>Lubānas</v>
      </c>
      <c r="E289" s="327">
        <f>'Daļu izvēle'!E286</f>
        <v>50</v>
      </c>
      <c r="F289" s="327">
        <f>'Daļu izvēle'!F286</f>
        <v>40</v>
      </c>
      <c r="G289" s="97">
        <f>'Daļu izvēle'!G286</f>
        <v>0</v>
      </c>
      <c r="H289" s="98">
        <f>'Daļu izvēle'!H286</f>
        <v>0</v>
      </c>
      <c r="I289" s="343"/>
      <c r="J289" s="344">
        <f t="shared" si="21"/>
        <v>0</v>
      </c>
      <c r="K289" s="156" t="str">
        <f>IF($X289,IF(AND($I289&lt;&gt;"",$I289&lt;&gt;0),ROUND(ROUND($I289,3)*Cenas!B$9*Cenas!$B$6,2),0),"")</f>
        <v/>
      </c>
      <c r="L289" s="153" t="str">
        <f>IF($X289,IF(AND($I289&lt;&gt;"",$I289&lt;&gt;0),ROUND(ROUND($I289,3)*Cenas!C$9*Cenas!$B$6,2),0),"")</f>
        <v/>
      </c>
      <c r="M289" s="99" t="str">
        <f>IF($X289,IF(AND($I289&lt;&gt;"",$I289&lt;&gt;0),ROUND(ROUND($I289,3)*Cenas!D$9*Cenas!$B$6,2),0),"")</f>
        <v/>
      </c>
      <c r="T289" s="1" t="b">
        <f t="shared" si="22"/>
        <v>0</v>
      </c>
      <c r="U289" s="1" t="b">
        <f>AND($A289="x",'Daļu izvēle'!$E286&lt;&gt;"",ISBLANK($K289))</f>
        <v>0</v>
      </c>
      <c r="V289" s="1" t="b">
        <f>AND($A289="x",'Daļu izvēle'!$E286&lt;&gt;"",ISBLANK($L289))</f>
        <v>0</v>
      </c>
      <c r="W289" s="1" t="e">
        <f t="shared" si="20"/>
        <v>#VALUE!</v>
      </c>
      <c r="X289" s="57" t="b">
        <f>AND($A289="x",'Daļu izvēle'!$E286&lt;&gt;"",'Daļu izvēle'!$E286&lt;&gt;0)</f>
        <v>0</v>
      </c>
      <c r="Y289" s="57" t="b">
        <f t="shared" si="23"/>
        <v>0</v>
      </c>
      <c r="Z289" s="57" t="b">
        <f t="shared" si="24"/>
        <v>1</v>
      </c>
      <c r="AA289" s="57" t="b">
        <f>'Agrotehniskā kopšana'!I290&gt;=I289*0.85</f>
        <v>1</v>
      </c>
      <c r="AB289" s="57" t="b">
        <f>'Jaunaudžu kopšana'!I289&gt;=I289*0.85</f>
        <v>1</v>
      </c>
      <c r="AC289" s="57" t="b">
        <f>'Agrotehniskā kopšana'!AH290</f>
        <v>0</v>
      </c>
      <c r="AD289" s="57" t="b">
        <f>'Jaunaudžu kopšana'!Z289</f>
        <v>0</v>
      </c>
    </row>
    <row r="290" spans="1:30" hidden="1" x14ac:dyDescent="0.3">
      <c r="A290" s="324" t="str">
        <f>SUBSTITUTE('Daļu izvēle'!A287,"0","")</f>
        <v/>
      </c>
      <c r="B290" s="325">
        <f>'Daļu izvēle'!B287</f>
        <v>279</v>
      </c>
      <c r="C290" s="166" t="str">
        <f>'Daļu izvēle'!C287</f>
        <v>Ziemeļlatgale</v>
      </c>
      <c r="D290" s="326" t="str">
        <f>'Daļu izvēle'!D287</f>
        <v>Lubānas</v>
      </c>
      <c r="E290" s="327">
        <f>'Daļu izvēle'!E287</f>
        <v>0</v>
      </c>
      <c r="F290" s="327">
        <f>'Daļu izvēle'!F287</f>
        <v>0</v>
      </c>
      <c r="G290" s="97">
        <f>'Daļu izvēle'!G287</f>
        <v>0</v>
      </c>
      <c r="H290" s="98">
        <f>'Daļu izvēle'!H287</f>
        <v>0</v>
      </c>
      <c r="I290" s="343"/>
      <c r="J290" s="344">
        <f t="shared" si="21"/>
        <v>0</v>
      </c>
      <c r="K290" s="156" t="str">
        <f>IF($X290,IF(AND($I290&lt;&gt;"",$I290&lt;&gt;0),ROUND(ROUND($I290,3)*Cenas!B$9*Cenas!$B$6,2),0),"")</f>
        <v/>
      </c>
      <c r="L290" s="153" t="str">
        <f>IF($X290,IF(AND($I290&lt;&gt;"",$I290&lt;&gt;0),ROUND(ROUND($I290,3)*Cenas!C$9*Cenas!$B$6,2),0),"")</f>
        <v/>
      </c>
      <c r="M290" s="99" t="str">
        <f>IF($X290,IF(AND($I290&lt;&gt;"",$I290&lt;&gt;0),ROUND(ROUND($I290,3)*Cenas!D$9*Cenas!$B$6,2),0),"")</f>
        <v/>
      </c>
      <c r="T290" s="1" t="b">
        <f t="shared" si="22"/>
        <v>0</v>
      </c>
      <c r="U290" s="1" t="b">
        <f>AND($A290="x",'Daļu izvēle'!$E287&lt;&gt;"",ISBLANK($K290))</f>
        <v>0</v>
      </c>
      <c r="V290" s="1" t="b">
        <f>AND($A290="x",'Daļu izvēle'!$E287&lt;&gt;"",ISBLANK($L290))</f>
        <v>0</v>
      </c>
      <c r="W290" s="1" t="e">
        <f t="shared" si="20"/>
        <v>#VALUE!</v>
      </c>
      <c r="X290" s="57" t="b">
        <f>AND($A290="x",'Daļu izvēle'!$E287&lt;&gt;"",'Daļu izvēle'!$E287&lt;&gt;0)</f>
        <v>0</v>
      </c>
      <c r="Y290" s="57" t="b">
        <f t="shared" si="23"/>
        <v>0</v>
      </c>
      <c r="Z290" s="57" t="b">
        <f t="shared" si="24"/>
        <v>1</v>
      </c>
      <c r="AA290" s="57" t="b">
        <f>'Agrotehniskā kopšana'!I291&gt;=I290*0.85</f>
        <v>1</v>
      </c>
      <c r="AB290" s="57" t="b">
        <f>'Jaunaudžu kopšana'!I290&gt;=I290*0.85</f>
        <v>1</v>
      </c>
      <c r="AC290" s="57" t="b">
        <f>'Agrotehniskā kopšana'!AH291</f>
        <v>0</v>
      </c>
      <c r="AD290" s="57" t="b">
        <f>'Jaunaudžu kopšana'!Z290</f>
        <v>0</v>
      </c>
    </row>
    <row r="291" spans="1:30" hidden="1" x14ac:dyDescent="0.3">
      <c r="A291" s="324" t="str">
        <f>SUBSTITUTE('Daļu izvēle'!A288,"0","")</f>
        <v/>
      </c>
      <c r="B291" s="325">
        <f>'Daļu izvēle'!B288</f>
        <v>280</v>
      </c>
      <c r="C291" s="166" t="str">
        <f>'Daļu izvēle'!C288</f>
        <v>Ziemeļlatgale</v>
      </c>
      <c r="D291" s="326" t="str">
        <f>'Daļu izvēle'!D288</f>
        <v>Žīguru</v>
      </c>
      <c r="E291" s="327">
        <f>'Daļu izvēle'!E288</f>
        <v>40</v>
      </c>
      <c r="F291" s="327">
        <f>'Daļu izvēle'!F288</f>
        <v>0</v>
      </c>
      <c r="G291" s="97">
        <f>'Daļu izvēle'!G288</f>
        <v>0</v>
      </c>
      <c r="H291" s="98">
        <f>'Daļu izvēle'!H288</f>
        <v>0</v>
      </c>
      <c r="I291" s="343"/>
      <c r="J291" s="344">
        <f t="shared" si="21"/>
        <v>0</v>
      </c>
      <c r="K291" s="156" t="str">
        <f>IF($X291,IF(AND($I291&lt;&gt;"",$I291&lt;&gt;0),ROUND(ROUND($I291,3)*Cenas!B$9*Cenas!$B$6,2),0),"")</f>
        <v/>
      </c>
      <c r="L291" s="153" t="str">
        <f>IF($X291,IF(AND($I291&lt;&gt;"",$I291&lt;&gt;0),ROUND(ROUND($I291,3)*Cenas!C$9*Cenas!$B$6,2),0),"")</f>
        <v/>
      </c>
      <c r="M291" s="99" t="str">
        <f>IF($X291,IF(AND($I291&lt;&gt;"",$I291&lt;&gt;0),ROUND(ROUND($I291,3)*Cenas!D$9*Cenas!$B$6,2),0),"")</f>
        <v/>
      </c>
      <c r="T291" s="1" t="b">
        <f t="shared" si="22"/>
        <v>0</v>
      </c>
      <c r="U291" s="1" t="b">
        <f>AND($A291="x",'Daļu izvēle'!$E288&lt;&gt;"",ISBLANK($K291))</f>
        <v>0</v>
      </c>
      <c r="V291" s="1" t="b">
        <f>AND($A291="x",'Daļu izvēle'!$E288&lt;&gt;"",ISBLANK($L291))</f>
        <v>0</v>
      </c>
      <c r="W291" s="1" t="e">
        <f t="shared" si="20"/>
        <v>#VALUE!</v>
      </c>
      <c r="X291" s="57" t="b">
        <f>AND($A291="x",'Daļu izvēle'!$E288&lt;&gt;"",'Daļu izvēle'!$E288&lt;&gt;0)</f>
        <v>0</v>
      </c>
      <c r="Y291" s="57" t="b">
        <f t="shared" si="23"/>
        <v>0</v>
      </c>
      <c r="Z291" s="57" t="b">
        <f t="shared" si="24"/>
        <v>1</v>
      </c>
      <c r="AA291" s="57" t="b">
        <f>'Agrotehniskā kopšana'!I292&gt;=I291*0.85</f>
        <v>1</v>
      </c>
      <c r="AB291" s="57" t="b">
        <f>'Jaunaudžu kopšana'!I291&gt;=I291*0.85</f>
        <v>1</v>
      </c>
      <c r="AC291" s="57" t="b">
        <f>'Agrotehniskā kopšana'!AH292</f>
        <v>0</v>
      </c>
      <c r="AD291" s="57" t="b">
        <f>'Jaunaudžu kopšana'!Z291</f>
        <v>0</v>
      </c>
    </row>
    <row r="292" spans="1:30" hidden="1" x14ac:dyDescent="0.3">
      <c r="A292" s="324" t="str">
        <f>SUBSTITUTE('Daļu izvēle'!A289,"0","")</f>
        <v/>
      </c>
      <c r="B292" s="325">
        <f>'Daļu izvēle'!B289</f>
        <v>281</v>
      </c>
      <c r="C292" s="166" t="str">
        <f>'Daļu izvēle'!C289</f>
        <v>Ziemeļlatgale</v>
      </c>
      <c r="D292" s="326" t="str">
        <f>'Daļu izvēle'!D289</f>
        <v>Žīguru</v>
      </c>
      <c r="E292" s="327">
        <f>'Daļu izvēle'!E289</f>
        <v>0</v>
      </c>
      <c r="F292" s="327">
        <f>'Daļu izvēle'!F289</f>
        <v>0</v>
      </c>
      <c r="G292" s="97">
        <f>'Daļu izvēle'!G289</f>
        <v>0</v>
      </c>
      <c r="H292" s="98">
        <f>'Daļu izvēle'!H289</f>
        <v>0</v>
      </c>
      <c r="I292" s="343"/>
      <c r="J292" s="344">
        <f t="shared" si="21"/>
        <v>0</v>
      </c>
      <c r="K292" s="156" t="str">
        <f>IF($X292,IF(AND($I292&lt;&gt;"",$I292&lt;&gt;0),ROUND(ROUND($I292,3)*Cenas!B$9*Cenas!$B$6,2),0),"")</f>
        <v/>
      </c>
      <c r="L292" s="153" t="str">
        <f>IF($X292,IF(AND($I292&lt;&gt;"",$I292&lt;&gt;0),ROUND(ROUND($I292,3)*Cenas!C$9*Cenas!$B$6,2),0),"")</f>
        <v/>
      </c>
      <c r="M292" s="99" t="str">
        <f>IF($X292,IF(AND($I292&lt;&gt;"",$I292&lt;&gt;0),ROUND(ROUND($I292,3)*Cenas!D$9*Cenas!$B$6,2),0),"")</f>
        <v/>
      </c>
      <c r="T292" s="1" t="b">
        <f t="shared" si="22"/>
        <v>0</v>
      </c>
      <c r="U292" s="1" t="b">
        <f>AND($A292="x",'Daļu izvēle'!$E289&lt;&gt;"",ISBLANK($K292))</f>
        <v>0</v>
      </c>
      <c r="V292" s="1" t="b">
        <f>AND($A292="x",'Daļu izvēle'!$E289&lt;&gt;"",ISBLANK($L292))</f>
        <v>0</v>
      </c>
      <c r="W292" s="1" t="e">
        <f t="shared" si="20"/>
        <v>#VALUE!</v>
      </c>
      <c r="X292" s="57" t="b">
        <f>AND($A292="x",'Daļu izvēle'!$E289&lt;&gt;"",'Daļu izvēle'!$E289&lt;&gt;0)</f>
        <v>0</v>
      </c>
      <c r="Y292" s="57" t="b">
        <f t="shared" si="23"/>
        <v>0</v>
      </c>
      <c r="Z292" s="57" t="b">
        <f t="shared" si="24"/>
        <v>1</v>
      </c>
      <c r="AA292" s="57" t="b">
        <f>'Agrotehniskā kopšana'!I293&gt;=I292*0.85</f>
        <v>1</v>
      </c>
      <c r="AB292" s="57" t="b">
        <f>'Jaunaudžu kopšana'!I292&gt;=I292*0.85</f>
        <v>1</v>
      </c>
      <c r="AC292" s="57" t="b">
        <f>'Agrotehniskā kopšana'!AH293</f>
        <v>0</v>
      </c>
      <c r="AD292" s="57" t="b">
        <f>'Jaunaudžu kopšana'!Z292</f>
        <v>0</v>
      </c>
    </row>
    <row r="293" spans="1:30" hidden="1" x14ac:dyDescent="0.3">
      <c r="A293" s="324" t="str">
        <f>SUBSTITUTE('Daļu izvēle'!A290,"0","")</f>
        <v/>
      </c>
      <c r="B293" s="325">
        <f>'Daļu izvēle'!B290</f>
        <v>282</v>
      </c>
      <c r="C293" s="166" t="str">
        <f>'Daļu izvēle'!C290</f>
        <v>Ziemeļlatgale</v>
      </c>
      <c r="D293" s="326" t="str">
        <f>'Daļu izvēle'!D290</f>
        <v>Balvu</v>
      </c>
      <c r="E293" s="327">
        <f>'Daļu izvēle'!E290</f>
        <v>20</v>
      </c>
      <c r="F293" s="327">
        <f>'Daļu izvēle'!F290</f>
        <v>20</v>
      </c>
      <c r="G293" s="97">
        <f>'Daļu izvēle'!G290</f>
        <v>0</v>
      </c>
      <c r="H293" s="98">
        <f>'Daļu izvēle'!H290</f>
        <v>0</v>
      </c>
      <c r="I293" s="343"/>
      <c r="J293" s="344">
        <f t="shared" si="21"/>
        <v>0</v>
      </c>
      <c r="K293" s="156" t="str">
        <f>IF($X293,IF(AND($I293&lt;&gt;"",$I293&lt;&gt;0),ROUND(ROUND($I293,3)*Cenas!B$9*Cenas!$B$6,2),0),"")</f>
        <v/>
      </c>
      <c r="L293" s="153" t="str">
        <f>IF($X293,IF(AND($I293&lt;&gt;"",$I293&lt;&gt;0),ROUND(ROUND($I293,3)*Cenas!C$9*Cenas!$B$6,2),0),"")</f>
        <v/>
      </c>
      <c r="M293" s="99" t="str">
        <f>IF($X293,IF(AND($I293&lt;&gt;"",$I293&lt;&gt;0),ROUND(ROUND($I293,3)*Cenas!D$9*Cenas!$B$6,2),0),"")</f>
        <v/>
      </c>
      <c r="T293" s="1" t="b">
        <f t="shared" si="22"/>
        <v>0</v>
      </c>
      <c r="U293" s="1" t="b">
        <f>AND($A293="x",'Daļu izvēle'!$E290&lt;&gt;"",ISBLANK($K293))</f>
        <v>0</v>
      </c>
      <c r="V293" s="1" t="b">
        <f>AND($A293="x",'Daļu izvēle'!$E290&lt;&gt;"",ISBLANK($L293))</f>
        <v>0</v>
      </c>
      <c r="W293" s="1" t="e">
        <f t="shared" si="20"/>
        <v>#VALUE!</v>
      </c>
      <c r="X293" s="57" t="b">
        <f>AND($A293="x",'Daļu izvēle'!$E290&lt;&gt;"",'Daļu izvēle'!$E290&lt;&gt;0)</f>
        <v>0</v>
      </c>
      <c r="Y293" s="57" t="b">
        <f t="shared" si="23"/>
        <v>0</v>
      </c>
      <c r="Z293" s="57" t="b">
        <f t="shared" si="24"/>
        <v>1</v>
      </c>
      <c r="AA293" s="57" t="b">
        <f>'Agrotehniskā kopšana'!I294&gt;=I293*0.85</f>
        <v>1</v>
      </c>
      <c r="AB293" s="57" t="b">
        <f>'Jaunaudžu kopšana'!I293&gt;=I293*0.85</f>
        <v>1</v>
      </c>
      <c r="AC293" s="57" t="b">
        <f>'Agrotehniskā kopšana'!AH294</f>
        <v>0</v>
      </c>
      <c r="AD293" s="57" t="b">
        <f>'Jaunaudžu kopšana'!Z293</f>
        <v>0</v>
      </c>
    </row>
    <row r="294" spans="1:30" hidden="1" x14ac:dyDescent="0.3">
      <c r="A294" s="324" t="str">
        <f>SUBSTITUTE('Daļu izvēle'!A291,"0","")</f>
        <v/>
      </c>
      <c r="B294" s="325">
        <f>'Daļu izvēle'!B291</f>
        <v>283</v>
      </c>
      <c r="C294" s="166" t="str">
        <f>'Daļu izvēle'!C291</f>
        <v>Ziemeļlatgale</v>
      </c>
      <c r="D294" s="326" t="str">
        <f>'Daļu izvēle'!D291</f>
        <v>Balvu</v>
      </c>
      <c r="E294" s="327">
        <f>'Daļu izvēle'!E291</f>
        <v>0</v>
      </c>
      <c r="F294" s="327">
        <f>'Daļu izvēle'!F291</f>
        <v>0</v>
      </c>
      <c r="G294" s="97">
        <f>'Daļu izvēle'!G291</f>
        <v>0</v>
      </c>
      <c r="H294" s="98">
        <f>'Daļu izvēle'!H291</f>
        <v>0</v>
      </c>
      <c r="I294" s="343"/>
      <c r="J294" s="344">
        <f t="shared" si="21"/>
        <v>0</v>
      </c>
      <c r="K294" s="156" t="str">
        <f>IF($X294,IF(AND($I294&lt;&gt;"",$I294&lt;&gt;0),ROUND(ROUND($I294,3)*Cenas!B$9*Cenas!$B$6,2),0),"")</f>
        <v/>
      </c>
      <c r="L294" s="153" t="str">
        <f>IF($X294,IF(AND($I294&lt;&gt;"",$I294&lt;&gt;0),ROUND(ROUND($I294,3)*Cenas!C$9*Cenas!$B$6,2),0),"")</f>
        <v/>
      </c>
      <c r="M294" s="99" t="str">
        <f>IF($X294,IF(AND($I294&lt;&gt;"",$I294&lt;&gt;0),ROUND(ROUND($I294,3)*Cenas!D$9*Cenas!$B$6,2),0),"")</f>
        <v/>
      </c>
      <c r="T294" s="1" t="b">
        <f t="shared" si="22"/>
        <v>0</v>
      </c>
      <c r="U294" s="1" t="b">
        <f>AND($A294="x",'Daļu izvēle'!$E291&lt;&gt;"",ISBLANK($K294))</f>
        <v>0</v>
      </c>
      <c r="V294" s="1" t="b">
        <f>AND($A294="x",'Daļu izvēle'!$E291&lt;&gt;"",ISBLANK($L294))</f>
        <v>0</v>
      </c>
      <c r="W294" s="1" t="e">
        <f t="shared" si="20"/>
        <v>#VALUE!</v>
      </c>
      <c r="X294" s="57" t="b">
        <f>AND($A294="x",'Daļu izvēle'!$E291&lt;&gt;"",'Daļu izvēle'!$E291&lt;&gt;0)</f>
        <v>0</v>
      </c>
      <c r="Y294" s="57" t="b">
        <f t="shared" si="23"/>
        <v>0</v>
      </c>
      <c r="Z294" s="57" t="b">
        <f t="shared" si="24"/>
        <v>1</v>
      </c>
      <c r="AA294" s="57" t="b">
        <f>'Agrotehniskā kopšana'!I295&gt;=I294*0.85</f>
        <v>1</v>
      </c>
      <c r="AB294" s="57" t="b">
        <f>'Jaunaudžu kopšana'!I294&gt;=I294*0.85</f>
        <v>1</v>
      </c>
      <c r="AC294" s="57" t="b">
        <f>'Agrotehniskā kopšana'!AH295</f>
        <v>0</v>
      </c>
      <c r="AD294" s="57" t="b">
        <f>'Jaunaudžu kopšana'!Z294</f>
        <v>0</v>
      </c>
    </row>
    <row r="295" spans="1:30" hidden="1" x14ac:dyDescent="0.3">
      <c r="A295" s="324" t="str">
        <f>SUBSTITUTE('Daļu izvēle'!A292,"0","")</f>
        <v/>
      </c>
      <c r="B295" s="325">
        <f>'Daļu izvēle'!B292</f>
        <v>284</v>
      </c>
      <c r="C295" s="166" t="str">
        <f>'Daļu izvēle'!C292</f>
        <v>Ziemeļlatgale</v>
      </c>
      <c r="D295" s="326" t="str">
        <f>'Daļu izvēle'!D292</f>
        <v>Rēzeknes</v>
      </c>
      <c r="E295" s="327">
        <f>'Daļu izvēle'!E292</f>
        <v>90</v>
      </c>
      <c r="F295" s="327">
        <f>'Daļu izvēle'!F292</f>
        <v>0</v>
      </c>
      <c r="G295" s="97">
        <f>'Daļu izvēle'!G292</f>
        <v>0</v>
      </c>
      <c r="H295" s="98">
        <f>'Daļu izvēle'!H292</f>
        <v>0</v>
      </c>
      <c r="I295" s="343"/>
      <c r="J295" s="344">
        <f t="shared" si="21"/>
        <v>0</v>
      </c>
      <c r="K295" s="156" t="str">
        <f>IF($X295,IF(AND($I295&lt;&gt;"",$I295&lt;&gt;0),ROUND(ROUND($I295,3)*Cenas!B$9*Cenas!$B$6,2),0),"")</f>
        <v/>
      </c>
      <c r="L295" s="153" t="str">
        <f>IF($X295,IF(AND($I295&lt;&gt;"",$I295&lt;&gt;0),ROUND(ROUND($I295,3)*Cenas!C$9*Cenas!$B$6,2),0),"")</f>
        <v/>
      </c>
      <c r="M295" s="99" t="str">
        <f>IF($X295,IF(AND($I295&lt;&gt;"",$I295&lt;&gt;0),ROUND(ROUND($I295,3)*Cenas!D$9*Cenas!$B$6,2),0),"")</f>
        <v/>
      </c>
      <c r="T295" s="1" t="b">
        <f t="shared" si="22"/>
        <v>0</v>
      </c>
      <c r="U295" s="1" t="b">
        <f>AND($A295="x",'Daļu izvēle'!$E292&lt;&gt;"",ISBLANK($K295))</f>
        <v>0</v>
      </c>
      <c r="V295" s="1" t="b">
        <f>AND($A295="x",'Daļu izvēle'!$E292&lt;&gt;"",ISBLANK($L295))</f>
        <v>0</v>
      </c>
      <c r="W295" s="1" t="e">
        <f t="shared" si="20"/>
        <v>#VALUE!</v>
      </c>
      <c r="X295" s="57" t="b">
        <f>AND($A295="x",'Daļu izvēle'!$E292&lt;&gt;"",'Daļu izvēle'!$E292&lt;&gt;0)</f>
        <v>0</v>
      </c>
      <c r="Y295" s="57" t="b">
        <f t="shared" si="23"/>
        <v>0</v>
      </c>
      <c r="Z295" s="57" t="b">
        <f t="shared" si="24"/>
        <v>1</v>
      </c>
      <c r="AA295" s="57" t="b">
        <f>'Agrotehniskā kopšana'!I296&gt;=I295*0.85</f>
        <v>1</v>
      </c>
      <c r="AB295" s="57" t="b">
        <f>'Jaunaudžu kopšana'!I295&gt;=I295*0.85</f>
        <v>1</v>
      </c>
      <c r="AC295" s="57" t="b">
        <f>'Agrotehniskā kopšana'!AH296</f>
        <v>0</v>
      </c>
      <c r="AD295" s="57" t="b">
        <f>'Jaunaudžu kopšana'!Z295</f>
        <v>0</v>
      </c>
    </row>
    <row r="296" spans="1:30" hidden="1" x14ac:dyDescent="0.3">
      <c r="A296" s="324" t="str">
        <f>SUBSTITUTE('Daļu izvēle'!A293,"0","")</f>
        <v/>
      </c>
      <c r="B296" s="325">
        <f>'Daļu izvēle'!B293</f>
        <v>285</v>
      </c>
      <c r="C296" s="166" t="str">
        <f>'Daļu izvēle'!C293</f>
        <v>Ziemeļlatgale</v>
      </c>
      <c r="D296" s="326" t="str">
        <f>'Daļu izvēle'!D293</f>
        <v>Rēzeknes</v>
      </c>
      <c r="E296" s="327">
        <f>'Daļu izvēle'!E293</f>
        <v>0</v>
      </c>
      <c r="F296" s="327">
        <f>'Daļu izvēle'!F293</f>
        <v>0</v>
      </c>
      <c r="G296" s="97">
        <f>'Daļu izvēle'!G293</f>
        <v>0</v>
      </c>
      <c r="H296" s="98">
        <f>'Daļu izvēle'!H293</f>
        <v>0</v>
      </c>
      <c r="I296" s="343"/>
      <c r="J296" s="344">
        <f t="shared" si="21"/>
        <v>0</v>
      </c>
      <c r="K296" s="156" t="str">
        <f>IF($X296,IF(AND($I296&lt;&gt;"",$I296&lt;&gt;0),ROUND(ROUND($I296,3)*Cenas!B$9*Cenas!$B$6,2),0),"")</f>
        <v/>
      </c>
      <c r="L296" s="153" t="str">
        <f>IF($X296,IF(AND($I296&lt;&gt;"",$I296&lt;&gt;0),ROUND(ROUND($I296,3)*Cenas!C$9*Cenas!$B$6,2),0),"")</f>
        <v/>
      </c>
      <c r="M296" s="99" t="str">
        <f>IF($X296,IF(AND($I296&lt;&gt;"",$I296&lt;&gt;0),ROUND(ROUND($I296,3)*Cenas!D$9*Cenas!$B$6,2),0),"")</f>
        <v/>
      </c>
      <c r="T296" s="1" t="b">
        <f t="shared" si="22"/>
        <v>0</v>
      </c>
      <c r="U296" s="1" t="b">
        <f>AND($A296="x",'Daļu izvēle'!$E293&lt;&gt;"",ISBLANK($K296))</f>
        <v>0</v>
      </c>
      <c r="V296" s="1" t="b">
        <f>AND($A296="x",'Daļu izvēle'!$E293&lt;&gt;"",ISBLANK($L296))</f>
        <v>0</v>
      </c>
      <c r="W296" s="1" t="e">
        <f t="shared" si="20"/>
        <v>#VALUE!</v>
      </c>
      <c r="X296" s="57" t="b">
        <f>AND($A296="x",'Daļu izvēle'!$E293&lt;&gt;"",'Daļu izvēle'!$E293&lt;&gt;0)</f>
        <v>0</v>
      </c>
      <c r="Y296" s="57" t="b">
        <f t="shared" si="23"/>
        <v>0</v>
      </c>
      <c r="Z296" s="57" t="b">
        <f t="shared" si="24"/>
        <v>1</v>
      </c>
      <c r="AA296" s="57" t="b">
        <f>'Agrotehniskā kopšana'!I297&gt;=I296*0.85</f>
        <v>1</v>
      </c>
      <c r="AB296" s="57" t="b">
        <f>'Jaunaudžu kopšana'!I296&gt;=I296*0.85</f>
        <v>1</v>
      </c>
      <c r="AC296" s="57" t="b">
        <f>'Agrotehniskā kopšana'!AH297</f>
        <v>0</v>
      </c>
      <c r="AD296" s="57" t="b">
        <f>'Jaunaudžu kopšana'!Z296</f>
        <v>0</v>
      </c>
    </row>
    <row r="297" spans="1:30" hidden="1" x14ac:dyDescent="0.3">
      <c r="A297" s="324" t="str">
        <f>SUBSTITUTE('Daļu izvēle'!A294,"0","")</f>
        <v/>
      </c>
      <c r="B297" s="325">
        <f>'Daļu izvēle'!B294</f>
        <v>286</v>
      </c>
      <c r="C297" s="166" t="str">
        <f>'Daļu izvēle'!C294</f>
        <v>Ziemeļlatgale</v>
      </c>
      <c r="D297" s="326" t="str">
        <f>'Daļu izvēle'!D294</f>
        <v>Kārsavas</v>
      </c>
      <c r="E297" s="327">
        <f>'Daļu izvēle'!E294</f>
        <v>65</v>
      </c>
      <c r="F297" s="327">
        <f>'Daļu izvēle'!F294</f>
        <v>55</v>
      </c>
      <c r="G297" s="97">
        <f>'Daļu izvēle'!G294</f>
        <v>0</v>
      </c>
      <c r="H297" s="98">
        <f>'Daļu izvēle'!H294</f>
        <v>0</v>
      </c>
      <c r="I297" s="343"/>
      <c r="J297" s="344">
        <f t="shared" si="21"/>
        <v>0</v>
      </c>
      <c r="K297" s="156" t="str">
        <f>IF($X297,IF(AND($I297&lt;&gt;"",$I297&lt;&gt;0),ROUND(ROUND($I297,3)*Cenas!B$9*Cenas!$B$6,2),0),"")</f>
        <v/>
      </c>
      <c r="L297" s="153" t="str">
        <f>IF($X297,IF(AND($I297&lt;&gt;"",$I297&lt;&gt;0),ROUND(ROUND($I297,3)*Cenas!C$9*Cenas!$B$6,2),0),"")</f>
        <v/>
      </c>
      <c r="M297" s="99" t="str">
        <f>IF($X297,IF(AND($I297&lt;&gt;"",$I297&lt;&gt;0),ROUND(ROUND($I297,3)*Cenas!D$9*Cenas!$B$6,2),0),"")</f>
        <v/>
      </c>
      <c r="T297" s="1" t="b">
        <f t="shared" si="22"/>
        <v>0</v>
      </c>
      <c r="U297" s="1" t="b">
        <f>AND($A297="x",'Daļu izvēle'!$E294&lt;&gt;"",ISBLANK($K297))</f>
        <v>0</v>
      </c>
      <c r="V297" s="1" t="b">
        <f>AND($A297="x",'Daļu izvēle'!$E294&lt;&gt;"",ISBLANK($L297))</f>
        <v>0</v>
      </c>
      <c r="W297" s="1" t="e">
        <f t="shared" si="20"/>
        <v>#VALUE!</v>
      </c>
      <c r="X297" s="57" t="b">
        <f>AND($A297="x",'Daļu izvēle'!$E294&lt;&gt;"",'Daļu izvēle'!$E294&lt;&gt;0)</f>
        <v>0</v>
      </c>
      <c r="Y297" s="57" t="b">
        <f t="shared" si="23"/>
        <v>0</v>
      </c>
      <c r="Z297" s="57" t="b">
        <f t="shared" si="24"/>
        <v>1</v>
      </c>
      <c r="AA297" s="57" t="b">
        <f>'Agrotehniskā kopšana'!I298&gt;=I297*0.85</f>
        <v>1</v>
      </c>
      <c r="AB297" s="57" t="b">
        <f>'Jaunaudžu kopšana'!I297&gt;=I297*0.85</f>
        <v>1</v>
      </c>
      <c r="AC297" s="57" t="b">
        <f>'Agrotehniskā kopšana'!AH298</f>
        <v>0</v>
      </c>
      <c r="AD297" s="57" t="b">
        <f>'Jaunaudžu kopšana'!Z297</f>
        <v>0</v>
      </c>
    </row>
    <row r="298" spans="1:30" hidden="1" x14ac:dyDescent="0.3">
      <c r="A298" s="324" t="str">
        <f>SUBSTITUTE('Daļu izvēle'!A295,"0","")</f>
        <v/>
      </c>
      <c r="B298" s="325">
        <f>'Daļu izvēle'!B295</f>
        <v>287</v>
      </c>
      <c r="C298" s="166" t="str">
        <f>'Daļu izvēle'!C295</f>
        <v>Ziemeļlatgale</v>
      </c>
      <c r="D298" s="326" t="str">
        <f>'Daļu izvēle'!D295</f>
        <v>Kārsavas</v>
      </c>
      <c r="E298" s="327">
        <f>'Daļu izvēle'!E295</f>
        <v>0</v>
      </c>
      <c r="F298" s="327">
        <f>'Daļu izvēle'!F295</f>
        <v>0</v>
      </c>
      <c r="G298" s="97">
        <f>'Daļu izvēle'!G295</f>
        <v>0</v>
      </c>
      <c r="H298" s="98">
        <f>'Daļu izvēle'!H295</f>
        <v>0</v>
      </c>
      <c r="I298" s="343"/>
      <c r="J298" s="344">
        <f t="shared" si="21"/>
        <v>0</v>
      </c>
      <c r="K298" s="156" t="str">
        <f>IF($X298,IF(AND($I298&lt;&gt;"",$I298&lt;&gt;0),ROUND(ROUND($I298,3)*Cenas!B$9*Cenas!$B$6,2),0),"")</f>
        <v/>
      </c>
      <c r="L298" s="153" t="str">
        <f>IF($X298,IF(AND($I298&lt;&gt;"",$I298&lt;&gt;0),ROUND(ROUND($I298,3)*Cenas!C$9*Cenas!$B$6,2),0),"")</f>
        <v/>
      </c>
      <c r="M298" s="99" t="str">
        <f>IF($X298,IF(AND($I298&lt;&gt;"",$I298&lt;&gt;0),ROUND(ROUND($I298,3)*Cenas!D$9*Cenas!$B$6,2),0),"")</f>
        <v/>
      </c>
      <c r="T298" s="1" t="b">
        <f t="shared" si="22"/>
        <v>0</v>
      </c>
      <c r="U298" s="1" t="b">
        <f>AND($A298="x",'Daļu izvēle'!$E295&lt;&gt;"",ISBLANK($K298))</f>
        <v>0</v>
      </c>
      <c r="V298" s="1" t="b">
        <f>AND($A298="x",'Daļu izvēle'!$E295&lt;&gt;"",ISBLANK($L298))</f>
        <v>0</v>
      </c>
      <c r="W298" s="1" t="e">
        <f t="shared" si="20"/>
        <v>#VALUE!</v>
      </c>
      <c r="X298" s="57" t="b">
        <f>AND($A298="x",'Daļu izvēle'!$E295&lt;&gt;"",'Daļu izvēle'!$E295&lt;&gt;0)</f>
        <v>0</v>
      </c>
      <c r="Y298" s="57" t="b">
        <f t="shared" si="23"/>
        <v>0</v>
      </c>
      <c r="Z298" s="57" t="b">
        <f t="shared" si="24"/>
        <v>1</v>
      </c>
      <c r="AA298" s="57" t="b">
        <f>'Agrotehniskā kopšana'!I299&gt;=I298*0.85</f>
        <v>1</v>
      </c>
      <c r="AB298" s="57" t="b">
        <f>'Jaunaudžu kopšana'!I298&gt;=I298*0.85</f>
        <v>1</v>
      </c>
      <c r="AC298" s="57" t="b">
        <f>'Agrotehniskā kopšana'!AH299</f>
        <v>0</v>
      </c>
      <c r="AD298" s="57" t="b">
        <f>'Jaunaudžu kopšana'!Z298</f>
        <v>0</v>
      </c>
    </row>
    <row r="299" spans="1:30" hidden="1" x14ac:dyDescent="0.3">
      <c r="A299" s="324" t="str">
        <f>SUBSTITUTE('Daļu izvēle'!A296,"0","")</f>
        <v/>
      </c>
      <c r="B299" s="325">
        <f>'Daļu izvēle'!B296</f>
        <v>288</v>
      </c>
      <c r="C299" s="166" t="str">
        <f>'Daļu izvēle'!C296</f>
        <v>Ziemeļlatgale</v>
      </c>
      <c r="D299" s="326" t="str">
        <f>'Daļu izvēle'!D296</f>
        <v>Kārsavas</v>
      </c>
      <c r="E299" s="327">
        <f>'Daļu izvēle'!E296</f>
        <v>0</v>
      </c>
      <c r="F299" s="327">
        <f>'Daļu izvēle'!F296</f>
        <v>0</v>
      </c>
      <c r="G299" s="97">
        <f>'Daļu izvēle'!G296</f>
        <v>0</v>
      </c>
      <c r="H299" s="98">
        <f>'Daļu izvēle'!H296</f>
        <v>0</v>
      </c>
      <c r="I299" s="343"/>
      <c r="J299" s="344">
        <f t="shared" si="21"/>
        <v>0</v>
      </c>
      <c r="K299" s="156" t="str">
        <f>IF($X299,IF(AND($I299&lt;&gt;"",$I299&lt;&gt;0),ROUND(ROUND($I299,3)*Cenas!B$9*Cenas!$B$6,2),0),"")</f>
        <v/>
      </c>
      <c r="L299" s="153" t="str">
        <f>IF($X299,IF(AND($I299&lt;&gt;"",$I299&lt;&gt;0),ROUND(ROUND($I299,3)*Cenas!C$9*Cenas!$B$6,2),0),"")</f>
        <v/>
      </c>
      <c r="M299" s="99" t="str">
        <f>IF($X299,IF(AND($I299&lt;&gt;"",$I299&lt;&gt;0),ROUND(ROUND($I299,3)*Cenas!D$9*Cenas!$B$6,2),0),"")</f>
        <v/>
      </c>
      <c r="T299" s="1" t="b">
        <f t="shared" si="22"/>
        <v>0</v>
      </c>
      <c r="U299" s="1" t="b">
        <f>AND($A299="x",'Daļu izvēle'!$E296&lt;&gt;"",ISBLANK($K299))</f>
        <v>0</v>
      </c>
      <c r="V299" s="1" t="b">
        <f>AND($A299="x",'Daļu izvēle'!$E296&lt;&gt;"",ISBLANK($L299))</f>
        <v>0</v>
      </c>
      <c r="W299" s="1" t="e">
        <f t="shared" si="20"/>
        <v>#VALUE!</v>
      </c>
      <c r="X299" s="57" t="b">
        <f>AND($A299="x",'Daļu izvēle'!$E296&lt;&gt;"",'Daļu izvēle'!$E296&lt;&gt;0)</f>
        <v>0</v>
      </c>
      <c r="Y299" s="57" t="b">
        <f t="shared" si="23"/>
        <v>0</v>
      </c>
      <c r="Z299" s="57" t="b">
        <f t="shared" si="24"/>
        <v>1</v>
      </c>
      <c r="AA299" s="57" t="b">
        <f>'Agrotehniskā kopšana'!I300&gt;=I299*0.85</f>
        <v>1</v>
      </c>
      <c r="AB299" s="57" t="b">
        <f>'Jaunaudžu kopšana'!I299&gt;=I299*0.85</f>
        <v>1</v>
      </c>
      <c r="AC299" s="57" t="b">
        <f>'Agrotehniskā kopšana'!AH300</f>
        <v>0</v>
      </c>
      <c r="AD299" s="57" t="b">
        <f>'Jaunaudžu kopšana'!Z299</f>
        <v>0</v>
      </c>
    </row>
    <row r="300" spans="1:30" hidden="1" x14ac:dyDescent="0.3">
      <c r="A300" s="324" t="str">
        <f>SUBSTITUTE('Daļu izvēle'!A297,"0","")</f>
        <v/>
      </c>
      <c r="B300" s="325">
        <f>'Daļu izvēle'!B297</f>
        <v>289</v>
      </c>
      <c r="C300" s="166" t="str">
        <f>'Daļu izvēle'!C297</f>
        <v>Ziemeļlatgale</v>
      </c>
      <c r="D300" s="326" t="str">
        <f>'Daļu izvēle'!D297</f>
        <v>Kārsavas</v>
      </c>
      <c r="E300" s="327">
        <f>'Daļu izvēle'!E297</f>
        <v>50</v>
      </c>
      <c r="F300" s="327">
        <f>'Daļu izvēle'!F297</f>
        <v>40</v>
      </c>
      <c r="G300" s="97">
        <f>'Daļu izvēle'!G297</f>
        <v>0</v>
      </c>
      <c r="H300" s="98">
        <f>'Daļu izvēle'!H297</f>
        <v>0</v>
      </c>
      <c r="I300" s="343"/>
      <c r="J300" s="344">
        <f t="shared" si="21"/>
        <v>0</v>
      </c>
      <c r="K300" s="156" t="str">
        <f>IF($X300,IF(AND($I300&lt;&gt;"",$I300&lt;&gt;0),ROUND(ROUND($I300,3)*Cenas!B$9*Cenas!$B$6,2),0),"")</f>
        <v/>
      </c>
      <c r="L300" s="153" t="str">
        <f>IF($X300,IF(AND($I300&lt;&gt;"",$I300&lt;&gt;0),ROUND(ROUND($I300,3)*Cenas!C$9*Cenas!$B$6,2),0),"")</f>
        <v/>
      </c>
      <c r="M300" s="99" t="str">
        <f>IF($X300,IF(AND($I300&lt;&gt;"",$I300&lt;&gt;0),ROUND(ROUND($I300,3)*Cenas!D$9*Cenas!$B$6,2),0),"")</f>
        <v/>
      </c>
      <c r="T300" s="1" t="b">
        <f t="shared" si="22"/>
        <v>0</v>
      </c>
      <c r="U300" s="1" t="b">
        <f>AND($A300="x",'Daļu izvēle'!$E297&lt;&gt;"",ISBLANK($K300))</f>
        <v>0</v>
      </c>
      <c r="V300" s="1" t="b">
        <f>AND($A300="x",'Daļu izvēle'!$E297&lt;&gt;"",ISBLANK($L300))</f>
        <v>0</v>
      </c>
      <c r="W300" s="1" t="e">
        <f t="shared" si="20"/>
        <v>#VALUE!</v>
      </c>
      <c r="X300" s="57" t="b">
        <f>AND($A300="x",'Daļu izvēle'!$E297&lt;&gt;"",'Daļu izvēle'!$E297&lt;&gt;0)</f>
        <v>0</v>
      </c>
      <c r="Y300" s="57" t="b">
        <f t="shared" si="23"/>
        <v>0</v>
      </c>
      <c r="Z300" s="57" t="b">
        <f t="shared" si="24"/>
        <v>1</v>
      </c>
      <c r="AA300" s="57" t="b">
        <f>'Agrotehniskā kopšana'!I301&gt;=I300*0.85</f>
        <v>1</v>
      </c>
      <c r="AB300" s="57" t="b">
        <f>'Jaunaudžu kopšana'!I300&gt;=I300*0.85</f>
        <v>1</v>
      </c>
      <c r="AC300" s="57" t="b">
        <f>'Agrotehniskā kopšana'!AH301</f>
        <v>0</v>
      </c>
      <c r="AD300" s="57" t="b">
        <f>'Jaunaudžu kopšana'!Z300</f>
        <v>0</v>
      </c>
    </row>
    <row r="301" spans="1:30" hidden="1" x14ac:dyDescent="0.3">
      <c r="A301" s="324" t="str">
        <f>SUBSTITUTE('Daļu izvēle'!A298,"0","")</f>
        <v/>
      </c>
      <c r="B301" s="325">
        <f>'Daļu izvēle'!B298</f>
        <v>290</v>
      </c>
      <c r="C301" s="166" t="str">
        <f>'Daļu izvēle'!C298</f>
        <v>Ziemeļlatgale</v>
      </c>
      <c r="D301" s="326" t="str">
        <f>'Daļu izvēle'!D298</f>
        <v>Kārsavas</v>
      </c>
      <c r="E301" s="327">
        <f>'Daļu izvēle'!E298</f>
        <v>0</v>
      </c>
      <c r="F301" s="327">
        <f>'Daļu izvēle'!F298</f>
        <v>0</v>
      </c>
      <c r="G301" s="97">
        <f>'Daļu izvēle'!G298</f>
        <v>0</v>
      </c>
      <c r="H301" s="98">
        <f>'Daļu izvēle'!H298</f>
        <v>0</v>
      </c>
      <c r="I301" s="343"/>
      <c r="J301" s="344">
        <f t="shared" si="21"/>
        <v>0</v>
      </c>
      <c r="K301" s="156" t="str">
        <f>IF($X301,IF(AND($I301&lt;&gt;"",$I301&lt;&gt;0),ROUND(ROUND($I301,3)*Cenas!B$9*Cenas!$B$6,2),0),"")</f>
        <v/>
      </c>
      <c r="L301" s="153" t="str">
        <f>IF($X301,IF(AND($I301&lt;&gt;"",$I301&lt;&gt;0),ROUND(ROUND($I301,3)*Cenas!C$9*Cenas!$B$6,2),0),"")</f>
        <v/>
      </c>
      <c r="M301" s="99" t="str">
        <f>IF($X301,IF(AND($I301&lt;&gt;"",$I301&lt;&gt;0),ROUND(ROUND($I301,3)*Cenas!D$9*Cenas!$B$6,2),0),"")</f>
        <v/>
      </c>
      <c r="T301" s="1" t="b">
        <f t="shared" si="22"/>
        <v>0</v>
      </c>
      <c r="U301" s="1" t="b">
        <f>AND($A301="x",'Daļu izvēle'!$E298&lt;&gt;"",ISBLANK($K301))</f>
        <v>0</v>
      </c>
      <c r="V301" s="1" t="b">
        <f>AND($A301="x",'Daļu izvēle'!$E298&lt;&gt;"",ISBLANK($L301))</f>
        <v>0</v>
      </c>
      <c r="W301" s="1" t="e">
        <f t="shared" si="20"/>
        <v>#VALUE!</v>
      </c>
      <c r="X301" s="57" t="b">
        <f>AND($A301="x",'Daļu izvēle'!$E298&lt;&gt;"",'Daļu izvēle'!$E298&lt;&gt;0)</f>
        <v>0</v>
      </c>
      <c r="Y301" s="57" t="b">
        <f t="shared" si="23"/>
        <v>0</v>
      </c>
      <c r="Z301" s="57" t="b">
        <f t="shared" si="24"/>
        <v>1</v>
      </c>
      <c r="AA301" s="57" t="b">
        <f>'Agrotehniskā kopšana'!I302&gt;=I301*0.85</f>
        <v>1</v>
      </c>
      <c r="AB301" s="57" t="b">
        <f>'Jaunaudžu kopšana'!I301&gt;=I301*0.85</f>
        <v>1</v>
      </c>
      <c r="AC301" s="57" t="b">
        <f>'Agrotehniskā kopšana'!AH302</f>
        <v>0</v>
      </c>
      <c r="AD301" s="57" t="b">
        <f>'Jaunaudžu kopšana'!Z301</f>
        <v>0</v>
      </c>
    </row>
    <row r="302" spans="1:30" hidden="1" x14ac:dyDescent="0.3">
      <c r="A302" s="324" t="str">
        <f>SUBSTITUTE('Daļu izvēle'!A299,"0","")</f>
        <v/>
      </c>
      <c r="B302" s="325">
        <f>'Daļu izvēle'!B299</f>
        <v>291</v>
      </c>
      <c r="C302" s="166" t="str">
        <f>'Daļu izvēle'!C299</f>
        <v>Ziemeļlatgale</v>
      </c>
      <c r="D302" s="326" t="str">
        <f>'Daļu izvēle'!D299</f>
        <v>Ludzas</v>
      </c>
      <c r="E302" s="327">
        <f>'Daļu izvēle'!E299</f>
        <v>70</v>
      </c>
      <c r="F302" s="327">
        <f>'Daļu izvēle'!F299</f>
        <v>50</v>
      </c>
      <c r="G302" s="97">
        <f>'Daļu izvēle'!G299</f>
        <v>0</v>
      </c>
      <c r="H302" s="98">
        <f>'Daļu izvēle'!H299</f>
        <v>0</v>
      </c>
      <c r="I302" s="343"/>
      <c r="J302" s="344">
        <f t="shared" si="21"/>
        <v>0</v>
      </c>
      <c r="K302" s="156" t="str">
        <f>IF($X302,IF(AND($I302&lt;&gt;"",$I302&lt;&gt;0),ROUND(ROUND($I302,3)*Cenas!B$9*Cenas!$B$6,2),0),"")</f>
        <v/>
      </c>
      <c r="L302" s="153" t="str">
        <f>IF($X302,IF(AND($I302&lt;&gt;"",$I302&lt;&gt;0),ROUND(ROUND($I302,3)*Cenas!C$9*Cenas!$B$6,2),0),"")</f>
        <v/>
      </c>
      <c r="M302" s="99" t="str">
        <f>IF($X302,IF(AND($I302&lt;&gt;"",$I302&lt;&gt;0),ROUND(ROUND($I302,3)*Cenas!D$9*Cenas!$B$6,2),0),"")</f>
        <v/>
      </c>
      <c r="T302" s="1" t="b">
        <f t="shared" si="22"/>
        <v>0</v>
      </c>
      <c r="U302" s="1" t="b">
        <f>AND($A302="x",'Daļu izvēle'!$E299&lt;&gt;"",ISBLANK($K302))</f>
        <v>0</v>
      </c>
      <c r="V302" s="1" t="b">
        <f>AND($A302="x",'Daļu izvēle'!$E299&lt;&gt;"",ISBLANK($L302))</f>
        <v>0</v>
      </c>
      <c r="W302" s="1" t="e">
        <f t="shared" si="20"/>
        <v>#VALUE!</v>
      </c>
      <c r="X302" s="57" t="b">
        <f>AND($A302="x",'Daļu izvēle'!$E299&lt;&gt;"",'Daļu izvēle'!$E299&lt;&gt;0)</f>
        <v>0</v>
      </c>
      <c r="Y302" s="57" t="b">
        <f t="shared" si="23"/>
        <v>0</v>
      </c>
      <c r="Z302" s="57" t="b">
        <f t="shared" si="24"/>
        <v>1</v>
      </c>
      <c r="AA302" s="57" t="b">
        <f>'Agrotehniskā kopšana'!I303&gt;=I302*0.85</f>
        <v>1</v>
      </c>
      <c r="AB302" s="57" t="b">
        <f>'Jaunaudžu kopšana'!I302&gt;=I302*0.85</f>
        <v>1</v>
      </c>
      <c r="AC302" s="57" t="b">
        <f>'Agrotehniskā kopšana'!AH303</f>
        <v>0</v>
      </c>
      <c r="AD302" s="57" t="b">
        <f>'Jaunaudžu kopšana'!Z302</f>
        <v>0</v>
      </c>
    </row>
    <row r="303" spans="1:30" hidden="1" x14ac:dyDescent="0.3">
      <c r="A303" s="324" t="str">
        <f>SUBSTITUTE('Daļu izvēle'!A300,"0","")</f>
        <v/>
      </c>
      <c r="B303" s="325">
        <f>'Daļu izvēle'!B300</f>
        <v>292</v>
      </c>
      <c r="C303" s="166" t="str">
        <f>'Daļu izvēle'!C300</f>
        <v>Ziemeļlatgale</v>
      </c>
      <c r="D303" s="326" t="str">
        <f>'Daļu izvēle'!D300</f>
        <v>Ludzas</v>
      </c>
      <c r="E303" s="327">
        <f>'Daļu izvēle'!E300</f>
        <v>50</v>
      </c>
      <c r="F303" s="327">
        <f>'Daļu izvēle'!F300</f>
        <v>40</v>
      </c>
      <c r="G303" s="97">
        <f>'Daļu izvēle'!G300</f>
        <v>0</v>
      </c>
      <c r="H303" s="98">
        <f>'Daļu izvēle'!H300</f>
        <v>0</v>
      </c>
      <c r="I303" s="343"/>
      <c r="J303" s="344">
        <f t="shared" si="21"/>
        <v>0</v>
      </c>
      <c r="K303" s="156" t="str">
        <f>IF($X303,IF(AND($I303&lt;&gt;"",$I303&lt;&gt;0),ROUND(ROUND($I303,3)*Cenas!B$9*Cenas!$B$6,2),0),"")</f>
        <v/>
      </c>
      <c r="L303" s="153" t="str">
        <f>IF($X303,IF(AND($I303&lt;&gt;"",$I303&lt;&gt;0),ROUND(ROUND($I303,3)*Cenas!C$9*Cenas!$B$6,2),0),"")</f>
        <v/>
      </c>
      <c r="M303" s="99" t="str">
        <f>IF($X303,IF(AND($I303&lt;&gt;"",$I303&lt;&gt;0),ROUND(ROUND($I303,3)*Cenas!D$9*Cenas!$B$6,2),0),"")</f>
        <v/>
      </c>
      <c r="T303" s="1" t="b">
        <f t="shared" si="22"/>
        <v>0</v>
      </c>
      <c r="U303" s="1" t="b">
        <f>AND($A303="x",'Daļu izvēle'!$E300&lt;&gt;"",ISBLANK($K303))</f>
        <v>0</v>
      </c>
      <c r="V303" s="1" t="b">
        <f>AND($A303="x",'Daļu izvēle'!$E300&lt;&gt;"",ISBLANK($L303))</f>
        <v>0</v>
      </c>
      <c r="W303" s="1" t="e">
        <f t="shared" si="20"/>
        <v>#VALUE!</v>
      </c>
      <c r="X303" s="57" t="b">
        <f>AND($A303="x",'Daļu izvēle'!$E300&lt;&gt;"",'Daļu izvēle'!$E300&lt;&gt;0)</f>
        <v>0</v>
      </c>
      <c r="Y303" s="57" t="b">
        <f t="shared" si="23"/>
        <v>0</v>
      </c>
      <c r="Z303" s="57" t="b">
        <f t="shared" si="24"/>
        <v>1</v>
      </c>
      <c r="AA303" s="57" t="b">
        <f>'Agrotehniskā kopšana'!I304&gt;=I303*0.85</f>
        <v>1</v>
      </c>
      <c r="AB303" s="57" t="b">
        <f>'Jaunaudžu kopšana'!I303&gt;=I303*0.85</f>
        <v>1</v>
      </c>
      <c r="AC303" s="57" t="b">
        <f>'Agrotehniskā kopšana'!AH304</f>
        <v>0</v>
      </c>
      <c r="AD303" s="57" t="b">
        <f>'Jaunaudžu kopšana'!Z303</f>
        <v>0</v>
      </c>
    </row>
    <row r="304" spans="1:30" hidden="1" x14ac:dyDescent="0.3">
      <c r="A304" s="324" t="str">
        <f>SUBSTITUTE('Daļu izvēle'!A301,"0","")</f>
        <v/>
      </c>
      <c r="B304" s="325">
        <f>'Daļu izvēle'!B301</f>
        <v>293</v>
      </c>
      <c r="C304" s="166" t="str">
        <f>'Daļu izvēle'!C301</f>
        <v>Ziemeļlatgale</v>
      </c>
      <c r="D304" s="326" t="str">
        <f>'Daļu izvēle'!D301</f>
        <v>Ludzas</v>
      </c>
      <c r="E304" s="327">
        <f>'Daļu izvēle'!E301</f>
        <v>0</v>
      </c>
      <c r="F304" s="327">
        <f>'Daļu izvēle'!F301</f>
        <v>0</v>
      </c>
      <c r="G304" s="97">
        <f>'Daļu izvēle'!G301</f>
        <v>0</v>
      </c>
      <c r="H304" s="98">
        <f>'Daļu izvēle'!H301</f>
        <v>0</v>
      </c>
      <c r="I304" s="343"/>
      <c r="J304" s="344">
        <f t="shared" si="21"/>
        <v>0</v>
      </c>
      <c r="K304" s="156" t="str">
        <f>IF($X304,IF(AND($I304&lt;&gt;"",$I304&lt;&gt;0),ROUND(ROUND($I304,3)*Cenas!B$9*Cenas!$B$6,2),0),"")</f>
        <v/>
      </c>
      <c r="L304" s="153" t="str">
        <f>IF($X304,IF(AND($I304&lt;&gt;"",$I304&lt;&gt;0),ROUND(ROUND($I304,3)*Cenas!C$9*Cenas!$B$6,2),0),"")</f>
        <v/>
      </c>
      <c r="M304" s="99" t="str">
        <f>IF($X304,IF(AND($I304&lt;&gt;"",$I304&lt;&gt;0),ROUND(ROUND($I304,3)*Cenas!D$9*Cenas!$B$6,2),0),"")</f>
        <v/>
      </c>
      <c r="T304" s="1" t="b">
        <f t="shared" si="22"/>
        <v>0</v>
      </c>
      <c r="U304" s="1" t="b">
        <f>AND($A304="x",'Daļu izvēle'!$E301&lt;&gt;"",ISBLANK($K304))</f>
        <v>0</v>
      </c>
      <c r="V304" s="1" t="b">
        <f>AND($A304="x",'Daļu izvēle'!$E301&lt;&gt;"",ISBLANK($L304))</f>
        <v>0</v>
      </c>
      <c r="W304" s="1" t="e">
        <f t="shared" si="20"/>
        <v>#VALUE!</v>
      </c>
      <c r="X304" s="57" t="b">
        <f>AND($A304="x",'Daļu izvēle'!$E301&lt;&gt;"",'Daļu izvēle'!$E301&lt;&gt;0)</f>
        <v>0</v>
      </c>
      <c r="Y304" s="57" t="b">
        <f t="shared" si="23"/>
        <v>0</v>
      </c>
      <c r="Z304" s="57" t="b">
        <f t="shared" si="24"/>
        <v>1</v>
      </c>
      <c r="AA304" s="57" t="b">
        <f>'Agrotehniskā kopšana'!I305&gt;=I304*0.85</f>
        <v>1</v>
      </c>
      <c r="AB304" s="57" t="b">
        <f>'Jaunaudžu kopšana'!I304&gt;=I304*0.85</f>
        <v>1</v>
      </c>
      <c r="AC304" s="57" t="b">
        <f>'Agrotehniskā kopšana'!AH305</f>
        <v>0</v>
      </c>
      <c r="AD304" s="57" t="b">
        <f>'Jaunaudžu kopšana'!Z304</f>
        <v>0</v>
      </c>
    </row>
    <row r="305" spans="1:30" hidden="1" x14ac:dyDescent="0.3">
      <c r="A305" s="324" t="str">
        <f>SUBSTITUTE('Daļu izvēle'!A302,"0","")</f>
        <v/>
      </c>
      <c r="B305" s="325">
        <f>'Daļu izvēle'!B302</f>
        <v>294</v>
      </c>
      <c r="C305" s="166" t="str">
        <f>'Daļu izvēle'!C302</f>
        <v>Ziemeļlatgale</v>
      </c>
      <c r="D305" s="326" t="str">
        <f>'Daļu izvēle'!D302</f>
        <v>Ludzas</v>
      </c>
      <c r="E305" s="327">
        <f>'Daļu izvēle'!E302</f>
        <v>0</v>
      </c>
      <c r="F305" s="327">
        <f>'Daļu izvēle'!F302</f>
        <v>0</v>
      </c>
      <c r="G305" s="97">
        <f>'Daļu izvēle'!G302</f>
        <v>0</v>
      </c>
      <c r="H305" s="98">
        <f>'Daļu izvēle'!H302</f>
        <v>0</v>
      </c>
      <c r="I305" s="343"/>
      <c r="J305" s="344">
        <f t="shared" si="21"/>
        <v>0</v>
      </c>
      <c r="K305" s="156" t="str">
        <f>IF($X305,IF(AND($I305&lt;&gt;"",$I305&lt;&gt;0),ROUND(ROUND($I305,3)*Cenas!B$9*Cenas!$B$6,2),0),"")</f>
        <v/>
      </c>
      <c r="L305" s="153" t="str">
        <f>IF($X305,IF(AND($I305&lt;&gt;"",$I305&lt;&gt;0),ROUND(ROUND($I305,3)*Cenas!C$9*Cenas!$B$6,2),0),"")</f>
        <v/>
      </c>
      <c r="M305" s="99" t="str">
        <f>IF($X305,IF(AND($I305&lt;&gt;"",$I305&lt;&gt;0),ROUND(ROUND($I305,3)*Cenas!D$9*Cenas!$B$6,2),0),"")</f>
        <v/>
      </c>
      <c r="T305" s="1" t="b">
        <f t="shared" si="22"/>
        <v>0</v>
      </c>
      <c r="U305" s="1" t="b">
        <f>AND($A305="x",'Daļu izvēle'!$E302&lt;&gt;"",ISBLANK($K305))</f>
        <v>0</v>
      </c>
      <c r="V305" s="1" t="b">
        <f>AND($A305="x",'Daļu izvēle'!$E302&lt;&gt;"",ISBLANK($L305))</f>
        <v>0</v>
      </c>
      <c r="W305" s="1" t="e">
        <f t="shared" si="20"/>
        <v>#VALUE!</v>
      </c>
      <c r="X305" s="57" t="b">
        <f>AND($A305="x",'Daļu izvēle'!$E302&lt;&gt;"",'Daļu izvēle'!$E302&lt;&gt;0)</f>
        <v>0</v>
      </c>
      <c r="Y305" s="57" t="b">
        <f t="shared" si="23"/>
        <v>0</v>
      </c>
      <c r="Z305" s="57" t="b">
        <f t="shared" si="24"/>
        <v>1</v>
      </c>
      <c r="AA305" s="57" t="b">
        <f>'Agrotehniskā kopšana'!I306&gt;=I305*0.85</f>
        <v>1</v>
      </c>
      <c r="AB305" s="57" t="b">
        <f>'Jaunaudžu kopšana'!I305&gt;=I305*0.85</f>
        <v>1</v>
      </c>
      <c r="AC305" s="57" t="b">
        <f>'Agrotehniskā kopšana'!AH306</f>
        <v>0</v>
      </c>
      <c r="AD305" s="57" t="b">
        <f>'Jaunaudžu kopšana'!Z305</f>
        <v>0</v>
      </c>
    </row>
  </sheetData>
  <sheetProtection algorithmName="SHA-512" hashValue="a03RDQg+eLSTnSfM6sHdslL54UPAKfpZ2xrl2USYelmBu0hQYrzuquERp92Y05Dzi/gR6fhBM8lQjDRJD13jYw==" saltValue="089NNY22PueRukLxCqWzOQ==" spinCount="100000" sheet="1" objects="1" scenarios="1" autoFilter="0"/>
  <autoFilter ref="A11:D305" xr:uid="{B9F7C570-20AF-4F2D-AEE1-AFE8783D3067}">
    <filterColumn colId="0">
      <customFilters>
        <customFilter operator="notEqual" val=" "/>
      </customFilters>
    </filterColumn>
  </autoFilter>
  <mergeCells count="22">
    <mergeCell ref="AC10:AC11"/>
    <mergeCell ref="AD10:AD11"/>
    <mergeCell ref="X10:X11"/>
    <mergeCell ref="Y10:Y11"/>
    <mergeCell ref="Z10:Z11"/>
    <mergeCell ref="AA10:AA11"/>
    <mergeCell ref="AB10:AB11"/>
    <mergeCell ref="A1:M1"/>
    <mergeCell ref="A4:L4"/>
    <mergeCell ref="A3:D3"/>
    <mergeCell ref="I10:I11"/>
    <mergeCell ref="J10:J11"/>
    <mergeCell ref="K10:L10"/>
    <mergeCell ref="M10:M11"/>
    <mergeCell ref="A2:M2"/>
    <mergeCell ref="A10:A11"/>
    <mergeCell ref="B10:B11"/>
    <mergeCell ref="C10:C11"/>
    <mergeCell ref="D10:D11"/>
    <mergeCell ref="E10:H10"/>
    <mergeCell ref="A9:M9"/>
    <mergeCell ref="A5:M5"/>
  </mergeCells>
  <conditionalFormatting sqref="I12:I305">
    <cfRule type="expression" dxfId="17" priority="2">
      <formula>AND($X12=TRUE,$I12="",$I12=0)</formula>
    </cfRule>
    <cfRule type="expression" dxfId="16" priority="3">
      <formula>AND($X12=TRUE,$I12&lt;&gt;"",$I12&lt;&gt;0)</formula>
    </cfRule>
  </conditionalFormatting>
  <conditionalFormatting sqref="K12:M305">
    <cfRule type="expression" dxfId="15" priority="1">
      <formula>$X12=TRUE</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2:I305" xr:uid="{3D9D3E4D-7E5C-4919-B04D-F3EA72D0EBFF}">
      <formula1>AND($X12=TRUE,$I12&gt;0)</formula1>
    </dataValidation>
  </dataValidations>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482E9-BC10-46E7-B3B0-58D3E6D82787}">
  <sheetPr codeName="Sheet11" filterMode="1">
    <tabColor theme="5" tint="0.79998168889431442"/>
  </sheetPr>
  <dimension ref="A1:AC305"/>
  <sheetViews>
    <sheetView showGridLines="0" zoomScaleNormal="100" workbookViewId="0">
      <pane ySplit="11" topLeftCell="A306" activePane="bottomLeft" state="frozen"/>
      <selection pane="bottomLeft" activeCell="A10" sqref="A10:A11"/>
    </sheetView>
  </sheetViews>
  <sheetFormatPr defaultRowHeight="14.4" x14ac:dyDescent="0.3"/>
  <cols>
    <col min="1" max="1" width="12.5546875" style="371" customWidth="1"/>
    <col min="2" max="2" width="10.5546875" style="359" customWidth="1"/>
    <col min="3" max="3" width="12" style="359" customWidth="1"/>
    <col min="4" max="4" width="17.109375" style="372" customWidth="1"/>
    <col min="5" max="6" width="7.5546875" style="359" customWidth="1"/>
    <col min="7" max="7" width="7.5546875" hidden="1" customWidth="1"/>
    <col min="8" max="8" width="5.5546875" hidden="1" customWidth="1"/>
    <col min="9" max="10" width="12.33203125" style="359" customWidth="1"/>
    <col min="11" max="16" width="10.5546875" style="359" customWidth="1"/>
    <col min="17" max="17" width="13.88671875" hidden="1" customWidth="1"/>
    <col min="18" max="22" width="8.88671875" hidden="1" customWidth="1"/>
    <col min="23" max="23" width="15.109375" style="1" hidden="1" customWidth="1"/>
    <col min="24" max="25" width="18.88671875" style="1" hidden="1" customWidth="1"/>
    <col min="26" max="26" width="15.109375" style="1" hidden="1" customWidth="1"/>
    <col min="27" max="29" width="9.109375" style="56" hidden="1" customWidth="1"/>
    <col min="30" max="16384" width="8.88671875" style="359"/>
  </cols>
  <sheetData>
    <row r="1" spans="1:29" x14ac:dyDescent="0.3">
      <c r="A1" s="351" t="s">
        <v>147</v>
      </c>
      <c r="B1" s="351"/>
      <c r="C1" s="351"/>
      <c r="D1" s="351"/>
      <c r="E1" s="351"/>
      <c r="F1" s="351"/>
      <c r="G1" s="229"/>
      <c r="H1" s="229"/>
      <c r="I1" s="351"/>
      <c r="J1" s="351"/>
      <c r="K1" s="351"/>
      <c r="L1" s="351"/>
      <c r="M1" s="313"/>
      <c r="N1" s="313"/>
      <c r="O1" s="313"/>
      <c r="P1" s="313"/>
      <c r="Q1" s="1"/>
      <c r="R1" s="1"/>
      <c r="S1" s="1"/>
      <c r="T1" s="15"/>
    </row>
    <row r="2" spans="1:29" x14ac:dyDescent="0.3">
      <c r="A2" s="80"/>
      <c r="B2" s="309"/>
      <c r="C2" s="309"/>
      <c r="D2" s="80"/>
      <c r="E2" s="309"/>
      <c r="F2" s="309"/>
      <c r="G2" s="62"/>
      <c r="H2" s="62"/>
      <c r="I2" s="309"/>
      <c r="J2" s="309"/>
      <c r="K2" s="309"/>
      <c r="L2" s="309"/>
      <c r="M2" s="355"/>
      <c r="N2" s="355"/>
      <c r="O2" s="355"/>
      <c r="P2" s="355"/>
      <c r="Q2" s="18"/>
      <c r="R2" s="18"/>
      <c r="S2" s="18"/>
      <c r="T2" s="18"/>
    </row>
    <row r="3" spans="1:29" ht="14.25" customHeight="1" x14ac:dyDescent="0.3">
      <c r="A3" s="352" t="s">
        <v>148</v>
      </c>
      <c r="B3" s="352"/>
      <c r="C3" s="352"/>
      <c r="D3" s="352"/>
      <c r="E3" s="309"/>
      <c r="F3" s="309"/>
      <c r="G3" s="62"/>
      <c r="H3" s="62"/>
      <c r="I3" s="309"/>
      <c r="J3" s="309"/>
      <c r="K3" s="309"/>
      <c r="L3" s="309"/>
      <c r="M3" s="355"/>
      <c r="N3" s="355"/>
      <c r="O3" s="355"/>
      <c r="P3" s="355"/>
      <c r="Q3" s="18"/>
      <c r="R3" s="18"/>
      <c r="S3" s="18"/>
      <c r="T3" s="18"/>
    </row>
    <row r="4" spans="1:29" ht="45" customHeight="1" x14ac:dyDescent="0.3">
      <c r="A4" s="353" t="s">
        <v>154</v>
      </c>
      <c r="B4" s="353"/>
      <c r="C4" s="353"/>
      <c r="D4" s="353"/>
      <c r="E4" s="353"/>
      <c r="F4" s="353"/>
      <c r="G4" s="237"/>
      <c r="H4" s="237"/>
      <c r="I4" s="353"/>
      <c r="J4" s="353"/>
      <c r="K4" s="353"/>
      <c r="L4" s="353"/>
      <c r="M4" s="355"/>
      <c r="N4" s="355"/>
      <c r="O4" s="355"/>
      <c r="P4" s="355"/>
      <c r="Q4" s="18"/>
      <c r="R4" s="18"/>
      <c r="S4" s="18"/>
      <c r="T4" s="18"/>
    </row>
    <row r="5" spans="1:29" x14ac:dyDescent="0.3">
      <c r="A5" s="353" t="s">
        <v>150</v>
      </c>
      <c r="B5" s="353"/>
      <c r="C5" s="353"/>
      <c r="D5" s="353"/>
      <c r="E5" s="353"/>
      <c r="F5" s="353"/>
      <c r="G5" s="237"/>
      <c r="H5" s="237"/>
      <c r="I5" s="353"/>
      <c r="J5" s="353"/>
      <c r="K5" s="353"/>
      <c r="L5" s="353"/>
      <c r="M5" s="355"/>
      <c r="N5" s="355"/>
      <c r="O5" s="355"/>
      <c r="P5" s="355"/>
      <c r="Q5" s="18"/>
      <c r="R5" s="18"/>
      <c r="S5" s="18"/>
      <c r="T5" s="18"/>
    </row>
    <row r="6" spans="1:29" ht="30" customHeight="1" x14ac:dyDescent="0.3">
      <c r="A6" s="354"/>
      <c r="B6" s="355"/>
      <c r="C6" s="355"/>
      <c r="D6" s="311"/>
      <c r="E6" s="355"/>
      <c r="F6" s="355"/>
      <c r="G6" s="26"/>
      <c r="H6" s="26"/>
      <c r="I6" s="355"/>
      <c r="J6" s="355"/>
      <c r="K6" s="355"/>
      <c r="L6" s="355"/>
      <c r="M6" s="355"/>
      <c r="N6" s="355"/>
      <c r="O6" s="355"/>
      <c r="P6" s="355"/>
      <c r="Q6" s="18"/>
      <c r="R6" s="18"/>
      <c r="S6" s="18"/>
      <c r="T6" s="18"/>
    </row>
    <row r="7" spans="1:29" ht="15" thickBot="1" x14ac:dyDescent="0.35">
      <c r="A7" s="312"/>
      <c r="B7" s="313"/>
      <c r="C7" s="313"/>
      <c r="D7" s="311"/>
      <c r="E7" s="313"/>
      <c r="F7" s="313"/>
      <c r="G7" s="15"/>
      <c r="H7" s="15"/>
      <c r="I7" s="313"/>
      <c r="J7" s="313"/>
      <c r="K7" s="313"/>
      <c r="L7" s="313"/>
      <c r="M7" s="313"/>
      <c r="N7" s="313"/>
      <c r="O7" s="313"/>
      <c r="P7" s="313"/>
      <c r="Q7" s="1"/>
      <c r="R7" s="1"/>
      <c r="S7" s="1"/>
      <c r="T7" s="15"/>
    </row>
    <row r="8" spans="1:29" s="360" customFormat="1" ht="15" customHeight="1" thickBot="1" x14ac:dyDescent="0.35">
      <c r="A8" s="356" t="s">
        <v>107</v>
      </c>
      <c r="B8" s="357"/>
      <c r="C8" s="357"/>
      <c r="D8" s="357"/>
      <c r="E8" s="357"/>
      <c r="F8" s="357"/>
      <c r="G8" s="239"/>
      <c r="H8" s="239"/>
      <c r="I8" s="357"/>
      <c r="J8" s="357"/>
      <c r="K8" s="357"/>
      <c r="L8" s="357"/>
      <c r="M8" s="357"/>
      <c r="N8" s="357"/>
      <c r="O8" s="357"/>
      <c r="P8" s="358"/>
      <c r="Q8" s="100"/>
      <c r="R8" s="6"/>
      <c r="S8" s="67"/>
      <c r="T8" s="67"/>
      <c r="U8" s="67"/>
      <c r="V8" s="67"/>
      <c r="W8" s="6"/>
      <c r="X8" s="6"/>
      <c r="Y8" s="6"/>
      <c r="Z8" s="6"/>
      <c r="AA8" s="68"/>
      <c r="AB8" s="68"/>
      <c r="AC8" s="68"/>
    </row>
    <row r="9" spans="1:29" customFormat="1" ht="15" hidden="1" customHeight="1" x14ac:dyDescent="0.3">
      <c r="A9" s="101"/>
      <c r="B9" s="102"/>
      <c r="C9" s="102"/>
      <c r="D9" s="61"/>
      <c r="E9" s="55"/>
      <c r="F9" s="55"/>
      <c r="G9" s="55"/>
      <c r="H9" s="55"/>
      <c r="I9" s="55"/>
      <c r="J9" s="55"/>
      <c r="K9" s="240" t="s">
        <v>91</v>
      </c>
      <c r="L9" s="241"/>
      <c r="M9" s="241"/>
      <c r="N9" s="241"/>
      <c r="O9" s="241"/>
      <c r="P9" s="241"/>
      <c r="Q9" s="103"/>
      <c r="R9" s="1"/>
      <c r="W9" s="1"/>
      <c r="X9" s="1"/>
      <c r="Y9" s="1"/>
      <c r="Z9" s="1"/>
      <c r="AA9" s="56"/>
      <c r="AB9" s="56"/>
      <c r="AC9" s="56"/>
    </row>
    <row r="10" spans="1:29" ht="55.05" customHeight="1" x14ac:dyDescent="0.3">
      <c r="A10" s="361" t="s">
        <v>19</v>
      </c>
      <c r="B10" s="362" t="s">
        <v>0</v>
      </c>
      <c r="C10" s="362" t="s">
        <v>1</v>
      </c>
      <c r="D10" s="362" t="s">
        <v>15</v>
      </c>
      <c r="E10" s="315" t="s">
        <v>176</v>
      </c>
      <c r="F10" s="315"/>
      <c r="G10" s="233"/>
      <c r="H10" s="104"/>
      <c r="I10" s="373" t="s">
        <v>155</v>
      </c>
      <c r="J10" s="374" t="s">
        <v>177</v>
      </c>
      <c r="K10" s="375" t="s">
        <v>227</v>
      </c>
      <c r="L10" s="315"/>
      <c r="M10" s="315"/>
      <c r="N10" s="315" t="s">
        <v>228</v>
      </c>
      <c r="O10" s="315"/>
      <c r="P10" s="376"/>
      <c r="Q10" s="103"/>
      <c r="R10" s="1"/>
    </row>
    <row r="11" spans="1:29" ht="19.5" customHeight="1" thickBot="1" x14ac:dyDescent="0.35">
      <c r="A11" s="363"/>
      <c r="B11" s="364"/>
      <c r="C11" s="364"/>
      <c r="D11" s="364"/>
      <c r="E11" s="339">
        <f>'Daļu izvēle'!K8</f>
        <v>2027</v>
      </c>
      <c r="F11" s="339">
        <f>'Daļu izvēle'!L8</f>
        <v>2028</v>
      </c>
      <c r="G11" s="90">
        <f>'Daļu izvēle'!M8</f>
        <v>2028</v>
      </c>
      <c r="H11" s="105">
        <f>'Daļu izvēle'!N8</f>
        <v>2027</v>
      </c>
      <c r="I11" s="382"/>
      <c r="J11" s="377"/>
      <c r="K11" s="378" t="s">
        <v>168</v>
      </c>
      <c r="L11" s="339" t="s">
        <v>111</v>
      </c>
      <c r="M11" s="339" t="s">
        <v>112</v>
      </c>
      <c r="N11" s="339" t="s">
        <v>168</v>
      </c>
      <c r="O11" s="339" t="s">
        <v>111</v>
      </c>
      <c r="P11" s="379" t="s">
        <v>112</v>
      </c>
      <c r="Q11" s="103" t="s">
        <v>35</v>
      </c>
      <c r="R11" s="1"/>
      <c r="W11" s="1" t="s">
        <v>11</v>
      </c>
      <c r="X11" s="1" t="s">
        <v>12</v>
      </c>
      <c r="Y11" s="1" t="s">
        <v>13</v>
      </c>
      <c r="Z11" s="11">
        <v>0.35</v>
      </c>
      <c r="AA11" s="58" t="s">
        <v>98</v>
      </c>
      <c r="AB11" s="58" t="s">
        <v>160</v>
      </c>
      <c r="AC11" s="56" t="s">
        <v>161</v>
      </c>
    </row>
    <row r="12" spans="1:29" hidden="1" x14ac:dyDescent="0.3">
      <c r="A12" s="319" t="str">
        <f>SUBSTITUTE('Daļu izvēle'!A9,"0","")</f>
        <v/>
      </c>
      <c r="B12" s="365">
        <f>'Daļu izvēle'!B9</f>
        <v>1</v>
      </c>
      <c r="C12" s="365" t="str">
        <f>'Daļu izvēle'!C9</f>
        <v>Austrumvidzeme</v>
      </c>
      <c r="D12" s="366" t="str">
        <f>'Daļu izvēle'!D9</f>
        <v>Ērģemes</v>
      </c>
      <c r="E12" s="367">
        <f>'Daļu izvēle'!K9</f>
        <v>5</v>
      </c>
      <c r="F12" s="367">
        <f>'Daļu izvēle'!L9</f>
        <v>0</v>
      </c>
      <c r="G12" s="106">
        <f>'Daļu izvēle'!M9</f>
        <v>0</v>
      </c>
      <c r="H12" s="107">
        <f>'Daļu izvēle'!N9</f>
        <v>0</v>
      </c>
      <c r="I12" s="383"/>
      <c r="J12" s="380">
        <f>IF(AND(K12&lt;&gt;"",L12&lt;&gt;"",M12&lt;&gt;"",N12&lt;&gt;"",O12&lt;&gt;"",P12&lt;&gt;""),ROUND(AVERAGE(K12:P12),2),0)</f>
        <v>0</v>
      </c>
      <c r="K12" s="141" t="str">
        <f>IF($AA12,IF(AND($I12&lt;&gt;"",$I12&lt;&gt;0),ROUND(ROUND($I12,3)*Cenas!$B$14*Cenas!B$18,2),0),"")</f>
        <v/>
      </c>
      <c r="L12" s="141" t="str">
        <f>IF($AA12,IF(AND($I12&lt;&gt;"",$I12&lt;&gt;0),ROUND(ROUND($I12,3)*Cenas!$B$14*Cenas!C$18,2),0),"")</f>
        <v/>
      </c>
      <c r="M12" s="141" t="str">
        <f>IF($AA12,IF(AND($I12&lt;&gt;"",$I12&lt;&gt;0),ROUND(ROUND($I12,3)*Cenas!$B$14*Cenas!D$18,2),0),"")</f>
        <v/>
      </c>
      <c r="N12" s="141" t="str">
        <f>IF($AA12,IF(AND($I12&lt;&gt;"",$I12&lt;&gt;0),ROUND(ROUND($I12,3)*Cenas!$B$14*Cenas!E$18,2),0),"")</f>
        <v/>
      </c>
      <c r="O12" s="141" t="str">
        <f>IF($AA12,IF(AND($I12&lt;&gt;"",$I12&lt;&gt;0),ROUND(ROUND($I12,3)*Cenas!$B$14*Cenas!F$18,2),0),"")</f>
        <v/>
      </c>
      <c r="P12" s="143" t="str">
        <f>IF($AA12,IF(AND($I12&lt;&gt;"",$I12&lt;&gt;0),ROUND(ROUND($I12,3)*Cenas!$B$14*Cenas!G$18,2),0),"")</f>
        <v/>
      </c>
      <c r="Q12" s="103" t="b">
        <f>AND($A12="x",ISBLANK($K12),ISBLANK($N12),NOT(ISBLANK('Daļu izvēle'!K9)))</f>
        <v>0</v>
      </c>
      <c r="R12" s="1"/>
      <c r="W12" s="1" t="b">
        <f>OR($X12=TRUE,$Y12=TRUE)</f>
        <v>0</v>
      </c>
      <c r="X12" s="1" t="b">
        <f>AND($A12="x",'Daļu izvēle'!$K9&lt;&gt;"",ISBLANK($K12))</f>
        <v>0</v>
      </c>
      <c r="Y12" s="1" t="b">
        <f>AND($A12="x",'Daļu izvēle'!$K9&lt;&gt;"",ISBLANK($N12))</f>
        <v>0</v>
      </c>
      <c r="Z12" s="1" t="e">
        <f t="shared" ref="Z12:Z75" si="0">AND(A12="x",K12&lt;&gt;"",N12&lt;&gt;"",K12*1.35&gt;N12)</f>
        <v>#VALUE!</v>
      </c>
      <c r="AA12" s="56" t="b">
        <f>AND($A12="x",'Daļu izvēle'!$K9&lt;&gt;"",'Daļu izvēle'!$K9&lt;&gt;0)</f>
        <v>0</v>
      </c>
      <c r="AB12" s="56" t="b">
        <f>AND(I12&lt;&gt;"",I12&lt;&gt;0)</f>
        <v>0</v>
      </c>
      <c r="AC12" s="56" t="b">
        <f>IF(AA12,AND(AA12,AB12),TRUE)</f>
        <v>1</v>
      </c>
    </row>
    <row r="13" spans="1:29" hidden="1" x14ac:dyDescent="0.3">
      <c r="A13" s="324" t="str">
        <f>SUBSTITUTE('Daļu izvēle'!A10,"0","")</f>
        <v/>
      </c>
      <c r="B13" s="368">
        <f>'Daļu izvēle'!B10</f>
        <v>2</v>
      </c>
      <c r="C13" s="368" t="str">
        <f>'Daļu izvēle'!C10</f>
        <v>Austrumvidzeme</v>
      </c>
      <c r="D13" s="369" t="str">
        <f>'Daļu izvēle'!D10</f>
        <v>Ērģemes</v>
      </c>
      <c r="E13" s="370">
        <f>'Daļu izvēle'!K10</f>
        <v>0</v>
      </c>
      <c r="F13" s="370">
        <f>'Daļu izvēle'!L10</f>
        <v>0</v>
      </c>
      <c r="G13" s="108">
        <f>'Daļu izvēle'!M10</f>
        <v>0</v>
      </c>
      <c r="H13" s="109">
        <f>'Daļu izvēle'!N10</f>
        <v>0</v>
      </c>
      <c r="I13" s="383"/>
      <c r="J13" s="381">
        <f t="shared" ref="J13:J76" si="1">IF(AND(K13&lt;&gt;"",L13&lt;&gt;"",M13&lt;&gt;"",N13&lt;&gt;"",O13&lt;&gt;"",P13&lt;&gt;""),ROUND(AVERAGE(K13:P13),2),0)</f>
        <v>0</v>
      </c>
      <c r="K13" s="96" t="str">
        <f>IF($AA13,IF(AND($I13&lt;&gt;"",$I13&lt;&gt;0),ROUND(ROUND($I13,3)*Cenas!$B$14*Cenas!B$18,2),0),"")</f>
        <v/>
      </c>
      <c r="L13" s="96" t="str">
        <f>IF($AA13,IF(AND($I13&lt;&gt;"",$I13&lt;&gt;0),ROUND(ROUND($I13,3)*Cenas!$B$14*Cenas!C$18,2),0),"")</f>
        <v/>
      </c>
      <c r="M13" s="96" t="str">
        <f>IF($AA13,IF(AND($I13&lt;&gt;"",$I13&lt;&gt;0),ROUND(ROUND($I13,3)*Cenas!$B$14*Cenas!D$18,2),0),"")</f>
        <v/>
      </c>
      <c r="N13" s="96" t="str">
        <f>IF($AA13,IF(AND($I13&lt;&gt;"",$I13&lt;&gt;0),ROUND(ROUND($I13,3)*Cenas!$B$14*Cenas!E$18,2),0),"")</f>
        <v/>
      </c>
      <c r="O13" s="96" t="str">
        <f>IF($AA13,IF(AND($I13&lt;&gt;"",$I13&lt;&gt;0),ROUND(ROUND($I13,3)*Cenas!$B$14*Cenas!F$18,2),0),"")</f>
        <v/>
      </c>
      <c r="P13" s="144" t="str">
        <f>IF($AA13,IF(AND($I13&lt;&gt;"",$I13&lt;&gt;0),ROUND(ROUND($I13,3)*Cenas!$B$14*Cenas!G$18,2),0),"")</f>
        <v/>
      </c>
      <c r="Q13" s="103" t="b">
        <f>AND($A13="x",ISBLANK($K13),ISBLANK($N13),NOT(ISBLANK('Daļu izvēle'!K10)))</f>
        <v>0</v>
      </c>
      <c r="R13" s="1"/>
      <c r="W13" s="1" t="b">
        <f t="shared" ref="W13:W76" si="2">OR($X13=TRUE,$Y13=TRUE)</f>
        <v>0</v>
      </c>
      <c r="X13" s="1" t="b">
        <f>AND($A13="x",'Daļu izvēle'!$K10&lt;&gt;"",ISBLANK($K13))</f>
        <v>0</v>
      </c>
      <c r="Y13" s="1" t="b">
        <f>AND($A13="x",'Daļu izvēle'!$K10&lt;&gt;"",ISBLANK($N13))</f>
        <v>0</v>
      </c>
      <c r="Z13" s="1" t="e">
        <f t="shared" si="0"/>
        <v>#VALUE!</v>
      </c>
      <c r="AA13" s="56" t="b">
        <f>AND($A13="x",'Daļu izvēle'!$K10&lt;&gt;"",'Daļu izvēle'!$K10&lt;&gt;0)</f>
        <v>0</v>
      </c>
      <c r="AB13" s="56" t="b">
        <f t="shared" ref="AB13:AB76" si="3">AND(I13&lt;&gt;"",I13&lt;&gt;0)</f>
        <v>0</v>
      </c>
      <c r="AC13" s="56" t="b">
        <f t="shared" ref="AC13:AC76" si="4">IF(AA13,AND(AA13,AB13),TRUE)</f>
        <v>1</v>
      </c>
    </row>
    <row r="14" spans="1:29" hidden="1" x14ac:dyDescent="0.3">
      <c r="A14" s="324" t="str">
        <f>SUBSTITUTE('Daļu izvēle'!A11,"0","")</f>
        <v/>
      </c>
      <c r="B14" s="368">
        <f>'Daļu izvēle'!B11</f>
        <v>3</v>
      </c>
      <c r="C14" s="368" t="str">
        <f>'Daļu izvēle'!C11</f>
        <v>Austrumvidzeme</v>
      </c>
      <c r="D14" s="369" t="str">
        <f>'Daļu izvēle'!D11</f>
        <v>Ērģemes</v>
      </c>
      <c r="E14" s="370">
        <f>'Daļu izvēle'!K11</f>
        <v>0</v>
      </c>
      <c r="F14" s="370">
        <f>'Daļu izvēle'!L11</f>
        <v>0</v>
      </c>
      <c r="G14" s="108">
        <f>'Daļu izvēle'!M11</f>
        <v>0</v>
      </c>
      <c r="H14" s="109">
        <f>'Daļu izvēle'!N11</f>
        <v>0</v>
      </c>
      <c r="I14" s="383"/>
      <c r="J14" s="381">
        <f t="shared" si="1"/>
        <v>0</v>
      </c>
      <c r="K14" s="96" t="str">
        <f>IF($AA14,IF(AND($I14&lt;&gt;"",$I14&lt;&gt;0),ROUND(ROUND($I14,3)*Cenas!$B$14*Cenas!B$18,2),0),"")</f>
        <v/>
      </c>
      <c r="L14" s="96" t="str">
        <f>IF($AA14,IF(AND($I14&lt;&gt;"",$I14&lt;&gt;0),ROUND(ROUND($I14,3)*Cenas!$B$14*Cenas!C$18,2),0),"")</f>
        <v/>
      </c>
      <c r="M14" s="96" t="str">
        <f>IF($AA14,IF(AND($I14&lt;&gt;"",$I14&lt;&gt;0),ROUND(ROUND($I14,3)*Cenas!$B$14*Cenas!D$18,2),0),"")</f>
        <v/>
      </c>
      <c r="N14" s="96" t="str">
        <f>IF($AA14,IF(AND($I14&lt;&gt;"",$I14&lt;&gt;0),ROUND(ROUND($I14,3)*Cenas!$B$14*Cenas!E$18,2),0),"")</f>
        <v/>
      </c>
      <c r="O14" s="96" t="str">
        <f>IF($AA14,IF(AND($I14&lt;&gt;"",$I14&lt;&gt;0),ROUND(ROUND($I14,3)*Cenas!$B$14*Cenas!F$18,2),0),"")</f>
        <v/>
      </c>
      <c r="P14" s="144" t="str">
        <f>IF($AA14,IF(AND($I14&lt;&gt;"",$I14&lt;&gt;0),ROUND(ROUND($I14,3)*Cenas!$B$14*Cenas!G$18,2),0),"")</f>
        <v/>
      </c>
      <c r="Q14" s="103" t="b">
        <f>AND($A14="x",ISBLANK($K14),ISBLANK($N14),NOT(ISBLANK('Daļu izvēle'!K11)))</f>
        <v>0</v>
      </c>
      <c r="R14" s="1"/>
      <c r="W14" s="1" t="b">
        <f t="shared" si="2"/>
        <v>0</v>
      </c>
      <c r="X14" s="1" t="b">
        <f>AND($A14="x",'Daļu izvēle'!$K11&lt;&gt;"",ISBLANK($K14))</f>
        <v>0</v>
      </c>
      <c r="Y14" s="1" t="b">
        <f>AND($A14="x",'Daļu izvēle'!$K11&lt;&gt;"",ISBLANK($N14))</f>
        <v>0</v>
      </c>
      <c r="Z14" s="1" t="e">
        <f t="shared" si="0"/>
        <v>#VALUE!</v>
      </c>
      <c r="AA14" s="56" t="b">
        <f>AND($A14="x",'Daļu izvēle'!$K11&lt;&gt;"",'Daļu izvēle'!$K11&lt;&gt;0)</f>
        <v>0</v>
      </c>
      <c r="AB14" s="56" t="b">
        <f t="shared" si="3"/>
        <v>0</v>
      </c>
      <c r="AC14" s="56" t="b">
        <f t="shared" si="4"/>
        <v>1</v>
      </c>
    </row>
    <row r="15" spans="1:29" hidden="1" x14ac:dyDescent="0.3">
      <c r="A15" s="324" t="str">
        <f>SUBSTITUTE('Daļu izvēle'!A12,"0","")</f>
        <v/>
      </c>
      <c r="B15" s="368">
        <f>'Daļu izvēle'!B12</f>
        <v>4</v>
      </c>
      <c r="C15" s="368" t="str">
        <f>'Daļu izvēle'!C12</f>
        <v>Austrumvidzeme</v>
      </c>
      <c r="D15" s="369" t="str">
        <f>'Daļu izvēle'!D12</f>
        <v>Strenču</v>
      </c>
      <c r="E15" s="370">
        <f>'Daļu izvēle'!K12</f>
        <v>5</v>
      </c>
      <c r="F15" s="370">
        <f>'Daļu izvēle'!L12</f>
        <v>0</v>
      </c>
      <c r="G15" s="108">
        <f>'Daļu izvēle'!M12</f>
        <v>0</v>
      </c>
      <c r="H15" s="109">
        <f>'Daļu izvēle'!N12</f>
        <v>0</v>
      </c>
      <c r="I15" s="383"/>
      <c r="J15" s="381">
        <f t="shared" si="1"/>
        <v>0</v>
      </c>
      <c r="K15" s="96" t="str">
        <f>IF($AA15,IF(AND($I15&lt;&gt;"",$I15&lt;&gt;0),ROUND(ROUND($I15,3)*Cenas!$B$14*Cenas!B$18,2),0),"")</f>
        <v/>
      </c>
      <c r="L15" s="96" t="str">
        <f>IF($AA15,IF(AND($I15&lt;&gt;"",$I15&lt;&gt;0),ROUND(ROUND($I15,3)*Cenas!$B$14*Cenas!C$18,2),0),"")</f>
        <v/>
      </c>
      <c r="M15" s="96" t="str">
        <f>IF($AA15,IF(AND($I15&lt;&gt;"",$I15&lt;&gt;0),ROUND(ROUND($I15,3)*Cenas!$B$14*Cenas!D$18,2),0),"")</f>
        <v/>
      </c>
      <c r="N15" s="96" t="str">
        <f>IF($AA15,IF(AND($I15&lt;&gt;"",$I15&lt;&gt;0),ROUND(ROUND($I15,3)*Cenas!$B$14*Cenas!E$18,2),0),"")</f>
        <v/>
      </c>
      <c r="O15" s="96" t="str">
        <f>IF($AA15,IF(AND($I15&lt;&gt;"",$I15&lt;&gt;0),ROUND(ROUND($I15,3)*Cenas!$B$14*Cenas!F$18,2),0),"")</f>
        <v/>
      </c>
      <c r="P15" s="144" t="str">
        <f>IF($AA15,IF(AND($I15&lt;&gt;"",$I15&lt;&gt;0),ROUND(ROUND($I15,3)*Cenas!$B$14*Cenas!G$18,2),0),"")</f>
        <v/>
      </c>
      <c r="Q15" s="103" t="b">
        <f>AND($A15="x",ISBLANK($K15),ISBLANK($N15),NOT(ISBLANK('Daļu izvēle'!K12)))</f>
        <v>0</v>
      </c>
      <c r="R15" s="1"/>
      <c r="W15" s="1" t="b">
        <f t="shared" si="2"/>
        <v>0</v>
      </c>
      <c r="X15" s="1" t="b">
        <f>AND($A15="x",'Daļu izvēle'!$K12&lt;&gt;"",ISBLANK($K15))</f>
        <v>0</v>
      </c>
      <c r="Y15" s="1" t="b">
        <f>AND($A15="x",'Daļu izvēle'!$K12&lt;&gt;"",ISBLANK($N15))</f>
        <v>0</v>
      </c>
      <c r="Z15" s="1" t="e">
        <f t="shared" si="0"/>
        <v>#VALUE!</v>
      </c>
      <c r="AA15" s="56" t="b">
        <f>AND($A15="x",'Daļu izvēle'!$K12&lt;&gt;"",'Daļu izvēle'!$K12&lt;&gt;0)</f>
        <v>0</v>
      </c>
      <c r="AB15" s="56" t="b">
        <f t="shared" si="3"/>
        <v>0</v>
      </c>
      <c r="AC15" s="56" t="b">
        <f t="shared" si="4"/>
        <v>1</v>
      </c>
    </row>
    <row r="16" spans="1:29" hidden="1" x14ac:dyDescent="0.3">
      <c r="A16" s="324" t="str">
        <f>SUBSTITUTE('Daļu izvēle'!A13,"0","")</f>
        <v/>
      </c>
      <c r="B16" s="368">
        <f>'Daļu izvēle'!B13</f>
        <v>5</v>
      </c>
      <c r="C16" s="368" t="str">
        <f>'Daļu izvēle'!C13</f>
        <v>Austrumvidzeme</v>
      </c>
      <c r="D16" s="369" t="str">
        <f>'Daļu izvēle'!D13</f>
        <v>Strenču</v>
      </c>
      <c r="E16" s="370">
        <f>'Daļu izvēle'!K13</f>
        <v>0</v>
      </c>
      <c r="F16" s="370">
        <f>'Daļu izvēle'!L13</f>
        <v>0</v>
      </c>
      <c r="G16" s="108">
        <f>'Daļu izvēle'!M13</f>
        <v>0</v>
      </c>
      <c r="H16" s="109">
        <f>'Daļu izvēle'!N13</f>
        <v>0</v>
      </c>
      <c r="I16" s="383"/>
      <c r="J16" s="381">
        <f t="shared" si="1"/>
        <v>0</v>
      </c>
      <c r="K16" s="96" t="str">
        <f>IF($AA16,IF(AND($I16&lt;&gt;"",$I16&lt;&gt;0),ROUND(ROUND($I16,3)*Cenas!$B$14*Cenas!B$18,2),0),"")</f>
        <v/>
      </c>
      <c r="L16" s="96" t="str">
        <f>IF($AA16,IF(AND($I16&lt;&gt;"",$I16&lt;&gt;0),ROUND(ROUND($I16,3)*Cenas!$B$14*Cenas!C$18,2),0),"")</f>
        <v/>
      </c>
      <c r="M16" s="96" t="str">
        <f>IF($AA16,IF(AND($I16&lt;&gt;"",$I16&lt;&gt;0),ROUND(ROUND($I16,3)*Cenas!$B$14*Cenas!D$18,2),0),"")</f>
        <v/>
      </c>
      <c r="N16" s="96" t="str">
        <f>IF($AA16,IF(AND($I16&lt;&gt;"",$I16&lt;&gt;0),ROUND(ROUND($I16,3)*Cenas!$B$14*Cenas!E$18,2),0),"")</f>
        <v/>
      </c>
      <c r="O16" s="96" t="str">
        <f>IF($AA16,IF(AND($I16&lt;&gt;"",$I16&lt;&gt;0),ROUND(ROUND($I16,3)*Cenas!$B$14*Cenas!F$18,2),0),"")</f>
        <v/>
      </c>
      <c r="P16" s="144" t="str">
        <f>IF($AA16,IF(AND($I16&lt;&gt;"",$I16&lt;&gt;0),ROUND(ROUND($I16,3)*Cenas!$B$14*Cenas!G$18,2),0),"")</f>
        <v/>
      </c>
      <c r="Q16" s="103" t="b">
        <f>AND($A16="x",ISBLANK($K16),ISBLANK($N16),NOT(ISBLANK('Daļu izvēle'!K13)))</f>
        <v>0</v>
      </c>
      <c r="R16" s="1"/>
      <c r="W16" s="1" t="b">
        <f t="shared" si="2"/>
        <v>0</v>
      </c>
      <c r="X16" s="1" t="b">
        <f>AND($A16="x",'Daļu izvēle'!$K13&lt;&gt;"",ISBLANK($K16))</f>
        <v>0</v>
      </c>
      <c r="Y16" s="1" t="b">
        <f>AND($A16="x",'Daļu izvēle'!$K13&lt;&gt;"",ISBLANK($N16))</f>
        <v>0</v>
      </c>
      <c r="Z16" s="1" t="e">
        <f t="shared" si="0"/>
        <v>#VALUE!</v>
      </c>
      <c r="AA16" s="56" t="b">
        <f>AND($A16="x",'Daļu izvēle'!$K13&lt;&gt;"",'Daļu izvēle'!$K13&lt;&gt;0)</f>
        <v>0</v>
      </c>
      <c r="AB16" s="56" t="b">
        <f t="shared" si="3"/>
        <v>0</v>
      </c>
      <c r="AC16" s="56" t="b">
        <f t="shared" si="4"/>
        <v>1</v>
      </c>
    </row>
    <row r="17" spans="1:29" hidden="1" x14ac:dyDescent="0.3">
      <c r="A17" s="324" t="str">
        <f>SUBSTITUTE('Daļu izvēle'!A14,"0","")</f>
        <v/>
      </c>
      <c r="B17" s="368">
        <f>'Daļu izvēle'!B14</f>
        <v>6</v>
      </c>
      <c r="C17" s="368" t="str">
        <f>'Daļu izvēle'!C14</f>
        <v>Austrumvidzeme</v>
      </c>
      <c r="D17" s="369" t="str">
        <f>'Daļu izvēle'!D14</f>
        <v>Strenču</v>
      </c>
      <c r="E17" s="370">
        <f>'Daļu izvēle'!K14</f>
        <v>0</v>
      </c>
      <c r="F17" s="370">
        <f>'Daļu izvēle'!L14</f>
        <v>0</v>
      </c>
      <c r="G17" s="108">
        <f>'Daļu izvēle'!M14</f>
        <v>0</v>
      </c>
      <c r="H17" s="109">
        <f>'Daļu izvēle'!N14</f>
        <v>0</v>
      </c>
      <c r="I17" s="383"/>
      <c r="J17" s="381">
        <f t="shared" si="1"/>
        <v>0</v>
      </c>
      <c r="K17" s="96" t="str">
        <f>IF($AA17,IF(AND($I17&lt;&gt;"",$I17&lt;&gt;0),ROUND(ROUND($I17,3)*Cenas!$B$14*Cenas!B$18,2),0),"")</f>
        <v/>
      </c>
      <c r="L17" s="96" t="str">
        <f>IF($AA17,IF(AND($I17&lt;&gt;"",$I17&lt;&gt;0),ROUND(ROUND($I17,3)*Cenas!$B$14*Cenas!C$18,2),0),"")</f>
        <v/>
      </c>
      <c r="M17" s="96" t="str">
        <f>IF($AA17,IF(AND($I17&lt;&gt;"",$I17&lt;&gt;0),ROUND(ROUND($I17,3)*Cenas!$B$14*Cenas!D$18,2),0),"")</f>
        <v/>
      </c>
      <c r="N17" s="96" t="str">
        <f>IF($AA17,IF(AND($I17&lt;&gt;"",$I17&lt;&gt;0),ROUND(ROUND($I17,3)*Cenas!$B$14*Cenas!E$18,2),0),"")</f>
        <v/>
      </c>
      <c r="O17" s="96" t="str">
        <f>IF($AA17,IF(AND($I17&lt;&gt;"",$I17&lt;&gt;0),ROUND(ROUND($I17,3)*Cenas!$B$14*Cenas!F$18,2),0),"")</f>
        <v/>
      </c>
      <c r="P17" s="144" t="str">
        <f>IF($AA17,IF(AND($I17&lt;&gt;"",$I17&lt;&gt;0),ROUND(ROUND($I17,3)*Cenas!$B$14*Cenas!G$18,2),0),"")</f>
        <v/>
      </c>
      <c r="Q17" s="103" t="b">
        <f>AND($A17="x",ISBLANK($K17),ISBLANK($N17),NOT(ISBLANK('Daļu izvēle'!K14)))</f>
        <v>0</v>
      </c>
      <c r="R17" s="1"/>
      <c r="W17" s="1" t="b">
        <f t="shared" si="2"/>
        <v>0</v>
      </c>
      <c r="X17" s="1" t="b">
        <f>AND($A17="x",'Daļu izvēle'!$K14&lt;&gt;"",ISBLANK($K17))</f>
        <v>0</v>
      </c>
      <c r="Y17" s="1" t="b">
        <f>AND($A17="x",'Daļu izvēle'!$K14&lt;&gt;"",ISBLANK($N17))</f>
        <v>0</v>
      </c>
      <c r="Z17" s="1" t="e">
        <f t="shared" si="0"/>
        <v>#VALUE!</v>
      </c>
      <c r="AA17" s="56" t="b">
        <f>AND($A17="x",'Daļu izvēle'!$K14&lt;&gt;"",'Daļu izvēle'!$K14&lt;&gt;0)</f>
        <v>0</v>
      </c>
      <c r="AB17" s="56" t="b">
        <f t="shared" si="3"/>
        <v>0</v>
      </c>
      <c r="AC17" s="56" t="b">
        <f t="shared" si="4"/>
        <v>1</v>
      </c>
    </row>
    <row r="18" spans="1:29" hidden="1" x14ac:dyDescent="0.3">
      <c r="A18" s="324" t="str">
        <f>SUBSTITUTE('Daļu izvēle'!A15,"0","")</f>
        <v/>
      </c>
      <c r="B18" s="368">
        <f>'Daļu izvēle'!B15</f>
        <v>7</v>
      </c>
      <c r="C18" s="368" t="str">
        <f>'Daļu izvēle'!C15</f>
        <v>Austrumvidzeme</v>
      </c>
      <c r="D18" s="369" t="str">
        <f>'Daļu izvēle'!D15</f>
        <v>Silvas</v>
      </c>
      <c r="E18" s="370">
        <f>'Daļu izvēle'!K15</f>
        <v>20</v>
      </c>
      <c r="F18" s="370">
        <f>'Daļu izvēle'!L15</f>
        <v>0</v>
      </c>
      <c r="G18" s="108">
        <f>'Daļu izvēle'!M15</f>
        <v>0</v>
      </c>
      <c r="H18" s="109">
        <f>'Daļu izvēle'!N15</f>
        <v>0</v>
      </c>
      <c r="I18" s="383"/>
      <c r="J18" s="381">
        <f t="shared" si="1"/>
        <v>0</v>
      </c>
      <c r="K18" s="96" t="str">
        <f>IF($AA18,IF(AND($I18&lt;&gt;"",$I18&lt;&gt;0),ROUND(ROUND($I18,3)*Cenas!$B$14*Cenas!B$18,2),0),"")</f>
        <v/>
      </c>
      <c r="L18" s="96" t="str">
        <f>IF($AA18,IF(AND($I18&lt;&gt;"",$I18&lt;&gt;0),ROUND(ROUND($I18,3)*Cenas!$B$14*Cenas!C$18,2),0),"")</f>
        <v/>
      </c>
      <c r="M18" s="96" t="str">
        <f>IF($AA18,IF(AND($I18&lt;&gt;"",$I18&lt;&gt;0),ROUND(ROUND($I18,3)*Cenas!$B$14*Cenas!D$18,2),0),"")</f>
        <v/>
      </c>
      <c r="N18" s="96" t="str">
        <f>IF($AA18,IF(AND($I18&lt;&gt;"",$I18&lt;&gt;0),ROUND(ROUND($I18,3)*Cenas!$B$14*Cenas!E$18,2),0),"")</f>
        <v/>
      </c>
      <c r="O18" s="96" t="str">
        <f>IF($AA18,IF(AND($I18&lt;&gt;"",$I18&lt;&gt;0),ROUND(ROUND($I18,3)*Cenas!$B$14*Cenas!F$18,2),0),"")</f>
        <v/>
      </c>
      <c r="P18" s="144" t="str">
        <f>IF($AA18,IF(AND($I18&lt;&gt;"",$I18&lt;&gt;0),ROUND(ROUND($I18,3)*Cenas!$B$14*Cenas!G$18,2),0),"")</f>
        <v/>
      </c>
      <c r="Q18" s="103" t="b">
        <f>AND($A18="x",ISBLANK($K18),ISBLANK($N18),NOT(ISBLANK('Daļu izvēle'!K15)))</f>
        <v>0</v>
      </c>
      <c r="R18" s="1"/>
      <c r="W18" s="1" t="b">
        <f t="shared" si="2"/>
        <v>0</v>
      </c>
      <c r="X18" s="1" t="b">
        <f>AND($A18="x",'Daļu izvēle'!$K15&lt;&gt;"",ISBLANK($K18))</f>
        <v>0</v>
      </c>
      <c r="Y18" s="1" t="b">
        <f>AND($A18="x",'Daļu izvēle'!$K15&lt;&gt;"",ISBLANK($N18))</f>
        <v>0</v>
      </c>
      <c r="Z18" s="1" t="e">
        <f t="shared" si="0"/>
        <v>#VALUE!</v>
      </c>
      <c r="AA18" s="56" t="b">
        <f>AND($A18="x",'Daļu izvēle'!$K15&lt;&gt;"",'Daļu izvēle'!$K15&lt;&gt;0)</f>
        <v>0</v>
      </c>
      <c r="AB18" s="56" t="b">
        <f t="shared" si="3"/>
        <v>0</v>
      </c>
      <c r="AC18" s="56" t="b">
        <f t="shared" si="4"/>
        <v>1</v>
      </c>
    </row>
    <row r="19" spans="1:29" hidden="1" x14ac:dyDescent="0.3">
      <c r="A19" s="324" t="str">
        <f>SUBSTITUTE('Daļu izvēle'!A16,"0","")</f>
        <v/>
      </c>
      <c r="B19" s="368">
        <f>'Daļu izvēle'!B16</f>
        <v>8</v>
      </c>
      <c r="C19" s="368" t="str">
        <f>'Daļu izvēle'!C16</f>
        <v>Austrumvidzeme</v>
      </c>
      <c r="D19" s="369" t="str">
        <f>'Daļu izvēle'!D16</f>
        <v>Silvas</v>
      </c>
      <c r="E19" s="370">
        <f>'Daļu izvēle'!K16</f>
        <v>0</v>
      </c>
      <c r="F19" s="370">
        <f>'Daļu izvēle'!L16</f>
        <v>0</v>
      </c>
      <c r="G19" s="108">
        <f>'Daļu izvēle'!M16</f>
        <v>0</v>
      </c>
      <c r="H19" s="109">
        <f>'Daļu izvēle'!N16</f>
        <v>0</v>
      </c>
      <c r="I19" s="383"/>
      <c r="J19" s="381">
        <f t="shared" si="1"/>
        <v>0</v>
      </c>
      <c r="K19" s="96" t="str">
        <f>IF($AA19,IF(AND($I19&lt;&gt;"",$I19&lt;&gt;0),ROUND(ROUND($I19,3)*Cenas!$B$14*Cenas!B$18,2),0),"")</f>
        <v/>
      </c>
      <c r="L19" s="96" t="str">
        <f>IF($AA19,IF(AND($I19&lt;&gt;"",$I19&lt;&gt;0),ROUND(ROUND($I19,3)*Cenas!$B$14*Cenas!C$18,2),0),"")</f>
        <v/>
      </c>
      <c r="M19" s="96" t="str">
        <f>IF($AA19,IF(AND($I19&lt;&gt;"",$I19&lt;&gt;0),ROUND(ROUND($I19,3)*Cenas!$B$14*Cenas!D$18,2),0),"")</f>
        <v/>
      </c>
      <c r="N19" s="96" t="str">
        <f>IF($AA19,IF(AND($I19&lt;&gt;"",$I19&lt;&gt;0),ROUND(ROUND($I19,3)*Cenas!$B$14*Cenas!E$18,2),0),"")</f>
        <v/>
      </c>
      <c r="O19" s="96" t="str">
        <f>IF($AA19,IF(AND($I19&lt;&gt;"",$I19&lt;&gt;0),ROUND(ROUND($I19,3)*Cenas!$B$14*Cenas!F$18,2),0),"")</f>
        <v/>
      </c>
      <c r="P19" s="144" t="str">
        <f>IF($AA19,IF(AND($I19&lt;&gt;"",$I19&lt;&gt;0),ROUND(ROUND($I19,3)*Cenas!$B$14*Cenas!G$18,2),0),"")</f>
        <v/>
      </c>
      <c r="Q19" s="103" t="b">
        <f>AND($A19="x",ISBLANK($K19),ISBLANK($N19),NOT(ISBLANK('Daļu izvēle'!K16)))</f>
        <v>0</v>
      </c>
      <c r="R19" s="1"/>
      <c r="W19" s="1" t="b">
        <f t="shared" si="2"/>
        <v>0</v>
      </c>
      <c r="X19" s="1" t="b">
        <f>AND($A19="x",'Daļu izvēle'!$K16&lt;&gt;"",ISBLANK($K19))</f>
        <v>0</v>
      </c>
      <c r="Y19" s="1" t="b">
        <f>AND($A19="x",'Daļu izvēle'!$K16&lt;&gt;"",ISBLANK($N19))</f>
        <v>0</v>
      </c>
      <c r="Z19" s="1" t="e">
        <f t="shared" si="0"/>
        <v>#VALUE!</v>
      </c>
      <c r="AA19" s="56" t="b">
        <f>AND($A19="x",'Daļu izvēle'!$K16&lt;&gt;"",'Daļu izvēle'!$K16&lt;&gt;0)</f>
        <v>0</v>
      </c>
      <c r="AB19" s="56" t="b">
        <f t="shared" si="3"/>
        <v>0</v>
      </c>
      <c r="AC19" s="56" t="b">
        <f t="shared" si="4"/>
        <v>1</v>
      </c>
    </row>
    <row r="20" spans="1:29" hidden="1" x14ac:dyDescent="0.3">
      <c r="A20" s="324" t="str">
        <f>SUBSTITUTE('Daļu izvēle'!A17,"0","")</f>
        <v/>
      </c>
      <c r="B20" s="368">
        <f>'Daļu izvēle'!B17</f>
        <v>9</v>
      </c>
      <c r="C20" s="368" t="str">
        <f>'Daļu izvēle'!C17</f>
        <v>Austrumvidzeme</v>
      </c>
      <c r="D20" s="369" t="str">
        <f>'Daļu izvēle'!D17</f>
        <v>Sikšņu</v>
      </c>
      <c r="E20" s="370">
        <f>'Daļu izvēle'!K17</f>
        <v>0</v>
      </c>
      <c r="F20" s="370">
        <f>'Daļu izvēle'!L17</f>
        <v>0</v>
      </c>
      <c r="G20" s="108">
        <f>'Daļu izvēle'!M17</f>
        <v>0</v>
      </c>
      <c r="H20" s="109">
        <f>'Daļu izvēle'!N17</f>
        <v>0</v>
      </c>
      <c r="I20" s="383"/>
      <c r="J20" s="381">
        <f t="shared" si="1"/>
        <v>0</v>
      </c>
      <c r="K20" s="96" t="str">
        <f>IF($AA20,IF(AND($I20&lt;&gt;"",$I20&lt;&gt;0),ROUND(ROUND($I20,3)*Cenas!$B$14*Cenas!B$18,2),0),"")</f>
        <v/>
      </c>
      <c r="L20" s="96" t="str">
        <f>IF($AA20,IF(AND($I20&lt;&gt;"",$I20&lt;&gt;0),ROUND(ROUND($I20,3)*Cenas!$B$14*Cenas!C$18,2),0),"")</f>
        <v/>
      </c>
      <c r="M20" s="96" t="str">
        <f>IF($AA20,IF(AND($I20&lt;&gt;"",$I20&lt;&gt;0),ROUND(ROUND($I20,3)*Cenas!$B$14*Cenas!D$18,2),0),"")</f>
        <v/>
      </c>
      <c r="N20" s="96" t="str">
        <f>IF($AA20,IF(AND($I20&lt;&gt;"",$I20&lt;&gt;0),ROUND(ROUND($I20,3)*Cenas!$B$14*Cenas!E$18,2),0),"")</f>
        <v/>
      </c>
      <c r="O20" s="96" t="str">
        <f>IF($AA20,IF(AND($I20&lt;&gt;"",$I20&lt;&gt;0),ROUND(ROUND($I20,3)*Cenas!$B$14*Cenas!F$18,2),0),"")</f>
        <v/>
      </c>
      <c r="P20" s="144" t="str">
        <f>IF($AA20,IF(AND($I20&lt;&gt;"",$I20&lt;&gt;0),ROUND(ROUND($I20,3)*Cenas!$B$14*Cenas!G$18,2),0),"")</f>
        <v/>
      </c>
      <c r="Q20" s="103" t="b">
        <f>AND($A20="x",ISBLANK($K20),ISBLANK($N20),NOT(ISBLANK('Daļu izvēle'!K17)))</f>
        <v>0</v>
      </c>
      <c r="R20" s="1"/>
      <c r="W20" s="1" t="b">
        <f t="shared" si="2"/>
        <v>0</v>
      </c>
      <c r="X20" s="1" t="b">
        <f>AND($A20="x",'Daļu izvēle'!$K17&lt;&gt;"",ISBLANK($K20))</f>
        <v>0</v>
      </c>
      <c r="Y20" s="1" t="b">
        <f>AND($A20="x",'Daļu izvēle'!$K17&lt;&gt;"",ISBLANK($N20))</f>
        <v>0</v>
      </c>
      <c r="Z20" s="1" t="e">
        <f t="shared" si="0"/>
        <v>#VALUE!</v>
      </c>
      <c r="AA20" s="56" t="b">
        <f>AND($A20="x",'Daļu izvēle'!$K17&lt;&gt;"",'Daļu izvēle'!$K17&lt;&gt;0)</f>
        <v>0</v>
      </c>
      <c r="AB20" s="56" t="b">
        <f t="shared" si="3"/>
        <v>0</v>
      </c>
      <c r="AC20" s="56" t="b">
        <f t="shared" si="4"/>
        <v>1</v>
      </c>
    </row>
    <row r="21" spans="1:29" hidden="1" x14ac:dyDescent="0.3">
      <c r="A21" s="324" t="str">
        <f>SUBSTITUTE('Daļu izvēle'!A18,"0","")</f>
        <v/>
      </c>
      <c r="B21" s="368">
        <f>'Daļu izvēle'!B18</f>
        <v>10</v>
      </c>
      <c r="C21" s="368" t="str">
        <f>'Daļu izvēle'!C18</f>
        <v>Austrumvidzeme</v>
      </c>
      <c r="D21" s="369" t="str">
        <f>'Daļu izvēle'!D18</f>
        <v>Sikšņu</v>
      </c>
      <c r="E21" s="370">
        <f>'Daļu izvēle'!K18</f>
        <v>0</v>
      </c>
      <c r="F21" s="370">
        <f>'Daļu izvēle'!L18</f>
        <v>0</v>
      </c>
      <c r="G21" s="108">
        <f>'Daļu izvēle'!M18</f>
        <v>0</v>
      </c>
      <c r="H21" s="109">
        <f>'Daļu izvēle'!N18</f>
        <v>0</v>
      </c>
      <c r="I21" s="383"/>
      <c r="J21" s="381">
        <f t="shared" si="1"/>
        <v>0</v>
      </c>
      <c r="K21" s="96" t="str">
        <f>IF($AA21,IF(AND($I21&lt;&gt;"",$I21&lt;&gt;0),ROUND(ROUND($I21,3)*Cenas!$B$14*Cenas!B$18,2),0),"")</f>
        <v/>
      </c>
      <c r="L21" s="96" t="str">
        <f>IF($AA21,IF(AND($I21&lt;&gt;"",$I21&lt;&gt;0),ROUND(ROUND($I21,3)*Cenas!$B$14*Cenas!C$18,2),0),"")</f>
        <v/>
      </c>
      <c r="M21" s="96" t="str">
        <f>IF($AA21,IF(AND($I21&lt;&gt;"",$I21&lt;&gt;0),ROUND(ROUND($I21,3)*Cenas!$B$14*Cenas!D$18,2),0),"")</f>
        <v/>
      </c>
      <c r="N21" s="96" t="str">
        <f>IF($AA21,IF(AND($I21&lt;&gt;"",$I21&lt;&gt;0),ROUND(ROUND($I21,3)*Cenas!$B$14*Cenas!E$18,2),0),"")</f>
        <v/>
      </c>
      <c r="O21" s="96" t="str">
        <f>IF($AA21,IF(AND($I21&lt;&gt;"",$I21&lt;&gt;0),ROUND(ROUND($I21,3)*Cenas!$B$14*Cenas!F$18,2),0),"")</f>
        <v/>
      </c>
      <c r="P21" s="144" t="str">
        <f>IF($AA21,IF(AND($I21&lt;&gt;"",$I21&lt;&gt;0),ROUND(ROUND($I21,3)*Cenas!$B$14*Cenas!G$18,2),0),"")</f>
        <v/>
      </c>
      <c r="Q21" s="103" t="b">
        <f>AND($A21="x",ISBLANK($K21),ISBLANK($N21),NOT(ISBLANK('Daļu izvēle'!K18)))</f>
        <v>0</v>
      </c>
      <c r="R21" s="1"/>
      <c r="W21" s="1" t="b">
        <f t="shared" si="2"/>
        <v>0</v>
      </c>
      <c r="X21" s="1" t="b">
        <f>AND($A21="x",'Daļu izvēle'!$K18&lt;&gt;"",ISBLANK($K21))</f>
        <v>0</v>
      </c>
      <c r="Y21" s="1" t="b">
        <f>AND($A21="x",'Daļu izvēle'!$K18&lt;&gt;"",ISBLANK($N21))</f>
        <v>0</v>
      </c>
      <c r="Z21" s="1" t="e">
        <f t="shared" si="0"/>
        <v>#VALUE!</v>
      </c>
      <c r="AA21" s="56" t="b">
        <f>AND($A21="x",'Daļu izvēle'!$K18&lt;&gt;"",'Daļu izvēle'!$K18&lt;&gt;0)</f>
        <v>0</v>
      </c>
      <c r="AB21" s="56" t="b">
        <f t="shared" si="3"/>
        <v>0</v>
      </c>
      <c r="AC21" s="56" t="b">
        <f t="shared" si="4"/>
        <v>1</v>
      </c>
    </row>
    <row r="22" spans="1:29" hidden="1" x14ac:dyDescent="0.3">
      <c r="A22" s="324" t="str">
        <f>SUBSTITUTE('Daļu izvēle'!A19,"0","")</f>
        <v/>
      </c>
      <c r="B22" s="368">
        <f>'Daļu izvēle'!B19</f>
        <v>11</v>
      </c>
      <c r="C22" s="368" t="str">
        <f>'Daļu izvēle'!C19</f>
        <v>Austrumvidzeme</v>
      </c>
      <c r="D22" s="369" t="str">
        <f>'Daļu izvēle'!D19</f>
        <v>Sikšņu</v>
      </c>
      <c r="E22" s="370">
        <f>'Daļu izvēle'!K19</f>
        <v>0</v>
      </c>
      <c r="F22" s="370">
        <f>'Daļu izvēle'!L19</f>
        <v>0</v>
      </c>
      <c r="G22" s="108">
        <f>'Daļu izvēle'!M19</f>
        <v>0</v>
      </c>
      <c r="H22" s="109">
        <f>'Daļu izvēle'!N19</f>
        <v>0</v>
      </c>
      <c r="I22" s="383"/>
      <c r="J22" s="381">
        <f t="shared" si="1"/>
        <v>0</v>
      </c>
      <c r="K22" s="96" t="str">
        <f>IF($AA22,IF(AND($I22&lt;&gt;"",$I22&lt;&gt;0),ROUND(ROUND($I22,3)*Cenas!$B$14*Cenas!B$18,2),0),"")</f>
        <v/>
      </c>
      <c r="L22" s="96" t="str">
        <f>IF($AA22,IF(AND($I22&lt;&gt;"",$I22&lt;&gt;0),ROUND(ROUND($I22,3)*Cenas!$B$14*Cenas!C$18,2),0),"")</f>
        <v/>
      </c>
      <c r="M22" s="96" t="str">
        <f>IF($AA22,IF(AND($I22&lt;&gt;"",$I22&lt;&gt;0),ROUND(ROUND($I22,3)*Cenas!$B$14*Cenas!D$18,2),0),"")</f>
        <v/>
      </c>
      <c r="N22" s="96" t="str">
        <f>IF($AA22,IF(AND($I22&lt;&gt;"",$I22&lt;&gt;0),ROUND(ROUND($I22,3)*Cenas!$B$14*Cenas!E$18,2),0),"")</f>
        <v/>
      </c>
      <c r="O22" s="96" t="str">
        <f>IF($AA22,IF(AND($I22&lt;&gt;"",$I22&lt;&gt;0),ROUND(ROUND($I22,3)*Cenas!$B$14*Cenas!F$18,2),0),"")</f>
        <v/>
      </c>
      <c r="P22" s="144" t="str">
        <f>IF($AA22,IF(AND($I22&lt;&gt;"",$I22&lt;&gt;0),ROUND(ROUND($I22,3)*Cenas!$B$14*Cenas!G$18,2),0),"")</f>
        <v/>
      </c>
      <c r="Q22" s="103" t="b">
        <f>AND($A22="x",ISBLANK($K22),ISBLANK($N22),NOT(ISBLANK('Daļu izvēle'!K19)))</f>
        <v>0</v>
      </c>
      <c r="R22" s="1"/>
      <c r="W22" s="1" t="b">
        <f t="shared" si="2"/>
        <v>0</v>
      </c>
      <c r="X22" s="1" t="b">
        <f>AND($A22="x",'Daļu izvēle'!$K19&lt;&gt;"",ISBLANK($K22))</f>
        <v>0</v>
      </c>
      <c r="Y22" s="1" t="b">
        <f>AND($A22="x",'Daļu izvēle'!$K19&lt;&gt;"",ISBLANK($N22))</f>
        <v>0</v>
      </c>
      <c r="Z22" s="1" t="e">
        <f t="shared" si="0"/>
        <v>#VALUE!</v>
      </c>
      <c r="AA22" s="56" t="b">
        <f>AND($A22="x",'Daļu izvēle'!$K19&lt;&gt;"",'Daļu izvēle'!$K19&lt;&gt;0)</f>
        <v>0</v>
      </c>
      <c r="AB22" s="56" t="b">
        <f t="shared" si="3"/>
        <v>0</v>
      </c>
      <c r="AC22" s="56" t="b">
        <f t="shared" si="4"/>
        <v>1</v>
      </c>
    </row>
    <row r="23" spans="1:29" hidden="1" x14ac:dyDescent="0.3">
      <c r="A23" s="324" t="str">
        <f>SUBSTITUTE('Daļu izvēle'!A20,"0","")</f>
        <v/>
      </c>
      <c r="B23" s="368">
        <f>'Daļu izvēle'!B20</f>
        <v>12</v>
      </c>
      <c r="C23" s="368" t="str">
        <f>'Daļu izvēle'!C20</f>
        <v>Austrumvidzeme</v>
      </c>
      <c r="D23" s="369" t="str">
        <f>'Daļu izvēle'!D20</f>
        <v>Sikšņu</v>
      </c>
      <c r="E23" s="370">
        <f>'Daļu izvēle'!K20</f>
        <v>25</v>
      </c>
      <c r="F23" s="370">
        <f>'Daļu izvēle'!L20</f>
        <v>0</v>
      </c>
      <c r="G23" s="108">
        <f>'Daļu izvēle'!M20</f>
        <v>0</v>
      </c>
      <c r="H23" s="109">
        <f>'Daļu izvēle'!N20</f>
        <v>0</v>
      </c>
      <c r="I23" s="383"/>
      <c r="J23" s="381">
        <f t="shared" si="1"/>
        <v>0</v>
      </c>
      <c r="K23" s="96" t="str">
        <f>IF($AA23,IF(AND($I23&lt;&gt;"",$I23&lt;&gt;0),ROUND(ROUND($I23,3)*Cenas!$B$14*Cenas!B$18,2),0),"")</f>
        <v/>
      </c>
      <c r="L23" s="96" t="str">
        <f>IF($AA23,IF(AND($I23&lt;&gt;"",$I23&lt;&gt;0),ROUND(ROUND($I23,3)*Cenas!$B$14*Cenas!C$18,2),0),"")</f>
        <v/>
      </c>
      <c r="M23" s="96" t="str">
        <f>IF($AA23,IF(AND($I23&lt;&gt;"",$I23&lt;&gt;0),ROUND(ROUND($I23,3)*Cenas!$B$14*Cenas!D$18,2),0),"")</f>
        <v/>
      </c>
      <c r="N23" s="96" t="str">
        <f>IF($AA23,IF(AND($I23&lt;&gt;"",$I23&lt;&gt;0),ROUND(ROUND($I23,3)*Cenas!$B$14*Cenas!E$18,2),0),"")</f>
        <v/>
      </c>
      <c r="O23" s="96" t="str">
        <f>IF($AA23,IF(AND($I23&lt;&gt;"",$I23&lt;&gt;0),ROUND(ROUND($I23,3)*Cenas!$B$14*Cenas!F$18,2),0),"")</f>
        <v/>
      </c>
      <c r="P23" s="144" t="str">
        <f>IF($AA23,IF(AND($I23&lt;&gt;"",$I23&lt;&gt;0),ROUND(ROUND($I23,3)*Cenas!$B$14*Cenas!G$18,2),0),"")</f>
        <v/>
      </c>
      <c r="Q23" s="103" t="b">
        <f>AND($A23="x",ISBLANK($K23),ISBLANK($N23),NOT(ISBLANK('Daļu izvēle'!K20)))</f>
        <v>0</v>
      </c>
      <c r="R23" s="1"/>
      <c r="W23" s="1" t="b">
        <f t="shared" si="2"/>
        <v>0</v>
      </c>
      <c r="X23" s="1" t="b">
        <f>AND($A23="x",'Daļu izvēle'!$K20&lt;&gt;"",ISBLANK($K23))</f>
        <v>0</v>
      </c>
      <c r="Y23" s="1" t="b">
        <f>AND($A23="x",'Daļu izvēle'!$K20&lt;&gt;"",ISBLANK($N23))</f>
        <v>0</v>
      </c>
      <c r="Z23" s="1" t="e">
        <f t="shared" si="0"/>
        <v>#VALUE!</v>
      </c>
      <c r="AA23" s="56" t="b">
        <f>AND($A23="x",'Daļu izvēle'!$K20&lt;&gt;"",'Daļu izvēle'!$K20&lt;&gt;0)</f>
        <v>0</v>
      </c>
      <c r="AB23" s="56" t="b">
        <f t="shared" si="3"/>
        <v>0</v>
      </c>
      <c r="AC23" s="56" t="b">
        <f t="shared" si="4"/>
        <v>1</v>
      </c>
    </row>
    <row r="24" spans="1:29" hidden="1" x14ac:dyDescent="0.3">
      <c r="A24" s="324" t="str">
        <f>SUBSTITUTE('Daļu izvēle'!A21,"0","")</f>
        <v/>
      </c>
      <c r="B24" s="368">
        <f>'Daļu izvēle'!B21</f>
        <v>13</v>
      </c>
      <c r="C24" s="368" t="str">
        <f>'Daļu izvēle'!C21</f>
        <v>Austrumvidzeme</v>
      </c>
      <c r="D24" s="369" t="str">
        <f>'Daļu izvēle'!D21</f>
        <v>Melnupes</v>
      </c>
      <c r="E24" s="370">
        <f>'Daļu izvēle'!K21</f>
        <v>15</v>
      </c>
      <c r="F24" s="370">
        <f>'Daļu izvēle'!L21</f>
        <v>0</v>
      </c>
      <c r="G24" s="108">
        <f>'Daļu izvēle'!M21</f>
        <v>0</v>
      </c>
      <c r="H24" s="109">
        <f>'Daļu izvēle'!N21</f>
        <v>0</v>
      </c>
      <c r="I24" s="383"/>
      <c r="J24" s="381">
        <f t="shared" si="1"/>
        <v>0</v>
      </c>
      <c r="K24" s="96" t="str">
        <f>IF($AA24,IF(AND($I24&lt;&gt;"",$I24&lt;&gt;0),ROUND(ROUND($I24,3)*Cenas!$B$14*Cenas!B$18,2),0),"")</f>
        <v/>
      </c>
      <c r="L24" s="96" t="str">
        <f>IF($AA24,IF(AND($I24&lt;&gt;"",$I24&lt;&gt;0),ROUND(ROUND($I24,3)*Cenas!$B$14*Cenas!C$18,2),0),"")</f>
        <v/>
      </c>
      <c r="M24" s="96" t="str">
        <f>IF($AA24,IF(AND($I24&lt;&gt;"",$I24&lt;&gt;0),ROUND(ROUND($I24,3)*Cenas!$B$14*Cenas!D$18,2),0),"")</f>
        <v/>
      </c>
      <c r="N24" s="96" t="str">
        <f>IF($AA24,IF(AND($I24&lt;&gt;"",$I24&lt;&gt;0),ROUND(ROUND($I24,3)*Cenas!$B$14*Cenas!E$18,2),0),"")</f>
        <v/>
      </c>
      <c r="O24" s="96" t="str">
        <f>IF($AA24,IF(AND($I24&lt;&gt;"",$I24&lt;&gt;0),ROUND(ROUND($I24,3)*Cenas!$B$14*Cenas!F$18,2),0),"")</f>
        <v/>
      </c>
      <c r="P24" s="144" t="str">
        <f>IF($AA24,IF(AND($I24&lt;&gt;"",$I24&lt;&gt;0),ROUND(ROUND($I24,3)*Cenas!$B$14*Cenas!G$18,2),0),"")</f>
        <v/>
      </c>
      <c r="Q24" s="103" t="b">
        <f>AND($A24="x",ISBLANK($K24),ISBLANK($N24),NOT(ISBLANK('Daļu izvēle'!K21)))</f>
        <v>0</v>
      </c>
      <c r="R24" s="1"/>
      <c r="W24" s="1" t="b">
        <f t="shared" si="2"/>
        <v>0</v>
      </c>
      <c r="X24" s="1" t="b">
        <f>AND($A24="x",'Daļu izvēle'!$K21&lt;&gt;"",ISBLANK($K24))</f>
        <v>0</v>
      </c>
      <c r="Y24" s="1" t="b">
        <f>AND($A24="x",'Daļu izvēle'!$K21&lt;&gt;"",ISBLANK($N24))</f>
        <v>0</v>
      </c>
      <c r="Z24" s="1" t="e">
        <f t="shared" si="0"/>
        <v>#VALUE!</v>
      </c>
      <c r="AA24" s="56" t="b">
        <f>AND($A24="x",'Daļu izvēle'!$K21&lt;&gt;"",'Daļu izvēle'!$K21&lt;&gt;0)</f>
        <v>0</v>
      </c>
      <c r="AB24" s="56" t="b">
        <f t="shared" si="3"/>
        <v>0</v>
      </c>
      <c r="AC24" s="56" t="b">
        <f t="shared" si="4"/>
        <v>1</v>
      </c>
    </row>
    <row r="25" spans="1:29" hidden="1" x14ac:dyDescent="0.3">
      <c r="A25" s="324" t="str">
        <f>SUBSTITUTE('Daļu izvēle'!A22,"0","")</f>
        <v/>
      </c>
      <c r="B25" s="368">
        <f>'Daļu izvēle'!B22</f>
        <v>14</v>
      </c>
      <c r="C25" s="368" t="str">
        <f>'Daļu izvēle'!C22</f>
        <v>Austrumvidzeme</v>
      </c>
      <c r="D25" s="369" t="str">
        <f>'Daļu izvēle'!D22</f>
        <v>Mālupes</v>
      </c>
      <c r="E25" s="370">
        <f>'Daļu izvēle'!K22</f>
        <v>0</v>
      </c>
      <c r="F25" s="370">
        <f>'Daļu izvēle'!L22</f>
        <v>0</v>
      </c>
      <c r="G25" s="108">
        <f>'Daļu izvēle'!M22</f>
        <v>0</v>
      </c>
      <c r="H25" s="109">
        <f>'Daļu izvēle'!N22</f>
        <v>0</v>
      </c>
      <c r="I25" s="383"/>
      <c r="J25" s="381">
        <f t="shared" si="1"/>
        <v>0</v>
      </c>
      <c r="K25" s="96" t="str">
        <f>IF($AA25,IF(AND($I25&lt;&gt;"",$I25&lt;&gt;0),ROUND(ROUND($I25,3)*Cenas!$B$14*Cenas!B$18,2),0),"")</f>
        <v/>
      </c>
      <c r="L25" s="96" t="str">
        <f>IF($AA25,IF(AND($I25&lt;&gt;"",$I25&lt;&gt;0),ROUND(ROUND($I25,3)*Cenas!$B$14*Cenas!C$18,2),0),"")</f>
        <v/>
      </c>
      <c r="M25" s="96" t="str">
        <f>IF($AA25,IF(AND($I25&lt;&gt;"",$I25&lt;&gt;0),ROUND(ROUND($I25,3)*Cenas!$B$14*Cenas!D$18,2),0),"")</f>
        <v/>
      </c>
      <c r="N25" s="96" t="str">
        <f>IF($AA25,IF(AND($I25&lt;&gt;"",$I25&lt;&gt;0),ROUND(ROUND($I25,3)*Cenas!$B$14*Cenas!E$18,2),0),"")</f>
        <v/>
      </c>
      <c r="O25" s="96" t="str">
        <f>IF($AA25,IF(AND($I25&lt;&gt;"",$I25&lt;&gt;0),ROUND(ROUND($I25,3)*Cenas!$B$14*Cenas!F$18,2),0),"")</f>
        <v/>
      </c>
      <c r="P25" s="144" t="str">
        <f>IF($AA25,IF(AND($I25&lt;&gt;"",$I25&lt;&gt;0),ROUND(ROUND($I25,3)*Cenas!$B$14*Cenas!G$18,2),0),"")</f>
        <v/>
      </c>
      <c r="Q25" s="103" t="b">
        <f>AND($A25="x",ISBLANK($K25),ISBLANK($N25),NOT(ISBLANK('Daļu izvēle'!K22)))</f>
        <v>0</v>
      </c>
      <c r="R25" s="1"/>
      <c r="W25" s="1" t="b">
        <f t="shared" si="2"/>
        <v>0</v>
      </c>
      <c r="X25" s="1" t="b">
        <f>AND($A25="x",'Daļu izvēle'!$K22&lt;&gt;"",ISBLANK($K25))</f>
        <v>0</v>
      </c>
      <c r="Y25" s="1" t="b">
        <f>AND($A25="x",'Daļu izvēle'!$K22&lt;&gt;"",ISBLANK($N25))</f>
        <v>0</v>
      </c>
      <c r="Z25" s="1" t="e">
        <f t="shared" si="0"/>
        <v>#VALUE!</v>
      </c>
      <c r="AA25" s="56" t="b">
        <f>AND($A25="x",'Daļu izvēle'!$K22&lt;&gt;"",'Daļu izvēle'!$K22&lt;&gt;0)</f>
        <v>0</v>
      </c>
      <c r="AB25" s="56" t="b">
        <f t="shared" si="3"/>
        <v>0</v>
      </c>
      <c r="AC25" s="56" t="b">
        <f t="shared" si="4"/>
        <v>1</v>
      </c>
    </row>
    <row r="26" spans="1:29" hidden="1" x14ac:dyDescent="0.3">
      <c r="A26" s="324" t="str">
        <f>SUBSTITUTE('Daļu izvēle'!A23,"0","")</f>
        <v/>
      </c>
      <c r="B26" s="368">
        <f>'Daļu izvēle'!B23</f>
        <v>15</v>
      </c>
      <c r="C26" s="368" t="str">
        <f>'Daļu izvēle'!C23</f>
        <v>Austrumvidzeme</v>
      </c>
      <c r="D26" s="369" t="str">
        <f>'Daļu izvēle'!D23</f>
        <v>Mālupes</v>
      </c>
      <c r="E26" s="370">
        <f>'Daļu izvēle'!K23</f>
        <v>0</v>
      </c>
      <c r="F26" s="370">
        <f>'Daļu izvēle'!L23</f>
        <v>0</v>
      </c>
      <c r="G26" s="108">
        <f>'Daļu izvēle'!M23</f>
        <v>0</v>
      </c>
      <c r="H26" s="109">
        <f>'Daļu izvēle'!N23</f>
        <v>0</v>
      </c>
      <c r="I26" s="383"/>
      <c r="J26" s="381">
        <f t="shared" si="1"/>
        <v>0</v>
      </c>
      <c r="K26" s="96" t="str">
        <f>IF($AA26,IF(AND($I26&lt;&gt;"",$I26&lt;&gt;0),ROUND(ROUND($I26,3)*Cenas!$B$14*Cenas!B$18,2),0),"")</f>
        <v/>
      </c>
      <c r="L26" s="96" t="str">
        <f>IF($AA26,IF(AND($I26&lt;&gt;"",$I26&lt;&gt;0),ROUND(ROUND($I26,3)*Cenas!$B$14*Cenas!C$18,2),0),"")</f>
        <v/>
      </c>
      <c r="M26" s="96" t="str">
        <f>IF($AA26,IF(AND($I26&lt;&gt;"",$I26&lt;&gt;0),ROUND(ROUND($I26,3)*Cenas!$B$14*Cenas!D$18,2),0),"")</f>
        <v/>
      </c>
      <c r="N26" s="96" t="str">
        <f>IF($AA26,IF(AND($I26&lt;&gt;"",$I26&lt;&gt;0),ROUND(ROUND($I26,3)*Cenas!$B$14*Cenas!E$18,2),0),"")</f>
        <v/>
      </c>
      <c r="O26" s="96" t="str">
        <f>IF($AA26,IF(AND($I26&lt;&gt;"",$I26&lt;&gt;0),ROUND(ROUND($I26,3)*Cenas!$B$14*Cenas!F$18,2),0),"")</f>
        <v/>
      </c>
      <c r="P26" s="144" t="str">
        <f>IF($AA26,IF(AND($I26&lt;&gt;"",$I26&lt;&gt;0),ROUND(ROUND($I26,3)*Cenas!$B$14*Cenas!G$18,2),0),"")</f>
        <v/>
      </c>
      <c r="Q26" s="103" t="b">
        <f>AND($A26="x",ISBLANK($K26),ISBLANK($N26),NOT(ISBLANK('Daļu izvēle'!K23)))</f>
        <v>0</v>
      </c>
      <c r="R26" s="1"/>
      <c r="W26" s="1" t="b">
        <f t="shared" si="2"/>
        <v>0</v>
      </c>
      <c r="X26" s="1" t="b">
        <f>AND($A26="x",'Daļu izvēle'!$K23&lt;&gt;"",ISBLANK($K26))</f>
        <v>0</v>
      </c>
      <c r="Y26" s="1" t="b">
        <f>AND($A26="x",'Daļu izvēle'!$K23&lt;&gt;"",ISBLANK($N26))</f>
        <v>0</v>
      </c>
      <c r="Z26" s="1" t="e">
        <f t="shared" si="0"/>
        <v>#VALUE!</v>
      </c>
      <c r="AA26" s="56" t="b">
        <f>AND($A26="x",'Daļu izvēle'!$K23&lt;&gt;"",'Daļu izvēle'!$K23&lt;&gt;0)</f>
        <v>0</v>
      </c>
      <c r="AB26" s="56" t="b">
        <f t="shared" si="3"/>
        <v>0</v>
      </c>
      <c r="AC26" s="56" t="b">
        <f t="shared" si="4"/>
        <v>1</v>
      </c>
    </row>
    <row r="27" spans="1:29" hidden="1" x14ac:dyDescent="0.3">
      <c r="A27" s="324" t="str">
        <f>SUBSTITUTE('Daļu izvēle'!A24,"0","")</f>
        <v/>
      </c>
      <c r="B27" s="368">
        <f>'Daļu izvēle'!B24</f>
        <v>16</v>
      </c>
      <c r="C27" s="368" t="str">
        <f>'Daļu izvēle'!C24</f>
        <v>Austrumvidzeme</v>
      </c>
      <c r="D27" s="369" t="str">
        <f>'Daļu izvēle'!D24</f>
        <v>Mālupes</v>
      </c>
      <c r="E27" s="370">
        <f>'Daļu izvēle'!K24</f>
        <v>20</v>
      </c>
      <c r="F27" s="370">
        <f>'Daļu izvēle'!L24</f>
        <v>0</v>
      </c>
      <c r="G27" s="108">
        <f>'Daļu izvēle'!M24</f>
        <v>0</v>
      </c>
      <c r="H27" s="109">
        <f>'Daļu izvēle'!N24</f>
        <v>0</v>
      </c>
      <c r="I27" s="383"/>
      <c r="J27" s="381">
        <f t="shared" si="1"/>
        <v>0</v>
      </c>
      <c r="K27" s="96" t="str">
        <f>IF($AA27,IF(AND($I27&lt;&gt;"",$I27&lt;&gt;0),ROUND(ROUND($I27,3)*Cenas!$B$14*Cenas!B$18,2),0),"")</f>
        <v/>
      </c>
      <c r="L27" s="96" t="str">
        <f>IF($AA27,IF(AND($I27&lt;&gt;"",$I27&lt;&gt;0),ROUND(ROUND($I27,3)*Cenas!$B$14*Cenas!C$18,2),0),"")</f>
        <v/>
      </c>
      <c r="M27" s="96" t="str">
        <f>IF($AA27,IF(AND($I27&lt;&gt;"",$I27&lt;&gt;0),ROUND(ROUND($I27,3)*Cenas!$B$14*Cenas!D$18,2),0),"")</f>
        <v/>
      </c>
      <c r="N27" s="96" t="str">
        <f>IF($AA27,IF(AND($I27&lt;&gt;"",$I27&lt;&gt;0),ROUND(ROUND($I27,3)*Cenas!$B$14*Cenas!E$18,2),0),"")</f>
        <v/>
      </c>
      <c r="O27" s="96" t="str">
        <f>IF($AA27,IF(AND($I27&lt;&gt;"",$I27&lt;&gt;0),ROUND(ROUND($I27,3)*Cenas!$B$14*Cenas!F$18,2),0),"")</f>
        <v/>
      </c>
      <c r="P27" s="144" t="str">
        <f>IF($AA27,IF(AND($I27&lt;&gt;"",$I27&lt;&gt;0),ROUND(ROUND($I27,3)*Cenas!$B$14*Cenas!G$18,2),0),"")</f>
        <v/>
      </c>
      <c r="Q27" s="103" t="b">
        <f>AND($A27="x",ISBLANK($K27),ISBLANK($N27),NOT(ISBLANK('Daļu izvēle'!K24)))</f>
        <v>0</v>
      </c>
      <c r="R27" s="1"/>
      <c r="W27" s="1" t="b">
        <f t="shared" si="2"/>
        <v>0</v>
      </c>
      <c r="X27" s="1" t="b">
        <f>AND($A27="x",'Daļu izvēle'!$K24&lt;&gt;"",ISBLANK($K27))</f>
        <v>0</v>
      </c>
      <c r="Y27" s="1" t="b">
        <f>AND($A27="x",'Daļu izvēle'!$K24&lt;&gt;"",ISBLANK($N27))</f>
        <v>0</v>
      </c>
      <c r="Z27" s="1" t="e">
        <f t="shared" si="0"/>
        <v>#VALUE!</v>
      </c>
      <c r="AA27" s="56" t="b">
        <f>AND($A27="x",'Daļu izvēle'!$K24&lt;&gt;"",'Daļu izvēle'!$K24&lt;&gt;0)</f>
        <v>0</v>
      </c>
      <c r="AB27" s="56" t="b">
        <f t="shared" si="3"/>
        <v>0</v>
      </c>
      <c r="AC27" s="56" t="b">
        <f t="shared" si="4"/>
        <v>1</v>
      </c>
    </row>
    <row r="28" spans="1:29" hidden="1" x14ac:dyDescent="0.3">
      <c r="A28" s="324" t="str">
        <f>SUBSTITUTE('Daļu izvēle'!A25,"0","")</f>
        <v/>
      </c>
      <c r="B28" s="368">
        <f>'Daļu izvēle'!B25</f>
        <v>17</v>
      </c>
      <c r="C28" s="368" t="str">
        <f>'Daļu izvēle'!C25</f>
        <v>Austrumvidzeme</v>
      </c>
      <c r="D28" s="369" t="str">
        <f>'Daļu izvēle'!D25</f>
        <v>Lejasciema</v>
      </c>
      <c r="E28" s="370">
        <f>'Daļu izvēle'!K25</f>
        <v>10</v>
      </c>
      <c r="F28" s="370">
        <f>'Daļu izvēle'!L25</f>
        <v>0</v>
      </c>
      <c r="G28" s="108">
        <f>'Daļu izvēle'!M25</f>
        <v>0</v>
      </c>
      <c r="H28" s="109">
        <f>'Daļu izvēle'!N25</f>
        <v>0</v>
      </c>
      <c r="I28" s="383"/>
      <c r="J28" s="381">
        <f t="shared" si="1"/>
        <v>0</v>
      </c>
      <c r="K28" s="96" t="str">
        <f>IF($AA28,IF(AND($I28&lt;&gt;"",$I28&lt;&gt;0),ROUND(ROUND($I28,3)*Cenas!$B$14*Cenas!B$18,2),0),"")</f>
        <v/>
      </c>
      <c r="L28" s="96" t="str">
        <f>IF($AA28,IF(AND($I28&lt;&gt;"",$I28&lt;&gt;0),ROUND(ROUND($I28,3)*Cenas!$B$14*Cenas!C$18,2),0),"")</f>
        <v/>
      </c>
      <c r="M28" s="96" t="str">
        <f>IF($AA28,IF(AND($I28&lt;&gt;"",$I28&lt;&gt;0),ROUND(ROUND($I28,3)*Cenas!$B$14*Cenas!D$18,2),0),"")</f>
        <v/>
      </c>
      <c r="N28" s="96" t="str">
        <f>IF($AA28,IF(AND($I28&lt;&gt;"",$I28&lt;&gt;0),ROUND(ROUND($I28,3)*Cenas!$B$14*Cenas!E$18,2),0),"")</f>
        <v/>
      </c>
      <c r="O28" s="96" t="str">
        <f>IF($AA28,IF(AND($I28&lt;&gt;"",$I28&lt;&gt;0),ROUND(ROUND($I28,3)*Cenas!$B$14*Cenas!F$18,2),0),"")</f>
        <v/>
      </c>
      <c r="P28" s="144" t="str">
        <f>IF($AA28,IF(AND($I28&lt;&gt;"",$I28&lt;&gt;0),ROUND(ROUND($I28,3)*Cenas!$B$14*Cenas!G$18,2),0),"")</f>
        <v/>
      </c>
      <c r="Q28" s="103" t="b">
        <f>AND($A28="x",ISBLANK($K28),ISBLANK($N28),NOT(ISBLANK('Daļu izvēle'!K25)))</f>
        <v>0</v>
      </c>
      <c r="R28" s="1"/>
      <c r="W28" s="1" t="b">
        <f t="shared" si="2"/>
        <v>0</v>
      </c>
      <c r="X28" s="1" t="b">
        <f>AND($A28="x",'Daļu izvēle'!$K25&lt;&gt;"",ISBLANK($K28))</f>
        <v>0</v>
      </c>
      <c r="Y28" s="1" t="b">
        <f>AND($A28="x",'Daļu izvēle'!$K25&lt;&gt;"",ISBLANK($N28))</f>
        <v>0</v>
      </c>
      <c r="Z28" s="1" t="e">
        <f t="shared" si="0"/>
        <v>#VALUE!</v>
      </c>
      <c r="AA28" s="56" t="b">
        <f>AND($A28="x",'Daļu izvēle'!$K25&lt;&gt;"",'Daļu izvēle'!$K25&lt;&gt;0)</f>
        <v>0</v>
      </c>
      <c r="AB28" s="56" t="b">
        <f t="shared" si="3"/>
        <v>0</v>
      </c>
      <c r="AC28" s="56" t="b">
        <f t="shared" si="4"/>
        <v>1</v>
      </c>
    </row>
    <row r="29" spans="1:29" hidden="1" x14ac:dyDescent="0.3">
      <c r="A29" s="324" t="str">
        <f>SUBSTITUTE('Daļu izvēle'!A26,"0","")</f>
        <v/>
      </c>
      <c r="B29" s="368">
        <f>'Daļu izvēle'!B26</f>
        <v>18</v>
      </c>
      <c r="C29" s="368" t="str">
        <f>'Daļu izvēle'!C26</f>
        <v>Austrumvidzeme</v>
      </c>
      <c r="D29" s="369" t="str">
        <f>'Daļu izvēle'!D26</f>
        <v>Lejasciema</v>
      </c>
      <c r="E29" s="370">
        <f>'Daļu izvēle'!K26</f>
        <v>0</v>
      </c>
      <c r="F29" s="370">
        <f>'Daļu izvēle'!L26</f>
        <v>0</v>
      </c>
      <c r="G29" s="108">
        <f>'Daļu izvēle'!M26</f>
        <v>0</v>
      </c>
      <c r="H29" s="109">
        <f>'Daļu izvēle'!N26</f>
        <v>0</v>
      </c>
      <c r="I29" s="383"/>
      <c r="J29" s="381">
        <f t="shared" si="1"/>
        <v>0</v>
      </c>
      <c r="K29" s="96" t="str">
        <f>IF($AA29,IF(AND($I29&lt;&gt;"",$I29&lt;&gt;0),ROUND(ROUND($I29,3)*Cenas!$B$14*Cenas!B$18,2),0),"")</f>
        <v/>
      </c>
      <c r="L29" s="96" t="str">
        <f>IF($AA29,IF(AND($I29&lt;&gt;"",$I29&lt;&gt;0),ROUND(ROUND($I29,3)*Cenas!$B$14*Cenas!C$18,2),0),"")</f>
        <v/>
      </c>
      <c r="M29" s="96" t="str">
        <f>IF($AA29,IF(AND($I29&lt;&gt;"",$I29&lt;&gt;0),ROUND(ROUND($I29,3)*Cenas!$B$14*Cenas!D$18,2),0),"")</f>
        <v/>
      </c>
      <c r="N29" s="96" t="str">
        <f>IF($AA29,IF(AND($I29&lt;&gt;"",$I29&lt;&gt;0),ROUND(ROUND($I29,3)*Cenas!$B$14*Cenas!E$18,2),0),"")</f>
        <v/>
      </c>
      <c r="O29" s="96" t="str">
        <f>IF($AA29,IF(AND($I29&lt;&gt;"",$I29&lt;&gt;0),ROUND(ROUND($I29,3)*Cenas!$B$14*Cenas!F$18,2),0),"")</f>
        <v/>
      </c>
      <c r="P29" s="144" t="str">
        <f>IF($AA29,IF(AND($I29&lt;&gt;"",$I29&lt;&gt;0),ROUND(ROUND($I29,3)*Cenas!$B$14*Cenas!G$18,2),0),"")</f>
        <v/>
      </c>
      <c r="Q29" s="103" t="b">
        <f>AND($A29="x",ISBLANK($K29),ISBLANK($N29),NOT(ISBLANK('Daļu izvēle'!K26)))</f>
        <v>0</v>
      </c>
      <c r="R29" s="1"/>
      <c r="W29" s="1" t="b">
        <f t="shared" si="2"/>
        <v>0</v>
      </c>
      <c r="X29" s="1" t="b">
        <f>AND($A29="x",'Daļu izvēle'!$K26&lt;&gt;"",ISBLANK($K29))</f>
        <v>0</v>
      </c>
      <c r="Y29" s="1" t="b">
        <f>AND($A29="x",'Daļu izvēle'!$K26&lt;&gt;"",ISBLANK($N29))</f>
        <v>0</v>
      </c>
      <c r="Z29" s="1" t="e">
        <f t="shared" si="0"/>
        <v>#VALUE!</v>
      </c>
      <c r="AA29" s="56" t="b">
        <f>AND($A29="x",'Daļu izvēle'!$K26&lt;&gt;"",'Daļu izvēle'!$K26&lt;&gt;0)</f>
        <v>0</v>
      </c>
      <c r="AB29" s="56" t="b">
        <f t="shared" si="3"/>
        <v>0</v>
      </c>
      <c r="AC29" s="56" t="b">
        <f t="shared" si="4"/>
        <v>1</v>
      </c>
    </row>
    <row r="30" spans="1:29" hidden="1" x14ac:dyDescent="0.3">
      <c r="A30" s="324" t="str">
        <f>SUBSTITUTE('Daļu izvēle'!A27,"0","")</f>
        <v/>
      </c>
      <c r="B30" s="368">
        <f>'Daļu izvēle'!B27</f>
        <v>19</v>
      </c>
      <c r="C30" s="368" t="str">
        <f>'Daļu izvēle'!C27</f>
        <v>Austrumvidzeme</v>
      </c>
      <c r="D30" s="369" t="str">
        <f>'Daļu izvēle'!D27</f>
        <v>Lejasciema</v>
      </c>
      <c r="E30" s="370">
        <f>'Daļu izvēle'!K27</f>
        <v>0</v>
      </c>
      <c r="F30" s="370">
        <f>'Daļu izvēle'!L27</f>
        <v>0</v>
      </c>
      <c r="G30" s="108">
        <f>'Daļu izvēle'!M27</f>
        <v>0</v>
      </c>
      <c r="H30" s="109">
        <f>'Daļu izvēle'!N27</f>
        <v>0</v>
      </c>
      <c r="I30" s="383"/>
      <c r="J30" s="381">
        <f t="shared" si="1"/>
        <v>0</v>
      </c>
      <c r="K30" s="96" t="str">
        <f>IF($AA30,IF(AND($I30&lt;&gt;"",$I30&lt;&gt;0),ROUND(ROUND($I30,3)*Cenas!$B$14*Cenas!B$18,2),0),"")</f>
        <v/>
      </c>
      <c r="L30" s="96" t="str">
        <f>IF($AA30,IF(AND($I30&lt;&gt;"",$I30&lt;&gt;0),ROUND(ROUND($I30,3)*Cenas!$B$14*Cenas!C$18,2),0),"")</f>
        <v/>
      </c>
      <c r="M30" s="96" t="str">
        <f>IF($AA30,IF(AND($I30&lt;&gt;"",$I30&lt;&gt;0),ROUND(ROUND($I30,3)*Cenas!$B$14*Cenas!D$18,2),0),"")</f>
        <v/>
      </c>
      <c r="N30" s="96" t="str">
        <f>IF($AA30,IF(AND($I30&lt;&gt;"",$I30&lt;&gt;0),ROUND(ROUND($I30,3)*Cenas!$B$14*Cenas!E$18,2),0),"")</f>
        <v/>
      </c>
      <c r="O30" s="96" t="str">
        <f>IF($AA30,IF(AND($I30&lt;&gt;"",$I30&lt;&gt;0),ROUND(ROUND($I30,3)*Cenas!$B$14*Cenas!F$18,2),0),"")</f>
        <v/>
      </c>
      <c r="P30" s="144" t="str">
        <f>IF($AA30,IF(AND($I30&lt;&gt;"",$I30&lt;&gt;0),ROUND(ROUND($I30,3)*Cenas!$B$14*Cenas!G$18,2),0),"")</f>
        <v/>
      </c>
      <c r="Q30" s="103" t="b">
        <f>AND($A30="x",ISBLANK($K30),ISBLANK($N30),NOT(ISBLANK('Daļu izvēle'!K27)))</f>
        <v>0</v>
      </c>
      <c r="R30" s="1"/>
      <c r="W30" s="1" t="b">
        <f t="shared" si="2"/>
        <v>0</v>
      </c>
      <c r="X30" s="1" t="b">
        <f>AND($A30="x",'Daļu izvēle'!$K27&lt;&gt;"",ISBLANK($K30))</f>
        <v>0</v>
      </c>
      <c r="Y30" s="1" t="b">
        <f>AND($A30="x",'Daļu izvēle'!$K27&lt;&gt;"",ISBLANK($N30))</f>
        <v>0</v>
      </c>
      <c r="Z30" s="1" t="e">
        <f t="shared" si="0"/>
        <v>#VALUE!</v>
      </c>
      <c r="AA30" s="56" t="b">
        <f>AND($A30="x",'Daļu izvēle'!$K27&lt;&gt;"",'Daļu izvēle'!$K27&lt;&gt;0)</f>
        <v>0</v>
      </c>
      <c r="AB30" s="56" t="b">
        <f t="shared" si="3"/>
        <v>0</v>
      </c>
      <c r="AC30" s="56" t="b">
        <f t="shared" si="4"/>
        <v>1</v>
      </c>
    </row>
    <row r="31" spans="1:29" hidden="1" x14ac:dyDescent="0.3">
      <c r="A31" s="324" t="str">
        <f>SUBSTITUTE('Daļu izvēle'!A28,"0","")</f>
        <v/>
      </c>
      <c r="B31" s="368">
        <f>'Daļu izvēle'!B28</f>
        <v>20</v>
      </c>
      <c r="C31" s="368" t="str">
        <f>'Daļu izvēle'!C28</f>
        <v>Austrumvidzeme</v>
      </c>
      <c r="D31" s="369" t="str">
        <f>'Daļu izvēle'!D28</f>
        <v>Pededzes</v>
      </c>
      <c r="E31" s="370">
        <f>'Daļu izvēle'!K28</f>
        <v>0</v>
      </c>
      <c r="F31" s="370">
        <f>'Daļu izvēle'!L28</f>
        <v>0</v>
      </c>
      <c r="G31" s="108">
        <f>'Daļu izvēle'!M28</f>
        <v>0</v>
      </c>
      <c r="H31" s="109">
        <f>'Daļu izvēle'!N28</f>
        <v>0</v>
      </c>
      <c r="I31" s="383"/>
      <c r="J31" s="381">
        <f t="shared" si="1"/>
        <v>0</v>
      </c>
      <c r="K31" s="96" t="str">
        <f>IF($AA31,IF(AND($I31&lt;&gt;"",$I31&lt;&gt;0),ROUND(ROUND($I31,3)*Cenas!$B$14*Cenas!B$18,2),0),"")</f>
        <v/>
      </c>
      <c r="L31" s="96" t="str">
        <f>IF($AA31,IF(AND($I31&lt;&gt;"",$I31&lt;&gt;0),ROUND(ROUND($I31,3)*Cenas!$B$14*Cenas!C$18,2),0),"")</f>
        <v/>
      </c>
      <c r="M31" s="96" t="str">
        <f>IF($AA31,IF(AND($I31&lt;&gt;"",$I31&lt;&gt;0),ROUND(ROUND($I31,3)*Cenas!$B$14*Cenas!D$18,2),0),"")</f>
        <v/>
      </c>
      <c r="N31" s="96" t="str">
        <f>IF($AA31,IF(AND($I31&lt;&gt;"",$I31&lt;&gt;0),ROUND(ROUND($I31,3)*Cenas!$B$14*Cenas!E$18,2),0),"")</f>
        <v/>
      </c>
      <c r="O31" s="96" t="str">
        <f>IF($AA31,IF(AND($I31&lt;&gt;"",$I31&lt;&gt;0),ROUND(ROUND($I31,3)*Cenas!$B$14*Cenas!F$18,2),0),"")</f>
        <v/>
      </c>
      <c r="P31" s="144" t="str">
        <f>IF($AA31,IF(AND($I31&lt;&gt;"",$I31&lt;&gt;0),ROUND(ROUND($I31,3)*Cenas!$B$14*Cenas!G$18,2),0),"")</f>
        <v/>
      </c>
      <c r="Q31" s="103" t="b">
        <f>AND($A31="x",ISBLANK($K31),ISBLANK($N31),NOT(ISBLANK('Daļu izvēle'!K28)))</f>
        <v>0</v>
      </c>
      <c r="R31" s="1"/>
      <c r="W31" s="1" t="b">
        <f t="shared" si="2"/>
        <v>0</v>
      </c>
      <c r="X31" s="1" t="b">
        <f>AND($A31="x",'Daļu izvēle'!$K28&lt;&gt;"",ISBLANK($K31))</f>
        <v>0</v>
      </c>
      <c r="Y31" s="1" t="b">
        <f>AND($A31="x",'Daļu izvēle'!$K28&lt;&gt;"",ISBLANK($N31))</f>
        <v>0</v>
      </c>
      <c r="Z31" s="1" t="e">
        <f t="shared" si="0"/>
        <v>#VALUE!</v>
      </c>
      <c r="AA31" s="56" t="b">
        <f>AND($A31="x",'Daļu izvēle'!$K28&lt;&gt;"",'Daļu izvēle'!$K28&lt;&gt;0)</f>
        <v>0</v>
      </c>
      <c r="AB31" s="56" t="b">
        <f t="shared" si="3"/>
        <v>0</v>
      </c>
      <c r="AC31" s="56" t="b">
        <f t="shared" si="4"/>
        <v>1</v>
      </c>
    </row>
    <row r="32" spans="1:29" hidden="1" x14ac:dyDescent="0.3">
      <c r="A32" s="324" t="str">
        <f>SUBSTITUTE('Daļu izvēle'!A29,"0","")</f>
        <v/>
      </c>
      <c r="B32" s="368">
        <f>'Daļu izvēle'!B29</f>
        <v>21</v>
      </c>
      <c r="C32" s="368" t="str">
        <f>'Daļu izvēle'!C29</f>
        <v>Austrumvidzeme</v>
      </c>
      <c r="D32" s="369" t="str">
        <f>'Daļu izvēle'!D29</f>
        <v>Pededzes</v>
      </c>
      <c r="E32" s="370">
        <f>'Daļu izvēle'!K29</f>
        <v>0</v>
      </c>
      <c r="F32" s="370">
        <f>'Daļu izvēle'!L29</f>
        <v>0</v>
      </c>
      <c r="G32" s="108">
        <f>'Daļu izvēle'!M29</f>
        <v>0</v>
      </c>
      <c r="H32" s="109">
        <f>'Daļu izvēle'!N29</f>
        <v>0</v>
      </c>
      <c r="I32" s="383"/>
      <c r="J32" s="381">
        <f t="shared" si="1"/>
        <v>0</v>
      </c>
      <c r="K32" s="96" t="str">
        <f>IF($AA32,IF(AND($I32&lt;&gt;"",$I32&lt;&gt;0),ROUND(ROUND($I32,3)*Cenas!$B$14*Cenas!B$18,2),0),"")</f>
        <v/>
      </c>
      <c r="L32" s="96" t="str">
        <f>IF($AA32,IF(AND($I32&lt;&gt;"",$I32&lt;&gt;0),ROUND(ROUND($I32,3)*Cenas!$B$14*Cenas!C$18,2),0),"")</f>
        <v/>
      </c>
      <c r="M32" s="96" t="str">
        <f>IF($AA32,IF(AND($I32&lt;&gt;"",$I32&lt;&gt;0),ROUND(ROUND($I32,3)*Cenas!$B$14*Cenas!D$18,2),0),"")</f>
        <v/>
      </c>
      <c r="N32" s="96" t="str">
        <f>IF($AA32,IF(AND($I32&lt;&gt;"",$I32&lt;&gt;0),ROUND(ROUND($I32,3)*Cenas!$B$14*Cenas!E$18,2),0),"")</f>
        <v/>
      </c>
      <c r="O32" s="96" t="str">
        <f>IF($AA32,IF(AND($I32&lt;&gt;"",$I32&lt;&gt;0),ROUND(ROUND($I32,3)*Cenas!$B$14*Cenas!F$18,2),0),"")</f>
        <v/>
      </c>
      <c r="P32" s="144" t="str">
        <f>IF($AA32,IF(AND($I32&lt;&gt;"",$I32&lt;&gt;0),ROUND(ROUND($I32,3)*Cenas!$B$14*Cenas!G$18,2),0),"")</f>
        <v/>
      </c>
      <c r="Q32" s="103" t="b">
        <f>AND($A32="x",ISBLANK($K32),ISBLANK($N32),NOT(ISBLANK('Daļu izvēle'!K29)))</f>
        <v>0</v>
      </c>
      <c r="R32" s="1"/>
      <c r="W32" s="1" t="b">
        <f t="shared" si="2"/>
        <v>0</v>
      </c>
      <c r="X32" s="1" t="b">
        <f>AND($A32="x",'Daļu izvēle'!$K29&lt;&gt;"",ISBLANK($K32))</f>
        <v>0</v>
      </c>
      <c r="Y32" s="1" t="b">
        <f>AND($A32="x",'Daļu izvēle'!$K29&lt;&gt;"",ISBLANK($N32))</f>
        <v>0</v>
      </c>
      <c r="Z32" s="1" t="e">
        <f t="shared" si="0"/>
        <v>#VALUE!</v>
      </c>
      <c r="AA32" s="56" t="b">
        <f>AND($A32="x",'Daļu izvēle'!$K29&lt;&gt;"",'Daļu izvēle'!$K29&lt;&gt;0)</f>
        <v>0</v>
      </c>
      <c r="AB32" s="56" t="b">
        <f t="shared" si="3"/>
        <v>0</v>
      </c>
      <c r="AC32" s="56" t="b">
        <f t="shared" si="4"/>
        <v>1</v>
      </c>
    </row>
    <row r="33" spans="1:29" hidden="1" x14ac:dyDescent="0.3">
      <c r="A33" s="324" t="str">
        <f>SUBSTITUTE('Daļu izvēle'!A30,"0","")</f>
        <v/>
      </c>
      <c r="B33" s="368">
        <f>'Daļu izvēle'!B30</f>
        <v>22</v>
      </c>
      <c r="C33" s="368" t="str">
        <f>'Daļu izvēle'!C30</f>
        <v>Austrumvidzeme</v>
      </c>
      <c r="D33" s="369" t="str">
        <f>'Daļu izvēle'!D30</f>
        <v>Pededzes</v>
      </c>
      <c r="E33" s="370">
        <f>'Daļu izvēle'!K30</f>
        <v>10</v>
      </c>
      <c r="F33" s="370">
        <f>'Daļu izvēle'!L30</f>
        <v>0</v>
      </c>
      <c r="G33" s="108">
        <f>'Daļu izvēle'!M30</f>
        <v>0</v>
      </c>
      <c r="H33" s="109">
        <f>'Daļu izvēle'!N30</f>
        <v>0</v>
      </c>
      <c r="I33" s="383"/>
      <c r="J33" s="381">
        <f t="shared" si="1"/>
        <v>0</v>
      </c>
      <c r="K33" s="96" t="str">
        <f>IF($AA33,IF(AND($I33&lt;&gt;"",$I33&lt;&gt;0),ROUND(ROUND($I33,3)*Cenas!$B$14*Cenas!B$18,2),0),"")</f>
        <v/>
      </c>
      <c r="L33" s="96" t="str">
        <f>IF($AA33,IF(AND($I33&lt;&gt;"",$I33&lt;&gt;0),ROUND(ROUND($I33,3)*Cenas!$B$14*Cenas!C$18,2),0),"")</f>
        <v/>
      </c>
      <c r="M33" s="96" t="str">
        <f>IF($AA33,IF(AND($I33&lt;&gt;"",$I33&lt;&gt;0),ROUND(ROUND($I33,3)*Cenas!$B$14*Cenas!D$18,2),0),"")</f>
        <v/>
      </c>
      <c r="N33" s="96" t="str">
        <f>IF($AA33,IF(AND($I33&lt;&gt;"",$I33&lt;&gt;0),ROUND(ROUND($I33,3)*Cenas!$B$14*Cenas!E$18,2),0),"")</f>
        <v/>
      </c>
      <c r="O33" s="96" t="str">
        <f>IF($AA33,IF(AND($I33&lt;&gt;"",$I33&lt;&gt;0),ROUND(ROUND($I33,3)*Cenas!$B$14*Cenas!F$18,2),0),"")</f>
        <v/>
      </c>
      <c r="P33" s="144" t="str">
        <f>IF($AA33,IF(AND($I33&lt;&gt;"",$I33&lt;&gt;0),ROUND(ROUND($I33,3)*Cenas!$B$14*Cenas!G$18,2),0),"")</f>
        <v/>
      </c>
      <c r="Q33" s="103" t="b">
        <f>AND($A33="x",ISBLANK($K33),ISBLANK($N33),NOT(ISBLANK('Daļu izvēle'!K30)))</f>
        <v>0</v>
      </c>
      <c r="R33" s="1"/>
      <c r="W33" s="1" t="b">
        <f t="shared" si="2"/>
        <v>0</v>
      </c>
      <c r="X33" s="1" t="b">
        <f>AND($A33="x",'Daļu izvēle'!$K30&lt;&gt;"",ISBLANK($K33))</f>
        <v>0</v>
      </c>
      <c r="Y33" s="1" t="b">
        <f>AND($A33="x",'Daļu izvēle'!$K30&lt;&gt;"",ISBLANK($N33))</f>
        <v>0</v>
      </c>
      <c r="Z33" s="1" t="e">
        <f t="shared" si="0"/>
        <v>#VALUE!</v>
      </c>
      <c r="AA33" s="56" t="b">
        <f>AND($A33="x",'Daļu izvēle'!$K30&lt;&gt;"",'Daļu izvēle'!$K30&lt;&gt;0)</f>
        <v>0</v>
      </c>
      <c r="AB33" s="56" t="b">
        <f t="shared" si="3"/>
        <v>0</v>
      </c>
      <c r="AC33" s="56" t="b">
        <f t="shared" si="4"/>
        <v>1</v>
      </c>
    </row>
    <row r="34" spans="1:29" hidden="1" x14ac:dyDescent="0.3">
      <c r="A34" s="324" t="str">
        <f>SUBSTITUTE('Daļu izvēle'!A31,"0","")</f>
        <v/>
      </c>
      <c r="B34" s="368">
        <f>'Daļu izvēle'!B31</f>
        <v>23</v>
      </c>
      <c r="C34" s="368" t="str">
        <f>'Daļu izvēle'!C31</f>
        <v>Dienvidkurzeme</v>
      </c>
      <c r="D34" s="369" t="str">
        <f>'Daļu izvēle'!D31</f>
        <v>Alsungas</v>
      </c>
      <c r="E34" s="370">
        <f>'Daļu izvēle'!K31</f>
        <v>0</v>
      </c>
      <c r="F34" s="370">
        <f>'Daļu izvēle'!L31</f>
        <v>0</v>
      </c>
      <c r="G34" s="108">
        <f>'Daļu izvēle'!M31</f>
        <v>0</v>
      </c>
      <c r="H34" s="109">
        <f>'Daļu izvēle'!N31</f>
        <v>0</v>
      </c>
      <c r="I34" s="383"/>
      <c r="J34" s="381">
        <f t="shared" si="1"/>
        <v>0</v>
      </c>
      <c r="K34" s="96" t="str">
        <f>IF($AA34,IF(AND($I34&lt;&gt;"",$I34&lt;&gt;0),ROUND(ROUND($I34,3)*Cenas!$B$14*Cenas!B$18,2),0),"")</f>
        <v/>
      </c>
      <c r="L34" s="96" t="str">
        <f>IF($AA34,IF(AND($I34&lt;&gt;"",$I34&lt;&gt;0),ROUND(ROUND($I34,3)*Cenas!$B$14*Cenas!C$18,2),0),"")</f>
        <v/>
      </c>
      <c r="M34" s="96" t="str">
        <f>IF($AA34,IF(AND($I34&lt;&gt;"",$I34&lt;&gt;0),ROUND(ROUND($I34,3)*Cenas!$B$14*Cenas!D$18,2),0),"")</f>
        <v/>
      </c>
      <c r="N34" s="96" t="str">
        <f>IF($AA34,IF(AND($I34&lt;&gt;"",$I34&lt;&gt;0),ROUND(ROUND($I34,3)*Cenas!$B$14*Cenas!E$18,2),0),"")</f>
        <v/>
      </c>
      <c r="O34" s="96" t="str">
        <f>IF($AA34,IF(AND($I34&lt;&gt;"",$I34&lt;&gt;0),ROUND(ROUND($I34,3)*Cenas!$B$14*Cenas!F$18,2),0),"")</f>
        <v/>
      </c>
      <c r="P34" s="144" t="str">
        <f>IF($AA34,IF(AND($I34&lt;&gt;"",$I34&lt;&gt;0),ROUND(ROUND($I34,3)*Cenas!$B$14*Cenas!G$18,2),0),"")</f>
        <v/>
      </c>
      <c r="Q34" s="103" t="b">
        <f>AND($A34="x",ISBLANK($K34),ISBLANK($N34),NOT(ISBLANK('Daļu izvēle'!K31)))</f>
        <v>0</v>
      </c>
      <c r="R34" s="1"/>
      <c r="W34" s="1" t="b">
        <f t="shared" si="2"/>
        <v>0</v>
      </c>
      <c r="X34" s="1" t="b">
        <f>AND($A34="x",'Daļu izvēle'!$K31&lt;&gt;"",ISBLANK($K34))</f>
        <v>0</v>
      </c>
      <c r="Y34" s="1" t="b">
        <f>AND($A34="x",'Daļu izvēle'!$K31&lt;&gt;"",ISBLANK($N34))</f>
        <v>0</v>
      </c>
      <c r="Z34" s="1" t="e">
        <f t="shared" si="0"/>
        <v>#VALUE!</v>
      </c>
      <c r="AA34" s="56" t="b">
        <f>AND($A34="x",'Daļu izvēle'!$K31&lt;&gt;"",'Daļu izvēle'!$K31&lt;&gt;0)</f>
        <v>0</v>
      </c>
      <c r="AB34" s="56" t="b">
        <f t="shared" si="3"/>
        <v>0</v>
      </c>
      <c r="AC34" s="56" t="b">
        <f t="shared" si="4"/>
        <v>1</v>
      </c>
    </row>
    <row r="35" spans="1:29" hidden="1" x14ac:dyDescent="0.3">
      <c r="A35" s="324" t="str">
        <f>SUBSTITUTE('Daļu izvēle'!A32,"0","")</f>
        <v/>
      </c>
      <c r="B35" s="368">
        <f>'Daļu izvēle'!B32</f>
        <v>24</v>
      </c>
      <c r="C35" s="368" t="str">
        <f>'Daļu izvēle'!C32</f>
        <v>Dienvidkurzeme</v>
      </c>
      <c r="D35" s="369" t="str">
        <f>'Daļu izvēle'!D32</f>
        <v>Alsungas</v>
      </c>
      <c r="E35" s="370">
        <f>'Daļu izvēle'!K32</f>
        <v>0</v>
      </c>
      <c r="F35" s="370">
        <f>'Daļu izvēle'!L32</f>
        <v>0</v>
      </c>
      <c r="G35" s="108">
        <f>'Daļu izvēle'!M32</f>
        <v>0</v>
      </c>
      <c r="H35" s="109">
        <f>'Daļu izvēle'!N32</f>
        <v>0</v>
      </c>
      <c r="I35" s="383"/>
      <c r="J35" s="381">
        <f t="shared" si="1"/>
        <v>0</v>
      </c>
      <c r="K35" s="96" t="str">
        <f>IF($AA35,IF(AND($I35&lt;&gt;"",$I35&lt;&gt;0),ROUND(ROUND($I35,3)*Cenas!$B$14*Cenas!B$18,2),0),"")</f>
        <v/>
      </c>
      <c r="L35" s="96" t="str">
        <f>IF($AA35,IF(AND($I35&lt;&gt;"",$I35&lt;&gt;0),ROUND(ROUND($I35,3)*Cenas!$B$14*Cenas!C$18,2),0),"")</f>
        <v/>
      </c>
      <c r="M35" s="96" t="str">
        <f>IF($AA35,IF(AND($I35&lt;&gt;"",$I35&lt;&gt;0),ROUND(ROUND($I35,3)*Cenas!$B$14*Cenas!D$18,2),0),"")</f>
        <v/>
      </c>
      <c r="N35" s="96" t="str">
        <f>IF($AA35,IF(AND($I35&lt;&gt;"",$I35&lt;&gt;0),ROUND(ROUND($I35,3)*Cenas!$B$14*Cenas!E$18,2),0),"")</f>
        <v/>
      </c>
      <c r="O35" s="96" t="str">
        <f>IF($AA35,IF(AND($I35&lt;&gt;"",$I35&lt;&gt;0),ROUND(ROUND($I35,3)*Cenas!$B$14*Cenas!F$18,2),0),"")</f>
        <v/>
      </c>
      <c r="P35" s="144" t="str">
        <f>IF($AA35,IF(AND($I35&lt;&gt;"",$I35&lt;&gt;0),ROUND(ROUND($I35,3)*Cenas!$B$14*Cenas!G$18,2),0),"")</f>
        <v/>
      </c>
      <c r="Q35" s="103" t="b">
        <f>AND($A35="x",ISBLANK($K35),ISBLANK($N35),NOT(ISBLANK('Daļu izvēle'!K32)))</f>
        <v>0</v>
      </c>
      <c r="R35" s="1"/>
      <c r="W35" s="1" t="b">
        <f t="shared" si="2"/>
        <v>0</v>
      </c>
      <c r="X35" s="1" t="b">
        <f>AND($A35="x",'Daļu izvēle'!$K32&lt;&gt;"",ISBLANK($K35))</f>
        <v>0</v>
      </c>
      <c r="Y35" s="1" t="b">
        <f>AND($A35="x",'Daļu izvēle'!$K32&lt;&gt;"",ISBLANK($N35))</f>
        <v>0</v>
      </c>
      <c r="Z35" s="1" t="e">
        <f t="shared" si="0"/>
        <v>#VALUE!</v>
      </c>
      <c r="AA35" s="56" t="b">
        <f>AND($A35="x",'Daļu izvēle'!$K32&lt;&gt;"",'Daļu izvēle'!$K32&lt;&gt;0)</f>
        <v>0</v>
      </c>
      <c r="AB35" s="56" t="b">
        <f t="shared" si="3"/>
        <v>0</v>
      </c>
      <c r="AC35" s="56" t="b">
        <f t="shared" si="4"/>
        <v>1</v>
      </c>
    </row>
    <row r="36" spans="1:29" hidden="1" x14ac:dyDescent="0.3">
      <c r="A36" s="324" t="str">
        <f>SUBSTITUTE('Daļu izvēle'!A33,"0","")</f>
        <v/>
      </c>
      <c r="B36" s="368">
        <f>'Daļu izvēle'!B33</f>
        <v>25</v>
      </c>
      <c r="C36" s="368" t="str">
        <f>'Daļu izvēle'!C33</f>
        <v>Dienvidkurzeme</v>
      </c>
      <c r="D36" s="369" t="str">
        <f>'Daļu izvēle'!D33</f>
        <v>Alsungas</v>
      </c>
      <c r="E36" s="370">
        <f>'Daļu izvēle'!K33</f>
        <v>0</v>
      </c>
      <c r="F36" s="370">
        <f>'Daļu izvēle'!L33</f>
        <v>0</v>
      </c>
      <c r="G36" s="108">
        <f>'Daļu izvēle'!M33</f>
        <v>0</v>
      </c>
      <c r="H36" s="109">
        <f>'Daļu izvēle'!N33</f>
        <v>0</v>
      </c>
      <c r="I36" s="383"/>
      <c r="J36" s="381">
        <f t="shared" si="1"/>
        <v>0</v>
      </c>
      <c r="K36" s="96" t="str">
        <f>IF($AA36,IF(AND($I36&lt;&gt;"",$I36&lt;&gt;0),ROUND(ROUND($I36,3)*Cenas!$B$14*Cenas!B$18,2),0),"")</f>
        <v/>
      </c>
      <c r="L36" s="96" t="str">
        <f>IF($AA36,IF(AND($I36&lt;&gt;"",$I36&lt;&gt;0),ROUND(ROUND($I36,3)*Cenas!$B$14*Cenas!C$18,2),0),"")</f>
        <v/>
      </c>
      <c r="M36" s="96" t="str">
        <f>IF($AA36,IF(AND($I36&lt;&gt;"",$I36&lt;&gt;0),ROUND(ROUND($I36,3)*Cenas!$B$14*Cenas!D$18,2),0),"")</f>
        <v/>
      </c>
      <c r="N36" s="96" t="str">
        <f>IF($AA36,IF(AND($I36&lt;&gt;"",$I36&lt;&gt;0),ROUND(ROUND($I36,3)*Cenas!$B$14*Cenas!E$18,2),0),"")</f>
        <v/>
      </c>
      <c r="O36" s="96" t="str">
        <f>IF($AA36,IF(AND($I36&lt;&gt;"",$I36&lt;&gt;0),ROUND(ROUND($I36,3)*Cenas!$B$14*Cenas!F$18,2),0),"")</f>
        <v/>
      </c>
      <c r="P36" s="144" t="str">
        <f>IF($AA36,IF(AND($I36&lt;&gt;"",$I36&lt;&gt;0),ROUND(ROUND($I36,3)*Cenas!$B$14*Cenas!G$18,2),0),"")</f>
        <v/>
      </c>
      <c r="Q36" s="103" t="b">
        <f>AND($A36="x",ISBLANK($K36),ISBLANK($N36),NOT(ISBLANK('Daļu izvēle'!K33)))</f>
        <v>0</v>
      </c>
      <c r="R36" s="1"/>
      <c r="W36" s="1" t="b">
        <f t="shared" si="2"/>
        <v>0</v>
      </c>
      <c r="X36" s="1" t="b">
        <f>AND($A36="x",'Daļu izvēle'!$K33&lt;&gt;"",ISBLANK($K36))</f>
        <v>0</v>
      </c>
      <c r="Y36" s="1" t="b">
        <f>AND($A36="x",'Daļu izvēle'!$K33&lt;&gt;"",ISBLANK($N36))</f>
        <v>0</v>
      </c>
      <c r="Z36" s="1" t="e">
        <f t="shared" si="0"/>
        <v>#VALUE!</v>
      </c>
      <c r="AA36" s="56" t="b">
        <f>AND($A36="x",'Daļu izvēle'!$K33&lt;&gt;"",'Daļu izvēle'!$K33&lt;&gt;0)</f>
        <v>0</v>
      </c>
      <c r="AB36" s="56" t="b">
        <f t="shared" si="3"/>
        <v>0</v>
      </c>
      <c r="AC36" s="56" t="b">
        <f t="shared" si="4"/>
        <v>1</v>
      </c>
    </row>
    <row r="37" spans="1:29" hidden="1" x14ac:dyDescent="0.3">
      <c r="A37" s="324" t="str">
        <f>SUBSTITUTE('Daļu izvēle'!A34,"0","")</f>
        <v/>
      </c>
      <c r="B37" s="368">
        <f>'Daļu izvēle'!B34</f>
        <v>26</v>
      </c>
      <c r="C37" s="368" t="str">
        <f>'Daļu izvēle'!C34</f>
        <v>Dienvidkurzeme</v>
      </c>
      <c r="D37" s="369" t="str">
        <f>'Daļu izvēle'!D34</f>
        <v>Alsungas</v>
      </c>
      <c r="E37" s="370">
        <f>'Daļu izvēle'!K34</f>
        <v>15</v>
      </c>
      <c r="F37" s="370">
        <f>'Daļu izvēle'!L34</f>
        <v>0</v>
      </c>
      <c r="G37" s="108">
        <f>'Daļu izvēle'!M34</f>
        <v>0</v>
      </c>
      <c r="H37" s="109">
        <f>'Daļu izvēle'!N34</f>
        <v>0</v>
      </c>
      <c r="I37" s="383"/>
      <c r="J37" s="381">
        <f t="shared" si="1"/>
        <v>0</v>
      </c>
      <c r="K37" s="96" t="str">
        <f>IF($AA37,IF(AND($I37&lt;&gt;"",$I37&lt;&gt;0),ROUND(ROUND($I37,3)*Cenas!$B$14*Cenas!B$18,2),0),"")</f>
        <v/>
      </c>
      <c r="L37" s="96" t="str">
        <f>IF($AA37,IF(AND($I37&lt;&gt;"",$I37&lt;&gt;0),ROUND(ROUND($I37,3)*Cenas!$B$14*Cenas!C$18,2),0),"")</f>
        <v/>
      </c>
      <c r="M37" s="96" t="str">
        <f>IF($AA37,IF(AND($I37&lt;&gt;"",$I37&lt;&gt;0),ROUND(ROUND($I37,3)*Cenas!$B$14*Cenas!D$18,2),0),"")</f>
        <v/>
      </c>
      <c r="N37" s="96" t="str">
        <f>IF($AA37,IF(AND($I37&lt;&gt;"",$I37&lt;&gt;0),ROUND(ROUND($I37,3)*Cenas!$B$14*Cenas!E$18,2),0),"")</f>
        <v/>
      </c>
      <c r="O37" s="96" t="str">
        <f>IF($AA37,IF(AND($I37&lt;&gt;"",$I37&lt;&gt;0),ROUND(ROUND($I37,3)*Cenas!$B$14*Cenas!F$18,2),0),"")</f>
        <v/>
      </c>
      <c r="P37" s="144" t="str">
        <f>IF($AA37,IF(AND($I37&lt;&gt;"",$I37&lt;&gt;0),ROUND(ROUND($I37,3)*Cenas!$B$14*Cenas!G$18,2),0),"")</f>
        <v/>
      </c>
      <c r="Q37" s="103" t="b">
        <f>AND($A37="x",ISBLANK($K37),ISBLANK($N37),NOT(ISBLANK('Daļu izvēle'!K34)))</f>
        <v>0</v>
      </c>
      <c r="R37" s="1"/>
      <c r="W37" s="1" t="b">
        <f t="shared" si="2"/>
        <v>0</v>
      </c>
      <c r="X37" s="1" t="b">
        <f>AND($A37="x",'Daļu izvēle'!$K34&lt;&gt;"",ISBLANK($K37))</f>
        <v>0</v>
      </c>
      <c r="Y37" s="1" t="b">
        <f>AND($A37="x",'Daļu izvēle'!$K34&lt;&gt;"",ISBLANK($N37))</f>
        <v>0</v>
      </c>
      <c r="Z37" s="1" t="e">
        <f t="shared" si="0"/>
        <v>#VALUE!</v>
      </c>
      <c r="AA37" s="56" t="b">
        <f>AND($A37="x",'Daļu izvēle'!$K34&lt;&gt;"",'Daļu izvēle'!$K34&lt;&gt;0)</f>
        <v>0</v>
      </c>
      <c r="AB37" s="56" t="b">
        <f t="shared" si="3"/>
        <v>0</v>
      </c>
      <c r="AC37" s="56" t="b">
        <f t="shared" si="4"/>
        <v>1</v>
      </c>
    </row>
    <row r="38" spans="1:29" hidden="1" x14ac:dyDescent="0.3">
      <c r="A38" s="324" t="str">
        <f>SUBSTITUTE('Daļu izvēle'!A35,"0","")</f>
        <v/>
      </c>
      <c r="B38" s="368">
        <f>'Daļu izvēle'!B35</f>
        <v>27</v>
      </c>
      <c r="C38" s="368" t="str">
        <f>'Daļu izvēle'!C35</f>
        <v>Dienvidkurzeme</v>
      </c>
      <c r="D38" s="369" t="str">
        <f>'Daļu izvēle'!D35</f>
        <v>Rendas</v>
      </c>
      <c r="E38" s="370">
        <f>'Daļu izvēle'!K35</f>
        <v>0</v>
      </c>
      <c r="F38" s="370">
        <f>'Daļu izvēle'!L35</f>
        <v>0</v>
      </c>
      <c r="G38" s="108">
        <f>'Daļu izvēle'!M35</f>
        <v>0</v>
      </c>
      <c r="H38" s="109">
        <f>'Daļu izvēle'!N35</f>
        <v>0</v>
      </c>
      <c r="I38" s="383"/>
      <c r="J38" s="381">
        <f t="shared" si="1"/>
        <v>0</v>
      </c>
      <c r="K38" s="96" t="str">
        <f>IF($AA38,IF(AND($I38&lt;&gt;"",$I38&lt;&gt;0),ROUND(ROUND($I38,3)*Cenas!$B$14*Cenas!B$18,2),0),"")</f>
        <v/>
      </c>
      <c r="L38" s="96" t="str">
        <f>IF($AA38,IF(AND($I38&lt;&gt;"",$I38&lt;&gt;0),ROUND(ROUND($I38,3)*Cenas!$B$14*Cenas!C$18,2),0),"")</f>
        <v/>
      </c>
      <c r="M38" s="96" t="str">
        <f>IF($AA38,IF(AND($I38&lt;&gt;"",$I38&lt;&gt;0),ROUND(ROUND($I38,3)*Cenas!$B$14*Cenas!D$18,2),0),"")</f>
        <v/>
      </c>
      <c r="N38" s="96" t="str">
        <f>IF($AA38,IF(AND($I38&lt;&gt;"",$I38&lt;&gt;0),ROUND(ROUND($I38,3)*Cenas!$B$14*Cenas!E$18,2),0),"")</f>
        <v/>
      </c>
      <c r="O38" s="96" t="str">
        <f>IF($AA38,IF(AND($I38&lt;&gt;"",$I38&lt;&gt;0),ROUND(ROUND($I38,3)*Cenas!$B$14*Cenas!F$18,2),0),"")</f>
        <v/>
      </c>
      <c r="P38" s="144" t="str">
        <f>IF($AA38,IF(AND($I38&lt;&gt;"",$I38&lt;&gt;0),ROUND(ROUND($I38,3)*Cenas!$B$14*Cenas!G$18,2),0),"")</f>
        <v/>
      </c>
      <c r="Q38" s="103" t="b">
        <f>AND($A38="x",ISBLANK($K38),ISBLANK($N38),NOT(ISBLANK('Daļu izvēle'!K35)))</f>
        <v>0</v>
      </c>
      <c r="R38" s="1"/>
      <c r="W38" s="1" t="b">
        <f t="shared" si="2"/>
        <v>0</v>
      </c>
      <c r="X38" s="1" t="b">
        <f>AND($A38="x",'Daļu izvēle'!$K35&lt;&gt;"",ISBLANK($K38))</f>
        <v>0</v>
      </c>
      <c r="Y38" s="1" t="b">
        <f>AND($A38="x",'Daļu izvēle'!$K35&lt;&gt;"",ISBLANK($N38))</f>
        <v>0</v>
      </c>
      <c r="Z38" s="1" t="e">
        <f t="shared" si="0"/>
        <v>#VALUE!</v>
      </c>
      <c r="AA38" s="56" t="b">
        <f>AND($A38="x",'Daļu izvēle'!$K35&lt;&gt;"",'Daļu izvēle'!$K35&lt;&gt;0)</f>
        <v>0</v>
      </c>
      <c r="AB38" s="56" t="b">
        <f t="shared" si="3"/>
        <v>0</v>
      </c>
      <c r="AC38" s="56" t="b">
        <f t="shared" si="4"/>
        <v>1</v>
      </c>
    </row>
    <row r="39" spans="1:29" hidden="1" x14ac:dyDescent="0.3">
      <c r="A39" s="324" t="str">
        <f>SUBSTITUTE('Daļu izvēle'!A36,"0","")</f>
        <v/>
      </c>
      <c r="B39" s="368">
        <f>'Daļu izvēle'!B36</f>
        <v>28</v>
      </c>
      <c r="C39" s="368" t="str">
        <f>'Daļu izvēle'!C36</f>
        <v>Dienvidkurzeme</v>
      </c>
      <c r="D39" s="369" t="str">
        <f>'Daļu izvēle'!D36</f>
        <v>Rendas</v>
      </c>
      <c r="E39" s="370">
        <f>'Daļu izvēle'!K36</f>
        <v>20</v>
      </c>
      <c r="F39" s="370">
        <f>'Daļu izvēle'!L36</f>
        <v>0</v>
      </c>
      <c r="G39" s="108">
        <f>'Daļu izvēle'!M36</f>
        <v>0</v>
      </c>
      <c r="H39" s="109">
        <f>'Daļu izvēle'!N36</f>
        <v>0</v>
      </c>
      <c r="I39" s="383"/>
      <c r="J39" s="381">
        <f t="shared" si="1"/>
        <v>0</v>
      </c>
      <c r="K39" s="96" t="str">
        <f>IF($AA39,IF(AND($I39&lt;&gt;"",$I39&lt;&gt;0),ROUND(ROUND($I39,3)*Cenas!$B$14*Cenas!B$18,2),0),"")</f>
        <v/>
      </c>
      <c r="L39" s="96" t="str">
        <f>IF($AA39,IF(AND($I39&lt;&gt;"",$I39&lt;&gt;0),ROUND(ROUND($I39,3)*Cenas!$B$14*Cenas!C$18,2),0),"")</f>
        <v/>
      </c>
      <c r="M39" s="96" t="str">
        <f>IF($AA39,IF(AND($I39&lt;&gt;"",$I39&lt;&gt;0),ROUND(ROUND($I39,3)*Cenas!$B$14*Cenas!D$18,2),0),"")</f>
        <v/>
      </c>
      <c r="N39" s="96" t="str">
        <f>IF($AA39,IF(AND($I39&lt;&gt;"",$I39&lt;&gt;0),ROUND(ROUND($I39,3)*Cenas!$B$14*Cenas!E$18,2),0),"")</f>
        <v/>
      </c>
      <c r="O39" s="96" t="str">
        <f>IF($AA39,IF(AND($I39&lt;&gt;"",$I39&lt;&gt;0),ROUND(ROUND($I39,3)*Cenas!$B$14*Cenas!F$18,2),0),"")</f>
        <v/>
      </c>
      <c r="P39" s="144" t="str">
        <f>IF($AA39,IF(AND($I39&lt;&gt;"",$I39&lt;&gt;0),ROUND(ROUND($I39,3)*Cenas!$B$14*Cenas!G$18,2),0),"")</f>
        <v/>
      </c>
      <c r="Q39" s="103" t="b">
        <f>AND($A39="x",ISBLANK($K39),ISBLANK($N39),NOT(ISBLANK('Daļu izvēle'!K36)))</f>
        <v>0</v>
      </c>
      <c r="R39" s="1"/>
      <c r="W39" s="1" t="b">
        <f t="shared" si="2"/>
        <v>0</v>
      </c>
      <c r="X39" s="1" t="b">
        <f>AND($A39="x",'Daļu izvēle'!$K36&lt;&gt;"",ISBLANK($K39))</f>
        <v>0</v>
      </c>
      <c r="Y39" s="1" t="b">
        <f>AND($A39="x",'Daļu izvēle'!$K36&lt;&gt;"",ISBLANK($N39))</f>
        <v>0</v>
      </c>
      <c r="Z39" s="1" t="e">
        <f t="shared" si="0"/>
        <v>#VALUE!</v>
      </c>
      <c r="AA39" s="56" t="b">
        <f>AND($A39="x",'Daļu izvēle'!$K36&lt;&gt;"",'Daļu izvēle'!$K36&lt;&gt;0)</f>
        <v>0</v>
      </c>
      <c r="AB39" s="56" t="b">
        <f t="shared" si="3"/>
        <v>0</v>
      </c>
      <c r="AC39" s="56" t="b">
        <f t="shared" si="4"/>
        <v>1</v>
      </c>
    </row>
    <row r="40" spans="1:29" hidden="1" x14ac:dyDescent="0.3">
      <c r="A40" s="324" t="str">
        <f>SUBSTITUTE('Daļu izvēle'!A37,"0","")</f>
        <v/>
      </c>
      <c r="B40" s="368">
        <f>'Daļu izvēle'!B37</f>
        <v>29</v>
      </c>
      <c r="C40" s="368" t="str">
        <f>'Daļu izvēle'!C37</f>
        <v>Dienvidkurzeme</v>
      </c>
      <c r="D40" s="369" t="str">
        <f>'Daļu izvēle'!D37</f>
        <v>Akmensraga</v>
      </c>
      <c r="E40" s="370">
        <f>'Daļu izvēle'!K37</f>
        <v>0</v>
      </c>
      <c r="F40" s="370">
        <f>'Daļu izvēle'!L37</f>
        <v>0</v>
      </c>
      <c r="G40" s="108">
        <f>'Daļu izvēle'!M37</f>
        <v>0</v>
      </c>
      <c r="H40" s="109">
        <f>'Daļu izvēle'!N37</f>
        <v>0</v>
      </c>
      <c r="I40" s="383"/>
      <c r="J40" s="381">
        <f t="shared" si="1"/>
        <v>0</v>
      </c>
      <c r="K40" s="96" t="str">
        <f>IF($AA40,IF(AND($I40&lt;&gt;"",$I40&lt;&gt;0),ROUND(ROUND($I40,3)*Cenas!$B$14*Cenas!B$18,2),0),"")</f>
        <v/>
      </c>
      <c r="L40" s="96" t="str">
        <f>IF($AA40,IF(AND($I40&lt;&gt;"",$I40&lt;&gt;0),ROUND(ROUND($I40,3)*Cenas!$B$14*Cenas!C$18,2),0),"")</f>
        <v/>
      </c>
      <c r="M40" s="96" t="str">
        <f>IF($AA40,IF(AND($I40&lt;&gt;"",$I40&lt;&gt;0),ROUND(ROUND($I40,3)*Cenas!$B$14*Cenas!D$18,2),0),"")</f>
        <v/>
      </c>
      <c r="N40" s="96" t="str">
        <f>IF($AA40,IF(AND($I40&lt;&gt;"",$I40&lt;&gt;0),ROUND(ROUND($I40,3)*Cenas!$B$14*Cenas!E$18,2),0),"")</f>
        <v/>
      </c>
      <c r="O40" s="96" t="str">
        <f>IF($AA40,IF(AND($I40&lt;&gt;"",$I40&lt;&gt;0),ROUND(ROUND($I40,3)*Cenas!$B$14*Cenas!F$18,2),0),"")</f>
        <v/>
      </c>
      <c r="P40" s="144" t="str">
        <f>IF($AA40,IF(AND($I40&lt;&gt;"",$I40&lt;&gt;0),ROUND(ROUND($I40,3)*Cenas!$B$14*Cenas!G$18,2),0),"")</f>
        <v/>
      </c>
      <c r="Q40" s="103" t="b">
        <f>AND($A40="x",ISBLANK($K40),ISBLANK($N40),NOT(ISBLANK('Daļu izvēle'!K37)))</f>
        <v>0</v>
      </c>
      <c r="R40" s="1"/>
      <c r="W40" s="1" t="b">
        <f t="shared" si="2"/>
        <v>0</v>
      </c>
      <c r="X40" s="1" t="b">
        <f>AND($A40="x",'Daļu izvēle'!$K37&lt;&gt;"",ISBLANK($K40))</f>
        <v>0</v>
      </c>
      <c r="Y40" s="1" t="b">
        <f>AND($A40="x",'Daļu izvēle'!$K37&lt;&gt;"",ISBLANK($N40))</f>
        <v>0</v>
      </c>
      <c r="Z40" s="1" t="e">
        <f t="shared" si="0"/>
        <v>#VALUE!</v>
      </c>
      <c r="AA40" s="56" t="b">
        <f>AND($A40="x",'Daļu izvēle'!$K37&lt;&gt;"",'Daļu izvēle'!$K37&lt;&gt;0)</f>
        <v>0</v>
      </c>
      <c r="AB40" s="56" t="b">
        <f t="shared" si="3"/>
        <v>0</v>
      </c>
      <c r="AC40" s="56" t="b">
        <f t="shared" si="4"/>
        <v>1</v>
      </c>
    </row>
    <row r="41" spans="1:29" hidden="1" x14ac:dyDescent="0.3">
      <c r="A41" s="324" t="str">
        <f>SUBSTITUTE('Daļu izvēle'!A38,"0","")</f>
        <v/>
      </c>
      <c r="B41" s="368">
        <f>'Daļu izvēle'!B38</f>
        <v>30</v>
      </c>
      <c r="C41" s="368" t="str">
        <f>'Daļu izvēle'!C38</f>
        <v>Dienvidkurzeme</v>
      </c>
      <c r="D41" s="369" t="str">
        <f>'Daļu izvēle'!D38</f>
        <v>Akmensraga</v>
      </c>
      <c r="E41" s="370">
        <f>'Daļu izvēle'!K38</f>
        <v>0</v>
      </c>
      <c r="F41" s="370">
        <f>'Daļu izvēle'!L38</f>
        <v>0</v>
      </c>
      <c r="G41" s="108">
        <f>'Daļu izvēle'!M38</f>
        <v>0</v>
      </c>
      <c r="H41" s="109">
        <f>'Daļu izvēle'!N38</f>
        <v>0</v>
      </c>
      <c r="I41" s="383"/>
      <c r="J41" s="381">
        <f t="shared" si="1"/>
        <v>0</v>
      </c>
      <c r="K41" s="96" t="str">
        <f>IF($AA41,IF(AND($I41&lt;&gt;"",$I41&lt;&gt;0),ROUND(ROUND($I41,3)*Cenas!$B$14*Cenas!B$18,2),0),"")</f>
        <v/>
      </c>
      <c r="L41" s="96" t="str">
        <f>IF($AA41,IF(AND($I41&lt;&gt;"",$I41&lt;&gt;0),ROUND(ROUND($I41,3)*Cenas!$B$14*Cenas!C$18,2),0),"")</f>
        <v/>
      </c>
      <c r="M41" s="96" t="str">
        <f>IF($AA41,IF(AND($I41&lt;&gt;"",$I41&lt;&gt;0),ROUND(ROUND($I41,3)*Cenas!$B$14*Cenas!D$18,2),0),"")</f>
        <v/>
      </c>
      <c r="N41" s="96" t="str">
        <f>IF($AA41,IF(AND($I41&lt;&gt;"",$I41&lt;&gt;0),ROUND(ROUND($I41,3)*Cenas!$B$14*Cenas!E$18,2),0),"")</f>
        <v/>
      </c>
      <c r="O41" s="96" t="str">
        <f>IF($AA41,IF(AND($I41&lt;&gt;"",$I41&lt;&gt;0),ROUND(ROUND($I41,3)*Cenas!$B$14*Cenas!F$18,2),0),"")</f>
        <v/>
      </c>
      <c r="P41" s="144" t="str">
        <f>IF($AA41,IF(AND($I41&lt;&gt;"",$I41&lt;&gt;0),ROUND(ROUND($I41,3)*Cenas!$B$14*Cenas!G$18,2),0),"")</f>
        <v/>
      </c>
      <c r="Q41" s="103" t="b">
        <f>AND($A41="x",ISBLANK($K41),ISBLANK($N41),NOT(ISBLANK('Daļu izvēle'!K38)))</f>
        <v>0</v>
      </c>
      <c r="R41" s="1"/>
      <c r="W41" s="1" t="b">
        <f t="shared" si="2"/>
        <v>0</v>
      </c>
      <c r="X41" s="1" t="b">
        <f>AND($A41="x",'Daļu izvēle'!$K38&lt;&gt;"",ISBLANK($K41))</f>
        <v>0</v>
      </c>
      <c r="Y41" s="1" t="b">
        <f>AND($A41="x",'Daļu izvēle'!$K38&lt;&gt;"",ISBLANK($N41))</f>
        <v>0</v>
      </c>
      <c r="Z41" s="1" t="e">
        <f t="shared" si="0"/>
        <v>#VALUE!</v>
      </c>
      <c r="AA41" s="56" t="b">
        <f>AND($A41="x",'Daļu izvēle'!$K38&lt;&gt;"",'Daļu izvēle'!$K38&lt;&gt;0)</f>
        <v>0</v>
      </c>
      <c r="AB41" s="56" t="b">
        <f t="shared" si="3"/>
        <v>0</v>
      </c>
      <c r="AC41" s="56" t="b">
        <f t="shared" si="4"/>
        <v>1</v>
      </c>
    </row>
    <row r="42" spans="1:29" hidden="1" x14ac:dyDescent="0.3">
      <c r="A42" s="324" t="str">
        <f>SUBSTITUTE('Daļu izvēle'!A39,"0","")</f>
        <v/>
      </c>
      <c r="B42" s="368">
        <f>'Daļu izvēle'!B39</f>
        <v>31</v>
      </c>
      <c r="C42" s="368" t="str">
        <f>'Daļu izvēle'!C39</f>
        <v>Dienvidkurzeme</v>
      </c>
      <c r="D42" s="369" t="str">
        <f>'Daļu izvēle'!D39</f>
        <v>Akmensraga</v>
      </c>
      <c r="E42" s="370">
        <f>'Daļu izvēle'!K39</f>
        <v>0</v>
      </c>
      <c r="F42" s="370">
        <f>'Daļu izvēle'!L39</f>
        <v>0</v>
      </c>
      <c r="G42" s="108">
        <f>'Daļu izvēle'!M39</f>
        <v>0</v>
      </c>
      <c r="H42" s="109">
        <f>'Daļu izvēle'!N39</f>
        <v>0</v>
      </c>
      <c r="I42" s="383"/>
      <c r="J42" s="381">
        <f t="shared" si="1"/>
        <v>0</v>
      </c>
      <c r="K42" s="96" t="str">
        <f>IF($AA42,IF(AND($I42&lt;&gt;"",$I42&lt;&gt;0),ROUND(ROUND($I42,3)*Cenas!$B$14*Cenas!B$18,2),0),"")</f>
        <v/>
      </c>
      <c r="L42" s="96" t="str">
        <f>IF($AA42,IF(AND($I42&lt;&gt;"",$I42&lt;&gt;0),ROUND(ROUND($I42,3)*Cenas!$B$14*Cenas!C$18,2),0),"")</f>
        <v/>
      </c>
      <c r="M42" s="96" t="str">
        <f>IF($AA42,IF(AND($I42&lt;&gt;"",$I42&lt;&gt;0),ROUND(ROUND($I42,3)*Cenas!$B$14*Cenas!D$18,2),0),"")</f>
        <v/>
      </c>
      <c r="N42" s="96" t="str">
        <f>IF($AA42,IF(AND($I42&lt;&gt;"",$I42&lt;&gt;0),ROUND(ROUND($I42,3)*Cenas!$B$14*Cenas!E$18,2),0),"")</f>
        <v/>
      </c>
      <c r="O42" s="96" t="str">
        <f>IF($AA42,IF(AND($I42&lt;&gt;"",$I42&lt;&gt;0),ROUND(ROUND($I42,3)*Cenas!$B$14*Cenas!F$18,2),0),"")</f>
        <v/>
      </c>
      <c r="P42" s="144" t="str">
        <f>IF($AA42,IF(AND($I42&lt;&gt;"",$I42&lt;&gt;0),ROUND(ROUND($I42,3)*Cenas!$B$14*Cenas!G$18,2),0),"")</f>
        <v/>
      </c>
      <c r="Q42" s="103" t="b">
        <f>AND($A42="x",ISBLANK($K42),ISBLANK($N42),NOT(ISBLANK('Daļu izvēle'!K39)))</f>
        <v>0</v>
      </c>
      <c r="R42" s="1"/>
      <c r="W42" s="1" t="b">
        <f t="shared" si="2"/>
        <v>0</v>
      </c>
      <c r="X42" s="1" t="b">
        <f>AND($A42="x",'Daļu izvēle'!$K39&lt;&gt;"",ISBLANK($K42))</f>
        <v>0</v>
      </c>
      <c r="Y42" s="1" t="b">
        <f>AND($A42="x",'Daļu izvēle'!$K39&lt;&gt;"",ISBLANK($N42))</f>
        <v>0</v>
      </c>
      <c r="Z42" s="1" t="e">
        <f t="shared" si="0"/>
        <v>#VALUE!</v>
      </c>
      <c r="AA42" s="56" t="b">
        <f>AND($A42="x",'Daļu izvēle'!$K39&lt;&gt;"",'Daļu izvēle'!$K39&lt;&gt;0)</f>
        <v>0</v>
      </c>
      <c r="AB42" s="56" t="b">
        <f t="shared" si="3"/>
        <v>0</v>
      </c>
      <c r="AC42" s="56" t="b">
        <f t="shared" si="4"/>
        <v>1</v>
      </c>
    </row>
    <row r="43" spans="1:29" hidden="1" x14ac:dyDescent="0.3">
      <c r="A43" s="324" t="str">
        <f>SUBSTITUTE('Daļu izvēle'!A40,"0","")</f>
        <v/>
      </c>
      <c r="B43" s="368">
        <f>'Daļu izvēle'!B40</f>
        <v>32</v>
      </c>
      <c r="C43" s="368" t="str">
        <f>'Daļu izvēle'!C40</f>
        <v>Dienvidkurzeme</v>
      </c>
      <c r="D43" s="369" t="str">
        <f>'Daļu izvēle'!D40</f>
        <v>Akmensraga</v>
      </c>
      <c r="E43" s="370">
        <f>'Daļu izvēle'!K40</f>
        <v>0</v>
      </c>
      <c r="F43" s="370">
        <f>'Daļu izvēle'!L40</f>
        <v>0</v>
      </c>
      <c r="G43" s="108">
        <f>'Daļu izvēle'!M40</f>
        <v>0</v>
      </c>
      <c r="H43" s="109">
        <f>'Daļu izvēle'!N40</f>
        <v>0</v>
      </c>
      <c r="I43" s="383"/>
      <c r="J43" s="381">
        <f t="shared" si="1"/>
        <v>0</v>
      </c>
      <c r="K43" s="96" t="str">
        <f>IF($AA43,IF(AND($I43&lt;&gt;"",$I43&lt;&gt;0),ROUND(ROUND($I43,3)*Cenas!$B$14*Cenas!B$18,2),0),"")</f>
        <v/>
      </c>
      <c r="L43" s="96" t="str">
        <f>IF($AA43,IF(AND($I43&lt;&gt;"",$I43&lt;&gt;0),ROUND(ROUND($I43,3)*Cenas!$B$14*Cenas!C$18,2),0),"")</f>
        <v/>
      </c>
      <c r="M43" s="96" t="str">
        <f>IF($AA43,IF(AND($I43&lt;&gt;"",$I43&lt;&gt;0),ROUND(ROUND($I43,3)*Cenas!$B$14*Cenas!D$18,2),0),"")</f>
        <v/>
      </c>
      <c r="N43" s="96" t="str">
        <f>IF($AA43,IF(AND($I43&lt;&gt;"",$I43&lt;&gt;0),ROUND(ROUND($I43,3)*Cenas!$B$14*Cenas!E$18,2),0),"")</f>
        <v/>
      </c>
      <c r="O43" s="96" t="str">
        <f>IF($AA43,IF(AND($I43&lt;&gt;"",$I43&lt;&gt;0),ROUND(ROUND($I43,3)*Cenas!$B$14*Cenas!F$18,2),0),"")</f>
        <v/>
      </c>
      <c r="P43" s="144" t="str">
        <f>IF($AA43,IF(AND($I43&lt;&gt;"",$I43&lt;&gt;0),ROUND(ROUND($I43,3)*Cenas!$B$14*Cenas!G$18,2),0),"")</f>
        <v/>
      </c>
      <c r="Q43" s="103" t="b">
        <f>AND($A43="x",ISBLANK($K43),ISBLANK($N43),NOT(ISBLANK('Daļu izvēle'!K40)))</f>
        <v>0</v>
      </c>
      <c r="R43" s="1"/>
      <c r="W43" s="1" t="b">
        <f t="shared" si="2"/>
        <v>0</v>
      </c>
      <c r="X43" s="1" t="b">
        <f>AND($A43="x",'Daļu izvēle'!$K40&lt;&gt;"",ISBLANK($K43))</f>
        <v>0</v>
      </c>
      <c r="Y43" s="1" t="b">
        <f>AND($A43="x",'Daļu izvēle'!$K40&lt;&gt;"",ISBLANK($N43))</f>
        <v>0</v>
      </c>
      <c r="Z43" s="1" t="e">
        <f t="shared" si="0"/>
        <v>#VALUE!</v>
      </c>
      <c r="AA43" s="56" t="b">
        <f>AND($A43="x",'Daļu izvēle'!$K40&lt;&gt;"",'Daļu izvēle'!$K40&lt;&gt;0)</f>
        <v>0</v>
      </c>
      <c r="AB43" s="56" t="b">
        <f t="shared" si="3"/>
        <v>0</v>
      </c>
      <c r="AC43" s="56" t="b">
        <f t="shared" si="4"/>
        <v>1</v>
      </c>
    </row>
    <row r="44" spans="1:29" hidden="1" x14ac:dyDescent="0.3">
      <c r="A44" s="324" t="str">
        <f>SUBSTITUTE('Daļu izvēle'!A41,"0","")</f>
        <v/>
      </c>
      <c r="B44" s="368">
        <f>'Daļu izvēle'!B41</f>
        <v>33</v>
      </c>
      <c r="C44" s="368" t="str">
        <f>'Daļu izvēle'!C41</f>
        <v>Dienvidkurzeme</v>
      </c>
      <c r="D44" s="369" t="str">
        <f>'Daļu izvēle'!D41</f>
        <v>Akmensraga</v>
      </c>
      <c r="E44" s="370">
        <f>'Daļu izvēle'!K41</f>
        <v>25</v>
      </c>
      <c r="F44" s="370">
        <f>'Daļu izvēle'!L41</f>
        <v>0</v>
      </c>
      <c r="G44" s="108">
        <f>'Daļu izvēle'!M41</f>
        <v>0</v>
      </c>
      <c r="H44" s="109">
        <f>'Daļu izvēle'!N41</f>
        <v>0</v>
      </c>
      <c r="I44" s="383"/>
      <c r="J44" s="381">
        <f t="shared" si="1"/>
        <v>0</v>
      </c>
      <c r="K44" s="96" t="str">
        <f>IF($AA44,IF(AND($I44&lt;&gt;"",$I44&lt;&gt;0),ROUND(ROUND($I44,3)*Cenas!$B$14*Cenas!B$18,2),0),"")</f>
        <v/>
      </c>
      <c r="L44" s="96" t="str">
        <f>IF($AA44,IF(AND($I44&lt;&gt;"",$I44&lt;&gt;0),ROUND(ROUND($I44,3)*Cenas!$B$14*Cenas!C$18,2),0),"")</f>
        <v/>
      </c>
      <c r="M44" s="96" t="str">
        <f>IF($AA44,IF(AND($I44&lt;&gt;"",$I44&lt;&gt;0),ROUND(ROUND($I44,3)*Cenas!$B$14*Cenas!D$18,2),0),"")</f>
        <v/>
      </c>
      <c r="N44" s="96" t="str">
        <f>IF($AA44,IF(AND($I44&lt;&gt;"",$I44&lt;&gt;0),ROUND(ROUND($I44,3)*Cenas!$B$14*Cenas!E$18,2),0),"")</f>
        <v/>
      </c>
      <c r="O44" s="96" t="str">
        <f>IF($AA44,IF(AND($I44&lt;&gt;"",$I44&lt;&gt;0),ROUND(ROUND($I44,3)*Cenas!$B$14*Cenas!F$18,2),0),"")</f>
        <v/>
      </c>
      <c r="P44" s="144" t="str">
        <f>IF($AA44,IF(AND($I44&lt;&gt;"",$I44&lt;&gt;0),ROUND(ROUND($I44,3)*Cenas!$B$14*Cenas!G$18,2),0),"")</f>
        <v/>
      </c>
      <c r="Q44" s="103" t="b">
        <f>AND($A44="x",ISBLANK($K44),ISBLANK($N44),NOT(ISBLANK('Daļu izvēle'!K41)))</f>
        <v>0</v>
      </c>
      <c r="R44" s="1"/>
      <c r="W44" s="1" t="b">
        <f t="shared" si="2"/>
        <v>0</v>
      </c>
      <c r="X44" s="1" t="b">
        <f>AND($A44="x",'Daļu izvēle'!$K41&lt;&gt;"",ISBLANK($K44))</f>
        <v>0</v>
      </c>
      <c r="Y44" s="1" t="b">
        <f>AND($A44="x",'Daļu izvēle'!$K41&lt;&gt;"",ISBLANK($N44))</f>
        <v>0</v>
      </c>
      <c r="Z44" s="1" t="e">
        <f t="shared" si="0"/>
        <v>#VALUE!</v>
      </c>
      <c r="AA44" s="56" t="b">
        <f>AND($A44="x",'Daļu izvēle'!$K41&lt;&gt;"",'Daļu izvēle'!$K41&lt;&gt;0)</f>
        <v>0</v>
      </c>
      <c r="AB44" s="56" t="b">
        <f t="shared" si="3"/>
        <v>0</v>
      </c>
      <c r="AC44" s="56" t="b">
        <f t="shared" si="4"/>
        <v>1</v>
      </c>
    </row>
    <row r="45" spans="1:29" hidden="1" x14ac:dyDescent="0.3">
      <c r="A45" s="324" t="str">
        <f>SUBSTITUTE('Daļu izvēle'!A42,"0","")</f>
        <v/>
      </c>
      <c r="B45" s="368">
        <f>'Daļu izvēle'!B42</f>
        <v>34</v>
      </c>
      <c r="C45" s="368" t="str">
        <f>'Daļu izvēle'!C42</f>
        <v>Dienvidkurzeme</v>
      </c>
      <c r="D45" s="369" t="str">
        <f>'Daļu izvēle'!D42</f>
        <v>Apriķu</v>
      </c>
      <c r="E45" s="370">
        <f>'Daļu izvēle'!K42</f>
        <v>0</v>
      </c>
      <c r="F45" s="370">
        <f>'Daļu izvēle'!L42</f>
        <v>0</v>
      </c>
      <c r="G45" s="108">
        <f>'Daļu izvēle'!M42</f>
        <v>0</v>
      </c>
      <c r="H45" s="109">
        <f>'Daļu izvēle'!N42</f>
        <v>0</v>
      </c>
      <c r="I45" s="383"/>
      <c r="J45" s="381">
        <f t="shared" si="1"/>
        <v>0</v>
      </c>
      <c r="K45" s="96" t="str">
        <f>IF($AA45,IF(AND($I45&lt;&gt;"",$I45&lt;&gt;0),ROUND(ROUND($I45,3)*Cenas!$B$14*Cenas!B$18,2),0),"")</f>
        <v/>
      </c>
      <c r="L45" s="96" t="str">
        <f>IF($AA45,IF(AND($I45&lt;&gt;"",$I45&lt;&gt;0),ROUND(ROUND($I45,3)*Cenas!$B$14*Cenas!C$18,2),0),"")</f>
        <v/>
      </c>
      <c r="M45" s="96" t="str">
        <f>IF($AA45,IF(AND($I45&lt;&gt;"",$I45&lt;&gt;0),ROUND(ROUND($I45,3)*Cenas!$B$14*Cenas!D$18,2),0),"")</f>
        <v/>
      </c>
      <c r="N45" s="96" t="str">
        <f>IF($AA45,IF(AND($I45&lt;&gt;"",$I45&lt;&gt;0),ROUND(ROUND($I45,3)*Cenas!$B$14*Cenas!E$18,2),0),"")</f>
        <v/>
      </c>
      <c r="O45" s="96" t="str">
        <f>IF($AA45,IF(AND($I45&lt;&gt;"",$I45&lt;&gt;0),ROUND(ROUND($I45,3)*Cenas!$B$14*Cenas!F$18,2),0),"")</f>
        <v/>
      </c>
      <c r="P45" s="144" t="str">
        <f>IF($AA45,IF(AND($I45&lt;&gt;"",$I45&lt;&gt;0),ROUND(ROUND($I45,3)*Cenas!$B$14*Cenas!G$18,2),0),"")</f>
        <v/>
      </c>
      <c r="Q45" s="103" t="b">
        <f>AND($A45="x",ISBLANK($K45),ISBLANK($N45),NOT(ISBLANK('Daļu izvēle'!K42)))</f>
        <v>0</v>
      </c>
      <c r="R45" s="1"/>
      <c r="W45" s="1" t="b">
        <f t="shared" si="2"/>
        <v>0</v>
      </c>
      <c r="X45" s="1" t="b">
        <f>AND($A45="x",'Daļu izvēle'!$K42&lt;&gt;"",ISBLANK($K45))</f>
        <v>0</v>
      </c>
      <c r="Y45" s="1" t="b">
        <f>AND($A45="x",'Daļu izvēle'!$K42&lt;&gt;"",ISBLANK($N45))</f>
        <v>0</v>
      </c>
      <c r="Z45" s="1" t="e">
        <f t="shared" si="0"/>
        <v>#VALUE!</v>
      </c>
      <c r="AA45" s="56" t="b">
        <f>AND($A45="x",'Daļu izvēle'!$K42&lt;&gt;"",'Daļu izvēle'!$K42&lt;&gt;0)</f>
        <v>0</v>
      </c>
      <c r="AB45" s="56" t="b">
        <f t="shared" si="3"/>
        <v>0</v>
      </c>
      <c r="AC45" s="56" t="b">
        <f t="shared" si="4"/>
        <v>1</v>
      </c>
    </row>
    <row r="46" spans="1:29" hidden="1" x14ac:dyDescent="0.3">
      <c r="A46" s="324" t="str">
        <f>SUBSTITUTE('Daļu izvēle'!A43,"0","")</f>
        <v/>
      </c>
      <c r="B46" s="368">
        <f>'Daļu izvēle'!B43</f>
        <v>35</v>
      </c>
      <c r="C46" s="368" t="str">
        <f>'Daļu izvēle'!C43</f>
        <v>Dienvidkurzeme</v>
      </c>
      <c r="D46" s="369" t="str">
        <f>'Daļu izvēle'!D43</f>
        <v>Apriķu</v>
      </c>
      <c r="E46" s="370">
        <f>'Daļu izvēle'!K43</f>
        <v>0</v>
      </c>
      <c r="F46" s="370">
        <f>'Daļu izvēle'!L43</f>
        <v>0</v>
      </c>
      <c r="G46" s="108">
        <f>'Daļu izvēle'!M43</f>
        <v>0</v>
      </c>
      <c r="H46" s="109">
        <f>'Daļu izvēle'!N43</f>
        <v>0</v>
      </c>
      <c r="I46" s="383"/>
      <c r="J46" s="381">
        <f t="shared" si="1"/>
        <v>0</v>
      </c>
      <c r="K46" s="96" t="str">
        <f>IF($AA46,IF(AND($I46&lt;&gt;"",$I46&lt;&gt;0),ROUND(ROUND($I46,3)*Cenas!$B$14*Cenas!B$18,2),0),"")</f>
        <v/>
      </c>
      <c r="L46" s="96" t="str">
        <f>IF($AA46,IF(AND($I46&lt;&gt;"",$I46&lt;&gt;0),ROUND(ROUND($I46,3)*Cenas!$B$14*Cenas!C$18,2),0),"")</f>
        <v/>
      </c>
      <c r="M46" s="96" t="str">
        <f>IF($AA46,IF(AND($I46&lt;&gt;"",$I46&lt;&gt;0),ROUND(ROUND($I46,3)*Cenas!$B$14*Cenas!D$18,2),0),"")</f>
        <v/>
      </c>
      <c r="N46" s="96" t="str">
        <f>IF($AA46,IF(AND($I46&lt;&gt;"",$I46&lt;&gt;0),ROUND(ROUND($I46,3)*Cenas!$B$14*Cenas!E$18,2),0),"")</f>
        <v/>
      </c>
      <c r="O46" s="96" t="str">
        <f>IF($AA46,IF(AND($I46&lt;&gt;"",$I46&lt;&gt;0),ROUND(ROUND($I46,3)*Cenas!$B$14*Cenas!F$18,2),0),"")</f>
        <v/>
      </c>
      <c r="P46" s="144" t="str">
        <f>IF($AA46,IF(AND($I46&lt;&gt;"",$I46&lt;&gt;0),ROUND(ROUND($I46,3)*Cenas!$B$14*Cenas!G$18,2),0),"")</f>
        <v/>
      </c>
      <c r="Q46" s="103" t="b">
        <f>AND($A46="x",ISBLANK($K46),ISBLANK($N46),NOT(ISBLANK('Daļu izvēle'!K43)))</f>
        <v>0</v>
      </c>
      <c r="R46" s="1"/>
      <c r="W46" s="1" t="b">
        <f t="shared" si="2"/>
        <v>0</v>
      </c>
      <c r="X46" s="1" t="b">
        <f>AND($A46="x",'Daļu izvēle'!$K43&lt;&gt;"",ISBLANK($K46))</f>
        <v>0</v>
      </c>
      <c r="Y46" s="1" t="b">
        <f>AND($A46="x",'Daļu izvēle'!$K43&lt;&gt;"",ISBLANK($N46))</f>
        <v>0</v>
      </c>
      <c r="Z46" s="1" t="e">
        <f t="shared" si="0"/>
        <v>#VALUE!</v>
      </c>
      <c r="AA46" s="56" t="b">
        <f>AND($A46="x",'Daļu izvēle'!$K43&lt;&gt;"",'Daļu izvēle'!$K43&lt;&gt;0)</f>
        <v>0</v>
      </c>
      <c r="AB46" s="56" t="b">
        <f t="shared" si="3"/>
        <v>0</v>
      </c>
      <c r="AC46" s="56" t="b">
        <f t="shared" si="4"/>
        <v>1</v>
      </c>
    </row>
    <row r="47" spans="1:29" hidden="1" x14ac:dyDescent="0.3">
      <c r="A47" s="324" t="str">
        <f>SUBSTITUTE('Daļu izvēle'!A44,"0","")</f>
        <v/>
      </c>
      <c r="B47" s="368">
        <f>'Daļu izvēle'!B44</f>
        <v>36</v>
      </c>
      <c r="C47" s="368" t="str">
        <f>'Daļu izvēle'!C44</f>
        <v>Dienvidkurzeme</v>
      </c>
      <c r="D47" s="369" t="str">
        <f>'Daļu izvēle'!D44</f>
        <v>Apriķu</v>
      </c>
      <c r="E47" s="370">
        <f>'Daļu izvēle'!K44</f>
        <v>0</v>
      </c>
      <c r="F47" s="370">
        <f>'Daļu izvēle'!L44</f>
        <v>0</v>
      </c>
      <c r="G47" s="108">
        <f>'Daļu izvēle'!M44</f>
        <v>0</v>
      </c>
      <c r="H47" s="109">
        <f>'Daļu izvēle'!N44</f>
        <v>0</v>
      </c>
      <c r="I47" s="383"/>
      <c r="J47" s="381">
        <f t="shared" si="1"/>
        <v>0</v>
      </c>
      <c r="K47" s="96" t="str">
        <f>IF($AA47,IF(AND($I47&lt;&gt;"",$I47&lt;&gt;0),ROUND(ROUND($I47,3)*Cenas!$B$14*Cenas!B$18,2),0),"")</f>
        <v/>
      </c>
      <c r="L47" s="96" t="str">
        <f>IF($AA47,IF(AND($I47&lt;&gt;"",$I47&lt;&gt;0),ROUND(ROUND($I47,3)*Cenas!$B$14*Cenas!C$18,2),0),"")</f>
        <v/>
      </c>
      <c r="M47" s="96" t="str">
        <f>IF($AA47,IF(AND($I47&lt;&gt;"",$I47&lt;&gt;0),ROUND(ROUND($I47,3)*Cenas!$B$14*Cenas!D$18,2),0),"")</f>
        <v/>
      </c>
      <c r="N47" s="96" t="str">
        <f>IF($AA47,IF(AND($I47&lt;&gt;"",$I47&lt;&gt;0),ROUND(ROUND($I47,3)*Cenas!$B$14*Cenas!E$18,2),0),"")</f>
        <v/>
      </c>
      <c r="O47" s="96" t="str">
        <f>IF($AA47,IF(AND($I47&lt;&gt;"",$I47&lt;&gt;0),ROUND(ROUND($I47,3)*Cenas!$B$14*Cenas!F$18,2),0),"")</f>
        <v/>
      </c>
      <c r="P47" s="144" t="str">
        <f>IF($AA47,IF(AND($I47&lt;&gt;"",$I47&lt;&gt;0),ROUND(ROUND($I47,3)*Cenas!$B$14*Cenas!G$18,2),0),"")</f>
        <v/>
      </c>
      <c r="Q47" s="103" t="b">
        <f>AND($A47="x",ISBLANK($K47),ISBLANK($N47),NOT(ISBLANK('Daļu izvēle'!K44)))</f>
        <v>0</v>
      </c>
      <c r="R47" s="1"/>
      <c r="W47" s="1" t="b">
        <f t="shared" si="2"/>
        <v>0</v>
      </c>
      <c r="X47" s="1" t="b">
        <f>AND($A47="x",'Daļu izvēle'!$K44&lt;&gt;"",ISBLANK($K47))</f>
        <v>0</v>
      </c>
      <c r="Y47" s="1" t="b">
        <f>AND($A47="x",'Daļu izvēle'!$K44&lt;&gt;"",ISBLANK($N47))</f>
        <v>0</v>
      </c>
      <c r="Z47" s="1" t="e">
        <f t="shared" si="0"/>
        <v>#VALUE!</v>
      </c>
      <c r="AA47" s="56" t="b">
        <f>AND($A47="x",'Daļu izvēle'!$K44&lt;&gt;"",'Daļu izvēle'!$K44&lt;&gt;0)</f>
        <v>0</v>
      </c>
      <c r="AB47" s="56" t="b">
        <f t="shared" si="3"/>
        <v>0</v>
      </c>
      <c r="AC47" s="56" t="b">
        <f t="shared" si="4"/>
        <v>1</v>
      </c>
    </row>
    <row r="48" spans="1:29" hidden="1" x14ac:dyDescent="0.3">
      <c r="A48" s="324" t="str">
        <f>SUBSTITUTE('Daļu izvēle'!A45,"0","")</f>
        <v/>
      </c>
      <c r="B48" s="368">
        <f>'Daļu izvēle'!B45</f>
        <v>37</v>
      </c>
      <c r="C48" s="368" t="str">
        <f>'Daļu izvēle'!C45</f>
        <v>Dienvidkurzeme</v>
      </c>
      <c r="D48" s="369" t="str">
        <f>'Daļu izvēle'!D45</f>
        <v>Apriķu</v>
      </c>
      <c r="E48" s="370">
        <f>'Daļu izvēle'!K45</f>
        <v>30</v>
      </c>
      <c r="F48" s="370">
        <f>'Daļu izvēle'!L45</f>
        <v>0</v>
      </c>
      <c r="G48" s="108">
        <f>'Daļu izvēle'!M45</f>
        <v>0</v>
      </c>
      <c r="H48" s="109">
        <f>'Daļu izvēle'!N45</f>
        <v>0</v>
      </c>
      <c r="I48" s="383"/>
      <c r="J48" s="381">
        <f t="shared" si="1"/>
        <v>0</v>
      </c>
      <c r="K48" s="96" t="str">
        <f>IF($AA48,IF(AND($I48&lt;&gt;"",$I48&lt;&gt;0),ROUND(ROUND($I48,3)*Cenas!$B$14*Cenas!B$18,2),0),"")</f>
        <v/>
      </c>
      <c r="L48" s="96" t="str">
        <f>IF($AA48,IF(AND($I48&lt;&gt;"",$I48&lt;&gt;0),ROUND(ROUND($I48,3)*Cenas!$B$14*Cenas!C$18,2),0),"")</f>
        <v/>
      </c>
      <c r="M48" s="96" t="str">
        <f>IF($AA48,IF(AND($I48&lt;&gt;"",$I48&lt;&gt;0),ROUND(ROUND($I48,3)*Cenas!$B$14*Cenas!D$18,2),0),"")</f>
        <v/>
      </c>
      <c r="N48" s="96" t="str">
        <f>IF($AA48,IF(AND($I48&lt;&gt;"",$I48&lt;&gt;0),ROUND(ROUND($I48,3)*Cenas!$B$14*Cenas!E$18,2),0),"")</f>
        <v/>
      </c>
      <c r="O48" s="96" t="str">
        <f>IF($AA48,IF(AND($I48&lt;&gt;"",$I48&lt;&gt;0),ROUND(ROUND($I48,3)*Cenas!$B$14*Cenas!F$18,2),0),"")</f>
        <v/>
      </c>
      <c r="P48" s="144" t="str">
        <f>IF($AA48,IF(AND($I48&lt;&gt;"",$I48&lt;&gt;0),ROUND(ROUND($I48,3)*Cenas!$B$14*Cenas!G$18,2),0),"")</f>
        <v/>
      </c>
      <c r="Q48" s="103" t="b">
        <f>AND($A48="x",ISBLANK($K48),ISBLANK($N48),NOT(ISBLANK('Daļu izvēle'!K45)))</f>
        <v>0</v>
      </c>
      <c r="R48" s="1"/>
      <c r="W48" s="1" t="b">
        <f t="shared" si="2"/>
        <v>0</v>
      </c>
      <c r="X48" s="1" t="b">
        <f>AND($A48="x",'Daļu izvēle'!$K45&lt;&gt;"",ISBLANK($K48))</f>
        <v>0</v>
      </c>
      <c r="Y48" s="1" t="b">
        <f>AND($A48="x",'Daļu izvēle'!$K45&lt;&gt;"",ISBLANK($N48))</f>
        <v>0</v>
      </c>
      <c r="Z48" s="1" t="e">
        <f t="shared" si="0"/>
        <v>#VALUE!</v>
      </c>
      <c r="AA48" s="56" t="b">
        <f>AND($A48="x",'Daļu izvēle'!$K45&lt;&gt;"",'Daļu izvēle'!$K45&lt;&gt;0)</f>
        <v>0</v>
      </c>
      <c r="AB48" s="56" t="b">
        <f t="shared" si="3"/>
        <v>0</v>
      </c>
      <c r="AC48" s="56" t="b">
        <f t="shared" si="4"/>
        <v>1</v>
      </c>
    </row>
    <row r="49" spans="1:29" hidden="1" x14ac:dyDescent="0.3">
      <c r="A49" s="324" t="str">
        <f>SUBSTITUTE('Daļu izvēle'!A46,"0","")</f>
        <v/>
      </c>
      <c r="B49" s="368">
        <f>'Daļu izvēle'!B46</f>
        <v>38</v>
      </c>
      <c r="C49" s="368" t="str">
        <f>'Daļu izvēle'!C46</f>
        <v>Dienvidkurzeme</v>
      </c>
      <c r="D49" s="369" t="str">
        <f>'Daļu izvēle'!D46</f>
        <v>Ventas (DK)</v>
      </c>
      <c r="E49" s="370">
        <f>'Daļu izvēle'!K46</f>
        <v>0</v>
      </c>
      <c r="F49" s="370">
        <f>'Daļu izvēle'!L46</f>
        <v>0</v>
      </c>
      <c r="G49" s="108">
        <f>'Daļu izvēle'!M46</f>
        <v>0</v>
      </c>
      <c r="H49" s="109">
        <f>'Daļu izvēle'!N46</f>
        <v>0</v>
      </c>
      <c r="I49" s="383"/>
      <c r="J49" s="381">
        <f t="shared" si="1"/>
        <v>0</v>
      </c>
      <c r="K49" s="96" t="str">
        <f>IF($AA49,IF(AND($I49&lt;&gt;"",$I49&lt;&gt;0),ROUND(ROUND($I49,3)*Cenas!$B$14*Cenas!B$18,2),0),"")</f>
        <v/>
      </c>
      <c r="L49" s="96" t="str">
        <f>IF($AA49,IF(AND($I49&lt;&gt;"",$I49&lt;&gt;0),ROUND(ROUND($I49,3)*Cenas!$B$14*Cenas!C$18,2),0),"")</f>
        <v/>
      </c>
      <c r="M49" s="96" t="str">
        <f>IF($AA49,IF(AND($I49&lt;&gt;"",$I49&lt;&gt;0),ROUND(ROUND($I49,3)*Cenas!$B$14*Cenas!D$18,2),0),"")</f>
        <v/>
      </c>
      <c r="N49" s="96" t="str">
        <f>IF($AA49,IF(AND($I49&lt;&gt;"",$I49&lt;&gt;0),ROUND(ROUND($I49,3)*Cenas!$B$14*Cenas!E$18,2),0),"")</f>
        <v/>
      </c>
      <c r="O49" s="96" t="str">
        <f>IF($AA49,IF(AND($I49&lt;&gt;"",$I49&lt;&gt;0),ROUND(ROUND($I49,3)*Cenas!$B$14*Cenas!F$18,2),0),"")</f>
        <v/>
      </c>
      <c r="P49" s="144" t="str">
        <f>IF($AA49,IF(AND($I49&lt;&gt;"",$I49&lt;&gt;0),ROUND(ROUND($I49,3)*Cenas!$B$14*Cenas!G$18,2),0),"")</f>
        <v/>
      </c>
      <c r="Q49" s="103" t="b">
        <f>AND($A49="x",ISBLANK($K49),ISBLANK($N49),NOT(ISBLANK('Daļu izvēle'!K46)))</f>
        <v>0</v>
      </c>
      <c r="R49" s="1"/>
      <c r="W49" s="1" t="b">
        <f t="shared" si="2"/>
        <v>0</v>
      </c>
      <c r="X49" s="1" t="b">
        <f>AND($A49="x",'Daļu izvēle'!$K46&lt;&gt;"",ISBLANK($K49))</f>
        <v>0</v>
      </c>
      <c r="Y49" s="1" t="b">
        <f>AND($A49="x",'Daļu izvēle'!$K46&lt;&gt;"",ISBLANK($N49))</f>
        <v>0</v>
      </c>
      <c r="Z49" s="1" t="e">
        <f t="shared" si="0"/>
        <v>#VALUE!</v>
      </c>
      <c r="AA49" s="56" t="b">
        <f>AND($A49="x",'Daļu izvēle'!$K46&lt;&gt;"",'Daļu izvēle'!$K46&lt;&gt;0)</f>
        <v>0</v>
      </c>
      <c r="AB49" s="56" t="b">
        <f t="shared" si="3"/>
        <v>0</v>
      </c>
      <c r="AC49" s="56" t="b">
        <f t="shared" si="4"/>
        <v>1</v>
      </c>
    </row>
    <row r="50" spans="1:29" hidden="1" x14ac:dyDescent="0.3">
      <c r="A50" s="324" t="str">
        <f>SUBSTITUTE('Daļu izvēle'!A47,"0","")</f>
        <v/>
      </c>
      <c r="B50" s="368">
        <f>'Daļu izvēle'!B47</f>
        <v>39</v>
      </c>
      <c r="C50" s="368" t="str">
        <f>'Daļu izvēle'!C47</f>
        <v>Dienvidkurzeme</v>
      </c>
      <c r="D50" s="369" t="str">
        <f>'Daļu izvēle'!D47</f>
        <v>Ventas (DK)</v>
      </c>
      <c r="E50" s="370">
        <f>'Daļu izvēle'!K47</f>
        <v>0</v>
      </c>
      <c r="F50" s="370">
        <f>'Daļu izvēle'!L47</f>
        <v>0</v>
      </c>
      <c r="G50" s="108">
        <f>'Daļu izvēle'!M47</f>
        <v>0</v>
      </c>
      <c r="H50" s="109">
        <f>'Daļu izvēle'!N47</f>
        <v>0</v>
      </c>
      <c r="I50" s="383"/>
      <c r="J50" s="381">
        <f t="shared" si="1"/>
        <v>0</v>
      </c>
      <c r="K50" s="96" t="str">
        <f>IF($AA50,IF(AND($I50&lt;&gt;"",$I50&lt;&gt;0),ROUND(ROUND($I50,3)*Cenas!$B$14*Cenas!B$18,2),0),"")</f>
        <v/>
      </c>
      <c r="L50" s="96" t="str">
        <f>IF($AA50,IF(AND($I50&lt;&gt;"",$I50&lt;&gt;0),ROUND(ROUND($I50,3)*Cenas!$B$14*Cenas!C$18,2),0),"")</f>
        <v/>
      </c>
      <c r="M50" s="96" t="str">
        <f>IF($AA50,IF(AND($I50&lt;&gt;"",$I50&lt;&gt;0),ROUND(ROUND($I50,3)*Cenas!$B$14*Cenas!D$18,2),0),"")</f>
        <v/>
      </c>
      <c r="N50" s="96" t="str">
        <f>IF($AA50,IF(AND($I50&lt;&gt;"",$I50&lt;&gt;0),ROUND(ROUND($I50,3)*Cenas!$B$14*Cenas!E$18,2),0),"")</f>
        <v/>
      </c>
      <c r="O50" s="96" t="str">
        <f>IF($AA50,IF(AND($I50&lt;&gt;"",$I50&lt;&gt;0),ROUND(ROUND($I50,3)*Cenas!$B$14*Cenas!F$18,2),0),"")</f>
        <v/>
      </c>
      <c r="P50" s="144" t="str">
        <f>IF($AA50,IF(AND($I50&lt;&gt;"",$I50&lt;&gt;0),ROUND(ROUND($I50,3)*Cenas!$B$14*Cenas!G$18,2),0),"")</f>
        <v/>
      </c>
      <c r="Q50" s="103" t="b">
        <f>AND($A50="x",ISBLANK($K50),ISBLANK($N50),NOT(ISBLANK('Daļu izvēle'!K47)))</f>
        <v>0</v>
      </c>
      <c r="R50" s="1"/>
      <c r="W50" s="1" t="b">
        <f t="shared" si="2"/>
        <v>0</v>
      </c>
      <c r="X50" s="1" t="b">
        <f>AND($A50="x",'Daļu izvēle'!$K47&lt;&gt;"",ISBLANK($K50))</f>
        <v>0</v>
      </c>
      <c r="Y50" s="1" t="b">
        <f>AND($A50="x",'Daļu izvēle'!$K47&lt;&gt;"",ISBLANK($N50))</f>
        <v>0</v>
      </c>
      <c r="Z50" s="1" t="e">
        <f t="shared" si="0"/>
        <v>#VALUE!</v>
      </c>
      <c r="AA50" s="56" t="b">
        <f>AND($A50="x",'Daļu izvēle'!$K47&lt;&gt;"",'Daļu izvēle'!$K47&lt;&gt;0)</f>
        <v>0</v>
      </c>
      <c r="AB50" s="56" t="b">
        <f t="shared" si="3"/>
        <v>0</v>
      </c>
      <c r="AC50" s="56" t="b">
        <f t="shared" si="4"/>
        <v>1</v>
      </c>
    </row>
    <row r="51" spans="1:29" hidden="1" x14ac:dyDescent="0.3">
      <c r="A51" s="324" t="str">
        <f>SUBSTITUTE('Daļu izvēle'!A48,"0","")</f>
        <v/>
      </c>
      <c r="B51" s="368">
        <f>'Daļu izvēle'!B48</f>
        <v>40</v>
      </c>
      <c r="C51" s="368" t="str">
        <f>'Daļu izvēle'!C48</f>
        <v>Dienvidkurzeme</v>
      </c>
      <c r="D51" s="369" t="str">
        <f>'Daļu izvēle'!D48</f>
        <v>Ventas (DK)</v>
      </c>
      <c r="E51" s="370">
        <f>'Daļu izvēle'!K48</f>
        <v>0</v>
      </c>
      <c r="F51" s="370">
        <f>'Daļu izvēle'!L48</f>
        <v>0</v>
      </c>
      <c r="G51" s="108">
        <f>'Daļu izvēle'!M48</f>
        <v>0</v>
      </c>
      <c r="H51" s="109">
        <f>'Daļu izvēle'!N48</f>
        <v>0</v>
      </c>
      <c r="I51" s="383"/>
      <c r="J51" s="381">
        <f t="shared" si="1"/>
        <v>0</v>
      </c>
      <c r="K51" s="96" t="str">
        <f>IF($AA51,IF(AND($I51&lt;&gt;"",$I51&lt;&gt;0),ROUND(ROUND($I51,3)*Cenas!$B$14*Cenas!B$18,2),0),"")</f>
        <v/>
      </c>
      <c r="L51" s="96" t="str">
        <f>IF($AA51,IF(AND($I51&lt;&gt;"",$I51&lt;&gt;0),ROUND(ROUND($I51,3)*Cenas!$B$14*Cenas!C$18,2),0),"")</f>
        <v/>
      </c>
      <c r="M51" s="96" t="str">
        <f>IF($AA51,IF(AND($I51&lt;&gt;"",$I51&lt;&gt;0),ROUND(ROUND($I51,3)*Cenas!$B$14*Cenas!D$18,2),0),"")</f>
        <v/>
      </c>
      <c r="N51" s="96" t="str">
        <f>IF($AA51,IF(AND($I51&lt;&gt;"",$I51&lt;&gt;0),ROUND(ROUND($I51,3)*Cenas!$B$14*Cenas!E$18,2),0),"")</f>
        <v/>
      </c>
      <c r="O51" s="96" t="str">
        <f>IF($AA51,IF(AND($I51&lt;&gt;"",$I51&lt;&gt;0),ROUND(ROUND($I51,3)*Cenas!$B$14*Cenas!F$18,2),0),"")</f>
        <v/>
      </c>
      <c r="P51" s="144" t="str">
        <f>IF($AA51,IF(AND($I51&lt;&gt;"",$I51&lt;&gt;0),ROUND(ROUND($I51,3)*Cenas!$B$14*Cenas!G$18,2),0),"")</f>
        <v/>
      </c>
      <c r="Q51" s="103" t="b">
        <f>AND($A51="x",ISBLANK($K51),ISBLANK($N51),NOT(ISBLANK('Daļu izvēle'!K48)))</f>
        <v>0</v>
      </c>
      <c r="R51" s="1"/>
      <c r="W51" s="1" t="b">
        <f t="shared" si="2"/>
        <v>0</v>
      </c>
      <c r="X51" s="1" t="b">
        <f>AND($A51="x",'Daļu izvēle'!$K48&lt;&gt;"",ISBLANK($K51))</f>
        <v>0</v>
      </c>
      <c r="Y51" s="1" t="b">
        <f>AND($A51="x",'Daļu izvēle'!$K48&lt;&gt;"",ISBLANK($N51))</f>
        <v>0</v>
      </c>
      <c r="Z51" s="1" t="e">
        <f t="shared" si="0"/>
        <v>#VALUE!</v>
      </c>
      <c r="AA51" s="56" t="b">
        <f>AND($A51="x",'Daļu izvēle'!$K48&lt;&gt;"",'Daļu izvēle'!$K48&lt;&gt;0)</f>
        <v>0</v>
      </c>
      <c r="AB51" s="56" t="b">
        <f t="shared" si="3"/>
        <v>0</v>
      </c>
      <c r="AC51" s="56" t="b">
        <f t="shared" si="4"/>
        <v>1</v>
      </c>
    </row>
    <row r="52" spans="1:29" hidden="1" x14ac:dyDescent="0.3">
      <c r="A52" s="324" t="str">
        <f>SUBSTITUTE('Daļu izvēle'!A49,"0","")</f>
        <v/>
      </c>
      <c r="B52" s="368">
        <f>'Daļu izvēle'!B49</f>
        <v>41</v>
      </c>
      <c r="C52" s="368" t="str">
        <f>'Daļu izvēle'!C49</f>
        <v>Dienvidkurzeme</v>
      </c>
      <c r="D52" s="369" t="str">
        <f>'Daļu izvēle'!D49</f>
        <v>Ventas (DK)</v>
      </c>
      <c r="E52" s="370">
        <f>'Daļu izvēle'!K49</f>
        <v>0</v>
      </c>
      <c r="F52" s="370">
        <f>'Daļu izvēle'!L49</f>
        <v>0</v>
      </c>
      <c r="G52" s="108">
        <f>'Daļu izvēle'!M49</f>
        <v>0</v>
      </c>
      <c r="H52" s="109">
        <f>'Daļu izvēle'!N49</f>
        <v>0</v>
      </c>
      <c r="I52" s="383"/>
      <c r="J52" s="381">
        <f t="shared" si="1"/>
        <v>0</v>
      </c>
      <c r="K52" s="96" t="str">
        <f>IF($AA52,IF(AND($I52&lt;&gt;"",$I52&lt;&gt;0),ROUND(ROUND($I52,3)*Cenas!$B$14*Cenas!B$18,2),0),"")</f>
        <v/>
      </c>
      <c r="L52" s="96" t="str">
        <f>IF($AA52,IF(AND($I52&lt;&gt;"",$I52&lt;&gt;0),ROUND(ROUND($I52,3)*Cenas!$B$14*Cenas!C$18,2),0),"")</f>
        <v/>
      </c>
      <c r="M52" s="96" t="str">
        <f>IF($AA52,IF(AND($I52&lt;&gt;"",$I52&lt;&gt;0),ROUND(ROUND($I52,3)*Cenas!$B$14*Cenas!D$18,2),0),"")</f>
        <v/>
      </c>
      <c r="N52" s="96" t="str">
        <f>IF($AA52,IF(AND($I52&lt;&gt;"",$I52&lt;&gt;0),ROUND(ROUND($I52,3)*Cenas!$B$14*Cenas!E$18,2),0),"")</f>
        <v/>
      </c>
      <c r="O52" s="96" t="str">
        <f>IF($AA52,IF(AND($I52&lt;&gt;"",$I52&lt;&gt;0),ROUND(ROUND($I52,3)*Cenas!$B$14*Cenas!F$18,2),0),"")</f>
        <v/>
      </c>
      <c r="P52" s="144" t="str">
        <f>IF($AA52,IF(AND($I52&lt;&gt;"",$I52&lt;&gt;0),ROUND(ROUND($I52,3)*Cenas!$B$14*Cenas!G$18,2),0),"")</f>
        <v/>
      </c>
      <c r="Q52" s="103" t="b">
        <f>AND($A52="x",ISBLANK($K52),ISBLANK($N52),NOT(ISBLANK('Daļu izvēle'!K49)))</f>
        <v>0</v>
      </c>
      <c r="R52" s="1"/>
      <c r="W52" s="1" t="b">
        <f t="shared" si="2"/>
        <v>0</v>
      </c>
      <c r="X52" s="1" t="b">
        <f>AND($A52="x",'Daļu izvēle'!$K49&lt;&gt;"",ISBLANK($K52))</f>
        <v>0</v>
      </c>
      <c r="Y52" s="1" t="b">
        <f>AND($A52="x",'Daļu izvēle'!$K49&lt;&gt;"",ISBLANK($N52))</f>
        <v>0</v>
      </c>
      <c r="Z52" s="1" t="e">
        <f t="shared" si="0"/>
        <v>#VALUE!</v>
      </c>
      <c r="AA52" s="56" t="b">
        <f>AND($A52="x",'Daļu izvēle'!$K49&lt;&gt;"",'Daļu izvēle'!$K49&lt;&gt;0)</f>
        <v>0</v>
      </c>
      <c r="AB52" s="56" t="b">
        <f t="shared" si="3"/>
        <v>0</v>
      </c>
      <c r="AC52" s="56" t="b">
        <f t="shared" si="4"/>
        <v>1</v>
      </c>
    </row>
    <row r="53" spans="1:29" hidden="1" x14ac:dyDescent="0.3">
      <c r="A53" s="324" t="str">
        <f>SUBSTITUTE('Daļu izvēle'!A50,"0","")</f>
        <v/>
      </c>
      <c r="B53" s="368">
        <f>'Daļu izvēle'!B50</f>
        <v>42</v>
      </c>
      <c r="C53" s="368" t="str">
        <f>'Daļu izvēle'!C50</f>
        <v>Dienvidkurzeme</v>
      </c>
      <c r="D53" s="369" t="str">
        <f>'Daļu izvēle'!D50</f>
        <v>Ventas (DK)</v>
      </c>
      <c r="E53" s="370">
        <f>'Daļu izvēle'!K50</f>
        <v>10</v>
      </c>
      <c r="F53" s="370">
        <f>'Daļu izvēle'!L50</f>
        <v>0</v>
      </c>
      <c r="G53" s="108">
        <f>'Daļu izvēle'!M50</f>
        <v>0</v>
      </c>
      <c r="H53" s="109">
        <f>'Daļu izvēle'!N50</f>
        <v>0</v>
      </c>
      <c r="I53" s="383"/>
      <c r="J53" s="381">
        <f t="shared" si="1"/>
        <v>0</v>
      </c>
      <c r="K53" s="96" t="str">
        <f>IF($AA53,IF(AND($I53&lt;&gt;"",$I53&lt;&gt;0),ROUND(ROUND($I53,3)*Cenas!$B$14*Cenas!B$18,2),0),"")</f>
        <v/>
      </c>
      <c r="L53" s="96" t="str">
        <f>IF($AA53,IF(AND($I53&lt;&gt;"",$I53&lt;&gt;0),ROUND(ROUND($I53,3)*Cenas!$B$14*Cenas!C$18,2),0),"")</f>
        <v/>
      </c>
      <c r="M53" s="96" t="str">
        <f>IF($AA53,IF(AND($I53&lt;&gt;"",$I53&lt;&gt;0),ROUND(ROUND($I53,3)*Cenas!$B$14*Cenas!D$18,2),0),"")</f>
        <v/>
      </c>
      <c r="N53" s="96" t="str">
        <f>IF($AA53,IF(AND($I53&lt;&gt;"",$I53&lt;&gt;0),ROUND(ROUND($I53,3)*Cenas!$B$14*Cenas!E$18,2),0),"")</f>
        <v/>
      </c>
      <c r="O53" s="96" t="str">
        <f>IF($AA53,IF(AND($I53&lt;&gt;"",$I53&lt;&gt;0),ROUND(ROUND($I53,3)*Cenas!$B$14*Cenas!F$18,2),0),"")</f>
        <v/>
      </c>
      <c r="P53" s="144" t="str">
        <f>IF($AA53,IF(AND($I53&lt;&gt;"",$I53&lt;&gt;0),ROUND(ROUND($I53,3)*Cenas!$B$14*Cenas!G$18,2),0),"")</f>
        <v/>
      </c>
      <c r="Q53" s="103" t="b">
        <f>AND($A53="x",ISBLANK($K53),ISBLANK($N53),NOT(ISBLANK('Daļu izvēle'!K50)))</f>
        <v>0</v>
      </c>
      <c r="R53" s="1"/>
      <c r="W53" s="1" t="b">
        <f t="shared" si="2"/>
        <v>0</v>
      </c>
      <c r="X53" s="1" t="b">
        <f>AND($A53="x",'Daļu izvēle'!$K50&lt;&gt;"",ISBLANK($K53))</f>
        <v>0</v>
      </c>
      <c r="Y53" s="1" t="b">
        <f>AND($A53="x",'Daļu izvēle'!$K50&lt;&gt;"",ISBLANK($N53))</f>
        <v>0</v>
      </c>
      <c r="Z53" s="1" t="e">
        <f t="shared" si="0"/>
        <v>#VALUE!</v>
      </c>
      <c r="AA53" s="56" t="b">
        <f>AND($A53="x",'Daļu izvēle'!$K50&lt;&gt;"",'Daļu izvēle'!$K50&lt;&gt;0)</f>
        <v>0</v>
      </c>
      <c r="AB53" s="56" t="b">
        <f t="shared" si="3"/>
        <v>0</v>
      </c>
      <c r="AC53" s="56" t="b">
        <f t="shared" si="4"/>
        <v>1</v>
      </c>
    </row>
    <row r="54" spans="1:29" hidden="1" x14ac:dyDescent="0.3">
      <c r="A54" s="324" t="str">
        <f>SUBSTITUTE('Daļu izvēle'!A51,"0","")</f>
        <v/>
      </c>
      <c r="B54" s="368">
        <f>'Daļu izvēle'!B51</f>
        <v>43</v>
      </c>
      <c r="C54" s="368" t="str">
        <f>'Daļu izvēle'!C51</f>
        <v>Dienvidkurzeme</v>
      </c>
      <c r="D54" s="369" t="str">
        <f>'Daļu izvēle'!D51</f>
        <v>Remtes</v>
      </c>
      <c r="E54" s="370">
        <f>'Daļu izvēle'!K51</f>
        <v>0</v>
      </c>
      <c r="F54" s="370">
        <f>'Daļu izvēle'!L51</f>
        <v>0</v>
      </c>
      <c r="G54" s="108">
        <f>'Daļu izvēle'!M51</f>
        <v>0</v>
      </c>
      <c r="H54" s="109">
        <f>'Daļu izvēle'!N51</f>
        <v>0</v>
      </c>
      <c r="I54" s="383"/>
      <c r="J54" s="381">
        <f t="shared" si="1"/>
        <v>0</v>
      </c>
      <c r="K54" s="96" t="str">
        <f>IF($AA54,IF(AND($I54&lt;&gt;"",$I54&lt;&gt;0),ROUND(ROUND($I54,3)*Cenas!$B$14*Cenas!B$18,2),0),"")</f>
        <v/>
      </c>
      <c r="L54" s="96" t="str">
        <f>IF($AA54,IF(AND($I54&lt;&gt;"",$I54&lt;&gt;0),ROUND(ROUND($I54,3)*Cenas!$B$14*Cenas!C$18,2),0),"")</f>
        <v/>
      </c>
      <c r="M54" s="96" t="str">
        <f>IF($AA54,IF(AND($I54&lt;&gt;"",$I54&lt;&gt;0),ROUND(ROUND($I54,3)*Cenas!$B$14*Cenas!D$18,2),0),"")</f>
        <v/>
      </c>
      <c r="N54" s="96" t="str">
        <f>IF($AA54,IF(AND($I54&lt;&gt;"",$I54&lt;&gt;0),ROUND(ROUND($I54,3)*Cenas!$B$14*Cenas!E$18,2),0),"")</f>
        <v/>
      </c>
      <c r="O54" s="96" t="str">
        <f>IF($AA54,IF(AND($I54&lt;&gt;"",$I54&lt;&gt;0),ROUND(ROUND($I54,3)*Cenas!$B$14*Cenas!F$18,2),0),"")</f>
        <v/>
      </c>
      <c r="P54" s="144" t="str">
        <f>IF($AA54,IF(AND($I54&lt;&gt;"",$I54&lt;&gt;0),ROUND(ROUND($I54,3)*Cenas!$B$14*Cenas!G$18,2),0),"")</f>
        <v/>
      </c>
      <c r="Q54" s="103" t="b">
        <f>AND($A54="x",ISBLANK($K54),ISBLANK($N54),NOT(ISBLANK('Daļu izvēle'!K51)))</f>
        <v>0</v>
      </c>
      <c r="R54" s="1"/>
      <c r="W54" s="1" t="b">
        <f t="shared" si="2"/>
        <v>0</v>
      </c>
      <c r="X54" s="1" t="b">
        <f>AND($A54="x",'Daļu izvēle'!$K51&lt;&gt;"",ISBLANK($K54))</f>
        <v>0</v>
      </c>
      <c r="Y54" s="1" t="b">
        <f>AND($A54="x",'Daļu izvēle'!$K51&lt;&gt;"",ISBLANK($N54))</f>
        <v>0</v>
      </c>
      <c r="Z54" s="1" t="e">
        <f t="shared" si="0"/>
        <v>#VALUE!</v>
      </c>
      <c r="AA54" s="56" t="b">
        <f>AND($A54="x",'Daļu izvēle'!$K51&lt;&gt;"",'Daļu izvēle'!$K51&lt;&gt;0)</f>
        <v>0</v>
      </c>
      <c r="AB54" s="56" t="b">
        <f t="shared" si="3"/>
        <v>0</v>
      </c>
      <c r="AC54" s="56" t="b">
        <f t="shared" si="4"/>
        <v>1</v>
      </c>
    </row>
    <row r="55" spans="1:29" hidden="1" x14ac:dyDescent="0.3">
      <c r="A55" s="324" t="str">
        <f>SUBSTITUTE('Daļu izvēle'!A52,"0","")</f>
        <v/>
      </c>
      <c r="B55" s="368">
        <f>'Daļu izvēle'!B52</f>
        <v>44</v>
      </c>
      <c r="C55" s="368" t="str">
        <f>'Daļu izvēle'!C52</f>
        <v>Dienvidkurzeme</v>
      </c>
      <c r="D55" s="369" t="str">
        <f>'Daļu izvēle'!D52</f>
        <v>Remtes</v>
      </c>
      <c r="E55" s="370">
        <f>'Daļu izvēle'!K52</f>
        <v>20</v>
      </c>
      <c r="F55" s="370">
        <f>'Daļu izvēle'!L52</f>
        <v>0</v>
      </c>
      <c r="G55" s="108">
        <f>'Daļu izvēle'!M52</f>
        <v>0</v>
      </c>
      <c r="H55" s="109">
        <f>'Daļu izvēle'!N52</f>
        <v>0</v>
      </c>
      <c r="I55" s="383"/>
      <c r="J55" s="381">
        <f t="shared" si="1"/>
        <v>0</v>
      </c>
      <c r="K55" s="96" t="str">
        <f>IF($AA55,IF(AND($I55&lt;&gt;"",$I55&lt;&gt;0),ROUND(ROUND($I55,3)*Cenas!$B$14*Cenas!B$18,2),0),"")</f>
        <v/>
      </c>
      <c r="L55" s="96" t="str">
        <f>IF($AA55,IF(AND($I55&lt;&gt;"",$I55&lt;&gt;0),ROUND(ROUND($I55,3)*Cenas!$B$14*Cenas!C$18,2),0),"")</f>
        <v/>
      </c>
      <c r="M55" s="96" t="str">
        <f>IF($AA55,IF(AND($I55&lt;&gt;"",$I55&lt;&gt;0),ROUND(ROUND($I55,3)*Cenas!$B$14*Cenas!D$18,2),0),"")</f>
        <v/>
      </c>
      <c r="N55" s="96" t="str">
        <f>IF($AA55,IF(AND($I55&lt;&gt;"",$I55&lt;&gt;0),ROUND(ROUND($I55,3)*Cenas!$B$14*Cenas!E$18,2),0),"")</f>
        <v/>
      </c>
      <c r="O55" s="96" t="str">
        <f>IF($AA55,IF(AND($I55&lt;&gt;"",$I55&lt;&gt;0),ROUND(ROUND($I55,3)*Cenas!$B$14*Cenas!F$18,2),0),"")</f>
        <v/>
      </c>
      <c r="P55" s="144" t="str">
        <f>IF($AA55,IF(AND($I55&lt;&gt;"",$I55&lt;&gt;0),ROUND(ROUND($I55,3)*Cenas!$B$14*Cenas!G$18,2),0),"")</f>
        <v/>
      </c>
      <c r="Q55" s="103" t="b">
        <f>AND($A55="x",ISBLANK($K55),ISBLANK($N55),NOT(ISBLANK('Daļu izvēle'!K52)))</f>
        <v>0</v>
      </c>
      <c r="R55" s="1"/>
      <c r="W55" s="1" t="b">
        <f t="shared" si="2"/>
        <v>0</v>
      </c>
      <c r="X55" s="1" t="b">
        <f>AND($A55="x",'Daļu izvēle'!$K52&lt;&gt;"",ISBLANK($K55))</f>
        <v>0</v>
      </c>
      <c r="Y55" s="1" t="b">
        <f>AND($A55="x",'Daļu izvēle'!$K52&lt;&gt;"",ISBLANK($N55))</f>
        <v>0</v>
      </c>
      <c r="Z55" s="1" t="e">
        <f t="shared" si="0"/>
        <v>#VALUE!</v>
      </c>
      <c r="AA55" s="56" t="b">
        <f>AND($A55="x",'Daļu izvēle'!$K52&lt;&gt;"",'Daļu izvēle'!$K52&lt;&gt;0)</f>
        <v>0</v>
      </c>
      <c r="AB55" s="56" t="b">
        <f t="shared" si="3"/>
        <v>0</v>
      </c>
      <c r="AC55" s="56" t="b">
        <f t="shared" si="4"/>
        <v>1</v>
      </c>
    </row>
    <row r="56" spans="1:29" hidden="1" x14ac:dyDescent="0.3">
      <c r="A56" s="324" t="str">
        <f>SUBSTITUTE('Daļu izvēle'!A53,"0","")</f>
        <v/>
      </c>
      <c r="B56" s="368">
        <f>'Daļu izvēle'!B53</f>
        <v>45</v>
      </c>
      <c r="C56" s="368" t="str">
        <f>'Daļu izvēle'!C53</f>
        <v>Dienvidkurzeme</v>
      </c>
      <c r="D56" s="369" t="str">
        <f>'Daļu izvēle'!D53</f>
        <v>Remtes</v>
      </c>
      <c r="E56" s="370">
        <f>'Daļu izvēle'!K53</f>
        <v>15</v>
      </c>
      <c r="F56" s="370">
        <f>'Daļu izvēle'!L53</f>
        <v>0</v>
      </c>
      <c r="G56" s="108">
        <f>'Daļu izvēle'!M53</f>
        <v>0</v>
      </c>
      <c r="H56" s="109">
        <f>'Daļu izvēle'!N53</f>
        <v>0</v>
      </c>
      <c r="I56" s="383"/>
      <c r="J56" s="381">
        <f t="shared" si="1"/>
        <v>0</v>
      </c>
      <c r="K56" s="96" t="str">
        <f>IF($AA56,IF(AND($I56&lt;&gt;"",$I56&lt;&gt;0),ROUND(ROUND($I56,3)*Cenas!$B$14*Cenas!B$18,2),0),"")</f>
        <v/>
      </c>
      <c r="L56" s="96" t="str">
        <f>IF($AA56,IF(AND($I56&lt;&gt;"",$I56&lt;&gt;0),ROUND(ROUND($I56,3)*Cenas!$B$14*Cenas!C$18,2),0),"")</f>
        <v/>
      </c>
      <c r="M56" s="96" t="str">
        <f>IF($AA56,IF(AND($I56&lt;&gt;"",$I56&lt;&gt;0),ROUND(ROUND($I56,3)*Cenas!$B$14*Cenas!D$18,2),0),"")</f>
        <v/>
      </c>
      <c r="N56" s="96" t="str">
        <f>IF($AA56,IF(AND($I56&lt;&gt;"",$I56&lt;&gt;0),ROUND(ROUND($I56,3)*Cenas!$B$14*Cenas!E$18,2),0),"")</f>
        <v/>
      </c>
      <c r="O56" s="96" t="str">
        <f>IF($AA56,IF(AND($I56&lt;&gt;"",$I56&lt;&gt;0),ROUND(ROUND($I56,3)*Cenas!$B$14*Cenas!F$18,2),0),"")</f>
        <v/>
      </c>
      <c r="P56" s="144" t="str">
        <f>IF($AA56,IF(AND($I56&lt;&gt;"",$I56&lt;&gt;0),ROUND(ROUND($I56,3)*Cenas!$B$14*Cenas!G$18,2),0),"")</f>
        <v/>
      </c>
      <c r="Q56" s="103" t="b">
        <f>AND($A56="x",ISBLANK($K56),ISBLANK($N56),NOT(ISBLANK('Daļu izvēle'!K53)))</f>
        <v>0</v>
      </c>
      <c r="R56" s="1"/>
      <c r="W56" s="1" t="b">
        <f t="shared" si="2"/>
        <v>0</v>
      </c>
      <c r="X56" s="1" t="b">
        <f>AND($A56="x",'Daļu izvēle'!$K53&lt;&gt;"",ISBLANK($K56))</f>
        <v>0</v>
      </c>
      <c r="Y56" s="1" t="b">
        <f>AND($A56="x",'Daļu izvēle'!$K53&lt;&gt;"",ISBLANK($N56))</f>
        <v>0</v>
      </c>
      <c r="Z56" s="1" t="e">
        <f t="shared" si="0"/>
        <v>#VALUE!</v>
      </c>
      <c r="AA56" s="56" t="b">
        <f>AND($A56="x",'Daļu izvēle'!$K53&lt;&gt;"",'Daļu izvēle'!$K53&lt;&gt;0)</f>
        <v>0</v>
      </c>
      <c r="AB56" s="56" t="b">
        <f t="shared" si="3"/>
        <v>0</v>
      </c>
      <c r="AC56" s="56" t="b">
        <f t="shared" si="4"/>
        <v>1</v>
      </c>
    </row>
    <row r="57" spans="1:29" hidden="1" x14ac:dyDescent="0.3">
      <c r="A57" s="324" t="str">
        <f>SUBSTITUTE('Daļu izvēle'!A54,"0","")</f>
        <v/>
      </c>
      <c r="B57" s="368">
        <f>'Daļu izvēle'!B54</f>
        <v>46</v>
      </c>
      <c r="C57" s="368" t="str">
        <f>'Daļu izvēle'!C54</f>
        <v>Dienvidkurzeme</v>
      </c>
      <c r="D57" s="369" t="str">
        <f>'Daļu izvēle'!D54</f>
        <v>Remtes</v>
      </c>
      <c r="E57" s="370">
        <f>'Daļu izvēle'!K54</f>
        <v>15</v>
      </c>
      <c r="F57" s="370">
        <f>'Daļu izvēle'!L54</f>
        <v>0</v>
      </c>
      <c r="G57" s="108">
        <f>'Daļu izvēle'!M54</f>
        <v>0</v>
      </c>
      <c r="H57" s="109">
        <f>'Daļu izvēle'!N54</f>
        <v>0</v>
      </c>
      <c r="I57" s="383"/>
      <c r="J57" s="381">
        <f t="shared" si="1"/>
        <v>0</v>
      </c>
      <c r="K57" s="96" t="str">
        <f>IF($AA57,IF(AND($I57&lt;&gt;"",$I57&lt;&gt;0),ROUND(ROUND($I57,3)*Cenas!$B$14*Cenas!B$18,2),0),"")</f>
        <v/>
      </c>
      <c r="L57" s="96" t="str">
        <f>IF($AA57,IF(AND($I57&lt;&gt;"",$I57&lt;&gt;0),ROUND(ROUND($I57,3)*Cenas!$B$14*Cenas!C$18,2),0),"")</f>
        <v/>
      </c>
      <c r="M57" s="96" t="str">
        <f>IF($AA57,IF(AND($I57&lt;&gt;"",$I57&lt;&gt;0),ROUND(ROUND($I57,3)*Cenas!$B$14*Cenas!D$18,2),0),"")</f>
        <v/>
      </c>
      <c r="N57" s="96" t="str">
        <f>IF($AA57,IF(AND($I57&lt;&gt;"",$I57&lt;&gt;0),ROUND(ROUND($I57,3)*Cenas!$B$14*Cenas!E$18,2),0),"")</f>
        <v/>
      </c>
      <c r="O57" s="96" t="str">
        <f>IF($AA57,IF(AND($I57&lt;&gt;"",$I57&lt;&gt;0),ROUND(ROUND($I57,3)*Cenas!$B$14*Cenas!F$18,2),0),"")</f>
        <v/>
      </c>
      <c r="P57" s="144" t="str">
        <f>IF($AA57,IF(AND($I57&lt;&gt;"",$I57&lt;&gt;0),ROUND(ROUND($I57,3)*Cenas!$B$14*Cenas!G$18,2),0),"")</f>
        <v/>
      </c>
      <c r="Q57" s="103" t="b">
        <f>AND($A57="x",ISBLANK($K57),ISBLANK($N57),NOT(ISBLANK('Daļu izvēle'!K54)))</f>
        <v>0</v>
      </c>
      <c r="R57" s="1"/>
      <c r="W57" s="1" t="b">
        <f t="shared" si="2"/>
        <v>0</v>
      </c>
      <c r="X57" s="1" t="b">
        <f>AND($A57="x",'Daļu izvēle'!$K54&lt;&gt;"",ISBLANK($K57))</f>
        <v>0</v>
      </c>
      <c r="Y57" s="1" t="b">
        <f>AND($A57="x",'Daļu izvēle'!$K54&lt;&gt;"",ISBLANK($N57))</f>
        <v>0</v>
      </c>
      <c r="Z57" s="1" t="e">
        <f t="shared" si="0"/>
        <v>#VALUE!</v>
      </c>
      <c r="AA57" s="56" t="b">
        <f>AND($A57="x",'Daļu izvēle'!$K54&lt;&gt;"",'Daļu izvēle'!$K54&lt;&gt;0)</f>
        <v>0</v>
      </c>
      <c r="AB57" s="56" t="b">
        <f t="shared" si="3"/>
        <v>0</v>
      </c>
      <c r="AC57" s="56" t="b">
        <f t="shared" si="4"/>
        <v>1</v>
      </c>
    </row>
    <row r="58" spans="1:29" hidden="1" x14ac:dyDescent="0.3">
      <c r="A58" s="324" t="str">
        <f>SUBSTITUTE('Daļu izvēle'!A55,"0","")</f>
        <v/>
      </c>
      <c r="B58" s="368">
        <f>'Daļu izvēle'!B55</f>
        <v>47</v>
      </c>
      <c r="C58" s="368" t="str">
        <f>'Daļu izvēle'!C55</f>
        <v>Dienvidkurzeme</v>
      </c>
      <c r="D58" s="369" t="str">
        <f>'Daļu izvēle'!D55</f>
        <v>Grobiņas</v>
      </c>
      <c r="E58" s="370">
        <f>'Daļu izvēle'!K55</f>
        <v>0</v>
      </c>
      <c r="F58" s="370">
        <f>'Daļu izvēle'!L55</f>
        <v>0</v>
      </c>
      <c r="G58" s="108">
        <f>'Daļu izvēle'!M55</f>
        <v>0</v>
      </c>
      <c r="H58" s="109">
        <f>'Daļu izvēle'!N55</f>
        <v>0</v>
      </c>
      <c r="I58" s="383"/>
      <c r="J58" s="381">
        <f t="shared" si="1"/>
        <v>0</v>
      </c>
      <c r="K58" s="96" t="str">
        <f>IF($AA58,IF(AND($I58&lt;&gt;"",$I58&lt;&gt;0),ROUND(ROUND($I58,3)*Cenas!$B$14*Cenas!B$18,2),0),"")</f>
        <v/>
      </c>
      <c r="L58" s="96" t="str">
        <f>IF($AA58,IF(AND($I58&lt;&gt;"",$I58&lt;&gt;0),ROUND(ROUND($I58,3)*Cenas!$B$14*Cenas!C$18,2),0),"")</f>
        <v/>
      </c>
      <c r="M58" s="96" t="str">
        <f>IF($AA58,IF(AND($I58&lt;&gt;"",$I58&lt;&gt;0),ROUND(ROUND($I58,3)*Cenas!$B$14*Cenas!D$18,2),0),"")</f>
        <v/>
      </c>
      <c r="N58" s="96" t="str">
        <f>IF($AA58,IF(AND($I58&lt;&gt;"",$I58&lt;&gt;0),ROUND(ROUND($I58,3)*Cenas!$B$14*Cenas!E$18,2),0),"")</f>
        <v/>
      </c>
      <c r="O58" s="96" t="str">
        <f>IF($AA58,IF(AND($I58&lt;&gt;"",$I58&lt;&gt;0),ROUND(ROUND($I58,3)*Cenas!$B$14*Cenas!F$18,2),0),"")</f>
        <v/>
      </c>
      <c r="P58" s="144" t="str">
        <f>IF($AA58,IF(AND($I58&lt;&gt;"",$I58&lt;&gt;0),ROUND(ROUND($I58,3)*Cenas!$B$14*Cenas!G$18,2),0),"")</f>
        <v/>
      </c>
      <c r="Q58" s="103" t="b">
        <f>AND($A58="x",ISBLANK($K58),ISBLANK($N58),NOT(ISBLANK('Daļu izvēle'!K55)))</f>
        <v>0</v>
      </c>
      <c r="R58" s="1"/>
      <c r="W58" s="1" t="b">
        <f t="shared" si="2"/>
        <v>0</v>
      </c>
      <c r="X58" s="1" t="b">
        <f>AND($A58="x",'Daļu izvēle'!$K55&lt;&gt;"",ISBLANK($K58))</f>
        <v>0</v>
      </c>
      <c r="Y58" s="1" t="b">
        <f>AND($A58="x",'Daļu izvēle'!$K55&lt;&gt;"",ISBLANK($N58))</f>
        <v>0</v>
      </c>
      <c r="Z58" s="1" t="e">
        <f t="shared" si="0"/>
        <v>#VALUE!</v>
      </c>
      <c r="AA58" s="56" t="b">
        <f>AND($A58="x",'Daļu izvēle'!$K55&lt;&gt;"",'Daļu izvēle'!$K55&lt;&gt;0)</f>
        <v>0</v>
      </c>
      <c r="AB58" s="56" t="b">
        <f t="shared" si="3"/>
        <v>0</v>
      </c>
      <c r="AC58" s="56" t="b">
        <f t="shared" si="4"/>
        <v>1</v>
      </c>
    </row>
    <row r="59" spans="1:29" hidden="1" x14ac:dyDescent="0.3">
      <c r="A59" s="324" t="str">
        <f>SUBSTITUTE('Daļu izvēle'!A56,"0","")</f>
        <v/>
      </c>
      <c r="B59" s="368">
        <f>'Daļu izvēle'!B56</f>
        <v>48</v>
      </c>
      <c r="C59" s="368" t="str">
        <f>'Daļu izvēle'!C56</f>
        <v>Dienvidkurzeme</v>
      </c>
      <c r="D59" s="369" t="str">
        <f>'Daļu izvēle'!D56</f>
        <v>Grobiņas</v>
      </c>
      <c r="E59" s="370">
        <f>'Daļu izvēle'!K56</f>
        <v>0</v>
      </c>
      <c r="F59" s="370">
        <f>'Daļu izvēle'!L56</f>
        <v>0</v>
      </c>
      <c r="G59" s="108">
        <f>'Daļu izvēle'!M56</f>
        <v>0</v>
      </c>
      <c r="H59" s="109">
        <f>'Daļu izvēle'!N56</f>
        <v>0</v>
      </c>
      <c r="I59" s="383"/>
      <c r="J59" s="381">
        <f t="shared" si="1"/>
        <v>0</v>
      </c>
      <c r="K59" s="96" t="str">
        <f>IF($AA59,IF(AND($I59&lt;&gt;"",$I59&lt;&gt;0),ROUND(ROUND($I59,3)*Cenas!$B$14*Cenas!B$18,2),0),"")</f>
        <v/>
      </c>
      <c r="L59" s="96" t="str">
        <f>IF($AA59,IF(AND($I59&lt;&gt;"",$I59&lt;&gt;0),ROUND(ROUND($I59,3)*Cenas!$B$14*Cenas!C$18,2),0),"")</f>
        <v/>
      </c>
      <c r="M59" s="96" t="str">
        <f>IF($AA59,IF(AND($I59&lt;&gt;"",$I59&lt;&gt;0),ROUND(ROUND($I59,3)*Cenas!$B$14*Cenas!D$18,2),0),"")</f>
        <v/>
      </c>
      <c r="N59" s="96" t="str">
        <f>IF($AA59,IF(AND($I59&lt;&gt;"",$I59&lt;&gt;0),ROUND(ROUND($I59,3)*Cenas!$B$14*Cenas!E$18,2),0),"")</f>
        <v/>
      </c>
      <c r="O59" s="96" t="str">
        <f>IF($AA59,IF(AND($I59&lt;&gt;"",$I59&lt;&gt;0),ROUND(ROUND($I59,3)*Cenas!$B$14*Cenas!F$18,2),0),"")</f>
        <v/>
      </c>
      <c r="P59" s="144" t="str">
        <f>IF($AA59,IF(AND($I59&lt;&gt;"",$I59&lt;&gt;0),ROUND(ROUND($I59,3)*Cenas!$B$14*Cenas!G$18,2),0),"")</f>
        <v/>
      </c>
      <c r="Q59" s="103" t="b">
        <f>AND($A59="x",ISBLANK($K59),ISBLANK($N59),NOT(ISBLANK('Daļu izvēle'!K56)))</f>
        <v>0</v>
      </c>
      <c r="R59" s="1"/>
      <c r="W59" s="1" t="b">
        <f t="shared" si="2"/>
        <v>0</v>
      </c>
      <c r="X59" s="1" t="b">
        <f>AND($A59="x",'Daļu izvēle'!$K56&lt;&gt;"",ISBLANK($K59))</f>
        <v>0</v>
      </c>
      <c r="Y59" s="1" t="b">
        <f>AND($A59="x",'Daļu izvēle'!$K56&lt;&gt;"",ISBLANK($N59))</f>
        <v>0</v>
      </c>
      <c r="Z59" s="1" t="e">
        <f t="shared" si="0"/>
        <v>#VALUE!</v>
      </c>
      <c r="AA59" s="56" t="b">
        <f>AND($A59="x",'Daļu izvēle'!$K56&lt;&gt;"",'Daļu izvēle'!$K56&lt;&gt;0)</f>
        <v>0</v>
      </c>
      <c r="AB59" s="56" t="b">
        <f t="shared" si="3"/>
        <v>0</v>
      </c>
      <c r="AC59" s="56" t="b">
        <f t="shared" si="4"/>
        <v>1</v>
      </c>
    </row>
    <row r="60" spans="1:29" hidden="1" x14ac:dyDescent="0.3">
      <c r="A60" s="324" t="str">
        <f>SUBSTITUTE('Daļu izvēle'!A57,"0","")</f>
        <v/>
      </c>
      <c r="B60" s="368">
        <f>'Daļu izvēle'!B57</f>
        <v>49</v>
      </c>
      <c r="C60" s="368" t="str">
        <f>'Daļu izvēle'!C57</f>
        <v>Dienvidkurzeme</v>
      </c>
      <c r="D60" s="369" t="str">
        <f>'Daļu izvēle'!D57</f>
        <v>Grobiņas</v>
      </c>
      <c r="E60" s="370">
        <f>'Daļu izvēle'!K57</f>
        <v>0</v>
      </c>
      <c r="F60" s="370">
        <f>'Daļu izvēle'!L57</f>
        <v>0</v>
      </c>
      <c r="G60" s="108">
        <f>'Daļu izvēle'!M57</f>
        <v>0</v>
      </c>
      <c r="H60" s="109">
        <f>'Daļu izvēle'!N57</f>
        <v>0</v>
      </c>
      <c r="I60" s="383"/>
      <c r="J60" s="381">
        <f t="shared" si="1"/>
        <v>0</v>
      </c>
      <c r="K60" s="96" t="str">
        <f>IF($AA60,IF(AND($I60&lt;&gt;"",$I60&lt;&gt;0),ROUND(ROUND($I60,3)*Cenas!$B$14*Cenas!B$18,2),0),"")</f>
        <v/>
      </c>
      <c r="L60" s="96" t="str">
        <f>IF($AA60,IF(AND($I60&lt;&gt;"",$I60&lt;&gt;0),ROUND(ROUND($I60,3)*Cenas!$B$14*Cenas!C$18,2),0),"")</f>
        <v/>
      </c>
      <c r="M60" s="96" t="str">
        <f>IF($AA60,IF(AND($I60&lt;&gt;"",$I60&lt;&gt;0),ROUND(ROUND($I60,3)*Cenas!$B$14*Cenas!D$18,2),0),"")</f>
        <v/>
      </c>
      <c r="N60" s="96" t="str">
        <f>IF($AA60,IF(AND($I60&lt;&gt;"",$I60&lt;&gt;0),ROUND(ROUND($I60,3)*Cenas!$B$14*Cenas!E$18,2),0),"")</f>
        <v/>
      </c>
      <c r="O60" s="96" t="str">
        <f>IF($AA60,IF(AND($I60&lt;&gt;"",$I60&lt;&gt;0),ROUND(ROUND($I60,3)*Cenas!$B$14*Cenas!F$18,2),0),"")</f>
        <v/>
      </c>
      <c r="P60" s="144" t="str">
        <f>IF($AA60,IF(AND($I60&lt;&gt;"",$I60&lt;&gt;0),ROUND(ROUND($I60,3)*Cenas!$B$14*Cenas!G$18,2),0),"")</f>
        <v/>
      </c>
      <c r="Q60" s="103" t="b">
        <f>AND($A60="x",ISBLANK($K60),ISBLANK($N60),NOT(ISBLANK('Daļu izvēle'!K57)))</f>
        <v>0</v>
      </c>
      <c r="R60" s="1"/>
      <c r="W60" s="1" t="b">
        <f t="shared" si="2"/>
        <v>0</v>
      </c>
      <c r="X60" s="1" t="b">
        <f>AND($A60="x",'Daļu izvēle'!$K57&lt;&gt;"",ISBLANK($K60))</f>
        <v>0</v>
      </c>
      <c r="Y60" s="1" t="b">
        <f>AND($A60="x",'Daļu izvēle'!$K57&lt;&gt;"",ISBLANK($N60))</f>
        <v>0</v>
      </c>
      <c r="Z60" s="1" t="e">
        <f t="shared" si="0"/>
        <v>#VALUE!</v>
      </c>
      <c r="AA60" s="56" t="b">
        <f>AND($A60="x",'Daļu izvēle'!$K57&lt;&gt;"",'Daļu izvēle'!$K57&lt;&gt;0)</f>
        <v>0</v>
      </c>
      <c r="AB60" s="56" t="b">
        <f t="shared" si="3"/>
        <v>0</v>
      </c>
      <c r="AC60" s="56" t="b">
        <f t="shared" si="4"/>
        <v>1</v>
      </c>
    </row>
    <row r="61" spans="1:29" hidden="1" x14ac:dyDescent="0.3">
      <c r="A61" s="324" t="str">
        <f>SUBSTITUTE('Daļu izvēle'!A58,"0","")</f>
        <v/>
      </c>
      <c r="B61" s="368">
        <f>'Daļu izvēle'!B58</f>
        <v>50</v>
      </c>
      <c r="C61" s="368" t="str">
        <f>'Daļu izvēle'!C58</f>
        <v>Dienvidkurzeme</v>
      </c>
      <c r="D61" s="369" t="str">
        <f>'Daļu izvēle'!D58</f>
        <v>Grobiņas</v>
      </c>
      <c r="E61" s="370">
        <f>'Daļu izvēle'!K58</f>
        <v>0</v>
      </c>
      <c r="F61" s="370">
        <f>'Daļu izvēle'!L58</f>
        <v>0</v>
      </c>
      <c r="G61" s="108">
        <f>'Daļu izvēle'!M58</f>
        <v>0</v>
      </c>
      <c r="H61" s="109">
        <f>'Daļu izvēle'!N58</f>
        <v>0</v>
      </c>
      <c r="I61" s="383"/>
      <c r="J61" s="381">
        <f t="shared" si="1"/>
        <v>0</v>
      </c>
      <c r="K61" s="96" t="str">
        <f>IF($AA61,IF(AND($I61&lt;&gt;"",$I61&lt;&gt;0),ROUND(ROUND($I61,3)*Cenas!$B$14*Cenas!B$18,2),0),"")</f>
        <v/>
      </c>
      <c r="L61" s="96" t="str">
        <f>IF($AA61,IF(AND($I61&lt;&gt;"",$I61&lt;&gt;0),ROUND(ROUND($I61,3)*Cenas!$B$14*Cenas!C$18,2),0),"")</f>
        <v/>
      </c>
      <c r="M61" s="96" t="str">
        <f>IF($AA61,IF(AND($I61&lt;&gt;"",$I61&lt;&gt;0),ROUND(ROUND($I61,3)*Cenas!$B$14*Cenas!D$18,2),0),"")</f>
        <v/>
      </c>
      <c r="N61" s="96" t="str">
        <f>IF($AA61,IF(AND($I61&lt;&gt;"",$I61&lt;&gt;0),ROUND(ROUND($I61,3)*Cenas!$B$14*Cenas!E$18,2),0),"")</f>
        <v/>
      </c>
      <c r="O61" s="96" t="str">
        <f>IF($AA61,IF(AND($I61&lt;&gt;"",$I61&lt;&gt;0),ROUND(ROUND($I61,3)*Cenas!$B$14*Cenas!F$18,2),0),"")</f>
        <v/>
      </c>
      <c r="P61" s="144" t="str">
        <f>IF($AA61,IF(AND($I61&lt;&gt;"",$I61&lt;&gt;0),ROUND(ROUND($I61,3)*Cenas!$B$14*Cenas!G$18,2),0),"")</f>
        <v/>
      </c>
      <c r="Q61" s="103" t="b">
        <f>AND($A61="x",ISBLANK($K61),ISBLANK($N61),NOT(ISBLANK('Daļu izvēle'!K58)))</f>
        <v>0</v>
      </c>
      <c r="R61" s="1"/>
      <c r="W61" s="1" t="b">
        <f t="shared" si="2"/>
        <v>0</v>
      </c>
      <c r="X61" s="1" t="b">
        <f>AND($A61="x",'Daļu izvēle'!$K58&lt;&gt;"",ISBLANK($K61))</f>
        <v>0</v>
      </c>
      <c r="Y61" s="1" t="b">
        <f>AND($A61="x",'Daļu izvēle'!$K58&lt;&gt;"",ISBLANK($N61))</f>
        <v>0</v>
      </c>
      <c r="Z61" s="1" t="e">
        <f t="shared" si="0"/>
        <v>#VALUE!</v>
      </c>
      <c r="AA61" s="56" t="b">
        <f>AND($A61="x",'Daļu izvēle'!$K58&lt;&gt;"",'Daļu izvēle'!$K58&lt;&gt;0)</f>
        <v>0</v>
      </c>
      <c r="AB61" s="56" t="b">
        <f t="shared" si="3"/>
        <v>0</v>
      </c>
      <c r="AC61" s="56" t="b">
        <f t="shared" si="4"/>
        <v>1</v>
      </c>
    </row>
    <row r="62" spans="1:29" hidden="1" x14ac:dyDescent="0.3">
      <c r="A62" s="324" t="str">
        <f>SUBSTITUTE('Daļu izvēle'!A59,"0","")</f>
        <v/>
      </c>
      <c r="B62" s="368">
        <f>'Daļu izvēle'!B59</f>
        <v>51</v>
      </c>
      <c r="C62" s="368" t="str">
        <f>'Daļu izvēle'!C59</f>
        <v>Dienvidkurzeme</v>
      </c>
      <c r="D62" s="369" t="str">
        <f>'Daļu izvēle'!D59</f>
        <v>Grobiņas</v>
      </c>
      <c r="E62" s="370">
        <f>'Daļu izvēle'!K59</f>
        <v>0</v>
      </c>
      <c r="F62" s="370">
        <f>'Daļu izvēle'!L59</f>
        <v>0</v>
      </c>
      <c r="G62" s="108">
        <f>'Daļu izvēle'!M59</f>
        <v>0</v>
      </c>
      <c r="H62" s="109">
        <f>'Daļu izvēle'!N59</f>
        <v>0</v>
      </c>
      <c r="I62" s="383"/>
      <c r="J62" s="381">
        <f t="shared" si="1"/>
        <v>0</v>
      </c>
      <c r="K62" s="96" t="str">
        <f>IF($AA62,IF(AND($I62&lt;&gt;"",$I62&lt;&gt;0),ROUND(ROUND($I62,3)*Cenas!$B$14*Cenas!B$18,2),0),"")</f>
        <v/>
      </c>
      <c r="L62" s="96" t="str">
        <f>IF($AA62,IF(AND($I62&lt;&gt;"",$I62&lt;&gt;0),ROUND(ROUND($I62,3)*Cenas!$B$14*Cenas!C$18,2),0),"")</f>
        <v/>
      </c>
      <c r="M62" s="96" t="str">
        <f>IF($AA62,IF(AND($I62&lt;&gt;"",$I62&lt;&gt;0),ROUND(ROUND($I62,3)*Cenas!$B$14*Cenas!D$18,2),0),"")</f>
        <v/>
      </c>
      <c r="N62" s="96" t="str">
        <f>IF($AA62,IF(AND($I62&lt;&gt;"",$I62&lt;&gt;0),ROUND(ROUND($I62,3)*Cenas!$B$14*Cenas!E$18,2),0),"")</f>
        <v/>
      </c>
      <c r="O62" s="96" t="str">
        <f>IF($AA62,IF(AND($I62&lt;&gt;"",$I62&lt;&gt;0),ROUND(ROUND($I62,3)*Cenas!$B$14*Cenas!F$18,2),0),"")</f>
        <v/>
      </c>
      <c r="P62" s="144" t="str">
        <f>IF($AA62,IF(AND($I62&lt;&gt;"",$I62&lt;&gt;0),ROUND(ROUND($I62,3)*Cenas!$B$14*Cenas!G$18,2),0),"")</f>
        <v/>
      </c>
      <c r="Q62" s="103" t="b">
        <f>AND($A62="x",ISBLANK($K62),ISBLANK($N62),NOT(ISBLANK('Daļu izvēle'!K59)))</f>
        <v>0</v>
      </c>
      <c r="R62" s="1"/>
      <c r="W62" s="1" t="b">
        <f t="shared" si="2"/>
        <v>0</v>
      </c>
      <c r="X62" s="1" t="b">
        <f>AND($A62="x",'Daļu izvēle'!$K59&lt;&gt;"",ISBLANK($K62))</f>
        <v>0</v>
      </c>
      <c r="Y62" s="1" t="b">
        <f>AND($A62="x",'Daļu izvēle'!$K59&lt;&gt;"",ISBLANK($N62))</f>
        <v>0</v>
      </c>
      <c r="Z62" s="1" t="e">
        <f t="shared" si="0"/>
        <v>#VALUE!</v>
      </c>
      <c r="AA62" s="56" t="b">
        <f>AND($A62="x",'Daļu izvēle'!$K59&lt;&gt;"",'Daļu izvēle'!$K59&lt;&gt;0)</f>
        <v>0</v>
      </c>
      <c r="AB62" s="56" t="b">
        <f t="shared" si="3"/>
        <v>0</v>
      </c>
      <c r="AC62" s="56" t="b">
        <f t="shared" si="4"/>
        <v>1</v>
      </c>
    </row>
    <row r="63" spans="1:29" hidden="1" x14ac:dyDescent="0.3">
      <c r="A63" s="324" t="str">
        <f>SUBSTITUTE('Daļu izvēle'!A60,"0","")</f>
        <v/>
      </c>
      <c r="B63" s="368">
        <f>'Daļu izvēle'!B60</f>
        <v>52</v>
      </c>
      <c r="C63" s="368" t="str">
        <f>'Daļu izvēle'!C60</f>
        <v>Dienvidkurzeme</v>
      </c>
      <c r="D63" s="369" t="str">
        <f>'Daļu izvēle'!D60</f>
        <v>Grobiņas</v>
      </c>
      <c r="E63" s="370">
        <f>'Daļu izvēle'!K60</f>
        <v>20</v>
      </c>
      <c r="F63" s="370">
        <f>'Daļu izvēle'!L60</f>
        <v>0</v>
      </c>
      <c r="G63" s="108">
        <f>'Daļu izvēle'!M60</f>
        <v>0</v>
      </c>
      <c r="H63" s="109">
        <f>'Daļu izvēle'!N60</f>
        <v>0</v>
      </c>
      <c r="I63" s="383"/>
      <c r="J63" s="381">
        <f t="shared" si="1"/>
        <v>0</v>
      </c>
      <c r="K63" s="96" t="str">
        <f>IF($AA63,IF(AND($I63&lt;&gt;"",$I63&lt;&gt;0),ROUND(ROUND($I63,3)*Cenas!$B$14*Cenas!B$18,2),0),"")</f>
        <v/>
      </c>
      <c r="L63" s="96" t="str">
        <f>IF($AA63,IF(AND($I63&lt;&gt;"",$I63&lt;&gt;0),ROUND(ROUND($I63,3)*Cenas!$B$14*Cenas!C$18,2),0),"")</f>
        <v/>
      </c>
      <c r="M63" s="96" t="str">
        <f>IF($AA63,IF(AND($I63&lt;&gt;"",$I63&lt;&gt;0),ROUND(ROUND($I63,3)*Cenas!$B$14*Cenas!D$18,2),0),"")</f>
        <v/>
      </c>
      <c r="N63" s="96" t="str">
        <f>IF($AA63,IF(AND($I63&lt;&gt;"",$I63&lt;&gt;0),ROUND(ROUND($I63,3)*Cenas!$B$14*Cenas!E$18,2),0),"")</f>
        <v/>
      </c>
      <c r="O63" s="96" t="str">
        <f>IF($AA63,IF(AND($I63&lt;&gt;"",$I63&lt;&gt;0),ROUND(ROUND($I63,3)*Cenas!$B$14*Cenas!F$18,2),0),"")</f>
        <v/>
      </c>
      <c r="P63" s="144" t="str">
        <f>IF($AA63,IF(AND($I63&lt;&gt;"",$I63&lt;&gt;0),ROUND(ROUND($I63,3)*Cenas!$B$14*Cenas!G$18,2),0),"")</f>
        <v/>
      </c>
      <c r="Q63" s="103" t="b">
        <f>AND($A63="x",ISBLANK($K63),ISBLANK($N63),NOT(ISBLANK('Daļu izvēle'!K60)))</f>
        <v>0</v>
      </c>
      <c r="R63" s="1"/>
      <c r="W63" s="1" t="b">
        <f t="shared" si="2"/>
        <v>0</v>
      </c>
      <c r="X63" s="1" t="b">
        <f>AND($A63="x",'Daļu izvēle'!$K60&lt;&gt;"",ISBLANK($K63))</f>
        <v>0</v>
      </c>
      <c r="Y63" s="1" t="b">
        <f>AND($A63="x",'Daļu izvēle'!$K60&lt;&gt;"",ISBLANK($N63))</f>
        <v>0</v>
      </c>
      <c r="Z63" s="1" t="e">
        <f t="shared" si="0"/>
        <v>#VALUE!</v>
      </c>
      <c r="AA63" s="56" t="b">
        <f>AND($A63="x",'Daļu izvēle'!$K60&lt;&gt;"",'Daļu izvēle'!$K60&lt;&gt;0)</f>
        <v>0</v>
      </c>
      <c r="AB63" s="56" t="b">
        <f t="shared" si="3"/>
        <v>0</v>
      </c>
      <c r="AC63" s="56" t="b">
        <f t="shared" si="4"/>
        <v>1</v>
      </c>
    </row>
    <row r="64" spans="1:29" hidden="1" x14ac:dyDescent="0.3">
      <c r="A64" s="324" t="str">
        <f>SUBSTITUTE('Daļu izvēle'!A61,"0","")</f>
        <v/>
      </c>
      <c r="B64" s="368">
        <f>'Daļu izvēle'!B61</f>
        <v>53</v>
      </c>
      <c r="C64" s="368" t="str">
        <f>'Daļu izvēle'!C61</f>
        <v>Dienvidkurzeme</v>
      </c>
      <c r="D64" s="369" t="str">
        <f>'Daļu izvēle'!D61</f>
        <v>Grobiņas</v>
      </c>
      <c r="E64" s="370">
        <f>'Daļu izvēle'!K61</f>
        <v>20</v>
      </c>
      <c r="F64" s="370">
        <f>'Daļu izvēle'!L61</f>
        <v>0</v>
      </c>
      <c r="G64" s="108">
        <f>'Daļu izvēle'!M61</f>
        <v>0</v>
      </c>
      <c r="H64" s="109">
        <f>'Daļu izvēle'!N61</f>
        <v>0</v>
      </c>
      <c r="I64" s="383"/>
      <c r="J64" s="381">
        <f t="shared" si="1"/>
        <v>0</v>
      </c>
      <c r="K64" s="96" t="str">
        <f>IF($AA64,IF(AND($I64&lt;&gt;"",$I64&lt;&gt;0),ROUND(ROUND($I64,3)*Cenas!$B$14*Cenas!B$18,2),0),"")</f>
        <v/>
      </c>
      <c r="L64" s="96" t="str">
        <f>IF($AA64,IF(AND($I64&lt;&gt;"",$I64&lt;&gt;0),ROUND(ROUND($I64,3)*Cenas!$B$14*Cenas!C$18,2),0),"")</f>
        <v/>
      </c>
      <c r="M64" s="96" t="str">
        <f>IF($AA64,IF(AND($I64&lt;&gt;"",$I64&lt;&gt;0),ROUND(ROUND($I64,3)*Cenas!$B$14*Cenas!D$18,2),0),"")</f>
        <v/>
      </c>
      <c r="N64" s="96" t="str">
        <f>IF($AA64,IF(AND($I64&lt;&gt;"",$I64&lt;&gt;0),ROUND(ROUND($I64,3)*Cenas!$B$14*Cenas!E$18,2),0),"")</f>
        <v/>
      </c>
      <c r="O64" s="96" t="str">
        <f>IF($AA64,IF(AND($I64&lt;&gt;"",$I64&lt;&gt;0),ROUND(ROUND($I64,3)*Cenas!$B$14*Cenas!F$18,2),0),"")</f>
        <v/>
      </c>
      <c r="P64" s="144" t="str">
        <f>IF($AA64,IF(AND($I64&lt;&gt;"",$I64&lt;&gt;0),ROUND(ROUND($I64,3)*Cenas!$B$14*Cenas!G$18,2),0),"")</f>
        <v/>
      </c>
      <c r="Q64" s="103" t="b">
        <f>AND($A64="x",ISBLANK($K64),ISBLANK($N64),NOT(ISBLANK('Daļu izvēle'!K61)))</f>
        <v>0</v>
      </c>
      <c r="R64" s="1"/>
      <c r="W64" s="1" t="b">
        <f t="shared" si="2"/>
        <v>0</v>
      </c>
      <c r="X64" s="1" t="b">
        <f>AND($A64="x",'Daļu izvēle'!$K61&lt;&gt;"",ISBLANK($K64))</f>
        <v>0</v>
      </c>
      <c r="Y64" s="1" t="b">
        <f>AND($A64="x",'Daļu izvēle'!$K61&lt;&gt;"",ISBLANK($N64))</f>
        <v>0</v>
      </c>
      <c r="Z64" s="1" t="e">
        <f t="shared" si="0"/>
        <v>#VALUE!</v>
      </c>
      <c r="AA64" s="56" t="b">
        <f>AND($A64="x",'Daļu izvēle'!$K61&lt;&gt;"",'Daļu izvēle'!$K61&lt;&gt;0)</f>
        <v>0</v>
      </c>
      <c r="AB64" s="56" t="b">
        <f t="shared" si="3"/>
        <v>0</v>
      </c>
      <c r="AC64" s="56" t="b">
        <f t="shared" si="4"/>
        <v>1</v>
      </c>
    </row>
    <row r="65" spans="1:29" hidden="1" x14ac:dyDescent="0.3">
      <c r="A65" s="324" t="str">
        <f>SUBSTITUTE('Daļu izvēle'!A62,"0","")</f>
        <v/>
      </c>
      <c r="B65" s="368">
        <f>'Daļu izvēle'!B62</f>
        <v>54</v>
      </c>
      <c r="C65" s="368" t="str">
        <f>'Daļu izvēle'!C62</f>
        <v>Dienvidkurzeme</v>
      </c>
      <c r="D65" s="369" t="str">
        <f>'Daļu izvēle'!D62</f>
        <v>Krīvukalna</v>
      </c>
      <c r="E65" s="370">
        <f>'Daļu izvēle'!K62</f>
        <v>0</v>
      </c>
      <c r="F65" s="370">
        <f>'Daļu izvēle'!L62</f>
        <v>0</v>
      </c>
      <c r="G65" s="108">
        <f>'Daļu izvēle'!M62</f>
        <v>0</v>
      </c>
      <c r="H65" s="109">
        <f>'Daļu izvēle'!N62</f>
        <v>0</v>
      </c>
      <c r="I65" s="383"/>
      <c r="J65" s="381">
        <f t="shared" si="1"/>
        <v>0</v>
      </c>
      <c r="K65" s="96" t="str">
        <f>IF($AA65,IF(AND($I65&lt;&gt;"",$I65&lt;&gt;0),ROUND(ROUND($I65,3)*Cenas!$B$14*Cenas!B$18,2),0),"")</f>
        <v/>
      </c>
      <c r="L65" s="96" t="str">
        <f>IF($AA65,IF(AND($I65&lt;&gt;"",$I65&lt;&gt;0),ROUND(ROUND($I65,3)*Cenas!$B$14*Cenas!C$18,2),0),"")</f>
        <v/>
      </c>
      <c r="M65" s="96" t="str">
        <f>IF($AA65,IF(AND($I65&lt;&gt;"",$I65&lt;&gt;0),ROUND(ROUND($I65,3)*Cenas!$B$14*Cenas!D$18,2),0),"")</f>
        <v/>
      </c>
      <c r="N65" s="96" t="str">
        <f>IF($AA65,IF(AND($I65&lt;&gt;"",$I65&lt;&gt;0),ROUND(ROUND($I65,3)*Cenas!$B$14*Cenas!E$18,2),0),"")</f>
        <v/>
      </c>
      <c r="O65" s="96" t="str">
        <f>IF($AA65,IF(AND($I65&lt;&gt;"",$I65&lt;&gt;0),ROUND(ROUND($I65,3)*Cenas!$B$14*Cenas!F$18,2),0),"")</f>
        <v/>
      </c>
      <c r="P65" s="144" t="str">
        <f>IF($AA65,IF(AND($I65&lt;&gt;"",$I65&lt;&gt;0),ROUND(ROUND($I65,3)*Cenas!$B$14*Cenas!G$18,2),0),"")</f>
        <v/>
      </c>
      <c r="Q65" s="103" t="b">
        <f>AND($A65="x",ISBLANK($K65),ISBLANK($N65),NOT(ISBLANK('Daļu izvēle'!K62)))</f>
        <v>0</v>
      </c>
      <c r="R65" s="1"/>
      <c r="W65" s="1" t="b">
        <f t="shared" si="2"/>
        <v>0</v>
      </c>
      <c r="X65" s="1" t="b">
        <f>AND($A65="x",'Daļu izvēle'!$K62&lt;&gt;"",ISBLANK($K65))</f>
        <v>0</v>
      </c>
      <c r="Y65" s="1" t="b">
        <f>AND($A65="x",'Daļu izvēle'!$K62&lt;&gt;"",ISBLANK($N65))</f>
        <v>0</v>
      </c>
      <c r="Z65" s="1" t="e">
        <f t="shared" si="0"/>
        <v>#VALUE!</v>
      </c>
      <c r="AA65" s="56" t="b">
        <f>AND($A65="x",'Daļu izvēle'!$K62&lt;&gt;"",'Daļu izvēle'!$K62&lt;&gt;0)</f>
        <v>0</v>
      </c>
      <c r="AB65" s="56" t="b">
        <f t="shared" si="3"/>
        <v>0</v>
      </c>
      <c r="AC65" s="56" t="b">
        <f t="shared" si="4"/>
        <v>1</v>
      </c>
    </row>
    <row r="66" spans="1:29" hidden="1" x14ac:dyDescent="0.3">
      <c r="A66" s="324" t="str">
        <f>SUBSTITUTE('Daļu izvēle'!A63,"0","")</f>
        <v/>
      </c>
      <c r="B66" s="368">
        <f>'Daļu izvēle'!B63</f>
        <v>55</v>
      </c>
      <c r="C66" s="368" t="str">
        <f>'Daļu izvēle'!C63</f>
        <v>Dienvidkurzeme</v>
      </c>
      <c r="D66" s="369" t="str">
        <f>'Daļu izvēle'!D63</f>
        <v>Krīvukalna</v>
      </c>
      <c r="E66" s="370">
        <f>'Daļu izvēle'!K63</f>
        <v>0</v>
      </c>
      <c r="F66" s="370">
        <f>'Daļu izvēle'!L63</f>
        <v>0</v>
      </c>
      <c r="G66" s="108">
        <f>'Daļu izvēle'!M63</f>
        <v>0</v>
      </c>
      <c r="H66" s="109">
        <f>'Daļu izvēle'!N63</f>
        <v>0</v>
      </c>
      <c r="I66" s="383"/>
      <c r="J66" s="381">
        <f t="shared" si="1"/>
        <v>0</v>
      </c>
      <c r="K66" s="96" t="str">
        <f>IF($AA66,IF(AND($I66&lt;&gt;"",$I66&lt;&gt;0),ROUND(ROUND($I66,3)*Cenas!$B$14*Cenas!B$18,2),0),"")</f>
        <v/>
      </c>
      <c r="L66" s="96" t="str">
        <f>IF($AA66,IF(AND($I66&lt;&gt;"",$I66&lt;&gt;0),ROUND(ROUND($I66,3)*Cenas!$B$14*Cenas!C$18,2),0),"")</f>
        <v/>
      </c>
      <c r="M66" s="96" t="str">
        <f>IF($AA66,IF(AND($I66&lt;&gt;"",$I66&lt;&gt;0),ROUND(ROUND($I66,3)*Cenas!$B$14*Cenas!D$18,2),0),"")</f>
        <v/>
      </c>
      <c r="N66" s="96" t="str">
        <f>IF($AA66,IF(AND($I66&lt;&gt;"",$I66&lt;&gt;0),ROUND(ROUND($I66,3)*Cenas!$B$14*Cenas!E$18,2),0),"")</f>
        <v/>
      </c>
      <c r="O66" s="96" t="str">
        <f>IF($AA66,IF(AND($I66&lt;&gt;"",$I66&lt;&gt;0),ROUND(ROUND($I66,3)*Cenas!$B$14*Cenas!F$18,2),0),"")</f>
        <v/>
      </c>
      <c r="P66" s="144" t="str">
        <f>IF($AA66,IF(AND($I66&lt;&gt;"",$I66&lt;&gt;0),ROUND(ROUND($I66,3)*Cenas!$B$14*Cenas!G$18,2),0),"")</f>
        <v/>
      </c>
      <c r="Q66" s="103" t="b">
        <f>AND($A66="x",ISBLANK($K66),ISBLANK($N66),NOT(ISBLANK('Daļu izvēle'!K63)))</f>
        <v>0</v>
      </c>
      <c r="R66" s="1"/>
      <c r="W66" s="1" t="b">
        <f t="shared" si="2"/>
        <v>0</v>
      </c>
      <c r="X66" s="1" t="b">
        <f>AND($A66="x",'Daļu izvēle'!$K63&lt;&gt;"",ISBLANK($K66))</f>
        <v>0</v>
      </c>
      <c r="Y66" s="1" t="b">
        <f>AND($A66="x",'Daļu izvēle'!$K63&lt;&gt;"",ISBLANK($N66))</f>
        <v>0</v>
      </c>
      <c r="Z66" s="1" t="e">
        <f t="shared" si="0"/>
        <v>#VALUE!</v>
      </c>
      <c r="AA66" s="56" t="b">
        <f>AND($A66="x",'Daļu izvēle'!$K63&lt;&gt;"",'Daļu izvēle'!$K63&lt;&gt;0)</f>
        <v>0</v>
      </c>
      <c r="AB66" s="56" t="b">
        <f t="shared" si="3"/>
        <v>0</v>
      </c>
      <c r="AC66" s="56" t="b">
        <f t="shared" si="4"/>
        <v>1</v>
      </c>
    </row>
    <row r="67" spans="1:29" hidden="1" x14ac:dyDescent="0.3">
      <c r="A67" s="324" t="str">
        <f>SUBSTITUTE('Daļu izvēle'!A64,"0","")</f>
        <v/>
      </c>
      <c r="B67" s="368">
        <f>'Daļu izvēle'!B64</f>
        <v>56</v>
      </c>
      <c r="C67" s="368" t="str">
        <f>'Daļu izvēle'!C64</f>
        <v>Dienvidkurzeme</v>
      </c>
      <c r="D67" s="369" t="str">
        <f>'Daļu izvēle'!D64</f>
        <v>Krīvukalna</v>
      </c>
      <c r="E67" s="370">
        <f>'Daļu izvēle'!K64</f>
        <v>0</v>
      </c>
      <c r="F67" s="370">
        <f>'Daļu izvēle'!L64</f>
        <v>0</v>
      </c>
      <c r="G67" s="108">
        <f>'Daļu izvēle'!M64</f>
        <v>0</v>
      </c>
      <c r="H67" s="109">
        <f>'Daļu izvēle'!N64</f>
        <v>0</v>
      </c>
      <c r="I67" s="383"/>
      <c r="J67" s="381">
        <f t="shared" si="1"/>
        <v>0</v>
      </c>
      <c r="K67" s="96" t="str">
        <f>IF($AA67,IF(AND($I67&lt;&gt;"",$I67&lt;&gt;0),ROUND(ROUND($I67,3)*Cenas!$B$14*Cenas!B$18,2),0),"")</f>
        <v/>
      </c>
      <c r="L67" s="96" t="str">
        <f>IF($AA67,IF(AND($I67&lt;&gt;"",$I67&lt;&gt;0),ROUND(ROUND($I67,3)*Cenas!$B$14*Cenas!C$18,2),0),"")</f>
        <v/>
      </c>
      <c r="M67" s="96" t="str">
        <f>IF($AA67,IF(AND($I67&lt;&gt;"",$I67&lt;&gt;0),ROUND(ROUND($I67,3)*Cenas!$B$14*Cenas!D$18,2),0),"")</f>
        <v/>
      </c>
      <c r="N67" s="96" t="str">
        <f>IF($AA67,IF(AND($I67&lt;&gt;"",$I67&lt;&gt;0),ROUND(ROUND($I67,3)*Cenas!$B$14*Cenas!E$18,2),0),"")</f>
        <v/>
      </c>
      <c r="O67" s="96" t="str">
        <f>IF($AA67,IF(AND($I67&lt;&gt;"",$I67&lt;&gt;0),ROUND(ROUND($I67,3)*Cenas!$B$14*Cenas!F$18,2),0),"")</f>
        <v/>
      </c>
      <c r="P67" s="144" t="str">
        <f>IF($AA67,IF(AND($I67&lt;&gt;"",$I67&lt;&gt;0),ROUND(ROUND($I67,3)*Cenas!$B$14*Cenas!G$18,2),0),"")</f>
        <v/>
      </c>
      <c r="Q67" s="103" t="b">
        <f>AND($A67="x",ISBLANK($K67),ISBLANK($N67),NOT(ISBLANK('Daļu izvēle'!K64)))</f>
        <v>0</v>
      </c>
      <c r="R67" s="1"/>
      <c r="W67" s="1" t="b">
        <f t="shared" si="2"/>
        <v>0</v>
      </c>
      <c r="X67" s="1" t="b">
        <f>AND($A67="x",'Daļu izvēle'!$K64&lt;&gt;"",ISBLANK($K67))</f>
        <v>0</v>
      </c>
      <c r="Y67" s="1" t="b">
        <f>AND($A67="x",'Daļu izvēle'!$K64&lt;&gt;"",ISBLANK($N67))</f>
        <v>0</v>
      </c>
      <c r="Z67" s="1" t="e">
        <f t="shared" si="0"/>
        <v>#VALUE!</v>
      </c>
      <c r="AA67" s="56" t="b">
        <f>AND($A67="x",'Daļu izvēle'!$K64&lt;&gt;"",'Daļu izvēle'!$K64&lt;&gt;0)</f>
        <v>0</v>
      </c>
      <c r="AB67" s="56" t="b">
        <f t="shared" si="3"/>
        <v>0</v>
      </c>
      <c r="AC67" s="56" t="b">
        <f t="shared" si="4"/>
        <v>1</v>
      </c>
    </row>
    <row r="68" spans="1:29" hidden="1" x14ac:dyDescent="0.3">
      <c r="A68" s="324" t="str">
        <f>SUBSTITUTE('Daļu izvēle'!A65,"0","")</f>
        <v/>
      </c>
      <c r="B68" s="368">
        <f>'Daļu izvēle'!B65</f>
        <v>57</v>
      </c>
      <c r="C68" s="368" t="str">
        <f>'Daļu izvēle'!C65</f>
        <v>Dienvidkurzeme</v>
      </c>
      <c r="D68" s="369" t="str">
        <f>'Daļu izvēle'!D65</f>
        <v>Krīvukalna</v>
      </c>
      <c r="E68" s="370">
        <f>'Daļu izvēle'!K65</f>
        <v>0</v>
      </c>
      <c r="F68" s="370">
        <f>'Daļu izvēle'!L65</f>
        <v>0</v>
      </c>
      <c r="G68" s="108">
        <f>'Daļu izvēle'!M65</f>
        <v>0</v>
      </c>
      <c r="H68" s="109">
        <f>'Daļu izvēle'!N65</f>
        <v>0</v>
      </c>
      <c r="I68" s="383"/>
      <c r="J68" s="381">
        <f t="shared" si="1"/>
        <v>0</v>
      </c>
      <c r="K68" s="96" t="str">
        <f>IF($AA68,IF(AND($I68&lt;&gt;"",$I68&lt;&gt;0),ROUND(ROUND($I68,3)*Cenas!$B$14*Cenas!B$18,2),0),"")</f>
        <v/>
      </c>
      <c r="L68" s="96" t="str">
        <f>IF($AA68,IF(AND($I68&lt;&gt;"",$I68&lt;&gt;0),ROUND(ROUND($I68,3)*Cenas!$B$14*Cenas!C$18,2),0),"")</f>
        <v/>
      </c>
      <c r="M68" s="96" t="str">
        <f>IF($AA68,IF(AND($I68&lt;&gt;"",$I68&lt;&gt;0),ROUND(ROUND($I68,3)*Cenas!$B$14*Cenas!D$18,2),0),"")</f>
        <v/>
      </c>
      <c r="N68" s="96" t="str">
        <f>IF($AA68,IF(AND($I68&lt;&gt;"",$I68&lt;&gt;0),ROUND(ROUND($I68,3)*Cenas!$B$14*Cenas!E$18,2),0),"")</f>
        <v/>
      </c>
      <c r="O68" s="96" t="str">
        <f>IF($AA68,IF(AND($I68&lt;&gt;"",$I68&lt;&gt;0),ROUND(ROUND($I68,3)*Cenas!$B$14*Cenas!F$18,2),0),"")</f>
        <v/>
      </c>
      <c r="P68" s="144" t="str">
        <f>IF($AA68,IF(AND($I68&lt;&gt;"",$I68&lt;&gt;0),ROUND(ROUND($I68,3)*Cenas!$B$14*Cenas!G$18,2),0),"")</f>
        <v/>
      </c>
      <c r="Q68" s="103" t="b">
        <f>AND($A68="x",ISBLANK($K68),ISBLANK($N68),NOT(ISBLANK('Daļu izvēle'!K65)))</f>
        <v>0</v>
      </c>
      <c r="R68" s="1"/>
      <c r="W68" s="1" t="b">
        <f t="shared" si="2"/>
        <v>0</v>
      </c>
      <c r="X68" s="1" t="b">
        <f>AND($A68="x",'Daļu izvēle'!$K65&lt;&gt;"",ISBLANK($K68))</f>
        <v>0</v>
      </c>
      <c r="Y68" s="1" t="b">
        <f>AND($A68="x",'Daļu izvēle'!$K65&lt;&gt;"",ISBLANK($N68))</f>
        <v>0</v>
      </c>
      <c r="Z68" s="1" t="e">
        <f t="shared" si="0"/>
        <v>#VALUE!</v>
      </c>
      <c r="AA68" s="56" t="b">
        <f>AND($A68="x",'Daļu izvēle'!$K65&lt;&gt;"",'Daļu izvēle'!$K65&lt;&gt;0)</f>
        <v>0</v>
      </c>
      <c r="AB68" s="56" t="b">
        <f t="shared" si="3"/>
        <v>0</v>
      </c>
      <c r="AC68" s="56" t="b">
        <f t="shared" si="4"/>
        <v>1</v>
      </c>
    </row>
    <row r="69" spans="1:29" hidden="1" x14ac:dyDescent="0.3">
      <c r="A69" s="324" t="str">
        <f>SUBSTITUTE('Daļu izvēle'!A66,"0","")</f>
        <v/>
      </c>
      <c r="B69" s="368">
        <f>'Daļu izvēle'!B66</f>
        <v>58</v>
      </c>
      <c r="C69" s="368" t="str">
        <f>'Daļu izvēle'!C66</f>
        <v>Dienvidkurzeme</v>
      </c>
      <c r="D69" s="369" t="str">
        <f>'Daļu izvēle'!D66</f>
        <v>Krīvukalna</v>
      </c>
      <c r="E69" s="370">
        <f>'Daļu izvēle'!K66</f>
        <v>30</v>
      </c>
      <c r="F69" s="370">
        <f>'Daļu izvēle'!L66</f>
        <v>0</v>
      </c>
      <c r="G69" s="108">
        <f>'Daļu izvēle'!M66</f>
        <v>0</v>
      </c>
      <c r="H69" s="109">
        <f>'Daļu izvēle'!N66</f>
        <v>0</v>
      </c>
      <c r="I69" s="383"/>
      <c r="J69" s="381">
        <f t="shared" si="1"/>
        <v>0</v>
      </c>
      <c r="K69" s="96" t="str">
        <f>IF($AA69,IF(AND($I69&lt;&gt;"",$I69&lt;&gt;0),ROUND(ROUND($I69,3)*Cenas!$B$14*Cenas!B$18,2),0),"")</f>
        <v/>
      </c>
      <c r="L69" s="96" t="str">
        <f>IF($AA69,IF(AND($I69&lt;&gt;"",$I69&lt;&gt;0),ROUND(ROUND($I69,3)*Cenas!$B$14*Cenas!C$18,2),0),"")</f>
        <v/>
      </c>
      <c r="M69" s="96" t="str">
        <f>IF($AA69,IF(AND($I69&lt;&gt;"",$I69&lt;&gt;0),ROUND(ROUND($I69,3)*Cenas!$B$14*Cenas!D$18,2),0),"")</f>
        <v/>
      </c>
      <c r="N69" s="96" t="str">
        <f>IF($AA69,IF(AND($I69&lt;&gt;"",$I69&lt;&gt;0),ROUND(ROUND($I69,3)*Cenas!$B$14*Cenas!E$18,2),0),"")</f>
        <v/>
      </c>
      <c r="O69" s="96" t="str">
        <f>IF($AA69,IF(AND($I69&lt;&gt;"",$I69&lt;&gt;0),ROUND(ROUND($I69,3)*Cenas!$B$14*Cenas!F$18,2),0),"")</f>
        <v/>
      </c>
      <c r="P69" s="144" t="str">
        <f>IF($AA69,IF(AND($I69&lt;&gt;"",$I69&lt;&gt;0),ROUND(ROUND($I69,3)*Cenas!$B$14*Cenas!G$18,2),0),"")</f>
        <v/>
      </c>
      <c r="Q69" s="103" t="b">
        <f>AND($A69="x",ISBLANK($K69),ISBLANK($N69),NOT(ISBLANK('Daļu izvēle'!K66)))</f>
        <v>0</v>
      </c>
      <c r="R69" s="1"/>
      <c r="W69" s="1" t="b">
        <f t="shared" si="2"/>
        <v>0</v>
      </c>
      <c r="X69" s="1" t="b">
        <f>AND($A69="x",'Daļu izvēle'!$K66&lt;&gt;"",ISBLANK($K69))</f>
        <v>0</v>
      </c>
      <c r="Y69" s="1" t="b">
        <f>AND($A69="x",'Daļu izvēle'!$K66&lt;&gt;"",ISBLANK($N69))</f>
        <v>0</v>
      </c>
      <c r="Z69" s="1" t="e">
        <f t="shared" si="0"/>
        <v>#VALUE!</v>
      </c>
      <c r="AA69" s="56" t="b">
        <f>AND($A69="x",'Daļu izvēle'!$K66&lt;&gt;"",'Daļu izvēle'!$K66&lt;&gt;0)</f>
        <v>0</v>
      </c>
      <c r="AB69" s="56" t="b">
        <f t="shared" si="3"/>
        <v>0</v>
      </c>
      <c r="AC69" s="56" t="b">
        <f t="shared" si="4"/>
        <v>1</v>
      </c>
    </row>
    <row r="70" spans="1:29" hidden="1" x14ac:dyDescent="0.3">
      <c r="A70" s="324" t="str">
        <f>SUBSTITUTE('Daļu izvēle'!A67,"0","")</f>
        <v/>
      </c>
      <c r="B70" s="368">
        <f>'Daļu izvēle'!B67</f>
        <v>59</v>
      </c>
      <c r="C70" s="368" t="str">
        <f>'Daļu izvēle'!C67</f>
        <v>Dienvidkurzeme</v>
      </c>
      <c r="D70" s="369" t="str">
        <f>'Daļu izvēle'!D67</f>
        <v>Pampāļu</v>
      </c>
      <c r="E70" s="370">
        <f>'Daļu izvēle'!K67</f>
        <v>0</v>
      </c>
      <c r="F70" s="370">
        <f>'Daļu izvēle'!L67</f>
        <v>0</v>
      </c>
      <c r="G70" s="108">
        <f>'Daļu izvēle'!M67</f>
        <v>0</v>
      </c>
      <c r="H70" s="109">
        <f>'Daļu izvēle'!N67</f>
        <v>0</v>
      </c>
      <c r="I70" s="383"/>
      <c r="J70" s="381">
        <f t="shared" si="1"/>
        <v>0</v>
      </c>
      <c r="K70" s="96" t="str">
        <f>IF($AA70,IF(AND($I70&lt;&gt;"",$I70&lt;&gt;0),ROUND(ROUND($I70,3)*Cenas!$B$14*Cenas!B$18,2),0),"")</f>
        <v/>
      </c>
      <c r="L70" s="96" t="str">
        <f>IF($AA70,IF(AND($I70&lt;&gt;"",$I70&lt;&gt;0),ROUND(ROUND($I70,3)*Cenas!$B$14*Cenas!C$18,2),0),"")</f>
        <v/>
      </c>
      <c r="M70" s="96" t="str">
        <f>IF($AA70,IF(AND($I70&lt;&gt;"",$I70&lt;&gt;0),ROUND(ROUND($I70,3)*Cenas!$B$14*Cenas!D$18,2),0),"")</f>
        <v/>
      </c>
      <c r="N70" s="96" t="str">
        <f>IF($AA70,IF(AND($I70&lt;&gt;"",$I70&lt;&gt;0),ROUND(ROUND($I70,3)*Cenas!$B$14*Cenas!E$18,2),0),"")</f>
        <v/>
      </c>
      <c r="O70" s="96" t="str">
        <f>IF($AA70,IF(AND($I70&lt;&gt;"",$I70&lt;&gt;0),ROUND(ROUND($I70,3)*Cenas!$B$14*Cenas!F$18,2),0),"")</f>
        <v/>
      </c>
      <c r="P70" s="144" t="str">
        <f>IF($AA70,IF(AND($I70&lt;&gt;"",$I70&lt;&gt;0),ROUND(ROUND($I70,3)*Cenas!$B$14*Cenas!G$18,2),0),"")</f>
        <v/>
      </c>
      <c r="Q70" s="103" t="b">
        <f>AND($A70="x",ISBLANK($K70),ISBLANK($N70),NOT(ISBLANK('Daļu izvēle'!K67)))</f>
        <v>0</v>
      </c>
      <c r="R70" s="1"/>
      <c r="W70" s="1" t="b">
        <f t="shared" si="2"/>
        <v>0</v>
      </c>
      <c r="X70" s="1" t="b">
        <f>AND($A70="x",'Daļu izvēle'!$K67&lt;&gt;"",ISBLANK($K70))</f>
        <v>0</v>
      </c>
      <c r="Y70" s="1" t="b">
        <f>AND($A70="x",'Daļu izvēle'!$K67&lt;&gt;"",ISBLANK($N70))</f>
        <v>0</v>
      </c>
      <c r="Z70" s="1" t="e">
        <f t="shared" si="0"/>
        <v>#VALUE!</v>
      </c>
      <c r="AA70" s="56" t="b">
        <f>AND($A70="x",'Daļu izvēle'!$K67&lt;&gt;"",'Daļu izvēle'!$K67&lt;&gt;0)</f>
        <v>0</v>
      </c>
      <c r="AB70" s="56" t="b">
        <f t="shared" si="3"/>
        <v>0</v>
      </c>
      <c r="AC70" s="56" t="b">
        <f t="shared" si="4"/>
        <v>1</v>
      </c>
    </row>
    <row r="71" spans="1:29" hidden="1" x14ac:dyDescent="0.3">
      <c r="A71" s="324" t="str">
        <f>SUBSTITUTE('Daļu izvēle'!A68,"0","")</f>
        <v/>
      </c>
      <c r="B71" s="368">
        <f>'Daļu izvēle'!B68</f>
        <v>60</v>
      </c>
      <c r="C71" s="368" t="str">
        <f>'Daļu izvēle'!C68</f>
        <v>Dienvidkurzeme</v>
      </c>
      <c r="D71" s="369" t="str">
        <f>'Daļu izvēle'!D68</f>
        <v>Pampāļu</v>
      </c>
      <c r="E71" s="370">
        <f>'Daļu izvēle'!K68</f>
        <v>0</v>
      </c>
      <c r="F71" s="370">
        <f>'Daļu izvēle'!L68</f>
        <v>0</v>
      </c>
      <c r="G71" s="108">
        <f>'Daļu izvēle'!M68</f>
        <v>0</v>
      </c>
      <c r="H71" s="109">
        <f>'Daļu izvēle'!N68</f>
        <v>0</v>
      </c>
      <c r="I71" s="383"/>
      <c r="J71" s="381">
        <f t="shared" si="1"/>
        <v>0</v>
      </c>
      <c r="K71" s="96" t="str">
        <f>IF($AA71,IF(AND($I71&lt;&gt;"",$I71&lt;&gt;0),ROUND(ROUND($I71,3)*Cenas!$B$14*Cenas!B$18,2),0),"")</f>
        <v/>
      </c>
      <c r="L71" s="96" t="str">
        <f>IF($AA71,IF(AND($I71&lt;&gt;"",$I71&lt;&gt;0),ROUND(ROUND($I71,3)*Cenas!$B$14*Cenas!C$18,2),0),"")</f>
        <v/>
      </c>
      <c r="M71" s="96" t="str">
        <f>IF($AA71,IF(AND($I71&lt;&gt;"",$I71&lt;&gt;0),ROUND(ROUND($I71,3)*Cenas!$B$14*Cenas!D$18,2),0),"")</f>
        <v/>
      </c>
      <c r="N71" s="96" t="str">
        <f>IF($AA71,IF(AND($I71&lt;&gt;"",$I71&lt;&gt;0),ROUND(ROUND($I71,3)*Cenas!$B$14*Cenas!E$18,2),0),"")</f>
        <v/>
      </c>
      <c r="O71" s="96" t="str">
        <f>IF($AA71,IF(AND($I71&lt;&gt;"",$I71&lt;&gt;0),ROUND(ROUND($I71,3)*Cenas!$B$14*Cenas!F$18,2),0),"")</f>
        <v/>
      </c>
      <c r="P71" s="144" t="str">
        <f>IF($AA71,IF(AND($I71&lt;&gt;"",$I71&lt;&gt;0),ROUND(ROUND($I71,3)*Cenas!$B$14*Cenas!G$18,2),0),"")</f>
        <v/>
      </c>
      <c r="Q71" s="103" t="b">
        <f>AND($A71="x",ISBLANK($K71),ISBLANK($N71),NOT(ISBLANK('Daļu izvēle'!K68)))</f>
        <v>0</v>
      </c>
      <c r="R71" s="1"/>
      <c r="W71" s="1" t="b">
        <f t="shared" si="2"/>
        <v>0</v>
      </c>
      <c r="X71" s="1" t="b">
        <f>AND($A71="x",'Daļu izvēle'!$K68&lt;&gt;"",ISBLANK($K71))</f>
        <v>0</v>
      </c>
      <c r="Y71" s="1" t="b">
        <f>AND($A71="x",'Daļu izvēle'!$K68&lt;&gt;"",ISBLANK($N71))</f>
        <v>0</v>
      </c>
      <c r="Z71" s="1" t="e">
        <f t="shared" si="0"/>
        <v>#VALUE!</v>
      </c>
      <c r="AA71" s="56" t="b">
        <f>AND($A71="x",'Daļu izvēle'!$K68&lt;&gt;"",'Daļu izvēle'!$K68&lt;&gt;0)</f>
        <v>0</v>
      </c>
      <c r="AB71" s="56" t="b">
        <f t="shared" si="3"/>
        <v>0</v>
      </c>
      <c r="AC71" s="56" t="b">
        <f t="shared" si="4"/>
        <v>1</v>
      </c>
    </row>
    <row r="72" spans="1:29" hidden="1" x14ac:dyDescent="0.3">
      <c r="A72" s="324" t="str">
        <f>SUBSTITUTE('Daļu izvēle'!A69,"0","")</f>
        <v/>
      </c>
      <c r="B72" s="368">
        <f>'Daļu izvēle'!B69</f>
        <v>61</v>
      </c>
      <c r="C72" s="368" t="str">
        <f>'Daļu izvēle'!C69</f>
        <v>Dienvidkurzeme</v>
      </c>
      <c r="D72" s="369" t="str">
        <f>'Daļu izvēle'!D69</f>
        <v>Pampāļu</v>
      </c>
      <c r="E72" s="370">
        <f>'Daļu izvēle'!K69</f>
        <v>0</v>
      </c>
      <c r="F72" s="370">
        <f>'Daļu izvēle'!L69</f>
        <v>0</v>
      </c>
      <c r="G72" s="108">
        <f>'Daļu izvēle'!M69</f>
        <v>0</v>
      </c>
      <c r="H72" s="109">
        <f>'Daļu izvēle'!N69</f>
        <v>0</v>
      </c>
      <c r="I72" s="383"/>
      <c r="J72" s="381">
        <f t="shared" si="1"/>
        <v>0</v>
      </c>
      <c r="K72" s="96" t="str">
        <f>IF($AA72,IF(AND($I72&lt;&gt;"",$I72&lt;&gt;0),ROUND(ROUND($I72,3)*Cenas!$B$14*Cenas!B$18,2),0),"")</f>
        <v/>
      </c>
      <c r="L72" s="96" t="str">
        <f>IF($AA72,IF(AND($I72&lt;&gt;"",$I72&lt;&gt;0),ROUND(ROUND($I72,3)*Cenas!$B$14*Cenas!C$18,2),0),"")</f>
        <v/>
      </c>
      <c r="M72" s="96" t="str">
        <f>IF($AA72,IF(AND($I72&lt;&gt;"",$I72&lt;&gt;0),ROUND(ROUND($I72,3)*Cenas!$B$14*Cenas!D$18,2),0),"")</f>
        <v/>
      </c>
      <c r="N72" s="96" t="str">
        <f>IF($AA72,IF(AND($I72&lt;&gt;"",$I72&lt;&gt;0),ROUND(ROUND($I72,3)*Cenas!$B$14*Cenas!E$18,2),0),"")</f>
        <v/>
      </c>
      <c r="O72" s="96" t="str">
        <f>IF($AA72,IF(AND($I72&lt;&gt;"",$I72&lt;&gt;0),ROUND(ROUND($I72,3)*Cenas!$B$14*Cenas!F$18,2),0),"")</f>
        <v/>
      </c>
      <c r="P72" s="144" t="str">
        <f>IF($AA72,IF(AND($I72&lt;&gt;"",$I72&lt;&gt;0),ROUND(ROUND($I72,3)*Cenas!$B$14*Cenas!G$18,2),0),"")</f>
        <v/>
      </c>
      <c r="Q72" s="103" t="b">
        <f>AND($A72="x",ISBLANK($K72),ISBLANK($N72),NOT(ISBLANK('Daļu izvēle'!K69)))</f>
        <v>0</v>
      </c>
      <c r="R72" s="1"/>
      <c r="W72" s="1" t="b">
        <f t="shared" si="2"/>
        <v>0</v>
      </c>
      <c r="X72" s="1" t="b">
        <f>AND($A72="x",'Daļu izvēle'!$K69&lt;&gt;"",ISBLANK($K72))</f>
        <v>0</v>
      </c>
      <c r="Y72" s="1" t="b">
        <f>AND($A72="x",'Daļu izvēle'!$K69&lt;&gt;"",ISBLANK($N72))</f>
        <v>0</v>
      </c>
      <c r="Z72" s="1" t="e">
        <f t="shared" si="0"/>
        <v>#VALUE!</v>
      </c>
      <c r="AA72" s="56" t="b">
        <f>AND($A72="x",'Daļu izvēle'!$K69&lt;&gt;"",'Daļu izvēle'!$K69&lt;&gt;0)</f>
        <v>0</v>
      </c>
      <c r="AB72" s="56" t="b">
        <f t="shared" si="3"/>
        <v>0</v>
      </c>
      <c r="AC72" s="56" t="b">
        <f t="shared" si="4"/>
        <v>1</v>
      </c>
    </row>
    <row r="73" spans="1:29" hidden="1" x14ac:dyDescent="0.3">
      <c r="A73" s="324" t="str">
        <f>SUBSTITUTE('Daļu izvēle'!A70,"0","")</f>
        <v/>
      </c>
      <c r="B73" s="368">
        <f>'Daļu izvēle'!B70</f>
        <v>62</v>
      </c>
      <c r="C73" s="368" t="str">
        <f>'Daļu izvēle'!C70</f>
        <v>Dienvidkurzeme</v>
      </c>
      <c r="D73" s="369" t="str">
        <f>'Daļu izvēle'!D70</f>
        <v>Pampāļu</v>
      </c>
      <c r="E73" s="370">
        <f>'Daļu izvēle'!K70</f>
        <v>20</v>
      </c>
      <c r="F73" s="370">
        <f>'Daļu izvēle'!L70</f>
        <v>0</v>
      </c>
      <c r="G73" s="108">
        <f>'Daļu izvēle'!M70</f>
        <v>0</v>
      </c>
      <c r="H73" s="109">
        <f>'Daļu izvēle'!N70</f>
        <v>0</v>
      </c>
      <c r="I73" s="383"/>
      <c r="J73" s="381">
        <f t="shared" si="1"/>
        <v>0</v>
      </c>
      <c r="K73" s="96" t="str">
        <f>IF($AA73,IF(AND($I73&lt;&gt;"",$I73&lt;&gt;0),ROUND(ROUND($I73,3)*Cenas!$B$14*Cenas!B$18,2),0),"")</f>
        <v/>
      </c>
      <c r="L73" s="96" t="str">
        <f>IF($AA73,IF(AND($I73&lt;&gt;"",$I73&lt;&gt;0),ROUND(ROUND($I73,3)*Cenas!$B$14*Cenas!C$18,2),0),"")</f>
        <v/>
      </c>
      <c r="M73" s="96" t="str">
        <f>IF($AA73,IF(AND($I73&lt;&gt;"",$I73&lt;&gt;0),ROUND(ROUND($I73,3)*Cenas!$B$14*Cenas!D$18,2),0),"")</f>
        <v/>
      </c>
      <c r="N73" s="96" t="str">
        <f>IF($AA73,IF(AND($I73&lt;&gt;"",$I73&lt;&gt;0),ROUND(ROUND($I73,3)*Cenas!$B$14*Cenas!E$18,2),0),"")</f>
        <v/>
      </c>
      <c r="O73" s="96" t="str">
        <f>IF($AA73,IF(AND($I73&lt;&gt;"",$I73&lt;&gt;0),ROUND(ROUND($I73,3)*Cenas!$B$14*Cenas!F$18,2),0),"")</f>
        <v/>
      </c>
      <c r="P73" s="144" t="str">
        <f>IF($AA73,IF(AND($I73&lt;&gt;"",$I73&lt;&gt;0),ROUND(ROUND($I73,3)*Cenas!$B$14*Cenas!G$18,2),0),"")</f>
        <v/>
      </c>
      <c r="Q73" s="103" t="b">
        <f>AND($A73="x",ISBLANK($K73),ISBLANK($N73),NOT(ISBLANK('Daļu izvēle'!K70)))</f>
        <v>0</v>
      </c>
      <c r="R73" s="1"/>
      <c r="W73" s="1" t="b">
        <f t="shared" si="2"/>
        <v>0</v>
      </c>
      <c r="X73" s="1" t="b">
        <f>AND($A73="x",'Daļu izvēle'!$K70&lt;&gt;"",ISBLANK($K73))</f>
        <v>0</v>
      </c>
      <c r="Y73" s="1" t="b">
        <f>AND($A73="x",'Daļu izvēle'!$K70&lt;&gt;"",ISBLANK($N73))</f>
        <v>0</v>
      </c>
      <c r="Z73" s="1" t="e">
        <f t="shared" si="0"/>
        <v>#VALUE!</v>
      </c>
      <c r="AA73" s="56" t="b">
        <f>AND($A73="x",'Daļu izvēle'!$K70&lt;&gt;"",'Daļu izvēle'!$K70&lt;&gt;0)</f>
        <v>0</v>
      </c>
      <c r="AB73" s="56" t="b">
        <f t="shared" si="3"/>
        <v>0</v>
      </c>
      <c r="AC73" s="56" t="b">
        <f t="shared" si="4"/>
        <v>1</v>
      </c>
    </row>
    <row r="74" spans="1:29" hidden="1" x14ac:dyDescent="0.3">
      <c r="A74" s="324" t="str">
        <f>SUBSTITUTE('Daļu izvēle'!A71,"0","")</f>
        <v/>
      </c>
      <c r="B74" s="368">
        <f>'Daļu izvēle'!B71</f>
        <v>63</v>
      </c>
      <c r="C74" s="368" t="str">
        <f>'Daļu izvēle'!C71</f>
        <v>Dienvidkurzeme</v>
      </c>
      <c r="D74" s="369" t="str">
        <f>'Daļu izvēle'!D71</f>
        <v>Zvārdes</v>
      </c>
      <c r="E74" s="370">
        <f>'Daļu izvēle'!K71</f>
        <v>0</v>
      </c>
      <c r="F74" s="370">
        <f>'Daļu izvēle'!L71</f>
        <v>0</v>
      </c>
      <c r="G74" s="108">
        <f>'Daļu izvēle'!M71</f>
        <v>0</v>
      </c>
      <c r="H74" s="109">
        <f>'Daļu izvēle'!N71</f>
        <v>0</v>
      </c>
      <c r="I74" s="383"/>
      <c r="J74" s="381">
        <f t="shared" si="1"/>
        <v>0</v>
      </c>
      <c r="K74" s="96" t="str">
        <f>IF($AA74,IF(AND($I74&lt;&gt;"",$I74&lt;&gt;0),ROUND(ROUND($I74,3)*Cenas!$B$14*Cenas!B$18,2),0),"")</f>
        <v/>
      </c>
      <c r="L74" s="96" t="str">
        <f>IF($AA74,IF(AND($I74&lt;&gt;"",$I74&lt;&gt;0),ROUND(ROUND($I74,3)*Cenas!$B$14*Cenas!C$18,2),0),"")</f>
        <v/>
      </c>
      <c r="M74" s="96" t="str">
        <f>IF($AA74,IF(AND($I74&lt;&gt;"",$I74&lt;&gt;0),ROUND(ROUND($I74,3)*Cenas!$B$14*Cenas!D$18,2),0),"")</f>
        <v/>
      </c>
      <c r="N74" s="96" t="str">
        <f>IF($AA74,IF(AND($I74&lt;&gt;"",$I74&lt;&gt;0),ROUND(ROUND($I74,3)*Cenas!$B$14*Cenas!E$18,2),0),"")</f>
        <v/>
      </c>
      <c r="O74" s="96" t="str">
        <f>IF($AA74,IF(AND($I74&lt;&gt;"",$I74&lt;&gt;0),ROUND(ROUND($I74,3)*Cenas!$B$14*Cenas!F$18,2),0),"")</f>
        <v/>
      </c>
      <c r="P74" s="144" t="str">
        <f>IF($AA74,IF(AND($I74&lt;&gt;"",$I74&lt;&gt;0),ROUND(ROUND($I74,3)*Cenas!$B$14*Cenas!G$18,2),0),"")</f>
        <v/>
      </c>
      <c r="Q74" s="103" t="b">
        <f>AND($A74="x",ISBLANK($K74),ISBLANK($N74),NOT(ISBLANK('Daļu izvēle'!K71)))</f>
        <v>0</v>
      </c>
      <c r="R74" s="1"/>
      <c r="W74" s="1" t="b">
        <f t="shared" si="2"/>
        <v>0</v>
      </c>
      <c r="X74" s="1" t="b">
        <f>AND($A74="x",'Daļu izvēle'!$K71&lt;&gt;"",ISBLANK($K74))</f>
        <v>0</v>
      </c>
      <c r="Y74" s="1" t="b">
        <f>AND($A74="x",'Daļu izvēle'!$K71&lt;&gt;"",ISBLANK($N74))</f>
        <v>0</v>
      </c>
      <c r="Z74" s="1" t="e">
        <f t="shared" si="0"/>
        <v>#VALUE!</v>
      </c>
      <c r="AA74" s="56" t="b">
        <f>AND($A74="x",'Daļu izvēle'!$K71&lt;&gt;"",'Daļu izvēle'!$K71&lt;&gt;0)</f>
        <v>0</v>
      </c>
      <c r="AB74" s="56" t="b">
        <f t="shared" si="3"/>
        <v>0</v>
      </c>
      <c r="AC74" s="56" t="b">
        <f t="shared" si="4"/>
        <v>1</v>
      </c>
    </row>
    <row r="75" spans="1:29" hidden="1" x14ac:dyDescent="0.3">
      <c r="A75" s="324" t="str">
        <f>SUBSTITUTE('Daļu izvēle'!A72,"0","")</f>
        <v/>
      </c>
      <c r="B75" s="368">
        <f>'Daļu izvēle'!B72</f>
        <v>64</v>
      </c>
      <c r="C75" s="368" t="str">
        <f>'Daļu izvēle'!C72</f>
        <v>Dienvidkurzeme</v>
      </c>
      <c r="D75" s="369" t="str">
        <f>'Daļu izvēle'!D72</f>
        <v>Zvārdes</v>
      </c>
      <c r="E75" s="370">
        <f>'Daļu izvēle'!K72</f>
        <v>0</v>
      </c>
      <c r="F75" s="370">
        <f>'Daļu izvēle'!L72</f>
        <v>0</v>
      </c>
      <c r="G75" s="108">
        <f>'Daļu izvēle'!M72</f>
        <v>0</v>
      </c>
      <c r="H75" s="109">
        <f>'Daļu izvēle'!N72</f>
        <v>0</v>
      </c>
      <c r="I75" s="383"/>
      <c r="J75" s="381">
        <f t="shared" si="1"/>
        <v>0</v>
      </c>
      <c r="K75" s="96" t="str">
        <f>IF($AA75,IF(AND($I75&lt;&gt;"",$I75&lt;&gt;0),ROUND(ROUND($I75,3)*Cenas!$B$14*Cenas!B$18,2),0),"")</f>
        <v/>
      </c>
      <c r="L75" s="96" t="str">
        <f>IF($AA75,IF(AND($I75&lt;&gt;"",$I75&lt;&gt;0),ROUND(ROUND($I75,3)*Cenas!$B$14*Cenas!C$18,2),0),"")</f>
        <v/>
      </c>
      <c r="M75" s="96" t="str">
        <f>IF($AA75,IF(AND($I75&lt;&gt;"",$I75&lt;&gt;0),ROUND(ROUND($I75,3)*Cenas!$B$14*Cenas!D$18,2),0),"")</f>
        <v/>
      </c>
      <c r="N75" s="96" t="str">
        <f>IF($AA75,IF(AND($I75&lt;&gt;"",$I75&lt;&gt;0),ROUND(ROUND($I75,3)*Cenas!$B$14*Cenas!E$18,2),0),"")</f>
        <v/>
      </c>
      <c r="O75" s="96" t="str">
        <f>IF($AA75,IF(AND($I75&lt;&gt;"",$I75&lt;&gt;0),ROUND(ROUND($I75,3)*Cenas!$B$14*Cenas!F$18,2),0),"")</f>
        <v/>
      </c>
      <c r="P75" s="144" t="str">
        <f>IF($AA75,IF(AND($I75&lt;&gt;"",$I75&lt;&gt;0),ROUND(ROUND($I75,3)*Cenas!$B$14*Cenas!G$18,2),0),"")</f>
        <v/>
      </c>
      <c r="Q75" s="103" t="b">
        <f>AND($A75="x",ISBLANK($K75),ISBLANK($N75),NOT(ISBLANK('Daļu izvēle'!K72)))</f>
        <v>0</v>
      </c>
      <c r="R75" s="1"/>
      <c r="W75" s="1" t="b">
        <f t="shared" si="2"/>
        <v>0</v>
      </c>
      <c r="X75" s="1" t="b">
        <f>AND($A75="x",'Daļu izvēle'!$K72&lt;&gt;"",ISBLANK($K75))</f>
        <v>0</v>
      </c>
      <c r="Y75" s="1" t="b">
        <f>AND($A75="x",'Daļu izvēle'!$K72&lt;&gt;"",ISBLANK($N75))</f>
        <v>0</v>
      </c>
      <c r="Z75" s="1" t="e">
        <f t="shared" si="0"/>
        <v>#VALUE!</v>
      </c>
      <c r="AA75" s="56" t="b">
        <f>AND($A75="x",'Daļu izvēle'!$K72&lt;&gt;"",'Daļu izvēle'!$K72&lt;&gt;0)</f>
        <v>0</v>
      </c>
      <c r="AB75" s="56" t="b">
        <f t="shared" si="3"/>
        <v>0</v>
      </c>
      <c r="AC75" s="56" t="b">
        <f t="shared" si="4"/>
        <v>1</v>
      </c>
    </row>
    <row r="76" spans="1:29" hidden="1" x14ac:dyDescent="0.3">
      <c r="A76" s="324" t="str">
        <f>SUBSTITUTE('Daļu izvēle'!A73,"0","")</f>
        <v/>
      </c>
      <c r="B76" s="368">
        <f>'Daļu izvēle'!B73</f>
        <v>65</v>
      </c>
      <c r="C76" s="368" t="str">
        <f>'Daļu izvēle'!C73</f>
        <v>Dienvidkurzeme</v>
      </c>
      <c r="D76" s="369" t="str">
        <f>'Daļu izvēle'!D73</f>
        <v>Zvārdes</v>
      </c>
      <c r="E76" s="370">
        <f>'Daļu izvēle'!K73</f>
        <v>25</v>
      </c>
      <c r="F76" s="370">
        <f>'Daļu izvēle'!L73</f>
        <v>0</v>
      </c>
      <c r="G76" s="108">
        <f>'Daļu izvēle'!M73</f>
        <v>0</v>
      </c>
      <c r="H76" s="109">
        <f>'Daļu izvēle'!N73</f>
        <v>0</v>
      </c>
      <c r="I76" s="383"/>
      <c r="J76" s="381">
        <f t="shared" si="1"/>
        <v>0</v>
      </c>
      <c r="K76" s="96" t="str">
        <f>IF($AA76,IF(AND($I76&lt;&gt;"",$I76&lt;&gt;0),ROUND(ROUND($I76,3)*Cenas!$B$14*Cenas!B$18,2),0),"")</f>
        <v/>
      </c>
      <c r="L76" s="96" t="str">
        <f>IF($AA76,IF(AND($I76&lt;&gt;"",$I76&lt;&gt;0),ROUND(ROUND($I76,3)*Cenas!$B$14*Cenas!C$18,2),0),"")</f>
        <v/>
      </c>
      <c r="M76" s="96" t="str">
        <f>IF($AA76,IF(AND($I76&lt;&gt;"",$I76&lt;&gt;0),ROUND(ROUND($I76,3)*Cenas!$B$14*Cenas!D$18,2),0),"")</f>
        <v/>
      </c>
      <c r="N76" s="96" t="str">
        <f>IF($AA76,IF(AND($I76&lt;&gt;"",$I76&lt;&gt;0),ROUND(ROUND($I76,3)*Cenas!$B$14*Cenas!E$18,2),0),"")</f>
        <v/>
      </c>
      <c r="O76" s="96" t="str">
        <f>IF($AA76,IF(AND($I76&lt;&gt;"",$I76&lt;&gt;0),ROUND(ROUND($I76,3)*Cenas!$B$14*Cenas!F$18,2),0),"")</f>
        <v/>
      </c>
      <c r="P76" s="144" t="str">
        <f>IF($AA76,IF(AND($I76&lt;&gt;"",$I76&lt;&gt;0),ROUND(ROUND($I76,3)*Cenas!$B$14*Cenas!G$18,2),0),"")</f>
        <v/>
      </c>
      <c r="Q76" s="103" t="b">
        <f>AND($A76="x",ISBLANK($K76),ISBLANK($N76),NOT(ISBLANK('Daļu izvēle'!K73)))</f>
        <v>0</v>
      </c>
      <c r="R76" s="1"/>
      <c r="W76" s="1" t="b">
        <f t="shared" si="2"/>
        <v>0</v>
      </c>
      <c r="X76" s="1" t="b">
        <f>AND($A76="x",'Daļu izvēle'!$K73&lt;&gt;"",ISBLANK($K76))</f>
        <v>0</v>
      </c>
      <c r="Y76" s="1" t="b">
        <f>AND($A76="x",'Daļu izvēle'!$K73&lt;&gt;"",ISBLANK($N76))</f>
        <v>0</v>
      </c>
      <c r="Z76" s="1" t="e">
        <f t="shared" ref="Z76:Z139" si="5">AND(A76="x",K76&lt;&gt;"",N76&lt;&gt;"",K76*1.35&gt;N76)</f>
        <v>#VALUE!</v>
      </c>
      <c r="AA76" s="56" t="b">
        <f>AND($A76="x",'Daļu izvēle'!$K73&lt;&gt;"",'Daļu izvēle'!$K73&lt;&gt;0)</f>
        <v>0</v>
      </c>
      <c r="AB76" s="56" t="b">
        <f t="shared" si="3"/>
        <v>0</v>
      </c>
      <c r="AC76" s="56" t="b">
        <f t="shared" si="4"/>
        <v>1</v>
      </c>
    </row>
    <row r="77" spans="1:29" hidden="1" x14ac:dyDescent="0.3">
      <c r="A77" s="324" t="str">
        <f>SUBSTITUTE('Daļu izvēle'!A74,"0","")</f>
        <v/>
      </c>
      <c r="B77" s="368">
        <f>'Daļu izvēle'!B74</f>
        <v>66</v>
      </c>
      <c r="C77" s="368" t="str">
        <f>'Daļu izvēle'!C74</f>
        <v>Dienvidkurzeme</v>
      </c>
      <c r="D77" s="369" t="str">
        <f>'Daļu izvēle'!D74</f>
        <v>Zvārdes</v>
      </c>
      <c r="E77" s="370">
        <f>'Daļu izvēle'!K74</f>
        <v>25</v>
      </c>
      <c r="F77" s="370">
        <f>'Daļu izvēle'!L74</f>
        <v>0</v>
      </c>
      <c r="G77" s="108">
        <f>'Daļu izvēle'!M74</f>
        <v>0</v>
      </c>
      <c r="H77" s="109">
        <f>'Daļu izvēle'!N74</f>
        <v>0</v>
      </c>
      <c r="I77" s="383"/>
      <c r="J77" s="381">
        <f t="shared" ref="J77:J140" si="6">IF(AND(K77&lt;&gt;"",L77&lt;&gt;"",M77&lt;&gt;"",N77&lt;&gt;"",O77&lt;&gt;"",P77&lt;&gt;""),ROUND(AVERAGE(K77:P77),2),0)</f>
        <v>0</v>
      </c>
      <c r="K77" s="96" t="str">
        <f>IF($AA77,IF(AND($I77&lt;&gt;"",$I77&lt;&gt;0),ROUND(ROUND($I77,3)*Cenas!$B$14*Cenas!B$18,2),0),"")</f>
        <v/>
      </c>
      <c r="L77" s="96" t="str">
        <f>IF($AA77,IF(AND($I77&lt;&gt;"",$I77&lt;&gt;0),ROUND(ROUND($I77,3)*Cenas!$B$14*Cenas!C$18,2),0),"")</f>
        <v/>
      </c>
      <c r="M77" s="96" t="str">
        <f>IF($AA77,IF(AND($I77&lt;&gt;"",$I77&lt;&gt;0),ROUND(ROUND($I77,3)*Cenas!$B$14*Cenas!D$18,2),0),"")</f>
        <v/>
      </c>
      <c r="N77" s="96" t="str">
        <f>IF($AA77,IF(AND($I77&lt;&gt;"",$I77&lt;&gt;0),ROUND(ROUND($I77,3)*Cenas!$B$14*Cenas!E$18,2),0),"")</f>
        <v/>
      </c>
      <c r="O77" s="96" t="str">
        <f>IF($AA77,IF(AND($I77&lt;&gt;"",$I77&lt;&gt;0),ROUND(ROUND($I77,3)*Cenas!$B$14*Cenas!F$18,2),0),"")</f>
        <v/>
      </c>
      <c r="P77" s="144" t="str">
        <f>IF($AA77,IF(AND($I77&lt;&gt;"",$I77&lt;&gt;0),ROUND(ROUND($I77,3)*Cenas!$B$14*Cenas!G$18,2),0),"")</f>
        <v/>
      </c>
      <c r="Q77" s="103" t="b">
        <f>AND($A77="x",ISBLANK($K77),ISBLANK($N77),NOT(ISBLANK('Daļu izvēle'!K74)))</f>
        <v>0</v>
      </c>
      <c r="R77" s="1"/>
      <c r="W77" s="1" t="b">
        <f t="shared" ref="W77:W140" si="7">OR($X77=TRUE,$Y77=TRUE)</f>
        <v>0</v>
      </c>
      <c r="X77" s="1" t="b">
        <f>AND($A77="x",'Daļu izvēle'!$K74&lt;&gt;"",ISBLANK($K77))</f>
        <v>0</v>
      </c>
      <c r="Y77" s="1" t="b">
        <f>AND($A77="x",'Daļu izvēle'!$K74&lt;&gt;"",ISBLANK($N77))</f>
        <v>0</v>
      </c>
      <c r="Z77" s="1" t="e">
        <f t="shared" si="5"/>
        <v>#VALUE!</v>
      </c>
      <c r="AA77" s="56" t="b">
        <f>AND($A77="x",'Daļu izvēle'!$K74&lt;&gt;"",'Daļu izvēle'!$K74&lt;&gt;0)</f>
        <v>0</v>
      </c>
      <c r="AB77" s="56" t="b">
        <f t="shared" ref="AB77:AB140" si="8">AND(I77&lt;&gt;"",I77&lt;&gt;0)</f>
        <v>0</v>
      </c>
      <c r="AC77" s="56" t="b">
        <f t="shared" ref="AC77:AC140" si="9">IF(AA77,AND(AA77,AB77),TRUE)</f>
        <v>1</v>
      </c>
    </row>
    <row r="78" spans="1:29" hidden="1" x14ac:dyDescent="0.3">
      <c r="A78" s="324" t="str">
        <f>SUBSTITUTE('Daļu izvēle'!A75,"0","")</f>
        <v/>
      </c>
      <c r="B78" s="368">
        <f>'Daļu izvēle'!B75</f>
        <v>67</v>
      </c>
      <c r="C78" s="368" t="str">
        <f>'Daļu izvēle'!C75</f>
        <v>Dienvidkurzeme</v>
      </c>
      <c r="D78" s="369" t="str">
        <f>'Daļu izvēle'!D75</f>
        <v>Nīcas</v>
      </c>
      <c r="E78" s="370">
        <f>'Daļu izvēle'!K75</f>
        <v>0</v>
      </c>
      <c r="F78" s="370">
        <f>'Daļu izvēle'!L75</f>
        <v>0</v>
      </c>
      <c r="G78" s="108">
        <f>'Daļu izvēle'!M75</f>
        <v>0</v>
      </c>
      <c r="H78" s="109">
        <f>'Daļu izvēle'!N75</f>
        <v>0</v>
      </c>
      <c r="I78" s="383"/>
      <c r="J78" s="381">
        <f t="shared" si="6"/>
        <v>0</v>
      </c>
      <c r="K78" s="96" t="str">
        <f>IF($AA78,IF(AND($I78&lt;&gt;"",$I78&lt;&gt;0),ROUND(ROUND($I78,3)*Cenas!$B$14*Cenas!B$18,2),0),"")</f>
        <v/>
      </c>
      <c r="L78" s="96" t="str">
        <f>IF($AA78,IF(AND($I78&lt;&gt;"",$I78&lt;&gt;0),ROUND(ROUND($I78,3)*Cenas!$B$14*Cenas!C$18,2),0),"")</f>
        <v/>
      </c>
      <c r="M78" s="96" t="str">
        <f>IF($AA78,IF(AND($I78&lt;&gt;"",$I78&lt;&gt;0),ROUND(ROUND($I78,3)*Cenas!$B$14*Cenas!D$18,2),0),"")</f>
        <v/>
      </c>
      <c r="N78" s="96" t="str">
        <f>IF($AA78,IF(AND($I78&lt;&gt;"",$I78&lt;&gt;0),ROUND(ROUND($I78,3)*Cenas!$B$14*Cenas!E$18,2),0),"")</f>
        <v/>
      </c>
      <c r="O78" s="96" t="str">
        <f>IF($AA78,IF(AND($I78&lt;&gt;"",$I78&lt;&gt;0),ROUND(ROUND($I78,3)*Cenas!$B$14*Cenas!F$18,2),0),"")</f>
        <v/>
      </c>
      <c r="P78" s="144" t="str">
        <f>IF($AA78,IF(AND($I78&lt;&gt;"",$I78&lt;&gt;0),ROUND(ROUND($I78,3)*Cenas!$B$14*Cenas!G$18,2),0),"")</f>
        <v/>
      </c>
      <c r="Q78" s="103" t="b">
        <f>AND($A78="x",ISBLANK($K78),ISBLANK($N78),NOT(ISBLANK('Daļu izvēle'!K75)))</f>
        <v>0</v>
      </c>
      <c r="R78" s="1"/>
      <c r="W78" s="1" t="b">
        <f t="shared" si="7"/>
        <v>0</v>
      </c>
      <c r="X78" s="1" t="b">
        <f>AND($A78="x",'Daļu izvēle'!$K75&lt;&gt;"",ISBLANK($K78))</f>
        <v>0</v>
      </c>
      <c r="Y78" s="1" t="b">
        <f>AND($A78="x",'Daļu izvēle'!$K75&lt;&gt;"",ISBLANK($N78))</f>
        <v>0</v>
      </c>
      <c r="Z78" s="1" t="e">
        <f t="shared" si="5"/>
        <v>#VALUE!</v>
      </c>
      <c r="AA78" s="56" t="b">
        <f>AND($A78="x",'Daļu izvēle'!$K75&lt;&gt;"",'Daļu izvēle'!$K75&lt;&gt;0)</f>
        <v>0</v>
      </c>
      <c r="AB78" s="56" t="b">
        <f t="shared" si="8"/>
        <v>0</v>
      </c>
      <c r="AC78" s="56" t="b">
        <f t="shared" si="9"/>
        <v>1</v>
      </c>
    </row>
    <row r="79" spans="1:29" hidden="1" x14ac:dyDescent="0.3">
      <c r="A79" s="324" t="str">
        <f>SUBSTITUTE('Daļu izvēle'!A76,"0","")</f>
        <v/>
      </c>
      <c r="B79" s="368">
        <f>'Daļu izvēle'!B76</f>
        <v>68</v>
      </c>
      <c r="C79" s="368" t="str">
        <f>'Daļu izvēle'!C76</f>
        <v>Dienvidkurzeme</v>
      </c>
      <c r="D79" s="369" t="str">
        <f>'Daļu izvēle'!D76</f>
        <v>Nīcas</v>
      </c>
      <c r="E79" s="370">
        <f>'Daļu izvēle'!K76</f>
        <v>0</v>
      </c>
      <c r="F79" s="370">
        <f>'Daļu izvēle'!L76</f>
        <v>0</v>
      </c>
      <c r="G79" s="108">
        <f>'Daļu izvēle'!M76</f>
        <v>0</v>
      </c>
      <c r="H79" s="109">
        <f>'Daļu izvēle'!N76</f>
        <v>0</v>
      </c>
      <c r="I79" s="383"/>
      <c r="J79" s="381">
        <f t="shared" si="6"/>
        <v>0</v>
      </c>
      <c r="K79" s="96" t="str">
        <f>IF($AA79,IF(AND($I79&lt;&gt;"",$I79&lt;&gt;0),ROUND(ROUND($I79,3)*Cenas!$B$14*Cenas!B$18,2),0),"")</f>
        <v/>
      </c>
      <c r="L79" s="96" t="str">
        <f>IF($AA79,IF(AND($I79&lt;&gt;"",$I79&lt;&gt;0),ROUND(ROUND($I79,3)*Cenas!$B$14*Cenas!C$18,2),0),"")</f>
        <v/>
      </c>
      <c r="M79" s="96" t="str">
        <f>IF($AA79,IF(AND($I79&lt;&gt;"",$I79&lt;&gt;0),ROUND(ROUND($I79,3)*Cenas!$B$14*Cenas!D$18,2),0),"")</f>
        <v/>
      </c>
      <c r="N79" s="96" t="str">
        <f>IF($AA79,IF(AND($I79&lt;&gt;"",$I79&lt;&gt;0),ROUND(ROUND($I79,3)*Cenas!$B$14*Cenas!E$18,2),0),"")</f>
        <v/>
      </c>
      <c r="O79" s="96" t="str">
        <f>IF($AA79,IF(AND($I79&lt;&gt;"",$I79&lt;&gt;0),ROUND(ROUND($I79,3)*Cenas!$B$14*Cenas!F$18,2),0),"")</f>
        <v/>
      </c>
      <c r="P79" s="144" t="str">
        <f>IF($AA79,IF(AND($I79&lt;&gt;"",$I79&lt;&gt;0),ROUND(ROUND($I79,3)*Cenas!$B$14*Cenas!G$18,2),0),"")</f>
        <v/>
      </c>
      <c r="Q79" s="103" t="b">
        <f>AND($A79="x",ISBLANK($K79),ISBLANK($N79),NOT(ISBLANK('Daļu izvēle'!K76)))</f>
        <v>0</v>
      </c>
      <c r="R79" s="1"/>
      <c r="W79" s="1" t="b">
        <f t="shared" si="7"/>
        <v>0</v>
      </c>
      <c r="X79" s="1" t="b">
        <f>AND($A79="x",'Daļu izvēle'!$K76&lt;&gt;"",ISBLANK($K79))</f>
        <v>0</v>
      </c>
      <c r="Y79" s="1" t="b">
        <f>AND($A79="x",'Daļu izvēle'!$K76&lt;&gt;"",ISBLANK($N79))</f>
        <v>0</v>
      </c>
      <c r="Z79" s="1" t="e">
        <f t="shared" si="5"/>
        <v>#VALUE!</v>
      </c>
      <c r="AA79" s="56" t="b">
        <f>AND($A79="x",'Daļu izvēle'!$K76&lt;&gt;"",'Daļu izvēle'!$K76&lt;&gt;0)</f>
        <v>0</v>
      </c>
      <c r="AB79" s="56" t="b">
        <f t="shared" si="8"/>
        <v>0</v>
      </c>
      <c r="AC79" s="56" t="b">
        <f t="shared" si="9"/>
        <v>1</v>
      </c>
    </row>
    <row r="80" spans="1:29" hidden="1" x14ac:dyDescent="0.3">
      <c r="A80" s="324" t="str">
        <f>SUBSTITUTE('Daļu izvēle'!A77,"0","")</f>
        <v/>
      </c>
      <c r="B80" s="368">
        <f>'Daļu izvēle'!B77</f>
        <v>69</v>
      </c>
      <c r="C80" s="368" t="str">
        <f>'Daļu izvēle'!C77</f>
        <v>Dienvidkurzeme</v>
      </c>
      <c r="D80" s="369" t="str">
        <f>'Daļu izvēle'!D77</f>
        <v>Nīcas</v>
      </c>
      <c r="E80" s="370">
        <f>'Daļu izvēle'!K77</f>
        <v>20</v>
      </c>
      <c r="F80" s="370">
        <f>'Daļu izvēle'!L77</f>
        <v>0</v>
      </c>
      <c r="G80" s="108">
        <f>'Daļu izvēle'!M77</f>
        <v>0</v>
      </c>
      <c r="H80" s="109">
        <f>'Daļu izvēle'!N77</f>
        <v>0</v>
      </c>
      <c r="I80" s="383"/>
      <c r="J80" s="381">
        <f t="shared" si="6"/>
        <v>0</v>
      </c>
      <c r="K80" s="96" t="str">
        <f>IF($AA80,IF(AND($I80&lt;&gt;"",$I80&lt;&gt;0),ROUND(ROUND($I80,3)*Cenas!$B$14*Cenas!B$18,2),0),"")</f>
        <v/>
      </c>
      <c r="L80" s="96" t="str">
        <f>IF($AA80,IF(AND($I80&lt;&gt;"",$I80&lt;&gt;0),ROUND(ROUND($I80,3)*Cenas!$B$14*Cenas!C$18,2),0),"")</f>
        <v/>
      </c>
      <c r="M80" s="96" t="str">
        <f>IF($AA80,IF(AND($I80&lt;&gt;"",$I80&lt;&gt;0),ROUND(ROUND($I80,3)*Cenas!$B$14*Cenas!D$18,2),0),"")</f>
        <v/>
      </c>
      <c r="N80" s="96" t="str">
        <f>IF($AA80,IF(AND($I80&lt;&gt;"",$I80&lt;&gt;0),ROUND(ROUND($I80,3)*Cenas!$B$14*Cenas!E$18,2),0),"")</f>
        <v/>
      </c>
      <c r="O80" s="96" t="str">
        <f>IF($AA80,IF(AND($I80&lt;&gt;"",$I80&lt;&gt;0),ROUND(ROUND($I80,3)*Cenas!$B$14*Cenas!F$18,2),0),"")</f>
        <v/>
      </c>
      <c r="P80" s="144" t="str">
        <f>IF($AA80,IF(AND($I80&lt;&gt;"",$I80&lt;&gt;0),ROUND(ROUND($I80,3)*Cenas!$B$14*Cenas!G$18,2),0),"")</f>
        <v/>
      </c>
      <c r="Q80" s="103" t="b">
        <f>AND($A80="x",ISBLANK($K80),ISBLANK($N80),NOT(ISBLANK('Daļu izvēle'!K77)))</f>
        <v>0</v>
      </c>
      <c r="R80" s="1"/>
      <c r="W80" s="1" t="b">
        <f t="shared" si="7"/>
        <v>0</v>
      </c>
      <c r="X80" s="1" t="b">
        <f>AND($A80="x",'Daļu izvēle'!$K77&lt;&gt;"",ISBLANK($K80))</f>
        <v>0</v>
      </c>
      <c r="Y80" s="1" t="b">
        <f>AND($A80="x",'Daļu izvēle'!$K77&lt;&gt;"",ISBLANK($N80))</f>
        <v>0</v>
      </c>
      <c r="Z80" s="1" t="e">
        <f t="shared" si="5"/>
        <v>#VALUE!</v>
      </c>
      <c r="AA80" s="56" t="b">
        <f>AND($A80="x",'Daļu izvēle'!$K77&lt;&gt;"",'Daļu izvēle'!$K77&lt;&gt;0)</f>
        <v>0</v>
      </c>
      <c r="AB80" s="56" t="b">
        <f t="shared" si="8"/>
        <v>0</v>
      </c>
      <c r="AC80" s="56" t="b">
        <f t="shared" si="9"/>
        <v>1</v>
      </c>
    </row>
    <row r="81" spans="1:29" hidden="1" x14ac:dyDescent="0.3">
      <c r="A81" s="324" t="str">
        <f>SUBSTITUTE('Daļu izvēle'!A78,"0","")</f>
        <v/>
      </c>
      <c r="B81" s="368">
        <f>'Daļu izvēle'!B78</f>
        <v>70</v>
      </c>
      <c r="C81" s="368" t="str">
        <f>'Daļu izvēle'!C78</f>
        <v>Dienvidkurzeme</v>
      </c>
      <c r="D81" s="369" t="str">
        <f>'Daļu izvēle'!D78</f>
        <v>Nīcas</v>
      </c>
      <c r="E81" s="370">
        <f>'Daļu izvēle'!K78</f>
        <v>15</v>
      </c>
      <c r="F81" s="370">
        <f>'Daļu izvēle'!L78</f>
        <v>0</v>
      </c>
      <c r="G81" s="108">
        <f>'Daļu izvēle'!M78</f>
        <v>0</v>
      </c>
      <c r="H81" s="109">
        <f>'Daļu izvēle'!N78</f>
        <v>0</v>
      </c>
      <c r="I81" s="383"/>
      <c r="J81" s="381">
        <f t="shared" si="6"/>
        <v>0</v>
      </c>
      <c r="K81" s="96" t="str">
        <f>IF($AA81,IF(AND($I81&lt;&gt;"",$I81&lt;&gt;0),ROUND(ROUND($I81,3)*Cenas!$B$14*Cenas!B$18,2),0),"")</f>
        <v/>
      </c>
      <c r="L81" s="96" t="str">
        <f>IF($AA81,IF(AND($I81&lt;&gt;"",$I81&lt;&gt;0),ROUND(ROUND($I81,3)*Cenas!$B$14*Cenas!C$18,2),0),"")</f>
        <v/>
      </c>
      <c r="M81" s="96" t="str">
        <f>IF($AA81,IF(AND($I81&lt;&gt;"",$I81&lt;&gt;0),ROUND(ROUND($I81,3)*Cenas!$B$14*Cenas!D$18,2),0),"")</f>
        <v/>
      </c>
      <c r="N81" s="96" t="str">
        <f>IF($AA81,IF(AND($I81&lt;&gt;"",$I81&lt;&gt;0),ROUND(ROUND($I81,3)*Cenas!$B$14*Cenas!E$18,2),0),"")</f>
        <v/>
      </c>
      <c r="O81" s="96" t="str">
        <f>IF($AA81,IF(AND($I81&lt;&gt;"",$I81&lt;&gt;0),ROUND(ROUND($I81,3)*Cenas!$B$14*Cenas!F$18,2),0),"")</f>
        <v/>
      </c>
      <c r="P81" s="144" t="str">
        <f>IF($AA81,IF(AND($I81&lt;&gt;"",$I81&lt;&gt;0),ROUND(ROUND($I81,3)*Cenas!$B$14*Cenas!G$18,2),0),"")</f>
        <v/>
      </c>
      <c r="Q81" s="103" t="b">
        <f>AND($A81="x",ISBLANK($K81),ISBLANK($N81),NOT(ISBLANK('Daļu izvēle'!K78)))</f>
        <v>0</v>
      </c>
      <c r="R81" s="1"/>
      <c r="W81" s="1" t="b">
        <f t="shared" si="7"/>
        <v>0</v>
      </c>
      <c r="X81" s="1" t="b">
        <f>AND($A81="x",'Daļu izvēle'!$K78&lt;&gt;"",ISBLANK($K81))</f>
        <v>0</v>
      </c>
      <c r="Y81" s="1" t="b">
        <f>AND($A81="x",'Daļu izvēle'!$K78&lt;&gt;"",ISBLANK($N81))</f>
        <v>0</v>
      </c>
      <c r="Z81" s="1" t="e">
        <f t="shared" si="5"/>
        <v>#VALUE!</v>
      </c>
      <c r="AA81" s="56" t="b">
        <f>AND($A81="x",'Daļu izvēle'!$K78&lt;&gt;"",'Daļu izvēle'!$K78&lt;&gt;0)</f>
        <v>0</v>
      </c>
      <c r="AB81" s="56" t="b">
        <f t="shared" si="8"/>
        <v>0</v>
      </c>
      <c r="AC81" s="56" t="b">
        <f t="shared" si="9"/>
        <v>1</v>
      </c>
    </row>
    <row r="82" spans="1:29" hidden="1" x14ac:dyDescent="0.3">
      <c r="A82" s="324" t="str">
        <f>SUBSTITUTE('Daļu izvēle'!A79,"0","")</f>
        <v/>
      </c>
      <c r="B82" s="368">
        <f>'Daļu izvēle'!B79</f>
        <v>71</v>
      </c>
      <c r="C82" s="368" t="str">
        <f>'Daļu izvēle'!C79</f>
        <v>Dienvidlatgale</v>
      </c>
      <c r="D82" s="369" t="str">
        <f>'Daļu izvēle'!D79</f>
        <v>Viesītes</v>
      </c>
      <c r="E82" s="370">
        <f>'Daļu izvēle'!K79</f>
        <v>0</v>
      </c>
      <c r="F82" s="370">
        <f>'Daļu izvēle'!L79</f>
        <v>0</v>
      </c>
      <c r="G82" s="108">
        <f>'Daļu izvēle'!M79</f>
        <v>0</v>
      </c>
      <c r="H82" s="109">
        <f>'Daļu izvēle'!N79</f>
        <v>0</v>
      </c>
      <c r="I82" s="383"/>
      <c r="J82" s="381">
        <f t="shared" si="6"/>
        <v>0</v>
      </c>
      <c r="K82" s="96" t="str">
        <f>IF($AA82,IF(AND($I82&lt;&gt;"",$I82&lt;&gt;0),ROUND(ROUND($I82,3)*Cenas!$B$14*Cenas!B$18,2),0),"")</f>
        <v/>
      </c>
      <c r="L82" s="96" t="str">
        <f>IF($AA82,IF(AND($I82&lt;&gt;"",$I82&lt;&gt;0),ROUND(ROUND($I82,3)*Cenas!$B$14*Cenas!C$18,2),0),"")</f>
        <v/>
      </c>
      <c r="M82" s="96" t="str">
        <f>IF($AA82,IF(AND($I82&lt;&gt;"",$I82&lt;&gt;0),ROUND(ROUND($I82,3)*Cenas!$B$14*Cenas!D$18,2),0),"")</f>
        <v/>
      </c>
      <c r="N82" s="96" t="str">
        <f>IF($AA82,IF(AND($I82&lt;&gt;"",$I82&lt;&gt;0),ROUND(ROUND($I82,3)*Cenas!$B$14*Cenas!E$18,2),0),"")</f>
        <v/>
      </c>
      <c r="O82" s="96" t="str">
        <f>IF($AA82,IF(AND($I82&lt;&gt;"",$I82&lt;&gt;0),ROUND(ROUND($I82,3)*Cenas!$B$14*Cenas!F$18,2),0),"")</f>
        <v/>
      </c>
      <c r="P82" s="144" t="str">
        <f>IF($AA82,IF(AND($I82&lt;&gt;"",$I82&lt;&gt;0),ROUND(ROUND($I82,3)*Cenas!$B$14*Cenas!G$18,2),0),"")</f>
        <v/>
      </c>
      <c r="Q82" s="103" t="b">
        <f>AND($A82="x",ISBLANK($K82),ISBLANK($N82),NOT(ISBLANK('Daļu izvēle'!K79)))</f>
        <v>0</v>
      </c>
      <c r="R82" s="1"/>
      <c r="W82" s="1" t="b">
        <f t="shared" si="7"/>
        <v>0</v>
      </c>
      <c r="X82" s="1" t="b">
        <f>AND($A82="x",'Daļu izvēle'!$K79&lt;&gt;"",ISBLANK($K82))</f>
        <v>0</v>
      </c>
      <c r="Y82" s="1" t="b">
        <f>AND($A82="x",'Daļu izvēle'!$K79&lt;&gt;"",ISBLANK($N82))</f>
        <v>0</v>
      </c>
      <c r="Z82" s="1" t="e">
        <f t="shared" si="5"/>
        <v>#VALUE!</v>
      </c>
      <c r="AA82" s="56" t="b">
        <f>AND($A82="x",'Daļu izvēle'!$K79&lt;&gt;"",'Daļu izvēle'!$K79&lt;&gt;0)</f>
        <v>0</v>
      </c>
      <c r="AB82" s="56" t="b">
        <f t="shared" si="8"/>
        <v>0</v>
      </c>
      <c r="AC82" s="56" t="b">
        <f t="shared" si="9"/>
        <v>1</v>
      </c>
    </row>
    <row r="83" spans="1:29" hidden="1" x14ac:dyDescent="0.3">
      <c r="A83" s="324" t="str">
        <f>SUBSTITUTE('Daļu izvēle'!A80,"0","")</f>
        <v/>
      </c>
      <c r="B83" s="368">
        <f>'Daļu izvēle'!B80</f>
        <v>72</v>
      </c>
      <c r="C83" s="368" t="str">
        <f>'Daļu izvēle'!C80</f>
        <v>Dienvidlatgale</v>
      </c>
      <c r="D83" s="369" t="str">
        <f>'Daļu izvēle'!D80</f>
        <v>Viesītes</v>
      </c>
      <c r="E83" s="370">
        <f>'Daļu izvēle'!K80</f>
        <v>15</v>
      </c>
      <c r="F83" s="370">
        <f>'Daļu izvēle'!L80</f>
        <v>15</v>
      </c>
      <c r="G83" s="108">
        <f>'Daļu izvēle'!M80</f>
        <v>0</v>
      </c>
      <c r="H83" s="109">
        <f>'Daļu izvēle'!N80</f>
        <v>0</v>
      </c>
      <c r="I83" s="383"/>
      <c r="J83" s="381">
        <f t="shared" si="6"/>
        <v>0</v>
      </c>
      <c r="K83" s="96" t="str">
        <f>IF($AA83,IF(AND($I83&lt;&gt;"",$I83&lt;&gt;0),ROUND(ROUND($I83,3)*Cenas!$B$14*Cenas!B$18,2),0),"")</f>
        <v/>
      </c>
      <c r="L83" s="96" t="str">
        <f>IF($AA83,IF(AND($I83&lt;&gt;"",$I83&lt;&gt;0),ROUND(ROUND($I83,3)*Cenas!$B$14*Cenas!C$18,2),0),"")</f>
        <v/>
      </c>
      <c r="M83" s="96" t="str">
        <f>IF($AA83,IF(AND($I83&lt;&gt;"",$I83&lt;&gt;0),ROUND(ROUND($I83,3)*Cenas!$B$14*Cenas!D$18,2),0),"")</f>
        <v/>
      </c>
      <c r="N83" s="96" t="str">
        <f>IF($AA83,IF(AND($I83&lt;&gt;"",$I83&lt;&gt;0),ROUND(ROUND($I83,3)*Cenas!$B$14*Cenas!E$18,2),0),"")</f>
        <v/>
      </c>
      <c r="O83" s="96" t="str">
        <f>IF($AA83,IF(AND($I83&lt;&gt;"",$I83&lt;&gt;0),ROUND(ROUND($I83,3)*Cenas!$B$14*Cenas!F$18,2),0),"")</f>
        <v/>
      </c>
      <c r="P83" s="144" t="str">
        <f>IF($AA83,IF(AND($I83&lt;&gt;"",$I83&lt;&gt;0),ROUND(ROUND($I83,3)*Cenas!$B$14*Cenas!G$18,2),0),"")</f>
        <v/>
      </c>
      <c r="Q83" s="103" t="b">
        <f>AND($A83="x",ISBLANK($K83),ISBLANK($N83),NOT(ISBLANK('Daļu izvēle'!K80)))</f>
        <v>0</v>
      </c>
      <c r="R83" s="1"/>
      <c r="W83" s="1" t="b">
        <f t="shared" si="7"/>
        <v>0</v>
      </c>
      <c r="X83" s="1" t="b">
        <f>AND($A83="x",'Daļu izvēle'!$K80&lt;&gt;"",ISBLANK($K83))</f>
        <v>0</v>
      </c>
      <c r="Y83" s="1" t="b">
        <f>AND($A83="x",'Daļu izvēle'!$K80&lt;&gt;"",ISBLANK($N83))</f>
        <v>0</v>
      </c>
      <c r="Z83" s="1" t="e">
        <f t="shared" si="5"/>
        <v>#VALUE!</v>
      </c>
      <c r="AA83" s="56" t="b">
        <f>AND($A83="x",'Daļu izvēle'!$K80&lt;&gt;"",'Daļu izvēle'!$K80&lt;&gt;0)</f>
        <v>0</v>
      </c>
      <c r="AB83" s="56" t="b">
        <f t="shared" si="8"/>
        <v>0</v>
      </c>
      <c r="AC83" s="56" t="b">
        <f t="shared" si="9"/>
        <v>1</v>
      </c>
    </row>
    <row r="84" spans="1:29" hidden="1" x14ac:dyDescent="0.3">
      <c r="A84" s="324" t="str">
        <f>SUBSTITUTE('Daļu izvēle'!A81,"0","")</f>
        <v/>
      </c>
      <c r="B84" s="368">
        <f>'Daļu izvēle'!B81</f>
        <v>73</v>
      </c>
      <c r="C84" s="368" t="str">
        <f>'Daļu izvēle'!C81</f>
        <v>Dienvidlatgale</v>
      </c>
      <c r="D84" s="369" t="str">
        <f>'Daļu izvēle'!D81</f>
        <v>Viesītes</v>
      </c>
      <c r="E84" s="370">
        <f>'Daļu izvēle'!K81</f>
        <v>0</v>
      </c>
      <c r="F84" s="370">
        <f>'Daļu izvēle'!L81</f>
        <v>0</v>
      </c>
      <c r="G84" s="108">
        <f>'Daļu izvēle'!M81</f>
        <v>0</v>
      </c>
      <c r="H84" s="109">
        <f>'Daļu izvēle'!N81</f>
        <v>0</v>
      </c>
      <c r="I84" s="383"/>
      <c r="J84" s="381">
        <f t="shared" si="6"/>
        <v>0</v>
      </c>
      <c r="K84" s="96" t="str">
        <f>IF($AA84,IF(AND($I84&lt;&gt;"",$I84&lt;&gt;0),ROUND(ROUND($I84,3)*Cenas!$B$14*Cenas!B$18,2),0),"")</f>
        <v/>
      </c>
      <c r="L84" s="96" t="str">
        <f>IF($AA84,IF(AND($I84&lt;&gt;"",$I84&lt;&gt;0),ROUND(ROUND($I84,3)*Cenas!$B$14*Cenas!C$18,2),0),"")</f>
        <v/>
      </c>
      <c r="M84" s="96" t="str">
        <f>IF($AA84,IF(AND($I84&lt;&gt;"",$I84&lt;&gt;0),ROUND(ROUND($I84,3)*Cenas!$B$14*Cenas!D$18,2),0),"")</f>
        <v/>
      </c>
      <c r="N84" s="96" t="str">
        <f>IF($AA84,IF(AND($I84&lt;&gt;"",$I84&lt;&gt;0),ROUND(ROUND($I84,3)*Cenas!$B$14*Cenas!E$18,2),0),"")</f>
        <v/>
      </c>
      <c r="O84" s="96" t="str">
        <f>IF($AA84,IF(AND($I84&lt;&gt;"",$I84&lt;&gt;0),ROUND(ROUND($I84,3)*Cenas!$B$14*Cenas!F$18,2),0),"")</f>
        <v/>
      </c>
      <c r="P84" s="144" t="str">
        <f>IF($AA84,IF(AND($I84&lt;&gt;"",$I84&lt;&gt;0),ROUND(ROUND($I84,3)*Cenas!$B$14*Cenas!G$18,2),0),"")</f>
        <v/>
      </c>
      <c r="Q84" s="103" t="b">
        <f>AND($A84="x",ISBLANK($K84),ISBLANK($N84),NOT(ISBLANK('Daļu izvēle'!K81)))</f>
        <v>0</v>
      </c>
      <c r="R84" s="1"/>
      <c r="W84" s="1" t="b">
        <f t="shared" si="7"/>
        <v>0</v>
      </c>
      <c r="X84" s="1" t="b">
        <f>AND($A84="x",'Daļu izvēle'!$K81&lt;&gt;"",ISBLANK($K84))</f>
        <v>0</v>
      </c>
      <c r="Y84" s="1" t="b">
        <f>AND($A84="x",'Daļu izvēle'!$K81&lt;&gt;"",ISBLANK($N84))</f>
        <v>0</v>
      </c>
      <c r="Z84" s="1" t="e">
        <f t="shared" si="5"/>
        <v>#VALUE!</v>
      </c>
      <c r="AA84" s="56" t="b">
        <f>AND($A84="x",'Daļu izvēle'!$K81&lt;&gt;"",'Daļu izvēle'!$K81&lt;&gt;0)</f>
        <v>0</v>
      </c>
      <c r="AB84" s="56" t="b">
        <f t="shared" si="8"/>
        <v>0</v>
      </c>
      <c r="AC84" s="56" t="b">
        <f t="shared" si="9"/>
        <v>1</v>
      </c>
    </row>
    <row r="85" spans="1:29" hidden="1" x14ac:dyDescent="0.3">
      <c r="A85" s="324" t="str">
        <f>SUBSTITUTE('Daļu izvēle'!A82,"0","")</f>
        <v/>
      </c>
      <c r="B85" s="368">
        <f>'Daļu izvēle'!B82</f>
        <v>74</v>
      </c>
      <c r="C85" s="368" t="str">
        <f>'Daļu izvēle'!C82</f>
        <v>Dienvidlatgale</v>
      </c>
      <c r="D85" s="369" t="str">
        <f>'Daļu izvēle'!D82</f>
        <v>Ābeļu</v>
      </c>
      <c r="E85" s="370">
        <f>'Daļu izvēle'!K82</f>
        <v>0</v>
      </c>
      <c r="F85" s="370">
        <f>'Daļu izvēle'!L82</f>
        <v>0</v>
      </c>
      <c r="G85" s="108">
        <f>'Daļu izvēle'!M82</f>
        <v>0</v>
      </c>
      <c r="H85" s="109">
        <f>'Daļu izvēle'!N82</f>
        <v>0</v>
      </c>
      <c r="I85" s="383"/>
      <c r="J85" s="381">
        <f t="shared" si="6"/>
        <v>0</v>
      </c>
      <c r="K85" s="96" t="str">
        <f>IF($AA85,IF(AND($I85&lt;&gt;"",$I85&lt;&gt;0),ROUND(ROUND($I85,3)*Cenas!$B$14*Cenas!B$18,2),0),"")</f>
        <v/>
      </c>
      <c r="L85" s="96" t="str">
        <f>IF($AA85,IF(AND($I85&lt;&gt;"",$I85&lt;&gt;0),ROUND(ROUND($I85,3)*Cenas!$B$14*Cenas!C$18,2),0),"")</f>
        <v/>
      </c>
      <c r="M85" s="96" t="str">
        <f>IF($AA85,IF(AND($I85&lt;&gt;"",$I85&lt;&gt;0),ROUND(ROUND($I85,3)*Cenas!$B$14*Cenas!D$18,2),0),"")</f>
        <v/>
      </c>
      <c r="N85" s="96" t="str">
        <f>IF($AA85,IF(AND($I85&lt;&gt;"",$I85&lt;&gt;0),ROUND(ROUND($I85,3)*Cenas!$B$14*Cenas!E$18,2),0),"")</f>
        <v/>
      </c>
      <c r="O85" s="96" t="str">
        <f>IF($AA85,IF(AND($I85&lt;&gt;"",$I85&lt;&gt;0),ROUND(ROUND($I85,3)*Cenas!$B$14*Cenas!F$18,2),0),"")</f>
        <v/>
      </c>
      <c r="P85" s="144" t="str">
        <f>IF($AA85,IF(AND($I85&lt;&gt;"",$I85&lt;&gt;0),ROUND(ROUND($I85,3)*Cenas!$B$14*Cenas!G$18,2),0),"")</f>
        <v/>
      </c>
      <c r="Q85" s="103" t="b">
        <f>AND($A85="x",ISBLANK($K85),ISBLANK($N85),NOT(ISBLANK('Daļu izvēle'!K82)))</f>
        <v>0</v>
      </c>
      <c r="R85" s="1"/>
      <c r="W85" s="1" t="b">
        <f t="shared" si="7"/>
        <v>0</v>
      </c>
      <c r="X85" s="1" t="b">
        <f>AND($A85="x",'Daļu izvēle'!$K82&lt;&gt;"",ISBLANK($K85))</f>
        <v>0</v>
      </c>
      <c r="Y85" s="1" t="b">
        <f>AND($A85="x",'Daļu izvēle'!$K82&lt;&gt;"",ISBLANK($N85))</f>
        <v>0</v>
      </c>
      <c r="Z85" s="1" t="e">
        <f t="shared" si="5"/>
        <v>#VALUE!</v>
      </c>
      <c r="AA85" s="56" t="b">
        <f>AND($A85="x",'Daļu izvēle'!$K82&lt;&gt;"",'Daļu izvēle'!$K82&lt;&gt;0)</f>
        <v>0</v>
      </c>
      <c r="AB85" s="56" t="b">
        <f t="shared" si="8"/>
        <v>0</v>
      </c>
      <c r="AC85" s="56" t="b">
        <f t="shared" si="9"/>
        <v>1</v>
      </c>
    </row>
    <row r="86" spans="1:29" hidden="1" x14ac:dyDescent="0.3">
      <c r="A86" s="324" t="str">
        <f>SUBSTITUTE('Daļu izvēle'!A83,"0","")</f>
        <v/>
      </c>
      <c r="B86" s="368">
        <f>'Daļu izvēle'!B83</f>
        <v>75</v>
      </c>
      <c r="C86" s="368" t="str">
        <f>'Daļu izvēle'!C83</f>
        <v>Dienvidlatgale</v>
      </c>
      <c r="D86" s="369" t="str">
        <f>'Daļu izvēle'!D83</f>
        <v>Ābeļu</v>
      </c>
      <c r="E86" s="370">
        <f>'Daļu izvēle'!K83</f>
        <v>0</v>
      </c>
      <c r="F86" s="370">
        <f>'Daļu izvēle'!L83</f>
        <v>0</v>
      </c>
      <c r="G86" s="108">
        <f>'Daļu izvēle'!M83</f>
        <v>0</v>
      </c>
      <c r="H86" s="109">
        <f>'Daļu izvēle'!N83</f>
        <v>0</v>
      </c>
      <c r="I86" s="383"/>
      <c r="J86" s="381">
        <f t="shared" si="6"/>
        <v>0</v>
      </c>
      <c r="K86" s="96" t="str">
        <f>IF($AA86,IF(AND($I86&lt;&gt;"",$I86&lt;&gt;0),ROUND(ROUND($I86,3)*Cenas!$B$14*Cenas!B$18,2),0),"")</f>
        <v/>
      </c>
      <c r="L86" s="96" t="str">
        <f>IF($AA86,IF(AND($I86&lt;&gt;"",$I86&lt;&gt;0),ROUND(ROUND($I86,3)*Cenas!$B$14*Cenas!C$18,2),0),"")</f>
        <v/>
      </c>
      <c r="M86" s="96" t="str">
        <f>IF($AA86,IF(AND($I86&lt;&gt;"",$I86&lt;&gt;0),ROUND(ROUND($I86,3)*Cenas!$B$14*Cenas!D$18,2),0),"")</f>
        <v/>
      </c>
      <c r="N86" s="96" t="str">
        <f>IF($AA86,IF(AND($I86&lt;&gt;"",$I86&lt;&gt;0),ROUND(ROUND($I86,3)*Cenas!$B$14*Cenas!E$18,2),0),"")</f>
        <v/>
      </c>
      <c r="O86" s="96" t="str">
        <f>IF($AA86,IF(AND($I86&lt;&gt;"",$I86&lt;&gt;0),ROUND(ROUND($I86,3)*Cenas!$B$14*Cenas!F$18,2),0),"")</f>
        <v/>
      </c>
      <c r="P86" s="144" t="str">
        <f>IF($AA86,IF(AND($I86&lt;&gt;"",$I86&lt;&gt;0),ROUND(ROUND($I86,3)*Cenas!$B$14*Cenas!G$18,2),0),"")</f>
        <v/>
      </c>
      <c r="Q86" s="103" t="b">
        <f>AND($A86="x",ISBLANK($K86),ISBLANK($N86),NOT(ISBLANK('Daļu izvēle'!K83)))</f>
        <v>0</v>
      </c>
      <c r="R86" s="1"/>
      <c r="W86" s="1" t="b">
        <f t="shared" si="7"/>
        <v>0</v>
      </c>
      <c r="X86" s="1" t="b">
        <f>AND($A86="x",'Daļu izvēle'!$K83&lt;&gt;"",ISBLANK($K86))</f>
        <v>0</v>
      </c>
      <c r="Y86" s="1" t="b">
        <f>AND($A86="x",'Daļu izvēle'!$K83&lt;&gt;"",ISBLANK($N86))</f>
        <v>0</v>
      </c>
      <c r="Z86" s="1" t="e">
        <f t="shared" si="5"/>
        <v>#VALUE!</v>
      </c>
      <c r="AA86" s="56" t="b">
        <f>AND($A86="x",'Daļu izvēle'!$K83&lt;&gt;"",'Daļu izvēle'!$K83&lt;&gt;0)</f>
        <v>0</v>
      </c>
      <c r="AB86" s="56" t="b">
        <f t="shared" si="8"/>
        <v>0</v>
      </c>
      <c r="AC86" s="56" t="b">
        <f t="shared" si="9"/>
        <v>1</v>
      </c>
    </row>
    <row r="87" spans="1:29" hidden="1" x14ac:dyDescent="0.3">
      <c r="A87" s="324" t="str">
        <f>SUBSTITUTE('Daļu izvēle'!A84,"0","")</f>
        <v/>
      </c>
      <c r="B87" s="368">
        <f>'Daļu izvēle'!B84</f>
        <v>76</v>
      </c>
      <c r="C87" s="368" t="str">
        <f>'Daļu izvēle'!C84</f>
        <v>Dienvidlatgale</v>
      </c>
      <c r="D87" s="369" t="str">
        <f>'Daļu izvēle'!D84</f>
        <v>Ābeļu</v>
      </c>
      <c r="E87" s="370">
        <f>'Daļu izvēle'!K84</f>
        <v>10</v>
      </c>
      <c r="F87" s="370">
        <f>'Daļu izvēle'!L84</f>
        <v>10</v>
      </c>
      <c r="G87" s="108">
        <f>'Daļu izvēle'!M84</f>
        <v>0</v>
      </c>
      <c r="H87" s="109">
        <f>'Daļu izvēle'!N84</f>
        <v>0</v>
      </c>
      <c r="I87" s="383"/>
      <c r="J87" s="381">
        <f t="shared" si="6"/>
        <v>0</v>
      </c>
      <c r="K87" s="96" t="str">
        <f>IF($AA87,IF(AND($I87&lt;&gt;"",$I87&lt;&gt;0),ROUND(ROUND($I87,3)*Cenas!$B$14*Cenas!B$18,2),0),"")</f>
        <v/>
      </c>
      <c r="L87" s="96" t="str">
        <f>IF($AA87,IF(AND($I87&lt;&gt;"",$I87&lt;&gt;0),ROUND(ROUND($I87,3)*Cenas!$B$14*Cenas!C$18,2),0),"")</f>
        <v/>
      </c>
      <c r="M87" s="96" t="str">
        <f>IF($AA87,IF(AND($I87&lt;&gt;"",$I87&lt;&gt;0),ROUND(ROUND($I87,3)*Cenas!$B$14*Cenas!D$18,2),0),"")</f>
        <v/>
      </c>
      <c r="N87" s="96" t="str">
        <f>IF($AA87,IF(AND($I87&lt;&gt;"",$I87&lt;&gt;0),ROUND(ROUND($I87,3)*Cenas!$B$14*Cenas!E$18,2),0),"")</f>
        <v/>
      </c>
      <c r="O87" s="96" t="str">
        <f>IF($AA87,IF(AND($I87&lt;&gt;"",$I87&lt;&gt;0),ROUND(ROUND($I87,3)*Cenas!$B$14*Cenas!F$18,2),0),"")</f>
        <v/>
      </c>
      <c r="P87" s="144" t="str">
        <f>IF($AA87,IF(AND($I87&lt;&gt;"",$I87&lt;&gt;0),ROUND(ROUND($I87,3)*Cenas!$B$14*Cenas!G$18,2),0),"")</f>
        <v/>
      </c>
      <c r="Q87" s="103" t="b">
        <f>AND($A87="x",ISBLANK($K87),ISBLANK($N87),NOT(ISBLANK('Daļu izvēle'!K84)))</f>
        <v>0</v>
      </c>
      <c r="R87" s="1"/>
      <c r="W87" s="1" t="b">
        <f t="shared" si="7"/>
        <v>0</v>
      </c>
      <c r="X87" s="1" t="b">
        <f>AND($A87="x",'Daļu izvēle'!$K84&lt;&gt;"",ISBLANK($K87))</f>
        <v>0</v>
      </c>
      <c r="Y87" s="1" t="b">
        <f>AND($A87="x",'Daļu izvēle'!$K84&lt;&gt;"",ISBLANK($N87))</f>
        <v>0</v>
      </c>
      <c r="Z87" s="1" t="e">
        <f t="shared" si="5"/>
        <v>#VALUE!</v>
      </c>
      <c r="AA87" s="56" t="b">
        <f>AND($A87="x",'Daļu izvēle'!$K84&lt;&gt;"",'Daļu izvēle'!$K84&lt;&gt;0)</f>
        <v>0</v>
      </c>
      <c r="AB87" s="56" t="b">
        <f t="shared" si="8"/>
        <v>0</v>
      </c>
      <c r="AC87" s="56" t="b">
        <f t="shared" si="9"/>
        <v>1</v>
      </c>
    </row>
    <row r="88" spans="1:29" hidden="1" x14ac:dyDescent="0.3">
      <c r="A88" s="324" t="str">
        <f>SUBSTITUTE('Daļu izvēle'!A85,"0","")</f>
        <v/>
      </c>
      <c r="B88" s="368">
        <f>'Daļu izvēle'!B85</f>
        <v>77</v>
      </c>
      <c r="C88" s="368" t="str">
        <f>'Daļu izvēle'!C85</f>
        <v>Dienvidlatgale</v>
      </c>
      <c r="D88" s="369" t="str">
        <f>'Daļu izvēle'!D85</f>
        <v>Ābeļu</v>
      </c>
      <c r="E88" s="370">
        <f>'Daļu izvēle'!K85</f>
        <v>5</v>
      </c>
      <c r="F88" s="370">
        <f>'Daļu izvēle'!L85</f>
        <v>5</v>
      </c>
      <c r="G88" s="108">
        <f>'Daļu izvēle'!M85</f>
        <v>0</v>
      </c>
      <c r="H88" s="109">
        <f>'Daļu izvēle'!N85</f>
        <v>0</v>
      </c>
      <c r="I88" s="383"/>
      <c r="J88" s="381">
        <f t="shared" si="6"/>
        <v>0</v>
      </c>
      <c r="K88" s="96" t="str">
        <f>IF($AA88,IF(AND($I88&lt;&gt;"",$I88&lt;&gt;0),ROUND(ROUND($I88,3)*Cenas!$B$14*Cenas!B$18,2),0),"")</f>
        <v/>
      </c>
      <c r="L88" s="96" t="str">
        <f>IF($AA88,IF(AND($I88&lt;&gt;"",$I88&lt;&gt;0),ROUND(ROUND($I88,3)*Cenas!$B$14*Cenas!C$18,2),0),"")</f>
        <v/>
      </c>
      <c r="M88" s="96" t="str">
        <f>IF($AA88,IF(AND($I88&lt;&gt;"",$I88&lt;&gt;0),ROUND(ROUND($I88,3)*Cenas!$B$14*Cenas!D$18,2),0),"")</f>
        <v/>
      </c>
      <c r="N88" s="96" t="str">
        <f>IF($AA88,IF(AND($I88&lt;&gt;"",$I88&lt;&gt;0),ROUND(ROUND($I88,3)*Cenas!$B$14*Cenas!E$18,2),0),"")</f>
        <v/>
      </c>
      <c r="O88" s="96" t="str">
        <f>IF($AA88,IF(AND($I88&lt;&gt;"",$I88&lt;&gt;0),ROUND(ROUND($I88,3)*Cenas!$B$14*Cenas!F$18,2),0),"")</f>
        <v/>
      </c>
      <c r="P88" s="144" t="str">
        <f>IF($AA88,IF(AND($I88&lt;&gt;"",$I88&lt;&gt;0),ROUND(ROUND($I88,3)*Cenas!$B$14*Cenas!G$18,2),0),"")</f>
        <v/>
      </c>
      <c r="Q88" s="103" t="b">
        <f>AND($A88="x",ISBLANK($K88),ISBLANK($N88),NOT(ISBLANK('Daļu izvēle'!K85)))</f>
        <v>0</v>
      </c>
      <c r="R88" s="1"/>
      <c r="W88" s="1" t="b">
        <f t="shared" si="7"/>
        <v>0</v>
      </c>
      <c r="X88" s="1" t="b">
        <f>AND($A88="x",'Daļu izvēle'!$K85&lt;&gt;"",ISBLANK($K88))</f>
        <v>0</v>
      </c>
      <c r="Y88" s="1" t="b">
        <f>AND($A88="x",'Daļu izvēle'!$K85&lt;&gt;"",ISBLANK($N88))</f>
        <v>0</v>
      </c>
      <c r="Z88" s="1" t="e">
        <f t="shared" si="5"/>
        <v>#VALUE!</v>
      </c>
      <c r="AA88" s="56" t="b">
        <f>AND($A88="x",'Daļu izvēle'!$K85&lt;&gt;"",'Daļu izvēle'!$K85&lt;&gt;0)</f>
        <v>0</v>
      </c>
      <c r="AB88" s="56" t="b">
        <f t="shared" si="8"/>
        <v>0</v>
      </c>
      <c r="AC88" s="56" t="b">
        <f t="shared" si="9"/>
        <v>1</v>
      </c>
    </row>
    <row r="89" spans="1:29" hidden="1" x14ac:dyDescent="0.3">
      <c r="A89" s="324" t="str">
        <f>SUBSTITUTE('Daļu izvēle'!A86,"0","")</f>
        <v/>
      </c>
      <c r="B89" s="368">
        <f>'Daļu izvēle'!B86</f>
        <v>78</v>
      </c>
      <c r="C89" s="368" t="str">
        <f>'Daļu izvēle'!C86</f>
        <v>Dienvidlatgale</v>
      </c>
      <c r="D89" s="369" t="str">
        <f>'Daļu izvēle'!D86</f>
        <v>Preiļu</v>
      </c>
      <c r="E89" s="370">
        <f>'Daļu izvēle'!K86</f>
        <v>10</v>
      </c>
      <c r="F89" s="370">
        <f>'Daļu izvēle'!L86</f>
        <v>10</v>
      </c>
      <c r="G89" s="108">
        <f>'Daļu izvēle'!M86</f>
        <v>0</v>
      </c>
      <c r="H89" s="109">
        <f>'Daļu izvēle'!N86</f>
        <v>0</v>
      </c>
      <c r="I89" s="383"/>
      <c r="J89" s="381">
        <f t="shared" si="6"/>
        <v>0</v>
      </c>
      <c r="K89" s="96" t="str">
        <f>IF($AA89,IF(AND($I89&lt;&gt;"",$I89&lt;&gt;0),ROUND(ROUND($I89,3)*Cenas!$B$14*Cenas!B$18,2),0),"")</f>
        <v/>
      </c>
      <c r="L89" s="96" t="str">
        <f>IF($AA89,IF(AND($I89&lt;&gt;"",$I89&lt;&gt;0),ROUND(ROUND($I89,3)*Cenas!$B$14*Cenas!C$18,2),0),"")</f>
        <v/>
      </c>
      <c r="M89" s="96" t="str">
        <f>IF($AA89,IF(AND($I89&lt;&gt;"",$I89&lt;&gt;0),ROUND(ROUND($I89,3)*Cenas!$B$14*Cenas!D$18,2),0),"")</f>
        <v/>
      </c>
      <c r="N89" s="96" t="str">
        <f>IF($AA89,IF(AND($I89&lt;&gt;"",$I89&lt;&gt;0),ROUND(ROUND($I89,3)*Cenas!$B$14*Cenas!E$18,2),0),"")</f>
        <v/>
      </c>
      <c r="O89" s="96" t="str">
        <f>IF($AA89,IF(AND($I89&lt;&gt;"",$I89&lt;&gt;0),ROUND(ROUND($I89,3)*Cenas!$B$14*Cenas!F$18,2),0),"")</f>
        <v/>
      </c>
      <c r="P89" s="144" t="str">
        <f>IF($AA89,IF(AND($I89&lt;&gt;"",$I89&lt;&gt;0),ROUND(ROUND($I89,3)*Cenas!$B$14*Cenas!G$18,2),0),"")</f>
        <v/>
      </c>
      <c r="Q89" s="103" t="b">
        <f>AND($A89="x",ISBLANK($K89),ISBLANK($N89),NOT(ISBLANK('Daļu izvēle'!K86)))</f>
        <v>0</v>
      </c>
      <c r="R89" s="1"/>
      <c r="W89" s="1" t="b">
        <f t="shared" si="7"/>
        <v>0</v>
      </c>
      <c r="X89" s="1" t="b">
        <f>AND($A89="x",'Daļu izvēle'!$K86&lt;&gt;"",ISBLANK($K89))</f>
        <v>0</v>
      </c>
      <c r="Y89" s="1" t="b">
        <f>AND($A89="x",'Daļu izvēle'!$K86&lt;&gt;"",ISBLANK($N89))</f>
        <v>0</v>
      </c>
      <c r="Z89" s="1" t="e">
        <f t="shared" si="5"/>
        <v>#VALUE!</v>
      </c>
      <c r="AA89" s="56" t="b">
        <f>AND($A89="x",'Daļu izvēle'!$K86&lt;&gt;"",'Daļu izvēle'!$K86&lt;&gt;0)</f>
        <v>0</v>
      </c>
      <c r="AB89" s="56" t="b">
        <f t="shared" si="8"/>
        <v>0</v>
      </c>
      <c r="AC89" s="56" t="b">
        <f t="shared" si="9"/>
        <v>1</v>
      </c>
    </row>
    <row r="90" spans="1:29" hidden="1" x14ac:dyDescent="0.3">
      <c r="A90" s="324" t="str">
        <f>SUBSTITUTE('Daļu izvēle'!A87,"0","")</f>
        <v/>
      </c>
      <c r="B90" s="368">
        <f>'Daļu izvēle'!B87</f>
        <v>79</v>
      </c>
      <c r="C90" s="368" t="str">
        <f>'Daļu izvēle'!C87</f>
        <v>Dienvidlatgale</v>
      </c>
      <c r="D90" s="369" t="str">
        <f>'Daļu izvēle'!D87</f>
        <v>Preiļu</v>
      </c>
      <c r="E90" s="370">
        <f>'Daļu izvēle'!K87</f>
        <v>5</v>
      </c>
      <c r="F90" s="370">
        <f>'Daļu izvēle'!L87</f>
        <v>0</v>
      </c>
      <c r="G90" s="108">
        <f>'Daļu izvēle'!M87</f>
        <v>0</v>
      </c>
      <c r="H90" s="109">
        <f>'Daļu izvēle'!N87</f>
        <v>0</v>
      </c>
      <c r="I90" s="383"/>
      <c r="J90" s="381">
        <f t="shared" si="6"/>
        <v>0</v>
      </c>
      <c r="K90" s="96" t="str">
        <f>IF($AA90,IF(AND($I90&lt;&gt;"",$I90&lt;&gt;0),ROUND(ROUND($I90,3)*Cenas!$B$14*Cenas!B$18,2),0),"")</f>
        <v/>
      </c>
      <c r="L90" s="96" t="str">
        <f>IF($AA90,IF(AND($I90&lt;&gt;"",$I90&lt;&gt;0),ROUND(ROUND($I90,3)*Cenas!$B$14*Cenas!C$18,2),0),"")</f>
        <v/>
      </c>
      <c r="M90" s="96" t="str">
        <f>IF($AA90,IF(AND($I90&lt;&gt;"",$I90&lt;&gt;0),ROUND(ROUND($I90,3)*Cenas!$B$14*Cenas!D$18,2),0),"")</f>
        <v/>
      </c>
      <c r="N90" s="96" t="str">
        <f>IF($AA90,IF(AND($I90&lt;&gt;"",$I90&lt;&gt;0),ROUND(ROUND($I90,3)*Cenas!$B$14*Cenas!E$18,2),0),"")</f>
        <v/>
      </c>
      <c r="O90" s="96" t="str">
        <f>IF($AA90,IF(AND($I90&lt;&gt;"",$I90&lt;&gt;0),ROUND(ROUND($I90,3)*Cenas!$B$14*Cenas!F$18,2),0),"")</f>
        <v/>
      </c>
      <c r="P90" s="144" t="str">
        <f>IF($AA90,IF(AND($I90&lt;&gt;"",$I90&lt;&gt;0),ROUND(ROUND($I90,3)*Cenas!$B$14*Cenas!G$18,2),0),"")</f>
        <v/>
      </c>
      <c r="Q90" s="103" t="b">
        <f>AND($A90="x",ISBLANK($K90),ISBLANK($N90),NOT(ISBLANK('Daļu izvēle'!K87)))</f>
        <v>0</v>
      </c>
      <c r="R90" s="1"/>
      <c r="W90" s="1" t="b">
        <f t="shared" si="7"/>
        <v>0</v>
      </c>
      <c r="X90" s="1" t="b">
        <f>AND($A90="x",'Daļu izvēle'!$K87&lt;&gt;"",ISBLANK($K90))</f>
        <v>0</v>
      </c>
      <c r="Y90" s="1" t="b">
        <f>AND($A90="x",'Daļu izvēle'!$K87&lt;&gt;"",ISBLANK($N90))</f>
        <v>0</v>
      </c>
      <c r="Z90" s="1" t="e">
        <f t="shared" si="5"/>
        <v>#VALUE!</v>
      </c>
      <c r="AA90" s="56" t="b">
        <f>AND($A90="x",'Daļu izvēle'!$K87&lt;&gt;"",'Daļu izvēle'!$K87&lt;&gt;0)</f>
        <v>0</v>
      </c>
      <c r="AB90" s="56" t="b">
        <f t="shared" si="8"/>
        <v>0</v>
      </c>
      <c r="AC90" s="56" t="b">
        <f t="shared" si="9"/>
        <v>1</v>
      </c>
    </row>
    <row r="91" spans="1:29" hidden="1" x14ac:dyDescent="0.3">
      <c r="A91" s="324" t="str">
        <f>SUBSTITUTE('Daļu izvēle'!A88,"0","")</f>
        <v/>
      </c>
      <c r="B91" s="368">
        <f>'Daļu izvēle'!B88</f>
        <v>80</v>
      </c>
      <c r="C91" s="368" t="str">
        <f>'Daļu izvēle'!C88</f>
        <v>Dienvidlatgale</v>
      </c>
      <c r="D91" s="369" t="str">
        <f>'Daļu izvēle'!D88</f>
        <v>Preiļu</v>
      </c>
      <c r="E91" s="370">
        <f>'Daļu izvēle'!K88</f>
        <v>0</v>
      </c>
      <c r="F91" s="370">
        <f>'Daļu izvēle'!L88</f>
        <v>0</v>
      </c>
      <c r="G91" s="108">
        <f>'Daļu izvēle'!M88</f>
        <v>0</v>
      </c>
      <c r="H91" s="109">
        <f>'Daļu izvēle'!N88</f>
        <v>0</v>
      </c>
      <c r="I91" s="383"/>
      <c r="J91" s="381">
        <f t="shared" si="6"/>
        <v>0</v>
      </c>
      <c r="K91" s="96" t="str">
        <f>IF($AA91,IF(AND($I91&lt;&gt;"",$I91&lt;&gt;0),ROUND(ROUND($I91,3)*Cenas!$B$14*Cenas!B$18,2),0),"")</f>
        <v/>
      </c>
      <c r="L91" s="96" t="str">
        <f>IF($AA91,IF(AND($I91&lt;&gt;"",$I91&lt;&gt;0),ROUND(ROUND($I91,3)*Cenas!$B$14*Cenas!C$18,2),0),"")</f>
        <v/>
      </c>
      <c r="M91" s="96" t="str">
        <f>IF($AA91,IF(AND($I91&lt;&gt;"",$I91&lt;&gt;0),ROUND(ROUND($I91,3)*Cenas!$B$14*Cenas!D$18,2),0),"")</f>
        <v/>
      </c>
      <c r="N91" s="96" t="str">
        <f>IF($AA91,IF(AND($I91&lt;&gt;"",$I91&lt;&gt;0),ROUND(ROUND($I91,3)*Cenas!$B$14*Cenas!E$18,2),0),"")</f>
        <v/>
      </c>
      <c r="O91" s="96" t="str">
        <f>IF($AA91,IF(AND($I91&lt;&gt;"",$I91&lt;&gt;0),ROUND(ROUND($I91,3)*Cenas!$B$14*Cenas!F$18,2),0),"")</f>
        <v/>
      </c>
      <c r="P91" s="144" t="str">
        <f>IF($AA91,IF(AND($I91&lt;&gt;"",$I91&lt;&gt;0),ROUND(ROUND($I91,3)*Cenas!$B$14*Cenas!G$18,2),0),"")</f>
        <v/>
      </c>
      <c r="Q91" s="103" t="b">
        <f>AND($A91="x",ISBLANK($K91),ISBLANK($N91),NOT(ISBLANK('Daļu izvēle'!K88)))</f>
        <v>0</v>
      </c>
      <c r="R91" s="1"/>
      <c r="W91" s="1" t="b">
        <f t="shared" si="7"/>
        <v>0</v>
      </c>
      <c r="X91" s="1" t="b">
        <f>AND($A91="x",'Daļu izvēle'!$K88&lt;&gt;"",ISBLANK($K91))</f>
        <v>0</v>
      </c>
      <c r="Y91" s="1" t="b">
        <f>AND($A91="x",'Daļu izvēle'!$K88&lt;&gt;"",ISBLANK($N91))</f>
        <v>0</v>
      </c>
      <c r="Z91" s="1" t="e">
        <f t="shared" si="5"/>
        <v>#VALUE!</v>
      </c>
      <c r="AA91" s="56" t="b">
        <f>AND($A91="x",'Daļu izvēle'!$K88&lt;&gt;"",'Daļu izvēle'!$K88&lt;&gt;0)</f>
        <v>0</v>
      </c>
      <c r="AB91" s="56" t="b">
        <f t="shared" si="8"/>
        <v>0</v>
      </c>
      <c r="AC91" s="56" t="b">
        <f t="shared" si="9"/>
        <v>1</v>
      </c>
    </row>
    <row r="92" spans="1:29" hidden="1" x14ac:dyDescent="0.3">
      <c r="A92" s="324" t="str">
        <f>SUBSTITUTE('Daļu izvēle'!A89,"0","")</f>
        <v/>
      </c>
      <c r="B92" s="368">
        <f>'Daļu izvēle'!B89</f>
        <v>81</v>
      </c>
      <c r="C92" s="368" t="str">
        <f>'Daļu izvēle'!C89</f>
        <v>Dienvidlatgale</v>
      </c>
      <c r="D92" s="369" t="str">
        <f>'Daļu izvēle'!D89</f>
        <v>Aknīstes</v>
      </c>
      <c r="E92" s="370">
        <f>'Daļu izvēle'!K89</f>
        <v>0</v>
      </c>
      <c r="F92" s="370">
        <f>'Daļu izvēle'!L89</f>
        <v>0</v>
      </c>
      <c r="G92" s="108">
        <f>'Daļu izvēle'!M89</f>
        <v>0</v>
      </c>
      <c r="H92" s="109">
        <f>'Daļu izvēle'!N89</f>
        <v>0</v>
      </c>
      <c r="I92" s="383"/>
      <c r="J92" s="381">
        <f t="shared" si="6"/>
        <v>0</v>
      </c>
      <c r="K92" s="96" t="str">
        <f>IF($AA92,IF(AND($I92&lt;&gt;"",$I92&lt;&gt;0),ROUND(ROUND($I92,3)*Cenas!$B$14*Cenas!B$18,2),0),"")</f>
        <v/>
      </c>
      <c r="L92" s="96" t="str">
        <f>IF($AA92,IF(AND($I92&lt;&gt;"",$I92&lt;&gt;0),ROUND(ROUND($I92,3)*Cenas!$B$14*Cenas!C$18,2),0),"")</f>
        <v/>
      </c>
      <c r="M92" s="96" t="str">
        <f>IF($AA92,IF(AND($I92&lt;&gt;"",$I92&lt;&gt;0),ROUND(ROUND($I92,3)*Cenas!$B$14*Cenas!D$18,2),0),"")</f>
        <v/>
      </c>
      <c r="N92" s="96" t="str">
        <f>IF($AA92,IF(AND($I92&lt;&gt;"",$I92&lt;&gt;0),ROUND(ROUND($I92,3)*Cenas!$B$14*Cenas!E$18,2),0),"")</f>
        <v/>
      </c>
      <c r="O92" s="96" t="str">
        <f>IF($AA92,IF(AND($I92&lt;&gt;"",$I92&lt;&gt;0),ROUND(ROUND($I92,3)*Cenas!$B$14*Cenas!F$18,2),0),"")</f>
        <v/>
      </c>
      <c r="P92" s="144" t="str">
        <f>IF($AA92,IF(AND($I92&lt;&gt;"",$I92&lt;&gt;0),ROUND(ROUND($I92,3)*Cenas!$B$14*Cenas!G$18,2),0),"")</f>
        <v/>
      </c>
      <c r="Q92" s="103" t="b">
        <f>AND($A92="x",ISBLANK($K92),ISBLANK($N92),NOT(ISBLANK('Daļu izvēle'!K89)))</f>
        <v>0</v>
      </c>
      <c r="R92" s="1"/>
      <c r="W92" s="1" t="b">
        <f t="shared" si="7"/>
        <v>0</v>
      </c>
      <c r="X92" s="1" t="b">
        <f>AND($A92="x",'Daļu izvēle'!$K89&lt;&gt;"",ISBLANK($K92))</f>
        <v>0</v>
      </c>
      <c r="Y92" s="1" t="b">
        <f>AND($A92="x",'Daļu izvēle'!$K89&lt;&gt;"",ISBLANK($N92))</f>
        <v>0</v>
      </c>
      <c r="Z92" s="1" t="e">
        <f t="shared" si="5"/>
        <v>#VALUE!</v>
      </c>
      <c r="AA92" s="56" t="b">
        <f>AND($A92="x",'Daļu izvēle'!$K89&lt;&gt;"",'Daļu izvēle'!$K89&lt;&gt;0)</f>
        <v>0</v>
      </c>
      <c r="AB92" s="56" t="b">
        <f t="shared" si="8"/>
        <v>0</v>
      </c>
      <c r="AC92" s="56" t="b">
        <f t="shared" si="9"/>
        <v>1</v>
      </c>
    </row>
    <row r="93" spans="1:29" hidden="1" x14ac:dyDescent="0.3">
      <c r="A93" s="324" t="str">
        <f>SUBSTITUTE('Daļu izvēle'!A90,"0","")</f>
        <v/>
      </c>
      <c r="B93" s="368">
        <f>'Daļu izvēle'!B90</f>
        <v>82</v>
      </c>
      <c r="C93" s="368" t="str">
        <f>'Daļu izvēle'!C90</f>
        <v>Dienvidlatgale</v>
      </c>
      <c r="D93" s="369" t="str">
        <f>'Daļu izvēle'!D90</f>
        <v>Aknīstes</v>
      </c>
      <c r="E93" s="370">
        <f>'Daļu izvēle'!K90</f>
        <v>10</v>
      </c>
      <c r="F93" s="370">
        <f>'Daļu izvēle'!L90</f>
        <v>10</v>
      </c>
      <c r="G93" s="108">
        <f>'Daļu izvēle'!M90</f>
        <v>0</v>
      </c>
      <c r="H93" s="109">
        <f>'Daļu izvēle'!N90</f>
        <v>0</v>
      </c>
      <c r="I93" s="383"/>
      <c r="J93" s="381">
        <f t="shared" si="6"/>
        <v>0</v>
      </c>
      <c r="K93" s="96" t="str">
        <f>IF($AA93,IF(AND($I93&lt;&gt;"",$I93&lt;&gt;0),ROUND(ROUND($I93,3)*Cenas!$B$14*Cenas!B$18,2),0),"")</f>
        <v/>
      </c>
      <c r="L93" s="96" t="str">
        <f>IF($AA93,IF(AND($I93&lt;&gt;"",$I93&lt;&gt;0),ROUND(ROUND($I93,3)*Cenas!$B$14*Cenas!C$18,2),0),"")</f>
        <v/>
      </c>
      <c r="M93" s="96" t="str">
        <f>IF($AA93,IF(AND($I93&lt;&gt;"",$I93&lt;&gt;0),ROUND(ROUND($I93,3)*Cenas!$B$14*Cenas!D$18,2),0),"")</f>
        <v/>
      </c>
      <c r="N93" s="96" t="str">
        <f>IF($AA93,IF(AND($I93&lt;&gt;"",$I93&lt;&gt;0),ROUND(ROUND($I93,3)*Cenas!$B$14*Cenas!E$18,2),0),"")</f>
        <v/>
      </c>
      <c r="O93" s="96" t="str">
        <f>IF($AA93,IF(AND($I93&lt;&gt;"",$I93&lt;&gt;0),ROUND(ROUND($I93,3)*Cenas!$B$14*Cenas!F$18,2),0),"")</f>
        <v/>
      </c>
      <c r="P93" s="144" t="str">
        <f>IF($AA93,IF(AND($I93&lt;&gt;"",$I93&lt;&gt;0),ROUND(ROUND($I93,3)*Cenas!$B$14*Cenas!G$18,2),0),"")</f>
        <v/>
      </c>
      <c r="Q93" s="103" t="b">
        <f>AND($A93="x",ISBLANK($K93),ISBLANK($N93),NOT(ISBLANK('Daļu izvēle'!K90)))</f>
        <v>0</v>
      </c>
      <c r="R93" s="1"/>
      <c r="W93" s="1" t="b">
        <f t="shared" si="7"/>
        <v>0</v>
      </c>
      <c r="X93" s="1" t="b">
        <f>AND($A93="x",'Daļu izvēle'!$K90&lt;&gt;"",ISBLANK($K93))</f>
        <v>0</v>
      </c>
      <c r="Y93" s="1" t="b">
        <f>AND($A93="x",'Daļu izvēle'!$K90&lt;&gt;"",ISBLANK($N93))</f>
        <v>0</v>
      </c>
      <c r="Z93" s="1" t="e">
        <f t="shared" si="5"/>
        <v>#VALUE!</v>
      </c>
      <c r="AA93" s="56" t="b">
        <f>AND($A93="x",'Daļu izvēle'!$K90&lt;&gt;"",'Daļu izvēle'!$K90&lt;&gt;0)</f>
        <v>0</v>
      </c>
      <c r="AB93" s="56" t="b">
        <f t="shared" si="8"/>
        <v>0</v>
      </c>
      <c r="AC93" s="56" t="b">
        <f t="shared" si="9"/>
        <v>1</v>
      </c>
    </row>
    <row r="94" spans="1:29" hidden="1" x14ac:dyDescent="0.3">
      <c r="A94" s="324" t="str">
        <f>SUBSTITUTE('Daļu izvēle'!A91,"0","")</f>
        <v/>
      </c>
      <c r="B94" s="368">
        <f>'Daļu izvēle'!B91</f>
        <v>83</v>
      </c>
      <c r="C94" s="368" t="str">
        <f>'Daļu izvēle'!C91</f>
        <v>Dienvidlatgale</v>
      </c>
      <c r="D94" s="369" t="str">
        <f>'Daļu izvēle'!D91</f>
        <v>Nīcgales</v>
      </c>
      <c r="E94" s="370">
        <f>'Daļu izvēle'!K91</f>
        <v>5</v>
      </c>
      <c r="F94" s="370">
        <f>'Daļu izvēle'!L91</f>
        <v>0</v>
      </c>
      <c r="G94" s="108">
        <f>'Daļu izvēle'!M91</f>
        <v>0</v>
      </c>
      <c r="H94" s="109">
        <f>'Daļu izvēle'!N91</f>
        <v>0</v>
      </c>
      <c r="I94" s="383"/>
      <c r="J94" s="381">
        <f t="shared" si="6"/>
        <v>0</v>
      </c>
      <c r="K94" s="96" t="str">
        <f>IF($AA94,IF(AND($I94&lt;&gt;"",$I94&lt;&gt;0),ROUND(ROUND($I94,3)*Cenas!$B$14*Cenas!B$18,2),0),"")</f>
        <v/>
      </c>
      <c r="L94" s="96" t="str">
        <f>IF($AA94,IF(AND($I94&lt;&gt;"",$I94&lt;&gt;0),ROUND(ROUND($I94,3)*Cenas!$B$14*Cenas!C$18,2),0),"")</f>
        <v/>
      </c>
      <c r="M94" s="96" t="str">
        <f>IF($AA94,IF(AND($I94&lt;&gt;"",$I94&lt;&gt;0),ROUND(ROUND($I94,3)*Cenas!$B$14*Cenas!D$18,2),0),"")</f>
        <v/>
      </c>
      <c r="N94" s="96" t="str">
        <f>IF($AA94,IF(AND($I94&lt;&gt;"",$I94&lt;&gt;0),ROUND(ROUND($I94,3)*Cenas!$B$14*Cenas!E$18,2),0),"")</f>
        <v/>
      </c>
      <c r="O94" s="96" t="str">
        <f>IF($AA94,IF(AND($I94&lt;&gt;"",$I94&lt;&gt;0),ROUND(ROUND($I94,3)*Cenas!$B$14*Cenas!F$18,2),0),"")</f>
        <v/>
      </c>
      <c r="P94" s="144" t="str">
        <f>IF($AA94,IF(AND($I94&lt;&gt;"",$I94&lt;&gt;0),ROUND(ROUND($I94,3)*Cenas!$B$14*Cenas!G$18,2),0),"")</f>
        <v/>
      </c>
      <c r="Q94" s="103" t="b">
        <f>AND($A94="x",ISBLANK($K94),ISBLANK($N94),NOT(ISBLANK('Daļu izvēle'!K91)))</f>
        <v>0</v>
      </c>
      <c r="R94" s="1"/>
      <c r="W94" s="1" t="b">
        <f t="shared" si="7"/>
        <v>0</v>
      </c>
      <c r="X94" s="1" t="b">
        <f>AND($A94="x",'Daļu izvēle'!$K91&lt;&gt;"",ISBLANK($K94))</f>
        <v>0</v>
      </c>
      <c r="Y94" s="1" t="b">
        <f>AND($A94="x",'Daļu izvēle'!$K91&lt;&gt;"",ISBLANK($N94))</f>
        <v>0</v>
      </c>
      <c r="Z94" s="1" t="e">
        <f t="shared" si="5"/>
        <v>#VALUE!</v>
      </c>
      <c r="AA94" s="56" t="b">
        <f>AND($A94="x",'Daļu izvēle'!$K91&lt;&gt;"",'Daļu izvēle'!$K91&lt;&gt;0)</f>
        <v>0</v>
      </c>
      <c r="AB94" s="56" t="b">
        <f t="shared" si="8"/>
        <v>0</v>
      </c>
      <c r="AC94" s="56" t="b">
        <f t="shared" si="9"/>
        <v>1</v>
      </c>
    </row>
    <row r="95" spans="1:29" hidden="1" x14ac:dyDescent="0.3">
      <c r="A95" s="324" t="str">
        <f>SUBSTITUTE('Daļu izvēle'!A92,"0","")</f>
        <v/>
      </c>
      <c r="B95" s="368">
        <f>'Daļu izvēle'!B92</f>
        <v>84</v>
      </c>
      <c r="C95" s="368" t="str">
        <f>'Daļu izvēle'!C92</f>
        <v>Dienvidlatgale</v>
      </c>
      <c r="D95" s="369" t="str">
        <f>'Daļu izvēle'!D92</f>
        <v>Nīcgales</v>
      </c>
      <c r="E95" s="370">
        <f>'Daļu izvēle'!K92</f>
        <v>0</v>
      </c>
      <c r="F95" s="370">
        <f>'Daļu izvēle'!L92</f>
        <v>0</v>
      </c>
      <c r="G95" s="108">
        <f>'Daļu izvēle'!M92</f>
        <v>0</v>
      </c>
      <c r="H95" s="109">
        <f>'Daļu izvēle'!N92</f>
        <v>0</v>
      </c>
      <c r="I95" s="383"/>
      <c r="J95" s="381">
        <f t="shared" si="6"/>
        <v>0</v>
      </c>
      <c r="K95" s="96" t="str">
        <f>IF($AA95,IF(AND($I95&lt;&gt;"",$I95&lt;&gt;0),ROUND(ROUND($I95,3)*Cenas!$B$14*Cenas!B$18,2),0),"")</f>
        <v/>
      </c>
      <c r="L95" s="96" t="str">
        <f>IF($AA95,IF(AND($I95&lt;&gt;"",$I95&lt;&gt;0),ROUND(ROUND($I95,3)*Cenas!$B$14*Cenas!C$18,2),0),"")</f>
        <v/>
      </c>
      <c r="M95" s="96" t="str">
        <f>IF($AA95,IF(AND($I95&lt;&gt;"",$I95&lt;&gt;0),ROUND(ROUND($I95,3)*Cenas!$B$14*Cenas!D$18,2),0),"")</f>
        <v/>
      </c>
      <c r="N95" s="96" t="str">
        <f>IF($AA95,IF(AND($I95&lt;&gt;"",$I95&lt;&gt;0),ROUND(ROUND($I95,3)*Cenas!$B$14*Cenas!E$18,2),0),"")</f>
        <v/>
      </c>
      <c r="O95" s="96" t="str">
        <f>IF($AA95,IF(AND($I95&lt;&gt;"",$I95&lt;&gt;0),ROUND(ROUND($I95,3)*Cenas!$B$14*Cenas!F$18,2),0),"")</f>
        <v/>
      </c>
      <c r="P95" s="144" t="str">
        <f>IF($AA95,IF(AND($I95&lt;&gt;"",$I95&lt;&gt;0),ROUND(ROUND($I95,3)*Cenas!$B$14*Cenas!G$18,2),0),"")</f>
        <v/>
      </c>
      <c r="Q95" s="103" t="b">
        <f>AND($A95="x",ISBLANK($K95),ISBLANK($N95),NOT(ISBLANK('Daļu izvēle'!K92)))</f>
        <v>0</v>
      </c>
      <c r="R95" s="1"/>
      <c r="W95" s="1" t="b">
        <f t="shared" si="7"/>
        <v>0</v>
      </c>
      <c r="X95" s="1" t="b">
        <f>AND($A95="x",'Daļu izvēle'!$K92&lt;&gt;"",ISBLANK($K95))</f>
        <v>0</v>
      </c>
      <c r="Y95" s="1" t="b">
        <f>AND($A95="x",'Daļu izvēle'!$K92&lt;&gt;"",ISBLANK($N95))</f>
        <v>0</v>
      </c>
      <c r="Z95" s="1" t="e">
        <f t="shared" si="5"/>
        <v>#VALUE!</v>
      </c>
      <c r="AA95" s="56" t="b">
        <f>AND($A95="x",'Daļu izvēle'!$K92&lt;&gt;"",'Daļu izvēle'!$K92&lt;&gt;0)</f>
        <v>0</v>
      </c>
      <c r="AB95" s="56" t="b">
        <f t="shared" si="8"/>
        <v>0</v>
      </c>
      <c r="AC95" s="56" t="b">
        <f t="shared" si="9"/>
        <v>1</v>
      </c>
    </row>
    <row r="96" spans="1:29" hidden="1" x14ac:dyDescent="0.3">
      <c r="A96" s="324" t="str">
        <f>SUBSTITUTE('Daļu izvēle'!A93,"0","")</f>
        <v/>
      </c>
      <c r="B96" s="368">
        <f>'Daļu izvēle'!B93</f>
        <v>85</v>
      </c>
      <c r="C96" s="368" t="str">
        <f>'Daļu izvēle'!C93</f>
        <v>Dienvidlatgale</v>
      </c>
      <c r="D96" s="369" t="str">
        <f>'Daļu izvēle'!D93</f>
        <v>Nīcgales</v>
      </c>
      <c r="E96" s="370">
        <f>'Daļu izvēle'!K93</f>
        <v>10</v>
      </c>
      <c r="F96" s="370">
        <f>'Daļu izvēle'!L93</f>
        <v>10</v>
      </c>
      <c r="G96" s="108">
        <f>'Daļu izvēle'!M93</f>
        <v>0</v>
      </c>
      <c r="H96" s="109">
        <f>'Daļu izvēle'!N93</f>
        <v>0</v>
      </c>
      <c r="I96" s="383"/>
      <c r="J96" s="381">
        <f t="shared" si="6"/>
        <v>0</v>
      </c>
      <c r="K96" s="96" t="str">
        <f>IF($AA96,IF(AND($I96&lt;&gt;"",$I96&lt;&gt;0),ROUND(ROUND($I96,3)*Cenas!$B$14*Cenas!B$18,2),0),"")</f>
        <v/>
      </c>
      <c r="L96" s="96" t="str">
        <f>IF($AA96,IF(AND($I96&lt;&gt;"",$I96&lt;&gt;0),ROUND(ROUND($I96,3)*Cenas!$B$14*Cenas!C$18,2),0),"")</f>
        <v/>
      </c>
      <c r="M96" s="96" t="str">
        <f>IF($AA96,IF(AND($I96&lt;&gt;"",$I96&lt;&gt;0),ROUND(ROUND($I96,3)*Cenas!$B$14*Cenas!D$18,2),0),"")</f>
        <v/>
      </c>
      <c r="N96" s="96" t="str">
        <f>IF($AA96,IF(AND($I96&lt;&gt;"",$I96&lt;&gt;0),ROUND(ROUND($I96,3)*Cenas!$B$14*Cenas!E$18,2),0),"")</f>
        <v/>
      </c>
      <c r="O96" s="96" t="str">
        <f>IF($AA96,IF(AND($I96&lt;&gt;"",$I96&lt;&gt;0),ROUND(ROUND($I96,3)*Cenas!$B$14*Cenas!F$18,2),0),"")</f>
        <v/>
      </c>
      <c r="P96" s="144" t="str">
        <f>IF($AA96,IF(AND($I96&lt;&gt;"",$I96&lt;&gt;0),ROUND(ROUND($I96,3)*Cenas!$B$14*Cenas!G$18,2),0),"")</f>
        <v/>
      </c>
      <c r="Q96" s="103" t="b">
        <f>AND($A96="x",ISBLANK($K96),ISBLANK($N96),NOT(ISBLANK('Daļu izvēle'!K93)))</f>
        <v>0</v>
      </c>
      <c r="R96" s="1"/>
      <c r="W96" s="1" t="b">
        <f t="shared" si="7"/>
        <v>0</v>
      </c>
      <c r="X96" s="1" t="b">
        <f>AND($A96="x",'Daļu izvēle'!$K93&lt;&gt;"",ISBLANK($K96))</f>
        <v>0</v>
      </c>
      <c r="Y96" s="1" t="b">
        <f>AND($A96="x",'Daļu izvēle'!$K93&lt;&gt;"",ISBLANK($N96))</f>
        <v>0</v>
      </c>
      <c r="Z96" s="1" t="e">
        <f t="shared" si="5"/>
        <v>#VALUE!</v>
      </c>
      <c r="AA96" s="56" t="b">
        <f>AND($A96="x",'Daļu izvēle'!$K93&lt;&gt;"",'Daļu izvēle'!$K93&lt;&gt;0)</f>
        <v>0</v>
      </c>
      <c r="AB96" s="56" t="b">
        <f t="shared" si="8"/>
        <v>0</v>
      </c>
      <c r="AC96" s="56" t="b">
        <f t="shared" si="9"/>
        <v>1</v>
      </c>
    </row>
    <row r="97" spans="1:29" hidden="1" x14ac:dyDescent="0.3">
      <c r="A97" s="324" t="str">
        <f>SUBSTITUTE('Daļu izvēle'!A94,"0","")</f>
        <v/>
      </c>
      <c r="B97" s="368">
        <f>'Daļu izvēle'!B94</f>
        <v>86</v>
      </c>
      <c r="C97" s="368" t="str">
        <f>'Daļu izvēle'!C94</f>
        <v>Dienvidlatgale</v>
      </c>
      <c r="D97" s="369" t="str">
        <f>'Daļu izvēle'!D94</f>
        <v>Nīcgales</v>
      </c>
      <c r="E97" s="370">
        <f>'Daļu izvēle'!K94</f>
        <v>0</v>
      </c>
      <c r="F97" s="370">
        <f>'Daļu izvēle'!L94</f>
        <v>0</v>
      </c>
      <c r="G97" s="108">
        <f>'Daļu izvēle'!M94</f>
        <v>0</v>
      </c>
      <c r="H97" s="109">
        <f>'Daļu izvēle'!N94</f>
        <v>0</v>
      </c>
      <c r="I97" s="383"/>
      <c r="J97" s="381">
        <f t="shared" si="6"/>
        <v>0</v>
      </c>
      <c r="K97" s="96" t="str">
        <f>IF($AA97,IF(AND($I97&lt;&gt;"",$I97&lt;&gt;0),ROUND(ROUND($I97,3)*Cenas!$B$14*Cenas!B$18,2),0),"")</f>
        <v/>
      </c>
      <c r="L97" s="96" t="str">
        <f>IF($AA97,IF(AND($I97&lt;&gt;"",$I97&lt;&gt;0),ROUND(ROUND($I97,3)*Cenas!$B$14*Cenas!C$18,2),0),"")</f>
        <v/>
      </c>
      <c r="M97" s="96" t="str">
        <f>IF($AA97,IF(AND($I97&lt;&gt;"",$I97&lt;&gt;0),ROUND(ROUND($I97,3)*Cenas!$B$14*Cenas!D$18,2),0),"")</f>
        <v/>
      </c>
      <c r="N97" s="96" t="str">
        <f>IF($AA97,IF(AND($I97&lt;&gt;"",$I97&lt;&gt;0),ROUND(ROUND($I97,3)*Cenas!$B$14*Cenas!E$18,2),0),"")</f>
        <v/>
      </c>
      <c r="O97" s="96" t="str">
        <f>IF($AA97,IF(AND($I97&lt;&gt;"",$I97&lt;&gt;0),ROUND(ROUND($I97,3)*Cenas!$B$14*Cenas!F$18,2),0),"")</f>
        <v/>
      </c>
      <c r="P97" s="144" t="str">
        <f>IF($AA97,IF(AND($I97&lt;&gt;"",$I97&lt;&gt;0),ROUND(ROUND($I97,3)*Cenas!$B$14*Cenas!G$18,2),0),"")</f>
        <v/>
      </c>
      <c r="Q97" s="103" t="b">
        <f>AND($A97="x",ISBLANK($K97),ISBLANK($N97),NOT(ISBLANK('Daļu izvēle'!K94)))</f>
        <v>0</v>
      </c>
      <c r="R97" s="1"/>
      <c r="W97" s="1" t="b">
        <f t="shared" si="7"/>
        <v>0</v>
      </c>
      <c r="X97" s="1" t="b">
        <f>AND($A97="x",'Daļu izvēle'!$K94&lt;&gt;"",ISBLANK($K97))</f>
        <v>0</v>
      </c>
      <c r="Y97" s="1" t="b">
        <f>AND($A97="x",'Daļu izvēle'!$K94&lt;&gt;"",ISBLANK($N97))</f>
        <v>0</v>
      </c>
      <c r="Z97" s="1" t="e">
        <f t="shared" si="5"/>
        <v>#VALUE!</v>
      </c>
      <c r="AA97" s="56" t="b">
        <f>AND($A97="x",'Daļu izvēle'!$K94&lt;&gt;"",'Daļu izvēle'!$K94&lt;&gt;0)</f>
        <v>0</v>
      </c>
      <c r="AB97" s="56" t="b">
        <f t="shared" si="8"/>
        <v>0</v>
      </c>
      <c r="AC97" s="56" t="b">
        <f t="shared" si="9"/>
        <v>1</v>
      </c>
    </row>
    <row r="98" spans="1:29" hidden="1" x14ac:dyDescent="0.3">
      <c r="A98" s="324" t="str">
        <f>SUBSTITUTE('Daļu izvēle'!A95,"0","")</f>
        <v/>
      </c>
      <c r="B98" s="368">
        <f>'Daļu izvēle'!B95</f>
        <v>87</v>
      </c>
      <c r="C98" s="368" t="str">
        <f>'Daļu izvēle'!C95</f>
        <v>Dienvidlatgale</v>
      </c>
      <c r="D98" s="369" t="str">
        <f>'Daļu izvēle'!D95</f>
        <v>Krāslavas</v>
      </c>
      <c r="E98" s="370">
        <f>'Daļu izvēle'!K95</f>
        <v>10</v>
      </c>
      <c r="F98" s="370">
        <f>'Daļu izvēle'!L95</f>
        <v>10</v>
      </c>
      <c r="G98" s="108">
        <f>'Daļu izvēle'!M95</f>
        <v>0</v>
      </c>
      <c r="H98" s="109">
        <f>'Daļu izvēle'!N95</f>
        <v>0</v>
      </c>
      <c r="I98" s="383"/>
      <c r="J98" s="381">
        <f t="shared" si="6"/>
        <v>0</v>
      </c>
      <c r="K98" s="96" t="str">
        <f>IF($AA98,IF(AND($I98&lt;&gt;"",$I98&lt;&gt;0),ROUND(ROUND($I98,3)*Cenas!$B$14*Cenas!B$18,2),0),"")</f>
        <v/>
      </c>
      <c r="L98" s="96" t="str">
        <f>IF($AA98,IF(AND($I98&lt;&gt;"",$I98&lt;&gt;0),ROUND(ROUND($I98,3)*Cenas!$B$14*Cenas!C$18,2),0),"")</f>
        <v/>
      </c>
      <c r="M98" s="96" t="str">
        <f>IF($AA98,IF(AND($I98&lt;&gt;"",$I98&lt;&gt;0),ROUND(ROUND($I98,3)*Cenas!$B$14*Cenas!D$18,2),0),"")</f>
        <v/>
      </c>
      <c r="N98" s="96" t="str">
        <f>IF($AA98,IF(AND($I98&lt;&gt;"",$I98&lt;&gt;0),ROUND(ROUND($I98,3)*Cenas!$B$14*Cenas!E$18,2),0),"")</f>
        <v/>
      </c>
      <c r="O98" s="96" t="str">
        <f>IF($AA98,IF(AND($I98&lt;&gt;"",$I98&lt;&gt;0),ROUND(ROUND($I98,3)*Cenas!$B$14*Cenas!F$18,2),0),"")</f>
        <v/>
      </c>
      <c r="P98" s="144" t="str">
        <f>IF($AA98,IF(AND($I98&lt;&gt;"",$I98&lt;&gt;0),ROUND(ROUND($I98,3)*Cenas!$B$14*Cenas!G$18,2),0),"")</f>
        <v/>
      </c>
      <c r="Q98" s="103" t="b">
        <f>AND($A98="x",ISBLANK($K98),ISBLANK($N98),NOT(ISBLANK('Daļu izvēle'!K95)))</f>
        <v>0</v>
      </c>
      <c r="R98" s="1"/>
      <c r="W98" s="1" t="b">
        <f t="shared" si="7"/>
        <v>0</v>
      </c>
      <c r="X98" s="1" t="b">
        <f>AND($A98="x",'Daļu izvēle'!$K95&lt;&gt;"",ISBLANK($K98))</f>
        <v>0</v>
      </c>
      <c r="Y98" s="1" t="b">
        <f>AND($A98="x",'Daļu izvēle'!$K95&lt;&gt;"",ISBLANK($N98))</f>
        <v>0</v>
      </c>
      <c r="Z98" s="1" t="e">
        <f t="shared" si="5"/>
        <v>#VALUE!</v>
      </c>
      <c r="AA98" s="56" t="b">
        <f>AND($A98="x",'Daļu izvēle'!$K95&lt;&gt;"",'Daļu izvēle'!$K95&lt;&gt;0)</f>
        <v>0</v>
      </c>
      <c r="AB98" s="56" t="b">
        <f t="shared" si="8"/>
        <v>0</v>
      </c>
      <c r="AC98" s="56" t="b">
        <f t="shared" si="9"/>
        <v>1</v>
      </c>
    </row>
    <row r="99" spans="1:29" hidden="1" x14ac:dyDescent="0.3">
      <c r="A99" s="324" t="str">
        <f>SUBSTITUTE('Daļu izvēle'!A96,"0","")</f>
        <v/>
      </c>
      <c r="B99" s="368">
        <f>'Daļu izvēle'!B96</f>
        <v>88</v>
      </c>
      <c r="C99" s="368" t="str">
        <f>'Daļu izvēle'!C96</f>
        <v>Dienvidlatgale</v>
      </c>
      <c r="D99" s="369" t="str">
        <f>'Daļu izvēle'!D96</f>
        <v>Krāslavas</v>
      </c>
      <c r="E99" s="370">
        <f>'Daļu izvēle'!K96</f>
        <v>10</v>
      </c>
      <c r="F99" s="370">
        <f>'Daļu izvēle'!L96</f>
        <v>10</v>
      </c>
      <c r="G99" s="108">
        <f>'Daļu izvēle'!M96</f>
        <v>0</v>
      </c>
      <c r="H99" s="109">
        <f>'Daļu izvēle'!N96</f>
        <v>0</v>
      </c>
      <c r="I99" s="383"/>
      <c r="J99" s="381">
        <f t="shared" si="6"/>
        <v>0</v>
      </c>
      <c r="K99" s="96" t="str">
        <f>IF($AA99,IF(AND($I99&lt;&gt;"",$I99&lt;&gt;0),ROUND(ROUND($I99,3)*Cenas!$B$14*Cenas!B$18,2),0),"")</f>
        <v/>
      </c>
      <c r="L99" s="96" t="str">
        <f>IF($AA99,IF(AND($I99&lt;&gt;"",$I99&lt;&gt;0),ROUND(ROUND($I99,3)*Cenas!$B$14*Cenas!C$18,2),0),"")</f>
        <v/>
      </c>
      <c r="M99" s="96" t="str">
        <f>IF($AA99,IF(AND($I99&lt;&gt;"",$I99&lt;&gt;0),ROUND(ROUND($I99,3)*Cenas!$B$14*Cenas!D$18,2),0),"")</f>
        <v/>
      </c>
      <c r="N99" s="96" t="str">
        <f>IF($AA99,IF(AND($I99&lt;&gt;"",$I99&lt;&gt;0),ROUND(ROUND($I99,3)*Cenas!$B$14*Cenas!E$18,2),0),"")</f>
        <v/>
      </c>
      <c r="O99" s="96" t="str">
        <f>IF($AA99,IF(AND($I99&lt;&gt;"",$I99&lt;&gt;0),ROUND(ROUND($I99,3)*Cenas!$B$14*Cenas!F$18,2),0),"")</f>
        <v/>
      </c>
      <c r="P99" s="144" t="str">
        <f>IF($AA99,IF(AND($I99&lt;&gt;"",$I99&lt;&gt;0),ROUND(ROUND($I99,3)*Cenas!$B$14*Cenas!G$18,2),0),"")</f>
        <v/>
      </c>
      <c r="Q99" s="103" t="b">
        <f>AND($A99="x",ISBLANK($K99),ISBLANK($N99),NOT(ISBLANK('Daļu izvēle'!K96)))</f>
        <v>0</v>
      </c>
      <c r="R99" s="1"/>
      <c r="W99" s="1" t="b">
        <f t="shared" si="7"/>
        <v>0</v>
      </c>
      <c r="X99" s="1" t="b">
        <f>AND($A99="x",'Daļu izvēle'!$K96&lt;&gt;"",ISBLANK($K99))</f>
        <v>0</v>
      </c>
      <c r="Y99" s="1" t="b">
        <f>AND($A99="x",'Daļu izvēle'!$K96&lt;&gt;"",ISBLANK($N99))</f>
        <v>0</v>
      </c>
      <c r="Z99" s="1" t="e">
        <f t="shared" si="5"/>
        <v>#VALUE!</v>
      </c>
      <c r="AA99" s="56" t="b">
        <f>AND($A99="x",'Daļu izvēle'!$K96&lt;&gt;"",'Daļu izvēle'!$K96&lt;&gt;0)</f>
        <v>0</v>
      </c>
      <c r="AB99" s="56" t="b">
        <f t="shared" si="8"/>
        <v>0</v>
      </c>
      <c r="AC99" s="56" t="b">
        <f t="shared" si="9"/>
        <v>1</v>
      </c>
    </row>
    <row r="100" spans="1:29" hidden="1" x14ac:dyDescent="0.3">
      <c r="A100" s="324" t="str">
        <f>SUBSTITUTE('Daļu izvēle'!A97,"0","")</f>
        <v/>
      </c>
      <c r="B100" s="368">
        <f>'Daļu izvēle'!B97</f>
        <v>89</v>
      </c>
      <c r="C100" s="368" t="str">
        <f>'Daļu izvēle'!C97</f>
        <v>Dienvidlatgale</v>
      </c>
      <c r="D100" s="369" t="str">
        <f>'Daļu izvēle'!D97</f>
        <v>Krāslavas</v>
      </c>
      <c r="E100" s="370">
        <f>'Daļu izvēle'!K97</f>
        <v>5</v>
      </c>
      <c r="F100" s="370">
        <f>'Daļu izvēle'!L97</f>
        <v>0</v>
      </c>
      <c r="G100" s="108">
        <f>'Daļu izvēle'!M97</f>
        <v>0</v>
      </c>
      <c r="H100" s="109">
        <f>'Daļu izvēle'!N97</f>
        <v>0</v>
      </c>
      <c r="I100" s="383"/>
      <c r="J100" s="381">
        <f t="shared" si="6"/>
        <v>0</v>
      </c>
      <c r="K100" s="96" t="str">
        <f>IF($AA100,IF(AND($I100&lt;&gt;"",$I100&lt;&gt;0),ROUND(ROUND($I100,3)*Cenas!$B$14*Cenas!B$18,2),0),"")</f>
        <v/>
      </c>
      <c r="L100" s="96" t="str">
        <f>IF($AA100,IF(AND($I100&lt;&gt;"",$I100&lt;&gt;0),ROUND(ROUND($I100,3)*Cenas!$B$14*Cenas!C$18,2),0),"")</f>
        <v/>
      </c>
      <c r="M100" s="96" t="str">
        <f>IF($AA100,IF(AND($I100&lt;&gt;"",$I100&lt;&gt;0),ROUND(ROUND($I100,3)*Cenas!$B$14*Cenas!D$18,2),0),"")</f>
        <v/>
      </c>
      <c r="N100" s="96" t="str">
        <f>IF($AA100,IF(AND($I100&lt;&gt;"",$I100&lt;&gt;0),ROUND(ROUND($I100,3)*Cenas!$B$14*Cenas!E$18,2),0),"")</f>
        <v/>
      </c>
      <c r="O100" s="96" t="str">
        <f>IF($AA100,IF(AND($I100&lt;&gt;"",$I100&lt;&gt;0),ROUND(ROUND($I100,3)*Cenas!$B$14*Cenas!F$18,2),0),"")</f>
        <v/>
      </c>
      <c r="P100" s="144" t="str">
        <f>IF($AA100,IF(AND($I100&lt;&gt;"",$I100&lt;&gt;0),ROUND(ROUND($I100,3)*Cenas!$B$14*Cenas!G$18,2),0),"")</f>
        <v/>
      </c>
      <c r="Q100" s="103" t="b">
        <f>AND($A100="x",ISBLANK($K100),ISBLANK($N100),NOT(ISBLANK('Daļu izvēle'!K97)))</f>
        <v>0</v>
      </c>
      <c r="R100" s="1"/>
      <c r="W100" s="1" t="b">
        <f t="shared" si="7"/>
        <v>0</v>
      </c>
      <c r="X100" s="1" t="b">
        <f>AND($A100="x",'Daļu izvēle'!$K97&lt;&gt;"",ISBLANK($K100))</f>
        <v>0</v>
      </c>
      <c r="Y100" s="1" t="b">
        <f>AND($A100="x",'Daļu izvēle'!$K97&lt;&gt;"",ISBLANK($N100))</f>
        <v>0</v>
      </c>
      <c r="Z100" s="1" t="e">
        <f t="shared" si="5"/>
        <v>#VALUE!</v>
      </c>
      <c r="AA100" s="56" t="b">
        <f>AND($A100="x",'Daļu izvēle'!$K97&lt;&gt;"",'Daļu izvēle'!$K97&lt;&gt;0)</f>
        <v>0</v>
      </c>
      <c r="AB100" s="56" t="b">
        <f t="shared" si="8"/>
        <v>0</v>
      </c>
      <c r="AC100" s="56" t="b">
        <f t="shared" si="9"/>
        <v>1</v>
      </c>
    </row>
    <row r="101" spans="1:29" hidden="1" x14ac:dyDescent="0.3">
      <c r="A101" s="324" t="str">
        <f>SUBSTITUTE('Daļu izvēle'!A98,"0","")</f>
        <v/>
      </c>
      <c r="B101" s="368">
        <f>'Daļu izvēle'!B98</f>
        <v>90</v>
      </c>
      <c r="C101" s="368" t="str">
        <f>'Daļu izvēle'!C98</f>
        <v>Dienvidlatgale</v>
      </c>
      <c r="D101" s="369" t="str">
        <f>'Daļu izvēle'!D98</f>
        <v>Sventes</v>
      </c>
      <c r="E101" s="370">
        <f>'Daļu izvēle'!K98</f>
        <v>0</v>
      </c>
      <c r="F101" s="370">
        <f>'Daļu izvēle'!L98</f>
        <v>0</v>
      </c>
      <c r="G101" s="108">
        <f>'Daļu izvēle'!M98</f>
        <v>0</v>
      </c>
      <c r="H101" s="109">
        <f>'Daļu izvēle'!N98</f>
        <v>0</v>
      </c>
      <c r="I101" s="383"/>
      <c r="J101" s="381">
        <f t="shared" si="6"/>
        <v>0</v>
      </c>
      <c r="K101" s="96" t="str">
        <f>IF($AA101,IF(AND($I101&lt;&gt;"",$I101&lt;&gt;0),ROUND(ROUND($I101,3)*Cenas!$B$14*Cenas!B$18,2),0),"")</f>
        <v/>
      </c>
      <c r="L101" s="96" t="str">
        <f>IF($AA101,IF(AND($I101&lt;&gt;"",$I101&lt;&gt;0),ROUND(ROUND($I101,3)*Cenas!$B$14*Cenas!C$18,2),0),"")</f>
        <v/>
      </c>
      <c r="M101" s="96" t="str">
        <f>IF($AA101,IF(AND($I101&lt;&gt;"",$I101&lt;&gt;0),ROUND(ROUND($I101,3)*Cenas!$B$14*Cenas!D$18,2),0),"")</f>
        <v/>
      </c>
      <c r="N101" s="96" t="str">
        <f>IF($AA101,IF(AND($I101&lt;&gt;"",$I101&lt;&gt;0),ROUND(ROUND($I101,3)*Cenas!$B$14*Cenas!E$18,2),0),"")</f>
        <v/>
      </c>
      <c r="O101" s="96" t="str">
        <f>IF($AA101,IF(AND($I101&lt;&gt;"",$I101&lt;&gt;0),ROUND(ROUND($I101,3)*Cenas!$B$14*Cenas!F$18,2),0),"")</f>
        <v/>
      </c>
      <c r="P101" s="144" t="str">
        <f>IF($AA101,IF(AND($I101&lt;&gt;"",$I101&lt;&gt;0),ROUND(ROUND($I101,3)*Cenas!$B$14*Cenas!G$18,2),0),"")</f>
        <v/>
      </c>
      <c r="Q101" s="103" t="b">
        <f>AND($A101="x",ISBLANK($K101),ISBLANK($N101),NOT(ISBLANK('Daļu izvēle'!K98)))</f>
        <v>0</v>
      </c>
      <c r="R101" s="1"/>
      <c r="W101" s="1" t="b">
        <f t="shared" si="7"/>
        <v>0</v>
      </c>
      <c r="X101" s="1" t="b">
        <f>AND($A101="x",'Daļu izvēle'!$K98&lt;&gt;"",ISBLANK($K101))</f>
        <v>0</v>
      </c>
      <c r="Y101" s="1" t="b">
        <f>AND($A101="x",'Daļu izvēle'!$K98&lt;&gt;"",ISBLANK($N101))</f>
        <v>0</v>
      </c>
      <c r="Z101" s="1" t="e">
        <f t="shared" si="5"/>
        <v>#VALUE!</v>
      </c>
      <c r="AA101" s="56" t="b">
        <f>AND($A101="x",'Daļu izvēle'!$K98&lt;&gt;"",'Daļu izvēle'!$K98&lt;&gt;0)</f>
        <v>0</v>
      </c>
      <c r="AB101" s="56" t="b">
        <f t="shared" si="8"/>
        <v>0</v>
      </c>
      <c r="AC101" s="56" t="b">
        <f t="shared" si="9"/>
        <v>1</v>
      </c>
    </row>
    <row r="102" spans="1:29" hidden="1" x14ac:dyDescent="0.3">
      <c r="A102" s="324" t="str">
        <f>SUBSTITUTE('Daļu izvēle'!A99,"0","")</f>
        <v/>
      </c>
      <c r="B102" s="368">
        <f>'Daļu izvēle'!B99</f>
        <v>91</v>
      </c>
      <c r="C102" s="368" t="str">
        <f>'Daļu izvēle'!C99</f>
        <v>Dienvidlatgale</v>
      </c>
      <c r="D102" s="369" t="str">
        <f>'Daļu izvēle'!D99</f>
        <v>Sventes</v>
      </c>
      <c r="E102" s="370">
        <f>'Daļu izvēle'!K99</f>
        <v>0</v>
      </c>
      <c r="F102" s="370">
        <f>'Daļu izvēle'!L99</f>
        <v>0</v>
      </c>
      <c r="G102" s="108">
        <f>'Daļu izvēle'!M99</f>
        <v>0</v>
      </c>
      <c r="H102" s="109">
        <f>'Daļu izvēle'!N99</f>
        <v>0</v>
      </c>
      <c r="I102" s="383"/>
      <c r="J102" s="381">
        <f t="shared" si="6"/>
        <v>0</v>
      </c>
      <c r="K102" s="96" t="str">
        <f>IF($AA102,IF(AND($I102&lt;&gt;"",$I102&lt;&gt;0),ROUND(ROUND($I102,3)*Cenas!$B$14*Cenas!B$18,2),0),"")</f>
        <v/>
      </c>
      <c r="L102" s="96" t="str">
        <f>IF($AA102,IF(AND($I102&lt;&gt;"",$I102&lt;&gt;0),ROUND(ROUND($I102,3)*Cenas!$B$14*Cenas!C$18,2),0),"")</f>
        <v/>
      </c>
      <c r="M102" s="96" t="str">
        <f>IF($AA102,IF(AND($I102&lt;&gt;"",$I102&lt;&gt;0),ROUND(ROUND($I102,3)*Cenas!$B$14*Cenas!D$18,2),0),"")</f>
        <v/>
      </c>
      <c r="N102" s="96" t="str">
        <f>IF($AA102,IF(AND($I102&lt;&gt;"",$I102&lt;&gt;0),ROUND(ROUND($I102,3)*Cenas!$B$14*Cenas!E$18,2),0),"")</f>
        <v/>
      </c>
      <c r="O102" s="96" t="str">
        <f>IF($AA102,IF(AND($I102&lt;&gt;"",$I102&lt;&gt;0),ROUND(ROUND($I102,3)*Cenas!$B$14*Cenas!F$18,2),0),"")</f>
        <v/>
      </c>
      <c r="P102" s="144" t="str">
        <f>IF($AA102,IF(AND($I102&lt;&gt;"",$I102&lt;&gt;0),ROUND(ROUND($I102,3)*Cenas!$B$14*Cenas!G$18,2),0),"")</f>
        <v/>
      </c>
      <c r="Q102" s="103" t="b">
        <f>AND($A102="x",ISBLANK($K102),ISBLANK($N102),NOT(ISBLANK('Daļu izvēle'!K99)))</f>
        <v>0</v>
      </c>
      <c r="R102" s="1"/>
      <c r="W102" s="1" t="b">
        <f t="shared" si="7"/>
        <v>0</v>
      </c>
      <c r="X102" s="1" t="b">
        <f>AND($A102="x",'Daļu izvēle'!$K99&lt;&gt;"",ISBLANK($K102))</f>
        <v>0</v>
      </c>
      <c r="Y102" s="1" t="b">
        <f>AND($A102="x",'Daļu izvēle'!$K99&lt;&gt;"",ISBLANK($N102))</f>
        <v>0</v>
      </c>
      <c r="Z102" s="1" t="e">
        <f t="shared" si="5"/>
        <v>#VALUE!</v>
      </c>
      <c r="AA102" s="56" t="b">
        <f>AND($A102="x",'Daļu izvēle'!$K99&lt;&gt;"",'Daļu izvēle'!$K99&lt;&gt;0)</f>
        <v>0</v>
      </c>
      <c r="AB102" s="56" t="b">
        <f t="shared" si="8"/>
        <v>0</v>
      </c>
      <c r="AC102" s="56" t="b">
        <f t="shared" si="9"/>
        <v>1</v>
      </c>
    </row>
    <row r="103" spans="1:29" hidden="1" x14ac:dyDescent="0.3">
      <c r="A103" s="324" t="str">
        <f>SUBSTITUTE('Daļu izvēle'!A100,"0","")</f>
        <v/>
      </c>
      <c r="B103" s="368">
        <f>'Daļu izvēle'!B100</f>
        <v>92</v>
      </c>
      <c r="C103" s="368" t="str">
        <f>'Daļu izvēle'!C100</f>
        <v>Dienvidlatgale</v>
      </c>
      <c r="D103" s="369" t="str">
        <f>'Daļu izvēle'!D100</f>
        <v>Sventes</v>
      </c>
      <c r="E103" s="370">
        <f>'Daļu izvēle'!K100</f>
        <v>10</v>
      </c>
      <c r="F103" s="370">
        <f>'Daļu izvēle'!L100</f>
        <v>10</v>
      </c>
      <c r="G103" s="108">
        <f>'Daļu izvēle'!M100</f>
        <v>0</v>
      </c>
      <c r="H103" s="109">
        <f>'Daļu izvēle'!N100</f>
        <v>0</v>
      </c>
      <c r="I103" s="383"/>
      <c r="J103" s="381">
        <f t="shared" si="6"/>
        <v>0</v>
      </c>
      <c r="K103" s="96" t="str">
        <f>IF($AA103,IF(AND($I103&lt;&gt;"",$I103&lt;&gt;0),ROUND(ROUND($I103,3)*Cenas!$B$14*Cenas!B$18,2),0),"")</f>
        <v/>
      </c>
      <c r="L103" s="96" t="str">
        <f>IF($AA103,IF(AND($I103&lt;&gt;"",$I103&lt;&gt;0),ROUND(ROUND($I103,3)*Cenas!$B$14*Cenas!C$18,2),0),"")</f>
        <v/>
      </c>
      <c r="M103" s="96" t="str">
        <f>IF($AA103,IF(AND($I103&lt;&gt;"",$I103&lt;&gt;0),ROUND(ROUND($I103,3)*Cenas!$B$14*Cenas!D$18,2),0),"")</f>
        <v/>
      </c>
      <c r="N103" s="96" t="str">
        <f>IF($AA103,IF(AND($I103&lt;&gt;"",$I103&lt;&gt;0),ROUND(ROUND($I103,3)*Cenas!$B$14*Cenas!E$18,2),0),"")</f>
        <v/>
      </c>
      <c r="O103" s="96" t="str">
        <f>IF($AA103,IF(AND($I103&lt;&gt;"",$I103&lt;&gt;0),ROUND(ROUND($I103,3)*Cenas!$B$14*Cenas!F$18,2),0),"")</f>
        <v/>
      </c>
      <c r="P103" s="144" t="str">
        <f>IF($AA103,IF(AND($I103&lt;&gt;"",$I103&lt;&gt;0),ROUND(ROUND($I103,3)*Cenas!$B$14*Cenas!G$18,2),0),"")</f>
        <v/>
      </c>
      <c r="Q103" s="103" t="b">
        <f>AND($A103="x",ISBLANK($K103),ISBLANK($N103),NOT(ISBLANK('Daļu izvēle'!K100)))</f>
        <v>0</v>
      </c>
      <c r="R103" s="1"/>
      <c r="W103" s="1" t="b">
        <f t="shared" si="7"/>
        <v>0</v>
      </c>
      <c r="X103" s="1" t="b">
        <f>AND($A103="x",'Daļu izvēle'!$K100&lt;&gt;"",ISBLANK($K103))</f>
        <v>0</v>
      </c>
      <c r="Y103" s="1" t="b">
        <f>AND($A103="x",'Daļu izvēle'!$K100&lt;&gt;"",ISBLANK($N103))</f>
        <v>0</v>
      </c>
      <c r="Z103" s="1" t="e">
        <f t="shared" si="5"/>
        <v>#VALUE!</v>
      </c>
      <c r="AA103" s="56" t="b">
        <f>AND($A103="x",'Daļu izvēle'!$K100&lt;&gt;"",'Daļu izvēle'!$K100&lt;&gt;0)</f>
        <v>0</v>
      </c>
      <c r="AB103" s="56" t="b">
        <f t="shared" si="8"/>
        <v>0</v>
      </c>
      <c r="AC103" s="56" t="b">
        <f t="shared" si="9"/>
        <v>1</v>
      </c>
    </row>
    <row r="104" spans="1:29" hidden="1" x14ac:dyDescent="0.3">
      <c r="A104" s="324" t="str">
        <f>SUBSTITUTE('Daļu izvēle'!A101,"0","")</f>
        <v/>
      </c>
      <c r="B104" s="368">
        <f>'Daļu izvēle'!B101</f>
        <v>93</v>
      </c>
      <c r="C104" s="368" t="str">
        <f>'Daļu izvēle'!C101</f>
        <v>Dienvidlatgale</v>
      </c>
      <c r="D104" s="369" t="str">
        <f>'Daļu izvēle'!D101</f>
        <v>Sventes</v>
      </c>
      <c r="E104" s="370">
        <f>'Daļu izvēle'!K101</f>
        <v>5</v>
      </c>
      <c r="F104" s="370">
        <f>'Daļu izvēle'!L101</f>
        <v>0</v>
      </c>
      <c r="G104" s="108">
        <f>'Daļu izvēle'!M101</f>
        <v>0</v>
      </c>
      <c r="H104" s="109">
        <f>'Daļu izvēle'!N101</f>
        <v>0</v>
      </c>
      <c r="I104" s="383"/>
      <c r="J104" s="381">
        <f t="shared" si="6"/>
        <v>0</v>
      </c>
      <c r="K104" s="96" t="str">
        <f>IF($AA104,IF(AND($I104&lt;&gt;"",$I104&lt;&gt;0),ROUND(ROUND($I104,3)*Cenas!$B$14*Cenas!B$18,2),0),"")</f>
        <v/>
      </c>
      <c r="L104" s="96" t="str">
        <f>IF($AA104,IF(AND($I104&lt;&gt;"",$I104&lt;&gt;0),ROUND(ROUND($I104,3)*Cenas!$B$14*Cenas!C$18,2),0),"")</f>
        <v/>
      </c>
      <c r="M104" s="96" t="str">
        <f>IF($AA104,IF(AND($I104&lt;&gt;"",$I104&lt;&gt;0),ROUND(ROUND($I104,3)*Cenas!$B$14*Cenas!D$18,2),0),"")</f>
        <v/>
      </c>
      <c r="N104" s="96" t="str">
        <f>IF($AA104,IF(AND($I104&lt;&gt;"",$I104&lt;&gt;0),ROUND(ROUND($I104,3)*Cenas!$B$14*Cenas!E$18,2),0),"")</f>
        <v/>
      </c>
      <c r="O104" s="96" t="str">
        <f>IF($AA104,IF(AND($I104&lt;&gt;"",$I104&lt;&gt;0),ROUND(ROUND($I104,3)*Cenas!$B$14*Cenas!F$18,2),0),"")</f>
        <v/>
      </c>
      <c r="P104" s="144" t="str">
        <f>IF($AA104,IF(AND($I104&lt;&gt;"",$I104&lt;&gt;0),ROUND(ROUND($I104,3)*Cenas!$B$14*Cenas!G$18,2),0),"")</f>
        <v/>
      </c>
      <c r="Q104" s="103" t="b">
        <f>AND($A104="x",ISBLANK($K104),ISBLANK($N104),NOT(ISBLANK('Daļu izvēle'!K101)))</f>
        <v>0</v>
      </c>
      <c r="R104" s="1"/>
      <c r="W104" s="1" t="b">
        <f t="shared" si="7"/>
        <v>0</v>
      </c>
      <c r="X104" s="1" t="b">
        <f>AND($A104="x",'Daļu izvēle'!$K101&lt;&gt;"",ISBLANK($K104))</f>
        <v>0</v>
      </c>
      <c r="Y104" s="1" t="b">
        <f>AND($A104="x",'Daļu izvēle'!$K101&lt;&gt;"",ISBLANK($N104))</f>
        <v>0</v>
      </c>
      <c r="Z104" s="1" t="e">
        <f t="shared" si="5"/>
        <v>#VALUE!</v>
      </c>
      <c r="AA104" s="56" t="b">
        <f>AND($A104="x",'Daļu izvēle'!$K101&lt;&gt;"",'Daļu izvēle'!$K101&lt;&gt;0)</f>
        <v>0</v>
      </c>
      <c r="AB104" s="56" t="b">
        <f t="shared" si="8"/>
        <v>0</v>
      </c>
      <c r="AC104" s="56" t="b">
        <f t="shared" si="9"/>
        <v>1</v>
      </c>
    </row>
    <row r="105" spans="1:29" hidden="1" x14ac:dyDescent="0.3">
      <c r="A105" s="324" t="str">
        <f>SUBSTITUTE('Daļu izvēle'!A102,"0","")</f>
        <v/>
      </c>
      <c r="B105" s="368">
        <f>'Daļu izvēle'!B102</f>
        <v>94</v>
      </c>
      <c r="C105" s="368" t="str">
        <f>'Daļu izvēle'!C102</f>
        <v>Rietumvidzeme</v>
      </c>
      <c r="D105" s="369" t="str">
        <f>'Daļu izvēle'!D102</f>
        <v>Salacgrīvas</v>
      </c>
      <c r="E105" s="370">
        <f>'Daļu izvēle'!K102</f>
        <v>0</v>
      </c>
      <c r="F105" s="370">
        <f>'Daļu izvēle'!L102</f>
        <v>0</v>
      </c>
      <c r="G105" s="108">
        <f>'Daļu izvēle'!M102</f>
        <v>0</v>
      </c>
      <c r="H105" s="109">
        <f>'Daļu izvēle'!N102</f>
        <v>0</v>
      </c>
      <c r="I105" s="383"/>
      <c r="J105" s="381">
        <f t="shared" si="6"/>
        <v>0</v>
      </c>
      <c r="K105" s="96" t="str">
        <f>IF($AA105,IF(AND($I105&lt;&gt;"",$I105&lt;&gt;0),ROUND(ROUND($I105,3)*Cenas!$B$14*Cenas!B$18,2),0),"")</f>
        <v/>
      </c>
      <c r="L105" s="96" t="str">
        <f>IF($AA105,IF(AND($I105&lt;&gt;"",$I105&lt;&gt;0),ROUND(ROUND($I105,3)*Cenas!$B$14*Cenas!C$18,2),0),"")</f>
        <v/>
      </c>
      <c r="M105" s="96" t="str">
        <f>IF($AA105,IF(AND($I105&lt;&gt;"",$I105&lt;&gt;0),ROUND(ROUND($I105,3)*Cenas!$B$14*Cenas!D$18,2),0),"")</f>
        <v/>
      </c>
      <c r="N105" s="96" t="str">
        <f>IF($AA105,IF(AND($I105&lt;&gt;"",$I105&lt;&gt;0),ROUND(ROUND($I105,3)*Cenas!$B$14*Cenas!E$18,2),0),"")</f>
        <v/>
      </c>
      <c r="O105" s="96" t="str">
        <f>IF($AA105,IF(AND($I105&lt;&gt;"",$I105&lt;&gt;0),ROUND(ROUND($I105,3)*Cenas!$B$14*Cenas!F$18,2),0),"")</f>
        <v/>
      </c>
      <c r="P105" s="144" t="str">
        <f>IF($AA105,IF(AND($I105&lt;&gt;"",$I105&lt;&gt;0),ROUND(ROUND($I105,3)*Cenas!$B$14*Cenas!G$18,2),0),"")</f>
        <v/>
      </c>
      <c r="Q105" s="103" t="b">
        <f>AND($A105="x",ISBLANK($K105),ISBLANK($N105),NOT(ISBLANK('Daļu izvēle'!K102)))</f>
        <v>0</v>
      </c>
      <c r="R105" s="1"/>
      <c r="W105" s="1" t="b">
        <f t="shared" si="7"/>
        <v>0</v>
      </c>
      <c r="X105" s="1" t="b">
        <f>AND($A105="x",'Daļu izvēle'!$K102&lt;&gt;"",ISBLANK($K105))</f>
        <v>0</v>
      </c>
      <c r="Y105" s="1" t="b">
        <f>AND($A105="x",'Daļu izvēle'!$K102&lt;&gt;"",ISBLANK($N105))</f>
        <v>0</v>
      </c>
      <c r="Z105" s="1" t="e">
        <f t="shared" si="5"/>
        <v>#VALUE!</v>
      </c>
      <c r="AA105" s="56" t="b">
        <f>AND($A105="x",'Daļu izvēle'!$K102&lt;&gt;"",'Daļu izvēle'!$K102&lt;&gt;0)</f>
        <v>0</v>
      </c>
      <c r="AB105" s="56" t="b">
        <f t="shared" si="8"/>
        <v>0</v>
      </c>
      <c r="AC105" s="56" t="b">
        <f t="shared" si="9"/>
        <v>1</v>
      </c>
    </row>
    <row r="106" spans="1:29" hidden="1" x14ac:dyDescent="0.3">
      <c r="A106" s="324" t="str">
        <f>SUBSTITUTE('Daļu izvēle'!A103,"0","")</f>
        <v/>
      </c>
      <c r="B106" s="368">
        <f>'Daļu izvēle'!B103</f>
        <v>95</v>
      </c>
      <c r="C106" s="368" t="str">
        <f>'Daļu izvēle'!C103</f>
        <v>Rietumvidzeme</v>
      </c>
      <c r="D106" s="369" t="str">
        <f>'Daļu izvēle'!D103</f>
        <v>Salacgrīvas</v>
      </c>
      <c r="E106" s="370">
        <f>'Daļu izvēle'!K103</f>
        <v>0</v>
      </c>
      <c r="F106" s="370">
        <f>'Daļu izvēle'!L103</f>
        <v>0</v>
      </c>
      <c r="G106" s="108">
        <f>'Daļu izvēle'!M103</f>
        <v>0</v>
      </c>
      <c r="H106" s="109">
        <f>'Daļu izvēle'!N103</f>
        <v>0</v>
      </c>
      <c r="I106" s="383"/>
      <c r="J106" s="381">
        <f t="shared" si="6"/>
        <v>0</v>
      </c>
      <c r="K106" s="96" t="str">
        <f>IF($AA106,IF(AND($I106&lt;&gt;"",$I106&lt;&gt;0),ROUND(ROUND($I106,3)*Cenas!$B$14*Cenas!B$18,2),0),"")</f>
        <v/>
      </c>
      <c r="L106" s="96" t="str">
        <f>IF($AA106,IF(AND($I106&lt;&gt;"",$I106&lt;&gt;0),ROUND(ROUND($I106,3)*Cenas!$B$14*Cenas!C$18,2),0),"")</f>
        <v/>
      </c>
      <c r="M106" s="96" t="str">
        <f>IF($AA106,IF(AND($I106&lt;&gt;"",$I106&lt;&gt;0),ROUND(ROUND($I106,3)*Cenas!$B$14*Cenas!D$18,2),0),"")</f>
        <v/>
      </c>
      <c r="N106" s="96" t="str">
        <f>IF($AA106,IF(AND($I106&lt;&gt;"",$I106&lt;&gt;0),ROUND(ROUND($I106,3)*Cenas!$B$14*Cenas!E$18,2),0),"")</f>
        <v/>
      </c>
      <c r="O106" s="96" t="str">
        <f>IF($AA106,IF(AND($I106&lt;&gt;"",$I106&lt;&gt;0),ROUND(ROUND($I106,3)*Cenas!$B$14*Cenas!F$18,2),0),"")</f>
        <v/>
      </c>
      <c r="P106" s="144" t="str">
        <f>IF($AA106,IF(AND($I106&lt;&gt;"",$I106&lt;&gt;0),ROUND(ROUND($I106,3)*Cenas!$B$14*Cenas!G$18,2),0),"")</f>
        <v/>
      </c>
      <c r="Q106" s="103" t="b">
        <f>AND($A106="x",ISBLANK($K106),ISBLANK($N106),NOT(ISBLANK('Daļu izvēle'!K103)))</f>
        <v>0</v>
      </c>
      <c r="R106" s="1"/>
      <c r="W106" s="1" t="b">
        <f t="shared" si="7"/>
        <v>0</v>
      </c>
      <c r="X106" s="1" t="b">
        <f>AND($A106="x",'Daļu izvēle'!$K103&lt;&gt;"",ISBLANK($K106))</f>
        <v>0</v>
      </c>
      <c r="Y106" s="1" t="b">
        <f>AND($A106="x",'Daļu izvēle'!$K103&lt;&gt;"",ISBLANK($N106))</f>
        <v>0</v>
      </c>
      <c r="Z106" s="1" t="e">
        <f t="shared" si="5"/>
        <v>#VALUE!</v>
      </c>
      <c r="AA106" s="56" t="b">
        <f>AND($A106="x",'Daļu izvēle'!$K103&lt;&gt;"",'Daļu izvēle'!$K103&lt;&gt;0)</f>
        <v>0</v>
      </c>
      <c r="AB106" s="56" t="b">
        <f t="shared" si="8"/>
        <v>0</v>
      </c>
      <c r="AC106" s="56" t="b">
        <f t="shared" si="9"/>
        <v>1</v>
      </c>
    </row>
    <row r="107" spans="1:29" hidden="1" x14ac:dyDescent="0.3">
      <c r="A107" s="324" t="str">
        <f>SUBSTITUTE('Daļu izvēle'!A104,"0","")</f>
        <v/>
      </c>
      <c r="B107" s="368">
        <f>'Daļu izvēle'!B104</f>
        <v>96</v>
      </c>
      <c r="C107" s="368" t="str">
        <f>'Daļu izvēle'!C104</f>
        <v>Rietumvidzeme</v>
      </c>
      <c r="D107" s="369" t="str">
        <f>'Daļu izvēle'!D104</f>
        <v>Salacgrīvas</v>
      </c>
      <c r="E107" s="370">
        <f>'Daļu izvēle'!K104</f>
        <v>0</v>
      </c>
      <c r="F107" s="370">
        <f>'Daļu izvēle'!L104</f>
        <v>0</v>
      </c>
      <c r="G107" s="108">
        <f>'Daļu izvēle'!M104</f>
        <v>0</v>
      </c>
      <c r="H107" s="109">
        <f>'Daļu izvēle'!N104</f>
        <v>0</v>
      </c>
      <c r="I107" s="383"/>
      <c r="J107" s="381">
        <f t="shared" si="6"/>
        <v>0</v>
      </c>
      <c r="K107" s="96" t="str">
        <f>IF($AA107,IF(AND($I107&lt;&gt;"",$I107&lt;&gt;0),ROUND(ROUND($I107,3)*Cenas!$B$14*Cenas!B$18,2),0),"")</f>
        <v/>
      </c>
      <c r="L107" s="96" t="str">
        <f>IF($AA107,IF(AND($I107&lt;&gt;"",$I107&lt;&gt;0),ROUND(ROUND($I107,3)*Cenas!$B$14*Cenas!C$18,2),0),"")</f>
        <v/>
      </c>
      <c r="M107" s="96" t="str">
        <f>IF($AA107,IF(AND($I107&lt;&gt;"",$I107&lt;&gt;0),ROUND(ROUND($I107,3)*Cenas!$B$14*Cenas!D$18,2),0),"")</f>
        <v/>
      </c>
      <c r="N107" s="96" t="str">
        <f>IF($AA107,IF(AND($I107&lt;&gt;"",$I107&lt;&gt;0),ROUND(ROUND($I107,3)*Cenas!$B$14*Cenas!E$18,2),0),"")</f>
        <v/>
      </c>
      <c r="O107" s="96" t="str">
        <f>IF($AA107,IF(AND($I107&lt;&gt;"",$I107&lt;&gt;0),ROUND(ROUND($I107,3)*Cenas!$B$14*Cenas!F$18,2),0),"")</f>
        <v/>
      </c>
      <c r="P107" s="144" t="str">
        <f>IF($AA107,IF(AND($I107&lt;&gt;"",$I107&lt;&gt;0),ROUND(ROUND($I107,3)*Cenas!$B$14*Cenas!G$18,2),0),"")</f>
        <v/>
      </c>
      <c r="Q107" s="103" t="b">
        <f>AND($A107="x",ISBLANK($K107),ISBLANK($N107),NOT(ISBLANK('Daļu izvēle'!K104)))</f>
        <v>0</v>
      </c>
      <c r="R107" s="1"/>
      <c r="W107" s="1" t="b">
        <f t="shared" si="7"/>
        <v>0</v>
      </c>
      <c r="X107" s="1" t="b">
        <f>AND($A107="x",'Daļu izvēle'!$K104&lt;&gt;"",ISBLANK($K107))</f>
        <v>0</v>
      </c>
      <c r="Y107" s="1" t="b">
        <f>AND($A107="x",'Daļu izvēle'!$K104&lt;&gt;"",ISBLANK($N107))</f>
        <v>0</v>
      </c>
      <c r="Z107" s="1" t="e">
        <f t="shared" si="5"/>
        <v>#VALUE!</v>
      </c>
      <c r="AA107" s="56" t="b">
        <f>AND($A107="x",'Daļu izvēle'!$K104&lt;&gt;"",'Daļu izvēle'!$K104&lt;&gt;0)</f>
        <v>0</v>
      </c>
      <c r="AB107" s="56" t="b">
        <f t="shared" si="8"/>
        <v>0</v>
      </c>
      <c r="AC107" s="56" t="b">
        <f t="shared" si="9"/>
        <v>1</v>
      </c>
    </row>
    <row r="108" spans="1:29" hidden="1" x14ac:dyDescent="0.3">
      <c r="A108" s="324" t="str">
        <f>SUBSTITUTE('Daļu izvēle'!A105,"0","")</f>
        <v/>
      </c>
      <c r="B108" s="368">
        <f>'Daļu izvēle'!B105</f>
        <v>97</v>
      </c>
      <c r="C108" s="368" t="str">
        <f>'Daļu izvēle'!C105</f>
        <v>Rietumvidzeme</v>
      </c>
      <c r="D108" s="369" t="str">
        <f>'Daļu izvēle'!D105</f>
        <v>Salacgrīvas</v>
      </c>
      <c r="E108" s="370">
        <f>'Daļu izvēle'!K105</f>
        <v>0</v>
      </c>
      <c r="F108" s="370">
        <f>'Daļu izvēle'!L105</f>
        <v>0</v>
      </c>
      <c r="G108" s="108">
        <f>'Daļu izvēle'!M105</f>
        <v>0</v>
      </c>
      <c r="H108" s="109">
        <f>'Daļu izvēle'!N105</f>
        <v>0</v>
      </c>
      <c r="I108" s="383"/>
      <c r="J108" s="381">
        <f t="shared" si="6"/>
        <v>0</v>
      </c>
      <c r="K108" s="96" t="str">
        <f>IF($AA108,IF(AND($I108&lt;&gt;"",$I108&lt;&gt;0),ROUND(ROUND($I108,3)*Cenas!$B$14*Cenas!B$18,2),0),"")</f>
        <v/>
      </c>
      <c r="L108" s="96" t="str">
        <f>IF($AA108,IF(AND($I108&lt;&gt;"",$I108&lt;&gt;0),ROUND(ROUND($I108,3)*Cenas!$B$14*Cenas!C$18,2),0),"")</f>
        <v/>
      </c>
      <c r="M108" s="96" t="str">
        <f>IF($AA108,IF(AND($I108&lt;&gt;"",$I108&lt;&gt;0),ROUND(ROUND($I108,3)*Cenas!$B$14*Cenas!D$18,2),0),"")</f>
        <v/>
      </c>
      <c r="N108" s="96" t="str">
        <f>IF($AA108,IF(AND($I108&lt;&gt;"",$I108&lt;&gt;0),ROUND(ROUND($I108,3)*Cenas!$B$14*Cenas!E$18,2),0),"")</f>
        <v/>
      </c>
      <c r="O108" s="96" t="str">
        <f>IF($AA108,IF(AND($I108&lt;&gt;"",$I108&lt;&gt;0),ROUND(ROUND($I108,3)*Cenas!$B$14*Cenas!F$18,2),0),"")</f>
        <v/>
      </c>
      <c r="P108" s="144" t="str">
        <f>IF($AA108,IF(AND($I108&lt;&gt;"",$I108&lt;&gt;0),ROUND(ROUND($I108,3)*Cenas!$B$14*Cenas!G$18,2),0),"")</f>
        <v/>
      </c>
      <c r="Q108" s="103" t="b">
        <f>AND($A108="x",ISBLANK($K108),ISBLANK($N108),NOT(ISBLANK('Daļu izvēle'!K105)))</f>
        <v>0</v>
      </c>
      <c r="R108" s="1"/>
      <c r="W108" s="1" t="b">
        <f t="shared" si="7"/>
        <v>0</v>
      </c>
      <c r="X108" s="1" t="b">
        <f>AND($A108="x",'Daļu izvēle'!$K105&lt;&gt;"",ISBLANK($K108))</f>
        <v>0</v>
      </c>
      <c r="Y108" s="1" t="b">
        <f>AND($A108="x",'Daļu izvēle'!$K105&lt;&gt;"",ISBLANK($N108))</f>
        <v>0</v>
      </c>
      <c r="Z108" s="1" t="e">
        <f t="shared" si="5"/>
        <v>#VALUE!</v>
      </c>
      <c r="AA108" s="56" t="b">
        <f>AND($A108="x",'Daļu izvēle'!$K105&lt;&gt;"",'Daļu izvēle'!$K105&lt;&gt;0)</f>
        <v>0</v>
      </c>
      <c r="AB108" s="56" t="b">
        <f t="shared" si="8"/>
        <v>0</v>
      </c>
      <c r="AC108" s="56" t="b">
        <f t="shared" si="9"/>
        <v>1</v>
      </c>
    </row>
    <row r="109" spans="1:29" hidden="1" x14ac:dyDescent="0.3">
      <c r="A109" s="324" t="str">
        <f>SUBSTITUTE('Daļu izvēle'!A106,"0","")</f>
        <v/>
      </c>
      <c r="B109" s="368">
        <f>'Daļu izvēle'!B106</f>
        <v>98</v>
      </c>
      <c r="C109" s="368" t="str">
        <f>'Daļu izvēle'!C106</f>
        <v>Rietumvidzeme</v>
      </c>
      <c r="D109" s="369" t="str">
        <f>'Daļu izvēle'!D106</f>
        <v>Salacgrīvas</v>
      </c>
      <c r="E109" s="370">
        <f>'Daļu izvēle'!K106</f>
        <v>0</v>
      </c>
      <c r="F109" s="370">
        <f>'Daļu izvēle'!L106</f>
        <v>0</v>
      </c>
      <c r="G109" s="108">
        <f>'Daļu izvēle'!M106</f>
        <v>0</v>
      </c>
      <c r="H109" s="109">
        <f>'Daļu izvēle'!N106</f>
        <v>0</v>
      </c>
      <c r="I109" s="383"/>
      <c r="J109" s="381">
        <f t="shared" si="6"/>
        <v>0</v>
      </c>
      <c r="K109" s="96" t="str">
        <f>IF($AA109,IF(AND($I109&lt;&gt;"",$I109&lt;&gt;0),ROUND(ROUND($I109,3)*Cenas!$B$14*Cenas!B$18,2),0),"")</f>
        <v/>
      </c>
      <c r="L109" s="96" t="str">
        <f>IF($AA109,IF(AND($I109&lt;&gt;"",$I109&lt;&gt;0),ROUND(ROUND($I109,3)*Cenas!$B$14*Cenas!C$18,2),0),"")</f>
        <v/>
      </c>
      <c r="M109" s="96" t="str">
        <f>IF($AA109,IF(AND($I109&lt;&gt;"",$I109&lt;&gt;0),ROUND(ROUND($I109,3)*Cenas!$B$14*Cenas!D$18,2),0),"")</f>
        <v/>
      </c>
      <c r="N109" s="96" t="str">
        <f>IF($AA109,IF(AND($I109&lt;&gt;"",$I109&lt;&gt;0),ROUND(ROUND($I109,3)*Cenas!$B$14*Cenas!E$18,2),0),"")</f>
        <v/>
      </c>
      <c r="O109" s="96" t="str">
        <f>IF($AA109,IF(AND($I109&lt;&gt;"",$I109&lt;&gt;0),ROUND(ROUND($I109,3)*Cenas!$B$14*Cenas!F$18,2),0),"")</f>
        <v/>
      </c>
      <c r="P109" s="144" t="str">
        <f>IF($AA109,IF(AND($I109&lt;&gt;"",$I109&lt;&gt;0),ROUND(ROUND($I109,3)*Cenas!$B$14*Cenas!G$18,2),0),"")</f>
        <v/>
      </c>
      <c r="Q109" s="103" t="b">
        <f>AND($A109="x",ISBLANK($K109),ISBLANK($N109),NOT(ISBLANK('Daļu izvēle'!K106)))</f>
        <v>0</v>
      </c>
      <c r="R109" s="1"/>
      <c r="W109" s="1" t="b">
        <f t="shared" si="7"/>
        <v>0</v>
      </c>
      <c r="X109" s="1" t="b">
        <f>AND($A109="x",'Daļu izvēle'!$K106&lt;&gt;"",ISBLANK($K109))</f>
        <v>0</v>
      </c>
      <c r="Y109" s="1" t="b">
        <f>AND($A109="x",'Daļu izvēle'!$K106&lt;&gt;"",ISBLANK($N109))</f>
        <v>0</v>
      </c>
      <c r="Z109" s="1" t="e">
        <f t="shared" si="5"/>
        <v>#VALUE!</v>
      </c>
      <c r="AA109" s="56" t="b">
        <f>AND($A109="x",'Daļu izvēle'!$K106&lt;&gt;"",'Daļu izvēle'!$K106&lt;&gt;0)</f>
        <v>0</v>
      </c>
      <c r="AB109" s="56" t="b">
        <f t="shared" si="8"/>
        <v>0</v>
      </c>
      <c r="AC109" s="56" t="b">
        <f t="shared" si="9"/>
        <v>1</v>
      </c>
    </row>
    <row r="110" spans="1:29" hidden="1" x14ac:dyDescent="0.3">
      <c r="A110" s="324" t="str">
        <f>SUBSTITUTE('Daļu izvēle'!A107,"0","")</f>
        <v/>
      </c>
      <c r="B110" s="368">
        <f>'Daļu izvēle'!B107</f>
        <v>99</v>
      </c>
      <c r="C110" s="368" t="str">
        <f>'Daļu izvēle'!C107</f>
        <v>Rietumvidzeme</v>
      </c>
      <c r="D110" s="369" t="str">
        <f>'Daļu izvēle'!D107</f>
        <v>Salacgrīvas</v>
      </c>
      <c r="E110" s="370">
        <f>'Daļu izvēle'!K107</f>
        <v>0</v>
      </c>
      <c r="F110" s="370">
        <f>'Daļu izvēle'!L107</f>
        <v>0</v>
      </c>
      <c r="G110" s="108">
        <f>'Daļu izvēle'!M107</f>
        <v>0</v>
      </c>
      <c r="H110" s="109">
        <f>'Daļu izvēle'!N107</f>
        <v>0</v>
      </c>
      <c r="I110" s="383"/>
      <c r="J110" s="381">
        <f t="shared" si="6"/>
        <v>0</v>
      </c>
      <c r="K110" s="96" t="str">
        <f>IF($AA110,IF(AND($I110&lt;&gt;"",$I110&lt;&gt;0),ROUND(ROUND($I110,3)*Cenas!$B$14*Cenas!B$18,2),0),"")</f>
        <v/>
      </c>
      <c r="L110" s="96" t="str">
        <f>IF($AA110,IF(AND($I110&lt;&gt;"",$I110&lt;&gt;0),ROUND(ROUND($I110,3)*Cenas!$B$14*Cenas!C$18,2),0),"")</f>
        <v/>
      </c>
      <c r="M110" s="96" t="str">
        <f>IF($AA110,IF(AND($I110&lt;&gt;"",$I110&lt;&gt;0),ROUND(ROUND($I110,3)*Cenas!$B$14*Cenas!D$18,2),0),"")</f>
        <v/>
      </c>
      <c r="N110" s="96" t="str">
        <f>IF($AA110,IF(AND($I110&lt;&gt;"",$I110&lt;&gt;0),ROUND(ROUND($I110,3)*Cenas!$B$14*Cenas!E$18,2),0),"")</f>
        <v/>
      </c>
      <c r="O110" s="96" t="str">
        <f>IF($AA110,IF(AND($I110&lt;&gt;"",$I110&lt;&gt;0),ROUND(ROUND($I110,3)*Cenas!$B$14*Cenas!F$18,2),0),"")</f>
        <v/>
      </c>
      <c r="P110" s="144" t="str">
        <f>IF($AA110,IF(AND($I110&lt;&gt;"",$I110&lt;&gt;0),ROUND(ROUND($I110,3)*Cenas!$B$14*Cenas!G$18,2),0),"")</f>
        <v/>
      </c>
      <c r="Q110" s="103" t="b">
        <f>AND($A110="x",ISBLANK($K110),ISBLANK($N110),NOT(ISBLANK('Daļu izvēle'!K107)))</f>
        <v>0</v>
      </c>
      <c r="R110" s="1"/>
      <c r="W110" s="1" t="b">
        <f t="shared" si="7"/>
        <v>0</v>
      </c>
      <c r="X110" s="1" t="b">
        <f>AND($A110="x",'Daļu izvēle'!$K107&lt;&gt;"",ISBLANK($K110))</f>
        <v>0</v>
      </c>
      <c r="Y110" s="1" t="b">
        <f>AND($A110="x",'Daļu izvēle'!$K107&lt;&gt;"",ISBLANK($N110))</f>
        <v>0</v>
      </c>
      <c r="Z110" s="1" t="e">
        <f t="shared" si="5"/>
        <v>#VALUE!</v>
      </c>
      <c r="AA110" s="56" t="b">
        <f>AND($A110="x",'Daļu izvēle'!$K107&lt;&gt;"",'Daļu izvēle'!$K107&lt;&gt;0)</f>
        <v>0</v>
      </c>
      <c r="AB110" s="56" t="b">
        <f t="shared" si="8"/>
        <v>0</v>
      </c>
      <c r="AC110" s="56" t="b">
        <f t="shared" si="9"/>
        <v>1</v>
      </c>
    </row>
    <row r="111" spans="1:29" hidden="1" x14ac:dyDescent="0.3">
      <c r="A111" s="324" t="str">
        <f>SUBSTITUTE('Daļu izvēle'!A108,"0","")</f>
        <v/>
      </c>
      <c r="B111" s="368">
        <f>'Daļu izvēle'!B108</f>
        <v>100</v>
      </c>
      <c r="C111" s="368" t="str">
        <f>'Daļu izvēle'!C108</f>
        <v>Rietumvidzeme</v>
      </c>
      <c r="D111" s="369" t="str">
        <f>'Daļu izvēle'!D108</f>
        <v>Salacgrīvas</v>
      </c>
      <c r="E111" s="370">
        <f>'Daļu izvēle'!K108</f>
        <v>0</v>
      </c>
      <c r="F111" s="370">
        <f>'Daļu izvēle'!L108</f>
        <v>0</v>
      </c>
      <c r="G111" s="108">
        <f>'Daļu izvēle'!M108</f>
        <v>0</v>
      </c>
      <c r="H111" s="109">
        <f>'Daļu izvēle'!N108</f>
        <v>0</v>
      </c>
      <c r="I111" s="383"/>
      <c r="J111" s="381">
        <f t="shared" si="6"/>
        <v>0</v>
      </c>
      <c r="K111" s="96" t="str">
        <f>IF($AA111,IF(AND($I111&lt;&gt;"",$I111&lt;&gt;0),ROUND(ROUND($I111,3)*Cenas!$B$14*Cenas!B$18,2),0),"")</f>
        <v/>
      </c>
      <c r="L111" s="96" t="str">
        <f>IF($AA111,IF(AND($I111&lt;&gt;"",$I111&lt;&gt;0),ROUND(ROUND($I111,3)*Cenas!$B$14*Cenas!C$18,2),0),"")</f>
        <v/>
      </c>
      <c r="M111" s="96" t="str">
        <f>IF($AA111,IF(AND($I111&lt;&gt;"",$I111&lt;&gt;0),ROUND(ROUND($I111,3)*Cenas!$B$14*Cenas!D$18,2),0),"")</f>
        <v/>
      </c>
      <c r="N111" s="96" t="str">
        <f>IF($AA111,IF(AND($I111&lt;&gt;"",$I111&lt;&gt;0),ROUND(ROUND($I111,3)*Cenas!$B$14*Cenas!E$18,2),0),"")</f>
        <v/>
      </c>
      <c r="O111" s="96" t="str">
        <f>IF($AA111,IF(AND($I111&lt;&gt;"",$I111&lt;&gt;0),ROUND(ROUND($I111,3)*Cenas!$B$14*Cenas!F$18,2),0),"")</f>
        <v/>
      </c>
      <c r="P111" s="144" t="str">
        <f>IF($AA111,IF(AND($I111&lt;&gt;"",$I111&lt;&gt;0),ROUND(ROUND($I111,3)*Cenas!$B$14*Cenas!G$18,2),0),"")</f>
        <v/>
      </c>
      <c r="Q111" s="103" t="b">
        <f>AND($A111="x",ISBLANK($K111),ISBLANK($N111),NOT(ISBLANK('Daļu izvēle'!K108)))</f>
        <v>0</v>
      </c>
      <c r="R111" s="1"/>
      <c r="W111" s="1" t="b">
        <f t="shared" si="7"/>
        <v>0</v>
      </c>
      <c r="X111" s="1" t="b">
        <f>AND($A111="x",'Daļu izvēle'!$K108&lt;&gt;"",ISBLANK($K111))</f>
        <v>0</v>
      </c>
      <c r="Y111" s="1" t="b">
        <f>AND($A111="x",'Daļu izvēle'!$K108&lt;&gt;"",ISBLANK($N111))</f>
        <v>0</v>
      </c>
      <c r="Z111" s="1" t="e">
        <f t="shared" si="5"/>
        <v>#VALUE!</v>
      </c>
      <c r="AA111" s="56" t="b">
        <f>AND($A111="x",'Daļu izvēle'!$K108&lt;&gt;"",'Daļu izvēle'!$K108&lt;&gt;0)</f>
        <v>0</v>
      </c>
      <c r="AB111" s="56" t="b">
        <f t="shared" si="8"/>
        <v>0</v>
      </c>
      <c r="AC111" s="56" t="b">
        <f t="shared" si="9"/>
        <v>1</v>
      </c>
    </row>
    <row r="112" spans="1:29" hidden="1" x14ac:dyDescent="0.3">
      <c r="A112" s="324" t="str">
        <f>SUBSTITUTE('Daļu izvēle'!A109,"0","")</f>
        <v/>
      </c>
      <c r="B112" s="368">
        <f>'Daļu izvēle'!B109</f>
        <v>101</v>
      </c>
      <c r="C112" s="368" t="str">
        <f>'Daļu izvēle'!C109</f>
        <v>Rietumvidzeme</v>
      </c>
      <c r="D112" s="369" t="str">
        <f>'Daļu izvēle'!D109</f>
        <v>Rūjienas</v>
      </c>
      <c r="E112" s="370">
        <f>'Daļu izvēle'!K109</f>
        <v>0</v>
      </c>
      <c r="F112" s="370">
        <f>'Daļu izvēle'!L109</f>
        <v>0</v>
      </c>
      <c r="G112" s="108">
        <f>'Daļu izvēle'!M109</f>
        <v>0</v>
      </c>
      <c r="H112" s="109">
        <f>'Daļu izvēle'!N109</f>
        <v>0</v>
      </c>
      <c r="I112" s="383"/>
      <c r="J112" s="381">
        <f t="shared" si="6"/>
        <v>0</v>
      </c>
      <c r="K112" s="96" t="str">
        <f>IF($AA112,IF(AND($I112&lt;&gt;"",$I112&lt;&gt;0),ROUND(ROUND($I112,3)*Cenas!$B$14*Cenas!B$18,2),0),"")</f>
        <v/>
      </c>
      <c r="L112" s="96" t="str">
        <f>IF($AA112,IF(AND($I112&lt;&gt;"",$I112&lt;&gt;0),ROUND(ROUND($I112,3)*Cenas!$B$14*Cenas!C$18,2),0),"")</f>
        <v/>
      </c>
      <c r="M112" s="96" t="str">
        <f>IF($AA112,IF(AND($I112&lt;&gt;"",$I112&lt;&gt;0),ROUND(ROUND($I112,3)*Cenas!$B$14*Cenas!D$18,2),0),"")</f>
        <v/>
      </c>
      <c r="N112" s="96" t="str">
        <f>IF($AA112,IF(AND($I112&lt;&gt;"",$I112&lt;&gt;0),ROUND(ROUND($I112,3)*Cenas!$B$14*Cenas!E$18,2),0),"")</f>
        <v/>
      </c>
      <c r="O112" s="96" t="str">
        <f>IF($AA112,IF(AND($I112&lt;&gt;"",$I112&lt;&gt;0),ROUND(ROUND($I112,3)*Cenas!$B$14*Cenas!F$18,2),0),"")</f>
        <v/>
      </c>
      <c r="P112" s="144" t="str">
        <f>IF($AA112,IF(AND($I112&lt;&gt;"",$I112&lt;&gt;0),ROUND(ROUND($I112,3)*Cenas!$B$14*Cenas!G$18,2),0),"")</f>
        <v/>
      </c>
      <c r="Q112" s="103" t="b">
        <f>AND($A112="x",ISBLANK($K112),ISBLANK($N112),NOT(ISBLANK('Daļu izvēle'!K109)))</f>
        <v>0</v>
      </c>
      <c r="R112" s="1"/>
      <c r="W112" s="1" t="b">
        <f t="shared" si="7"/>
        <v>0</v>
      </c>
      <c r="X112" s="1" t="b">
        <f>AND($A112="x",'Daļu izvēle'!$K109&lt;&gt;"",ISBLANK($K112))</f>
        <v>0</v>
      </c>
      <c r="Y112" s="1" t="b">
        <f>AND($A112="x",'Daļu izvēle'!$K109&lt;&gt;"",ISBLANK($N112))</f>
        <v>0</v>
      </c>
      <c r="Z112" s="1" t="e">
        <f t="shared" si="5"/>
        <v>#VALUE!</v>
      </c>
      <c r="AA112" s="56" t="b">
        <f>AND($A112="x",'Daļu izvēle'!$K109&lt;&gt;"",'Daļu izvēle'!$K109&lt;&gt;0)</f>
        <v>0</v>
      </c>
      <c r="AB112" s="56" t="b">
        <f t="shared" si="8"/>
        <v>0</v>
      </c>
      <c r="AC112" s="56" t="b">
        <f t="shared" si="9"/>
        <v>1</v>
      </c>
    </row>
    <row r="113" spans="1:29" hidden="1" x14ac:dyDescent="0.3">
      <c r="A113" s="324" t="str">
        <f>SUBSTITUTE('Daļu izvēle'!A110,"0","")</f>
        <v/>
      </c>
      <c r="B113" s="368">
        <f>'Daļu izvēle'!B110</f>
        <v>102</v>
      </c>
      <c r="C113" s="368" t="str">
        <f>'Daļu izvēle'!C110</f>
        <v>Rietumvidzeme</v>
      </c>
      <c r="D113" s="369" t="str">
        <f>'Daļu izvēle'!D110</f>
        <v>Rūjienas</v>
      </c>
      <c r="E113" s="370">
        <f>'Daļu izvēle'!K110</f>
        <v>0</v>
      </c>
      <c r="F113" s="370">
        <f>'Daļu izvēle'!L110</f>
        <v>0</v>
      </c>
      <c r="G113" s="108">
        <f>'Daļu izvēle'!M110</f>
        <v>0</v>
      </c>
      <c r="H113" s="109">
        <f>'Daļu izvēle'!N110</f>
        <v>0</v>
      </c>
      <c r="I113" s="383"/>
      <c r="J113" s="381">
        <f t="shared" si="6"/>
        <v>0</v>
      </c>
      <c r="K113" s="96" t="str">
        <f>IF($AA113,IF(AND($I113&lt;&gt;"",$I113&lt;&gt;0),ROUND(ROUND($I113,3)*Cenas!$B$14*Cenas!B$18,2),0),"")</f>
        <v/>
      </c>
      <c r="L113" s="96" t="str">
        <f>IF($AA113,IF(AND($I113&lt;&gt;"",$I113&lt;&gt;0),ROUND(ROUND($I113,3)*Cenas!$B$14*Cenas!C$18,2),0),"")</f>
        <v/>
      </c>
      <c r="M113" s="96" t="str">
        <f>IF($AA113,IF(AND($I113&lt;&gt;"",$I113&lt;&gt;0),ROUND(ROUND($I113,3)*Cenas!$B$14*Cenas!D$18,2),0),"")</f>
        <v/>
      </c>
      <c r="N113" s="96" t="str">
        <f>IF($AA113,IF(AND($I113&lt;&gt;"",$I113&lt;&gt;0),ROUND(ROUND($I113,3)*Cenas!$B$14*Cenas!E$18,2),0),"")</f>
        <v/>
      </c>
      <c r="O113" s="96" t="str">
        <f>IF($AA113,IF(AND($I113&lt;&gt;"",$I113&lt;&gt;0),ROUND(ROUND($I113,3)*Cenas!$B$14*Cenas!F$18,2),0),"")</f>
        <v/>
      </c>
      <c r="P113" s="144" t="str">
        <f>IF($AA113,IF(AND($I113&lt;&gt;"",$I113&lt;&gt;0),ROUND(ROUND($I113,3)*Cenas!$B$14*Cenas!G$18,2),0),"")</f>
        <v/>
      </c>
      <c r="Q113" s="103" t="b">
        <f>AND($A113="x",ISBLANK($K113),ISBLANK($N113),NOT(ISBLANK('Daļu izvēle'!K110)))</f>
        <v>0</v>
      </c>
      <c r="R113" s="1"/>
      <c r="W113" s="1" t="b">
        <f t="shared" si="7"/>
        <v>0</v>
      </c>
      <c r="X113" s="1" t="b">
        <f>AND($A113="x",'Daļu izvēle'!$K110&lt;&gt;"",ISBLANK($K113))</f>
        <v>0</v>
      </c>
      <c r="Y113" s="1" t="b">
        <f>AND($A113="x",'Daļu izvēle'!$K110&lt;&gt;"",ISBLANK($N113))</f>
        <v>0</v>
      </c>
      <c r="Z113" s="1" t="e">
        <f t="shared" si="5"/>
        <v>#VALUE!</v>
      </c>
      <c r="AA113" s="56" t="b">
        <f>AND($A113="x",'Daļu izvēle'!$K110&lt;&gt;"",'Daļu izvēle'!$K110&lt;&gt;0)</f>
        <v>0</v>
      </c>
      <c r="AB113" s="56" t="b">
        <f t="shared" si="8"/>
        <v>0</v>
      </c>
      <c r="AC113" s="56" t="b">
        <f t="shared" si="9"/>
        <v>1</v>
      </c>
    </row>
    <row r="114" spans="1:29" hidden="1" x14ac:dyDescent="0.3">
      <c r="A114" s="324" t="str">
        <f>SUBSTITUTE('Daļu izvēle'!A111,"0","")</f>
        <v/>
      </c>
      <c r="B114" s="368">
        <f>'Daļu izvēle'!B111</f>
        <v>103</v>
      </c>
      <c r="C114" s="368" t="str">
        <f>'Daļu izvēle'!C111</f>
        <v>Rietumvidzeme</v>
      </c>
      <c r="D114" s="369" t="str">
        <f>'Daļu izvēle'!D111</f>
        <v>Rūjienas</v>
      </c>
      <c r="E114" s="370">
        <f>'Daļu izvēle'!K111</f>
        <v>0</v>
      </c>
      <c r="F114" s="370">
        <f>'Daļu izvēle'!L111</f>
        <v>0</v>
      </c>
      <c r="G114" s="108">
        <f>'Daļu izvēle'!M111</f>
        <v>0</v>
      </c>
      <c r="H114" s="109">
        <f>'Daļu izvēle'!N111</f>
        <v>0</v>
      </c>
      <c r="I114" s="383"/>
      <c r="J114" s="381">
        <f t="shared" si="6"/>
        <v>0</v>
      </c>
      <c r="K114" s="96" t="str">
        <f>IF($AA114,IF(AND($I114&lt;&gt;"",$I114&lt;&gt;0),ROUND(ROUND($I114,3)*Cenas!$B$14*Cenas!B$18,2),0),"")</f>
        <v/>
      </c>
      <c r="L114" s="96" t="str">
        <f>IF($AA114,IF(AND($I114&lt;&gt;"",$I114&lt;&gt;0),ROUND(ROUND($I114,3)*Cenas!$B$14*Cenas!C$18,2),0),"")</f>
        <v/>
      </c>
      <c r="M114" s="96" t="str">
        <f>IF($AA114,IF(AND($I114&lt;&gt;"",$I114&lt;&gt;0),ROUND(ROUND($I114,3)*Cenas!$B$14*Cenas!D$18,2),0),"")</f>
        <v/>
      </c>
      <c r="N114" s="96" t="str">
        <f>IF($AA114,IF(AND($I114&lt;&gt;"",$I114&lt;&gt;0),ROUND(ROUND($I114,3)*Cenas!$B$14*Cenas!E$18,2),0),"")</f>
        <v/>
      </c>
      <c r="O114" s="96" t="str">
        <f>IF($AA114,IF(AND($I114&lt;&gt;"",$I114&lt;&gt;0),ROUND(ROUND($I114,3)*Cenas!$B$14*Cenas!F$18,2),0),"")</f>
        <v/>
      </c>
      <c r="P114" s="144" t="str">
        <f>IF($AA114,IF(AND($I114&lt;&gt;"",$I114&lt;&gt;0),ROUND(ROUND($I114,3)*Cenas!$B$14*Cenas!G$18,2),0),"")</f>
        <v/>
      </c>
      <c r="Q114" s="103" t="b">
        <f>AND($A114="x",ISBLANK($K114),ISBLANK($N114),NOT(ISBLANK('Daļu izvēle'!K111)))</f>
        <v>0</v>
      </c>
      <c r="R114" s="1"/>
      <c r="W114" s="1" t="b">
        <f t="shared" si="7"/>
        <v>0</v>
      </c>
      <c r="X114" s="1" t="b">
        <f>AND($A114="x",'Daļu izvēle'!$K111&lt;&gt;"",ISBLANK($K114))</f>
        <v>0</v>
      </c>
      <c r="Y114" s="1" t="b">
        <f>AND($A114="x",'Daļu izvēle'!$K111&lt;&gt;"",ISBLANK($N114))</f>
        <v>0</v>
      </c>
      <c r="Z114" s="1" t="e">
        <f t="shared" si="5"/>
        <v>#VALUE!</v>
      </c>
      <c r="AA114" s="56" t="b">
        <f>AND($A114="x",'Daļu izvēle'!$K111&lt;&gt;"",'Daļu izvēle'!$K111&lt;&gt;0)</f>
        <v>0</v>
      </c>
      <c r="AB114" s="56" t="b">
        <f t="shared" si="8"/>
        <v>0</v>
      </c>
      <c r="AC114" s="56" t="b">
        <f t="shared" si="9"/>
        <v>1</v>
      </c>
    </row>
    <row r="115" spans="1:29" hidden="1" x14ac:dyDescent="0.3">
      <c r="A115" s="324" t="str">
        <f>SUBSTITUTE('Daļu izvēle'!A112,"0","")</f>
        <v/>
      </c>
      <c r="B115" s="368">
        <f>'Daļu izvēle'!B112</f>
        <v>104</v>
      </c>
      <c r="C115" s="368" t="str">
        <f>'Daļu izvēle'!C112</f>
        <v>Rietumvidzeme</v>
      </c>
      <c r="D115" s="369" t="str">
        <f>'Daļu izvēle'!D112</f>
        <v>Rūjienas</v>
      </c>
      <c r="E115" s="370">
        <f>'Daļu izvēle'!K112</f>
        <v>0</v>
      </c>
      <c r="F115" s="370">
        <f>'Daļu izvēle'!L112</f>
        <v>0</v>
      </c>
      <c r="G115" s="108">
        <f>'Daļu izvēle'!M112</f>
        <v>0</v>
      </c>
      <c r="H115" s="109">
        <f>'Daļu izvēle'!N112</f>
        <v>0</v>
      </c>
      <c r="I115" s="383"/>
      <c r="J115" s="381">
        <f t="shared" si="6"/>
        <v>0</v>
      </c>
      <c r="K115" s="96" t="str">
        <f>IF($AA115,IF(AND($I115&lt;&gt;"",$I115&lt;&gt;0),ROUND(ROUND($I115,3)*Cenas!$B$14*Cenas!B$18,2),0),"")</f>
        <v/>
      </c>
      <c r="L115" s="96" t="str">
        <f>IF($AA115,IF(AND($I115&lt;&gt;"",$I115&lt;&gt;0),ROUND(ROUND($I115,3)*Cenas!$B$14*Cenas!C$18,2),0),"")</f>
        <v/>
      </c>
      <c r="M115" s="96" t="str">
        <f>IF($AA115,IF(AND($I115&lt;&gt;"",$I115&lt;&gt;0),ROUND(ROUND($I115,3)*Cenas!$B$14*Cenas!D$18,2),0),"")</f>
        <v/>
      </c>
      <c r="N115" s="96" t="str">
        <f>IF($AA115,IF(AND($I115&lt;&gt;"",$I115&lt;&gt;0),ROUND(ROUND($I115,3)*Cenas!$B$14*Cenas!E$18,2),0),"")</f>
        <v/>
      </c>
      <c r="O115" s="96" t="str">
        <f>IF($AA115,IF(AND($I115&lt;&gt;"",$I115&lt;&gt;0),ROUND(ROUND($I115,3)*Cenas!$B$14*Cenas!F$18,2),0),"")</f>
        <v/>
      </c>
      <c r="P115" s="144" t="str">
        <f>IF($AA115,IF(AND($I115&lt;&gt;"",$I115&lt;&gt;0),ROUND(ROUND($I115,3)*Cenas!$B$14*Cenas!G$18,2),0),"")</f>
        <v/>
      </c>
      <c r="Q115" s="103" t="b">
        <f>AND($A115="x",ISBLANK($K115),ISBLANK($N115),NOT(ISBLANK('Daļu izvēle'!K112)))</f>
        <v>0</v>
      </c>
      <c r="R115" s="1"/>
      <c r="W115" s="1" t="b">
        <f t="shared" si="7"/>
        <v>0</v>
      </c>
      <c r="X115" s="1" t="b">
        <f>AND($A115="x",'Daļu izvēle'!$K112&lt;&gt;"",ISBLANK($K115))</f>
        <v>0</v>
      </c>
      <c r="Y115" s="1" t="b">
        <f>AND($A115="x",'Daļu izvēle'!$K112&lt;&gt;"",ISBLANK($N115))</f>
        <v>0</v>
      </c>
      <c r="Z115" s="1" t="e">
        <f t="shared" si="5"/>
        <v>#VALUE!</v>
      </c>
      <c r="AA115" s="56" t="b">
        <f>AND($A115="x",'Daļu izvēle'!$K112&lt;&gt;"",'Daļu izvēle'!$K112&lt;&gt;0)</f>
        <v>0</v>
      </c>
      <c r="AB115" s="56" t="b">
        <f t="shared" si="8"/>
        <v>0</v>
      </c>
      <c r="AC115" s="56" t="b">
        <f t="shared" si="9"/>
        <v>1</v>
      </c>
    </row>
    <row r="116" spans="1:29" hidden="1" x14ac:dyDescent="0.3">
      <c r="A116" s="324" t="str">
        <f>SUBSTITUTE('Daļu izvēle'!A113,"0","")</f>
        <v/>
      </c>
      <c r="B116" s="368">
        <f>'Daļu izvēle'!B113</f>
        <v>105</v>
      </c>
      <c r="C116" s="368" t="str">
        <f>'Daļu izvēle'!C113</f>
        <v>Rietumvidzeme</v>
      </c>
      <c r="D116" s="369" t="str">
        <f>'Daļu izvēle'!D113</f>
        <v>Rūjienas</v>
      </c>
      <c r="E116" s="370">
        <f>'Daļu izvēle'!K113</f>
        <v>0</v>
      </c>
      <c r="F116" s="370">
        <f>'Daļu izvēle'!L113</f>
        <v>0</v>
      </c>
      <c r="G116" s="108">
        <f>'Daļu izvēle'!M113</f>
        <v>0</v>
      </c>
      <c r="H116" s="109">
        <f>'Daļu izvēle'!N113</f>
        <v>0</v>
      </c>
      <c r="I116" s="383"/>
      <c r="J116" s="381">
        <f t="shared" si="6"/>
        <v>0</v>
      </c>
      <c r="K116" s="96" t="str">
        <f>IF($AA116,IF(AND($I116&lt;&gt;"",$I116&lt;&gt;0),ROUND(ROUND($I116,3)*Cenas!$B$14*Cenas!B$18,2),0),"")</f>
        <v/>
      </c>
      <c r="L116" s="96" t="str">
        <f>IF($AA116,IF(AND($I116&lt;&gt;"",$I116&lt;&gt;0),ROUND(ROUND($I116,3)*Cenas!$B$14*Cenas!C$18,2),0),"")</f>
        <v/>
      </c>
      <c r="M116" s="96" t="str">
        <f>IF($AA116,IF(AND($I116&lt;&gt;"",$I116&lt;&gt;0),ROUND(ROUND($I116,3)*Cenas!$B$14*Cenas!D$18,2),0),"")</f>
        <v/>
      </c>
      <c r="N116" s="96" t="str">
        <f>IF($AA116,IF(AND($I116&lt;&gt;"",$I116&lt;&gt;0),ROUND(ROUND($I116,3)*Cenas!$B$14*Cenas!E$18,2),0),"")</f>
        <v/>
      </c>
      <c r="O116" s="96" t="str">
        <f>IF($AA116,IF(AND($I116&lt;&gt;"",$I116&lt;&gt;0),ROUND(ROUND($I116,3)*Cenas!$B$14*Cenas!F$18,2),0),"")</f>
        <v/>
      </c>
      <c r="P116" s="144" t="str">
        <f>IF($AA116,IF(AND($I116&lt;&gt;"",$I116&lt;&gt;0),ROUND(ROUND($I116,3)*Cenas!$B$14*Cenas!G$18,2),0),"")</f>
        <v/>
      </c>
      <c r="Q116" s="103" t="b">
        <f>AND($A116="x",ISBLANK($K116),ISBLANK($N116),NOT(ISBLANK('Daļu izvēle'!K113)))</f>
        <v>0</v>
      </c>
      <c r="R116" s="1"/>
      <c r="W116" s="1" t="b">
        <f t="shared" si="7"/>
        <v>0</v>
      </c>
      <c r="X116" s="1" t="b">
        <f>AND($A116="x",'Daļu izvēle'!$K113&lt;&gt;"",ISBLANK($K116))</f>
        <v>0</v>
      </c>
      <c r="Y116" s="1" t="b">
        <f>AND($A116="x",'Daļu izvēle'!$K113&lt;&gt;"",ISBLANK($N116))</f>
        <v>0</v>
      </c>
      <c r="Z116" s="1" t="e">
        <f t="shared" si="5"/>
        <v>#VALUE!</v>
      </c>
      <c r="AA116" s="56" t="b">
        <f>AND($A116="x",'Daļu izvēle'!$K113&lt;&gt;"",'Daļu izvēle'!$K113&lt;&gt;0)</f>
        <v>0</v>
      </c>
      <c r="AB116" s="56" t="b">
        <f t="shared" si="8"/>
        <v>0</v>
      </c>
      <c r="AC116" s="56" t="b">
        <f t="shared" si="9"/>
        <v>1</v>
      </c>
    </row>
    <row r="117" spans="1:29" hidden="1" x14ac:dyDescent="0.3">
      <c r="A117" s="324" t="str">
        <f>SUBSTITUTE('Daļu izvēle'!A114,"0","")</f>
        <v/>
      </c>
      <c r="B117" s="368">
        <f>'Daļu izvēle'!B114</f>
        <v>106</v>
      </c>
      <c r="C117" s="368" t="str">
        <f>'Daļu izvēle'!C114</f>
        <v>Rietumvidzeme</v>
      </c>
      <c r="D117" s="369" t="str">
        <f>'Daļu izvēle'!D114</f>
        <v>Rūjienas</v>
      </c>
      <c r="E117" s="370">
        <f>'Daļu izvēle'!K114</f>
        <v>0</v>
      </c>
      <c r="F117" s="370">
        <f>'Daļu izvēle'!L114</f>
        <v>0</v>
      </c>
      <c r="G117" s="108">
        <f>'Daļu izvēle'!M114</f>
        <v>0</v>
      </c>
      <c r="H117" s="109">
        <f>'Daļu izvēle'!N114</f>
        <v>0</v>
      </c>
      <c r="I117" s="383"/>
      <c r="J117" s="381">
        <f t="shared" si="6"/>
        <v>0</v>
      </c>
      <c r="K117" s="96" t="str">
        <f>IF($AA117,IF(AND($I117&lt;&gt;"",$I117&lt;&gt;0),ROUND(ROUND($I117,3)*Cenas!$B$14*Cenas!B$18,2),0),"")</f>
        <v/>
      </c>
      <c r="L117" s="96" t="str">
        <f>IF($AA117,IF(AND($I117&lt;&gt;"",$I117&lt;&gt;0),ROUND(ROUND($I117,3)*Cenas!$B$14*Cenas!C$18,2),0),"")</f>
        <v/>
      </c>
      <c r="M117" s="96" t="str">
        <f>IF($AA117,IF(AND($I117&lt;&gt;"",$I117&lt;&gt;0),ROUND(ROUND($I117,3)*Cenas!$B$14*Cenas!D$18,2),0),"")</f>
        <v/>
      </c>
      <c r="N117" s="96" t="str">
        <f>IF($AA117,IF(AND($I117&lt;&gt;"",$I117&lt;&gt;0),ROUND(ROUND($I117,3)*Cenas!$B$14*Cenas!E$18,2),0),"")</f>
        <v/>
      </c>
      <c r="O117" s="96" t="str">
        <f>IF($AA117,IF(AND($I117&lt;&gt;"",$I117&lt;&gt;0),ROUND(ROUND($I117,3)*Cenas!$B$14*Cenas!F$18,2),0),"")</f>
        <v/>
      </c>
      <c r="P117" s="144" t="str">
        <f>IF($AA117,IF(AND($I117&lt;&gt;"",$I117&lt;&gt;0),ROUND(ROUND($I117,3)*Cenas!$B$14*Cenas!G$18,2),0),"")</f>
        <v/>
      </c>
      <c r="Q117" s="103" t="b">
        <f>AND($A117="x",ISBLANK($K117),ISBLANK($N117),NOT(ISBLANK('Daļu izvēle'!K114)))</f>
        <v>0</v>
      </c>
      <c r="R117" s="1"/>
      <c r="W117" s="1" t="b">
        <f t="shared" si="7"/>
        <v>0</v>
      </c>
      <c r="X117" s="1" t="b">
        <f>AND($A117="x",'Daļu izvēle'!$K114&lt;&gt;"",ISBLANK($K117))</f>
        <v>0</v>
      </c>
      <c r="Y117" s="1" t="b">
        <f>AND($A117="x",'Daļu izvēle'!$K114&lt;&gt;"",ISBLANK($N117))</f>
        <v>0</v>
      </c>
      <c r="Z117" s="1" t="e">
        <f t="shared" si="5"/>
        <v>#VALUE!</v>
      </c>
      <c r="AA117" s="56" t="b">
        <f>AND($A117="x",'Daļu izvēle'!$K114&lt;&gt;"",'Daļu izvēle'!$K114&lt;&gt;0)</f>
        <v>0</v>
      </c>
      <c r="AB117" s="56" t="b">
        <f t="shared" si="8"/>
        <v>0</v>
      </c>
      <c r="AC117" s="56" t="b">
        <f t="shared" si="9"/>
        <v>1</v>
      </c>
    </row>
    <row r="118" spans="1:29" hidden="1" x14ac:dyDescent="0.3">
      <c r="A118" s="324" t="str">
        <f>SUBSTITUTE('Daļu izvēle'!A115,"0","")</f>
        <v/>
      </c>
      <c r="B118" s="368">
        <f>'Daļu izvēle'!B115</f>
        <v>107</v>
      </c>
      <c r="C118" s="368" t="str">
        <f>'Daļu izvēle'!C115</f>
        <v>Rietumvidzeme</v>
      </c>
      <c r="D118" s="369" t="str">
        <f>'Daļu izvēle'!D115</f>
        <v>Rūjienas</v>
      </c>
      <c r="E118" s="370">
        <f>'Daļu izvēle'!K115</f>
        <v>0</v>
      </c>
      <c r="F118" s="370">
        <f>'Daļu izvēle'!L115</f>
        <v>0</v>
      </c>
      <c r="G118" s="108">
        <f>'Daļu izvēle'!M115</f>
        <v>0</v>
      </c>
      <c r="H118" s="109">
        <f>'Daļu izvēle'!N115</f>
        <v>0</v>
      </c>
      <c r="I118" s="383"/>
      <c r="J118" s="381">
        <f t="shared" si="6"/>
        <v>0</v>
      </c>
      <c r="K118" s="96" t="str">
        <f>IF($AA118,IF(AND($I118&lt;&gt;"",$I118&lt;&gt;0),ROUND(ROUND($I118,3)*Cenas!$B$14*Cenas!B$18,2),0),"")</f>
        <v/>
      </c>
      <c r="L118" s="96" t="str">
        <f>IF($AA118,IF(AND($I118&lt;&gt;"",$I118&lt;&gt;0),ROUND(ROUND($I118,3)*Cenas!$B$14*Cenas!C$18,2),0),"")</f>
        <v/>
      </c>
      <c r="M118" s="96" t="str">
        <f>IF($AA118,IF(AND($I118&lt;&gt;"",$I118&lt;&gt;0),ROUND(ROUND($I118,3)*Cenas!$B$14*Cenas!D$18,2),0),"")</f>
        <v/>
      </c>
      <c r="N118" s="96" t="str">
        <f>IF($AA118,IF(AND($I118&lt;&gt;"",$I118&lt;&gt;0),ROUND(ROUND($I118,3)*Cenas!$B$14*Cenas!E$18,2),0),"")</f>
        <v/>
      </c>
      <c r="O118" s="96" t="str">
        <f>IF($AA118,IF(AND($I118&lt;&gt;"",$I118&lt;&gt;0),ROUND(ROUND($I118,3)*Cenas!$B$14*Cenas!F$18,2),0),"")</f>
        <v/>
      </c>
      <c r="P118" s="144" t="str">
        <f>IF($AA118,IF(AND($I118&lt;&gt;"",$I118&lt;&gt;0),ROUND(ROUND($I118,3)*Cenas!$B$14*Cenas!G$18,2),0),"")</f>
        <v/>
      </c>
      <c r="Q118" s="103" t="b">
        <f>AND($A118="x",ISBLANK($K118),ISBLANK($N118),NOT(ISBLANK('Daļu izvēle'!K115)))</f>
        <v>0</v>
      </c>
      <c r="R118" s="1"/>
      <c r="W118" s="1" t="b">
        <f t="shared" si="7"/>
        <v>0</v>
      </c>
      <c r="X118" s="1" t="b">
        <f>AND($A118="x",'Daļu izvēle'!$K115&lt;&gt;"",ISBLANK($K118))</f>
        <v>0</v>
      </c>
      <c r="Y118" s="1" t="b">
        <f>AND($A118="x",'Daļu izvēle'!$K115&lt;&gt;"",ISBLANK($N118))</f>
        <v>0</v>
      </c>
      <c r="Z118" s="1" t="e">
        <f t="shared" si="5"/>
        <v>#VALUE!</v>
      </c>
      <c r="AA118" s="56" t="b">
        <f>AND($A118="x",'Daļu izvēle'!$K115&lt;&gt;"",'Daļu izvēle'!$K115&lt;&gt;0)</f>
        <v>0</v>
      </c>
      <c r="AB118" s="56" t="b">
        <f t="shared" si="8"/>
        <v>0</v>
      </c>
      <c r="AC118" s="56" t="b">
        <f t="shared" si="9"/>
        <v>1</v>
      </c>
    </row>
    <row r="119" spans="1:29" hidden="1" x14ac:dyDescent="0.3">
      <c r="A119" s="324" t="str">
        <f>SUBSTITUTE('Daļu izvēle'!A116,"0","")</f>
        <v/>
      </c>
      <c r="B119" s="368">
        <f>'Daļu izvēle'!B116</f>
        <v>108</v>
      </c>
      <c r="C119" s="368" t="str">
        <f>'Daļu izvēle'!C116</f>
        <v>Rietumvidzeme</v>
      </c>
      <c r="D119" s="369" t="str">
        <f>'Daļu izvēle'!D116</f>
        <v>Rūjienas</v>
      </c>
      <c r="E119" s="370">
        <f>'Daļu izvēle'!K116</f>
        <v>0</v>
      </c>
      <c r="F119" s="370">
        <f>'Daļu izvēle'!L116</f>
        <v>0</v>
      </c>
      <c r="G119" s="108">
        <f>'Daļu izvēle'!M116</f>
        <v>0</v>
      </c>
      <c r="H119" s="109">
        <f>'Daļu izvēle'!N116</f>
        <v>0</v>
      </c>
      <c r="I119" s="383"/>
      <c r="J119" s="381">
        <f t="shared" si="6"/>
        <v>0</v>
      </c>
      <c r="K119" s="96" t="str">
        <f>IF($AA119,IF(AND($I119&lt;&gt;"",$I119&lt;&gt;0),ROUND(ROUND($I119,3)*Cenas!$B$14*Cenas!B$18,2),0),"")</f>
        <v/>
      </c>
      <c r="L119" s="96" t="str">
        <f>IF($AA119,IF(AND($I119&lt;&gt;"",$I119&lt;&gt;0),ROUND(ROUND($I119,3)*Cenas!$B$14*Cenas!C$18,2),0),"")</f>
        <v/>
      </c>
      <c r="M119" s="96" t="str">
        <f>IF($AA119,IF(AND($I119&lt;&gt;"",$I119&lt;&gt;0),ROUND(ROUND($I119,3)*Cenas!$B$14*Cenas!D$18,2),0),"")</f>
        <v/>
      </c>
      <c r="N119" s="96" t="str">
        <f>IF($AA119,IF(AND($I119&lt;&gt;"",$I119&lt;&gt;0),ROUND(ROUND($I119,3)*Cenas!$B$14*Cenas!E$18,2),0),"")</f>
        <v/>
      </c>
      <c r="O119" s="96" t="str">
        <f>IF($AA119,IF(AND($I119&lt;&gt;"",$I119&lt;&gt;0),ROUND(ROUND($I119,3)*Cenas!$B$14*Cenas!F$18,2),0),"")</f>
        <v/>
      </c>
      <c r="P119" s="144" t="str">
        <f>IF($AA119,IF(AND($I119&lt;&gt;"",$I119&lt;&gt;0),ROUND(ROUND($I119,3)*Cenas!$B$14*Cenas!G$18,2),0),"")</f>
        <v/>
      </c>
      <c r="Q119" s="103" t="b">
        <f>AND($A119="x",ISBLANK($K119),ISBLANK($N119),NOT(ISBLANK('Daļu izvēle'!K116)))</f>
        <v>0</v>
      </c>
      <c r="R119" s="1"/>
      <c r="W119" s="1" t="b">
        <f t="shared" si="7"/>
        <v>0</v>
      </c>
      <c r="X119" s="1" t="b">
        <f>AND($A119="x",'Daļu izvēle'!$K116&lt;&gt;"",ISBLANK($K119))</f>
        <v>0</v>
      </c>
      <c r="Y119" s="1" t="b">
        <f>AND($A119="x",'Daļu izvēle'!$K116&lt;&gt;"",ISBLANK($N119))</f>
        <v>0</v>
      </c>
      <c r="Z119" s="1" t="e">
        <f t="shared" si="5"/>
        <v>#VALUE!</v>
      </c>
      <c r="AA119" s="56" t="b">
        <f>AND($A119="x",'Daļu izvēle'!$K116&lt;&gt;"",'Daļu izvēle'!$K116&lt;&gt;0)</f>
        <v>0</v>
      </c>
      <c r="AB119" s="56" t="b">
        <f t="shared" si="8"/>
        <v>0</v>
      </c>
      <c r="AC119" s="56" t="b">
        <f t="shared" si="9"/>
        <v>1</v>
      </c>
    </row>
    <row r="120" spans="1:29" hidden="1" x14ac:dyDescent="0.3">
      <c r="A120" s="324" t="str">
        <f>SUBSTITUTE('Daļu izvēle'!A117,"0","")</f>
        <v/>
      </c>
      <c r="B120" s="368">
        <f>'Daļu izvēle'!B117</f>
        <v>109</v>
      </c>
      <c r="C120" s="368" t="str">
        <f>'Daļu izvēle'!C117</f>
        <v>Rietumvidzeme</v>
      </c>
      <c r="D120" s="369" t="str">
        <f>'Daļu izvēle'!D117</f>
        <v>Rūjienas</v>
      </c>
      <c r="E120" s="370">
        <f>'Daļu izvēle'!K117</f>
        <v>0</v>
      </c>
      <c r="F120" s="370">
        <f>'Daļu izvēle'!L117</f>
        <v>0</v>
      </c>
      <c r="G120" s="108">
        <f>'Daļu izvēle'!M117</f>
        <v>0</v>
      </c>
      <c r="H120" s="109">
        <f>'Daļu izvēle'!N117</f>
        <v>0</v>
      </c>
      <c r="I120" s="383"/>
      <c r="J120" s="381">
        <f t="shared" si="6"/>
        <v>0</v>
      </c>
      <c r="K120" s="96" t="str">
        <f>IF($AA120,IF(AND($I120&lt;&gt;"",$I120&lt;&gt;0),ROUND(ROUND($I120,3)*Cenas!$B$14*Cenas!B$18,2),0),"")</f>
        <v/>
      </c>
      <c r="L120" s="96" t="str">
        <f>IF($AA120,IF(AND($I120&lt;&gt;"",$I120&lt;&gt;0),ROUND(ROUND($I120,3)*Cenas!$B$14*Cenas!C$18,2),0),"")</f>
        <v/>
      </c>
      <c r="M120" s="96" t="str">
        <f>IF($AA120,IF(AND($I120&lt;&gt;"",$I120&lt;&gt;0),ROUND(ROUND($I120,3)*Cenas!$B$14*Cenas!D$18,2),0),"")</f>
        <v/>
      </c>
      <c r="N120" s="96" t="str">
        <f>IF($AA120,IF(AND($I120&lt;&gt;"",$I120&lt;&gt;0),ROUND(ROUND($I120,3)*Cenas!$B$14*Cenas!E$18,2),0),"")</f>
        <v/>
      </c>
      <c r="O120" s="96" t="str">
        <f>IF($AA120,IF(AND($I120&lt;&gt;"",$I120&lt;&gt;0),ROUND(ROUND($I120,3)*Cenas!$B$14*Cenas!F$18,2),0),"")</f>
        <v/>
      </c>
      <c r="P120" s="144" t="str">
        <f>IF($AA120,IF(AND($I120&lt;&gt;"",$I120&lt;&gt;0),ROUND(ROUND($I120,3)*Cenas!$B$14*Cenas!G$18,2),0),"")</f>
        <v/>
      </c>
      <c r="Q120" s="103" t="b">
        <f>AND($A120="x",ISBLANK($K120),ISBLANK($N120),NOT(ISBLANK('Daļu izvēle'!K117)))</f>
        <v>0</v>
      </c>
      <c r="R120" s="1"/>
      <c r="W120" s="1" t="b">
        <f t="shared" si="7"/>
        <v>0</v>
      </c>
      <c r="X120" s="1" t="b">
        <f>AND($A120="x",'Daļu izvēle'!$K117&lt;&gt;"",ISBLANK($K120))</f>
        <v>0</v>
      </c>
      <c r="Y120" s="1" t="b">
        <f>AND($A120="x",'Daļu izvēle'!$K117&lt;&gt;"",ISBLANK($N120))</f>
        <v>0</v>
      </c>
      <c r="Z120" s="1" t="e">
        <f t="shared" si="5"/>
        <v>#VALUE!</v>
      </c>
      <c r="AA120" s="56" t="b">
        <f>AND($A120="x",'Daļu izvēle'!$K117&lt;&gt;"",'Daļu izvēle'!$K117&lt;&gt;0)</f>
        <v>0</v>
      </c>
      <c r="AB120" s="56" t="b">
        <f t="shared" si="8"/>
        <v>0</v>
      </c>
      <c r="AC120" s="56" t="b">
        <f t="shared" si="9"/>
        <v>1</v>
      </c>
    </row>
    <row r="121" spans="1:29" hidden="1" x14ac:dyDescent="0.3">
      <c r="A121" s="324" t="str">
        <f>SUBSTITUTE('Daļu izvēle'!A118,"0","")</f>
        <v/>
      </c>
      <c r="B121" s="368">
        <f>'Daļu izvēle'!B118</f>
        <v>110</v>
      </c>
      <c r="C121" s="368" t="str">
        <f>'Daļu izvēle'!C118</f>
        <v>Rietumvidzeme</v>
      </c>
      <c r="D121" s="369" t="str">
        <f>'Daļu izvēle'!D118</f>
        <v>Piejūras</v>
      </c>
      <c r="E121" s="370">
        <f>'Daļu izvēle'!K118</f>
        <v>0</v>
      </c>
      <c r="F121" s="370">
        <f>'Daļu izvēle'!L118</f>
        <v>0</v>
      </c>
      <c r="G121" s="108">
        <f>'Daļu izvēle'!M118</f>
        <v>0</v>
      </c>
      <c r="H121" s="109">
        <f>'Daļu izvēle'!N118</f>
        <v>0</v>
      </c>
      <c r="I121" s="383"/>
      <c r="J121" s="381">
        <f t="shared" si="6"/>
        <v>0</v>
      </c>
      <c r="K121" s="96" t="str">
        <f>IF($AA121,IF(AND($I121&lt;&gt;"",$I121&lt;&gt;0),ROUND(ROUND($I121,3)*Cenas!$B$14*Cenas!B$18,2),0),"")</f>
        <v/>
      </c>
      <c r="L121" s="96" t="str">
        <f>IF($AA121,IF(AND($I121&lt;&gt;"",$I121&lt;&gt;0),ROUND(ROUND($I121,3)*Cenas!$B$14*Cenas!C$18,2),0),"")</f>
        <v/>
      </c>
      <c r="M121" s="96" t="str">
        <f>IF($AA121,IF(AND($I121&lt;&gt;"",$I121&lt;&gt;0),ROUND(ROUND($I121,3)*Cenas!$B$14*Cenas!D$18,2),0),"")</f>
        <v/>
      </c>
      <c r="N121" s="96" t="str">
        <f>IF($AA121,IF(AND($I121&lt;&gt;"",$I121&lt;&gt;0),ROUND(ROUND($I121,3)*Cenas!$B$14*Cenas!E$18,2),0),"")</f>
        <v/>
      </c>
      <c r="O121" s="96" t="str">
        <f>IF($AA121,IF(AND($I121&lt;&gt;"",$I121&lt;&gt;0),ROUND(ROUND($I121,3)*Cenas!$B$14*Cenas!F$18,2),0),"")</f>
        <v/>
      </c>
      <c r="P121" s="144" t="str">
        <f>IF($AA121,IF(AND($I121&lt;&gt;"",$I121&lt;&gt;0),ROUND(ROUND($I121,3)*Cenas!$B$14*Cenas!G$18,2),0),"")</f>
        <v/>
      </c>
      <c r="Q121" s="103" t="b">
        <f>AND($A121="x",ISBLANK($K121),ISBLANK($N121),NOT(ISBLANK('Daļu izvēle'!K118)))</f>
        <v>0</v>
      </c>
      <c r="R121" s="1"/>
      <c r="W121" s="1" t="b">
        <f t="shared" si="7"/>
        <v>0</v>
      </c>
      <c r="X121" s="1" t="b">
        <f>AND($A121="x",'Daļu izvēle'!$K118&lt;&gt;"",ISBLANK($K121))</f>
        <v>0</v>
      </c>
      <c r="Y121" s="1" t="b">
        <f>AND($A121="x",'Daļu izvēle'!$K118&lt;&gt;"",ISBLANK($N121))</f>
        <v>0</v>
      </c>
      <c r="Z121" s="1" t="e">
        <f t="shared" si="5"/>
        <v>#VALUE!</v>
      </c>
      <c r="AA121" s="56" t="b">
        <f>AND($A121="x",'Daļu izvēle'!$K118&lt;&gt;"",'Daļu izvēle'!$K118&lt;&gt;0)</f>
        <v>0</v>
      </c>
      <c r="AB121" s="56" t="b">
        <f t="shared" si="8"/>
        <v>0</v>
      </c>
      <c r="AC121" s="56" t="b">
        <f t="shared" si="9"/>
        <v>1</v>
      </c>
    </row>
    <row r="122" spans="1:29" hidden="1" x14ac:dyDescent="0.3">
      <c r="A122" s="324" t="str">
        <f>SUBSTITUTE('Daļu izvēle'!A119,"0","")</f>
        <v/>
      </c>
      <c r="B122" s="368">
        <f>'Daļu izvēle'!B119</f>
        <v>111</v>
      </c>
      <c r="C122" s="368" t="str">
        <f>'Daļu izvēle'!C119</f>
        <v>Rietumvidzeme</v>
      </c>
      <c r="D122" s="369" t="str">
        <f>'Daļu izvēle'!D119</f>
        <v>Piejūras</v>
      </c>
      <c r="E122" s="370">
        <f>'Daļu izvēle'!K119</f>
        <v>0</v>
      </c>
      <c r="F122" s="370">
        <f>'Daļu izvēle'!L119</f>
        <v>0</v>
      </c>
      <c r="G122" s="108">
        <f>'Daļu izvēle'!M119</f>
        <v>0</v>
      </c>
      <c r="H122" s="109">
        <f>'Daļu izvēle'!N119</f>
        <v>0</v>
      </c>
      <c r="I122" s="383"/>
      <c r="J122" s="381">
        <f t="shared" si="6"/>
        <v>0</v>
      </c>
      <c r="K122" s="96" t="str">
        <f>IF($AA122,IF(AND($I122&lt;&gt;"",$I122&lt;&gt;0),ROUND(ROUND($I122,3)*Cenas!$B$14*Cenas!B$18,2),0),"")</f>
        <v/>
      </c>
      <c r="L122" s="96" t="str">
        <f>IF($AA122,IF(AND($I122&lt;&gt;"",$I122&lt;&gt;0),ROUND(ROUND($I122,3)*Cenas!$B$14*Cenas!C$18,2),0),"")</f>
        <v/>
      </c>
      <c r="M122" s="96" t="str">
        <f>IF($AA122,IF(AND($I122&lt;&gt;"",$I122&lt;&gt;0),ROUND(ROUND($I122,3)*Cenas!$B$14*Cenas!D$18,2),0),"")</f>
        <v/>
      </c>
      <c r="N122" s="96" t="str">
        <f>IF($AA122,IF(AND($I122&lt;&gt;"",$I122&lt;&gt;0),ROUND(ROUND($I122,3)*Cenas!$B$14*Cenas!E$18,2),0),"")</f>
        <v/>
      </c>
      <c r="O122" s="96" t="str">
        <f>IF($AA122,IF(AND($I122&lt;&gt;"",$I122&lt;&gt;0),ROUND(ROUND($I122,3)*Cenas!$B$14*Cenas!F$18,2),0),"")</f>
        <v/>
      </c>
      <c r="P122" s="144" t="str">
        <f>IF($AA122,IF(AND($I122&lt;&gt;"",$I122&lt;&gt;0),ROUND(ROUND($I122,3)*Cenas!$B$14*Cenas!G$18,2),0),"")</f>
        <v/>
      </c>
      <c r="Q122" s="103" t="b">
        <f>AND($A122="x",ISBLANK($K122),ISBLANK($N122),NOT(ISBLANK('Daļu izvēle'!K119)))</f>
        <v>0</v>
      </c>
      <c r="R122" s="1"/>
      <c r="W122" s="1" t="b">
        <f t="shared" si="7"/>
        <v>0</v>
      </c>
      <c r="X122" s="1" t="b">
        <f>AND($A122="x",'Daļu izvēle'!$K119&lt;&gt;"",ISBLANK($K122))</f>
        <v>0</v>
      </c>
      <c r="Y122" s="1" t="b">
        <f>AND($A122="x",'Daļu izvēle'!$K119&lt;&gt;"",ISBLANK($N122))</f>
        <v>0</v>
      </c>
      <c r="Z122" s="1" t="e">
        <f t="shared" si="5"/>
        <v>#VALUE!</v>
      </c>
      <c r="AA122" s="56" t="b">
        <f>AND($A122="x",'Daļu izvēle'!$K119&lt;&gt;"",'Daļu izvēle'!$K119&lt;&gt;0)</f>
        <v>0</v>
      </c>
      <c r="AB122" s="56" t="b">
        <f t="shared" si="8"/>
        <v>0</v>
      </c>
      <c r="AC122" s="56" t="b">
        <f t="shared" si="9"/>
        <v>1</v>
      </c>
    </row>
    <row r="123" spans="1:29" hidden="1" x14ac:dyDescent="0.3">
      <c r="A123" s="324" t="str">
        <f>SUBSTITUTE('Daļu izvēle'!A120,"0","")</f>
        <v/>
      </c>
      <c r="B123" s="368">
        <f>'Daļu izvēle'!B120</f>
        <v>112</v>
      </c>
      <c r="C123" s="368" t="str">
        <f>'Daļu izvēle'!C120</f>
        <v>Rietumvidzeme</v>
      </c>
      <c r="D123" s="369" t="str">
        <f>'Daļu izvēle'!D120</f>
        <v>Piejūras</v>
      </c>
      <c r="E123" s="370">
        <f>'Daļu izvēle'!K120</f>
        <v>0</v>
      </c>
      <c r="F123" s="370">
        <f>'Daļu izvēle'!L120</f>
        <v>0</v>
      </c>
      <c r="G123" s="108">
        <f>'Daļu izvēle'!M120</f>
        <v>0</v>
      </c>
      <c r="H123" s="109">
        <f>'Daļu izvēle'!N120</f>
        <v>0</v>
      </c>
      <c r="I123" s="383"/>
      <c r="J123" s="381">
        <f t="shared" si="6"/>
        <v>0</v>
      </c>
      <c r="K123" s="96" t="str">
        <f>IF($AA123,IF(AND($I123&lt;&gt;"",$I123&lt;&gt;0),ROUND(ROUND($I123,3)*Cenas!$B$14*Cenas!B$18,2),0),"")</f>
        <v/>
      </c>
      <c r="L123" s="96" t="str">
        <f>IF($AA123,IF(AND($I123&lt;&gt;"",$I123&lt;&gt;0),ROUND(ROUND($I123,3)*Cenas!$B$14*Cenas!C$18,2),0),"")</f>
        <v/>
      </c>
      <c r="M123" s="96" t="str">
        <f>IF($AA123,IF(AND($I123&lt;&gt;"",$I123&lt;&gt;0),ROUND(ROUND($I123,3)*Cenas!$B$14*Cenas!D$18,2),0),"")</f>
        <v/>
      </c>
      <c r="N123" s="96" t="str">
        <f>IF($AA123,IF(AND($I123&lt;&gt;"",$I123&lt;&gt;0),ROUND(ROUND($I123,3)*Cenas!$B$14*Cenas!E$18,2),0),"")</f>
        <v/>
      </c>
      <c r="O123" s="96" t="str">
        <f>IF($AA123,IF(AND($I123&lt;&gt;"",$I123&lt;&gt;0),ROUND(ROUND($I123,3)*Cenas!$B$14*Cenas!F$18,2),0),"")</f>
        <v/>
      </c>
      <c r="P123" s="144" t="str">
        <f>IF($AA123,IF(AND($I123&lt;&gt;"",$I123&lt;&gt;0),ROUND(ROUND($I123,3)*Cenas!$B$14*Cenas!G$18,2),0),"")</f>
        <v/>
      </c>
      <c r="Q123" s="103" t="b">
        <f>AND($A123="x",ISBLANK($K123),ISBLANK($N123),NOT(ISBLANK('Daļu izvēle'!K120)))</f>
        <v>0</v>
      </c>
      <c r="R123" s="1"/>
      <c r="W123" s="1" t="b">
        <f t="shared" si="7"/>
        <v>0</v>
      </c>
      <c r="X123" s="1" t="b">
        <f>AND($A123="x",'Daļu izvēle'!$K120&lt;&gt;"",ISBLANK($K123))</f>
        <v>0</v>
      </c>
      <c r="Y123" s="1" t="b">
        <f>AND($A123="x",'Daļu izvēle'!$K120&lt;&gt;"",ISBLANK($N123))</f>
        <v>0</v>
      </c>
      <c r="Z123" s="1" t="e">
        <f t="shared" si="5"/>
        <v>#VALUE!</v>
      </c>
      <c r="AA123" s="56" t="b">
        <f>AND($A123="x",'Daļu izvēle'!$K120&lt;&gt;"",'Daļu izvēle'!$K120&lt;&gt;0)</f>
        <v>0</v>
      </c>
      <c r="AB123" s="56" t="b">
        <f t="shared" si="8"/>
        <v>0</v>
      </c>
      <c r="AC123" s="56" t="b">
        <f t="shared" si="9"/>
        <v>1</v>
      </c>
    </row>
    <row r="124" spans="1:29" hidden="1" x14ac:dyDescent="0.3">
      <c r="A124" s="324" t="str">
        <f>SUBSTITUTE('Daļu izvēle'!A121,"0","")</f>
        <v/>
      </c>
      <c r="B124" s="368">
        <f>'Daļu izvēle'!B121</f>
        <v>113</v>
      </c>
      <c r="C124" s="368" t="str">
        <f>'Daļu izvēle'!C121</f>
        <v>Rietumvidzeme</v>
      </c>
      <c r="D124" s="369" t="str">
        <f>'Daļu izvēle'!D121</f>
        <v>Piejūras</v>
      </c>
      <c r="E124" s="370">
        <f>'Daļu izvēle'!K121</f>
        <v>0</v>
      </c>
      <c r="F124" s="370">
        <f>'Daļu izvēle'!L121</f>
        <v>0</v>
      </c>
      <c r="G124" s="108">
        <f>'Daļu izvēle'!M121</f>
        <v>0</v>
      </c>
      <c r="H124" s="109">
        <f>'Daļu izvēle'!N121</f>
        <v>0</v>
      </c>
      <c r="I124" s="383"/>
      <c r="J124" s="381">
        <f t="shared" si="6"/>
        <v>0</v>
      </c>
      <c r="K124" s="96" t="str">
        <f>IF($AA124,IF(AND($I124&lt;&gt;"",$I124&lt;&gt;0),ROUND(ROUND($I124,3)*Cenas!$B$14*Cenas!B$18,2),0),"")</f>
        <v/>
      </c>
      <c r="L124" s="96" t="str">
        <f>IF($AA124,IF(AND($I124&lt;&gt;"",$I124&lt;&gt;0),ROUND(ROUND($I124,3)*Cenas!$B$14*Cenas!C$18,2),0),"")</f>
        <v/>
      </c>
      <c r="M124" s="96" t="str">
        <f>IF($AA124,IF(AND($I124&lt;&gt;"",$I124&lt;&gt;0),ROUND(ROUND($I124,3)*Cenas!$B$14*Cenas!D$18,2),0),"")</f>
        <v/>
      </c>
      <c r="N124" s="96" t="str">
        <f>IF($AA124,IF(AND($I124&lt;&gt;"",$I124&lt;&gt;0),ROUND(ROUND($I124,3)*Cenas!$B$14*Cenas!E$18,2),0),"")</f>
        <v/>
      </c>
      <c r="O124" s="96" t="str">
        <f>IF($AA124,IF(AND($I124&lt;&gt;"",$I124&lt;&gt;0),ROUND(ROUND($I124,3)*Cenas!$B$14*Cenas!F$18,2),0),"")</f>
        <v/>
      </c>
      <c r="P124" s="144" t="str">
        <f>IF($AA124,IF(AND($I124&lt;&gt;"",$I124&lt;&gt;0),ROUND(ROUND($I124,3)*Cenas!$B$14*Cenas!G$18,2),0),"")</f>
        <v/>
      </c>
      <c r="Q124" s="103" t="b">
        <f>AND($A124="x",ISBLANK($K124),ISBLANK($N124),NOT(ISBLANK('Daļu izvēle'!K121)))</f>
        <v>0</v>
      </c>
      <c r="R124" s="1"/>
      <c r="W124" s="1" t="b">
        <f t="shared" si="7"/>
        <v>0</v>
      </c>
      <c r="X124" s="1" t="b">
        <f>AND($A124="x",'Daļu izvēle'!$K121&lt;&gt;"",ISBLANK($K124))</f>
        <v>0</v>
      </c>
      <c r="Y124" s="1" t="b">
        <f>AND($A124="x",'Daļu izvēle'!$K121&lt;&gt;"",ISBLANK($N124))</f>
        <v>0</v>
      </c>
      <c r="Z124" s="1" t="e">
        <f t="shared" si="5"/>
        <v>#VALUE!</v>
      </c>
      <c r="AA124" s="56" t="b">
        <f>AND($A124="x",'Daļu izvēle'!$K121&lt;&gt;"",'Daļu izvēle'!$K121&lt;&gt;0)</f>
        <v>0</v>
      </c>
      <c r="AB124" s="56" t="b">
        <f t="shared" si="8"/>
        <v>0</v>
      </c>
      <c r="AC124" s="56" t="b">
        <f t="shared" si="9"/>
        <v>1</v>
      </c>
    </row>
    <row r="125" spans="1:29" hidden="1" x14ac:dyDescent="0.3">
      <c r="A125" s="324" t="str">
        <f>SUBSTITUTE('Daļu izvēle'!A122,"0","")</f>
        <v/>
      </c>
      <c r="B125" s="368">
        <f>'Daļu izvēle'!B122</f>
        <v>114</v>
      </c>
      <c r="C125" s="368" t="str">
        <f>'Daļu izvēle'!C122</f>
        <v>Rietumvidzeme</v>
      </c>
      <c r="D125" s="369" t="str">
        <f>'Daļu izvēle'!D122</f>
        <v>Limbažu</v>
      </c>
      <c r="E125" s="370">
        <f>'Daļu izvēle'!K122</f>
        <v>0</v>
      </c>
      <c r="F125" s="370">
        <f>'Daļu izvēle'!L122</f>
        <v>0</v>
      </c>
      <c r="G125" s="108">
        <f>'Daļu izvēle'!M122</f>
        <v>0</v>
      </c>
      <c r="H125" s="109">
        <f>'Daļu izvēle'!N122</f>
        <v>0</v>
      </c>
      <c r="I125" s="383"/>
      <c r="J125" s="381">
        <f t="shared" si="6"/>
        <v>0</v>
      </c>
      <c r="K125" s="96" t="str">
        <f>IF($AA125,IF(AND($I125&lt;&gt;"",$I125&lt;&gt;0),ROUND(ROUND($I125,3)*Cenas!$B$14*Cenas!B$18,2),0),"")</f>
        <v/>
      </c>
      <c r="L125" s="96" t="str">
        <f>IF($AA125,IF(AND($I125&lt;&gt;"",$I125&lt;&gt;0),ROUND(ROUND($I125,3)*Cenas!$B$14*Cenas!C$18,2),0),"")</f>
        <v/>
      </c>
      <c r="M125" s="96" t="str">
        <f>IF($AA125,IF(AND($I125&lt;&gt;"",$I125&lt;&gt;0),ROUND(ROUND($I125,3)*Cenas!$B$14*Cenas!D$18,2),0),"")</f>
        <v/>
      </c>
      <c r="N125" s="96" t="str">
        <f>IF($AA125,IF(AND($I125&lt;&gt;"",$I125&lt;&gt;0),ROUND(ROUND($I125,3)*Cenas!$B$14*Cenas!E$18,2),0),"")</f>
        <v/>
      </c>
      <c r="O125" s="96" t="str">
        <f>IF($AA125,IF(AND($I125&lt;&gt;"",$I125&lt;&gt;0),ROUND(ROUND($I125,3)*Cenas!$B$14*Cenas!F$18,2),0),"")</f>
        <v/>
      </c>
      <c r="P125" s="144" t="str">
        <f>IF($AA125,IF(AND($I125&lt;&gt;"",$I125&lt;&gt;0),ROUND(ROUND($I125,3)*Cenas!$B$14*Cenas!G$18,2),0),"")</f>
        <v/>
      </c>
      <c r="Q125" s="103" t="b">
        <f>AND($A125="x",ISBLANK($K125),ISBLANK($N125),NOT(ISBLANK('Daļu izvēle'!K122)))</f>
        <v>0</v>
      </c>
      <c r="R125" s="1"/>
      <c r="W125" s="1" t="b">
        <f t="shared" si="7"/>
        <v>0</v>
      </c>
      <c r="X125" s="1" t="b">
        <f>AND($A125="x",'Daļu izvēle'!$K122&lt;&gt;"",ISBLANK($K125))</f>
        <v>0</v>
      </c>
      <c r="Y125" s="1" t="b">
        <f>AND($A125="x",'Daļu izvēle'!$K122&lt;&gt;"",ISBLANK($N125))</f>
        <v>0</v>
      </c>
      <c r="Z125" s="1" t="e">
        <f t="shared" si="5"/>
        <v>#VALUE!</v>
      </c>
      <c r="AA125" s="56" t="b">
        <f>AND($A125="x",'Daļu izvēle'!$K122&lt;&gt;"",'Daļu izvēle'!$K122&lt;&gt;0)</f>
        <v>0</v>
      </c>
      <c r="AB125" s="56" t="b">
        <f t="shared" si="8"/>
        <v>0</v>
      </c>
      <c r="AC125" s="56" t="b">
        <f t="shared" si="9"/>
        <v>1</v>
      </c>
    </row>
    <row r="126" spans="1:29" hidden="1" x14ac:dyDescent="0.3">
      <c r="A126" s="324" t="str">
        <f>SUBSTITUTE('Daļu izvēle'!A123,"0","")</f>
        <v/>
      </c>
      <c r="B126" s="368">
        <f>'Daļu izvēle'!B123</f>
        <v>115</v>
      </c>
      <c r="C126" s="368" t="str">
        <f>'Daļu izvēle'!C123</f>
        <v>Rietumvidzeme</v>
      </c>
      <c r="D126" s="369" t="str">
        <f>'Daļu izvēle'!D123</f>
        <v>Limbažu</v>
      </c>
      <c r="E126" s="370">
        <f>'Daļu izvēle'!K123</f>
        <v>0</v>
      </c>
      <c r="F126" s="370">
        <f>'Daļu izvēle'!L123</f>
        <v>0</v>
      </c>
      <c r="G126" s="108">
        <f>'Daļu izvēle'!M123</f>
        <v>0</v>
      </c>
      <c r="H126" s="109">
        <f>'Daļu izvēle'!N123</f>
        <v>0</v>
      </c>
      <c r="I126" s="383"/>
      <c r="J126" s="381">
        <f t="shared" si="6"/>
        <v>0</v>
      </c>
      <c r="K126" s="96" t="str">
        <f>IF($AA126,IF(AND($I126&lt;&gt;"",$I126&lt;&gt;0),ROUND(ROUND($I126,3)*Cenas!$B$14*Cenas!B$18,2),0),"")</f>
        <v/>
      </c>
      <c r="L126" s="96" t="str">
        <f>IF($AA126,IF(AND($I126&lt;&gt;"",$I126&lt;&gt;0),ROUND(ROUND($I126,3)*Cenas!$B$14*Cenas!C$18,2),0),"")</f>
        <v/>
      </c>
      <c r="M126" s="96" t="str">
        <f>IF($AA126,IF(AND($I126&lt;&gt;"",$I126&lt;&gt;0),ROUND(ROUND($I126,3)*Cenas!$B$14*Cenas!D$18,2),0),"")</f>
        <v/>
      </c>
      <c r="N126" s="96" t="str">
        <f>IF($AA126,IF(AND($I126&lt;&gt;"",$I126&lt;&gt;0),ROUND(ROUND($I126,3)*Cenas!$B$14*Cenas!E$18,2),0),"")</f>
        <v/>
      </c>
      <c r="O126" s="96" t="str">
        <f>IF($AA126,IF(AND($I126&lt;&gt;"",$I126&lt;&gt;0),ROUND(ROUND($I126,3)*Cenas!$B$14*Cenas!F$18,2),0),"")</f>
        <v/>
      </c>
      <c r="P126" s="144" t="str">
        <f>IF($AA126,IF(AND($I126&lt;&gt;"",$I126&lt;&gt;0),ROUND(ROUND($I126,3)*Cenas!$B$14*Cenas!G$18,2),0),"")</f>
        <v/>
      </c>
      <c r="Q126" s="103" t="b">
        <f>AND($A126="x",ISBLANK($K126),ISBLANK($N126),NOT(ISBLANK('Daļu izvēle'!K123)))</f>
        <v>0</v>
      </c>
      <c r="R126" s="1"/>
      <c r="W126" s="1" t="b">
        <f t="shared" si="7"/>
        <v>0</v>
      </c>
      <c r="X126" s="1" t="b">
        <f>AND($A126="x",'Daļu izvēle'!$K123&lt;&gt;"",ISBLANK($K126))</f>
        <v>0</v>
      </c>
      <c r="Y126" s="1" t="b">
        <f>AND($A126="x",'Daļu izvēle'!$K123&lt;&gt;"",ISBLANK($N126))</f>
        <v>0</v>
      </c>
      <c r="Z126" s="1" t="e">
        <f t="shared" si="5"/>
        <v>#VALUE!</v>
      </c>
      <c r="AA126" s="56" t="b">
        <f>AND($A126="x",'Daļu izvēle'!$K123&lt;&gt;"",'Daļu izvēle'!$K123&lt;&gt;0)</f>
        <v>0</v>
      </c>
      <c r="AB126" s="56" t="b">
        <f t="shared" si="8"/>
        <v>0</v>
      </c>
      <c r="AC126" s="56" t="b">
        <f t="shared" si="9"/>
        <v>1</v>
      </c>
    </row>
    <row r="127" spans="1:29" hidden="1" x14ac:dyDescent="0.3">
      <c r="A127" s="324" t="str">
        <f>SUBSTITUTE('Daļu izvēle'!A124,"0","")</f>
        <v/>
      </c>
      <c r="B127" s="368">
        <f>'Daļu izvēle'!B124</f>
        <v>116</v>
      </c>
      <c r="C127" s="368" t="str">
        <f>'Daļu izvēle'!C124</f>
        <v>Rietumvidzeme</v>
      </c>
      <c r="D127" s="369" t="str">
        <f>'Daļu izvēle'!D124</f>
        <v>Limbažu</v>
      </c>
      <c r="E127" s="370">
        <f>'Daļu izvēle'!K124</f>
        <v>0</v>
      </c>
      <c r="F127" s="370">
        <f>'Daļu izvēle'!L124</f>
        <v>0</v>
      </c>
      <c r="G127" s="108">
        <f>'Daļu izvēle'!M124</f>
        <v>0</v>
      </c>
      <c r="H127" s="109">
        <f>'Daļu izvēle'!N124</f>
        <v>0</v>
      </c>
      <c r="I127" s="383"/>
      <c r="J127" s="381">
        <f t="shared" si="6"/>
        <v>0</v>
      </c>
      <c r="K127" s="96" t="str">
        <f>IF($AA127,IF(AND($I127&lt;&gt;"",$I127&lt;&gt;0),ROUND(ROUND($I127,3)*Cenas!$B$14*Cenas!B$18,2),0),"")</f>
        <v/>
      </c>
      <c r="L127" s="96" t="str">
        <f>IF($AA127,IF(AND($I127&lt;&gt;"",$I127&lt;&gt;0),ROUND(ROUND($I127,3)*Cenas!$B$14*Cenas!C$18,2),0),"")</f>
        <v/>
      </c>
      <c r="M127" s="96" t="str">
        <f>IF($AA127,IF(AND($I127&lt;&gt;"",$I127&lt;&gt;0),ROUND(ROUND($I127,3)*Cenas!$B$14*Cenas!D$18,2),0),"")</f>
        <v/>
      </c>
      <c r="N127" s="96" t="str">
        <f>IF($AA127,IF(AND($I127&lt;&gt;"",$I127&lt;&gt;0),ROUND(ROUND($I127,3)*Cenas!$B$14*Cenas!E$18,2),0),"")</f>
        <v/>
      </c>
      <c r="O127" s="96" t="str">
        <f>IF($AA127,IF(AND($I127&lt;&gt;"",$I127&lt;&gt;0),ROUND(ROUND($I127,3)*Cenas!$B$14*Cenas!F$18,2),0),"")</f>
        <v/>
      </c>
      <c r="P127" s="144" t="str">
        <f>IF($AA127,IF(AND($I127&lt;&gt;"",$I127&lt;&gt;0),ROUND(ROUND($I127,3)*Cenas!$B$14*Cenas!G$18,2),0),"")</f>
        <v/>
      </c>
      <c r="Q127" s="103" t="b">
        <f>AND($A127="x",ISBLANK($K127),ISBLANK($N127),NOT(ISBLANK('Daļu izvēle'!K124)))</f>
        <v>0</v>
      </c>
      <c r="R127" s="1"/>
      <c r="W127" s="1" t="b">
        <f t="shared" si="7"/>
        <v>0</v>
      </c>
      <c r="X127" s="1" t="b">
        <f>AND($A127="x",'Daļu izvēle'!$K124&lt;&gt;"",ISBLANK($K127))</f>
        <v>0</v>
      </c>
      <c r="Y127" s="1" t="b">
        <f>AND($A127="x",'Daļu izvēle'!$K124&lt;&gt;"",ISBLANK($N127))</f>
        <v>0</v>
      </c>
      <c r="Z127" s="1" t="e">
        <f t="shared" si="5"/>
        <v>#VALUE!</v>
      </c>
      <c r="AA127" s="56" t="b">
        <f>AND($A127="x",'Daļu izvēle'!$K124&lt;&gt;"",'Daļu izvēle'!$K124&lt;&gt;0)</f>
        <v>0</v>
      </c>
      <c r="AB127" s="56" t="b">
        <f t="shared" si="8"/>
        <v>0</v>
      </c>
      <c r="AC127" s="56" t="b">
        <f t="shared" si="9"/>
        <v>1</v>
      </c>
    </row>
    <row r="128" spans="1:29" hidden="1" x14ac:dyDescent="0.3">
      <c r="A128" s="324" t="str">
        <f>SUBSTITUTE('Daļu izvēle'!A125,"0","")</f>
        <v/>
      </c>
      <c r="B128" s="368">
        <f>'Daļu izvēle'!B125</f>
        <v>117</v>
      </c>
      <c r="C128" s="368" t="str">
        <f>'Daļu izvēle'!C125</f>
        <v>Rietumvidzeme</v>
      </c>
      <c r="D128" s="369" t="str">
        <f>'Daļu izvēle'!D125</f>
        <v>Limbažu</v>
      </c>
      <c r="E128" s="370">
        <f>'Daļu izvēle'!K125</f>
        <v>0</v>
      </c>
      <c r="F128" s="370">
        <f>'Daļu izvēle'!L125</f>
        <v>0</v>
      </c>
      <c r="G128" s="108">
        <f>'Daļu izvēle'!M125</f>
        <v>0</v>
      </c>
      <c r="H128" s="109">
        <f>'Daļu izvēle'!N125</f>
        <v>0</v>
      </c>
      <c r="I128" s="383"/>
      <c r="J128" s="381">
        <f t="shared" si="6"/>
        <v>0</v>
      </c>
      <c r="K128" s="96" t="str">
        <f>IF($AA128,IF(AND($I128&lt;&gt;"",$I128&lt;&gt;0),ROUND(ROUND($I128,3)*Cenas!$B$14*Cenas!B$18,2),0),"")</f>
        <v/>
      </c>
      <c r="L128" s="96" t="str">
        <f>IF($AA128,IF(AND($I128&lt;&gt;"",$I128&lt;&gt;0),ROUND(ROUND($I128,3)*Cenas!$B$14*Cenas!C$18,2),0),"")</f>
        <v/>
      </c>
      <c r="M128" s="96" t="str">
        <f>IF($AA128,IF(AND($I128&lt;&gt;"",$I128&lt;&gt;0),ROUND(ROUND($I128,3)*Cenas!$B$14*Cenas!D$18,2),0),"")</f>
        <v/>
      </c>
      <c r="N128" s="96" t="str">
        <f>IF($AA128,IF(AND($I128&lt;&gt;"",$I128&lt;&gt;0),ROUND(ROUND($I128,3)*Cenas!$B$14*Cenas!E$18,2),0),"")</f>
        <v/>
      </c>
      <c r="O128" s="96" t="str">
        <f>IF($AA128,IF(AND($I128&lt;&gt;"",$I128&lt;&gt;0),ROUND(ROUND($I128,3)*Cenas!$B$14*Cenas!F$18,2),0),"")</f>
        <v/>
      </c>
      <c r="P128" s="144" t="str">
        <f>IF($AA128,IF(AND($I128&lt;&gt;"",$I128&lt;&gt;0),ROUND(ROUND($I128,3)*Cenas!$B$14*Cenas!G$18,2),0),"")</f>
        <v/>
      </c>
      <c r="Q128" s="103" t="b">
        <f>AND($A128="x",ISBLANK($K128),ISBLANK($N128),NOT(ISBLANK('Daļu izvēle'!K125)))</f>
        <v>0</v>
      </c>
      <c r="R128" s="1"/>
      <c r="W128" s="1" t="b">
        <f t="shared" si="7"/>
        <v>0</v>
      </c>
      <c r="X128" s="1" t="b">
        <f>AND($A128="x",'Daļu izvēle'!$K125&lt;&gt;"",ISBLANK($K128))</f>
        <v>0</v>
      </c>
      <c r="Y128" s="1" t="b">
        <f>AND($A128="x",'Daļu izvēle'!$K125&lt;&gt;"",ISBLANK($N128))</f>
        <v>0</v>
      </c>
      <c r="Z128" s="1" t="e">
        <f t="shared" si="5"/>
        <v>#VALUE!</v>
      </c>
      <c r="AA128" s="56" t="b">
        <f>AND($A128="x",'Daļu izvēle'!$K125&lt;&gt;"",'Daļu izvēle'!$K125&lt;&gt;0)</f>
        <v>0</v>
      </c>
      <c r="AB128" s="56" t="b">
        <f t="shared" si="8"/>
        <v>0</v>
      </c>
      <c r="AC128" s="56" t="b">
        <f t="shared" si="9"/>
        <v>1</v>
      </c>
    </row>
    <row r="129" spans="1:29" hidden="1" x14ac:dyDescent="0.3">
      <c r="A129" s="324" t="str">
        <f>SUBSTITUTE('Daļu izvēle'!A126,"0","")</f>
        <v/>
      </c>
      <c r="B129" s="368">
        <f>'Daļu izvēle'!B126</f>
        <v>118</v>
      </c>
      <c r="C129" s="368" t="str">
        <f>'Daļu izvēle'!C126</f>
        <v>Rietumvidzeme</v>
      </c>
      <c r="D129" s="369" t="str">
        <f>'Daļu izvēle'!D126</f>
        <v>Limbažu</v>
      </c>
      <c r="E129" s="370">
        <f>'Daļu izvēle'!K126</f>
        <v>0</v>
      </c>
      <c r="F129" s="370">
        <f>'Daļu izvēle'!L126</f>
        <v>0</v>
      </c>
      <c r="G129" s="108">
        <f>'Daļu izvēle'!M126</f>
        <v>0</v>
      </c>
      <c r="H129" s="109">
        <f>'Daļu izvēle'!N126</f>
        <v>0</v>
      </c>
      <c r="I129" s="383"/>
      <c r="J129" s="381">
        <f t="shared" si="6"/>
        <v>0</v>
      </c>
      <c r="K129" s="96" t="str">
        <f>IF($AA129,IF(AND($I129&lt;&gt;"",$I129&lt;&gt;0),ROUND(ROUND($I129,3)*Cenas!$B$14*Cenas!B$18,2),0),"")</f>
        <v/>
      </c>
      <c r="L129" s="96" t="str">
        <f>IF($AA129,IF(AND($I129&lt;&gt;"",$I129&lt;&gt;0),ROUND(ROUND($I129,3)*Cenas!$B$14*Cenas!C$18,2),0),"")</f>
        <v/>
      </c>
      <c r="M129" s="96" t="str">
        <f>IF($AA129,IF(AND($I129&lt;&gt;"",$I129&lt;&gt;0),ROUND(ROUND($I129,3)*Cenas!$B$14*Cenas!D$18,2),0),"")</f>
        <v/>
      </c>
      <c r="N129" s="96" t="str">
        <f>IF($AA129,IF(AND($I129&lt;&gt;"",$I129&lt;&gt;0),ROUND(ROUND($I129,3)*Cenas!$B$14*Cenas!E$18,2),0),"")</f>
        <v/>
      </c>
      <c r="O129" s="96" t="str">
        <f>IF($AA129,IF(AND($I129&lt;&gt;"",$I129&lt;&gt;0),ROUND(ROUND($I129,3)*Cenas!$B$14*Cenas!F$18,2),0),"")</f>
        <v/>
      </c>
      <c r="P129" s="144" t="str">
        <f>IF($AA129,IF(AND($I129&lt;&gt;"",$I129&lt;&gt;0),ROUND(ROUND($I129,3)*Cenas!$B$14*Cenas!G$18,2),0),"")</f>
        <v/>
      </c>
      <c r="Q129" s="103" t="b">
        <f>AND($A129="x",ISBLANK($K129),ISBLANK($N129),NOT(ISBLANK('Daļu izvēle'!K126)))</f>
        <v>0</v>
      </c>
      <c r="R129" s="1"/>
      <c r="W129" s="1" t="b">
        <f t="shared" si="7"/>
        <v>0</v>
      </c>
      <c r="X129" s="1" t="b">
        <f>AND($A129="x",'Daļu izvēle'!$K126&lt;&gt;"",ISBLANK($K129))</f>
        <v>0</v>
      </c>
      <c r="Y129" s="1" t="b">
        <f>AND($A129="x",'Daļu izvēle'!$K126&lt;&gt;"",ISBLANK($N129))</f>
        <v>0</v>
      </c>
      <c r="Z129" s="1" t="e">
        <f t="shared" si="5"/>
        <v>#VALUE!</v>
      </c>
      <c r="AA129" s="56" t="b">
        <f>AND($A129="x",'Daļu izvēle'!$K126&lt;&gt;"",'Daļu izvēle'!$K126&lt;&gt;0)</f>
        <v>0</v>
      </c>
      <c r="AB129" s="56" t="b">
        <f t="shared" si="8"/>
        <v>0</v>
      </c>
      <c r="AC129" s="56" t="b">
        <f t="shared" si="9"/>
        <v>1</v>
      </c>
    </row>
    <row r="130" spans="1:29" hidden="1" x14ac:dyDescent="0.3">
      <c r="A130" s="324" t="str">
        <f>SUBSTITUTE('Daļu izvēle'!A127,"0","")</f>
        <v/>
      </c>
      <c r="B130" s="368">
        <f>'Daļu izvēle'!B127</f>
        <v>119</v>
      </c>
      <c r="C130" s="368" t="str">
        <f>'Daļu izvēle'!C127</f>
        <v>Rietumvidzeme</v>
      </c>
      <c r="D130" s="369" t="str">
        <f>'Daļu izvēle'!D127</f>
        <v>Valmieras</v>
      </c>
      <c r="E130" s="370">
        <f>'Daļu izvēle'!K127</f>
        <v>0</v>
      </c>
      <c r="F130" s="370">
        <f>'Daļu izvēle'!L127</f>
        <v>0</v>
      </c>
      <c r="G130" s="108">
        <f>'Daļu izvēle'!M127</f>
        <v>0</v>
      </c>
      <c r="H130" s="109">
        <f>'Daļu izvēle'!N127</f>
        <v>0</v>
      </c>
      <c r="I130" s="383"/>
      <c r="J130" s="381">
        <f t="shared" si="6"/>
        <v>0</v>
      </c>
      <c r="K130" s="96" t="str">
        <f>IF($AA130,IF(AND($I130&lt;&gt;"",$I130&lt;&gt;0),ROUND(ROUND($I130,3)*Cenas!$B$14*Cenas!B$18,2),0),"")</f>
        <v/>
      </c>
      <c r="L130" s="96" t="str">
        <f>IF($AA130,IF(AND($I130&lt;&gt;"",$I130&lt;&gt;0),ROUND(ROUND($I130,3)*Cenas!$B$14*Cenas!C$18,2),0),"")</f>
        <v/>
      </c>
      <c r="M130" s="96" t="str">
        <f>IF($AA130,IF(AND($I130&lt;&gt;"",$I130&lt;&gt;0),ROUND(ROUND($I130,3)*Cenas!$B$14*Cenas!D$18,2),0),"")</f>
        <v/>
      </c>
      <c r="N130" s="96" t="str">
        <f>IF($AA130,IF(AND($I130&lt;&gt;"",$I130&lt;&gt;0),ROUND(ROUND($I130,3)*Cenas!$B$14*Cenas!E$18,2),0),"")</f>
        <v/>
      </c>
      <c r="O130" s="96" t="str">
        <f>IF($AA130,IF(AND($I130&lt;&gt;"",$I130&lt;&gt;0),ROUND(ROUND($I130,3)*Cenas!$B$14*Cenas!F$18,2),0),"")</f>
        <v/>
      </c>
      <c r="P130" s="144" t="str">
        <f>IF($AA130,IF(AND($I130&lt;&gt;"",$I130&lt;&gt;0),ROUND(ROUND($I130,3)*Cenas!$B$14*Cenas!G$18,2),0),"")</f>
        <v/>
      </c>
      <c r="Q130" s="103" t="b">
        <f>AND($A130="x",ISBLANK($K130),ISBLANK($N130),NOT(ISBLANK('Daļu izvēle'!K127)))</f>
        <v>0</v>
      </c>
      <c r="R130" s="1"/>
      <c r="W130" s="1" t="b">
        <f t="shared" si="7"/>
        <v>0</v>
      </c>
      <c r="X130" s="1" t="b">
        <f>AND($A130="x",'Daļu izvēle'!$K127&lt;&gt;"",ISBLANK($K130))</f>
        <v>0</v>
      </c>
      <c r="Y130" s="1" t="b">
        <f>AND($A130="x",'Daļu izvēle'!$K127&lt;&gt;"",ISBLANK($N130))</f>
        <v>0</v>
      </c>
      <c r="Z130" s="1" t="e">
        <f t="shared" si="5"/>
        <v>#VALUE!</v>
      </c>
      <c r="AA130" s="56" t="b">
        <f>AND($A130="x",'Daļu izvēle'!$K127&lt;&gt;"",'Daļu izvēle'!$K127&lt;&gt;0)</f>
        <v>0</v>
      </c>
      <c r="AB130" s="56" t="b">
        <f t="shared" si="8"/>
        <v>0</v>
      </c>
      <c r="AC130" s="56" t="b">
        <f t="shared" si="9"/>
        <v>1</v>
      </c>
    </row>
    <row r="131" spans="1:29" hidden="1" x14ac:dyDescent="0.3">
      <c r="A131" s="324" t="str">
        <f>SUBSTITUTE('Daļu izvēle'!A128,"0","")</f>
        <v/>
      </c>
      <c r="B131" s="368">
        <f>'Daļu izvēle'!B128</f>
        <v>120</v>
      </c>
      <c r="C131" s="368" t="str">
        <f>'Daļu izvēle'!C128</f>
        <v>Rietumvidzeme</v>
      </c>
      <c r="D131" s="369" t="str">
        <f>'Daļu izvēle'!D128</f>
        <v>Valmieras</v>
      </c>
      <c r="E131" s="370">
        <f>'Daļu izvēle'!K128</f>
        <v>0</v>
      </c>
      <c r="F131" s="370">
        <f>'Daļu izvēle'!L128</f>
        <v>0</v>
      </c>
      <c r="G131" s="108">
        <f>'Daļu izvēle'!M128</f>
        <v>0</v>
      </c>
      <c r="H131" s="109">
        <f>'Daļu izvēle'!N128</f>
        <v>0</v>
      </c>
      <c r="I131" s="383"/>
      <c r="J131" s="381">
        <f t="shared" si="6"/>
        <v>0</v>
      </c>
      <c r="K131" s="96" t="str">
        <f>IF($AA131,IF(AND($I131&lt;&gt;"",$I131&lt;&gt;0),ROUND(ROUND($I131,3)*Cenas!$B$14*Cenas!B$18,2),0),"")</f>
        <v/>
      </c>
      <c r="L131" s="96" t="str">
        <f>IF($AA131,IF(AND($I131&lt;&gt;"",$I131&lt;&gt;0),ROUND(ROUND($I131,3)*Cenas!$B$14*Cenas!C$18,2),0),"")</f>
        <v/>
      </c>
      <c r="M131" s="96" t="str">
        <f>IF($AA131,IF(AND($I131&lt;&gt;"",$I131&lt;&gt;0),ROUND(ROUND($I131,3)*Cenas!$B$14*Cenas!D$18,2),0),"")</f>
        <v/>
      </c>
      <c r="N131" s="96" t="str">
        <f>IF($AA131,IF(AND($I131&lt;&gt;"",$I131&lt;&gt;0),ROUND(ROUND($I131,3)*Cenas!$B$14*Cenas!E$18,2),0),"")</f>
        <v/>
      </c>
      <c r="O131" s="96" t="str">
        <f>IF($AA131,IF(AND($I131&lt;&gt;"",$I131&lt;&gt;0),ROUND(ROUND($I131,3)*Cenas!$B$14*Cenas!F$18,2),0),"")</f>
        <v/>
      </c>
      <c r="P131" s="144" t="str">
        <f>IF($AA131,IF(AND($I131&lt;&gt;"",$I131&lt;&gt;0),ROUND(ROUND($I131,3)*Cenas!$B$14*Cenas!G$18,2),0),"")</f>
        <v/>
      </c>
      <c r="Q131" s="103" t="b">
        <f>AND($A131="x",ISBLANK($K131),ISBLANK($N131),NOT(ISBLANK('Daļu izvēle'!K128)))</f>
        <v>0</v>
      </c>
      <c r="R131" s="1"/>
      <c r="W131" s="1" t="b">
        <f t="shared" si="7"/>
        <v>0</v>
      </c>
      <c r="X131" s="1" t="b">
        <f>AND($A131="x",'Daļu izvēle'!$K128&lt;&gt;"",ISBLANK($K131))</f>
        <v>0</v>
      </c>
      <c r="Y131" s="1" t="b">
        <f>AND($A131="x",'Daļu izvēle'!$K128&lt;&gt;"",ISBLANK($N131))</f>
        <v>0</v>
      </c>
      <c r="Z131" s="1" t="e">
        <f t="shared" si="5"/>
        <v>#VALUE!</v>
      </c>
      <c r="AA131" s="56" t="b">
        <f>AND($A131="x",'Daļu izvēle'!$K128&lt;&gt;"",'Daļu izvēle'!$K128&lt;&gt;0)</f>
        <v>0</v>
      </c>
      <c r="AB131" s="56" t="b">
        <f t="shared" si="8"/>
        <v>0</v>
      </c>
      <c r="AC131" s="56" t="b">
        <f t="shared" si="9"/>
        <v>1</v>
      </c>
    </row>
    <row r="132" spans="1:29" hidden="1" x14ac:dyDescent="0.3">
      <c r="A132" s="324" t="str">
        <f>SUBSTITUTE('Daļu izvēle'!A129,"0","")</f>
        <v/>
      </c>
      <c r="B132" s="368">
        <f>'Daļu izvēle'!B129</f>
        <v>121</v>
      </c>
      <c r="C132" s="368" t="str">
        <f>'Daļu izvēle'!C129</f>
        <v>Rietumvidzeme</v>
      </c>
      <c r="D132" s="369" t="str">
        <f>'Daļu izvēle'!D129</f>
        <v>Valmieras</v>
      </c>
      <c r="E132" s="370">
        <f>'Daļu izvēle'!K129</f>
        <v>0</v>
      </c>
      <c r="F132" s="370">
        <f>'Daļu izvēle'!L129</f>
        <v>0</v>
      </c>
      <c r="G132" s="108">
        <f>'Daļu izvēle'!M129</f>
        <v>0</v>
      </c>
      <c r="H132" s="109">
        <f>'Daļu izvēle'!N129</f>
        <v>0</v>
      </c>
      <c r="I132" s="383"/>
      <c r="J132" s="381">
        <f t="shared" si="6"/>
        <v>0</v>
      </c>
      <c r="K132" s="96" t="str">
        <f>IF($AA132,IF(AND($I132&lt;&gt;"",$I132&lt;&gt;0),ROUND(ROUND($I132,3)*Cenas!$B$14*Cenas!B$18,2),0),"")</f>
        <v/>
      </c>
      <c r="L132" s="96" t="str">
        <f>IF($AA132,IF(AND($I132&lt;&gt;"",$I132&lt;&gt;0),ROUND(ROUND($I132,3)*Cenas!$B$14*Cenas!C$18,2),0),"")</f>
        <v/>
      </c>
      <c r="M132" s="96" t="str">
        <f>IF($AA132,IF(AND($I132&lt;&gt;"",$I132&lt;&gt;0),ROUND(ROUND($I132,3)*Cenas!$B$14*Cenas!D$18,2),0),"")</f>
        <v/>
      </c>
      <c r="N132" s="96" t="str">
        <f>IF($AA132,IF(AND($I132&lt;&gt;"",$I132&lt;&gt;0),ROUND(ROUND($I132,3)*Cenas!$B$14*Cenas!E$18,2),0),"")</f>
        <v/>
      </c>
      <c r="O132" s="96" t="str">
        <f>IF($AA132,IF(AND($I132&lt;&gt;"",$I132&lt;&gt;0),ROUND(ROUND($I132,3)*Cenas!$B$14*Cenas!F$18,2),0),"")</f>
        <v/>
      </c>
      <c r="P132" s="144" t="str">
        <f>IF($AA132,IF(AND($I132&lt;&gt;"",$I132&lt;&gt;0),ROUND(ROUND($I132,3)*Cenas!$B$14*Cenas!G$18,2),0),"")</f>
        <v/>
      </c>
      <c r="Q132" s="103" t="b">
        <f>AND($A132="x",ISBLANK($K132),ISBLANK($N132),NOT(ISBLANK('Daļu izvēle'!K129)))</f>
        <v>0</v>
      </c>
      <c r="R132" s="1"/>
      <c r="W132" s="1" t="b">
        <f t="shared" si="7"/>
        <v>0</v>
      </c>
      <c r="X132" s="1" t="b">
        <f>AND($A132="x",'Daļu izvēle'!$K129&lt;&gt;"",ISBLANK($K132))</f>
        <v>0</v>
      </c>
      <c r="Y132" s="1" t="b">
        <f>AND($A132="x",'Daļu izvēle'!$K129&lt;&gt;"",ISBLANK($N132))</f>
        <v>0</v>
      </c>
      <c r="Z132" s="1" t="e">
        <f t="shared" si="5"/>
        <v>#VALUE!</v>
      </c>
      <c r="AA132" s="56" t="b">
        <f>AND($A132="x",'Daļu izvēle'!$K129&lt;&gt;"",'Daļu izvēle'!$K129&lt;&gt;0)</f>
        <v>0</v>
      </c>
      <c r="AB132" s="56" t="b">
        <f t="shared" si="8"/>
        <v>0</v>
      </c>
      <c r="AC132" s="56" t="b">
        <f t="shared" si="9"/>
        <v>1</v>
      </c>
    </row>
    <row r="133" spans="1:29" hidden="1" x14ac:dyDescent="0.3">
      <c r="A133" s="324" t="str">
        <f>SUBSTITUTE('Daļu izvēle'!A130,"0","")</f>
        <v/>
      </c>
      <c r="B133" s="368">
        <f>'Daļu izvēle'!B130</f>
        <v>122</v>
      </c>
      <c r="C133" s="368" t="str">
        <f>'Daļu izvēle'!C130</f>
        <v>Rietumvidzeme</v>
      </c>
      <c r="D133" s="369" t="str">
        <f>'Daļu izvēle'!D130</f>
        <v>Valmieras</v>
      </c>
      <c r="E133" s="370">
        <f>'Daļu izvēle'!K130</f>
        <v>0</v>
      </c>
      <c r="F133" s="370">
        <f>'Daļu izvēle'!L130</f>
        <v>0</v>
      </c>
      <c r="G133" s="108">
        <f>'Daļu izvēle'!M130</f>
        <v>0</v>
      </c>
      <c r="H133" s="109">
        <f>'Daļu izvēle'!N130</f>
        <v>0</v>
      </c>
      <c r="I133" s="383"/>
      <c r="J133" s="381">
        <f t="shared" si="6"/>
        <v>0</v>
      </c>
      <c r="K133" s="96" t="str">
        <f>IF($AA133,IF(AND($I133&lt;&gt;"",$I133&lt;&gt;0),ROUND(ROUND($I133,3)*Cenas!$B$14*Cenas!B$18,2),0),"")</f>
        <v/>
      </c>
      <c r="L133" s="96" t="str">
        <f>IF($AA133,IF(AND($I133&lt;&gt;"",$I133&lt;&gt;0),ROUND(ROUND($I133,3)*Cenas!$B$14*Cenas!C$18,2),0),"")</f>
        <v/>
      </c>
      <c r="M133" s="96" t="str">
        <f>IF($AA133,IF(AND($I133&lt;&gt;"",$I133&lt;&gt;0),ROUND(ROUND($I133,3)*Cenas!$B$14*Cenas!D$18,2),0),"")</f>
        <v/>
      </c>
      <c r="N133" s="96" t="str">
        <f>IF($AA133,IF(AND($I133&lt;&gt;"",$I133&lt;&gt;0),ROUND(ROUND($I133,3)*Cenas!$B$14*Cenas!E$18,2),0),"")</f>
        <v/>
      </c>
      <c r="O133" s="96" t="str">
        <f>IF($AA133,IF(AND($I133&lt;&gt;"",$I133&lt;&gt;0),ROUND(ROUND($I133,3)*Cenas!$B$14*Cenas!F$18,2),0),"")</f>
        <v/>
      </c>
      <c r="P133" s="144" t="str">
        <f>IF($AA133,IF(AND($I133&lt;&gt;"",$I133&lt;&gt;0),ROUND(ROUND($I133,3)*Cenas!$B$14*Cenas!G$18,2),0),"")</f>
        <v/>
      </c>
      <c r="Q133" s="103" t="b">
        <f>AND($A133="x",ISBLANK($K133),ISBLANK($N133),NOT(ISBLANK('Daļu izvēle'!K130)))</f>
        <v>0</v>
      </c>
      <c r="R133" s="1"/>
      <c r="W133" s="1" t="b">
        <f t="shared" si="7"/>
        <v>0</v>
      </c>
      <c r="X133" s="1" t="b">
        <f>AND($A133="x",'Daļu izvēle'!$K130&lt;&gt;"",ISBLANK($K133))</f>
        <v>0</v>
      </c>
      <c r="Y133" s="1" t="b">
        <f>AND($A133="x",'Daļu izvēle'!$K130&lt;&gt;"",ISBLANK($N133))</f>
        <v>0</v>
      </c>
      <c r="Z133" s="1" t="e">
        <f t="shared" si="5"/>
        <v>#VALUE!</v>
      </c>
      <c r="AA133" s="56" t="b">
        <f>AND($A133="x",'Daļu izvēle'!$K130&lt;&gt;"",'Daļu izvēle'!$K130&lt;&gt;0)</f>
        <v>0</v>
      </c>
      <c r="AB133" s="56" t="b">
        <f t="shared" si="8"/>
        <v>0</v>
      </c>
      <c r="AC133" s="56" t="b">
        <f t="shared" si="9"/>
        <v>1</v>
      </c>
    </row>
    <row r="134" spans="1:29" hidden="1" x14ac:dyDescent="0.3">
      <c r="A134" s="324" t="str">
        <f>SUBSTITUTE('Daļu izvēle'!A131,"0","")</f>
        <v/>
      </c>
      <c r="B134" s="368">
        <f>'Daļu izvēle'!B131</f>
        <v>123</v>
      </c>
      <c r="C134" s="368" t="str">
        <f>'Daļu izvēle'!C131</f>
        <v>Rietumvidzeme</v>
      </c>
      <c r="D134" s="369" t="str">
        <f>'Daļu izvēle'!D131</f>
        <v>Valmieras</v>
      </c>
      <c r="E134" s="370">
        <f>'Daļu izvēle'!K131</f>
        <v>0</v>
      </c>
      <c r="F134" s="370">
        <f>'Daļu izvēle'!L131</f>
        <v>0</v>
      </c>
      <c r="G134" s="108">
        <f>'Daļu izvēle'!M131</f>
        <v>0</v>
      </c>
      <c r="H134" s="109">
        <f>'Daļu izvēle'!N131</f>
        <v>0</v>
      </c>
      <c r="I134" s="383"/>
      <c r="J134" s="381">
        <f t="shared" si="6"/>
        <v>0</v>
      </c>
      <c r="K134" s="96" t="str">
        <f>IF($AA134,IF(AND($I134&lt;&gt;"",$I134&lt;&gt;0),ROUND(ROUND($I134,3)*Cenas!$B$14*Cenas!B$18,2),0),"")</f>
        <v/>
      </c>
      <c r="L134" s="96" t="str">
        <f>IF($AA134,IF(AND($I134&lt;&gt;"",$I134&lt;&gt;0),ROUND(ROUND($I134,3)*Cenas!$B$14*Cenas!C$18,2),0),"")</f>
        <v/>
      </c>
      <c r="M134" s="96" t="str">
        <f>IF($AA134,IF(AND($I134&lt;&gt;"",$I134&lt;&gt;0),ROUND(ROUND($I134,3)*Cenas!$B$14*Cenas!D$18,2),0),"")</f>
        <v/>
      </c>
      <c r="N134" s="96" t="str">
        <f>IF($AA134,IF(AND($I134&lt;&gt;"",$I134&lt;&gt;0),ROUND(ROUND($I134,3)*Cenas!$B$14*Cenas!E$18,2),0),"")</f>
        <v/>
      </c>
      <c r="O134" s="96" t="str">
        <f>IF($AA134,IF(AND($I134&lt;&gt;"",$I134&lt;&gt;0),ROUND(ROUND($I134,3)*Cenas!$B$14*Cenas!F$18,2),0),"")</f>
        <v/>
      </c>
      <c r="P134" s="144" t="str">
        <f>IF($AA134,IF(AND($I134&lt;&gt;"",$I134&lt;&gt;0),ROUND(ROUND($I134,3)*Cenas!$B$14*Cenas!G$18,2),0),"")</f>
        <v/>
      </c>
      <c r="Q134" s="103" t="b">
        <f>AND($A134="x",ISBLANK($K134),ISBLANK($N134),NOT(ISBLANK('Daļu izvēle'!K131)))</f>
        <v>0</v>
      </c>
      <c r="R134" s="1"/>
      <c r="W134" s="1" t="b">
        <f t="shared" si="7"/>
        <v>0</v>
      </c>
      <c r="X134" s="1" t="b">
        <f>AND($A134="x",'Daļu izvēle'!$K131&lt;&gt;"",ISBLANK($K134))</f>
        <v>0</v>
      </c>
      <c r="Y134" s="1" t="b">
        <f>AND($A134="x",'Daļu izvēle'!$K131&lt;&gt;"",ISBLANK($N134))</f>
        <v>0</v>
      </c>
      <c r="Z134" s="1" t="e">
        <f t="shared" si="5"/>
        <v>#VALUE!</v>
      </c>
      <c r="AA134" s="56" t="b">
        <f>AND($A134="x",'Daļu izvēle'!$K131&lt;&gt;"",'Daļu izvēle'!$K131&lt;&gt;0)</f>
        <v>0</v>
      </c>
      <c r="AB134" s="56" t="b">
        <f t="shared" si="8"/>
        <v>0</v>
      </c>
      <c r="AC134" s="56" t="b">
        <f t="shared" si="9"/>
        <v>1</v>
      </c>
    </row>
    <row r="135" spans="1:29" hidden="1" x14ac:dyDescent="0.3">
      <c r="A135" s="324" t="str">
        <f>SUBSTITUTE('Daļu izvēle'!A132,"0","")</f>
        <v/>
      </c>
      <c r="B135" s="368">
        <f>'Daļu izvēle'!B132</f>
        <v>124</v>
      </c>
      <c r="C135" s="368" t="str">
        <f>'Daļu izvēle'!C132</f>
        <v>Rietumvidzeme</v>
      </c>
      <c r="D135" s="369" t="str">
        <f>'Daļu izvēle'!D132</f>
        <v>Valmieras</v>
      </c>
      <c r="E135" s="370">
        <f>'Daļu izvēle'!K132</f>
        <v>0</v>
      </c>
      <c r="F135" s="370">
        <f>'Daļu izvēle'!L132</f>
        <v>0</v>
      </c>
      <c r="G135" s="108">
        <f>'Daļu izvēle'!M132</f>
        <v>0</v>
      </c>
      <c r="H135" s="109">
        <f>'Daļu izvēle'!N132</f>
        <v>0</v>
      </c>
      <c r="I135" s="383"/>
      <c r="J135" s="381">
        <f t="shared" si="6"/>
        <v>0</v>
      </c>
      <c r="K135" s="96" t="str">
        <f>IF($AA135,IF(AND($I135&lt;&gt;"",$I135&lt;&gt;0),ROUND(ROUND($I135,3)*Cenas!$B$14*Cenas!B$18,2),0),"")</f>
        <v/>
      </c>
      <c r="L135" s="96" t="str">
        <f>IF($AA135,IF(AND($I135&lt;&gt;"",$I135&lt;&gt;0),ROUND(ROUND($I135,3)*Cenas!$B$14*Cenas!C$18,2),0),"")</f>
        <v/>
      </c>
      <c r="M135" s="96" t="str">
        <f>IF($AA135,IF(AND($I135&lt;&gt;"",$I135&lt;&gt;0),ROUND(ROUND($I135,3)*Cenas!$B$14*Cenas!D$18,2),0),"")</f>
        <v/>
      </c>
      <c r="N135" s="96" t="str">
        <f>IF($AA135,IF(AND($I135&lt;&gt;"",$I135&lt;&gt;0),ROUND(ROUND($I135,3)*Cenas!$B$14*Cenas!E$18,2),0),"")</f>
        <v/>
      </c>
      <c r="O135" s="96" t="str">
        <f>IF($AA135,IF(AND($I135&lt;&gt;"",$I135&lt;&gt;0),ROUND(ROUND($I135,3)*Cenas!$B$14*Cenas!F$18,2),0),"")</f>
        <v/>
      </c>
      <c r="P135" s="144" t="str">
        <f>IF($AA135,IF(AND($I135&lt;&gt;"",$I135&lt;&gt;0),ROUND(ROUND($I135,3)*Cenas!$B$14*Cenas!G$18,2),0),"")</f>
        <v/>
      </c>
      <c r="Q135" s="103" t="b">
        <f>AND($A135="x",ISBLANK($K135),ISBLANK($N135),NOT(ISBLANK('Daļu izvēle'!K132)))</f>
        <v>0</v>
      </c>
      <c r="R135" s="1"/>
      <c r="W135" s="1" t="b">
        <f t="shared" si="7"/>
        <v>0</v>
      </c>
      <c r="X135" s="1" t="b">
        <f>AND($A135="x",'Daļu izvēle'!$K132&lt;&gt;"",ISBLANK($K135))</f>
        <v>0</v>
      </c>
      <c r="Y135" s="1" t="b">
        <f>AND($A135="x",'Daļu izvēle'!$K132&lt;&gt;"",ISBLANK($N135))</f>
        <v>0</v>
      </c>
      <c r="Z135" s="1" t="e">
        <f t="shared" si="5"/>
        <v>#VALUE!</v>
      </c>
      <c r="AA135" s="56" t="b">
        <f>AND($A135="x",'Daļu izvēle'!$K132&lt;&gt;"",'Daļu izvēle'!$K132&lt;&gt;0)</f>
        <v>0</v>
      </c>
      <c r="AB135" s="56" t="b">
        <f t="shared" si="8"/>
        <v>0</v>
      </c>
      <c r="AC135" s="56" t="b">
        <f t="shared" si="9"/>
        <v>1</v>
      </c>
    </row>
    <row r="136" spans="1:29" hidden="1" x14ac:dyDescent="0.3">
      <c r="A136" s="324" t="str">
        <f>SUBSTITUTE('Daļu izvēle'!A133,"0","")</f>
        <v/>
      </c>
      <c r="B136" s="368">
        <f>'Daļu izvēle'!B133</f>
        <v>125</v>
      </c>
      <c r="C136" s="368" t="str">
        <f>'Daļu izvēle'!C133</f>
        <v>Rietumvidzeme</v>
      </c>
      <c r="D136" s="369" t="str">
        <f>'Daļu izvēle'!D133</f>
        <v>Ropažu</v>
      </c>
      <c r="E136" s="370">
        <f>'Daļu izvēle'!K133</f>
        <v>0</v>
      </c>
      <c r="F136" s="370">
        <f>'Daļu izvēle'!L133</f>
        <v>0</v>
      </c>
      <c r="G136" s="108">
        <f>'Daļu izvēle'!M133</f>
        <v>0</v>
      </c>
      <c r="H136" s="109">
        <f>'Daļu izvēle'!N133</f>
        <v>0</v>
      </c>
      <c r="I136" s="383"/>
      <c r="J136" s="381">
        <f t="shared" si="6"/>
        <v>0</v>
      </c>
      <c r="K136" s="96" t="str">
        <f>IF($AA136,IF(AND($I136&lt;&gt;"",$I136&lt;&gt;0),ROUND(ROUND($I136,3)*Cenas!$B$14*Cenas!B$18,2),0),"")</f>
        <v/>
      </c>
      <c r="L136" s="96" t="str">
        <f>IF($AA136,IF(AND($I136&lt;&gt;"",$I136&lt;&gt;0),ROUND(ROUND($I136,3)*Cenas!$B$14*Cenas!C$18,2),0),"")</f>
        <v/>
      </c>
      <c r="M136" s="96" t="str">
        <f>IF($AA136,IF(AND($I136&lt;&gt;"",$I136&lt;&gt;0),ROUND(ROUND($I136,3)*Cenas!$B$14*Cenas!D$18,2),0),"")</f>
        <v/>
      </c>
      <c r="N136" s="96" t="str">
        <f>IF($AA136,IF(AND($I136&lt;&gt;"",$I136&lt;&gt;0),ROUND(ROUND($I136,3)*Cenas!$B$14*Cenas!E$18,2),0),"")</f>
        <v/>
      </c>
      <c r="O136" s="96" t="str">
        <f>IF($AA136,IF(AND($I136&lt;&gt;"",$I136&lt;&gt;0),ROUND(ROUND($I136,3)*Cenas!$B$14*Cenas!F$18,2),0),"")</f>
        <v/>
      </c>
      <c r="P136" s="144" t="str">
        <f>IF($AA136,IF(AND($I136&lt;&gt;"",$I136&lt;&gt;0),ROUND(ROUND($I136,3)*Cenas!$B$14*Cenas!G$18,2),0),"")</f>
        <v/>
      </c>
      <c r="Q136" s="103" t="b">
        <f>AND($A136="x",ISBLANK($K136),ISBLANK($N136),NOT(ISBLANK('Daļu izvēle'!K133)))</f>
        <v>0</v>
      </c>
      <c r="R136" s="1"/>
      <c r="W136" s="1" t="b">
        <f t="shared" si="7"/>
        <v>0</v>
      </c>
      <c r="X136" s="1" t="b">
        <f>AND($A136="x",'Daļu izvēle'!$K133&lt;&gt;"",ISBLANK($K136))</f>
        <v>0</v>
      </c>
      <c r="Y136" s="1" t="b">
        <f>AND($A136="x",'Daļu izvēle'!$K133&lt;&gt;"",ISBLANK($N136))</f>
        <v>0</v>
      </c>
      <c r="Z136" s="1" t="e">
        <f t="shared" si="5"/>
        <v>#VALUE!</v>
      </c>
      <c r="AA136" s="56" t="b">
        <f>AND($A136="x",'Daļu izvēle'!$K133&lt;&gt;"",'Daļu izvēle'!$K133&lt;&gt;0)</f>
        <v>0</v>
      </c>
      <c r="AB136" s="56" t="b">
        <f t="shared" si="8"/>
        <v>0</v>
      </c>
      <c r="AC136" s="56" t="b">
        <f t="shared" si="9"/>
        <v>1</v>
      </c>
    </row>
    <row r="137" spans="1:29" hidden="1" x14ac:dyDescent="0.3">
      <c r="A137" s="324" t="str">
        <f>SUBSTITUTE('Daļu izvēle'!A134,"0","")</f>
        <v/>
      </c>
      <c r="B137" s="368">
        <f>'Daļu izvēle'!B134</f>
        <v>126</v>
      </c>
      <c r="C137" s="368" t="str">
        <f>'Daļu izvēle'!C134</f>
        <v>Rietumvidzeme</v>
      </c>
      <c r="D137" s="369" t="str">
        <f>'Daļu izvēle'!D134</f>
        <v>Ropažu</v>
      </c>
      <c r="E137" s="370">
        <f>'Daļu izvēle'!K134</f>
        <v>0</v>
      </c>
      <c r="F137" s="370">
        <f>'Daļu izvēle'!L134</f>
        <v>0</v>
      </c>
      <c r="G137" s="108">
        <f>'Daļu izvēle'!M134</f>
        <v>0</v>
      </c>
      <c r="H137" s="109">
        <f>'Daļu izvēle'!N134</f>
        <v>0</v>
      </c>
      <c r="I137" s="383"/>
      <c r="J137" s="381">
        <f t="shared" si="6"/>
        <v>0</v>
      </c>
      <c r="K137" s="96" t="str">
        <f>IF($AA137,IF(AND($I137&lt;&gt;"",$I137&lt;&gt;0),ROUND(ROUND($I137,3)*Cenas!$B$14*Cenas!B$18,2),0),"")</f>
        <v/>
      </c>
      <c r="L137" s="96" t="str">
        <f>IF($AA137,IF(AND($I137&lt;&gt;"",$I137&lt;&gt;0),ROUND(ROUND($I137,3)*Cenas!$B$14*Cenas!C$18,2),0),"")</f>
        <v/>
      </c>
      <c r="M137" s="96" t="str">
        <f>IF($AA137,IF(AND($I137&lt;&gt;"",$I137&lt;&gt;0),ROUND(ROUND($I137,3)*Cenas!$B$14*Cenas!D$18,2),0),"")</f>
        <v/>
      </c>
      <c r="N137" s="96" t="str">
        <f>IF($AA137,IF(AND($I137&lt;&gt;"",$I137&lt;&gt;0),ROUND(ROUND($I137,3)*Cenas!$B$14*Cenas!E$18,2),0),"")</f>
        <v/>
      </c>
      <c r="O137" s="96" t="str">
        <f>IF($AA137,IF(AND($I137&lt;&gt;"",$I137&lt;&gt;0),ROUND(ROUND($I137,3)*Cenas!$B$14*Cenas!F$18,2),0),"")</f>
        <v/>
      </c>
      <c r="P137" s="144" t="str">
        <f>IF($AA137,IF(AND($I137&lt;&gt;"",$I137&lt;&gt;0),ROUND(ROUND($I137,3)*Cenas!$B$14*Cenas!G$18,2),0),"")</f>
        <v/>
      </c>
      <c r="Q137" s="103" t="b">
        <f>AND($A137="x",ISBLANK($K137),ISBLANK($N137),NOT(ISBLANK('Daļu izvēle'!K134)))</f>
        <v>0</v>
      </c>
      <c r="R137" s="1"/>
      <c r="W137" s="1" t="b">
        <f t="shared" si="7"/>
        <v>0</v>
      </c>
      <c r="X137" s="1" t="b">
        <f>AND($A137="x",'Daļu izvēle'!$K134&lt;&gt;"",ISBLANK($K137))</f>
        <v>0</v>
      </c>
      <c r="Y137" s="1" t="b">
        <f>AND($A137="x",'Daļu izvēle'!$K134&lt;&gt;"",ISBLANK($N137))</f>
        <v>0</v>
      </c>
      <c r="Z137" s="1" t="e">
        <f t="shared" si="5"/>
        <v>#VALUE!</v>
      </c>
      <c r="AA137" s="56" t="b">
        <f>AND($A137="x",'Daļu izvēle'!$K134&lt;&gt;"",'Daļu izvēle'!$K134&lt;&gt;0)</f>
        <v>0</v>
      </c>
      <c r="AB137" s="56" t="b">
        <f t="shared" si="8"/>
        <v>0</v>
      </c>
      <c r="AC137" s="56" t="b">
        <f t="shared" si="9"/>
        <v>1</v>
      </c>
    </row>
    <row r="138" spans="1:29" hidden="1" x14ac:dyDescent="0.3">
      <c r="A138" s="324" t="str">
        <f>SUBSTITUTE('Daļu izvēle'!A135,"0","")</f>
        <v/>
      </c>
      <c r="B138" s="368">
        <f>'Daļu izvēle'!B135</f>
        <v>127</v>
      </c>
      <c r="C138" s="368" t="str">
        <f>'Daļu izvēle'!C135</f>
        <v>Rietumvidzeme</v>
      </c>
      <c r="D138" s="369" t="str">
        <f>'Daļu izvēle'!D135</f>
        <v>Ropažu</v>
      </c>
      <c r="E138" s="370">
        <f>'Daļu izvēle'!K135</f>
        <v>0</v>
      </c>
      <c r="F138" s="370">
        <f>'Daļu izvēle'!L135</f>
        <v>0</v>
      </c>
      <c r="G138" s="108">
        <f>'Daļu izvēle'!M135</f>
        <v>0</v>
      </c>
      <c r="H138" s="109">
        <f>'Daļu izvēle'!N135</f>
        <v>0</v>
      </c>
      <c r="I138" s="383"/>
      <c r="J138" s="381">
        <f t="shared" si="6"/>
        <v>0</v>
      </c>
      <c r="K138" s="96" t="str">
        <f>IF($AA138,IF(AND($I138&lt;&gt;"",$I138&lt;&gt;0),ROUND(ROUND($I138,3)*Cenas!$B$14*Cenas!B$18,2),0),"")</f>
        <v/>
      </c>
      <c r="L138" s="96" t="str">
        <f>IF($AA138,IF(AND($I138&lt;&gt;"",$I138&lt;&gt;0),ROUND(ROUND($I138,3)*Cenas!$B$14*Cenas!C$18,2),0),"")</f>
        <v/>
      </c>
      <c r="M138" s="96" t="str">
        <f>IF($AA138,IF(AND($I138&lt;&gt;"",$I138&lt;&gt;0),ROUND(ROUND($I138,3)*Cenas!$B$14*Cenas!D$18,2),0),"")</f>
        <v/>
      </c>
      <c r="N138" s="96" t="str">
        <f>IF($AA138,IF(AND($I138&lt;&gt;"",$I138&lt;&gt;0),ROUND(ROUND($I138,3)*Cenas!$B$14*Cenas!E$18,2),0),"")</f>
        <v/>
      </c>
      <c r="O138" s="96" t="str">
        <f>IF($AA138,IF(AND($I138&lt;&gt;"",$I138&lt;&gt;0),ROUND(ROUND($I138,3)*Cenas!$B$14*Cenas!F$18,2),0),"")</f>
        <v/>
      </c>
      <c r="P138" s="144" t="str">
        <f>IF($AA138,IF(AND($I138&lt;&gt;"",$I138&lt;&gt;0),ROUND(ROUND($I138,3)*Cenas!$B$14*Cenas!G$18,2),0),"")</f>
        <v/>
      </c>
      <c r="Q138" s="103" t="b">
        <f>AND($A138="x",ISBLANK($K138),ISBLANK($N138),NOT(ISBLANK('Daļu izvēle'!K135)))</f>
        <v>0</v>
      </c>
      <c r="R138" s="1"/>
      <c r="W138" s="1" t="b">
        <f t="shared" si="7"/>
        <v>0</v>
      </c>
      <c r="X138" s="1" t="b">
        <f>AND($A138="x",'Daļu izvēle'!$K135&lt;&gt;"",ISBLANK($K138))</f>
        <v>0</v>
      </c>
      <c r="Y138" s="1" t="b">
        <f>AND($A138="x",'Daļu izvēle'!$K135&lt;&gt;"",ISBLANK($N138))</f>
        <v>0</v>
      </c>
      <c r="Z138" s="1" t="e">
        <f t="shared" si="5"/>
        <v>#VALUE!</v>
      </c>
      <c r="AA138" s="56" t="b">
        <f>AND($A138="x",'Daļu izvēle'!$K135&lt;&gt;"",'Daļu izvēle'!$K135&lt;&gt;0)</f>
        <v>0</v>
      </c>
      <c r="AB138" s="56" t="b">
        <f t="shared" si="8"/>
        <v>0</v>
      </c>
      <c r="AC138" s="56" t="b">
        <f t="shared" si="9"/>
        <v>1</v>
      </c>
    </row>
    <row r="139" spans="1:29" hidden="1" x14ac:dyDescent="0.3">
      <c r="A139" s="324" t="str">
        <f>SUBSTITUTE('Daļu izvēle'!A136,"0","")</f>
        <v/>
      </c>
      <c r="B139" s="368">
        <f>'Daļu izvēle'!B136</f>
        <v>128</v>
      </c>
      <c r="C139" s="368" t="str">
        <f>'Daļu izvēle'!C136</f>
        <v>Rietumvidzeme</v>
      </c>
      <c r="D139" s="369" t="str">
        <f>'Daļu izvēle'!D136</f>
        <v>Vēru</v>
      </c>
      <c r="E139" s="370">
        <f>'Daļu izvēle'!K136</f>
        <v>0</v>
      </c>
      <c r="F139" s="370">
        <f>'Daļu izvēle'!L136</f>
        <v>0</v>
      </c>
      <c r="G139" s="108">
        <f>'Daļu izvēle'!M136</f>
        <v>0</v>
      </c>
      <c r="H139" s="109">
        <f>'Daļu izvēle'!N136</f>
        <v>0</v>
      </c>
      <c r="I139" s="383"/>
      <c r="J139" s="381">
        <f t="shared" si="6"/>
        <v>0</v>
      </c>
      <c r="K139" s="96" t="str">
        <f>IF($AA139,IF(AND($I139&lt;&gt;"",$I139&lt;&gt;0),ROUND(ROUND($I139,3)*Cenas!$B$14*Cenas!B$18,2),0),"")</f>
        <v/>
      </c>
      <c r="L139" s="96" t="str">
        <f>IF($AA139,IF(AND($I139&lt;&gt;"",$I139&lt;&gt;0),ROUND(ROUND($I139,3)*Cenas!$B$14*Cenas!C$18,2),0),"")</f>
        <v/>
      </c>
      <c r="M139" s="96" t="str">
        <f>IF($AA139,IF(AND($I139&lt;&gt;"",$I139&lt;&gt;0),ROUND(ROUND($I139,3)*Cenas!$B$14*Cenas!D$18,2),0),"")</f>
        <v/>
      </c>
      <c r="N139" s="96" t="str">
        <f>IF($AA139,IF(AND($I139&lt;&gt;"",$I139&lt;&gt;0),ROUND(ROUND($I139,3)*Cenas!$B$14*Cenas!E$18,2),0),"")</f>
        <v/>
      </c>
      <c r="O139" s="96" t="str">
        <f>IF($AA139,IF(AND($I139&lt;&gt;"",$I139&lt;&gt;0),ROUND(ROUND($I139,3)*Cenas!$B$14*Cenas!F$18,2),0),"")</f>
        <v/>
      </c>
      <c r="P139" s="144" t="str">
        <f>IF($AA139,IF(AND($I139&lt;&gt;"",$I139&lt;&gt;0),ROUND(ROUND($I139,3)*Cenas!$B$14*Cenas!G$18,2),0),"")</f>
        <v/>
      </c>
      <c r="Q139" s="103" t="b">
        <f>AND($A139="x",ISBLANK($K139),ISBLANK($N139),NOT(ISBLANK('Daļu izvēle'!K136)))</f>
        <v>0</v>
      </c>
      <c r="R139" s="1"/>
      <c r="W139" s="1" t="b">
        <f t="shared" si="7"/>
        <v>0</v>
      </c>
      <c r="X139" s="1" t="b">
        <f>AND($A139="x",'Daļu izvēle'!$K136&lt;&gt;"",ISBLANK($K139))</f>
        <v>0</v>
      </c>
      <c r="Y139" s="1" t="b">
        <f>AND($A139="x",'Daļu izvēle'!$K136&lt;&gt;"",ISBLANK($N139))</f>
        <v>0</v>
      </c>
      <c r="Z139" s="1" t="e">
        <f t="shared" si="5"/>
        <v>#VALUE!</v>
      </c>
      <c r="AA139" s="56" t="b">
        <f>AND($A139="x",'Daļu izvēle'!$K136&lt;&gt;"",'Daļu izvēle'!$K136&lt;&gt;0)</f>
        <v>0</v>
      </c>
      <c r="AB139" s="56" t="b">
        <f t="shared" si="8"/>
        <v>0</v>
      </c>
      <c r="AC139" s="56" t="b">
        <f t="shared" si="9"/>
        <v>1</v>
      </c>
    </row>
    <row r="140" spans="1:29" hidden="1" x14ac:dyDescent="0.3">
      <c r="A140" s="324" t="str">
        <f>SUBSTITUTE('Daļu izvēle'!A137,"0","")</f>
        <v/>
      </c>
      <c r="B140" s="368">
        <f>'Daļu izvēle'!B137</f>
        <v>129</v>
      </c>
      <c r="C140" s="368" t="str">
        <f>'Daļu izvēle'!C137</f>
        <v>Rietumvidzeme</v>
      </c>
      <c r="D140" s="369" t="str">
        <f>'Daļu izvēle'!D137</f>
        <v>Vēru</v>
      </c>
      <c r="E140" s="370">
        <f>'Daļu izvēle'!K137</f>
        <v>0</v>
      </c>
      <c r="F140" s="370">
        <f>'Daļu izvēle'!L137</f>
        <v>0</v>
      </c>
      <c r="G140" s="108">
        <f>'Daļu izvēle'!M137</f>
        <v>0</v>
      </c>
      <c r="H140" s="109">
        <f>'Daļu izvēle'!N137</f>
        <v>0</v>
      </c>
      <c r="I140" s="383"/>
      <c r="J140" s="381">
        <f t="shared" si="6"/>
        <v>0</v>
      </c>
      <c r="K140" s="96" t="str">
        <f>IF($AA140,IF(AND($I140&lt;&gt;"",$I140&lt;&gt;0),ROUND(ROUND($I140,3)*Cenas!$B$14*Cenas!B$18,2),0),"")</f>
        <v/>
      </c>
      <c r="L140" s="96" t="str">
        <f>IF($AA140,IF(AND($I140&lt;&gt;"",$I140&lt;&gt;0),ROUND(ROUND($I140,3)*Cenas!$B$14*Cenas!C$18,2),0),"")</f>
        <v/>
      </c>
      <c r="M140" s="96" t="str">
        <f>IF($AA140,IF(AND($I140&lt;&gt;"",$I140&lt;&gt;0),ROUND(ROUND($I140,3)*Cenas!$B$14*Cenas!D$18,2),0),"")</f>
        <v/>
      </c>
      <c r="N140" s="96" t="str">
        <f>IF($AA140,IF(AND($I140&lt;&gt;"",$I140&lt;&gt;0),ROUND(ROUND($I140,3)*Cenas!$B$14*Cenas!E$18,2),0),"")</f>
        <v/>
      </c>
      <c r="O140" s="96" t="str">
        <f>IF($AA140,IF(AND($I140&lt;&gt;"",$I140&lt;&gt;0),ROUND(ROUND($I140,3)*Cenas!$B$14*Cenas!F$18,2),0),"")</f>
        <v/>
      </c>
      <c r="P140" s="144" t="str">
        <f>IF($AA140,IF(AND($I140&lt;&gt;"",$I140&lt;&gt;0),ROUND(ROUND($I140,3)*Cenas!$B$14*Cenas!G$18,2),0),"")</f>
        <v/>
      </c>
      <c r="Q140" s="103" t="b">
        <f>AND($A140="x",ISBLANK($K140),ISBLANK($N140),NOT(ISBLANK('Daļu izvēle'!K137)))</f>
        <v>0</v>
      </c>
      <c r="R140" s="1"/>
      <c r="W140" s="1" t="b">
        <f t="shared" si="7"/>
        <v>0</v>
      </c>
      <c r="X140" s="1" t="b">
        <f>AND($A140="x",'Daļu izvēle'!$K137&lt;&gt;"",ISBLANK($K140))</f>
        <v>0</v>
      </c>
      <c r="Y140" s="1" t="b">
        <f>AND($A140="x",'Daļu izvēle'!$K137&lt;&gt;"",ISBLANK($N140))</f>
        <v>0</v>
      </c>
      <c r="Z140" s="1" t="e">
        <f t="shared" ref="Z140:Z203" si="10">AND(A140="x",K140&lt;&gt;"",N140&lt;&gt;"",K140*1.35&gt;N140)</f>
        <v>#VALUE!</v>
      </c>
      <c r="AA140" s="56" t="b">
        <f>AND($A140="x",'Daļu izvēle'!$K137&lt;&gt;"",'Daļu izvēle'!$K137&lt;&gt;0)</f>
        <v>0</v>
      </c>
      <c r="AB140" s="56" t="b">
        <f t="shared" si="8"/>
        <v>0</v>
      </c>
      <c r="AC140" s="56" t="b">
        <f t="shared" si="9"/>
        <v>1</v>
      </c>
    </row>
    <row r="141" spans="1:29" hidden="1" x14ac:dyDescent="0.3">
      <c r="A141" s="324" t="str">
        <f>SUBSTITUTE('Daļu izvēle'!A138,"0","")</f>
        <v/>
      </c>
      <c r="B141" s="368">
        <f>'Daļu izvēle'!B138</f>
        <v>130</v>
      </c>
      <c r="C141" s="368" t="str">
        <f>'Daļu izvēle'!C138</f>
        <v>Rietumvidzeme</v>
      </c>
      <c r="D141" s="369" t="str">
        <f>'Daļu izvēle'!D138</f>
        <v>Vēru</v>
      </c>
      <c r="E141" s="370">
        <f>'Daļu izvēle'!K138</f>
        <v>0</v>
      </c>
      <c r="F141" s="370">
        <f>'Daļu izvēle'!L138</f>
        <v>0</v>
      </c>
      <c r="G141" s="108">
        <f>'Daļu izvēle'!M138</f>
        <v>0</v>
      </c>
      <c r="H141" s="109">
        <f>'Daļu izvēle'!N138</f>
        <v>0</v>
      </c>
      <c r="I141" s="383"/>
      <c r="J141" s="381">
        <f t="shared" ref="J141:J204" si="11">IF(AND(K141&lt;&gt;"",L141&lt;&gt;"",M141&lt;&gt;"",N141&lt;&gt;"",O141&lt;&gt;"",P141&lt;&gt;""),ROUND(AVERAGE(K141:P141),2),0)</f>
        <v>0</v>
      </c>
      <c r="K141" s="96" t="str">
        <f>IF($AA141,IF(AND($I141&lt;&gt;"",$I141&lt;&gt;0),ROUND(ROUND($I141,3)*Cenas!$B$14*Cenas!B$18,2),0),"")</f>
        <v/>
      </c>
      <c r="L141" s="96" t="str">
        <f>IF($AA141,IF(AND($I141&lt;&gt;"",$I141&lt;&gt;0),ROUND(ROUND($I141,3)*Cenas!$B$14*Cenas!C$18,2),0),"")</f>
        <v/>
      </c>
      <c r="M141" s="96" t="str">
        <f>IF($AA141,IF(AND($I141&lt;&gt;"",$I141&lt;&gt;0),ROUND(ROUND($I141,3)*Cenas!$B$14*Cenas!D$18,2),0),"")</f>
        <v/>
      </c>
      <c r="N141" s="96" t="str">
        <f>IF($AA141,IF(AND($I141&lt;&gt;"",$I141&lt;&gt;0),ROUND(ROUND($I141,3)*Cenas!$B$14*Cenas!E$18,2),0),"")</f>
        <v/>
      </c>
      <c r="O141" s="96" t="str">
        <f>IF($AA141,IF(AND($I141&lt;&gt;"",$I141&lt;&gt;0),ROUND(ROUND($I141,3)*Cenas!$B$14*Cenas!F$18,2),0),"")</f>
        <v/>
      </c>
      <c r="P141" s="144" t="str">
        <f>IF($AA141,IF(AND($I141&lt;&gt;"",$I141&lt;&gt;0),ROUND(ROUND($I141,3)*Cenas!$B$14*Cenas!G$18,2),0),"")</f>
        <v/>
      </c>
      <c r="Q141" s="103" t="b">
        <f>AND($A141="x",ISBLANK($K141),ISBLANK($N141),NOT(ISBLANK('Daļu izvēle'!K138)))</f>
        <v>0</v>
      </c>
      <c r="R141" s="1"/>
      <c r="W141" s="1" t="b">
        <f t="shared" ref="W141:W204" si="12">OR($X141=TRUE,$Y141=TRUE)</f>
        <v>0</v>
      </c>
      <c r="X141" s="1" t="b">
        <f>AND($A141="x",'Daļu izvēle'!$K138&lt;&gt;"",ISBLANK($K141))</f>
        <v>0</v>
      </c>
      <c r="Y141" s="1" t="b">
        <f>AND($A141="x",'Daļu izvēle'!$K138&lt;&gt;"",ISBLANK($N141))</f>
        <v>0</v>
      </c>
      <c r="Z141" s="1" t="e">
        <f t="shared" si="10"/>
        <v>#VALUE!</v>
      </c>
      <c r="AA141" s="56" t="b">
        <f>AND($A141="x",'Daļu izvēle'!$K138&lt;&gt;"",'Daļu izvēle'!$K138&lt;&gt;0)</f>
        <v>0</v>
      </c>
      <c r="AB141" s="56" t="b">
        <f t="shared" ref="AB141:AB204" si="13">AND(I141&lt;&gt;"",I141&lt;&gt;0)</f>
        <v>0</v>
      </c>
      <c r="AC141" s="56" t="b">
        <f t="shared" ref="AC141:AC204" si="14">IF(AA141,AND(AA141,AB141),TRUE)</f>
        <v>1</v>
      </c>
    </row>
    <row r="142" spans="1:29" hidden="1" x14ac:dyDescent="0.3">
      <c r="A142" s="324" t="str">
        <f>SUBSTITUTE('Daļu izvēle'!A139,"0","")</f>
        <v/>
      </c>
      <c r="B142" s="368">
        <f>'Daļu izvēle'!B139</f>
        <v>131</v>
      </c>
      <c r="C142" s="368" t="str">
        <f>'Daļu izvēle'!C139</f>
        <v>Rietumvidzeme</v>
      </c>
      <c r="D142" s="369" t="str">
        <f>'Daļu izvēle'!D139</f>
        <v>Vēru</v>
      </c>
      <c r="E142" s="370">
        <f>'Daļu izvēle'!K139</f>
        <v>0</v>
      </c>
      <c r="F142" s="370">
        <f>'Daļu izvēle'!L139</f>
        <v>0</v>
      </c>
      <c r="G142" s="108">
        <f>'Daļu izvēle'!M139</f>
        <v>0</v>
      </c>
      <c r="H142" s="109">
        <f>'Daļu izvēle'!N139</f>
        <v>0</v>
      </c>
      <c r="I142" s="383"/>
      <c r="J142" s="381">
        <f t="shared" si="11"/>
        <v>0</v>
      </c>
      <c r="K142" s="96" t="str">
        <f>IF($AA142,IF(AND($I142&lt;&gt;"",$I142&lt;&gt;0),ROUND(ROUND($I142,3)*Cenas!$B$14*Cenas!B$18,2),0),"")</f>
        <v/>
      </c>
      <c r="L142" s="96" t="str">
        <f>IF($AA142,IF(AND($I142&lt;&gt;"",$I142&lt;&gt;0),ROUND(ROUND($I142,3)*Cenas!$B$14*Cenas!C$18,2),0),"")</f>
        <v/>
      </c>
      <c r="M142" s="96" t="str">
        <f>IF($AA142,IF(AND($I142&lt;&gt;"",$I142&lt;&gt;0),ROUND(ROUND($I142,3)*Cenas!$B$14*Cenas!D$18,2),0),"")</f>
        <v/>
      </c>
      <c r="N142" s="96" t="str">
        <f>IF($AA142,IF(AND($I142&lt;&gt;"",$I142&lt;&gt;0),ROUND(ROUND($I142,3)*Cenas!$B$14*Cenas!E$18,2),0),"")</f>
        <v/>
      </c>
      <c r="O142" s="96" t="str">
        <f>IF($AA142,IF(AND($I142&lt;&gt;"",$I142&lt;&gt;0),ROUND(ROUND($I142,3)*Cenas!$B$14*Cenas!F$18,2),0),"")</f>
        <v/>
      </c>
      <c r="P142" s="144" t="str">
        <f>IF($AA142,IF(AND($I142&lt;&gt;"",$I142&lt;&gt;0),ROUND(ROUND($I142,3)*Cenas!$B$14*Cenas!G$18,2),0),"")</f>
        <v/>
      </c>
      <c r="Q142" s="103" t="b">
        <f>AND($A142="x",ISBLANK($K142),ISBLANK($N142),NOT(ISBLANK('Daļu izvēle'!K139)))</f>
        <v>0</v>
      </c>
      <c r="R142" s="1"/>
      <c r="W142" s="1" t="b">
        <f t="shared" si="12"/>
        <v>0</v>
      </c>
      <c r="X142" s="1" t="b">
        <f>AND($A142="x",'Daļu izvēle'!$K139&lt;&gt;"",ISBLANK($K142))</f>
        <v>0</v>
      </c>
      <c r="Y142" s="1" t="b">
        <f>AND($A142="x",'Daļu izvēle'!$K139&lt;&gt;"",ISBLANK($N142))</f>
        <v>0</v>
      </c>
      <c r="Z142" s="1" t="e">
        <f t="shared" si="10"/>
        <v>#VALUE!</v>
      </c>
      <c r="AA142" s="56" t="b">
        <f>AND($A142="x",'Daļu izvēle'!$K139&lt;&gt;"",'Daļu izvēle'!$K139&lt;&gt;0)</f>
        <v>0</v>
      </c>
      <c r="AB142" s="56" t="b">
        <f t="shared" si="13"/>
        <v>0</v>
      </c>
      <c r="AC142" s="56" t="b">
        <f t="shared" si="14"/>
        <v>1</v>
      </c>
    </row>
    <row r="143" spans="1:29" hidden="1" x14ac:dyDescent="0.3">
      <c r="A143" s="324" t="str">
        <f>SUBSTITUTE('Daļu izvēle'!A140,"0","")</f>
        <v/>
      </c>
      <c r="B143" s="368">
        <f>'Daļu izvēle'!B140</f>
        <v>132</v>
      </c>
      <c r="C143" s="368" t="str">
        <f>'Daļu izvēle'!C140</f>
        <v>Rietumvidzeme</v>
      </c>
      <c r="D143" s="369" t="str">
        <f>'Daļu izvēle'!D140</f>
        <v>Vēru</v>
      </c>
      <c r="E143" s="370">
        <f>'Daļu izvēle'!K140</f>
        <v>0</v>
      </c>
      <c r="F143" s="370">
        <f>'Daļu izvēle'!L140</f>
        <v>0</v>
      </c>
      <c r="G143" s="108">
        <f>'Daļu izvēle'!M140</f>
        <v>0</v>
      </c>
      <c r="H143" s="109">
        <f>'Daļu izvēle'!N140</f>
        <v>0</v>
      </c>
      <c r="I143" s="383"/>
      <c r="J143" s="381">
        <f t="shared" si="11"/>
        <v>0</v>
      </c>
      <c r="K143" s="96" t="str">
        <f>IF($AA143,IF(AND($I143&lt;&gt;"",$I143&lt;&gt;0),ROUND(ROUND($I143,3)*Cenas!$B$14*Cenas!B$18,2),0),"")</f>
        <v/>
      </c>
      <c r="L143" s="96" t="str">
        <f>IF($AA143,IF(AND($I143&lt;&gt;"",$I143&lt;&gt;0),ROUND(ROUND($I143,3)*Cenas!$B$14*Cenas!C$18,2),0),"")</f>
        <v/>
      </c>
      <c r="M143" s="96" t="str">
        <f>IF($AA143,IF(AND($I143&lt;&gt;"",$I143&lt;&gt;0),ROUND(ROUND($I143,3)*Cenas!$B$14*Cenas!D$18,2),0),"")</f>
        <v/>
      </c>
      <c r="N143" s="96" t="str">
        <f>IF($AA143,IF(AND($I143&lt;&gt;"",$I143&lt;&gt;0),ROUND(ROUND($I143,3)*Cenas!$B$14*Cenas!E$18,2),0),"")</f>
        <v/>
      </c>
      <c r="O143" s="96" t="str">
        <f>IF($AA143,IF(AND($I143&lt;&gt;"",$I143&lt;&gt;0),ROUND(ROUND($I143,3)*Cenas!$B$14*Cenas!F$18,2),0),"")</f>
        <v/>
      </c>
      <c r="P143" s="144" t="str">
        <f>IF($AA143,IF(AND($I143&lt;&gt;"",$I143&lt;&gt;0),ROUND(ROUND($I143,3)*Cenas!$B$14*Cenas!G$18,2),0),"")</f>
        <v/>
      </c>
      <c r="Q143" s="103" t="b">
        <f>AND($A143="x",ISBLANK($K143),ISBLANK($N143),NOT(ISBLANK('Daļu izvēle'!K140)))</f>
        <v>0</v>
      </c>
      <c r="R143" s="1"/>
      <c r="W143" s="1" t="b">
        <f t="shared" si="12"/>
        <v>0</v>
      </c>
      <c r="X143" s="1" t="b">
        <f>AND($A143="x",'Daļu izvēle'!$K140&lt;&gt;"",ISBLANK($K143))</f>
        <v>0</v>
      </c>
      <c r="Y143" s="1" t="b">
        <f>AND($A143="x",'Daļu izvēle'!$K140&lt;&gt;"",ISBLANK($N143))</f>
        <v>0</v>
      </c>
      <c r="Z143" s="1" t="e">
        <f t="shared" si="10"/>
        <v>#VALUE!</v>
      </c>
      <c r="AA143" s="56" t="b">
        <f>AND($A143="x",'Daļu izvēle'!$K140&lt;&gt;"",'Daļu izvēle'!$K140&lt;&gt;0)</f>
        <v>0</v>
      </c>
      <c r="AB143" s="56" t="b">
        <f t="shared" si="13"/>
        <v>0</v>
      </c>
      <c r="AC143" s="56" t="b">
        <f t="shared" si="14"/>
        <v>1</v>
      </c>
    </row>
    <row r="144" spans="1:29" hidden="1" x14ac:dyDescent="0.3">
      <c r="A144" s="324" t="str">
        <f>SUBSTITUTE('Daļu izvēle'!A141,"0","")</f>
        <v/>
      </c>
      <c r="B144" s="368">
        <f>'Daļu izvēle'!B141</f>
        <v>133</v>
      </c>
      <c r="C144" s="368" t="str">
        <f>'Daļu izvēle'!C141</f>
        <v>Rietumvidzeme</v>
      </c>
      <c r="D144" s="369" t="str">
        <f>'Daļu izvēle'!D141</f>
        <v>Vēru</v>
      </c>
      <c r="E144" s="370">
        <f>'Daļu izvēle'!K141</f>
        <v>0</v>
      </c>
      <c r="F144" s="370">
        <f>'Daļu izvēle'!L141</f>
        <v>0</v>
      </c>
      <c r="G144" s="108">
        <f>'Daļu izvēle'!M141</f>
        <v>0</v>
      </c>
      <c r="H144" s="109">
        <f>'Daļu izvēle'!N141</f>
        <v>0</v>
      </c>
      <c r="I144" s="383"/>
      <c r="J144" s="381">
        <f t="shared" si="11"/>
        <v>0</v>
      </c>
      <c r="K144" s="96" t="str">
        <f>IF($AA144,IF(AND($I144&lt;&gt;"",$I144&lt;&gt;0),ROUND(ROUND($I144,3)*Cenas!$B$14*Cenas!B$18,2),0),"")</f>
        <v/>
      </c>
      <c r="L144" s="96" t="str">
        <f>IF($AA144,IF(AND($I144&lt;&gt;"",$I144&lt;&gt;0),ROUND(ROUND($I144,3)*Cenas!$B$14*Cenas!C$18,2),0),"")</f>
        <v/>
      </c>
      <c r="M144" s="96" t="str">
        <f>IF($AA144,IF(AND($I144&lt;&gt;"",$I144&lt;&gt;0),ROUND(ROUND($I144,3)*Cenas!$B$14*Cenas!D$18,2),0),"")</f>
        <v/>
      </c>
      <c r="N144" s="96" t="str">
        <f>IF($AA144,IF(AND($I144&lt;&gt;"",$I144&lt;&gt;0),ROUND(ROUND($I144,3)*Cenas!$B$14*Cenas!E$18,2),0),"")</f>
        <v/>
      </c>
      <c r="O144" s="96" t="str">
        <f>IF($AA144,IF(AND($I144&lt;&gt;"",$I144&lt;&gt;0),ROUND(ROUND($I144,3)*Cenas!$B$14*Cenas!F$18,2),0),"")</f>
        <v/>
      </c>
      <c r="P144" s="144" t="str">
        <f>IF($AA144,IF(AND($I144&lt;&gt;"",$I144&lt;&gt;0),ROUND(ROUND($I144,3)*Cenas!$B$14*Cenas!G$18,2),0),"")</f>
        <v/>
      </c>
      <c r="Q144" s="103" t="b">
        <f>AND($A144="x",ISBLANK($K144),ISBLANK($N144),NOT(ISBLANK('Daļu izvēle'!K141)))</f>
        <v>0</v>
      </c>
      <c r="R144" s="1"/>
      <c r="W144" s="1" t="b">
        <f t="shared" si="12"/>
        <v>0</v>
      </c>
      <c r="X144" s="1" t="b">
        <f>AND($A144="x",'Daļu izvēle'!$K141&lt;&gt;"",ISBLANK($K144))</f>
        <v>0</v>
      </c>
      <c r="Y144" s="1" t="b">
        <f>AND($A144="x",'Daļu izvēle'!$K141&lt;&gt;"",ISBLANK($N144))</f>
        <v>0</v>
      </c>
      <c r="Z144" s="1" t="e">
        <f t="shared" si="10"/>
        <v>#VALUE!</v>
      </c>
      <c r="AA144" s="56" t="b">
        <f>AND($A144="x",'Daļu izvēle'!$K141&lt;&gt;"",'Daļu izvēle'!$K141&lt;&gt;0)</f>
        <v>0</v>
      </c>
      <c r="AB144" s="56" t="b">
        <f t="shared" si="13"/>
        <v>0</v>
      </c>
      <c r="AC144" s="56" t="b">
        <f t="shared" si="14"/>
        <v>1</v>
      </c>
    </row>
    <row r="145" spans="1:29" hidden="1" x14ac:dyDescent="0.3">
      <c r="A145" s="324" t="str">
        <f>SUBSTITUTE('Daļu izvēle'!A142,"0","")</f>
        <v/>
      </c>
      <c r="B145" s="368">
        <f>'Daļu izvēle'!B142</f>
        <v>134</v>
      </c>
      <c r="C145" s="368" t="str">
        <f>'Daļu izvēle'!C142</f>
        <v>Rietumvidzeme</v>
      </c>
      <c r="D145" s="369" t="str">
        <f>'Daļu izvēle'!D142</f>
        <v>Vēru</v>
      </c>
      <c r="E145" s="370">
        <f>'Daļu izvēle'!K142</f>
        <v>0</v>
      </c>
      <c r="F145" s="370">
        <f>'Daļu izvēle'!L142</f>
        <v>0</v>
      </c>
      <c r="G145" s="108">
        <f>'Daļu izvēle'!M142</f>
        <v>0</v>
      </c>
      <c r="H145" s="109">
        <f>'Daļu izvēle'!N142</f>
        <v>0</v>
      </c>
      <c r="I145" s="383"/>
      <c r="J145" s="381">
        <f t="shared" si="11"/>
        <v>0</v>
      </c>
      <c r="K145" s="96" t="str">
        <f>IF($AA145,IF(AND($I145&lt;&gt;"",$I145&lt;&gt;0),ROUND(ROUND($I145,3)*Cenas!$B$14*Cenas!B$18,2),0),"")</f>
        <v/>
      </c>
      <c r="L145" s="96" t="str">
        <f>IF($AA145,IF(AND($I145&lt;&gt;"",$I145&lt;&gt;0),ROUND(ROUND($I145,3)*Cenas!$B$14*Cenas!C$18,2),0),"")</f>
        <v/>
      </c>
      <c r="M145" s="96" t="str">
        <f>IF($AA145,IF(AND($I145&lt;&gt;"",$I145&lt;&gt;0),ROUND(ROUND($I145,3)*Cenas!$B$14*Cenas!D$18,2),0),"")</f>
        <v/>
      </c>
      <c r="N145" s="96" t="str">
        <f>IF($AA145,IF(AND($I145&lt;&gt;"",$I145&lt;&gt;0),ROUND(ROUND($I145,3)*Cenas!$B$14*Cenas!E$18,2),0),"")</f>
        <v/>
      </c>
      <c r="O145" s="96" t="str">
        <f>IF($AA145,IF(AND($I145&lt;&gt;"",$I145&lt;&gt;0),ROUND(ROUND($I145,3)*Cenas!$B$14*Cenas!F$18,2),0),"")</f>
        <v/>
      </c>
      <c r="P145" s="144" t="str">
        <f>IF($AA145,IF(AND($I145&lt;&gt;"",$I145&lt;&gt;0),ROUND(ROUND($I145,3)*Cenas!$B$14*Cenas!G$18,2),0),"")</f>
        <v/>
      </c>
      <c r="Q145" s="103" t="b">
        <f>AND($A145="x",ISBLANK($K145),ISBLANK($N145),NOT(ISBLANK('Daļu izvēle'!K142)))</f>
        <v>0</v>
      </c>
      <c r="R145" s="1"/>
      <c r="W145" s="1" t="b">
        <f t="shared" si="12"/>
        <v>0</v>
      </c>
      <c r="X145" s="1" t="b">
        <f>AND($A145="x",'Daļu izvēle'!$K142&lt;&gt;"",ISBLANK($K145))</f>
        <v>0</v>
      </c>
      <c r="Y145" s="1" t="b">
        <f>AND($A145="x",'Daļu izvēle'!$K142&lt;&gt;"",ISBLANK($N145))</f>
        <v>0</v>
      </c>
      <c r="Z145" s="1" t="e">
        <f t="shared" si="10"/>
        <v>#VALUE!</v>
      </c>
      <c r="AA145" s="56" t="b">
        <f>AND($A145="x",'Daļu izvēle'!$K142&lt;&gt;"",'Daļu izvēle'!$K142&lt;&gt;0)</f>
        <v>0</v>
      </c>
      <c r="AB145" s="56" t="b">
        <f t="shared" si="13"/>
        <v>0</v>
      </c>
      <c r="AC145" s="56" t="b">
        <f t="shared" si="14"/>
        <v>1</v>
      </c>
    </row>
    <row r="146" spans="1:29" hidden="1" x14ac:dyDescent="0.3">
      <c r="A146" s="324" t="str">
        <f>SUBSTITUTE('Daļu izvēle'!A143,"0","")</f>
        <v/>
      </c>
      <c r="B146" s="368">
        <f>'Daļu izvēle'!B143</f>
        <v>135</v>
      </c>
      <c r="C146" s="368" t="str">
        <f>'Daļu izvēle'!C143</f>
        <v>Rietumvidzeme</v>
      </c>
      <c r="D146" s="369" t="str">
        <f>'Daļu izvēle'!D143</f>
        <v>Vēru</v>
      </c>
      <c r="E146" s="370">
        <f>'Daļu izvēle'!K143</f>
        <v>0</v>
      </c>
      <c r="F146" s="370">
        <f>'Daļu izvēle'!L143</f>
        <v>0</v>
      </c>
      <c r="G146" s="108">
        <f>'Daļu izvēle'!M143</f>
        <v>0</v>
      </c>
      <c r="H146" s="109">
        <f>'Daļu izvēle'!N143</f>
        <v>0</v>
      </c>
      <c r="I146" s="383"/>
      <c r="J146" s="381">
        <f t="shared" si="11"/>
        <v>0</v>
      </c>
      <c r="K146" s="96" t="str">
        <f>IF($AA146,IF(AND($I146&lt;&gt;"",$I146&lt;&gt;0),ROUND(ROUND($I146,3)*Cenas!$B$14*Cenas!B$18,2),0),"")</f>
        <v/>
      </c>
      <c r="L146" s="96" t="str">
        <f>IF($AA146,IF(AND($I146&lt;&gt;"",$I146&lt;&gt;0),ROUND(ROUND($I146,3)*Cenas!$B$14*Cenas!C$18,2),0),"")</f>
        <v/>
      </c>
      <c r="M146" s="96" t="str">
        <f>IF($AA146,IF(AND($I146&lt;&gt;"",$I146&lt;&gt;0),ROUND(ROUND($I146,3)*Cenas!$B$14*Cenas!D$18,2),0),"")</f>
        <v/>
      </c>
      <c r="N146" s="96" t="str">
        <f>IF($AA146,IF(AND($I146&lt;&gt;"",$I146&lt;&gt;0),ROUND(ROUND($I146,3)*Cenas!$B$14*Cenas!E$18,2),0),"")</f>
        <v/>
      </c>
      <c r="O146" s="96" t="str">
        <f>IF($AA146,IF(AND($I146&lt;&gt;"",$I146&lt;&gt;0),ROUND(ROUND($I146,3)*Cenas!$B$14*Cenas!F$18,2),0),"")</f>
        <v/>
      </c>
      <c r="P146" s="144" t="str">
        <f>IF($AA146,IF(AND($I146&lt;&gt;"",$I146&lt;&gt;0),ROUND(ROUND($I146,3)*Cenas!$B$14*Cenas!G$18,2),0),"")</f>
        <v/>
      </c>
      <c r="Q146" s="103" t="b">
        <f>AND($A146="x",ISBLANK($K146),ISBLANK($N146),NOT(ISBLANK('Daļu izvēle'!K143)))</f>
        <v>0</v>
      </c>
      <c r="R146" s="1"/>
      <c r="W146" s="1" t="b">
        <f t="shared" si="12"/>
        <v>0</v>
      </c>
      <c r="X146" s="1" t="b">
        <f>AND($A146="x",'Daļu izvēle'!$K143&lt;&gt;"",ISBLANK($K146))</f>
        <v>0</v>
      </c>
      <c r="Y146" s="1" t="b">
        <f>AND($A146="x",'Daļu izvēle'!$K143&lt;&gt;"",ISBLANK($N146))</f>
        <v>0</v>
      </c>
      <c r="Z146" s="1" t="e">
        <f t="shared" si="10"/>
        <v>#VALUE!</v>
      </c>
      <c r="AA146" s="56" t="b">
        <f>AND($A146="x",'Daļu izvēle'!$K143&lt;&gt;"",'Daļu izvēle'!$K143&lt;&gt;0)</f>
        <v>0</v>
      </c>
      <c r="AB146" s="56" t="b">
        <f t="shared" si="13"/>
        <v>0</v>
      </c>
      <c r="AC146" s="56" t="b">
        <f t="shared" si="14"/>
        <v>1</v>
      </c>
    </row>
    <row r="147" spans="1:29" hidden="1" x14ac:dyDescent="0.3">
      <c r="A147" s="324" t="str">
        <f>SUBSTITUTE('Daļu izvēle'!A144,"0","")</f>
        <v/>
      </c>
      <c r="B147" s="368">
        <f>'Daļu izvēle'!B144</f>
        <v>136</v>
      </c>
      <c r="C147" s="368" t="str">
        <f>'Daļu izvēle'!C144</f>
        <v>Rietumvidzeme</v>
      </c>
      <c r="D147" s="369" t="str">
        <f>'Daļu izvēle'!D144</f>
        <v>Piebalgas</v>
      </c>
      <c r="E147" s="370">
        <f>'Daļu izvēle'!K144</f>
        <v>0</v>
      </c>
      <c r="F147" s="370">
        <f>'Daļu izvēle'!L144</f>
        <v>0</v>
      </c>
      <c r="G147" s="108">
        <f>'Daļu izvēle'!M144</f>
        <v>0</v>
      </c>
      <c r="H147" s="109">
        <f>'Daļu izvēle'!N144</f>
        <v>0</v>
      </c>
      <c r="I147" s="383"/>
      <c r="J147" s="381">
        <f t="shared" si="11"/>
        <v>0</v>
      </c>
      <c r="K147" s="96" t="str">
        <f>IF($AA147,IF(AND($I147&lt;&gt;"",$I147&lt;&gt;0),ROUND(ROUND($I147,3)*Cenas!$B$14*Cenas!B$18,2),0),"")</f>
        <v/>
      </c>
      <c r="L147" s="96" t="str">
        <f>IF($AA147,IF(AND($I147&lt;&gt;"",$I147&lt;&gt;0),ROUND(ROUND($I147,3)*Cenas!$B$14*Cenas!C$18,2),0),"")</f>
        <v/>
      </c>
      <c r="M147" s="96" t="str">
        <f>IF($AA147,IF(AND($I147&lt;&gt;"",$I147&lt;&gt;0),ROUND(ROUND($I147,3)*Cenas!$B$14*Cenas!D$18,2),0),"")</f>
        <v/>
      </c>
      <c r="N147" s="96" t="str">
        <f>IF($AA147,IF(AND($I147&lt;&gt;"",$I147&lt;&gt;0),ROUND(ROUND($I147,3)*Cenas!$B$14*Cenas!E$18,2),0),"")</f>
        <v/>
      </c>
      <c r="O147" s="96" t="str">
        <f>IF($AA147,IF(AND($I147&lt;&gt;"",$I147&lt;&gt;0),ROUND(ROUND($I147,3)*Cenas!$B$14*Cenas!F$18,2),0),"")</f>
        <v/>
      </c>
      <c r="P147" s="144" t="str">
        <f>IF($AA147,IF(AND($I147&lt;&gt;"",$I147&lt;&gt;0),ROUND(ROUND($I147,3)*Cenas!$B$14*Cenas!G$18,2),0),"")</f>
        <v/>
      </c>
      <c r="Q147" s="103" t="b">
        <f>AND($A147="x",ISBLANK($K147),ISBLANK($N147),NOT(ISBLANK('Daļu izvēle'!K144)))</f>
        <v>0</v>
      </c>
      <c r="R147" s="1"/>
      <c r="W147" s="1" t="b">
        <f t="shared" si="12"/>
        <v>0</v>
      </c>
      <c r="X147" s="1" t="b">
        <f>AND($A147="x",'Daļu izvēle'!$K144&lt;&gt;"",ISBLANK($K147))</f>
        <v>0</v>
      </c>
      <c r="Y147" s="1" t="b">
        <f>AND($A147="x",'Daļu izvēle'!$K144&lt;&gt;"",ISBLANK($N147))</f>
        <v>0</v>
      </c>
      <c r="Z147" s="1" t="e">
        <f t="shared" si="10"/>
        <v>#VALUE!</v>
      </c>
      <c r="AA147" s="56" t="b">
        <f>AND($A147="x",'Daļu izvēle'!$K144&lt;&gt;"",'Daļu izvēle'!$K144&lt;&gt;0)</f>
        <v>0</v>
      </c>
      <c r="AB147" s="56" t="b">
        <f t="shared" si="13"/>
        <v>0</v>
      </c>
      <c r="AC147" s="56" t="b">
        <f t="shared" si="14"/>
        <v>1</v>
      </c>
    </row>
    <row r="148" spans="1:29" hidden="1" x14ac:dyDescent="0.3">
      <c r="A148" s="324" t="str">
        <f>SUBSTITUTE('Daļu izvēle'!A145,"0","")</f>
        <v/>
      </c>
      <c r="B148" s="368">
        <f>'Daļu izvēle'!B145</f>
        <v>137</v>
      </c>
      <c r="C148" s="368" t="str">
        <f>'Daļu izvēle'!C145</f>
        <v>Rietumvidzeme</v>
      </c>
      <c r="D148" s="369" t="str">
        <f>'Daļu izvēle'!D145</f>
        <v>Piebalgas</v>
      </c>
      <c r="E148" s="370">
        <f>'Daļu izvēle'!K145</f>
        <v>0</v>
      </c>
      <c r="F148" s="370">
        <f>'Daļu izvēle'!L145</f>
        <v>0</v>
      </c>
      <c r="G148" s="108">
        <f>'Daļu izvēle'!M145</f>
        <v>0</v>
      </c>
      <c r="H148" s="109">
        <f>'Daļu izvēle'!N145</f>
        <v>0</v>
      </c>
      <c r="I148" s="383"/>
      <c r="J148" s="381">
        <f t="shared" si="11"/>
        <v>0</v>
      </c>
      <c r="K148" s="96" t="str">
        <f>IF($AA148,IF(AND($I148&lt;&gt;"",$I148&lt;&gt;0),ROUND(ROUND($I148,3)*Cenas!$B$14*Cenas!B$18,2),0),"")</f>
        <v/>
      </c>
      <c r="L148" s="96" t="str">
        <f>IF($AA148,IF(AND($I148&lt;&gt;"",$I148&lt;&gt;0),ROUND(ROUND($I148,3)*Cenas!$B$14*Cenas!C$18,2),0),"")</f>
        <v/>
      </c>
      <c r="M148" s="96" t="str">
        <f>IF($AA148,IF(AND($I148&lt;&gt;"",$I148&lt;&gt;0),ROUND(ROUND($I148,3)*Cenas!$B$14*Cenas!D$18,2),0),"")</f>
        <v/>
      </c>
      <c r="N148" s="96" t="str">
        <f>IF($AA148,IF(AND($I148&lt;&gt;"",$I148&lt;&gt;0),ROUND(ROUND($I148,3)*Cenas!$B$14*Cenas!E$18,2),0),"")</f>
        <v/>
      </c>
      <c r="O148" s="96" t="str">
        <f>IF($AA148,IF(AND($I148&lt;&gt;"",$I148&lt;&gt;0),ROUND(ROUND($I148,3)*Cenas!$B$14*Cenas!F$18,2),0),"")</f>
        <v/>
      </c>
      <c r="P148" s="144" t="str">
        <f>IF($AA148,IF(AND($I148&lt;&gt;"",$I148&lt;&gt;0),ROUND(ROUND($I148,3)*Cenas!$B$14*Cenas!G$18,2),0),"")</f>
        <v/>
      </c>
      <c r="Q148" s="103" t="b">
        <f>AND($A148="x",ISBLANK($K148),ISBLANK($N148),NOT(ISBLANK('Daļu izvēle'!K145)))</f>
        <v>0</v>
      </c>
      <c r="R148" s="1"/>
      <c r="W148" s="1" t="b">
        <f t="shared" si="12"/>
        <v>0</v>
      </c>
      <c r="X148" s="1" t="b">
        <f>AND($A148="x",'Daļu izvēle'!$K145&lt;&gt;"",ISBLANK($K148))</f>
        <v>0</v>
      </c>
      <c r="Y148" s="1" t="b">
        <f>AND($A148="x",'Daļu izvēle'!$K145&lt;&gt;"",ISBLANK($N148))</f>
        <v>0</v>
      </c>
      <c r="Z148" s="1" t="e">
        <f t="shared" si="10"/>
        <v>#VALUE!</v>
      </c>
      <c r="AA148" s="56" t="b">
        <f>AND($A148="x",'Daļu izvēle'!$K145&lt;&gt;"",'Daļu izvēle'!$K145&lt;&gt;0)</f>
        <v>0</v>
      </c>
      <c r="AB148" s="56" t="b">
        <f t="shared" si="13"/>
        <v>0</v>
      </c>
      <c r="AC148" s="56" t="b">
        <f t="shared" si="14"/>
        <v>1</v>
      </c>
    </row>
    <row r="149" spans="1:29" hidden="1" x14ac:dyDescent="0.3">
      <c r="A149" s="324" t="str">
        <f>SUBSTITUTE('Daļu izvēle'!A146,"0","")</f>
        <v/>
      </c>
      <c r="B149" s="368">
        <f>'Daļu izvēle'!B146</f>
        <v>138</v>
      </c>
      <c r="C149" s="368" t="str">
        <f>'Daļu izvēle'!C146</f>
        <v>Rietumvidzeme</v>
      </c>
      <c r="D149" s="369" t="str">
        <f>'Daļu izvēle'!D146</f>
        <v>Piebalgas</v>
      </c>
      <c r="E149" s="370">
        <f>'Daļu izvēle'!K146</f>
        <v>0</v>
      </c>
      <c r="F149" s="370">
        <f>'Daļu izvēle'!L146</f>
        <v>0</v>
      </c>
      <c r="G149" s="108">
        <f>'Daļu izvēle'!M146</f>
        <v>0</v>
      </c>
      <c r="H149" s="109">
        <f>'Daļu izvēle'!N146</f>
        <v>0</v>
      </c>
      <c r="I149" s="383"/>
      <c r="J149" s="381">
        <f t="shared" si="11"/>
        <v>0</v>
      </c>
      <c r="K149" s="96" t="str">
        <f>IF($AA149,IF(AND($I149&lt;&gt;"",$I149&lt;&gt;0),ROUND(ROUND($I149,3)*Cenas!$B$14*Cenas!B$18,2),0),"")</f>
        <v/>
      </c>
      <c r="L149" s="96" t="str">
        <f>IF($AA149,IF(AND($I149&lt;&gt;"",$I149&lt;&gt;0),ROUND(ROUND($I149,3)*Cenas!$B$14*Cenas!C$18,2),0),"")</f>
        <v/>
      </c>
      <c r="M149" s="96" t="str">
        <f>IF($AA149,IF(AND($I149&lt;&gt;"",$I149&lt;&gt;0),ROUND(ROUND($I149,3)*Cenas!$B$14*Cenas!D$18,2),0),"")</f>
        <v/>
      </c>
      <c r="N149" s="96" t="str">
        <f>IF($AA149,IF(AND($I149&lt;&gt;"",$I149&lt;&gt;0),ROUND(ROUND($I149,3)*Cenas!$B$14*Cenas!E$18,2),0),"")</f>
        <v/>
      </c>
      <c r="O149" s="96" t="str">
        <f>IF($AA149,IF(AND($I149&lt;&gt;"",$I149&lt;&gt;0),ROUND(ROUND($I149,3)*Cenas!$B$14*Cenas!F$18,2),0),"")</f>
        <v/>
      </c>
      <c r="P149" s="144" t="str">
        <f>IF($AA149,IF(AND($I149&lt;&gt;"",$I149&lt;&gt;0),ROUND(ROUND($I149,3)*Cenas!$B$14*Cenas!G$18,2),0),"")</f>
        <v/>
      </c>
      <c r="Q149" s="103" t="b">
        <f>AND($A149="x",ISBLANK($K149),ISBLANK($N149),NOT(ISBLANK('Daļu izvēle'!K146)))</f>
        <v>0</v>
      </c>
      <c r="R149" s="1"/>
      <c r="W149" s="1" t="b">
        <f t="shared" si="12"/>
        <v>0</v>
      </c>
      <c r="X149" s="1" t="b">
        <f>AND($A149="x",'Daļu izvēle'!$K146&lt;&gt;"",ISBLANK($K149))</f>
        <v>0</v>
      </c>
      <c r="Y149" s="1" t="b">
        <f>AND($A149="x",'Daļu izvēle'!$K146&lt;&gt;"",ISBLANK($N149))</f>
        <v>0</v>
      </c>
      <c r="Z149" s="1" t="e">
        <f t="shared" si="10"/>
        <v>#VALUE!</v>
      </c>
      <c r="AA149" s="56" t="b">
        <f>AND($A149="x",'Daļu izvēle'!$K146&lt;&gt;"",'Daļu izvēle'!$K146&lt;&gt;0)</f>
        <v>0</v>
      </c>
      <c r="AB149" s="56" t="b">
        <f t="shared" si="13"/>
        <v>0</v>
      </c>
      <c r="AC149" s="56" t="b">
        <f t="shared" si="14"/>
        <v>1</v>
      </c>
    </row>
    <row r="150" spans="1:29" hidden="1" x14ac:dyDescent="0.3">
      <c r="A150" s="324" t="str">
        <f>SUBSTITUTE('Daļu izvēle'!A147,"0","")</f>
        <v/>
      </c>
      <c r="B150" s="368">
        <f>'Daļu izvēle'!B147</f>
        <v>139</v>
      </c>
      <c r="C150" s="368" t="str">
        <f>'Daļu izvēle'!C147</f>
        <v>Rietumvidzeme</v>
      </c>
      <c r="D150" s="369" t="str">
        <f>'Daļu izvēle'!D147</f>
        <v>Piebalgas</v>
      </c>
      <c r="E150" s="370">
        <f>'Daļu izvēle'!K147</f>
        <v>0</v>
      </c>
      <c r="F150" s="370">
        <f>'Daļu izvēle'!L147</f>
        <v>0</v>
      </c>
      <c r="G150" s="108">
        <f>'Daļu izvēle'!M147</f>
        <v>0</v>
      </c>
      <c r="H150" s="109">
        <f>'Daļu izvēle'!N147</f>
        <v>0</v>
      </c>
      <c r="I150" s="383"/>
      <c r="J150" s="381">
        <f t="shared" si="11"/>
        <v>0</v>
      </c>
      <c r="K150" s="96" t="str">
        <f>IF($AA150,IF(AND($I150&lt;&gt;"",$I150&lt;&gt;0),ROUND(ROUND($I150,3)*Cenas!$B$14*Cenas!B$18,2),0),"")</f>
        <v/>
      </c>
      <c r="L150" s="96" t="str">
        <f>IF($AA150,IF(AND($I150&lt;&gt;"",$I150&lt;&gt;0),ROUND(ROUND($I150,3)*Cenas!$B$14*Cenas!C$18,2),0),"")</f>
        <v/>
      </c>
      <c r="M150" s="96" t="str">
        <f>IF($AA150,IF(AND($I150&lt;&gt;"",$I150&lt;&gt;0),ROUND(ROUND($I150,3)*Cenas!$B$14*Cenas!D$18,2),0),"")</f>
        <v/>
      </c>
      <c r="N150" s="96" t="str">
        <f>IF($AA150,IF(AND($I150&lt;&gt;"",$I150&lt;&gt;0),ROUND(ROUND($I150,3)*Cenas!$B$14*Cenas!E$18,2),0),"")</f>
        <v/>
      </c>
      <c r="O150" s="96" t="str">
        <f>IF($AA150,IF(AND($I150&lt;&gt;"",$I150&lt;&gt;0),ROUND(ROUND($I150,3)*Cenas!$B$14*Cenas!F$18,2),0),"")</f>
        <v/>
      </c>
      <c r="P150" s="144" t="str">
        <f>IF($AA150,IF(AND($I150&lt;&gt;"",$I150&lt;&gt;0),ROUND(ROUND($I150,3)*Cenas!$B$14*Cenas!G$18,2),0),"")</f>
        <v/>
      </c>
      <c r="Q150" s="103" t="b">
        <f>AND($A150="x",ISBLANK($K150),ISBLANK($N150),NOT(ISBLANK('Daļu izvēle'!K147)))</f>
        <v>0</v>
      </c>
      <c r="R150" s="1"/>
      <c r="W150" s="1" t="b">
        <f t="shared" si="12"/>
        <v>0</v>
      </c>
      <c r="X150" s="1" t="b">
        <f>AND($A150="x",'Daļu izvēle'!$K147&lt;&gt;"",ISBLANK($K150))</f>
        <v>0</v>
      </c>
      <c r="Y150" s="1" t="b">
        <f>AND($A150="x",'Daļu izvēle'!$K147&lt;&gt;"",ISBLANK($N150))</f>
        <v>0</v>
      </c>
      <c r="Z150" s="1" t="e">
        <f t="shared" si="10"/>
        <v>#VALUE!</v>
      </c>
      <c r="AA150" s="56" t="b">
        <f>AND($A150="x",'Daļu izvēle'!$K147&lt;&gt;"",'Daļu izvēle'!$K147&lt;&gt;0)</f>
        <v>0</v>
      </c>
      <c r="AB150" s="56" t="b">
        <f t="shared" si="13"/>
        <v>0</v>
      </c>
      <c r="AC150" s="56" t="b">
        <f t="shared" si="14"/>
        <v>1</v>
      </c>
    </row>
    <row r="151" spans="1:29" hidden="1" x14ac:dyDescent="0.3">
      <c r="A151" s="324" t="str">
        <f>SUBSTITUTE('Daļu izvēle'!A148,"0","")</f>
        <v/>
      </c>
      <c r="B151" s="368">
        <f>'Daļu izvēle'!B148</f>
        <v>140</v>
      </c>
      <c r="C151" s="368" t="str">
        <f>'Daļu izvēle'!C148</f>
        <v>Rietumvidzeme</v>
      </c>
      <c r="D151" s="369" t="str">
        <f>'Daļu izvēle'!D148</f>
        <v>Piebalgas</v>
      </c>
      <c r="E151" s="370">
        <f>'Daļu izvēle'!K148</f>
        <v>0</v>
      </c>
      <c r="F151" s="370">
        <f>'Daļu izvēle'!L148</f>
        <v>0</v>
      </c>
      <c r="G151" s="108">
        <f>'Daļu izvēle'!M148</f>
        <v>0</v>
      </c>
      <c r="H151" s="109">
        <f>'Daļu izvēle'!N148</f>
        <v>0</v>
      </c>
      <c r="I151" s="383"/>
      <c r="J151" s="381">
        <f t="shared" si="11"/>
        <v>0</v>
      </c>
      <c r="K151" s="96" t="str">
        <f>IF($AA151,IF(AND($I151&lt;&gt;"",$I151&lt;&gt;0),ROUND(ROUND($I151,3)*Cenas!$B$14*Cenas!B$18,2),0),"")</f>
        <v/>
      </c>
      <c r="L151" s="96" t="str">
        <f>IF($AA151,IF(AND($I151&lt;&gt;"",$I151&lt;&gt;0),ROUND(ROUND($I151,3)*Cenas!$B$14*Cenas!C$18,2),0),"")</f>
        <v/>
      </c>
      <c r="M151" s="96" t="str">
        <f>IF($AA151,IF(AND($I151&lt;&gt;"",$I151&lt;&gt;0),ROUND(ROUND($I151,3)*Cenas!$B$14*Cenas!D$18,2),0),"")</f>
        <v/>
      </c>
      <c r="N151" s="96" t="str">
        <f>IF($AA151,IF(AND($I151&lt;&gt;"",$I151&lt;&gt;0),ROUND(ROUND($I151,3)*Cenas!$B$14*Cenas!E$18,2),0),"")</f>
        <v/>
      </c>
      <c r="O151" s="96" t="str">
        <f>IF($AA151,IF(AND($I151&lt;&gt;"",$I151&lt;&gt;0),ROUND(ROUND($I151,3)*Cenas!$B$14*Cenas!F$18,2),0),"")</f>
        <v/>
      </c>
      <c r="P151" s="144" t="str">
        <f>IF($AA151,IF(AND($I151&lt;&gt;"",$I151&lt;&gt;0),ROUND(ROUND($I151,3)*Cenas!$B$14*Cenas!G$18,2),0),"")</f>
        <v/>
      </c>
      <c r="Q151" s="103" t="b">
        <f>AND($A151="x",ISBLANK($K151),ISBLANK($N151),NOT(ISBLANK('Daļu izvēle'!K148)))</f>
        <v>0</v>
      </c>
      <c r="R151" s="1"/>
      <c r="W151" s="1" t="b">
        <f t="shared" si="12"/>
        <v>0</v>
      </c>
      <c r="X151" s="1" t="b">
        <f>AND($A151="x",'Daļu izvēle'!$K148&lt;&gt;"",ISBLANK($K151))</f>
        <v>0</v>
      </c>
      <c r="Y151" s="1" t="b">
        <f>AND($A151="x",'Daļu izvēle'!$K148&lt;&gt;"",ISBLANK($N151))</f>
        <v>0</v>
      </c>
      <c r="Z151" s="1" t="e">
        <f t="shared" si="10"/>
        <v>#VALUE!</v>
      </c>
      <c r="AA151" s="56" t="b">
        <f>AND($A151="x",'Daļu izvēle'!$K148&lt;&gt;"",'Daļu izvēle'!$K148&lt;&gt;0)</f>
        <v>0</v>
      </c>
      <c r="AB151" s="56" t="b">
        <f t="shared" si="13"/>
        <v>0</v>
      </c>
      <c r="AC151" s="56" t="b">
        <f t="shared" si="14"/>
        <v>1</v>
      </c>
    </row>
    <row r="152" spans="1:29" hidden="1" x14ac:dyDescent="0.3">
      <c r="A152" s="324" t="str">
        <f>SUBSTITUTE('Daļu izvēle'!A149,"0","")</f>
        <v/>
      </c>
      <c r="B152" s="368">
        <f>'Daļu izvēle'!B149</f>
        <v>141</v>
      </c>
      <c r="C152" s="368" t="str">
        <f>'Daļu izvēle'!C149</f>
        <v>Rietumvidzeme</v>
      </c>
      <c r="D152" s="369" t="str">
        <f>'Daļu izvēle'!D149</f>
        <v>Piebalgas</v>
      </c>
      <c r="E152" s="370">
        <f>'Daļu izvēle'!K149</f>
        <v>0</v>
      </c>
      <c r="F152" s="370">
        <f>'Daļu izvēle'!L149</f>
        <v>0</v>
      </c>
      <c r="G152" s="108">
        <f>'Daļu izvēle'!M149</f>
        <v>0</v>
      </c>
      <c r="H152" s="109">
        <f>'Daļu izvēle'!N149</f>
        <v>0</v>
      </c>
      <c r="I152" s="383"/>
      <c r="J152" s="381">
        <f t="shared" si="11"/>
        <v>0</v>
      </c>
      <c r="K152" s="96" t="str">
        <f>IF($AA152,IF(AND($I152&lt;&gt;"",$I152&lt;&gt;0),ROUND(ROUND($I152,3)*Cenas!$B$14*Cenas!B$18,2),0),"")</f>
        <v/>
      </c>
      <c r="L152" s="96" t="str">
        <f>IF($AA152,IF(AND($I152&lt;&gt;"",$I152&lt;&gt;0),ROUND(ROUND($I152,3)*Cenas!$B$14*Cenas!C$18,2),0),"")</f>
        <v/>
      </c>
      <c r="M152" s="96" t="str">
        <f>IF($AA152,IF(AND($I152&lt;&gt;"",$I152&lt;&gt;0),ROUND(ROUND($I152,3)*Cenas!$B$14*Cenas!D$18,2),0),"")</f>
        <v/>
      </c>
      <c r="N152" s="96" t="str">
        <f>IF($AA152,IF(AND($I152&lt;&gt;"",$I152&lt;&gt;0),ROUND(ROUND($I152,3)*Cenas!$B$14*Cenas!E$18,2),0),"")</f>
        <v/>
      </c>
      <c r="O152" s="96" t="str">
        <f>IF($AA152,IF(AND($I152&lt;&gt;"",$I152&lt;&gt;0),ROUND(ROUND($I152,3)*Cenas!$B$14*Cenas!F$18,2),0),"")</f>
        <v/>
      </c>
      <c r="P152" s="144" t="str">
        <f>IF($AA152,IF(AND($I152&lt;&gt;"",$I152&lt;&gt;0),ROUND(ROUND($I152,3)*Cenas!$B$14*Cenas!G$18,2),0),"")</f>
        <v/>
      </c>
      <c r="Q152" s="103" t="b">
        <f>AND($A152="x",ISBLANK($K152),ISBLANK($N152),NOT(ISBLANK('Daļu izvēle'!K149)))</f>
        <v>0</v>
      </c>
      <c r="R152" s="1"/>
      <c r="W152" s="1" t="b">
        <f t="shared" si="12"/>
        <v>0</v>
      </c>
      <c r="X152" s="1" t="b">
        <f>AND($A152="x",'Daļu izvēle'!$K149&lt;&gt;"",ISBLANK($K152))</f>
        <v>0</v>
      </c>
      <c r="Y152" s="1" t="b">
        <f>AND($A152="x",'Daļu izvēle'!$K149&lt;&gt;"",ISBLANK($N152))</f>
        <v>0</v>
      </c>
      <c r="Z152" s="1" t="e">
        <f t="shared" si="10"/>
        <v>#VALUE!</v>
      </c>
      <c r="AA152" s="56" t="b">
        <f>AND($A152="x",'Daļu izvēle'!$K149&lt;&gt;"",'Daļu izvēle'!$K149&lt;&gt;0)</f>
        <v>0</v>
      </c>
      <c r="AB152" s="56" t="b">
        <f t="shared" si="13"/>
        <v>0</v>
      </c>
      <c r="AC152" s="56" t="b">
        <f t="shared" si="14"/>
        <v>1</v>
      </c>
    </row>
    <row r="153" spans="1:29" hidden="1" x14ac:dyDescent="0.3">
      <c r="A153" s="324" t="str">
        <f>SUBSTITUTE('Daļu izvēle'!A150,"0","")</f>
        <v/>
      </c>
      <c r="B153" s="368">
        <f>'Daļu izvēle'!B150</f>
        <v>142</v>
      </c>
      <c r="C153" s="368" t="str">
        <f>'Daļu izvēle'!C150</f>
        <v>Rietumvidzeme</v>
      </c>
      <c r="D153" s="369" t="str">
        <f>'Daļu izvēle'!D150</f>
        <v>Piebalgas</v>
      </c>
      <c r="E153" s="370">
        <f>'Daļu izvēle'!K150</f>
        <v>0</v>
      </c>
      <c r="F153" s="370">
        <f>'Daļu izvēle'!L150</f>
        <v>0</v>
      </c>
      <c r="G153" s="108">
        <f>'Daļu izvēle'!M150</f>
        <v>0</v>
      </c>
      <c r="H153" s="109">
        <f>'Daļu izvēle'!N150</f>
        <v>0</v>
      </c>
      <c r="I153" s="383"/>
      <c r="J153" s="381">
        <f t="shared" si="11"/>
        <v>0</v>
      </c>
      <c r="K153" s="96" t="str">
        <f>IF($AA153,IF(AND($I153&lt;&gt;"",$I153&lt;&gt;0),ROUND(ROUND($I153,3)*Cenas!$B$14*Cenas!B$18,2),0),"")</f>
        <v/>
      </c>
      <c r="L153" s="96" t="str">
        <f>IF($AA153,IF(AND($I153&lt;&gt;"",$I153&lt;&gt;0),ROUND(ROUND($I153,3)*Cenas!$B$14*Cenas!C$18,2),0),"")</f>
        <v/>
      </c>
      <c r="M153" s="96" t="str">
        <f>IF($AA153,IF(AND($I153&lt;&gt;"",$I153&lt;&gt;0),ROUND(ROUND($I153,3)*Cenas!$B$14*Cenas!D$18,2),0),"")</f>
        <v/>
      </c>
      <c r="N153" s="96" t="str">
        <f>IF($AA153,IF(AND($I153&lt;&gt;"",$I153&lt;&gt;0),ROUND(ROUND($I153,3)*Cenas!$B$14*Cenas!E$18,2),0),"")</f>
        <v/>
      </c>
      <c r="O153" s="96" t="str">
        <f>IF($AA153,IF(AND($I153&lt;&gt;"",$I153&lt;&gt;0),ROUND(ROUND($I153,3)*Cenas!$B$14*Cenas!F$18,2),0),"")</f>
        <v/>
      </c>
      <c r="P153" s="144" t="str">
        <f>IF($AA153,IF(AND($I153&lt;&gt;"",$I153&lt;&gt;0),ROUND(ROUND($I153,3)*Cenas!$B$14*Cenas!G$18,2),0),"")</f>
        <v/>
      </c>
      <c r="Q153" s="103" t="b">
        <f>AND($A153="x",ISBLANK($K153),ISBLANK($N153),NOT(ISBLANK('Daļu izvēle'!K150)))</f>
        <v>0</v>
      </c>
      <c r="R153" s="1"/>
      <c r="W153" s="1" t="b">
        <f t="shared" si="12"/>
        <v>0</v>
      </c>
      <c r="X153" s="1" t="b">
        <f>AND($A153="x",'Daļu izvēle'!$K150&lt;&gt;"",ISBLANK($K153))</f>
        <v>0</v>
      </c>
      <c r="Y153" s="1" t="b">
        <f>AND($A153="x",'Daļu izvēle'!$K150&lt;&gt;"",ISBLANK($N153))</f>
        <v>0</v>
      </c>
      <c r="Z153" s="1" t="e">
        <f t="shared" si="10"/>
        <v>#VALUE!</v>
      </c>
      <c r="AA153" s="56" t="b">
        <f>AND($A153="x",'Daļu izvēle'!$K150&lt;&gt;"",'Daļu izvēle'!$K150&lt;&gt;0)</f>
        <v>0</v>
      </c>
      <c r="AB153" s="56" t="b">
        <f t="shared" si="13"/>
        <v>0</v>
      </c>
      <c r="AC153" s="56" t="b">
        <f t="shared" si="14"/>
        <v>1</v>
      </c>
    </row>
    <row r="154" spans="1:29" hidden="1" x14ac:dyDescent="0.3">
      <c r="A154" s="324" t="str">
        <f>SUBSTITUTE('Daļu izvēle'!A151,"0","")</f>
        <v/>
      </c>
      <c r="B154" s="368">
        <f>'Daļu izvēle'!B151</f>
        <v>143</v>
      </c>
      <c r="C154" s="368" t="str">
        <f>'Daļu izvēle'!C151</f>
        <v>Rietumvidzeme</v>
      </c>
      <c r="D154" s="369" t="str">
        <f>'Daļu izvēle'!D151</f>
        <v>Piebalgas</v>
      </c>
      <c r="E154" s="370">
        <f>'Daļu izvēle'!K151</f>
        <v>0</v>
      </c>
      <c r="F154" s="370">
        <f>'Daļu izvēle'!L151</f>
        <v>0</v>
      </c>
      <c r="G154" s="108">
        <f>'Daļu izvēle'!M151</f>
        <v>0</v>
      </c>
      <c r="H154" s="109">
        <f>'Daļu izvēle'!N151</f>
        <v>0</v>
      </c>
      <c r="I154" s="383"/>
      <c r="J154" s="381">
        <f t="shared" si="11"/>
        <v>0</v>
      </c>
      <c r="K154" s="96" t="str">
        <f>IF($AA154,IF(AND($I154&lt;&gt;"",$I154&lt;&gt;0),ROUND(ROUND($I154,3)*Cenas!$B$14*Cenas!B$18,2),0),"")</f>
        <v/>
      </c>
      <c r="L154" s="96" t="str">
        <f>IF($AA154,IF(AND($I154&lt;&gt;"",$I154&lt;&gt;0),ROUND(ROUND($I154,3)*Cenas!$B$14*Cenas!C$18,2),0),"")</f>
        <v/>
      </c>
      <c r="M154" s="96" t="str">
        <f>IF($AA154,IF(AND($I154&lt;&gt;"",$I154&lt;&gt;0),ROUND(ROUND($I154,3)*Cenas!$B$14*Cenas!D$18,2),0),"")</f>
        <v/>
      </c>
      <c r="N154" s="96" t="str">
        <f>IF($AA154,IF(AND($I154&lt;&gt;"",$I154&lt;&gt;0),ROUND(ROUND($I154,3)*Cenas!$B$14*Cenas!E$18,2),0),"")</f>
        <v/>
      </c>
      <c r="O154" s="96" t="str">
        <f>IF($AA154,IF(AND($I154&lt;&gt;"",$I154&lt;&gt;0),ROUND(ROUND($I154,3)*Cenas!$B$14*Cenas!F$18,2),0),"")</f>
        <v/>
      </c>
      <c r="P154" s="144" t="str">
        <f>IF($AA154,IF(AND($I154&lt;&gt;"",$I154&lt;&gt;0),ROUND(ROUND($I154,3)*Cenas!$B$14*Cenas!G$18,2),0),"")</f>
        <v/>
      </c>
      <c r="Q154" s="103" t="b">
        <f>AND($A154="x",ISBLANK($K154),ISBLANK($N154),NOT(ISBLANK('Daļu izvēle'!K151)))</f>
        <v>0</v>
      </c>
      <c r="R154" s="1"/>
      <c r="W154" s="1" t="b">
        <f t="shared" si="12"/>
        <v>0</v>
      </c>
      <c r="X154" s="1" t="b">
        <f>AND($A154="x",'Daļu izvēle'!$K151&lt;&gt;"",ISBLANK($K154))</f>
        <v>0</v>
      </c>
      <c r="Y154" s="1" t="b">
        <f>AND($A154="x",'Daļu izvēle'!$K151&lt;&gt;"",ISBLANK($N154))</f>
        <v>0</v>
      </c>
      <c r="Z154" s="1" t="e">
        <f t="shared" si="10"/>
        <v>#VALUE!</v>
      </c>
      <c r="AA154" s="56" t="b">
        <f>AND($A154="x",'Daļu izvēle'!$K151&lt;&gt;"",'Daļu izvēle'!$K151&lt;&gt;0)</f>
        <v>0</v>
      </c>
      <c r="AB154" s="56" t="b">
        <f t="shared" si="13"/>
        <v>0</v>
      </c>
      <c r="AC154" s="56" t="b">
        <f t="shared" si="14"/>
        <v>1</v>
      </c>
    </row>
    <row r="155" spans="1:29" hidden="1" x14ac:dyDescent="0.3">
      <c r="A155" s="324" t="str">
        <f>SUBSTITUTE('Daļu izvēle'!A152,"0","")</f>
        <v/>
      </c>
      <c r="B155" s="368">
        <f>'Daļu izvēle'!B152</f>
        <v>144</v>
      </c>
      <c r="C155" s="368" t="str">
        <f>'Daļu izvēle'!C152</f>
        <v>Vidusdaugava</v>
      </c>
      <c r="D155" s="369" t="str">
        <f>'Daļu izvēle'!D152</f>
        <v xml:space="preserve">Bauskas </v>
      </c>
      <c r="E155" s="370">
        <f>'Daļu izvēle'!K152</f>
        <v>0</v>
      </c>
      <c r="F155" s="370">
        <f>'Daļu izvēle'!L152</f>
        <v>0</v>
      </c>
      <c r="G155" s="108">
        <f>'Daļu izvēle'!M152</f>
        <v>0</v>
      </c>
      <c r="H155" s="109">
        <f>'Daļu izvēle'!N152</f>
        <v>0</v>
      </c>
      <c r="I155" s="383"/>
      <c r="J155" s="381">
        <f t="shared" si="11"/>
        <v>0</v>
      </c>
      <c r="K155" s="96" t="str">
        <f>IF($AA155,IF(AND($I155&lt;&gt;"",$I155&lt;&gt;0),ROUND(ROUND($I155,3)*Cenas!$B$14*Cenas!B$18,2),0),"")</f>
        <v/>
      </c>
      <c r="L155" s="96" t="str">
        <f>IF($AA155,IF(AND($I155&lt;&gt;"",$I155&lt;&gt;0),ROUND(ROUND($I155,3)*Cenas!$B$14*Cenas!C$18,2),0),"")</f>
        <v/>
      </c>
      <c r="M155" s="96" t="str">
        <f>IF($AA155,IF(AND($I155&lt;&gt;"",$I155&lt;&gt;0),ROUND(ROUND($I155,3)*Cenas!$B$14*Cenas!D$18,2),0),"")</f>
        <v/>
      </c>
      <c r="N155" s="96" t="str">
        <f>IF($AA155,IF(AND($I155&lt;&gt;"",$I155&lt;&gt;0),ROUND(ROUND($I155,3)*Cenas!$B$14*Cenas!E$18,2),0),"")</f>
        <v/>
      </c>
      <c r="O155" s="96" t="str">
        <f>IF($AA155,IF(AND($I155&lt;&gt;"",$I155&lt;&gt;0),ROUND(ROUND($I155,3)*Cenas!$B$14*Cenas!F$18,2),0),"")</f>
        <v/>
      </c>
      <c r="P155" s="144" t="str">
        <f>IF($AA155,IF(AND($I155&lt;&gt;"",$I155&lt;&gt;0),ROUND(ROUND($I155,3)*Cenas!$B$14*Cenas!G$18,2),0),"")</f>
        <v/>
      </c>
      <c r="Q155" s="103" t="b">
        <f>AND($A155="x",ISBLANK($K155),ISBLANK($N155),NOT(ISBLANK('Daļu izvēle'!K152)))</f>
        <v>0</v>
      </c>
      <c r="R155" s="1"/>
      <c r="W155" s="1" t="b">
        <f t="shared" si="12"/>
        <v>0</v>
      </c>
      <c r="X155" s="1" t="b">
        <f>AND($A155="x",'Daļu izvēle'!$K152&lt;&gt;"",ISBLANK($K155))</f>
        <v>0</v>
      </c>
      <c r="Y155" s="1" t="b">
        <f>AND($A155="x",'Daļu izvēle'!$K152&lt;&gt;"",ISBLANK($N155))</f>
        <v>0</v>
      </c>
      <c r="Z155" s="1" t="e">
        <f t="shared" si="10"/>
        <v>#VALUE!</v>
      </c>
      <c r="AA155" s="56" t="b">
        <f>AND($A155="x",'Daļu izvēle'!$K152&lt;&gt;"",'Daļu izvēle'!$K152&lt;&gt;0)</f>
        <v>0</v>
      </c>
      <c r="AB155" s="56" t="b">
        <f t="shared" si="13"/>
        <v>0</v>
      </c>
      <c r="AC155" s="56" t="b">
        <f t="shared" si="14"/>
        <v>1</v>
      </c>
    </row>
    <row r="156" spans="1:29" hidden="1" x14ac:dyDescent="0.3">
      <c r="A156" s="324" t="str">
        <f>SUBSTITUTE('Daļu izvēle'!A153,"0","")</f>
        <v/>
      </c>
      <c r="B156" s="368">
        <f>'Daļu izvēle'!B153</f>
        <v>145</v>
      </c>
      <c r="C156" s="368" t="str">
        <f>'Daļu izvēle'!C153</f>
        <v>Vidusdaugava</v>
      </c>
      <c r="D156" s="369" t="str">
        <f>'Daļu izvēle'!D153</f>
        <v xml:space="preserve">Bauskas </v>
      </c>
      <c r="E156" s="370">
        <f>'Daļu izvēle'!K153</f>
        <v>0</v>
      </c>
      <c r="F156" s="370">
        <f>'Daļu izvēle'!L153</f>
        <v>0</v>
      </c>
      <c r="G156" s="108">
        <f>'Daļu izvēle'!M153</f>
        <v>0</v>
      </c>
      <c r="H156" s="109">
        <f>'Daļu izvēle'!N153</f>
        <v>0</v>
      </c>
      <c r="I156" s="383"/>
      <c r="J156" s="381">
        <f t="shared" si="11"/>
        <v>0</v>
      </c>
      <c r="K156" s="96" t="str">
        <f>IF($AA156,IF(AND($I156&lt;&gt;"",$I156&lt;&gt;0),ROUND(ROUND($I156,3)*Cenas!$B$14*Cenas!B$18,2),0),"")</f>
        <v/>
      </c>
      <c r="L156" s="96" t="str">
        <f>IF($AA156,IF(AND($I156&lt;&gt;"",$I156&lt;&gt;0),ROUND(ROUND($I156,3)*Cenas!$B$14*Cenas!C$18,2),0),"")</f>
        <v/>
      </c>
      <c r="M156" s="96" t="str">
        <f>IF($AA156,IF(AND($I156&lt;&gt;"",$I156&lt;&gt;0),ROUND(ROUND($I156,3)*Cenas!$B$14*Cenas!D$18,2),0),"")</f>
        <v/>
      </c>
      <c r="N156" s="96" t="str">
        <f>IF($AA156,IF(AND($I156&lt;&gt;"",$I156&lt;&gt;0),ROUND(ROUND($I156,3)*Cenas!$B$14*Cenas!E$18,2),0),"")</f>
        <v/>
      </c>
      <c r="O156" s="96" t="str">
        <f>IF($AA156,IF(AND($I156&lt;&gt;"",$I156&lt;&gt;0),ROUND(ROUND($I156,3)*Cenas!$B$14*Cenas!F$18,2),0),"")</f>
        <v/>
      </c>
      <c r="P156" s="144" t="str">
        <f>IF($AA156,IF(AND($I156&lt;&gt;"",$I156&lt;&gt;0),ROUND(ROUND($I156,3)*Cenas!$B$14*Cenas!G$18,2),0),"")</f>
        <v/>
      </c>
      <c r="Q156" s="103" t="b">
        <f>AND($A156="x",ISBLANK($K156),ISBLANK($N156),NOT(ISBLANK('Daļu izvēle'!K153)))</f>
        <v>0</v>
      </c>
      <c r="R156" s="1"/>
      <c r="W156" s="1" t="b">
        <f t="shared" si="12"/>
        <v>0</v>
      </c>
      <c r="X156" s="1" t="b">
        <f>AND($A156="x",'Daļu izvēle'!$K153&lt;&gt;"",ISBLANK($K156))</f>
        <v>0</v>
      </c>
      <c r="Y156" s="1" t="b">
        <f>AND($A156="x",'Daļu izvēle'!$K153&lt;&gt;"",ISBLANK($N156))</f>
        <v>0</v>
      </c>
      <c r="Z156" s="1" t="e">
        <f t="shared" si="10"/>
        <v>#VALUE!</v>
      </c>
      <c r="AA156" s="56" t="b">
        <f>AND($A156="x",'Daļu izvēle'!$K153&lt;&gt;"",'Daļu izvēle'!$K153&lt;&gt;0)</f>
        <v>0</v>
      </c>
      <c r="AB156" s="56" t="b">
        <f t="shared" si="13"/>
        <v>0</v>
      </c>
      <c r="AC156" s="56" t="b">
        <f t="shared" si="14"/>
        <v>1</v>
      </c>
    </row>
    <row r="157" spans="1:29" hidden="1" x14ac:dyDescent="0.3">
      <c r="A157" s="324" t="str">
        <f>SUBSTITUTE('Daļu izvēle'!A154,"0","")</f>
        <v/>
      </c>
      <c r="B157" s="368">
        <f>'Daļu izvēle'!B154</f>
        <v>146</v>
      </c>
      <c r="C157" s="368" t="str">
        <f>'Daļu izvēle'!C154</f>
        <v>Vidusdaugava</v>
      </c>
      <c r="D157" s="369" t="str">
        <f>'Daļu izvēle'!D154</f>
        <v xml:space="preserve">Bauskas </v>
      </c>
      <c r="E157" s="370">
        <f>'Daļu izvēle'!K154</f>
        <v>0</v>
      </c>
      <c r="F157" s="370">
        <f>'Daļu izvēle'!L154</f>
        <v>0</v>
      </c>
      <c r="G157" s="108">
        <f>'Daļu izvēle'!M154</f>
        <v>0</v>
      </c>
      <c r="H157" s="109">
        <f>'Daļu izvēle'!N154</f>
        <v>0</v>
      </c>
      <c r="I157" s="383"/>
      <c r="J157" s="381">
        <f t="shared" si="11"/>
        <v>0</v>
      </c>
      <c r="K157" s="96" t="str">
        <f>IF($AA157,IF(AND($I157&lt;&gt;"",$I157&lt;&gt;0),ROUND(ROUND($I157,3)*Cenas!$B$14*Cenas!B$18,2),0),"")</f>
        <v/>
      </c>
      <c r="L157" s="96" t="str">
        <f>IF($AA157,IF(AND($I157&lt;&gt;"",$I157&lt;&gt;0),ROUND(ROUND($I157,3)*Cenas!$B$14*Cenas!C$18,2),0),"")</f>
        <v/>
      </c>
      <c r="M157" s="96" t="str">
        <f>IF($AA157,IF(AND($I157&lt;&gt;"",$I157&lt;&gt;0),ROUND(ROUND($I157,3)*Cenas!$B$14*Cenas!D$18,2),0),"")</f>
        <v/>
      </c>
      <c r="N157" s="96" t="str">
        <f>IF($AA157,IF(AND($I157&lt;&gt;"",$I157&lt;&gt;0),ROUND(ROUND($I157,3)*Cenas!$B$14*Cenas!E$18,2),0),"")</f>
        <v/>
      </c>
      <c r="O157" s="96" t="str">
        <f>IF($AA157,IF(AND($I157&lt;&gt;"",$I157&lt;&gt;0),ROUND(ROUND($I157,3)*Cenas!$B$14*Cenas!F$18,2),0),"")</f>
        <v/>
      </c>
      <c r="P157" s="144" t="str">
        <f>IF($AA157,IF(AND($I157&lt;&gt;"",$I157&lt;&gt;0),ROUND(ROUND($I157,3)*Cenas!$B$14*Cenas!G$18,2),0),"")</f>
        <v/>
      </c>
      <c r="Q157" s="103" t="b">
        <f>AND($A157="x",ISBLANK($K157),ISBLANK($N157),NOT(ISBLANK('Daļu izvēle'!K154)))</f>
        <v>0</v>
      </c>
      <c r="R157" s="1"/>
      <c r="W157" s="1" t="b">
        <f t="shared" si="12"/>
        <v>0</v>
      </c>
      <c r="X157" s="1" t="b">
        <f>AND($A157="x",'Daļu izvēle'!$K154&lt;&gt;"",ISBLANK($K157))</f>
        <v>0</v>
      </c>
      <c r="Y157" s="1" t="b">
        <f>AND($A157="x",'Daļu izvēle'!$K154&lt;&gt;"",ISBLANK($N157))</f>
        <v>0</v>
      </c>
      <c r="Z157" s="1" t="e">
        <f t="shared" si="10"/>
        <v>#VALUE!</v>
      </c>
      <c r="AA157" s="56" t="b">
        <f>AND($A157="x",'Daļu izvēle'!$K154&lt;&gt;"",'Daļu izvēle'!$K154&lt;&gt;0)</f>
        <v>0</v>
      </c>
      <c r="AB157" s="56" t="b">
        <f t="shared" si="13"/>
        <v>0</v>
      </c>
      <c r="AC157" s="56" t="b">
        <f t="shared" si="14"/>
        <v>1</v>
      </c>
    </row>
    <row r="158" spans="1:29" hidden="1" x14ac:dyDescent="0.3">
      <c r="A158" s="324" t="str">
        <f>SUBSTITUTE('Daļu izvēle'!A155,"0","")</f>
        <v/>
      </c>
      <c r="B158" s="368">
        <f>'Daļu izvēle'!B155</f>
        <v>147</v>
      </c>
      <c r="C158" s="368" t="str">
        <f>'Daļu izvēle'!C155</f>
        <v>Vidusdaugava</v>
      </c>
      <c r="D158" s="369" t="str">
        <f>'Daļu izvēle'!D155</f>
        <v xml:space="preserve">Bauskas </v>
      </c>
      <c r="E158" s="370">
        <f>'Daļu izvēle'!K155</f>
        <v>0</v>
      </c>
      <c r="F158" s="370">
        <f>'Daļu izvēle'!L155</f>
        <v>0</v>
      </c>
      <c r="G158" s="108">
        <f>'Daļu izvēle'!M155</f>
        <v>0</v>
      </c>
      <c r="H158" s="109">
        <f>'Daļu izvēle'!N155</f>
        <v>0</v>
      </c>
      <c r="I158" s="383"/>
      <c r="J158" s="381">
        <f t="shared" si="11"/>
        <v>0</v>
      </c>
      <c r="K158" s="96" t="str">
        <f>IF($AA158,IF(AND($I158&lt;&gt;"",$I158&lt;&gt;0),ROUND(ROUND($I158,3)*Cenas!$B$14*Cenas!B$18,2),0),"")</f>
        <v/>
      </c>
      <c r="L158" s="96" t="str">
        <f>IF($AA158,IF(AND($I158&lt;&gt;"",$I158&lt;&gt;0),ROUND(ROUND($I158,3)*Cenas!$B$14*Cenas!C$18,2),0),"")</f>
        <v/>
      </c>
      <c r="M158" s="96" t="str">
        <f>IF($AA158,IF(AND($I158&lt;&gt;"",$I158&lt;&gt;0),ROUND(ROUND($I158,3)*Cenas!$B$14*Cenas!D$18,2),0),"")</f>
        <v/>
      </c>
      <c r="N158" s="96" t="str">
        <f>IF($AA158,IF(AND($I158&lt;&gt;"",$I158&lt;&gt;0),ROUND(ROUND($I158,3)*Cenas!$B$14*Cenas!E$18,2),0),"")</f>
        <v/>
      </c>
      <c r="O158" s="96" t="str">
        <f>IF($AA158,IF(AND($I158&lt;&gt;"",$I158&lt;&gt;0),ROUND(ROUND($I158,3)*Cenas!$B$14*Cenas!F$18,2),0),"")</f>
        <v/>
      </c>
      <c r="P158" s="144" t="str">
        <f>IF($AA158,IF(AND($I158&lt;&gt;"",$I158&lt;&gt;0),ROUND(ROUND($I158,3)*Cenas!$B$14*Cenas!G$18,2),0),"")</f>
        <v/>
      </c>
      <c r="Q158" s="103" t="b">
        <f>AND($A158="x",ISBLANK($K158),ISBLANK($N158),NOT(ISBLANK('Daļu izvēle'!K155)))</f>
        <v>0</v>
      </c>
      <c r="R158" s="1"/>
      <c r="W158" s="1" t="b">
        <f t="shared" si="12"/>
        <v>0</v>
      </c>
      <c r="X158" s="1" t="b">
        <f>AND($A158="x",'Daļu izvēle'!$K155&lt;&gt;"",ISBLANK($K158))</f>
        <v>0</v>
      </c>
      <c r="Y158" s="1" t="b">
        <f>AND($A158="x",'Daļu izvēle'!$K155&lt;&gt;"",ISBLANK($N158))</f>
        <v>0</v>
      </c>
      <c r="Z158" s="1" t="e">
        <f t="shared" si="10"/>
        <v>#VALUE!</v>
      </c>
      <c r="AA158" s="56" t="b">
        <f>AND($A158="x",'Daļu izvēle'!$K155&lt;&gt;"",'Daļu izvēle'!$K155&lt;&gt;0)</f>
        <v>0</v>
      </c>
      <c r="AB158" s="56" t="b">
        <f t="shared" si="13"/>
        <v>0</v>
      </c>
      <c r="AC158" s="56" t="b">
        <f t="shared" si="14"/>
        <v>1</v>
      </c>
    </row>
    <row r="159" spans="1:29" hidden="1" x14ac:dyDescent="0.3">
      <c r="A159" s="324" t="str">
        <f>SUBSTITUTE('Daļu izvēle'!A156,"0","")</f>
        <v/>
      </c>
      <c r="B159" s="368">
        <f>'Daļu izvēle'!B156</f>
        <v>148</v>
      </c>
      <c r="C159" s="368" t="str">
        <f>'Daļu izvēle'!C156</f>
        <v>Vidusdaugava</v>
      </c>
      <c r="D159" s="369" t="str">
        <f>'Daļu izvēle'!D156</f>
        <v xml:space="preserve">Bauskas </v>
      </c>
      <c r="E159" s="370">
        <f>'Daļu izvēle'!K156</f>
        <v>0</v>
      </c>
      <c r="F159" s="370">
        <f>'Daļu izvēle'!L156</f>
        <v>0</v>
      </c>
      <c r="G159" s="108">
        <f>'Daļu izvēle'!M156</f>
        <v>0</v>
      </c>
      <c r="H159" s="109">
        <f>'Daļu izvēle'!N156</f>
        <v>0</v>
      </c>
      <c r="I159" s="383"/>
      <c r="J159" s="381">
        <f t="shared" si="11"/>
        <v>0</v>
      </c>
      <c r="K159" s="96" t="str">
        <f>IF($AA159,IF(AND($I159&lt;&gt;"",$I159&lt;&gt;0),ROUND(ROUND($I159,3)*Cenas!$B$14*Cenas!B$18,2),0),"")</f>
        <v/>
      </c>
      <c r="L159" s="96" t="str">
        <f>IF($AA159,IF(AND($I159&lt;&gt;"",$I159&lt;&gt;0),ROUND(ROUND($I159,3)*Cenas!$B$14*Cenas!C$18,2),0),"")</f>
        <v/>
      </c>
      <c r="M159" s="96" t="str">
        <f>IF($AA159,IF(AND($I159&lt;&gt;"",$I159&lt;&gt;0),ROUND(ROUND($I159,3)*Cenas!$B$14*Cenas!D$18,2),0),"")</f>
        <v/>
      </c>
      <c r="N159" s="96" t="str">
        <f>IF($AA159,IF(AND($I159&lt;&gt;"",$I159&lt;&gt;0),ROUND(ROUND($I159,3)*Cenas!$B$14*Cenas!E$18,2),0),"")</f>
        <v/>
      </c>
      <c r="O159" s="96" t="str">
        <f>IF($AA159,IF(AND($I159&lt;&gt;"",$I159&lt;&gt;0),ROUND(ROUND($I159,3)*Cenas!$B$14*Cenas!F$18,2),0),"")</f>
        <v/>
      </c>
      <c r="P159" s="144" t="str">
        <f>IF($AA159,IF(AND($I159&lt;&gt;"",$I159&lt;&gt;0),ROUND(ROUND($I159,3)*Cenas!$B$14*Cenas!G$18,2),0),"")</f>
        <v/>
      </c>
      <c r="Q159" s="103" t="b">
        <f>AND($A159="x",ISBLANK($K159),ISBLANK($N159),NOT(ISBLANK('Daļu izvēle'!K156)))</f>
        <v>0</v>
      </c>
      <c r="R159" s="1"/>
      <c r="W159" s="1" t="b">
        <f t="shared" si="12"/>
        <v>0</v>
      </c>
      <c r="X159" s="1" t="b">
        <f>AND($A159="x",'Daļu izvēle'!$K156&lt;&gt;"",ISBLANK($K159))</f>
        <v>0</v>
      </c>
      <c r="Y159" s="1" t="b">
        <f>AND($A159="x",'Daļu izvēle'!$K156&lt;&gt;"",ISBLANK($N159))</f>
        <v>0</v>
      </c>
      <c r="Z159" s="1" t="e">
        <f t="shared" si="10"/>
        <v>#VALUE!</v>
      </c>
      <c r="AA159" s="56" t="b">
        <f>AND($A159="x",'Daļu izvēle'!$K156&lt;&gt;"",'Daļu izvēle'!$K156&lt;&gt;0)</f>
        <v>0</v>
      </c>
      <c r="AB159" s="56" t="b">
        <f t="shared" si="13"/>
        <v>0</v>
      </c>
      <c r="AC159" s="56" t="b">
        <f t="shared" si="14"/>
        <v>1</v>
      </c>
    </row>
    <row r="160" spans="1:29" hidden="1" x14ac:dyDescent="0.3">
      <c r="A160" s="324" t="str">
        <f>SUBSTITUTE('Daļu izvēle'!A157,"0","")</f>
        <v/>
      </c>
      <c r="B160" s="368">
        <f>'Daļu izvēle'!B157</f>
        <v>149</v>
      </c>
      <c r="C160" s="368" t="str">
        <f>'Daļu izvēle'!C157</f>
        <v>Vidusdaugava</v>
      </c>
      <c r="D160" s="369" t="str">
        <f>'Daļu izvēle'!D157</f>
        <v xml:space="preserve">Bauskas </v>
      </c>
      <c r="E160" s="370">
        <f>'Daļu izvēle'!K157</f>
        <v>0</v>
      </c>
      <c r="F160" s="370">
        <f>'Daļu izvēle'!L157</f>
        <v>0</v>
      </c>
      <c r="G160" s="108">
        <f>'Daļu izvēle'!M157</f>
        <v>0</v>
      </c>
      <c r="H160" s="109">
        <f>'Daļu izvēle'!N157</f>
        <v>0</v>
      </c>
      <c r="I160" s="383"/>
      <c r="J160" s="381">
        <f t="shared" si="11"/>
        <v>0</v>
      </c>
      <c r="K160" s="96" t="str">
        <f>IF($AA160,IF(AND($I160&lt;&gt;"",$I160&lt;&gt;0),ROUND(ROUND($I160,3)*Cenas!$B$14*Cenas!B$18,2),0),"")</f>
        <v/>
      </c>
      <c r="L160" s="96" t="str">
        <f>IF($AA160,IF(AND($I160&lt;&gt;"",$I160&lt;&gt;0),ROUND(ROUND($I160,3)*Cenas!$B$14*Cenas!C$18,2),0),"")</f>
        <v/>
      </c>
      <c r="M160" s="96" t="str">
        <f>IF($AA160,IF(AND($I160&lt;&gt;"",$I160&lt;&gt;0),ROUND(ROUND($I160,3)*Cenas!$B$14*Cenas!D$18,2),0),"")</f>
        <v/>
      </c>
      <c r="N160" s="96" t="str">
        <f>IF($AA160,IF(AND($I160&lt;&gt;"",$I160&lt;&gt;0),ROUND(ROUND($I160,3)*Cenas!$B$14*Cenas!E$18,2),0),"")</f>
        <v/>
      </c>
      <c r="O160" s="96" t="str">
        <f>IF($AA160,IF(AND($I160&lt;&gt;"",$I160&lt;&gt;0),ROUND(ROUND($I160,3)*Cenas!$B$14*Cenas!F$18,2),0),"")</f>
        <v/>
      </c>
      <c r="P160" s="144" t="str">
        <f>IF($AA160,IF(AND($I160&lt;&gt;"",$I160&lt;&gt;0),ROUND(ROUND($I160,3)*Cenas!$B$14*Cenas!G$18,2),0),"")</f>
        <v/>
      </c>
      <c r="Q160" s="103" t="b">
        <f>AND($A160="x",ISBLANK($K160),ISBLANK($N160),NOT(ISBLANK('Daļu izvēle'!K157)))</f>
        <v>0</v>
      </c>
      <c r="R160" s="1"/>
      <c r="W160" s="1" t="b">
        <f t="shared" si="12"/>
        <v>0</v>
      </c>
      <c r="X160" s="1" t="b">
        <f>AND($A160="x",'Daļu izvēle'!$K157&lt;&gt;"",ISBLANK($K160))</f>
        <v>0</v>
      </c>
      <c r="Y160" s="1" t="b">
        <f>AND($A160="x",'Daļu izvēle'!$K157&lt;&gt;"",ISBLANK($N160))</f>
        <v>0</v>
      </c>
      <c r="Z160" s="1" t="e">
        <f t="shared" si="10"/>
        <v>#VALUE!</v>
      </c>
      <c r="AA160" s="56" t="b">
        <f>AND($A160="x",'Daļu izvēle'!$K157&lt;&gt;"",'Daļu izvēle'!$K157&lt;&gt;0)</f>
        <v>0</v>
      </c>
      <c r="AB160" s="56" t="b">
        <f t="shared" si="13"/>
        <v>0</v>
      </c>
      <c r="AC160" s="56" t="b">
        <f t="shared" si="14"/>
        <v>1</v>
      </c>
    </row>
    <row r="161" spans="1:29" hidden="1" x14ac:dyDescent="0.3">
      <c r="A161" s="324" t="str">
        <f>SUBSTITUTE('Daļu izvēle'!A158,"0","")</f>
        <v/>
      </c>
      <c r="B161" s="368">
        <f>'Daļu izvēle'!B158</f>
        <v>150</v>
      </c>
      <c r="C161" s="368" t="str">
        <f>'Daļu izvēle'!C158</f>
        <v>Vidusdaugava</v>
      </c>
      <c r="D161" s="369" t="str">
        <f>'Daļu izvēle'!D158</f>
        <v xml:space="preserve">Bauskas </v>
      </c>
      <c r="E161" s="370">
        <f>'Daļu izvēle'!K158</f>
        <v>0</v>
      </c>
      <c r="F161" s="370">
        <f>'Daļu izvēle'!L158</f>
        <v>0</v>
      </c>
      <c r="G161" s="108">
        <f>'Daļu izvēle'!M158</f>
        <v>0</v>
      </c>
      <c r="H161" s="109">
        <f>'Daļu izvēle'!N158</f>
        <v>0</v>
      </c>
      <c r="I161" s="383"/>
      <c r="J161" s="381">
        <f t="shared" si="11"/>
        <v>0</v>
      </c>
      <c r="K161" s="96" t="str">
        <f>IF($AA161,IF(AND($I161&lt;&gt;"",$I161&lt;&gt;0),ROUND(ROUND($I161,3)*Cenas!$B$14*Cenas!B$18,2),0),"")</f>
        <v/>
      </c>
      <c r="L161" s="96" t="str">
        <f>IF($AA161,IF(AND($I161&lt;&gt;"",$I161&lt;&gt;0),ROUND(ROUND($I161,3)*Cenas!$B$14*Cenas!C$18,2),0),"")</f>
        <v/>
      </c>
      <c r="M161" s="96" t="str">
        <f>IF($AA161,IF(AND($I161&lt;&gt;"",$I161&lt;&gt;0),ROUND(ROUND($I161,3)*Cenas!$B$14*Cenas!D$18,2),0),"")</f>
        <v/>
      </c>
      <c r="N161" s="96" t="str">
        <f>IF($AA161,IF(AND($I161&lt;&gt;"",$I161&lt;&gt;0),ROUND(ROUND($I161,3)*Cenas!$B$14*Cenas!E$18,2),0),"")</f>
        <v/>
      </c>
      <c r="O161" s="96" t="str">
        <f>IF($AA161,IF(AND($I161&lt;&gt;"",$I161&lt;&gt;0),ROUND(ROUND($I161,3)*Cenas!$B$14*Cenas!F$18,2),0),"")</f>
        <v/>
      </c>
      <c r="P161" s="144" t="str">
        <f>IF($AA161,IF(AND($I161&lt;&gt;"",$I161&lt;&gt;0),ROUND(ROUND($I161,3)*Cenas!$B$14*Cenas!G$18,2),0),"")</f>
        <v/>
      </c>
      <c r="Q161" s="103" t="b">
        <f>AND($A161="x",ISBLANK($K161),ISBLANK($N161),NOT(ISBLANK('Daļu izvēle'!K158)))</f>
        <v>0</v>
      </c>
      <c r="R161" s="1"/>
      <c r="W161" s="1" t="b">
        <f t="shared" si="12"/>
        <v>0</v>
      </c>
      <c r="X161" s="1" t="b">
        <f>AND($A161="x",'Daļu izvēle'!$K158&lt;&gt;"",ISBLANK($K161))</f>
        <v>0</v>
      </c>
      <c r="Y161" s="1" t="b">
        <f>AND($A161="x",'Daļu izvēle'!$K158&lt;&gt;"",ISBLANK($N161))</f>
        <v>0</v>
      </c>
      <c r="Z161" s="1" t="e">
        <f t="shared" si="10"/>
        <v>#VALUE!</v>
      </c>
      <c r="AA161" s="56" t="b">
        <f>AND($A161="x",'Daļu izvēle'!$K158&lt;&gt;"",'Daļu izvēle'!$K158&lt;&gt;0)</f>
        <v>0</v>
      </c>
      <c r="AB161" s="56" t="b">
        <f t="shared" si="13"/>
        <v>0</v>
      </c>
      <c r="AC161" s="56" t="b">
        <f t="shared" si="14"/>
        <v>1</v>
      </c>
    </row>
    <row r="162" spans="1:29" hidden="1" x14ac:dyDescent="0.3">
      <c r="A162" s="324" t="str">
        <f>SUBSTITUTE('Daļu izvēle'!A159,"0","")</f>
        <v/>
      </c>
      <c r="B162" s="368">
        <f>'Daļu izvēle'!B159</f>
        <v>151</v>
      </c>
      <c r="C162" s="368" t="str">
        <f>'Daļu izvēle'!C159</f>
        <v>Vidusdaugava</v>
      </c>
      <c r="D162" s="369" t="str">
        <f>'Daļu izvēle'!D159</f>
        <v>Ērberģes</v>
      </c>
      <c r="E162" s="370">
        <f>'Daļu izvēle'!K159</f>
        <v>0</v>
      </c>
      <c r="F162" s="370">
        <f>'Daļu izvēle'!L159</f>
        <v>0</v>
      </c>
      <c r="G162" s="108">
        <f>'Daļu izvēle'!M159</f>
        <v>0</v>
      </c>
      <c r="H162" s="109">
        <f>'Daļu izvēle'!N159</f>
        <v>0</v>
      </c>
      <c r="I162" s="383"/>
      <c r="J162" s="381">
        <f t="shared" si="11"/>
        <v>0</v>
      </c>
      <c r="K162" s="96" t="str">
        <f>IF($AA162,IF(AND($I162&lt;&gt;"",$I162&lt;&gt;0),ROUND(ROUND($I162,3)*Cenas!$B$14*Cenas!B$18,2),0),"")</f>
        <v/>
      </c>
      <c r="L162" s="96" t="str">
        <f>IF($AA162,IF(AND($I162&lt;&gt;"",$I162&lt;&gt;0),ROUND(ROUND($I162,3)*Cenas!$B$14*Cenas!C$18,2),0),"")</f>
        <v/>
      </c>
      <c r="M162" s="96" t="str">
        <f>IF($AA162,IF(AND($I162&lt;&gt;"",$I162&lt;&gt;0),ROUND(ROUND($I162,3)*Cenas!$B$14*Cenas!D$18,2),0),"")</f>
        <v/>
      </c>
      <c r="N162" s="96" t="str">
        <f>IF($AA162,IF(AND($I162&lt;&gt;"",$I162&lt;&gt;0),ROUND(ROUND($I162,3)*Cenas!$B$14*Cenas!E$18,2),0),"")</f>
        <v/>
      </c>
      <c r="O162" s="96" t="str">
        <f>IF($AA162,IF(AND($I162&lt;&gt;"",$I162&lt;&gt;0),ROUND(ROUND($I162,3)*Cenas!$B$14*Cenas!F$18,2),0),"")</f>
        <v/>
      </c>
      <c r="P162" s="144" t="str">
        <f>IF($AA162,IF(AND($I162&lt;&gt;"",$I162&lt;&gt;0),ROUND(ROUND($I162,3)*Cenas!$B$14*Cenas!G$18,2),0),"")</f>
        <v/>
      </c>
      <c r="Q162" s="103" t="b">
        <f>AND($A162="x",ISBLANK($K162),ISBLANK($N162),NOT(ISBLANK('Daļu izvēle'!K159)))</f>
        <v>0</v>
      </c>
      <c r="R162" s="1"/>
      <c r="W162" s="1" t="b">
        <f t="shared" si="12"/>
        <v>0</v>
      </c>
      <c r="X162" s="1" t="b">
        <f>AND($A162="x",'Daļu izvēle'!$K159&lt;&gt;"",ISBLANK($K162))</f>
        <v>0</v>
      </c>
      <c r="Y162" s="1" t="b">
        <f>AND($A162="x",'Daļu izvēle'!$K159&lt;&gt;"",ISBLANK($N162))</f>
        <v>0</v>
      </c>
      <c r="Z162" s="1" t="e">
        <f t="shared" si="10"/>
        <v>#VALUE!</v>
      </c>
      <c r="AA162" s="56" t="b">
        <f>AND($A162="x",'Daļu izvēle'!$K159&lt;&gt;"",'Daļu izvēle'!$K159&lt;&gt;0)</f>
        <v>0</v>
      </c>
      <c r="AB162" s="56" t="b">
        <f t="shared" si="13"/>
        <v>0</v>
      </c>
      <c r="AC162" s="56" t="b">
        <f t="shared" si="14"/>
        <v>1</v>
      </c>
    </row>
    <row r="163" spans="1:29" hidden="1" x14ac:dyDescent="0.3">
      <c r="A163" s="324" t="str">
        <f>SUBSTITUTE('Daļu izvēle'!A160,"0","")</f>
        <v/>
      </c>
      <c r="B163" s="368">
        <f>'Daļu izvēle'!B160</f>
        <v>152</v>
      </c>
      <c r="C163" s="368" t="str">
        <f>'Daļu izvēle'!C160</f>
        <v>Vidusdaugava</v>
      </c>
      <c r="D163" s="369" t="str">
        <f>'Daļu izvēle'!D160</f>
        <v>Ērberģes</v>
      </c>
      <c r="E163" s="370">
        <f>'Daļu izvēle'!K160</f>
        <v>20</v>
      </c>
      <c r="F163" s="370">
        <f>'Daļu izvēle'!L160</f>
        <v>0</v>
      </c>
      <c r="G163" s="108">
        <f>'Daļu izvēle'!M160</f>
        <v>0</v>
      </c>
      <c r="H163" s="109">
        <f>'Daļu izvēle'!N160</f>
        <v>0</v>
      </c>
      <c r="I163" s="383"/>
      <c r="J163" s="381">
        <f t="shared" si="11"/>
        <v>0</v>
      </c>
      <c r="K163" s="96" t="str">
        <f>IF($AA163,IF(AND($I163&lt;&gt;"",$I163&lt;&gt;0),ROUND(ROUND($I163,3)*Cenas!$B$14*Cenas!B$18,2),0),"")</f>
        <v/>
      </c>
      <c r="L163" s="96" t="str">
        <f>IF($AA163,IF(AND($I163&lt;&gt;"",$I163&lt;&gt;0),ROUND(ROUND($I163,3)*Cenas!$B$14*Cenas!C$18,2),0),"")</f>
        <v/>
      </c>
      <c r="M163" s="96" t="str">
        <f>IF($AA163,IF(AND($I163&lt;&gt;"",$I163&lt;&gt;0),ROUND(ROUND($I163,3)*Cenas!$B$14*Cenas!D$18,2),0),"")</f>
        <v/>
      </c>
      <c r="N163" s="96" t="str">
        <f>IF($AA163,IF(AND($I163&lt;&gt;"",$I163&lt;&gt;0),ROUND(ROUND($I163,3)*Cenas!$B$14*Cenas!E$18,2),0),"")</f>
        <v/>
      </c>
      <c r="O163" s="96" t="str">
        <f>IF($AA163,IF(AND($I163&lt;&gt;"",$I163&lt;&gt;0),ROUND(ROUND($I163,3)*Cenas!$B$14*Cenas!F$18,2),0),"")</f>
        <v/>
      </c>
      <c r="P163" s="144" t="str">
        <f>IF($AA163,IF(AND($I163&lt;&gt;"",$I163&lt;&gt;0),ROUND(ROUND($I163,3)*Cenas!$B$14*Cenas!G$18,2),0),"")</f>
        <v/>
      </c>
      <c r="Q163" s="103" t="b">
        <f>AND($A163="x",ISBLANK($K163),ISBLANK($N163),NOT(ISBLANK('Daļu izvēle'!K160)))</f>
        <v>0</v>
      </c>
      <c r="R163" s="1"/>
      <c r="W163" s="1" t="b">
        <f t="shared" si="12"/>
        <v>0</v>
      </c>
      <c r="X163" s="1" t="b">
        <f>AND($A163="x",'Daļu izvēle'!$K160&lt;&gt;"",ISBLANK($K163))</f>
        <v>0</v>
      </c>
      <c r="Y163" s="1" t="b">
        <f>AND($A163="x",'Daļu izvēle'!$K160&lt;&gt;"",ISBLANK($N163))</f>
        <v>0</v>
      </c>
      <c r="Z163" s="1" t="e">
        <f t="shared" si="10"/>
        <v>#VALUE!</v>
      </c>
      <c r="AA163" s="56" t="b">
        <f>AND($A163="x",'Daļu izvēle'!$K160&lt;&gt;"",'Daļu izvēle'!$K160&lt;&gt;0)</f>
        <v>0</v>
      </c>
      <c r="AB163" s="56" t="b">
        <f t="shared" si="13"/>
        <v>0</v>
      </c>
      <c r="AC163" s="56" t="b">
        <f t="shared" si="14"/>
        <v>1</v>
      </c>
    </row>
    <row r="164" spans="1:29" hidden="1" x14ac:dyDescent="0.3">
      <c r="A164" s="324" t="str">
        <f>SUBSTITUTE('Daļu izvēle'!A161,"0","")</f>
        <v/>
      </c>
      <c r="B164" s="368">
        <f>'Daļu izvēle'!B161</f>
        <v>153</v>
      </c>
      <c r="C164" s="368" t="str">
        <f>'Daļu izvēle'!C161</f>
        <v>Vidusdaugava</v>
      </c>
      <c r="D164" s="369" t="str">
        <f>'Daļu izvēle'!D161</f>
        <v>Ērberģes</v>
      </c>
      <c r="E164" s="370">
        <f>'Daļu izvēle'!K161</f>
        <v>0</v>
      </c>
      <c r="F164" s="370">
        <f>'Daļu izvēle'!L161</f>
        <v>0</v>
      </c>
      <c r="G164" s="108">
        <f>'Daļu izvēle'!M161</f>
        <v>0</v>
      </c>
      <c r="H164" s="109">
        <f>'Daļu izvēle'!N161</f>
        <v>0</v>
      </c>
      <c r="I164" s="383"/>
      <c r="J164" s="381">
        <f t="shared" si="11"/>
        <v>0</v>
      </c>
      <c r="K164" s="96" t="str">
        <f>IF($AA164,IF(AND($I164&lt;&gt;"",$I164&lt;&gt;0),ROUND(ROUND($I164,3)*Cenas!$B$14*Cenas!B$18,2),0),"")</f>
        <v/>
      </c>
      <c r="L164" s="96" t="str">
        <f>IF($AA164,IF(AND($I164&lt;&gt;"",$I164&lt;&gt;0),ROUND(ROUND($I164,3)*Cenas!$B$14*Cenas!C$18,2),0),"")</f>
        <v/>
      </c>
      <c r="M164" s="96" t="str">
        <f>IF($AA164,IF(AND($I164&lt;&gt;"",$I164&lt;&gt;0),ROUND(ROUND($I164,3)*Cenas!$B$14*Cenas!D$18,2),0),"")</f>
        <v/>
      </c>
      <c r="N164" s="96" t="str">
        <f>IF($AA164,IF(AND($I164&lt;&gt;"",$I164&lt;&gt;0),ROUND(ROUND($I164,3)*Cenas!$B$14*Cenas!E$18,2),0),"")</f>
        <v/>
      </c>
      <c r="O164" s="96" t="str">
        <f>IF($AA164,IF(AND($I164&lt;&gt;"",$I164&lt;&gt;0),ROUND(ROUND($I164,3)*Cenas!$B$14*Cenas!F$18,2),0),"")</f>
        <v/>
      </c>
      <c r="P164" s="144" t="str">
        <f>IF($AA164,IF(AND($I164&lt;&gt;"",$I164&lt;&gt;0),ROUND(ROUND($I164,3)*Cenas!$B$14*Cenas!G$18,2),0),"")</f>
        <v/>
      </c>
      <c r="Q164" s="103" t="b">
        <f>AND($A164="x",ISBLANK($K164),ISBLANK($N164),NOT(ISBLANK('Daļu izvēle'!K161)))</f>
        <v>0</v>
      </c>
      <c r="R164" s="1"/>
      <c r="W164" s="1" t="b">
        <f t="shared" si="12"/>
        <v>0</v>
      </c>
      <c r="X164" s="1" t="b">
        <f>AND($A164="x",'Daļu izvēle'!$K161&lt;&gt;"",ISBLANK($K164))</f>
        <v>0</v>
      </c>
      <c r="Y164" s="1" t="b">
        <f>AND($A164="x",'Daļu izvēle'!$K161&lt;&gt;"",ISBLANK($N164))</f>
        <v>0</v>
      </c>
      <c r="Z164" s="1" t="e">
        <f t="shared" si="10"/>
        <v>#VALUE!</v>
      </c>
      <c r="AA164" s="56" t="b">
        <f>AND($A164="x",'Daļu izvēle'!$K161&lt;&gt;"",'Daļu izvēle'!$K161&lt;&gt;0)</f>
        <v>0</v>
      </c>
      <c r="AB164" s="56" t="b">
        <f t="shared" si="13"/>
        <v>0</v>
      </c>
      <c r="AC164" s="56" t="b">
        <f t="shared" si="14"/>
        <v>1</v>
      </c>
    </row>
    <row r="165" spans="1:29" hidden="1" x14ac:dyDescent="0.3">
      <c r="A165" s="324" t="str">
        <f>SUBSTITUTE('Daļu izvēle'!A162,"0","")</f>
        <v/>
      </c>
      <c r="B165" s="368">
        <f>'Daļu izvēle'!B162</f>
        <v>154</v>
      </c>
      <c r="C165" s="368" t="str">
        <f>'Daļu izvēle'!C162</f>
        <v>Vidusdaugava</v>
      </c>
      <c r="D165" s="369" t="str">
        <f>'Daļu izvēle'!D162</f>
        <v>Ērberģes</v>
      </c>
      <c r="E165" s="370">
        <f>'Daļu izvēle'!K162</f>
        <v>0</v>
      </c>
      <c r="F165" s="370">
        <f>'Daļu izvēle'!L162</f>
        <v>0</v>
      </c>
      <c r="G165" s="108">
        <f>'Daļu izvēle'!M162</f>
        <v>0</v>
      </c>
      <c r="H165" s="109">
        <f>'Daļu izvēle'!N162</f>
        <v>0</v>
      </c>
      <c r="I165" s="383"/>
      <c r="J165" s="381">
        <f t="shared" si="11"/>
        <v>0</v>
      </c>
      <c r="K165" s="96" t="str">
        <f>IF($AA165,IF(AND($I165&lt;&gt;"",$I165&lt;&gt;0),ROUND(ROUND($I165,3)*Cenas!$B$14*Cenas!B$18,2),0),"")</f>
        <v/>
      </c>
      <c r="L165" s="96" t="str">
        <f>IF($AA165,IF(AND($I165&lt;&gt;"",$I165&lt;&gt;0),ROUND(ROUND($I165,3)*Cenas!$B$14*Cenas!C$18,2),0),"")</f>
        <v/>
      </c>
      <c r="M165" s="96" t="str">
        <f>IF($AA165,IF(AND($I165&lt;&gt;"",$I165&lt;&gt;0),ROUND(ROUND($I165,3)*Cenas!$B$14*Cenas!D$18,2),0),"")</f>
        <v/>
      </c>
      <c r="N165" s="96" t="str">
        <f>IF($AA165,IF(AND($I165&lt;&gt;"",$I165&lt;&gt;0),ROUND(ROUND($I165,3)*Cenas!$B$14*Cenas!E$18,2),0),"")</f>
        <v/>
      </c>
      <c r="O165" s="96" t="str">
        <f>IF($AA165,IF(AND($I165&lt;&gt;"",$I165&lt;&gt;0),ROUND(ROUND($I165,3)*Cenas!$B$14*Cenas!F$18,2),0),"")</f>
        <v/>
      </c>
      <c r="P165" s="144" t="str">
        <f>IF($AA165,IF(AND($I165&lt;&gt;"",$I165&lt;&gt;0),ROUND(ROUND($I165,3)*Cenas!$B$14*Cenas!G$18,2),0),"")</f>
        <v/>
      </c>
      <c r="Q165" s="103" t="b">
        <f>AND($A165="x",ISBLANK($K165),ISBLANK($N165),NOT(ISBLANK('Daļu izvēle'!K162)))</f>
        <v>0</v>
      </c>
      <c r="R165" s="1"/>
      <c r="W165" s="1" t="b">
        <f t="shared" si="12"/>
        <v>0</v>
      </c>
      <c r="X165" s="1" t="b">
        <f>AND($A165="x",'Daļu izvēle'!$K162&lt;&gt;"",ISBLANK($K165))</f>
        <v>0</v>
      </c>
      <c r="Y165" s="1" t="b">
        <f>AND($A165="x",'Daļu izvēle'!$K162&lt;&gt;"",ISBLANK($N165))</f>
        <v>0</v>
      </c>
      <c r="Z165" s="1" t="e">
        <f t="shared" si="10"/>
        <v>#VALUE!</v>
      </c>
      <c r="AA165" s="56" t="b">
        <f>AND($A165="x",'Daļu izvēle'!$K162&lt;&gt;"",'Daļu izvēle'!$K162&lt;&gt;0)</f>
        <v>0</v>
      </c>
      <c r="AB165" s="56" t="b">
        <f t="shared" si="13"/>
        <v>0</v>
      </c>
      <c r="AC165" s="56" t="b">
        <f t="shared" si="14"/>
        <v>1</v>
      </c>
    </row>
    <row r="166" spans="1:29" hidden="1" x14ac:dyDescent="0.3">
      <c r="A166" s="324" t="str">
        <f>SUBSTITUTE('Daļu izvēle'!A163,"0","")</f>
        <v/>
      </c>
      <c r="B166" s="368">
        <f>'Daļu izvēle'!B163</f>
        <v>155</v>
      </c>
      <c r="C166" s="368" t="str">
        <f>'Daļu izvēle'!C163</f>
        <v>Vidusdaugava</v>
      </c>
      <c r="D166" s="369" t="str">
        <f>'Daļu izvēle'!D163</f>
        <v>Jaunjelgavas</v>
      </c>
      <c r="E166" s="370">
        <f>'Daļu izvēle'!K163</f>
        <v>10</v>
      </c>
      <c r="F166" s="370">
        <f>'Daļu izvēle'!L163</f>
        <v>0</v>
      </c>
      <c r="G166" s="108">
        <f>'Daļu izvēle'!M163</f>
        <v>0</v>
      </c>
      <c r="H166" s="109">
        <f>'Daļu izvēle'!N163</f>
        <v>0</v>
      </c>
      <c r="I166" s="383"/>
      <c r="J166" s="381">
        <f t="shared" si="11"/>
        <v>0</v>
      </c>
      <c r="K166" s="96" t="str">
        <f>IF($AA166,IF(AND($I166&lt;&gt;"",$I166&lt;&gt;0),ROUND(ROUND($I166,3)*Cenas!$B$14*Cenas!B$18,2),0),"")</f>
        <v/>
      </c>
      <c r="L166" s="96" t="str">
        <f>IF($AA166,IF(AND($I166&lt;&gt;"",$I166&lt;&gt;0),ROUND(ROUND($I166,3)*Cenas!$B$14*Cenas!C$18,2),0),"")</f>
        <v/>
      </c>
      <c r="M166" s="96" t="str">
        <f>IF($AA166,IF(AND($I166&lt;&gt;"",$I166&lt;&gt;0),ROUND(ROUND($I166,3)*Cenas!$B$14*Cenas!D$18,2),0),"")</f>
        <v/>
      </c>
      <c r="N166" s="96" t="str">
        <f>IF($AA166,IF(AND($I166&lt;&gt;"",$I166&lt;&gt;0),ROUND(ROUND($I166,3)*Cenas!$B$14*Cenas!E$18,2),0),"")</f>
        <v/>
      </c>
      <c r="O166" s="96" t="str">
        <f>IF($AA166,IF(AND($I166&lt;&gt;"",$I166&lt;&gt;0),ROUND(ROUND($I166,3)*Cenas!$B$14*Cenas!F$18,2),0),"")</f>
        <v/>
      </c>
      <c r="P166" s="144" t="str">
        <f>IF($AA166,IF(AND($I166&lt;&gt;"",$I166&lt;&gt;0),ROUND(ROUND($I166,3)*Cenas!$B$14*Cenas!G$18,2),0),"")</f>
        <v/>
      </c>
      <c r="Q166" s="103" t="b">
        <f>AND($A166="x",ISBLANK($K166),ISBLANK($N166),NOT(ISBLANK('Daļu izvēle'!K163)))</f>
        <v>0</v>
      </c>
      <c r="R166" s="1"/>
      <c r="W166" s="1" t="b">
        <f t="shared" si="12"/>
        <v>0</v>
      </c>
      <c r="X166" s="1" t="b">
        <f>AND($A166="x",'Daļu izvēle'!$K163&lt;&gt;"",ISBLANK($K166))</f>
        <v>0</v>
      </c>
      <c r="Y166" s="1" t="b">
        <f>AND($A166="x",'Daļu izvēle'!$K163&lt;&gt;"",ISBLANK($N166))</f>
        <v>0</v>
      </c>
      <c r="Z166" s="1" t="e">
        <f t="shared" si="10"/>
        <v>#VALUE!</v>
      </c>
      <c r="AA166" s="56" t="b">
        <f>AND($A166="x",'Daļu izvēle'!$K163&lt;&gt;"",'Daļu izvēle'!$K163&lt;&gt;0)</f>
        <v>0</v>
      </c>
      <c r="AB166" s="56" t="b">
        <f t="shared" si="13"/>
        <v>0</v>
      </c>
      <c r="AC166" s="56" t="b">
        <f t="shared" si="14"/>
        <v>1</v>
      </c>
    </row>
    <row r="167" spans="1:29" ht="20.399999999999999" hidden="1" x14ac:dyDescent="0.3">
      <c r="A167" s="324" t="str">
        <f>SUBSTITUTE('Daļu izvēle'!A164,"0","")</f>
        <v/>
      </c>
      <c r="B167" s="368">
        <f>'Daļu izvēle'!B164</f>
        <v>156</v>
      </c>
      <c r="C167" s="368" t="str">
        <f>'Daļu izvēle'!C164</f>
        <v>Vidusdaugava</v>
      </c>
      <c r="D167" s="369" t="str">
        <f>'Daļu izvēle'!D164</f>
        <v>Jaunjelgavas (Daugavas kreisais krasts)</v>
      </c>
      <c r="E167" s="370">
        <f>'Daļu izvēle'!K164</f>
        <v>0</v>
      </c>
      <c r="F167" s="370">
        <f>'Daļu izvēle'!L164</f>
        <v>0</v>
      </c>
      <c r="G167" s="108">
        <f>'Daļu izvēle'!M164</f>
        <v>0</v>
      </c>
      <c r="H167" s="109">
        <f>'Daļu izvēle'!N164</f>
        <v>0</v>
      </c>
      <c r="I167" s="383"/>
      <c r="J167" s="381">
        <f t="shared" si="11"/>
        <v>0</v>
      </c>
      <c r="K167" s="96" t="str">
        <f>IF($AA167,IF(AND($I167&lt;&gt;"",$I167&lt;&gt;0),ROUND(ROUND($I167,3)*Cenas!$B$14*Cenas!B$18,2),0),"")</f>
        <v/>
      </c>
      <c r="L167" s="96" t="str">
        <f>IF($AA167,IF(AND($I167&lt;&gt;"",$I167&lt;&gt;0),ROUND(ROUND($I167,3)*Cenas!$B$14*Cenas!C$18,2),0),"")</f>
        <v/>
      </c>
      <c r="M167" s="96" t="str">
        <f>IF($AA167,IF(AND($I167&lt;&gt;"",$I167&lt;&gt;0),ROUND(ROUND($I167,3)*Cenas!$B$14*Cenas!D$18,2),0),"")</f>
        <v/>
      </c>
      <c r="N167" s="96" t="str">
        <f>IF($AA167,IF(AND($I167&lt;&gt;"",$I167&lt;&gt;0),ROUND(ROUND($I167,3)*Cenas!$B$14*Cenas!E$18,2),0),"")</f>
        <v/>
      </c>
      <c r="O167" s="96" t="str">
        <f>IF($AA167,IF(AND($I167&lt;&gt;"",$I167&lt;&gt;0),ROUND(ROUND($I167,3)*Cenas!$B$14*Cenas!F$18,2),0),"")</f>
        <v/>
      </c>
      <c r="P167" s="144" t="str">
        <f>IF($AA167,IF(AND($I167&lt;&gt;"",$I167&lt;&gt;0),ROUND(ROUND($I167,3)*Cenas!$B$14*Cenas!G$18,2),0),"")</f>
        <v/>
      </c>
      <c r="Q167" s="103" t="b">
        <f>AND($A167="x",ISBLANK($K167),ISBLANK($N167),NOT(ISBLANK('Daļu izvēle'!K164)))</f>
        <v>0</v>
      </c>
      <c r="R167" s="1"/>
      <c r="W167" s="1" t="b">
        <f t="shared" si="12"/>
        <v>0</v>
      </c>
      <c r="X167" s="1" t="b">
        <f>AND($A167="x",'Daļu izvēle'!$K164&lt;&gt;"",ISBLANK($K167))</f>
        <v>0</v>
      </c>
      <c r="Y167" s="1" t="b">
        <f>AND($A167="x",'Daļu izvēle'!$K164&lt;&gt;"",ISBLANK($N167))</f>
        <v>0</v>
      </c>
      <c r="Z167" s="1" t="e">
        <f t="shared" si="10"/>
        <v>#VALUE!</v>
      </c>
      <c r="AA167" s="56" t="b">
        <f>AND($A167="x",'Daļu izvēle'!$K164&lt;&gt;"",'Daļu izvēle'!$K164&lt;&gt;0)</f>
        <v>0</v>
      </c>
      <c r="AB167" s="56" t="b">
        <f t="shared" si="13"/>
        <v>0</v>
      </c>
      <c r="AC167" s="56" t="b">
        <f t="shared" si="14"/>
        <v>1</v>
      </c>
    </row>
    <row r="168" spans="1:29" ht="20.399999999999999" hidden="1" x14ac:dyDescent="0.3">
      <c r="A168" s="324" t="str">
        <f>SUBSTITUTE('Daļu izvēle'!A165,"0","")</f>
        <v/>
      </c>
      <c r="B168" s="368">
        <f>'Daļu izvēle'!B165</f>
        <v>157</v>
      </c>
      <c r="C168" s="368" t="str">
        <f>'Daļu izvēle'!C165</f>
        <v>Vidusdaugava</v>
      </c>
      <c r="D168" s="369" t="str">
        <f>'Daļu izvēle'!D165</f>
        <v>Jaunjelgavas (Daugavas labais krasts)</v>
      </c>
      <c r="E168" s="370">
        <f>'Daļu izvēle'!K165</f>
        <v>0</v>
      </c>
      <c r="F168" s="370">
        <f>'Daļu izvēle'!L165</f>
        <v>0</v>
      </c>
      <c r="G168" s="108">
        <f>'Daļu izvēle'!M165</f>
        <v>0</v>
      </c>
      <c r="H168" s="109">
        <f>'Daļu izvēle'!N165</f>
        <v>0</v>
      </c>
      <c r="I168" s="383"/>
      <c r="J168" s="381">
        <f t="shared" si="11"/>
        <v>0</v>
      </c>
      <c r="K168" s="96" t="str">
        <f>IF($AA168,IF(AND($I168&lt;&gt;"",$I168&lt;&gt;0),ROUND(ROUND($I168,3)*Cenas!$B$14*Cenas!B$18,2),0),"")</f>
        <v/>
      </c>
      <c r="L168" s="96" t="str">
        <f>IF($AA168,IF(AND($I168&lt;&gt;"",$I168&lt;&gt;0),ROUND(ROUND($I168,3)*Cenas!$B$14*Cenas!C$18,2),0),"")</f>
        <v/>
      </c>
      <c r="M168" s="96" t="str">
        <f>IF($AA168,IF(AND($I168&lt;&gt;"",$I168&lt;&gt;0),ROUND(ROUND($I168,3)*Cenas!$B$14*Cenas!D$18,2),0),"")</f>
        <v/>
      </c>
      <c r="N168" s="96" t="str">
        <f>IF($AA168,IF(AND($I168&lt;&gt;"",$I168&lt;&gt;0),ROUND(ROUND($I168,3)*Cenas!$B$14*Cenas!E$18,2),0),"")</f>
        <v/>
      </c>
      <c r="O168" s="96" t="str">
        <f>IF($AA168,IF(AND($I168&lt;&gt;"",$I168&lt;&gt;0),ROUND(ROUND($I168,3)*Cenas!$B$14*Cenas!F$18,2),0),"")</f>
        <v/>
      </c>
      <c r="P168" s="144" t="str">
        <f>IF($AA168,IF(AND($I168&lt;&gt;"",$I168&lt;&gt;0),ROUND(ROUND($I168,3)*Cenas!$B$14*Cenas!G$18,2),0),"")</f>
        <v/>
      </c>
      <c r="Q168" s="103" t="b">
        <f>AND($A168="x",ISBLANK($K168),ISBLANK($N168),NOT(ISBLANK('Daļu izvēle'!K165)))</f>
        <v>0</v>
      </c>
      <c r="R168" s="1"/>
      <c r="W168" s="1" t="b">
        <f t="shared" si="12"/>
        <v>0</v>
      </c>
      <c r="X168" s="1" t="b">
        <f>AND($A168="x",'Daļu izvēle'!$K165&lt;&gt;"",ISBLANK($K168))</f>
        <v>0</v>
      </c>
      <c r="Y168" s="1" t="b">
        <f>AND($A168="x",'Daļu izvēle'!$K165&lt;&gt;"",ISBLANK($N168))</f>
        <v>0</v>
      </c>
      <c r="Z168" s="1" t="e">
        <f t="shared" si="10"/>
        <v>#VALUE!</v>
      </c>
      <c r="AA168" s="56" t="b">
        <f>AND($A168="x",'Daļu izvēle'!$K165&lt;&gt;"",'Daļu izvēle'!$K165&lt;&gt;0)</f>
        <v>0</v>
      </c>
      <c r="AB168" s="56" t="b">
        <f t="shared" si="13"/>
        <v>0</v>
      </c>
      <c r="AC168" s="56" t="b">
        <f t="shared" si="14"/>
        <v>1</v>
      </c>
    </row>
    <row r="169" spans="1:29" hidden="1" x14ac:dyDescent="0.3">
      <c r="A169" s="324" t="str">
        <f>SUBSTITUTE('Daļu izvēle'!A166,"0","")</f>
        <v/>
      </c>
      <c r="B169" s="368">
        <f>'Daļu izvēle'!B166</f>
        <v>158</v>
      </c>
      <c r="C169" s="368" t="str">
        <f>'Daļu izvēle'!C166</f>
        <v>Vidusdaugava</v>
      </c>
      <c r="D169" s="369" t="str">
        <f>'Daļu izvēle'!D166</f>
        <v>Kokneses</v>
      </c>
      <c r="E169" s="370">
        <f>'Daļu izvēle'!K166</f>
        <v>10</v>
      </c>
      <c r="F169" s="370">
        <f>'Daļu izvēle'!L166</f>
        <v>0</v>
      </c>
      <c r="G169" s="108">
        <f>'Daļu izvēle'!M166</f>
        <v>0</v>
      </c>
      <c r="H169" s="109">
        <f>'Daļu izvēle'!N166</f>
        <v>0</v>
      </c>
      <c r="I169" s="383"/>
      <c r="J169" s="381">
        <f t="shared" si="11"/>
        <v>0</v>
      </c>
      <c r="K169" s="96" t="str">
        <f>IF($AA169,IF(AND($I169&lt;&gt;"",$I169&lt;&gt;0),ROUND(ROUND($I169,3)*Cenas!$B$14*Cenas!B$18,2),0),"")</f>
        <v/>
      </c>
      <c r="L169" s="96" t="str">
        <f>IF($AA169,IF(AND($I169&lt;&gt;"",$I169&lt;&gt;0),ROUND(ROUND($I169,3)*Cenas!$B$14*Cenas!C$18,2),0),"")</f>
        <v/>
      </c>
      <c r="M169" s="96" t="str">
        <f>IF($AA169,IF(AND($I169&lt;&gt;"",$I169&lt;&gt;0),ROUND(ROUND($I169,3)*Cenas!$B$14*Cenas!D$18,2),0),"")</f>
        <v/>
      </c>
      <c r="N169" s="96" t="str">
        <f>IF($AA169,IF(AND($I169&lt;&gt;"",$I169&lt;&gt;0),ROUND(ROUND($I169,3)*Cenas!$B$14*Cenas!E$18,2),0),"")</f>
        <v/>
      </c>
      <c r="O169" s="96" t="str">
        <f>IF($AA169,IF(AND($I169&lt;&gt;"",$I169&lt;&gt;0),ROUND(ROUND($I169,3)*Cenas!$B$14*Cenas!F$18,2),0),"")</f>
        <v/>
      </c>
      <c r="P169" s="144" t="str">
        <f>IF($AA169,IF(AND($I169&lt;&gt;"",$I169&lt;&gt;0),ROUND(ROUND($I169,3)*Cenas!$B$14*Cenas!G$18,2),0),"")</f>
        <v/>
      </c>
      <c r="Q169" s="103" t="b">
        <f>AND($A169="x",ISBLANK($K169),ISBLANK($N169),NOT(ISBLANK('Daļu izvēle'!K166)))</f>
        <v>0</v>
      </c>
      <c r="R169" s="1"/>
      <c r="W169" s="1" t="b">
        <f t="shared" si="12"/>
        <v>0</v>
      </c>
      <c r="X169" s="1" t="b">
        <f>AND($A169="x",'Daļu izvēle'!$K166&lt;&gt;"",ISBLANK($K169))</f>
        <v>0</v>
      </c>
      <c r="Y169" s="1" t="b">
        <f>AND($A169="x",'Daļu izvēle'!$K166&lt;&gt;"",ISBLANK($N169))</f>
        <v>0</v>
      </c>
      <c r="Z169" s="1" t="e">
        <f t="shared" si="10"/>
        <v>#VALUE!</v>
      </c>
      <c r="AA169" s="56" t="b">
        <f>AND($A169="x",'Daļu izvēle'!$K166&lt;&gt;"",'Daļu izvēle'!$K166&lt;&gt;0)</f>
        <v>0</v>
      </c>
      <c r="AB169" s="56" t="b">
        <f t="shared" si="13"/>
        <v>0</v>
      </c>
      <c r="AC169" s="56" t="b">
        <f t="shared" si="14"/>
        <v>1</v>
      </c>
    </row>
    <row r="170" spans="1:29" hidden="1" x14ac:dyDescent="0.3">
      <c r="A170" s="324" t="str">
        <f>SUBSTITUTE('Daļu izvēle'!A167,"0","")</f>
        <v/>
      </c>
      <c r="B170" s="368">
        <f>'Daļu izvēle'!B167</f>
        <v>159</v>
      </c>
      <c r="C170" s="368" t="str">
        <f>'Daļu izvēle'!C167</f>
        <v>Vidusdaugava</v>
      </c>
      <c r="D170" s="369" t="str">
        <f>'Daļu izvēle'!D167</f>
        <v>Kokneses</v>
      </c>
      <c r="E170" s="370">
        <f>'Daļu izvēle'!K167</f>
        <v>0</v>
      </c>
      <c r="F170" s="370">
        <f>'Daļu izvēle'!L167</f>
        <v>0</v>
      </c>
      <c r="G170" s="108">
        <f>'Daļu izvēle'!M167</f>
        <v>0</v>
      </c>
      <c r="H170" s="109">
        <f>'Daļu izvēle'!N167</f>
        <v>0</v>
      </c>
      <c r="I170" s="383"/>
      <c r="J170" s="381">
        <f t="shared" si="11"/>
        <v>0</v>
      </c>
      <c r="K170" s="96" t="str">
        <f>IF($AA170,IF(AND($I170&lt;&gt;"",$I170&lt;&gt;0),ROUND(ROUND($I170,3)*Cenas!$B$14*Cenas!B$18,2),0),"")</f>
        <v/>
      </c>
      <c r="L170" s="96" t="str">
        <f>IF($AA170,IF(AND($I170&lt;&gt;"",$I170&lt;&gt;0),ROUND(ROUND($I170,3)*Cenas!$B$14*Cenas!C$18,2),0),"")</f>
        <v/>
      </c>
      <c r="M170" s="96" t="str">
        <f>IF($AA170,IF(AND($I170&lt;&gt;"",$I170&lt;&gt;0),ROUND(ROUND($I170,3)*Cenas!$B$14*Cenas!D$18,2),0),"")</f>
        <v/>
      </c>
      <c r="N170" s="96" t="str">
        <f>IF($AA170,IF(AND($I170&lt;&gt;"",$I170&lt;&gt;0),ROUND(ROUND($I170,3)*Cenas!$B$14*Cenas!E$18,2),0),"")</f>
        <v/>
      </c>
      <c r="O170" s="96" t="str">
        <f>IF($AA170,IF(AND($I170&lt;&gt;"",$I170&lt;&gt;0),ROUND(ROUND($I170,3)*Cenas!$B$14*Cenas!F$18,2),0),"")</f>
        <v/>
      </c>
      <c r="P170" s="144" t="str">
        <f>IF($AA170,IF(AND($I170&lt;&gt;"",$I170&lt;&gt;0),ROUND(ROUND($I170,3)*Cenas!$B$14*Cenas!G$18,2),0),"")</f>
        <v/>
      </c>
      <c r="Q170" s="103" t="b">
        <f>AND($A170="x",ISBLANK($K170),ISBLANK($N170),NOT(ISBLANK('Daļu izvēle'!K167)))</f>
        <v>0</v>
      </c>
      <c r="R170" s="1"/>
      <c r="W170" s="1" t="b">
        <f t="shared" si="12"/>
        <v>0</v>
      </c>
      <c r="X170" s="1" t="b">
        <f>AND($A170="x",'Daļu izvēle'!$K167&lt;&gt;"",ISBLANK($K170))</f>
        <v>0</v>
      </c>
      <c r="Y170" s="1" t="b">
        <f>AND($A170="x",'Daļu izvēle'!$K167&lt;&gt;"",ISBLANK($N170))</f>
        <v>0</v>
      </c>
      <c r="Z170" s="1" t="e">
        <f t="shared" si="10"/>
        <v>#VALUE!</v>
      </c>
      <c r="AA170" s="56" t="b">
        <f>AND($A170="x",'Daļu izvēle'!$K167&lt;&gt;"",'Daļu izvēle'!$K167&lt;&gt;0)</f>
        <v>0</v>
      </c>
      <c r="AB170" s="56" t="b">
        <f t="shared" si="13"/>
        <v>0</v>
      </c>
      <c r="AC170" s="56" t="b">
        <f t="shared" si="14"/>
        <v>1</v>
      </c>
    </row>
    <row r="171" spans="1:29" hidden="1" x14ac:dyDescent="0.3">
      <c r="A171" s="324" t="str">
        <f>SUBSTITUTE('Daļu izvēle'!A168,"0","")</f>
        <v/>
      </c>
      <c r="B171" s="368">
        <f>'Daļu izvēle'!B168</f>
        <v>160</v>
      </c>
      <c r="C171" s="368" t="str">
        <f>'Daļu izvēle'!C168</f>
        <v>Vidusdaugava</v>
      </c>
      <c r="D171" s="369" t="str">
        <f>'Daļu izvēle'!D168</f>
        <v>Kokneses</v>
      </c>
      <c r="E171" s="370">
        <f>'Daļu izvēle'!K168</f>
        <v>0</v>
      </c>
      <c r="F171" s="370">
        <f>'Daļu izvēle'!L168</f>
        <v>0</v>
      </c>
      <c r="G171" s="108">
        <f>'Daļu izvēle'!M168</f>
        <v>0</v>
      </c>
      <c r="H171" s="109">
        <f>'Daļu izvēle'!N168</f>
        <v>0</v>
      </c>
      <c r="I171" s="383"/>
      <c r="J171" s="381">
        <f t="shared" si="11"/>
        <v>0</v>
      </c>
      <c r="K171" s="96" t="str">
        <f>IF($AA171,IF(AND($I171&lt;&gt;"",$I171&lt;&gt;0),ROUND(ROUND($I171,3)*Cenas!$B$14*Cenas!B$18,2),0),"")</f>
        <v/>
      </c>
      <c r="L171" s="96" t="str">
        <f>IF($AA171,IF(AND($I171&lt;&gt;"",$I171&lt;&gt;0),ROUND(ROUND($I171,3)*Cenas!$B$14*Cenas!C$18,2),0),"")</f>
        <v/>
      </c>
      <c r="M171" s="96" t="str">
        <f>IF($AA171,IF(AND($I171&lt;&gt;"",$I171&lt;&gt;0),ROUND(ROUND($I171,3)*Cenas!$B$14*Cenas!D$18,2),0),"")</f>
        <v/>
      </c>
      <c r="N171" s="96" t="str">
        <f>IF($AA171,IF(AND($I171&lt;&gt;"",$I171&lt;&gt;0),ROUND(ROUND($I171,3)*Cenas!$B$14*Cenas!E$18,2),0),"")</f>
        <v/>
      </c>
      <c r="O171" s="96" t="str">
        <f>IF($AA171,IF(AND($I171&lt;&gt;"",$I171&lt;&gt;0),ROUND(ROUND($I171,3)*Cenas!$B$14*Cenas!F$18,2),0),"")</f>
        <v/>
      </c>
      <c r="P171" s="144" t="str">
        <f>IF($AA171,IF(AND($I171&lt;&gt;"",$I171&lt;&gt;0),ROUND(ROUND($I171,3)*Cenas!$B$14*Cenas!G$18,2),0),"")</f>
        <v/>
      </c>
      <c r="Q171" s="103" t="b">
        <f>AND($A171="x",ISBLANK($K171),ISBLANK($N171),NOT(ISBLANK('Daļu izvēle'!K168)))</f>
        <v>0</v>
      </c>
      <c r="R171" s="1"/>
      <c r="W171" s="1" t="b">
        <f t="shared" si="12"/>
        <v>0</v>
      </c>
      <c r="X171" s="1" t="b">
        <f>AND($A171="x",'Daļu izvēle'!$K168&lt;&gt;"",ISBLANK($K171))</f>
        <v>0</v>
      </c>
      <c r="Y171" s="1" t="b">
        <f>AND($A171="x",'Daļu izvēle'!$K168&lt;&gt;"",ISBLANK($N171))</f>
        <v>0</v>
      </c>
      <c r="Z171" s="1" t="e">
        <f t="shared" si="10"/>
        <v>#VALUE!</v>
      </c>
      <c r="AA171" s="56" t="b">
        <f>AND($A171="x",'Daļu izvēle'!$K168&lt;&gt;"",'Daļu izvēle'!$K168&lt;&gt;0)</f>
        <v>0</v>
      </c>
      <c r="AB171" s="56" t="b">
        <f t="shared" si="13"/>
        <v>0</v>
      </c>
      <c r="AC171" s="56" t="b">
        <f t="shared" si="14"/>
        <v>1</v>
      </c>
    </row>
    <row r="172" spans="1:29" hidden="1" x14ac:dyDescent="0.3">
      <c r="A172" s="324" t="str">
        <f>SUBSTITUTE('Daļu izvēle'!A169,"0","")</f>
        <v/>
      </c>
      <c r="B172" s="368">
        <f>'Daļu izvēle'!B169</f>
        <v>161</v>
      </c>
      <c r="C172" s="368" t="str">
        <f>'Daļu izvēle'!C169</f>
        <v>Vidusdaugava</v>
      </c>
      <c r="D172" s="369" t="str">
        <f>'Daļu izvēle'!D169</f>
        <v>Ogres</v>
      </c>
      <c r="E172" s="370">
        <f>'Daļu izvēle'!K169</f>
        <v>0</v>
      </c>
      <c r="F172" s="370">
        <f>'Daļu izvēle'!L169</f>
        <v>0</v>
      </c>
      <c r="G172" s="108">
        <f>'Daļu izvēle'!M169</f>
        <v>0</v>
      </c>
      <c r="H172" s="109">
        <f>'Daļu izvēle'!N169</f>
        <v>0</v>
      </c>
      <c r="I172" s="383"/>
      <c r="J172" s="381">
        <f t="shared" si="11"/>
        <v>0</v>
      </c>
      <c r="K172" s="96" t="str">
        <f>IF($AA172,IF(AND($I172&lt;&gt;"",$I172&lt;&gt;0),ROUND(ROUND($I172,3)*Cenas!$B$14*Cenas!B$18,2),0),"")</f>
        <v/>
      </c>
      <c r="L172" s="96" t="str">
        <f>IF($AA172,IF(AND($I172&lt;&gt;"",$I172&lt;&gt;0),ROUND(ROUND($I172,3)*Cenas!$B$14*Cenas!C$18,2),0),"")</f>
        <v/>
      </c>
      <c r="M172" s="96" t="str">
        <f>IF($AA172,IF(AND($I172&lt;&gt;"",$I172&lt;&gt;0),ROUND(ROUND($I172,3)*Cenas!$B$14*Cenas!D$18,2),0),"")</f>
        <v/>
      </c>
      <c r="N172" s="96" t="str">
        <f>IF($AA172,IF(AND($I172&lt;&gt;"",$I172&lt;&gt;0),ROUND(ROUND($I172,3)*Cenas!$B$14*Cenas!E$18,2),0),"")</f>
        <v/>
      </c>
      <c r="O172" s="96" t="str">
        <f>IF($AA172,IF(AND($I172&lt;&gt;"",$I172&lt;&gt;0),ROUND(ROUND($I172,3)*Cenas!$B$14*Cenas!F$18,2),0),"")</f>
        <v/>
      </c>
      <c r="P172" s="144" t="str">
        <f>IF($AA172,IF(AND($I172&lt;&gt;"",$I172&lt;&gt;0),ROUND(ROUND($I172,3)*Cenas!$B$14*Cenas!G$18,2),0),"")</f>
        <v/>
      </c>
      <c r="Q172" s="103" t="b">
        <f>AND($A172="x",ISBLANK($K172),ISBLANK($N172),NOT(ISBLANK('Daļu izvēle'!K169)))</f>
        <v>0</v>
      </c>
      <c r="R172" s="1"/>
      <c r="W172" s="1" t="b">
        <f t="shared" si="12"/>
        <v>0</v>
      </c>
      <c r="X172" s="1" t="b">
        <f>AND($A172="x",'Daļu izvēle'!$K169&lt;&gt;"",ISBLANK($K172))</f>
        <v>0</v>
      </c>
      <c r="Y172" s="1" t="b">
        <f>AND($A172="x",'Daļu izvēle'!$K169&lt;&gt;"",ISBLANK($N172))</f>
        <v>0</v>
      </c>
      <c r="Z172" s="1" t="e">
        <f t="shared" si="10"/>
        <v>#VALUE!</v>
      </c>
      <c r="AA172" s="56" t="b">
        <f>AND($A172="x",'Daļu izvēle'!$K169&lt;&gt;"",'Daļu izvēle'!$K169&lt;&gt;0)</f>
        <v>0</v>
      </c>
      <c r="AB172" s="56" t="b">
        <f t="shared" si="13"/>
        <v>0</v>
      </c>
      <c r="AC172" s="56" t="b">
        <f t="shared" si="14"/>
        <v>1</v>
      </c>
    </row>
    <row r="173" spans="1:29" hidden="1" x14ac:dyDescent="0.3">
      <c r="A173" s="324" t="str">
        <f>SUBSTITUTE('Daļu izvēle'!A170,"0","")</f>
        <v/>
      </c>
      <c r="B173" s="368">
        <f>'Daļu izvēle'!B170</f>
        <v>162</v>
      </c>
      <c r="C173" s="368" t="str">
        <f>'Daļu izvēle'!C170</f>
        <v>Vidusdaugava</v>
      </c>
      <c r="D173" s="369" t="str">
        <f>'Daļu izvēle'!D170</f>
        <v>Ogres</v>
      </c>
      <c r="E173" s="370">
        <f>'Daļu izvēle'!K170</f>
        <v>0</v>
      </c>
      <c r="F173" s="370">
        <f>'Daļu izvēle'!L170</f>
        <v>0</v>
      </c>
      <c r="G173" s="108">
        <f>'Daļu izvēle'!M170</f>
        <v>0</v>
      </c>
      <c r="H173" s="109">
        <f>'Daļu izvēle'!N170</f>
        <v>0</v>
      </c>
      <c r="I173" s="383"/>
      <c r="J173" s="381">
        <f t="shared" si="11"/>
        <v>0</v>
      </c>
      <c r="K173" s="96" t="str">
        <f>IF($AA173,IF(AND($I173&lt;&gt;"",$I173&lt;&gt;0),ROUND(ROUND($I173,3)*Cenas!$B$14*Cenas!B$18,2),0),"")</f>
        <v/>
      </c>
      <c r="L173" s="96" t="str">
        <f>IF($AA173,IF(AND($I173&lt;&gt;"",$I173&lt;&gt;0),ROUND(ROUND($I173,3)*Cenas!$B$14*Cenas!C$18,2),0),"")</f>
        <v/>
      </c>
      <c r="M173" s="96" t="str">
        <f>IF($AA173,IF(AND($I173&lt;&gt;"",$I173&lt;&gt;0),ROUND(ROUND($I173,3)*Cenas!$B$14*Cenas!D$18,2),0),"")</f>
        <v/>
      </c>
      <c r="N173" s="96" t="str">
        <f>IF($AA173,IF(AND($I173&lt;&gt;"",$I173&lt;&gt;0),ROUND(ROUND($I173,3)*Cenas!$B$14*Cenas!E$18,2),0),"")</f>
        <v/>
      </c>
      <c r="O173" s="96" t="str">
        <f>IF($AA173,IF(AND($I173&lt;&gt;"",$I173&lt;&gt;0),ROUND(ROUND($I173,3)*Cenas!$B$14*Cenas!F$18,2),0),"")</f>
        <v/>
      </c>
      <c r="P173" s="144" t="str">
        <f>IF($AA173,IF(AND($I173&lt;&gt;"",$I173&lt;&gt;0),ROUND(ROUND($I173,3)*Cenas!$B$14*Cenas!G$18,2),0),"")</f>
        <v/>
      </c>
      <c r="Q173" s="103" t="b">
        <f>AND($A173="x",ISBLANK($K173),ISBLANK($N173),NOT(ISBLANK('Daļu izvēle'!K170)))</f>
        <v>0</v>
      </c>
      <c r="R173" s="1"/>
      <c r="W173" s="1" t="b">
        <f t="shared" si="12"/>
        <v>0</v>
      </c>
      <c r="X173" s="1" t="b">
        <f>AND($A173="x",'Daļu izvēle'!$K170&lt;&gt;"",ISBLANK($K173))</f>
        <v>0</v>
      </c>
      <c r="Y173" s="1" t="b">
        <f>AND($A173="x",'Daļu izvēle'!$K170&lt;&gt;"",ISBLANK($N173))</f>
        <v>0</v>
      </c>
      <c r="Z173" s="1" t="e">
        <f t="shared" si="10"/>
        <v>#VALUE!</v>
      </c>
      <c r="AA173" s="56" t="b">
        <f>AND($A173="x",'Daļu izvēle'!$K170&lt;&gt;"",'Daļu izvēle'!$K170&lt;&gt;0)</f>
        <v>0</v>
      </c>
      <c r="AB173" s="56" t="b">
        <f t="shared" si="13"/>
        <v>0</v>
      </c>
      <c r="AC173" s="56" t="b">
        <f t="shared" si="14"/>
        <v>1</v>
      </c>
    </row>
    <row r="174" spans="1:29" hidden="1" x14ac:dyDescent="0.3">
      <c r="A174" s="324" t="str">
        <f>SUBSTITUTE('Daļu izvēle'!A171,"0","")</f>
        <v/>
      </c>
      <c r="B174" s="368">
        <f>'Daļu izvēle'!B171</f>
        <v>163</v>
      </c>
      <c r="C174" s="368" t="str">
        <f>'Daļu izvēle'!C171</f>
        <v>Vidusdaugava</v>
      </c>
      <c r="D174" s="369" t="str">
        <f>'Daļu izvēle'!D171</f>
        <v>Ogres</v>
      </c>
      <c r="E174" s="370">
        <f>'Daļu izvēle'!K171</f>
        <v>15</v>
      </c>
      <c r="F174" s="370">
        <f>'Daļu izvēle'!L171</f>
        <v>0</v>
      </c>
      <c r="G174" s="108">
        <f>'Daļu izvēle'!M171</f>
        <v>0</v>
      </c>
      <c r="H174" s="109">
        <f>'Daļu izvēle'!N171</f>
        <v>0</v>
      </c>
      <c r="I174" s="383"/>
      <c r="J174" s="381">
        <f t="shared" si="11"/>
        <v>0</v>
      </c>
      <c r="K174" s="96" t="str">
        <f>IF($AA174,IF(AND($I174&lt;&gt;"",$I174&lt;&gt;0),ROUND(ROUND($I174,3)*Cenas!$B$14*Cenas!B$18,2),0),"")</f>
        <v/>
      </c>
      <c r="L174" s="96" t="str">
        <f>IF($AA174,IF(AND($I174&lt;&gt;"",$I174&lt;&gt;0),ROUND(ROUND($I174,3)*Cenas!$B$14*Cenas!C$18,2),0),"")</f>
        <v/>
      </c>
      <c r="M174" s="96" t="str">
        <f>IF($AA174,IF(AND($I174&lt;&gt;"",$I174&lt;&gt;0),ROUND(ROUND($I174,3)*Cenas!$B$14*Cenas!D$18,2),0),"")</f>
        <v/>
      </c>
      <c r="N174" s="96" t="str">
        <f>IF($AA174,IF(AND($I174&lt;&gt;"",$I174&lt;&gt;0),ROUND(ROUND($I174,3)*Cenas!$B$14*Cenas!E$18,2),0),"")</f>
        <v/>
      </c>
      <c r="O174" s="96" t="str">
        <f>IF($AA174,IF(AND($I174&lt;&gt;"",$I174&lt;&gt;0),ROUND(ROUND($I174,3)*Cenas!$B$14*Cenas!F$18,2),0),"")</f>
        <v/>
      </c>
      <c r="P174" s="144" t="str">
        <f>IF($AA174,IF(AND($I174&lt;&gt;"",$I174&lt;&gt;0),ROUND(ROUND($I174,3)*Cenas!$B$14*Cenas!G$18,2),0),"")</f>
        <v/>
      </c>
      <c r="Q174" s="103" t="b">
        <f>AND($A174="x",ISBLANK($K174),ISBLANK($N174),NOT(ISBLANK('Daļu izvēle'!K171)))</f>
        <v>0</v>
      </c>
      <c r="R174" s="1"/>
      <c r="W174" s="1" t="b">
        <f t="shared" si="12"/>
        <v>0</v>
      </c>
      <c r="X174" s="1" t="b">
        <f>AND($A174="x",'Daļu izvēle'!$K171&lt;&gt;"",ISBLANK($K174))</f>
        <v>0</v>
      </c>
      <c r="Y174" s="1" t="b">
        <f>AND($A174="x",'Daļu izvēle'!$K171&lt;&gt;"",ISBLANK($N174))</f>
        <v>0</v>
      </c>
      <c r="Z174" s="1" t="e">
        <f t="shared" si="10"/>
        <v>#VALUE!</v>
      </c>
      <c r="AA174" s="56" t="b">
        <f>AND($A174="x",'Daļu izvēle'!$K171&lt;&gt;"",'Daļu izvēle'!$K171&lt;&gt;0)</f>
        <v>0</v>
      </c>
      <c r="AB174" s="56" t="b">
        <f t="shared" si="13"/>
        <v>0</v>
      </c>
      <c r="AC174" s="56" t="b">
        <f t="shared" si="14"/>
        <v>1</v>
      </c>
    </row>
    <row r="175" spans="1:29" hidden="1" x14ac:dyDescent="0.3">
      <c r="A175" s="324" t="str">
        <f>SUBSTITUTE('Daļu izvēle'!A172,"0","")</f>
        <v/>
      </c>
      <c r="B175" s="368">
        <f>'Daļu izvēle'!B172</f>
        <v>164</v>
      </c>
      <c r="C175" s="368" t="str">
        <f>'Daļu izvēle'!C172</f>
        <v>Vidusdaugava</v>
      </c>
      <c r="D175" s="369" t="str">
        <f>'Daļu izvēle'!D172</f>
        <v>Ogres</v>
      </c>
      <c r="E175" s="370">
        <f>'Daļu izvēle'!K172</f>
        <v>0</v>
      </c>
      <c r="F175" s="370">
        <f>'Daļu izvēle'!L172</f>
        <v>0</v>
      </c>
      <c r="G175" s="108">
        <f>'Daļu izvēle'!M172</f>
        <v>0</v>
      </c>
      <c r="H175" s="109">
        <f>'Daļu izvēle'!N172</f>
        <v>0</v>
      </c>
      <c r="I175" s="383"/>
      <c r="J175" s="381">
        <f t="shared" si="11"/>
        <v>0</v>
      </c>
      <c r="K175" s="96" t="str">
        <f>IF($AA175,IF(AND($I175&lt;&gt;"",$I175&lt;&gt;0),ROUND(ROUND($I175,3)*Cenas!$B$14*Cenas!B$18,2),0),"")</f>
        <v/>
      </c>
      <c r="L175" s="96" t="str">
        <f>IF($AA175,IF(AND($I175&lt;&gt;"",$I175&lt;&gt;0),ROUND(ROUND($I175,3)*Cenas!$B$14*Cenas!C$18,2),0),"")</f>
        <v/>
      </c>
      <c r="M175" s="96" t="str">
        <f>IF($AA175,IF(AND($I175&lt;&gt;"",$I175&lt;&gt;0),ROUND(ROUND($I175,3)*Cenas!$B$14*Cenas!D$18,2),0),"")</f>
        <v/>
      </c>
      <c r="N175" s="96" t="str">
        <f>IF($AA175,IF(AND($I175&lt;&gt;"",$I175&lt;&gt;0),ROUND(ROUND($I175,3)*Cenas!$B$14*Cenas!E$18,2),0),"")</f>
        <v/>
      </c>
      <c r="O175" s="96" t="str">
        <f>IF($AA175,IF(AND($I175&lt;&gt;"",$I175&lt;&gt;0),ROUND(ROUND($I175,3)*Cenas!$B$14*Cenas!F$18,2),0),"")</f>
        <v/>
      </c>
      <c r="P175" s="144" t="str">
        <f>IF($AA175,IF(AND($I175&lt;&gt;"",$I175&lt;&gt;0),ROUND(ROUND($I175,3)*Cenas!$B$14*Cenas!G$18,2),0),"")</f>
        <v/>
      </c>
      <c r="Q175" s="103" t="b">
        <f>AND($A175="x",ISBLANK($K175),ISBLANK($N175),NOT(ISBLANK('Daļu izvēle'!K172)))</f>
        <v>0</v>
      </c>
      <c r="R175" s="1"/>
      <c r="W175" s="1" t="b">
        <f t="shared" si="12"/>
        <v>0</v>
      </c>
      <c r="X175" s="1" t="b">
        <f>AND($A175="x",'Daļu izvēle'!$K172&lt;&gt;"",ISBLANK($K175))</f>
        <v>0</v>
      </c>
      <c r="Y175" s="1" t="b">
        <f>AND($A175="x",'Daļu izvēle'!$K172&lt;&gt;"",ISBLANK($N175))</f>
        <v>0</v>
      </c>
      <c r="Z175" s="1" t="e">
        <f t="shared" si="10"/>
        <v>#VALUE!</v>
      </c>
      <c r="AA175" s="56" t="b">
        <f>AND($A175="x",'Daļu izvēle'!$K172&lt;&gt;"",'Daļu izvēle'!$K172&lt;&gt;0)</f>
        <v>0</v>
      </c>
      <c r="AB175" s="56" t="b">
        <f t="shared" si="13"/>
        <v>0</v>
      </c>
      <c r="AC175" s="56" t="b">
        <f t="shared" si="14"/>
        <v>1</v>
      </c>
    </row>
    <row r="176" spans="1:29" hidden="1" x14ac:dyDescent="0.3">
      <c r="A176" s="324" t="str">
        <f>SUBSTITUTE('Daļu izvēle'!A173,"0","")</f>
        <v/>
      </c>
      <c r="B176" s="368">
        <f>'Daļu izvēle'!B173</f>
        <v>165</v>
      </c>
      <c r="C176" s="368" t="str">
        <f>'Daļu izvēle'!C173</f>
        <v>Vidusdaugava</v>
      </c>
      <c r="D176" s="369" t="str">
        <f>'Daļu izvēle'!D173</f>
        <v>Seces</v>
      </c>
      <c r="E176" s="370">
        <f>'Daļu izvēle'!K173</f>
        <v>10</v>
      </c>
      <c r="F176" s="370">
        <f>'Daļu izvēle'!L173</f>
        <v>0</v>
      </c>
      <c r="G176" s="108">
        <f>'Daļu izvēle'!M173</f>
        <v>0</v>
      </c>
      <c r="H176" s="109">
        <f>'Daļu izvēle'!N173</f>
        <v>0</v>
      </c>
      <c r="I176" s="383"/>
      <c r="J176" s="381">
        <f t="shared" si="11"/>
        <v>0</v>
      </c>
      <c r="K176" s="96" t="str">
        <f>IF($AA176,IF(AND($I176&lt;&gt;"",$I176&lt;&gt;0),ROUND(ROUND($I176,3)*Cenas!$B$14*Cenas!B$18,2),0),"")</f>
        <v/>
      </c>
      <c r="L176" s="96" t="str">
        <f>IF($AA176,IF(AND($I176&lt;&gt;"",$I176&lt;&gt;0),ROUND(ROUND($I176,3)*Cenas!$B$14*Cenas!C$18,2),0),"")</f>
        <v/>
      </c>
      <c r="M176" s="96" t="str">
        <f>IF($AA176,IF(AND($I176&lt;&gt;"",$I176&lt;&gt;0),ROUND(ROUND($I176,3)*Cenas!$B$14*Cenas!D$18,2),0),"")</f>
        <v/>
      </c>
      <c r="N176" s="96" t="str">
        <f>IF($AA176,IF(AND($I176&lt;&gt;"",$I176&lt;&gt;0),ROUND(ROUND($I176,3)*Cenas!$B$14*Cenas!E$18,2),0),"")</f>
        <v/>
      </c>
      <c r="O176" s="96" t="str">
        <f>IF($AA176,IF(AND($I176&lt;&gt;"",$I176&lt;&gt;0),ROUND(ROUND($I176,3)*Cenas!$B$14*Cenas!F$18,2),0),"")</f>
        <v/>
      </c>
      <c r="P176" s="144" t="str">
        <f>IF($AA176,IF(AND($I176&lt;&gt;"",$I176&lt;&gt;0),ROUND(ROUND($I176,3)*Cenas!$B$14*Cenas!G$18,2),0),"")</f>
        <v/>
      </c>
      <c r="Q176" s="103" t="b">
        <f>AND($A176="x",ISBLANK($K176),ISBLANK($N176),NOT(ISBLANK('Daļu izvēle'!K173)))</f>
        <v>0</v>
      </c>
      <c r="R176" s="1"/>
      <c r="W176" s="1" t="b">
        <f t="shared" si="12"/>
        <v>0</v>
      </c>
      <c r="X176" s="1" t="b">
        <f>AND($A176="x",'Daļu izvēle'!$K173&lt;&gt;"",ISBLANK($K176))</f>
        <v>0</v>
      </c>
      <c r="Y176" s="1" t="b">
        <f>AND($A176="x",'Daļu izvēle'!$K173&lt;&gt;"",ISBLANK($N176))</f>
        <v>0</v>
      </c>
      <c r="Z176" s="1" t="e">
        <f t="shared" si="10"/>
        <v>#VALUE!</v>
      </c>
      <c r="AA176" s="56" t="b">
        <f>AND($A176="x",'Daļu izvēle'!$K173&lt;&gt;"",'Daļu izvēle'!$K173&lt;&gt;0)</f>
        <v>0</v>
      </c>
      <c r="AB176" s="56" t="b">
        <f t="shared" si="13"/>
        <v>0</v>
      </c>
      <c r="AC176" s="56" t="b">
        <f t="shared" si="14"/>
        <v>1</v>
      </c>
    </row>
    <row r="177" spans="1:29" hidden="1" x14ac:dyDescent="0.3">
      <c r="A177" s="324" t="str">
        <f>SUBSTITUTE('Daļu izvēle'!A174,"0","")</f>
        <v/>
      </c>
      <c r="B177" s="368">
        <f>'Daļu izvēle'!B174</f>
        <v>166</v>
      </c>
      <c r="C177" s="368" t="str">
        <f>'Daļu izvēle'!C174</f>
        <v>Vidusdaugava</v>
      </c>
      <c r="D177" s="369" t="str">
        <f>'Daļu izvēle'!D174</f>
        <v>Seces</v>
      </c>
      <c r="E177" s="370">
        <f>'Daļu izvēle'!K174</f>
        <v>0</v>
      </c>
      <c r="F177" s="370">
        <f>'Daļu izvēle'!L174</f>
        <v>0</v>
      </c>
      <c r="G177" s="108">
        <f>'Daļu izvēle'!M174</f>
        <v>0</v>
      </c>
      <c r="H177" s="109">
        <f>'Daļu izvēle'!N174</f>
        <v>0</v>
      </c>
      <c r="I177" s="383"/>
      <c r="J177" s="381">
        <f t="shared" si="11"/>
        <v>0</v>
      </c>
      <c r="K177" s="96" t="str">
        <f>IF($AA177,IF(AND($I177&lt;&gt;"",$I177&lt;&gt;0),ROUND(ROUND($I177,3)*Cenas!$B$14*Cenas!B$18,2),0),"")</f>
        <v/>
      </c>
      <c r="L177" s="96" t="str">
        <f>IF($AA177,IF(AND($I177&lt;&gt;"",$I177&lt;&gt;0),ROUND(ROUND($I177,3)*Cenas!$B$14*Cenas!C$18,2),0),"")</f>
        <v/>
      </c>
      <c r="M177" s="96" t="str">
        <f>IF($AA177,IF(AND($I177&lt;&gt;"",$I177&lt;&gt;0),ROUND(ROUND($I177,3)*Cenas!$B$14*Cenas!D$18,2),0),"")</f>
        <v/>
      </c>
      <c r="N177" s="96" t="str">
        <f>IF($AA177,IF(AND($I177&lt;&gt;"",$I177&lt;&gt;0),ROUND(ROUND($I177,3)*Cenas!$B$14*Cenas!E$18,2),0),"")</f>
        <v/>
      </c>
      <c r="O177" s="96" t="str">
        <f>IF($AA177,IF(AND($I177&lt;&gt;"",$I177&lt;&gt;0),ROUND(ROUND($I177,3)*Cenas!$B$14*Cenas!F$18,2),0),"")</f>
        <v/>
      </c>
      <c r="P177" s="144" t="str">
        <f>IF($AA177,IF(AND($I177&lt;&gt;"",$I177&lt;&gt;0),ROUND(ROUND($I177,3)*Cenas!$B$14*Cenas!G$18,2),0),"")</f>
        <v/>
      </c>
      <c r="Q177" s="103" t="b">
        <f>AND($A177="x",ISBLANK($K177),ISBLANK($N177),NOT(ISBLANK('Daļu izvēle'!K174)))</f>
        <v>0</v>
      </c>
      <c r="R177" s="1"/>
      <c r="W177" s="1" t="b">
        <f t="shared" si="12"/>
        <v>0</v>
      </c>
      <c r="X177" s="1" t="b">
        <f>AND($A177="x",'Daļu izvēle'!$K174&lt;&gt;"",ISBLANK($K177))</f>
        <v>0</v>
      </c>
      <c r="Y177" s="1" t="b">
        <f>AND($A177="x",'Daļu izvēle'!$K174&lt;&gt;"",ISBLANK($N177))</f>
        <v>0</v>
      </c>
      <c r="Z177" s="1" t="e">
        <f t="shared" si="10"/>
        <v>#VALUE!</v>
      </c>
      <c r="AA177" s="56" t="b">
        <f>AND($A177="x",'Daļu izvēle'!$K174&lt;&gt;"",'Daļu izvēle'!$K174&lt;&gt;0)</f>
        <v>0</v>
      </c>
      <c r="AB177" s="56" t="b">
        <f t="shared" si="13"/>
        <v>0</v>
      </c>
      <c r="AC177" s="56" t="b">
        <f t="shared" si="14"/>
        <v>1</v>
      </c>
    </row>
    <row r="178" spans="1:29" hidden="1" x14ac:dyDescent="0.3">
      <c r="A178" s="324" t="str">
        <f>SUBSTITUTE('Daļu izvēle'!A175,"0","")</f>
        <v/>
      </c>
      <c r="B178" s="368">
        <f>'Daļu izvēle'!B175</f>
        <v>167</v>
      </c>
      <c r="C178" s="368" t="str">
        <f>'Daļu izvēle'!C175</f>
        <v>Vidusdaugava</v>
      </c>
      <c r="D178" s="369" t="str">
        <f>'Daļu izvēle'!D175</f>
        <v>Skaistkalnes</v>
      </c>
      <c r="E178" s="370">
        <f>'Daļu izvēle'!K175</f>
        <v>0</v>
      </c>
      <c r="F178" s="370">
        <f>'Daļu izvēle'!L175</f>
        <v>0</v>
      </c>
      <c r="G178" s="108">
        <f>'Daļu izvēle'!M175</f>
        <v>0</v>
      </c>
      <c r="H178" s="109">
        <f>'Daļu izvēle'!N175</f>
        <v>0</v>
      </c>
      <c r="I178" s="383"/>
      <c r="J178" s="381">
        <f t="shared" si="11"/>
        <v>0</v>
      </c>
      <c r="K178" s="96" t="str">
        <f>IF($AA178,IF(AND($I178&lt;&gt;"",$I178&lt;&gt;0),ROUND(ROUND($I178,3)*Cenas!$B$14*Cenas!B$18,2),0),"")</f>
        <v/>
      </c>
      <c r="L178" s="96" t="str">
        <f>IF($AA178,IF(AND($I178&lt;&gt;"",$I178&lt;&gt;0),ROUND(ROUND($I178,3)*Cenas!$B$14*Cenas!C$18,2),0),"")</f>
        <v/>
      </c>
      <c r="M178" s="96" t="str">
        <f>IF($AA178,IF(AND($I178&lt;&gt;"",$I178&lt;&gt;0),ROUND(ROUND($I178,3)*Cenas!$B$14*Cenas!D$18,2),0),"")</f>
        <v/>
      </c>
      <c r="N178" s="96" t="str">
        <f>IF($AA178,IF(AND($I178&lt;&gt;"",$I178&lt;&gt;0),ROUND(ROUND($I178,3)*Cenas!$B$14*Cenas!E$18,2),0),"")</f>
        <v/>
      </c>
      <c r="O178" s="96" t="str">
        <f>IF($AA178,IF(AND($I178&lt;&gt;"",$I178&lt;&gt;0),ROUND(ROUND($I178,3)*Cenas!$B$14*Cenas!F$18,2),0),"")</f>
        <v/>
      </c>
      <c r="P178" s="144" t="str">
        <f>IF($AA178,IF(AND($I178&lt;&gt;"",$I178&lt;&gt;0),ROUND(ROUND($I178,3)*Cenas!$B$14*Cenas!G$18,2),0),"")</f>
        <v/>
      </c>
      <c r="Q178" s="103" t="b">
        <f>AND($A178="x",ISBLANK($K178),ISBLANK($N178),NOT(ISBLANK('Daļu izvēle'!K175)))</f>
        <v>0</v>
      </c>
      <c r="R178" s="1"/>
      <c r="W178" s="1" t="b">
        <f t="shared" si="12"/>
        <v>0</v>
      </c>
      <c r="X178" s="1" t="b">
        <f>AND($A178="x",'Daļu izvēle'!$K175&lt;&gt;"",ISBLANK($K178))</f>
        <v>0</v>
      </c>
      <c r="Y178" s="1" t="b">
        <f>AND($A178="x",'Daļu izvēle'!$K175&lt;&gt;"",ISBLANK($N178))</f>
        <v>0</v>
      </c>
      <c r="Z178" s="1" t="e">
        <f t="shared" si="10"/>
        <v>#VALUE!</v>
      </c>
      <c r="AA178" s="56" t="b">
        <f>AND($A178="x",'Daļu izvēle'!$K175&lt;&gt;"",'Daļu izvēle'!$K175&lt;&gt;0)</f>
        <v>0</v>
      </c>
      <c r="AB178" s="56" t="b">
        <f t="shared" si="13"/>
        <v>0</v>
      </c>
      <c r="AC178" s="56" t="b">
        <f t="shared" si="14"/>
        <v>1</v>
      </c>
    </row>
    <row r="179" spans="1:29" hidden="1" x14ac:dyDescent="0.3">
      <c r="A179" s="324" t="str">
        <f>SUBSTITUTE('Daļu izvēle'!A176,"0","")</f>
        <v/>
      </c>
      <c r="B179" s="368">
        <f>'Daļu izvēle'!B176</f>
        <v>168</v>
      </c>
      <c r="C179" s="368" t="str">
        <f>'Daļu izvēle'!C176</f>
        <v>Vidusdaugava</v>
      </c>
      <c r="D179" s="369" t="str">
        <f>'Daļu izvēle'!D176</f>
        <v>Skaistkalnes</v>
      </c>
      <c r="E179" s="370">
        <f>'Daļu izvēle'!K176</f>
        <v>0</v>
      </c>
      <c r="F179" s="370">
        <f>'Daļu izvēle'!L176</f>
        <v>0</v>
      </c>
      <c r="G179" s="108">
        <f>'Daļu izvēle'!M176</f>
        <v>0</v>
      </c>
      <c r="H179" s="109">
        <f>'Daļu izvēle'!N176</f>
        <v>0</v>
      </c>
      <c r="I179" s="383"/>
      <c r="J179" s="381">
        <f t="shared" si="11"/>
        <v>0</v>
      </c>
      <c r="K179" s="96" t="str">
        <f>IF($AA179,IF(AND($I179&lt;&gt;"",$I179&lt;&gt;0),ROUND(ROUND($I179,3)*Cenas!$B$14*Cenas!B$18,2),0),"")</f>
        <v/>
      </c>
      <c r="L179" s="96" t="str">
        <f>IF($AA179,IF(AND($I179&lt;&gt;"",$I179&lt;&gt;0),ROUND(ROUND($I179,3)*Cenas!$B$14*Cenas!C$18,2),0),"")</f>
        <v/>
      </c>
      <c r="M179" s="96" t="str">
        <f>IF($AA179,IF(AND($I179&lt;&gt;"",$I179&lt;&gt;0),ROUND(ROUND($I179,3)*Cenas!$B$14*Cenas!D$18,2),0),"")</f>
        <v/>
      </c>
      <c r="N179" s="96" t="str">
        <f>IF($AA179,IF(AND($I179&lt;&gt;"",$I179&lt;&gt;0),ROUND(ROUND($I179,3)*Cenas!$B$14*Cenas!E$18,2),0),"")</f>
        <v/>
      </c>
      <c r="O179" s="96" t="str">
        <f>IF($AA179,IF(AND($I179&lt;&gt;"",$I179&lt;&gt;0),ROUND(ROUND($I179,3)*Cenas!$B$14*Cenas!F$18,2),0),"")</f>
        <v/>
      </c>
      <c r="P179" s="144" t="str">
        <f>IF($AA179,IF(AND($I179&lt;&gt;"",$I179&lt;&gt;0),ROUND(ROUND($I179,3)*Cenas!$B$14*Cenas!G$18,2),0),"")</f>
        <v/>
      </c>
      <c r="Q179" s="103" t="b">
        <f>AND($A179="x",ISBLANK($K179),ISBLANK($N179),NOT(ISBLANK('Daļu izvēle'!K176)))</f>
        <v>0</v>
      </c>
      <c r="R179" s="1"/>
      <c r="W179" s="1" t="b">
        <f t="shared" si="12"/>
        <v>0</v>
      </c>
      <c r="X179" s="1" t="b">
        <f>AND($A179="x",'Daļu izvēle'!$K176&lt;&gt;"",ISBLANK($K179))</f>
        <v>0</v>
      </c>
      <c r="Y179" s="1" t="b">
        <f>AND($A179="x",'Daļu izvēle'!$K176&lt;&gt;"",ISBLANK($N179))</f>
        <v>0</v>
      </c>
      <c r="Z179" s="1" t="e">
        <f t="shared" si="10"/>
        <v>#VALUE!</v>
      </c>
      <c r="AA179" s="56" t="b">
        <f>AND($A179="x",'Daļu izvēle'!$K176&lt;&gt;"",'Daļu izvēle'!$K176&lt;&gt;0)</f>
        <v>0</v>
      </c>
      <c r="AB179" s="56" t="b">
        <f t="shared" si="13"/>
        <v>0</v>
      </c>
      <c r="AC179" s="56" t="b">
        <f t="shared" si="14"/>
        <v>1</v>
      </c>
    </row>
    <row r="180" spans="1:29" hidden="1" x14ac:dyDescent="0.3">
      <c r="A180" s="324" t="str">
        <f>SUBSTITUTE('Daļu izvēle'!A177,"0","")</f>
        <v/>
      </c>
      <c r="B180" s="368">
        <f>'Daļu izvēle'!B177</f>
        <v>169</v>
      </c>
      <c r="C180" s="368" t="str">
        <f>'Daļu izvēle'!C177</f>
        <v>Vidusdaugava</v>
      </c>
      <c r="D180" s="369" t="str">
        <f>'Daļu izvēle'!D177</f>
        <v>Skaistkalnes</v>
      </c>
      <c r="E180" s="370">
        <f>'Daļu izvēle'!K177</f>
        <v>0</v>
      </c>
      <c r="F180" s="370">
        <f>'Daļu izvēle'!L177</f>
        <v>0</v>
      </c>
      <c r="G180" s="108">
        <f>'Daļu izvēle'!M177</f>
        <v>0</v>
      </c>
      <c r="H180" s="109">
        <f>'Daļu izvēle'!N177</f>
        <v>0</v>
      </c>
      <c r="I180" s="383"/>
      <c r="J180" s="381">
        <f t="shared" si="11"/>
        <v>0</v>
      </c>
      <c r="K180" s="96" t="str">
        <f>IF($AA180,IF(AND($I180&lt;&gt;"",$I180&lt;&gt;0),ROUND(ROUND($I180,3)*Cenas!$B$14*Cenas!B$18,2),0),"")</f>
        <v/>
      </c>
      <c r="L180" s="96" t="str">
        <f>IF($AA180,IF(AND($I180&lt;&gt;"",$I180&lt;&gt;0),ROUND(ROUND($I180,3)*Cenas!$B$14*Cenas!C$18,2),0),"")</f>
        <v/>
      </c>
      <c r="M180" s="96" t="str">
        <f>IF($AA180,IF(AND($I180&lt;&gt;"",$I180&lt;&gt;0),ROUND(ROUND($I180,3)*Cenas!$B$14*Cenas!D$18,2),0),"")</f>
        <v/>
      </c>
      <c r="N180" s="96" t="str">
        <f>IF($AA180,IF(AND($I180&lt;&gt;"",$I180&lt;&gt;0),ROUND(ROUND($I180,3)*Cenas!$B$14*Cenas!E$18,2),0),"")</f>
        <v/>
      </c>
      <c r="O180" s="96" t="str">
        <f>IF($AA180,IF(AND($I180&lt;&gt;"",$I180&lt;&gt;0),ROUND(ROUND($I180,3)*Cenas!$B$14*Cenas!F$18,2),0),"")</f>
        <v/>
      </c>
      <c r="P180" s="144" t="str">
        <f>IF($AA180,IF(AND($I180&lt;&gt;"",$I180&lt;&gt;0),ROUND(ROUND($I180,3)*Cenas!$B$14*Cenas!G$18,2),0),"")</f>
        <v/>
      </c>
      <c r="Q180" s="103" t="b">
        <f>AND($A180="x",ISBLANK($K180),ISBLANK($N180),NOT(ISBLANK('Daļu izvēle'!K177)))</f>
        <v>0</v>
      </c>
      <c r="R180" s="1"/>
      <c r="W180" s="1" t="b">
        <f t="shared" si="12"/>
        <v>0</v>
      </c>
      <c r="X180" s="1" t="b">
        <f>AND($A180="x",'Daļu izvēle'!$K177&lt;&gt;"",ISBLANK($K180))</f>
        <v>0</v>
      </c>
      <c r="Y180" s="1" t="b">
        <f>AND($A180="x",'Daļu izvēle'!$K177&lt;&gt;"",ISBLANK($N180))</f>
        <v>0</v>
      </c>
      <c r="Z180" s="1" t="e">
        <f t="shared" si="10"/>
        <v>#VALUE!</v>
      </c>
      <c r="AA180" s="56" t="b">
        <f>AND($A180="x",'Daļu izvēle'!$K177&lt;&gt;"",'Daļu izvēle'!$K177&lt;&gt;0)</f>
        <v>0</v>
      </c>
      <c r="AB180" s="56" t="b">
        <f t="shared" si="13"/>
        <v>0</v>
      </c>
      <c r="AC180" s="56" t="b">
        <f t="shared" si="14"/>
        <v>1</v>
      </c>
    </row>
    <row r="181" spans="1:29" hidden="1" x14ac:dyDescent="0.3">
      <c r="A181" s="324" t="str">
        <f>SUBSTITUTE('Daļu izvēle'!A178,"0","")</f>
        <v/>
      </c>
      <c r="B181" s="368">
        <f>'Daļu izvēle'!B178</f>
        <v>170</v>
      </c>
      <c r="C181" s="368" t="str">
        <f>'Daļu izvēle'!C178</f>
        <v>Vidusdaugava</v>
      </c>
      <c r="D181" s="369" t="str">
        <f>'Daļu izvēle'!D178</f>
        <v>Skaistkalnes</v>
      </c>
      <c r="E181" s="370">
        <f>'Daļu izvēle'!K178</f>
        <v>0</v>
      </c>
      <c r="F181" s="370">
        <f>'Daļu izvēle'!L178</f>
        <v>0</v>
      </c>
      <c r="G181" s="108">
        <f>'Daļu izvēle'!M178</f>
        <v>0</v>
      </c>
      <c r="H181" s="109">
        <f>'Daļu izvēle'!N178</f>
        <v>0</v>
      </c>
      <c r="I181" s="383"/>
      <c r="J181" s="381">
        <f t="shared" si="11"/>
        <v>0</v>
      </c>
      <c r="K181" s="96" t="str">
        <f>IF($AA181,IF(AND($I181&lt;&gt;"",$I181&lt;&gt;0),ROUND(ROUND($I181,3)*Cenas!$B$14*Cenas!B$18,2),0),"")</f>
        <v/>
      </c>
      <c r="L181" s="96" t="str">
        <f>IF($AA181,IF(AND($I181&lt;&gt;"",$I181&lt;&gt;0),ROUND(ROUND($I181,3)*Cenas!$B$14*Cenas!C$18,2),0),"")</f>
        <v/>
      </c>
      <c r="M181" s="96" t="str">
        <f>IF($AA181,IF(AND($I181&lt;&gt;"",$I181&lt;&gt;0),ROUND(ROUND($I181,3)*Cenas!$B$14*Cenas!D$18,2),0),"")</f>
        <v/>
      </c>
      <c r="N181" s="96" t="str">
        <f>IF($AA181,IF(AND($I181&lt;&gt;"",$I181&lt;&gt;0),ROUND(ROUND($I181,3)*Cenas!$B$14*Cenas!E$18,2),0),"")</f>
        <v/>
      </c>
      <c r="O181" s="96" t="str">
        <f>IF($AA181,IF(AND($I181&lt;&gt;"",$I181&lt;&gt;0),ROUND(ROUND($I181,3)*Cenas!$B$14*Cenas!F$18,2),0),"")</f>
        <v/>
      </c>
      <c r="P181" s="144" t="str">
        <f>IF($AA181,IF(AND($I181&lt;&gt;"",$I181&lt;&gt;0),ROUND(ROUND($I181,3)*Cenas!$B$14*Cenas!G$18,2),0),"")</f>
        <v/>
      </c>
      <c r="Q181" s="103" t="b">
        <f>AND($A181="x",ISBLANK($K181),ISBLANK($N181),NOT(ISBLANK('Daļu izvēle'!K178)))</f>
        <v>0</v>
      </c>
      <c r="R181" s="1"/>
      <c r="W181" s="1" t="b">
        <f t="shared" si="12"/>
        <v>0</v>
      </c>
      <c r="X181" s="1" t="b">
        <f>AND($A181="x",'Daļu izvēle'!$K178&lt;&gt;"",ISBLANK($K181))</f>
        <v>0</v>
      </c>
      <c r="Y181" s="1" t="b">
        <f>AND($A181="x",'Daļu izvēle'!$K178&lt;&gt;"",ISBLANK($N181))</f>
        <v>0</v>
      </c>
      <c r="Z181" s="1" t="e">
        <f t="shared" si="10"/>
        <v>#VALUE!</v>
      </c>
      <c r="AA181" s="56" t="b">
        <f>AND($A181="x",'Daļu izvēle'!$K178&lt;&gt;"",'Daļu izvēle'!$K178&lt;&gt;0)</f>
        <v>0</v>
      </c>
      <c r="AB181" s="56" t="b">
        <f t="shared" si="13"/>
        <v>0</v>
      </c>
      <c r="AC181" s="56" t="b">
        <f t="shared" si="14"/>
        <v>1</v>
      </c>
    </row>
    <row r="182" spans="1:29" hidden="1" x14ac:dyDescent="0.3">
      <c r="A182" s="324" t="str">
        <f>SUBSTITUTE('Daļu izvēle'!A179,"0","")</f>
        <v/>
      </c>
      <c r="B182" s="368">
        <f>'Daļu izvēle'!B179</f>
        <v>171</v>
      </c>
      <c r="C182" s="368" t="str">
        <f>'Daļu izvēle'!C179</f>
        <v>Vidusdaugava</v>
      </c>
      <c r="D182" s="369" t="str">
        <f>'Daļu izvēle'!D179</f>
        <v>Skaistkalnes</v>
      </c>
      <c r="E182" s="370">
        <f>'Daļu izvēle'!K179</f>
        <v>0</v>
      </c>
      <c r="F182" s="370">
        <f>'Daļu izvēle'!L179</f>
        <v>0</v>
      </c>
      <c r="G182" s="108">
        <f>'Daļu izvēle'!M179</f>
        <v>0</v>
      </c>
      <c r="H182" s="109">
        <f>'Daļu izvēle'!N179</f>
        <v>0</v>
      </c>
      <c r="I182" s="383"/>
      <c r="J182" s="381">
        <f t="shared" si="11"/>
        <v>0</v>
      </c>
      <c r="K182" s="96" t="str">
        <f>IF($AA182,IF(AND($I182&lt;&gt;"",$I182&lt;&gt;0),ROUND(ROUND($I182,3)*Cenas!$B$14*Cenas!B$18,2),0),"")</f>
        <v/>
      </c>
      <c r="L182" s="96" t="str">
        <f>IF($AA182,IF(AND($I182&lt;&gt;"",$I182&lt;&gt;0),ROUND(ROUND($I182,3)*Cenas!$B$14*Cenas!C$18,2),0),"")</f>
        <v/>
      </c>
      <c r="M182" s="96" t="str">
        <f>IF($AA182,IF(AND($I182&lt;&gt;"",$I182&lt;&gt;0),ROUND(ROUND($I182,3)*Cenas!$B$14*Cenas!D$18,2),0),"")</f>
        <v/>
      </c>
      <c r="N182" s="96" t="str">
        <f>IF($AA182,IF(AND($I182&lt;&gt;"",$I182&lt;&gt;0),ROUND(ROUND($I182,3)*Cenas!$B$14*Cenas!E$18,2),0),"")</f>
        <v/>
      </c>
      <c r="O182" s="96" t="str">
        <f>IF($AA182,IF(AND($I182&lt;&gt;"",$I182&lt;&gt;0),ROUND(ROUND($I182,3)*Cenas!$B$14*Cenas!F$18,2),0),"")</f>
        <v/>
      </c>
      <c r="P182" s="144" t="str">
        <f>IF($AA182,IF(AND($I182&lt;&gt;"",$I182&lt;&gt;0),ROUND(ROUND($I182,3)*Cenas!$B$14*Cenas!G$18,2),0),"")</f>
        <v/>
      </c>
      <c r="Q182" s="103" t="b">
        <f>AND($A182="x",ISBLANK($K182),ISBLANK($N182),NOT(ISBLANK('Daļu izvēle'!K179)))</f>
        <v>0</v>
      </c>
      <c r="R182" s="1"/>
      <c r="W182" s="1" t="b">
        <f t="shared" si="12"/>
        <v>0</v>
      </c>
      <c r="X182" s="1" t="b">
        <f>AND($A182="x",'Daļu izvēle'!$K179&lt;&gt;"",ISBLANK($K182))</f>
        <v>0</v>
      </c>
      <c r="Y182" s="1" t="b">
        <f>AND($A182="x",'Daļu izvēle'!$K179&lt;&gt;"",ISBLANK($N182))</f>
        <v>0</v>
      </c>
      <c r="Z182" s="1" t="e">
        <f t="shared" si="10"/>
        <v>#VALUE!</v>
      </c>
      <c r="AA182" s="56" t="b">
        <f>AND($A182="x",'Daļu izvēle'!$K179&lt;&gt;"",'Daļu izvēle'!$K179&lt;&gt;0)</f>
        <v>0</v>
      </c>
      <c r="AB182" s="56" t="b">
        <f t="shared" si="13"/>
        <v>0</v>
      </c>
      <c r="AC182" s="56" t="b">
        <f t="shared" si="14"/>
        <v>1</v>
      </c>
    </row>
    <row r="183" spans="1:29" hidden="1" x14ac:dyDescent="0.3">
      <c r="A183" s="324" t="str">
        <f>SUBSTITUTE('Daļu izvēle'!A180,"0","")</f>
        <v/>
      </c>
      <c r="B183" s="368">
        <f>'Daļu izvēle'!B180</f>
        <v>172</v>
      </c>
      <c r="C183" s="368" t="str">
        <f>'Daļu izvēle'!C180</f>
        <v>Vidusdaugava</v>
      </c>
      <c r="D183" s="369" t="str">
        <f>'Daļu izvēle'!D180</f>
        <v>Skaistkalnes</v>
      </c>
      <c r="E183" s="370">
        <f>'Daļu izvēle'!K180</f>
        <v>0</v>
      </c>
      <c r="F183" s="370">
        <f>'Daļu izvēle'!L180</f>
        <v>0</v>
      </c>
      <c r="G183" s="108">
        <f>'Daļu izvēle'!M180</f>
        <v>0</v>
      </c>
      <c r="H183" s="109">
        <f>'Daļu izvēle'!N180</f>
        <v>0</v>
      </c>
      <c r="I183" s="383"/>
      <c r="J183" s="381">
        <f t="shared" si="11"/>
        <v>0</v>
      </c>
      <c r="K183" s="96" t="str">
        <f>IF($AA183,IF(AND($I183&lt;&gt;"",$I183&lt;&gt;0),ROUND(ROUND($I183,3)*Cenas!$B$14*Cenas!B$18,2),0),"")</f>
        <v/>
      </c>
      <c r="L183" s="96" t="str">
        <f>IF($AA183,IF(AND($I183&lt;&gt;"",$I183&lt;&gt;0),ROUND(ROUND($I183,3)*Cenas!$B$14*Cenas!C$18,2),0),"")</f>
        <v/>
      </c>
      <c r="M183" s="96" t="str">
        <f>IF($AA183,IF(AND($I183&lt;&gt;"",$I183&lt;&gt;0),ROUND(ROUND($I183,3)*Cenas!$B$14*Cenas!D$18,2),0),"")</f>
        <v/>
      </c>
      <c r="N183" s="96" t="str">
        <f>IF($AA183,IF(AND($I183&lt;&gt;"",$I183&lt;&gt;0),ROUND(ROUND($I183,3)*Cenas!$B$14*Cenas!E$18,2),0),"")</f>
        <v/>
      </c>
      <c r="O183" s="96" t="str">
        <f>IF($AA183,IF(AND($I183&lt;&gt;"",$I183&lt;&gt;0),ROUND(ROUND($I183,3)*Cenas!$B$14*Cenas!F$18,2),0),"")</f>
        <v/>
      </c>
      <c r="P183" s="144" t="str">
        <f>IF($AA183,IF(AND($I183&lt;&gt;"",$I183&lt;&gt;0),ROUND(ROUND($I183,3)*Cenas!$B$14*Cenas!G$18,2),0),"")</f>
        <v/>
      </c>
      <c r="Q183" s="103" t="b">
        <f>AND($A183="x",ISBLANK($K183),ISBLANK($N183),NOT(ISBLANK('Daļu izvēle'!K180)))</f>
        <v>0</v>
      </c>
      <c r="R183" s="1"/>
      <c r="W183" s="1" t="b">
        <f t="shared" si="12"/>
        <v>0</v>
      </c>
      <c r="X183" s="1" t="b">
        <f>AND($A183="x",'Daļu izvēle'!$K180&lt;&gt;"",ISBLANK($K183))</f>
        <v>0</v>
      </c>
      <c r="Y183" s="1" t="b">
        <f>AND($A183="x",'Daļu izvēle'!$K180&lt;&gt;"",ISBLANK($N183))</f>
        <v>0</v>
      </c>
      <c r="Z183" s="1" t="e">
        <f t="shared" si="10"/>
        <v>#VALUE!</v>
      </c>
      <c r="AA183" s="56" t="b">
        <f>AND($A183="x",'Daļu izvēle'!$K180&lt;&gt;"",'Daļu izvēle'!$K180&lt;&gt;0)</f>
        <v>0</v>
      </c>
      <c r="AB183" s="56" t="b">
        <f t="shared" si="13"/>
        <v>0</v>
      </c>
      <c r="AC183" s="56" t="b">
        <f t="shared" si="14"/>
        <v>1</v>
      </c>
    </row>
    <row r="184" spans="1:29" hidden="1" x14ac:dyDescent="0.3">
      <c r="A184" s="324" t="str">
        <f>SUBSTITUTE('Daļu izvēle'!A181,"0","")</f>
        <v/>
      </c>
      <c r="B184" s="368">
        <f>'Daļu izvēle'!B181</f>
        <v>173</v>
      </c>
      <c r="C184" s="368" t="str">
        <f>'Daļu izvēle'!C181</f>
        <v>Vidusdaugava</v>
      </c>
      <c r="D184" s="369" t="str">
        <f>'Daļu izvēle'!D181</f>
        <v>Vecumnieku</v>
      </c>
      <c r="E184" s="370">
        <f>'Daļu izvēle'!K181</f>
        <v>0</v>
      </c>
      <c r="F184" s="370">
        <f>'Daļu izvēle'!L181</f>
        <v>0</v>
      </c>
      <c r="G184" s="108">
        <f>'Daļu izvēle'!M181</f>
        <v>0</v>
      </c>
      <c r="H184" s="109">
        <f>'Daļu izvēle'!N181</f>
        <v>0</v>
      </c>
      <c r="I184" s="383"/>
      <c r="J184" s="381">
        <f t="shared" si="11"/>
        <v>0</v>
      </c>
      <c r="K184" s="96" t="str">
        <f>IF($AA184,IF(AND($I184&lt;&gt;"",$I184&lt;&gt;0),ROUND(ROUND($I184,3)*Cenas!$B$14*Cenas!B$18,2),0),"")</f>
        <v/>
      </c>
      <c r="L184" s="96" t="str">
        <f>IF($AA184,IF(AND($I184&lt;&gt;"",$I184&lt;&gt;0),ROUND(ROUND($I184,3)*Cenas!$B$14*Cenas!C$18,2),0),"")</f>
        <v/>
      </c>
      <c r="M184" s="96" t="str">
        <f>IF($AA184,IF(AND($I184&lt;&gt;"",$I184&lt;&gt;0),ROUND(ROUND($I184,3)*Cenas!$B$14*Cenas!D$18,2),0),"")</f>
        <v/>
      </c>
      <c r="N184" s="96" t="str">
        <f>IF($AA184,IF(AND($I184&lt;&gt;"",$I184&lt;&gt;0),ROUND(ROUND($I184,3)*Cenas!$B$14*Cenas!E$18,2),0),"")</f>
        <v/>
      </c>
      <c r="O184" s="96" t="str">
        <f>IF($AA184,IF(AND($I184&lt;&gt;"",$I184&lt;&gt;0),ROUND(ROUND($I184,3)*Cenas!$B$14*Cenas!F$18,2),0),"")</f>
        <v/>
      </c>
      <c r="P184" s="144" t="str">
        <f>IF($AA184,IF(AND($I184&lt;&gt;"",$I184&lt;&gt;0),ROUND(ROUND($I184,3)*Cenas!$B$14*Cenas!G$18,2),0),"")</f>
        <v/>
      </c>
      <c r="Q184" s="103" t="b">
        <f>AND($A184="x",ISBLANK($K184),ISBLANK($N184),NOT(ISBLANK('Daļu izvēle'!K181)))</f>
        <v>0</v>
      </c>
      <c r="R184" s="1"/>
      <c r="W184" s="1" t="b">
        <f t="shared" si="12"/>
        <v>0</v>
      </c>
      <c r="X184" s="1" t="b">
        <f>AND($A184="x",'Daļu izvēle'!$K181&lt;&gt;"",ISBLANK($K184))</f>
        <v>0</v>
      </c>
      <c r="Y184" s="1" t="b">
        <f>AND($A184="x",'Daļu izvēle'!$K181&lt;&gt;"",ISBLANK($N184))</f>
        <v>0</v>
      </c>
      <c r="Z184" s="1" t="e">
        <f t="shared" si="10"/>
        <v>#VALUE!</v>
      </c>
      <c r="AA184" s="56" t="b">
        <f>AND($A184="x",'Daļu izvēle'!$K181&lt;&gt;"",'Daļu izvēle'!$K181&lt;&gt;0)</f>
        <v>0</v>
      </c>
      <c r="AB184" s="56" t="b">
        <f t="shared" si="13"/>
        <v>0</v>
      </c>
      <c r="AC184" s="56" t="b">
        <f t="shared" si="14"/>
        <v>1</v>
      </c>
    </row>
    <row r="185" spans="1:29" hidden="1" x14ac:dyDescent="0.3">
      <c r="A185" s="324" t="str">
        <f>SUBSTITUTE('Daļu izvēle'!A182,"0","")</f>
        <v/>
      </c>
      <c r="B185" s="368">
        <f>'Daļu izvēle'!B182</f>
        <v>174</v>
      </c>
      <c r="C185" s="368" t="str">
        <f>'Daļu izvēle'!C182</f>
        <v>Vidusdaugava</v>
      </c>
      <c r="D185" s="369" t="str">
        <f>'Daļu izvēle'!D182</f>
        <v>Vecumnieku</v>
      </c>
      <c r="E185" s="370">
        <f>'Daļu izvēle'!K182</f>
        <v>10</v>
      </c>
      <c r="F185" s="370">
        <f>'Daļu izvēle'!L182</f>
        <v>0</v>
      </c>
      <c r="G185" s="108">
        <f>'Daļu izvēle'!M182</f>
        <v>0</v>
      </c>
      <c r="H185" s="109">
        <f>'Daļu izvēle'!N182</f>
        <v>0</v>
      </c>
      <c r="I185" s="383"/>
      <c r="J185" s="381">
        <f t="shared" si="11"/>
        <v>0</v>
      </c>
      <c r="K185" s="96" t="str">
        <f>IF($AA185,IF(AND($I185&lt;&gt;"",$I185&lt;&gt;0),ROUND(ROUND($I185,3)*Cenas!$B$14*Cenas!B$18,2),0),"")</f>
        <v/>
      </c>
      <c r="L185" s="96" t="str">
        <f>IF($AA185,IF(AND($I185&lt;&gt;"",$I185&lt;&gt;0),ROUND(ROUND($I185,3)*Cenas!$B$14*Cenas!C$18,2),0),"")</f>
        <v/>
      </c>
      <c r="M185" s="96" t="str">
        <f>IF($AA185,IF(AND($I185&lt;&gt;"",$I185&lt;&gt;0),ROUND(ROUND($I185,3)*Cenas!$B$14*Cenas!D$18,2),0),"")</f>
        <v/>
      </c>
      <c r="N185" s="96" t="str">
        <f>IF($AA185,IF(AND($I185&lt;&gt;"",$I185&lt;&gt;0),ROUND(ROUND($I185,3)*Cenas!$B$14*Cenas!E$18,2),0),"")</f>
        <v/>
      </c>
      <c r="O185" s="96" t="str">
        <f>IF($AA185,IF(AND($I185&lt;&gt;"",$I185&lt;&gt;0),ROUND(ROUND($I185,3)*Cenas!$B$14*Cenas!F$18,2),0),"")</f>
        <v/>
      </c>
      <c r="P185" s="144" t="str">
        <f>IF($AA185,IF(AND($I185&lt;&gt;"",$I185&lt;&gt;0),ROUND(ROUND($I185,3)*Cenas!$B$14*Cenas!G$18,2),0),"")</f>
        <v/>
      </c>
      <c r="Q185" s="103" t="b">
        <f>AND($A185="x",ISBLANK($K185),ISBLANK($N185),NOT(ISBLANK('Daļu izvēle'!K182)))</f>
        <v>0</v>
      </c>
      <c r="R185" s="1"/>
      <c r="W185" s="1" t="b">
        <f t="shared" si="12"/>
        <v>0</v>
      </c>
      <c r="X185" s="1" t="b">
        <f>AND($A185="x",'Daļu izvēle'!$K182&lt;&gt;"",ISBLANK($K185))</f>
        <v>0</v>
      </c>
      <c r="Y185" s="1" t="b">
        <f>AND($A185="x",'Daļu izvēle'!$K182&lt;&gt;"",ISBLANK($N185))</f>
        <v>0</v>
      </c>
      <c r="Z185" s="1" t="e">
        <f t="shared" si="10"/>
        <v>#VALUE!</v>
      </c>
      <c r="AA185" s="56" t="b">
        <f>AND($A185="x",'Daļu izvēle'!$K182&lt;&gt;"",'Daļu izvēle'!$K182&lt;&gt;0)</f>
        <v>0</v>
      </c>
      <c r="AB185" s="56" t="b">
        <f t="shared" si="13"/>
        <v>0</v>
      </c>
      <c r="AC185" s="56" t="b">
        <f t="shared" si="14"/>
        <v>1</v>
      </c>
    </row>
    <row r="186" spans="1:29" hidden="1" x14ac:dyDescent="0.3">
      <c r="A186" s="324" t="str">
        <f>SUBSTITUTE('Daļu izvēle'!A183,"0","")</f>
        <v/>
      </c>
      <c r="B186" s="368">
        <f>'Daļu izvēle'!B183</f>
        <v>175</v>
      </c>
      <c r="C186" s="368" t="str">
        <f>'Daļu izvēle'!C183</f>
        <v>Vidusdaugava</v>
      </c>
      <c r="D186" s="369" t="str">
        <f>'Daļu izvēle'!D183</f>
        <v>Vecumnieku</v>
      </c>
      <c r="E186" s="370">
        <f>'Daļu izvēle'!K183</f>
        <v>0</v>
      </c>
      <c r="F186" s="370">
        <f>'Daļu izvēle'!L183</f>
        <v>0</v>
      </c>
      <c r="G186" s="108">
        <f>'Daļu izvēle'!M183</f>
        <v>0</v>
      </c>
      <c r="H186" s="109">
        <f>'Daļu izvēle'!N183</f>
        <v>0</v>
      </c>
      <c r="I186" s="383"/>
      <c r="J186" s="381">
        <f t="shared" si="11"/>
        <v>0</v>
      </c>
      <c r="K186" s="96" t="str">
        <f>IF($AA186,IF(AND($I186&lt;&gt;"",$I186&lt;&gt;0),ROUND(ROUND($I186,3)*Cenas!$B$14*Cenas!B$18,2),0),"")</f>
        <v/>
      </c>
      <c r="L186" s="96" t="str">
        <f>IF($AA186,IF(AND($I186&lt;&gt;"",$I186&lt;&gt;0),ROUND(ROUND($I186,3)*Cenas!$B$14*Cenas!C$18,2),0),"")</f>
        <v/>
      </c>
      <c r="M186" s="96" t="str">
        <f>IF($AA186,IF(AND($I186&lt;&gt;"",$I186&lt;&gt;0),ROUND(ROUND($I186,3)*Cenas!$B$14*Cenas!D$18,2),0),"")</f>
        <v/>
      </c>
      <c r="N186" s="96" t="str">
        <f>IF($AA186,IF(AND($I186&lt;&gt;"",$I186&lt;&gt;0),ROUND(ROUND($I186,3)*Cenas!$B$14*Cenas!E$18,2),0),"")</f>
        <v/>
      </c>
      <c r="O186" s="96" t="str">
        <f>IF($AA186,IF(AND($I186&lt;&gt;"",$I186&lt;&gt;0),ROUND(ROUND($I186,3)*Cenas!$B$14*Cenas!F$18,2),0),"")</f>
        <v/>
      </c>
      <c r="P186" s="144" t="str">
        <f>IF($AA186,IF(AND($I186&lt;&gt;"",$I186&lt;&gt;0),ROUND(ROUND($I186,3)*Cenas!$B$14*Cenas!G$18,2),0),"")</f>
        <v/>
      </c>
      <c r="Q186" s="103" t="b">
        <f>AND($A186="x",ISBLANK($K186),ISBLANK($N186),NOT(ISBLANK('Daļu izvēle'!K183)))</f>
        <v>0</v>
      </c>
      <c r="R186" s="1"/>
      <c r="W186" s="1" t="b">
        <f t="shared" si="12"/>
        <v>0</v>
      </c>
      <c r="X186" s="1" t="b">
        <f>AND($A186="x",'Daļu izvēle'!$K183&lt;&gt;"",ISBLANK($K186))</f>
        <v>0</v>
      </c>
      <c r="Y186" s="1" t="b">
        <f>AND($A186="x",'Daļu izvēle'!$K183&lt;&gt;"",ISBLANK($N186))</f>
        <v>0</v>
      </c>
      <c r="Z186" s="1" t="e">
        <f t="shared" si="10"/>
        <v>#VALUE!</v>
      </c>
      <c r="AA186" s="56" t="b">
        <f>AND($A186="x",'Daļu izvēle'!$K183&lt;&gt;"",'Daļu izvēle'!$K183&lt;&gt;0)</f>
        <v>0</v>
      </c>
      <c r="AB186" s="56" t="b">
        <f t="shared" si="13"/>
        <v>0</v>
      </c>
      <c r="AC186" s="56" t="b">
        <f t="shared" si="14"/>
        <v>1</v>
      </c>
    </row>
    <row r="187" spans="1:29" hidden="1" x14ac:dyDescent="0.3">
      <c r="A187" s="324" t="str">
        <f>SUBSTITUTE('Daļu izvēle'!A184,"0","")</f>
        <v/>
      </c>
      <c r="B187" s="368">
        <f>'Daļu izvēle'!B184</f>
        <v>176</v>
      </c>
      <c r="C187" s="368" t="str">
        <f>'Daļu izvēle'!C184</f>
        <v>Vidusdaugava</v>
      </c>
      <c r="D187" s="369" t="str">
        <f>'Daļu izvēle'!D184</f>
        <v>Vecumnieku</v>
      </c>
      <c r="E187" s="370">
        <f>'Daļu izvēle'!K184</f>
        <v>0</v>
      </c>
      <c r="F187" s="370">
        <f>'Daļu izvēle'!L184</f>
        <v>0</v>
      </c>
      <c r="G187" s="108">
        <f>'Daļu izvēle'!M184</f>
        <v>0</v>
      </c>
      <c r="H187" s="109">
        <f>'Daļu izvēle'!N184</f>
        <v>0</v>
      </c>
      <c r="I187" s="383"/>
      <c r="J187" s="381">
        <f t="shared" si="11"/>
        <v>0</v>
      </c>
      <c r="K187" s="96" t="str">
        <f>IF($AA187,IF(AND($I187&lt;&gt;"",$I187&lt;&gt;0),ROUND(ROUND($I187,3)*Cenas!$B$14*Cenas!B$18,2),0),"")</f>
        <v/>
      </c>
      <c r="L187" s="96" t="str">
        <f>IF($AA187,IF(AND($I187&lt;&gt;"",$I187&lt;&gt;0),ROUND(ROUND($I187,3)*Cenas!$B$14*Cenas!C$18,2),0),"")</f>
        <v/>
      </c>
      <c r="M187" s="96" t="str">
        <f>IF($AA187,IF(AND($I187&lt;&gt;"",$I187&lt;&gt;0),ROUND(ROUND($I187,3)*Cenas!$B$14*Cenas!D$18,2),0),"")</f>
        <v/>
      </c>
      <c r="N187" s="96" t="str">
        <f>IF($AA187,IF(AND($I187&lt;&gt;"",$I187&lt;&gt;0),ROUND(ROUND($I187,3)*Cenas!$B$14*Cenas!E$18,2),0),"")</f>
        <v/>
      </c>
      <c r="O187" s="96" t="str">
        <f>IF($AA187,IF(AND($I187&lt;&gt;"",$I187&lt;&gt;0),ROUND(ROUND($I187,3)*Cenas!$B$14*Cenas!F$18,2),0),"")</f>
        <v/>
      </c>
      <c r="P187" s="144" t="str">
        <f>IF($AA187,IF(AND($I187&lt;&gt;"",$I187&lt;&gt;0),ROUND(ROUND($I187,3)*Cenas!$B$14*Cenas!G$18,2),0),"")</f>
        <v/>
      </c>
      <c r="Q187" s="103" t="b">
        <f>AND($A187="x",ISBLANK($K187),ISBLANK($N187),NOT(ISBLANK('Daļu izvēle'!K184)))</f>
        <v>0</v>
      </c>
      <c r="R187" s="1"/>
      <c r="W187" s="1" t="b">
        <f t="shared" si="12"/>
        <v>0</v>
      </c>
      <c r="X187" s="1" t="b">
        <f>AND($A187="x",'Daļu izvēle'!$K184&lt;&gt;"",ISBLANK($K187))</f>
        <v>0</v>
      </c>
      <c r="Y187" s="1" t="b">
        <f>AND($A187="x",'Daļu izvēle'!$K184&lt;&gt;"",ISBLANK($N187))</f>
        <v>0</v>
      </c>
      <c r="Z187" s="1" t="e">
        <f t="shared" si="10"/>
        <v>#VALUE!</v>
      </c>
      <c r="AA187" s="56" t="b">
        <f>AND($A187="x",'Daļu izvēle'!$K184&lt;&gt;"",'Daļu izvēle'!$K184&lt;&gt;0)</f>
        <v>0</v>
      </c>
      <c r="AB187" s="56" t="b">
        <f t="shared" si="13"/>
        <v>0</v>
      </c>
      <c r="AC187" s="56" t="b">
        <f t="shared" si="14"/>
        <v>1</v>
      </c>
    </row>
    <row r="188" spans="1:29" hidden="1" x14ac:dyDescent="0.3">
      <c r="A188" s="324" t="str">
        <f>SUBSTITUTE('Daļu izvēle'!A185,"0","")</f>
        <v/>
      </c>
      <c r="B188" s="368">
        <f>'Daļu izvēle'!B185</f>
        <v>177</v>
      </c>
      <c r="C188" s="368" t="str">
        <f>'Daļu izvēle'!C185</f>
        <v>Vidusdaugava</v>
      </c>
      <c r="D188" s="369" t="str">
        <f>'Daļu izvēle'!D185</f>
        <v>Vecumnieku</v>
      </c>
      <c r="E188" s="370">
        <f>'Daļu izvēle'!K185</f>
        <v>0</v>
      </c>
      <c r="F188" s="370">
        <f>'Daļu izvēle'!L185</f>
        <v>0</v>
      </c>
      <c r="G188" s="108">
        <f>'Daļu izvēle'!M185</f>
        <v>0</v>
      </c>
      <c r="H188" s="109">
        <f>'Daļu izvēle'!N185</f>
        <v>0</v>
      </c>
      <c r="I188" s="383"/>
      <c r="J188" s="381">
        <f t="shared" si="11"/>
        <v>0</v>
      </c>
      <c r="K188" s="96" t="str">
        <f>IF($AA188,IF(AND($I188&lt;&gt;"",$I188&lt;&gt;0),ROUND(ROUND($I188,3)*Cenas!$B$14*Cenas!B$18,2),0),"")</f>
        <v/>
      </c>
      <c r="L188" s="96" t="str">
        <f>IF($AA188,IF(AND($I188&lt;&gt;"",$I188&lt;&gt;0),ROUND(ROUND($I188,3)*Cenas!$B$14*Cenas!C$18,2),0),"")</f>
        <v/>
      </c>
      <c r="M188" s="96" t="str">
        <f>IF($AA188,IF(AND($I188&lt;&gt;"",$I188&lt;&gt;0),ROUND(ROUND($I188,3)*Cenas!$B$14*Cenas!D$18,2),0),"")</f>
        <v/>
      </c>
      <c r="N188" s="96" t="str">
        <f>IF($AA188,IF(AND($I188&lt;&gt;"",$I188&lt;&gt;0),ROUND(ROUND($I188,3)*Cenas!$B$14*Cenas!E$18,2),0),"")</f>
        <v/>
      </c>
      <c r="O188" s="96" t="str">
        <f>IF($AA188,IF(AND($I188&lt;&gt;"",$I188&lt;&gt;0),ROUND(ROUND($I188,3)*Cenas!$B$14*Cenas!F$18,2),0),"")</f>
        <v/>
      </c>
      <c r="P188" s="144" t="str">
        <f>IF($AA188,IF(AND($I188&lt;&gt;"",$I188&lt;&gt;0),ROUND(ROUND($I188,3)*Cenas!$B$14*Cenas!G$18,2),0),"")</f>
        <v/>
      </c>
      <c r="Q188" s="103" t="b">
        <f>AND($A188="x",ISBLANK($K188),ISBLANK($N188),NOT(ISBLANK('Daļu izvēle'!K185)))</f>
        <v>0</v>
      </c>
      <c r="R188" s="1"/>
      <c r="W188" s="1" t="b">
        <f t="shared" si="12"/>
        <v>0</v>
      </c>
      <c r="X188" s="1" t="b">
        <f>AND($A188="x",'Daļu izvēle'!$K185&lt;&gt;"",ISBLANK($K188))</f>
        <v>0</v>
      </c>
      <c r="Y188" s="1" t="b">
        <f>AND($A188="x",'Daļu izvēle'!$K185&lt;&gt;"",ISBLANK($N188))</f>
        <v>0</v>
      </c>
      <c r="Z188" s="1" t="e">
        <f t="shared" si="10"/>
        <v>#VALUE!</v>
      </c>
      <c r="AA188" s="56" t="b">
        <f>AND($A188="x",'Daļu izvēle'!$K185&lt;&gt;"",'Daļu izvēle'!$K185&lt;&gt;0)</f>
        <v>0</v>
      </c>
      <c r="AB188" s="56" t="b">
        <f t="shared" si="13"/>
        <v>0</v>
      </c>
      <c r="AC188" s="56" t="b">
        <f t="shared" si="14"/>
        <v>1</v>
      </c>
    </row>
    <row r="189" spans="1:29" hidden="1" x14ac:dyDescent="0.3">
      <c r="A189" s="324" t="str">
        <f>SUBSTITUTE('Daļu izvēle'!A186,"0","")</f>
        <v/>
      </c>
      <c r="B189" s="368">
        <f>'Daļu izvēle'!B186</f>
        <v>178</v>
      </c>
      <c r="C189" s="368" t="str">
        <f>'Daļu izvēle'!C186</f>
        <v>Zemgale</v>
      </c>
      <c r="D189" s="369" t="str">
        <f>'Daļu izvēle'!D186</f>
        <v>Dobeles</v>
      </c>
      <c r="E189" s="370">
        <f>'Daļu izvēle'!K186</f>
        <v>0</v>
      </c>
      <c r="F189" s="370">
        <f>'Daļu izvēle'!L186</f>
        <v>0</v>
      </c>
      <c r="G189" s="108">
        <f>'Daļu izvēle'!M186</f>
        <v>0</v>
      </c>
      <c r="H189" s="109">
        <f>'Daļu izvēle'!N186</f>
        <v>0</v>
      </c>
      <c r="I189" s="383"/>
      <c r="J189" s="381">
        <f t="shared" si="11"/>
        <v>0</v>
      </c>
      <c r="K189" s="96" t="str">
        <f>IF($AA189,IF(AND($I189&lt;&gt;"",$I189&lt;&gt;0),ROUND(ROUND($I189,3)*Cenas!$B$14*Cenas!B$18,2),0),"")</f>
        <v/>
      </c>
      <c r="L189" s="96" t="str">
        <f>IF($AA189,IF(AND($I189&lt;&gt;"",$I189&lt;&gt;0),ROUND(ROUND($I189,3)*Cenas!$B$14*Cenas!C$18,2),0),"")</f>
        <v/>
      </c>
      <c r="M189" s="96" t="str">
        <f>IF($AA189,IF(AND($I189&lt;&gt;"",$I189&lt;&gt;0),ROUND(ROUND($I189,3)*Cenas!$B$14*Cenas!D$18,2),0),"")</f>
        <v/>
      </c>
      <c r="N189" s="96" t="str">
        <f>IF($AA189,IF(AND($I189&lt;&gt;"",$I189&lt;&gt;0),ROUND(ROUND($I189,3)*Cenas!$B$14*Cenas!E$18,2),0),"")</f>
        <v/>
      </c>
      <c r="O189" s="96" t="str">
        <f>IF($AA189,IF(AND($I189&lt;&gt;"",$I189&lt;&gt;0),ROUND(ROUND($I189,3)*Cenas!$B$14*Cenas!F$18,2),0),"")</f>
        <v/>
      </c>
      <c r="P189" s="144" t="str">
        <f>IF($AA189,IF(AND($I189&lt;&gt;"",$I189&lt;&gt;0),ROUND(ROUND($I189,3)*Cenas!$B$14*Cenas!G$18,2),0),"")</f>
        <v/>
      </c>
      <c r="Q189" s="103" t="b">
        <f>AND($A189="x",ISBLANK($K189),ISBLANK($N189),NOT(ISBLANK('Daļu izvēle'!K186)))</f>
        <v>0</v>
      </c>
      <c r="R189" s="1"/>
      <c r="W189" s="1" t="b">
        <f t="shared" si="12"/>
        <v>0</v>
      </c>
      <c r="X189" s="1" t="b">
        <f>AND($A189="x",'Daļu izvēle'!$K186&lt;&gt;"",ISBLANK($K189))</f>
        <v>0</v>
      </c>
      <c r="Y189" s="1" t="b">
        <f>AND($A189="x",'Daļu izvēle'!$K186&lt;&gt;"",ISBLANK($N189))</f>
        <v>0</v>
      </c>
      <c r="Z189" s="1" t="e">
        <f t="shared" si="10"/>
        <v>#VALUE!</v>
      </c>
      <c r="AA189" s="56" t="b">
        <f>AND($A189="x",'Daļu izvēle'!$K186&lt;&gt;"",'Daļu izvēle'!$K186&lt;&gt;0)</f>
        <v>0</v>
      </c>
      <c r="AB189" s="56" t="b">
        <f t="shared" si="13"/>
        <v>0</v>
      </c>
      <c r="AC189" s="56" t="b">
        <f t="shared" si="14"/>
        <v>1</v>
      </c>
    </row>
    <row r="190" spans="1:29" hidden="1" x14ac:dyDescent="0.3">
      <c r="A190" s="324" t="str">
        <f>SUBSTITUTE('Daļu izvēle'!A187,"0","")</f>
        <v/>
      </c>
      <c r="B190" s="368">
        <f>'Daļu izvēle'!B187</f>
        <v>179</v>
      </c>
      <c r="C190" s="368" t="str">
        <f>'Daļu izvēle'!C187</f>
        <v>Zemgale</v>
      </c>
      <c r="D190" s="369" t="str">
        <f>'Daļu izvēle'!D187</f>
        <v>Dobeles</v>
      </c>
      <c r="E190" s="370">
        <f>'Daļu izvēle'!K187</f>
        <v>15</v>
      </c>
      <c r="F190" s="370">
        <f>'Daļu izvēle'!L187</f>
        <v>15</v>
      </c>
      <c r="G190" s="108">
        <f>'Daļu izvēle'!M187</f>
        <v>0</v>
      </c>
      <c r="H190" s="109">
        <f>'Daļu izvēle'!N187</f>
        <v>0</v>
      </c>
      <c r="I190" s="383"/>
      <c r="J190" s="381">
        <f t="shared" si="11"/>
        <v>0</v>
      </c>
      <c r="K190" s="96" t="str">
        <f>IF($AA190,IF(AND($I190&lt;&gt;"",$I190&lt;&gt;0),ROUND(ROUND($I190,3)*Cenas!$B$14*Cenas!B$18,2),0),"")</f>
        <v/>
      </c>
      <c r="L190" s="96" t="str">
        <f>IF($AA190,IF(AND($I190&lt;&gt;"",$I190&lt;&gt;0),ROUND(ROUND($I190,3)*Cenas!$B$14*Cenas!C$18,2),0),"")</f>
        <v/>
      </c>
      <c r="M190" s="96" t="str">
        <f>IF($AA190,IF(AND($I190&lt;&gt;"",$I190&lt;&gt;0),ROUND(ROUND($I190,3)*Cenas!$B$14*Cenas!D$18,2),0),"")</f>
        <v/>
      </c>
      <c r="N190" s="96" t="str">
        <f>IF($AA190,IF(AND($I190&lt;&gt;"",$I190&lt;&gt;0),ROUND(ROUND($I190,3)*Cenas!$B$14*Cenas!E$18,2),0),"")</f>
        <v/>
      </c>
      <c r="O190" s="96" t="str">
        <f>IF($AA190,IF(AND($I190&lt;&gt;"",$I190&lt;&gt;0),ROUND(ROUND($I190,3)*Cenas!$B$14*Cenas!F$18,2),0),"")</f>
        <v/>
      </c>
      <c r="P190" s="144" t="str">
        <f>IF($AA190,IF(AND($I190&lt;&gt;"",$I190&lt;&gt;0),ROUND(ROUND($I190,3)*Cenas!$B$14*Cenas!G$18,2),0),"")</f>
        <v/>
      </c>
      <c r="Q190" s="103" t="b">
        <f>AND($A190="x",ISBLANK($K190),ISBLANK($N190),NOT(ISBLANK('Daļu izvēle'!K187)))</f>
        <v>0</v>
      </c>
      <c r="R190" s="1"/>
      <c r="W190" s="1" t="b">
        <f t="shared" si="12"/>
        <v>0</v>
      </c>
      <c r="X190" s="1" t="b">
        <f>AND($A190="x",'Daļu izvēle'!$K187&lt;&gt;"",ISBLANK($K190))</f>
        <v>0</v>
      </c>
      <c r="Y190" s="1" t="b">
        <f>AND($A190="x",'Daļu izvēle'!$K187&lt;&gt;"",ISBLANK($N190))</f>
        <v>0</v>
      </c>
      <c r="Z190" s="1" t="e">
        <f t="shared" si="10"/>
        <v>#VALUE!</v>
      </c>
      <c r="AA190" s="56" t="b">
        <f>AND($A190="x",'Daļu izvēle'!$K187&lt;&gt;"",'Daļu izvēle'!$K187&lt;&gt;0)</f>
        <v>0</v>
      </c>
      <c r="AB190" s="56" t="b">
        <f t="shared" si="13"/>
        <v>0</v>
      </c>
      <c r="AC190" s="56" t="b">
        <f t="shared" si="14"/>
        <v>1</v>
      </c>
    </row>
    <row r="191" spans="1:29" hidden="1" x14ac:dyDescent="0.3">
      <c r="A191" s="324" t="str">
        <f>SUBSTITUTE('Daļu izvēle'!A188,"0","")</f>
        <v/>
      </c>
      <c r="B191" s="368">
        <f>'Daļu izvēle'!B188</f>
        <v>180</v>
      </c>
      <c r="C191" s="368" t="str">
        <f>'Daļu izvēle'!C188</f>
        <v>Zemgale</v>
      </c>
      <c r="D191" s="369" t="str">
        <f>'Daļu izvēle'!D188</f>
        <v>Dobeles</v>
      </c>
      <c r="E191" s="370">
        <f>'Daļu izvēle'!K188</f>
        <v>0</v>
      </c>
      <c r="F191" s="370">
        <f>'Daļu izvēle'!L188</f>
        <v>0</v>
      </c>
      <c r="G191" s="108">
        <f>'Daļu izvēle'!M188</f>
        <v>0</v>
      </c>
      <c r="H191" s="109">
        <f>'Daļu izvēle'!N188</f>
        <v>0</v>
      </c>
      <c r="I191" s="383"/>
      <c r="J191" s="381">
        <f t="shared" si="11"/>
        <v>0</v>
      </c>
      <c r="K191" s="96" t="str">
        <f>IF($AA191,IF(AND($I191&lt;&gt;"",$I191&lt;&gt;0),ROUND(ROUND($I191,3)*Cenas!$B$14*Cenas!B$18,2),0),"")</f>
        <v/>
      </c>
      <c r="L191" s="96" t="str">
        <f>IF($AA191,IF(AND($I191&lt;&gt;"",$I191&lt;&gt;0),ROUND(ROUND($I191,3)*Cenas!$B$14*Cenas!C$18,2),0),"")</f>
        <v/>
      </c>
      <c r="M191" s="96" t="str">
        <f>IF($AA191,IF(AND($I191&lt;&gt;"",$I191&lt;&gt;0),ROUND(ROUND($I191,3)*Cenas!$B$14*Cenas!D$18,2),0),"")</f>
        <v/>
      </c>
      <c r="N191" s="96" t="str">
        <f>IF($AA191,IF(AND($I191&lt;&gt;"",$I191&lt;&gt;0),ROUND(ROUND($I191,3)*Cenas!$B$14*Cenas!E$18,2),0),"")</f>
        <v/>
      </c>
      <c r="O191" s="96" t="str">
        <f>IF($AA191,IF(AND($I191&lt;&gt;"",$I191&lt;&gt;0),ROUND(ROUND($I191,3)*Cenas!$B$14*Cenas!F$18,2),0),"")</f>
        <v/>
      </c>
      <c r="P191" s="144" t="str">
        <f>IF($AA191,IF(AND($I191&lt;&gt;"",$I191&lt;&gt;0),ROUND(ROUND($I191,3)*Cenas!$B$14*Cenas!G$18,2),0),"")</f>
        <v/>
      </c>
      <c r="Q191" s="103" t="b">
        <f>AND($A191="x",ISBLANK($K191),ISBLANK($N191),NOT(ISBLANK('Daļu izvēle'!K188)))</f>
        <v>0</v>
      </c>
      <c r="R191" s="1"/>
      <c r="W191" s="1" t="b">
        <f t="shared" si="12"/>
        <v>0</v>
      </c>
      <c r="X191" s="1" t="b">
        <f>AND($A191="x",'Daļu izvēle'!$K188&lt;&gt;"",ISBLANK($K191))</f>
        <v>0</v>
      </c>
      <c r="Y191" s="1" t="b">
        <f>AND($A191="x",'Daļu izvēle'!$K188&lt;&gt;"",ISBLANK($N191))</f>
        <v>0</v>
      </c>
      <c r="Z191" s="1" t="e">
        <f t="shared" si="10"/>
        <v>#VALUE!</v>
      </c>
      <c r="AA191" s="56" t="b">
        <f>AND($A191="x",'Daļu izvēle'!$K188&lt;&gt;"",'Daļu izvēle'!$K188&lt;&gt;0)</f>
        <v>0</v>
      </c>
      <c r="AB191" s="56" t="b">
        <f t="shared" si="13"/>
        <v>0</v>
      </c>
      <c r="AC191" s="56" t="b">
        <f t="shared" si="14"/>
        <v>1</v>
      </c>
    </row>
    <row r="192" spans="1:29" hidden="1" x14ac:dyDescent="0.3">
      <c r="A192" s="324" t="str">
        <f>SUBSTITUTE('Daļu izvēle'!A189,"0","")</f>
        <v/>
      </c>
      <c r="B192" s="368">
        <f>'Daļu izvēle'!B189</f>
        <v>181</v>
      </c>
      <c r="C192" s="368" t="str">
        <f>'Daļu izvēle'!C189</f>
        <v>Zemgale</v>
      </c>
      <c r="D192" s="369" t="str">
        <f>'Daļu izvēle'!D189</f>
        <v>Dobeles</v>
      </c>
      <c r="E192" s="370">
        <f>'Daļu izvēle'!K189</f>
        <v>10</v>
      </c>
      <c r="F192" s="370">
        <f>'Daļu izvēle'!L189</f>
        <v>10</v>
      </c>
      <c r="G192" s="108">
        <f>'Daļu izvēle'!M189</f>
        <v>0</v>
      </c>
      <c r="H192" s="109">
        <f>'Daļu izvēle'!N189</f>
        <v>0</v>
      </c>
      <c r="I192" s="383"/>
      <c r="J192" s="381">
        <f t="shared" si="11"/>
        <v>0</v>
      </c>
      <c r="K192" s="96" t="str">
        <f>IF($AA192,IF(AND($I192&lt;&gt;"",$I192&lt;&gt;0),ROUND(ROUND($I192,3)*Cenas!$B$14*Cenas!B$18,2),0),"")</f>
        <v/>
      </c>
      <c r="L192" s="96" t="str">
        <f>IF($AA192,IF(AND($I192&lt;&gt;"",$I192&lt;&gt;0),ROUND(ROUND($I192,3)*Cenas!$B$14*Cenas!C$18,2),0),"")</f>
        <v/>
      </c>
      <c r="M192" s="96" t="str">
        <f>IF($AA192,IF(AND($I192&lt;&gt;"",$I192&lt;&gt;0),ROUND(ROUND($I192,3)*Cenas!$B$14*Cenas!D$18,2),0),"")</f>
        <v/>
      </c>
      <c r="N192" s="96" t="str">
        <f>IF($AA192,IF(AND($I192&lt;&gt;"",$I192&lt;&gt;0),ROUND(ROUND($I192,3)*Cenas!$B$14*Cenas!E$18,2),0),"")</f>
        <v/>
      </c>
      <c r="O192" s="96" t="str">
        <f>IF($AA192,IF(AND($I192&lt;&gt;"",$I192&lt;&gt;0),ROUND(ROUND($I192,3)*Cenas!$B$14*Cenas!F$18,2),0),"")</f>
        <v/>
      </c>
      <c r="P192" s="144" t="str">
        <f>IF($AA192,IF(AND($I192&lt;&gt;"",$I192&lt;&gt;0),ROUND(ROUND($I192,3)*Cenas!$B$14*Cenas!G$18,2),0),"")</f>
        <v/>
      </c>
      <c r="Q192" s="103" t="b">
        <f>AND($A192="x",ISBLANK($K192),ISBLANK($N192),NOT(ISBLANK('Daļu izvēle'!K189)))</f>
        <v>0</v>
      </c>
      <c r="R192" s="1"/>
      <c r="W192" s="1" t="b">
        <f t="shared" si="12"/>
        <v>0</v>
      </c>
      <c r="X192" s="1" t="b">
        <f>AND($A192="x",'Daļu izvēle'!$K189&lt;&gt;"",ISBLANK($K192))</f>
        <v>0</v>
      </c>
      <c r="Y192" s="1" t="b">
        <f>AND($A192="x",'Daļu izvēle'!$K189&lt;&gt;"",ISBLANK($N192))</f>
        <v>0</v>
      </c>
      <c r="Z192" s="1" t="e">
        <f t="shared" si="10"/>
        <v>#VALUE!</v>
      </c>
      <c r="AA192" s="56" t="b">
        <f>AND($A192="x",'Daļu izvēle'!$K189&lt;&gt;"",'Daļu izvēle'!$K189&lt;&gt;0)</f>
        <v>0</v>
      </c>
      <c r="AB192" s="56" t="b">
        <f t="shared" si="13"/>
        <v>0</v>
      </c>
      <c r="AC192" s="56" t="b">
        <f t="shared" si="14"/>
        <v>1</v>
      </c>
    </row>
    <row r="193" spans="1:29" hidden="1" x14ac:dyDescent="0.3">
      <c r="A193" s="324" t="str">
        <f>SUBSTITUTE('Daļu izvēle'!A190,"0","")</f>
        <v/>
      </c>
      <c r="B193" s="368">
        <f>'Daļu izvēle'!B190</f>
        <v>182</v>
      </c>
      <c r="C193" s="368" t="str">
        <f>'Daļu izvēle'!C190</f>
        <v>Zemgale</v>
      </c>
      <c r="D193" s="369" t="str">
        <f>'Daļu izvēle'!D190</f>
        <v>Dobeles</v>
      </c>
      <c r="E193" s="370">
        <f>'Daļu izvēle'!K190</f>
        <v>10</v>
      </c>
      <c r="F193" s="370">
        <f>'Daļu izvēle'!L190</f>
        <v>10</v>
      </c>
      <c r="G193" s="108">
        <f>'Daļu izvēle'!M190</f>
        <v>0</v>
      </c>
      <c r="H193" s="109">
        <f>'Daļu izvēle'!N190</f>
        <v>0</v>
      </c>
      <c r="I193" s="383"/>
      <c r="J193" s="381">
        <f t="shared" si="11"/>
        <v>0</v>
      </c>
      <c r="K193" s="96" t="str">
        <f>IF($AA193,IF(AND($I193&lt;&gt;"",$I193&lt;&gt;0),ROUND(ROUND($I193,3)*Cenas!$B$14*Cenas!B$18,2),0),"")</f>
        <v/>
      </c>
      <c r="L193" s="96" t="str">
        <f>IF($AA193,IF(AND($I193&lt;&gt;"",$I193&lt;&gt;0),ROUND(ROUND($I193,3)*Cenas!$B$14*Cenas!C$18,2),0),"")</f>
        <v/>
      </c>
      <c r="M193" s="96" t="str">
        <f>IF($AA193,IF(AND($I193&lt;&gt;"",$I193&lt;&gt;0),ROUND(ROUND($I193,3)*Cenas!$B$14*Cenas!D$18,2),0),"")</f>
        <v/>
      </c>
      <c r="N193" s="96" t="str">
        <f>IF($AA193,IF(AND($I193&lt;&gt;"",$I193&lt;&gt;0),ROUND(ROUND($I193,3)*Cenas!$B$14*Cenas!E$18,2),0),"")</f>
        <v/>
      </c>
      <c r="O193" s="96" t="str">
        <f>IF($AA193,IF(AND($I193&lt;&gt;"",$I193&lt;&gt;0),ROUND(ROUND($I193,3)*Cenas!$B$14*Cenas!F$18,2),0),"")</f>
        <v/>
      </c>
      <c r="P193" s="144" t="str">
        <f>IF($AA193,IF(AND($I193&lt;&gt;"",$I193&lt;&gt;0),ROUND(ROUND($I193,3)*Cenas!$B$14*Cenas!G$18,2),0),"")</f>
        <v/>
      </c>
      <c r="Q193" s="103" t="b">
        <f>AND($A193="x",ISBLANK($K193),ISBLANK($N193),NOT(ISBLANK('Daļu izvēle'!K190)))</f>
        <v>0</v>
      </c>
      <c r="R193" s="1"/>
      <c r="W193" s="1" t="b">
        <f t="shared" si="12"/>
        <v>0</v>
      </c>
      <c r="X193" s="1" t="b">
        <f>AND($A193="x",'Daļu izvēle'!$K190&lt;&gt;"",ISBLANK($K193))</f>
        <v>0</v>
      </c>
      <c r="Y193" s="1" t="b">
        <f>AND($A193="x",'Daļu izvēle'!$K190&lt;&gt;"",ISBLANK($N193))</f>
        <v>0</v>
      </c>
      <c r="Z193" s="1" t="e">
        <f t="shared" si="10"/>
        <v>#VALUE!</v>
      </c>
      <c r="AA193" s="56" t="b">
        <f>AND($A193="x",'Daļu izvēle'!$K190&lt;&gt;"",'Daļu izvēle'!$K190&lt;&gt;0)</f>
        <v>0</v>
      </c>
      <c r="AB193" s="56" t="b">
        <f t="shared" si="13"/>
        <v>0</v>
      </c>
      <c r="AC193" s="56" t="b">
        <f t="shared" si="14"/>
        <v>1</v>
      </c>
    </row>
    <row r="194" spans="1:29" hidden="1" x14ac:dyDescent="0.3">
      <c r="A194" s="324" t="str">
        <f>SUBSTITUTE('Daļu izvēle'!A191,"0","")</f>
        <v/>
      </c>
      <c r="B194" s="368">
        <f>'Daļu izvēle'!B191</f>
        <v>183</v>
      </c>
      <c r="C194" s="368" t="str">
        <f>'Daļu izvēle'!C191</f>
        <v>Zemgale</v>
      </c>
      <c r="D194" s="369" t="str">
        <f>'Daļu izvēle'!D191</f>
        <v>Dobeles</v>
      </c>
      <c r="E194" s="370">
        <f>'Daļu izvēle'!K191</f>
        <v>0</v>
      </c>
      <c r="F194" s="370">
        <f>'Daļu izvēle'!L191</f>
        <v>0</v>
      </c>
      <c r="G194" s="108">
        <f>'Daļu izvēle'!M191</f>
        <v>0</v>
      </c>
      <c r="H194" s="109">
        <f>'Daļu izvēle'!N191</f>
        <v>0</v>
      </c>
      <c r="I194" s="383"/>
      <c r="J194" s="381">
        <f t="shared" si="11"/>
        <v>0</v>
      </c>
      <c r="K194" s="96" t="str">
        <f>IF($AA194,IF(AND($I194&lt;&gt;"",$I194&lt;&gt;0),ROUND(ROUND($I194,3)*Cenas!$B$14*Cenas!B$18,2),0),"")</f>
        <v/>
      </c>
      <c r="L194" s="96" t="str">
        <f>IF($AA194,IF(AND($I194&lt;&gt;"",$I194&lt;&gt;0),ROUND(ROUND($I194,3)*Cenas!$B$14*Cenas!C$18,2),0),"")</f>
        <v/>
      </c>
      <c r="M194" s="96" t="str">
        <f>IF($AA194,IF(AND($I194&lt;&gt;"",$I194&lt;&gt;0),ROUND(ROUND($I194,3)*Cenas!$B$14*Cenas!D$18,2),0),"")</f>
        <v/>
      </c>
      <c r="N194" s="96" t="str">
        <f>IF($AA194,IF(AND($I194&lt;&gt;"",$I194&lt;&gt;0),ROUND(ROUND($I194,3)*Cenas!$B$14*Cenas!E$18,2),0),"")</f>
        <v/>
      </c>
      <c r="O194" s="96" t="str">
        <f>IF($AA194,IF(AND($I194&lt;&gt;"",$I194&lt;&gt;0),ROUND(ROUND($I194,3)*Cenas!$B$14*Cenas!F$18,2),0),"")</f>
        <v/>
      </c>
      <c r="P194" s="144" t="str">
        <f>IF($AA194,IF(AND($I194&lt;&gt;"",$I194&lt;&gt;0),ROUND(ROUND($I194,3)*Cenas!$B$14*Cenas!G$18,2),0),"")</f>
        <v/>
      </c>
      <c r="Q194" s="103" t="b">
        <f>AND($A194="x",ISBLANK($K194),ISBLANK($N194),NOT(ISBLANK('Daļu izvēle'!K191)))</f>
        <v>0</v>
      </c>
      <c r="R194" s="1"/>
      <c r="W194" s="1" t="b">
        <f t="shared" si="12"/>
        <v>0</v>
      </c>
      <c r="X194" s="1" t="b">
        <f>AND($A194="x",'Daļu izvēle'!$K191&lt;&gt;"",ISBLANK($K194))</f>
        <v>0</v>
      </c>
      <c r="Y194" s="1" t="b">
        <f>AND($A194="x",'Daļu izvēle'!$K191&lt;&gt;"",ISBLANK($N194))</f>
        <v>0</v>
      </c>
      <c r="Z194" s="1" t="e">
        <f t="shared" si="10"/>
        <v>#VALUE!</v>
      </c>
      <c r="AA194" s="56" t="b">
        <f>AND($A194="x",'Daļu izvēle'!$K191&lt;&gt;"",'Daļu izvēle'!$K191&lt;&gt;0)</f>
        <v>0</v>
      </c>
      <c r="AB194" s="56" t="b">
        <f t="shared" si="13"/>
        <v>0</v>
      </c>
      <c r="AC194" s="56" t="b">
        <f t="shared" si="14"/>
        <v>1</v>
      </c>
    </row>
    <row r="195" spans="1:29" hidden="1" x14ac:dyDescent="0.3">
      <c r="A195" s="324" t="str">
        <f>SUBSTITUTE('Daļu izvēle'!A192,"0","")</f>
        <v/>
      </c>
      <c r="B195" s="368">
        <f>'Daļu izvēle'!B192</f>
        <v>184</v>
      </c>
      <c r="C195" s="368" t="str">
        <f>'Daļu izvēle'!C192</f>
        <v>Zemgale</v>
      </c>
      <c r="D195" s="369" t="str">
        <f>'Daļu izvēle'!D192</f>
        <v>Dobeles</v>
      </c>
      <c r="E195" s="370">
        <f>'Daļu izvēle'!K192</f>
        <v>0</v>
      </c>
      <c r="F195" s="370">
        <f>'Daļu izvēle'!L192</f>
        <v>0</v>
      </c>
      <c r="G195" s="108">
        <f>'Daļu izvēle'!M192</f>
        <v>0</v>
      </c>
      <c r="H195" s="109">
        <f>'Daļu izvēle'!N192</f>
        <v>0</v>
      </c>
      <c r="I195" s="383"/>
      <c r="J195" s="381">
        <f t="shared" si="11"/>
        <v>0</v>
      </c>
      <c r="K195" s="96" t="str">
        <f>IF($AA195,IF(AND($I195&lt;&gt;"",$I195&lt;&gt;0),ROUND(ROUND($I195,3)*Cenas!$B$14*Cenas!B$18,2),0),"")</f>
        <v/>
      </c>
      <c r="L195" s="96" t="str">
        <f>IF($AA195,IF(AND($I195&lt;&gt;"",$I195&lt;&gt;0),ROUND(ROUND($I195,3)*Cenas!$B$14*Cenas!C$18,2),0),"")</f>
        <v/>
      </c>
      <c r="M195" s="96" t="str">
        <f>IF($AA195,IF(AND($I195&lt;&gt;"",$I195&lt;&gt;0),ROUND(ROUND($I195,3)*Cenas!$B$14*Cenas!D$18,2),0),"")</f>
        <v/>
      </c>
      <c r="N195" s="96" t="str">
        <f>IF($AA195,IF(AND($I195&lt;&gt;"",$I195&lt;&gt;0),ROUND(ROUND($I195,3)*Cenas!$B$14*Cenas!E$18,2),0),"")</f>
        <v/>
      </c>
      <c r="O195" s="96" t="str">
        <f>IF($AA195,IF(AND($I195&lt;&gt;"",$I195&lt;&gt;0),ROUND(ROUND($I195,3)*Cenas!$B$14*Cenas!F$18,2),0),"")</f>
        <v/>
      </c>
      <c r="P195" s="144" t="str">
        <f>IF($AA195,IF(AND($I195&lt;&gt;"",$I195&lt;&gt;0),ROUND(ROUND($I195,3)*Cenas!$B$14*Cenas!G$18,2),0),"")</f>
        <v/>
      </c>
      <c r="Q195" s="103" t="b">
        <f>AND($A195="x",ISBLANK($K195),ISBLANK($N195),NOT(ISBLANK('Daļu izvēle'!K192)))</f>
        <v>0</v>
      </c>
      <c r="R195" s="1"/>
      <c r="W195" s="1" t="b">
        <f t="shared" si="12"/>
        <v>0</v>
      </c>
      <c r="X195" s="1" t="b">
        <f>AND($A195="x",'Daļu izvēle'!$K192&lt;&gt;"",ISBLANK($K195))</f>
        <v>0</v>
      </c>
      <c r="Y195" s="1" t="b">
        <f>AND($A195="x",'Daļu izvēle'!$K192&lt;&gt;"",ISBLANK($N195))</f>
        <v>0</v>
      </c>
      <c r="Z195" s="1" t="e">
        <f t="shared" si="10"/>
        <v>#VALUE!</v>
      </c>
      <c r="AA195" s="56" t="b">
        <f>AND($A195="x",'Daļu izvēle'!$K192&lt;&gt;"",'Daļu izvēle'!$K192&lt;&gt;0)</f>
        <v>0</v>
      </c>
      <c r="AB195" s="56" t="b">
        <f t="shared" si="13"/>
        <v>0</v>
      </c>
      <c r="AC195" s="56" t="b">
        <f t="shared" si="14"/>
        <v>1</v>
      </c>
    </row>
    <row r="196" spans="1:29" hidden="1" x14ac:dyDescent="0.3">
      <c r="A196" s="324" t="str">
        <f>SUBSTITUTE('Daļu izvēle'!A193,"0","")</f>
        <v/>
      </c>
      <c r="B196" s="368">
        <f>'Daļu izvēle'!B193</f>
        <v>185</v>
      </c>
      <c r="C196" s="368" t="str">
        <f>'Daļu izvēle'!C193</f>
        <v>Zemgale</v>
      </c>
      <c r="D196" s="369" t="str">
        <f>'Daļu izvēle'!D193</f>
        <v>Engures</v>
      </c>
      <c r="E196" s="370">
        <f>'Daļu izvēle'!K193</f>
        <v>20</v>
      </c>
      <c r="F196" s="370">
        <f>'Daļu izvēle'!L193</f>
        <v>0</v>
      </c>
      <c r="G196" s="108">
        <f>'Daļu izvēle'!M193</f>
        <v>0</v>
      </c>
      <c r="H196" s="109">
        <f>'Daļu izvēle'!N193</f>
        <v>0</v>
      </c>
      <c r="I196" s="383"/>
      <c r="J196" s="381">
        <f t="shared" si="11"/>
        <v>0</v>
      </c>
      <c r="K196" s="96" t="str">
        <f>IF($AA196,IF(AND($I196&lt;&gt;"",$I196&lt;&gt;0),ROUND(ROUND($I196,3)*Cenas!$B$14*Cenas!B$18,2),0),"")</f>
        <v/>
      </c>
      <c r="L196" s="96" t="str">
        <f>IF($AA196,IF(AND($I196&lt;&gt;"",$I196&lt;&gt;0),ROUND(ROUND($I196,3)*Cenas!$B$14*Cenas!C$18,2),0),"")</f>
        <v/>
      </c>
      <c r="M196" s="96" t="str">
        <f>IF($AA196,IF(AND($I196&lt;&gt;"",$I196&lt;&gt;0),ROUND(ROUND($I196,3)*Cenas!$B$14*Cenas!D$18,2),0),"")</f>
        <v/>
      </c>
      <c r="N196" s="96" t="str">
        <f>IF($AA196,IF(AND($I196&lt;&gt;"",$I196&lt;&gt;0),ROUND(ROUND($I196,3)*Cenas!$B$14*Cenas!E$18,2),0),"")</f>
        <v/>
      </c>
      <c r="O196" s="96" t="str">
        <f>IF($AA196,IF(AND($I196&lt;&gt;"",$I196&lt;&gt;0),ROUND(ROUND($I196,3)*Cenas!$B$14*Cenas!F$18,2),0),"")</f>
        <v/>
      </c>
      <c r="P196" s="144" t="str">
        <f>IF($AA196,IF(AND($I196&lt;&gt;"",$I196&lt;&gt;0),ROUND(ROUND($I196,3)*Cenas!$B$14*Cenas!G$18,2),0),"")</f>
        <v/>
      </c>
      <c r="Q196" s="103" t="b">
        <f>AND($A196="x",ISBLANK($K196),ISBLANK($N196),NOT(ISBLANK('Daļu izvēle'!K193)))</f>
        <v>0</v>
      </c>
      <c r="R196" s="1"/>
      <c r="W196" s="1" t="b">
        <f t="shared" si="12"/>
        <v>0</v>
      </c>
      <c r="X196" s="1" t="b">
        <f>AND($A196="x",'Daļu izvēle'!$K193&lt;&gt;"",ISBLANK($K196))</f>
        <v>0</v>
      </c>
      <c r="Y196" s="1" t="b">
        <f>AND($A196="x",'Daļu izvēle'!$K193&lt;&gt;"",ISBLANK($N196))</f>
        <v>0</v>
      </c>
      <c r="Z196" s="1" t="e">
        <f t="shared" si="10"/>
        <v>#VALUE!</v>
      </c>
      <c r="AA196" s="56" t="b">
        <f>AND($A196="x",'Daļu izvēle'!$K193&lt;&gt;"",'Daļu izvēle'!$K193&lt;&gt;0)</f>
        <v>0</v>
      </c>
      <c r="AB196" s="56" t="b">
        <f t="shared" si="13"/>
        <v>0</v>
      </c>
      <c r="AC196" s="56" t="b">
        <f t="shared" si="14"/>
        <v>1</v>
      </c>
    </row>
    <row r="197" spans="1:29" hidden="1" x14ac:dyDescent="0.3">
      <c r="A197" s="324" t="str">
        <f>SUBSTITUTE('Daļu izvēle'!A194,"0","")</f>
        <v/>
      </c>
      <c r="B197" s="368">
        <f>'Daļu izvēle'!B194</f>
        <v>186</v>
      </c>
      <c r="C197" s="368" t="str">
        <f>'Daļu izvēle'!C194</f>
        <v>Zemgale</v>
      </c>
      <c r="D197" s="369" t="str">
        <f>'Daļu izvēle'!D194</f>
        <v>Engures</v>
      </c>
      <c r="E197" s="370">
        <f>'Daļu izvēle'!K194</f>
        <v>15</v>
      </c>
      <c r="F197" s="370">
        <f>'Daļu izvēle'!L194</f>
        <v>15</v>
      </c>
      <c r="G197" s="108">
        <f>'Daļu izvēle'!M194</f>
        <v>0</v>
      </c>
      <c r="H197" s="109">
        <f>'Daļu izvēle'!N194</f>
        <v>0</v>
      </c>
      <c r="I197" s="383"/>
      <c r="J197" s="381">
        <f t="shared" si="11"/>
        <v>0</v>
      </c>
      <c r="K197" s="96" t="str">
        <f>IF($AA197,IF(AND($I197&lt;&gt;"",$I197&lt;&gt;0),ROUND(ROUND($I197,3)*Cenas!$B$14*Cenas!B$18,2),0),"")</f>
        <v/>
      </c>
      <c r="L197" s="96" t="str">
        <f>IF($AA197,IF(AND($I197&lt;&gt;"",$I197&lt;&gt;0),ROUND(ROUND($I197,3)*Cenas!$B$14*Cenas!C$18,2),0),"")</f>
        <v/>
      </c>
      <c r="M197" s="96" t="str">
        <f>IF($AA197,IF(AND($I197&lt;&gt;"",$I197&lt;&gt;0),ROUND(ROUND($I197,3)*Cenas!$B$14*Cenas!D$18,2),0),"")</f>
        <v/>
      </c>
      <c r="N197" s="96" t="str">
        <f>IF($AA197,IF(AND($I197&lt;&gt;"",$I197&lt;&gt;0),ROUND(ROUND($I197,3)*Cenas!$B$14*Cenas!E$18,2),0),"")</f>
        <v/>
      </c>
      <c r="O197" s="96" t="str">
        <f>IF($AA197,IF(AND($I197&lt;&gt;"",$I197&lt;&gt;0),ROUND(ROUND($I197,3)*Cenas!$B$14*Cenas!F$18,2),0),"")</f>
        <v/>
      </c>
      <c r="P197" s="144" t="str">
        <f>IF($AA197,IF(AND($I197&lt;&gt;"",$I197&lt;&gt;0),ROUND(ROUND($I197,3)*Cenas!$B$14*Cenas!G$18,2),0),"")</f>
        <v/>
      </c>
      <c r="Q197" s="103" t="b">
        <f>AND($A197="x",ISBLANK($K197),ISBLANK($N197),NOT(ISBLANK('Daļu izvēle'!K194)))</f>
        <v>0</v>
      </c>
      <c r="R197" s="1"/>
      <c r="W197" s="1" t="b">
        <f t="shared" si="12"/>
        <v>0</v>
      </c>
      <c r="X197" s="1" t="b">
        <f>AND($A197="x",'Daļu izvēle'!$K194&lt;&gt;"",ISBLANK($K197))</f>
        <v>0</v>
      </c>
      <c r="Y197" s="1" t="b">
        <f>AND($A197="x",'Daļu izvēle'!$K194&lt;&gt;"",ISBLANK($N197))</f>
        <v>0</v>
      </c>
      <c r="Z197" s="1" t="e">
        <f t="shared" si="10"/>
        <v>#VALUE!</v>
      </c>
      <c r="AA197" s="56" t="b">
        <f>AND($A197="x",'Daļu izvēle'!$K194&lt;&gt;"",'Daļu izvēle'!$K194&lt;&gt;0)</f>
        <v>0</v>
      </c>
      <c r="AB197" s="56" t="b">
        <f t="shared" si="13"/>
        <v>0</v>
      </c>
      <c r="AC197" s="56" t="b">
        <f t="shared" si="14"/>
        <v>1</v>
      </c>
    </row>
    <row r="198" spans="1:29" hidden="1" x14ac:dyDescent="0.3">
      <c r="A198" s="324" t="str">
        <f>SUBSTITUTE('Daļu izvēle'!A195,"0","")</f>
        <v/>
      </c>
      <c r="B198" s="368">
        <f>'Daļu izvēle'!B195</f>
        <v>187</v>
      </c>
      <c r="C198" s="368" t="str">
        <f>'Daļu izvēle'!C195</f>
        <v>Zemgale</v>
      </c>
      <c r="D198" s="369" t="str">
        <f>'Daļu izvēle'!D195</f>
        <v>Engures</v>
      </c>
      <c r="E198" s="370">
        <f>'Daļu izvēle'!K195</f>
        <v>0</v>
      </c>
      <c r="F198" s="370">
        <f>'Daļu izvēle'!L195</f>
        <v>0</v>
      </c>
      <c r="G198" s="108">
        <f>'Daļu izvēle'!M195</f>
        <v>0</v>
      </c>
      <c r="H198" s="109">
        <f>'Daļu izvēle'!N195</f>
        <v>0</v>
      </c>
      <c r="I198" s="383"/>
      <c r="J198" s="381">
        <f t="shared" si="11"/>
        <v>0</v>
      </c>
      <c r="K198" s="96" t="str">
        <f>IF($AA198,IF(AND($I198&lt;&gt;"",$I198&lt;&gt;0),ROUND(ROUND($I198,3)*Cenas!$B$14*Cenas!B$18,2),0),"")</f>
        <v/>
      </c>
      <c r="L198" s="96" t="str">
        <f>IF($AA198,IF(AND($I198&lt;&gt;"",$I198&lt;&gt;0),ROUND(ROUND($I198,3)*Cenas!$B$14*Cenas!C$18,2),0),"")</f>
        <v/>
      </c>
      <c r="M198" s="96" t="str">
        <f>IF($AA198,IF(AND($I198&lt;&gt;"",$I198&lt;&gt;0),ROUND(ROUND($I198,3)*Cenas!$B$14*Cenas!D$18,2),0),"")</f>
        <v/>
      </c>
      <c r="N198" s="96" t="str">
        <f>IF($AA198,IF(AND($I198&lt;&gt;"",$I198&lt;&gt;0),ROUND(ROUND($I198,3)*Cenas!$B$14*Cenas!E$18,2),0),"")</f>
        <v/>
      </c>
      <c r="O198" s="96" t="str">
        <f>IF($AA198,IF(AND($I198&lt;&gt;"",$I198&lt;&gt;0),ROUND(ROUND($I198,3)*Cenas!$B$14*Cenas!F$18,2),0),"")</f>
        <v/>
      </c>
      <c r="P198" s="144" t="str">
        <f>IF($AA198,IF(AND($I198&lt;&gt;"",$I198&lt;&gt;0),ROUND(ROUND($I198,3)*Cenas!$B$14*Cenas!G$18,2),0),"")</f>
        <v/>
      </c>
      <c r="Q198" s="103" t="b">
        <f>AND($A198="x",ISBLANK($K198),ISBLANK($N198),NOT(ISBLANK('Daļu izvēle'!K195)))</f>
        <v>0</v>
      </c>
      <c r="R198" s="1"/>
      <c r="W198" s="1" t="b">
        <f t="shared" si="12"/>
        <v>0</v>
      </c>
      <c r="X198" s="1" t="b">
        <f>AND($A198="x",'Daļu izvēle'!$K195&lt;&gt;"",ISBLANK($K198))</f>
        <v>0</v>
      </c>
      <c r="Y198" s="1" t="b">
        <f>AND($A198="x",'Daļu izvēle'!$K195&lt;&gt;"",ISBLANK($N198))</f>
        <v>0</v>
      </c>
      <c r="Z198" s="1" t="e">
        <f t="shared" si="10"/>
        <v>#VALUE!</v>
      </c>
      <c r="AA198" s="56" t="b">
        <f>AND($A198="x",'Daļu izvēle'!$K195&lt;&gt;"",'Daļu izvēle'!$K195&lt;&gt;0)</f>
        <v>0</v>
      </c>
      <c r="AB198" s="56" t="b">
        <f t="shared" si="13"/>
        <v>0</v>
      </c>
      <c r="AC198" s="56" t="b">
        <f t="shared" si="14"/>
        <v>1</v>
      </c>
    </row>
    <row r="199" spans="1:29" hidden="1" x14ac:dyDescent="0.3">
      <c r="A199" s="324" t="str">
        <f>SUBSTITUTE('Daļu izvēle'!A196,"0","")</f>
        <v/>
      </c>
      <c r="B199" s="368">
        <f>'Daļu izvēle'!B196</f>
        <v>188</v>
      </c>
      <c r="C199" s="368" t="str">
        <f>'Daļu izvēle'!C196</f>
        <v>Zemgale</v>
      </c>
      <c r="D199" s="369" t="str">
        <f>'Daļu izvēle'!D196</f>
        <v>Engures</v>
      </c>
      <c r="E199" s="370">
        <f>'Daļu izvēle'!K196</f>
        <v>0</v>
      </c>
      <c r="F199" s="370">
        <f>'Daļu izvēle'!L196</f>
        <v>0</v>
      </c>
      <c r="G199" s="108">
        <f>'Daļu izvēle'!M196</f>
        <v>0</v>
      </c>
      <c r="H199" s="109">
        <f>'Daļu izvēle'!N196</f>
        <v>0</v>
      </c>
      <c r="I199" s="383"/>
      <c r="J199" s="381">
        <f t="shared" si="11"/>
        <v>0</v>
      </c>
      <c r="K199" s="96" t="str">
        <f>IF($AA199,IF(AND($I199&lt;&gt;"",$I199&lt;&gt;0),ROUND(ROUND($I199,3)*Cenas!$B$14*Cenas!B$18,2),0),"")</f>
        <v/>
      </c>
      <c r="L199" s="96" t="str">
        <f>IF($AA199,IF(AND($I199&lt;&gt;"",$I199&lt;&gt;0),ROUND(ROUND($I199,3)*Cenas!$B$14*Cenas!C$18,2),0),"")</f>
        <v/>
      </c>
      <c r="M199" s="96" t="str">
        <f>IF($AA199,IF(AND($I199&lt;&gt;"",$I199&lt;&gt;0),ROUND(ROUND($I199,3)*Cenas!$B$14*Cenas!D$18,2),0),"")</f>
        <v/>
      </c>
      <c r="N199" s="96" t="str">
        <f>IF($AA199,IF(AND($I199&lt;&gt;"",$I199&lt;&gt;0),ROUND(ROUND($I199,3)*Cenas!$B$14*Cenas!E$18,2),0),"")</f>
        <v/>
      </c>
      <c r="O199" s="96" t="str">
        <f>IF($AA199,IF(AND($I199&lt;&gt;"",$I199&lt;&gt;0),ROUND(ROUND($I199,3)*Cenas!$B$14*Cenas!F$18,2),0),"")</f>
        <v/>
      </c>
      <c r="P199" s="144" t="str">
        <f>IF($AA199,IF(AND($I199&lt;&gt;"",$I199&lt;&gt;0),ROUND(ROUND($I199,3)*Cenas!$B$14*Cenas!G$18,2),0),"")</f>
        <v/>
      </c>
      <c r="Q199" s="103" t="b">
        <f>AND($A199="x",ISBLANK($K199),ISBLANK($N199),NOT(ISBLANK('Daļu izvēle'!K196)))</f>
        <v>0</v>
      </c>
      <c r="R199" s="1"/>
      <c r="W199" s="1" t="b">
        <f t="shared" si="12"/>
        <v>0</v>
      </c>
      <c r="X199" s="1" t="b">
        <f>AND($A199="x",'Daļu izvēle'!$K196&lt;&gt;"",ISBLANK($K199))</f>
        <v>0</v>
      </c>
      <c r="Y199" s="1" t="b">
        <f>AND($A199="x",'Daļu izvēle'!$K196&lt;&gt;"",ISBLANK($N199))</f>
        <v>0</v>
      </c>
      <c r="Z199" s="1" t="e">
        <f t="shared" si="10"/>
        <v>#VALUE!</v>
      </c>
      <c r="AA199" s="56" t="b">
        <f>AND($A199="x",'Daļu izvēle'!$K196&lt;&gt;"",'Daļu izvēle'!$K196&lt;&gt;0)</f>
        <v>0</v>
      </c>
      <c r="AB199" s="56" t="b">
        <f t="shared" si="13"/>
        <v>0</v>
      </c>
      <c r="AC199" s="56" t="b">
        <f t="shared" si="14"/>
        <v>1</v>
      </c>
    </row>
    <row r="200" spans="1:29" hidden="1" x14ac:dyDescent="0.3">
      <c r="A200" s="324" t="str">
        <f>SUBSTITUTE('Daļu izvēle'!A197,"0","")</f>
        <v/>
      </c>
      <c r="B200" s="368">
        <f>'Daļu izvēle'!B197</f>
        <v>189</v>
      </c>
      <c r="C200" s="368" t="str">
        <f>'Daļu izvēle'!C197</f>
        <v>Zemgale</v>
      </c>
      <c r="D200" s="369" t="str">
        <f>'Daļu izvēle'!D197</f>
        <v>Engures</v>
      </c>
      <c r="E200" s="370">
        <f>'Daļu izvēle'!K197</f>
        <v>0</v>
      </c>
      <c r="F200" s="370">
        <f>'Daļu izvēle'!L197</f>
        <v>0</v>
      </c>
      <c r="G200" s="108">
        <f>'Daļu izvēle'!M197</f>
        <v>0</v>
      </c>
      <c r="H200" s="109">
        <f>'Daļu izvēle'!N197</f>
        <v>0</v>
      </c>
      <c r="I200" s="383"/>
      <c r="J200" s="381">
        <f t="shared" si="11"/>
        <v>0</v>
      </c>
      <c r="K200" s="96" t="str">
        <f>IF($AA200,IF(AND($I200&lt;&gt;"",$I200&lt;&gt;0),ROUND(ROUND($I200,3)*Cenas!$B$14*Cenas!B$18,2),0),"")</f>
        <v/>
      </c>
      <c r="L200" s="96" t="str">
        <f>IF($AA200,IF(AND($I200&lt;&gt;"",$I200&lt;&gt;0),ROUND(ROUND($I200,3)*Cenas!$B$14*Cenas!C$18,2),0),"")</f>
        <v/>
      </c>
      <c r="M200" s="96" t="str">
        <f>IF($AA200,IF(AND($I200&lt;&gt;"",$I200&lt;&gt;0),ROUND(ROUND($I200,3)*Cenas!$B$14*Cenas!D$18,2),0),"")</f>
        <v/>
      </c>
      <c r="N200" s="96" t="str">
        <f>IF($AA200,IF(AND($I200&lt;&gt;"",$I200&lt;&gt;0),ROUND(ROUND($I200,3)*Cenas!$B$14*Cenas!E$18,2),0),"")</f>
        <v/>
      </c>
      <c r="O200" s="96" t="str">
        <f>IF($AA200,IF(AND($I200&lt;&gt;"",$I200&lt;&gt;0),ROUND(ROUND($I200,3)*Cenas!$B$14*Cenas!F$18,2),0),"")</f>
        <v/>
      </c>
      <c r="P200" s="144" t="str">
        <f>IF($AA200,IF(AND($I200&lt;&gt;"",$I200&lt;&gt;0),ROUND(ROUND($I200,3)*Cenas!$B$14*Cenas!G$18,2),0),"")</f>
        <v/>
      </c>
      <c r="Q200" s="103" t="b">
        <f>AND($A200="x",ISBLANK($K200),ISBLANK($N200),NOT(ISBLANK('Daļu izvēle'!K197)))</f>
        <v>0</v>
      </c>
      <c r="R200" s="1"/>
      <c r="W200" s="1" t="b">
        <f t="shared" si="12"/>
        <v>0</v>
      </c>
      <c r="X200" s="1" t="b">
        <f>AND($A200="x",'Daļu izvēle'!$K197&lt;&gt;"",ISBLANK($K200))</f>
        <v>0</v>
      </c>
      <c r="Y200" s="1" t="b">
        <f>AND($A200="x",'Daļu izvēle'!$K197&lt;&gt;"",ISBLANK($N200))</f>
        <v>0</v>
      </c>
      <c r="Z200" s="1" t="e">
        <f t="shared" si="10"/>
        <v>#VALUE!</v>
      </c>
      <c r="AA200" s="56" t="b">
        <f>AND($A200="x",'Daļu izvēle'!$K197&lt;&gt;"",'Daļu izvēle'!$K197&lt;&gt;0)</f>
        <v>0</v>
      </c>
      <c r="AB200" s="56" t="b">
        <f t="shared" si="13"/>
        <v>0</v>
      </c>
      <c r="AC200" s="56" t="b">
        <f t="shared" si="14"/>
        <v>1</v>
      </c>
    </row>
    <row r="201" spans="1:29" hidden="1" x14ac:dyDescent="0.3">
      <c r="A201" s="324" t="str">
        <f>SUBSTITUTE('Daļu izvēle'!A198,"0","")</f>
        <v/>
      </c>
      <c r="B201" s="368">
        <f>'Daļu izvēle'!B198</f>
        <v>190</v>
      </c>
      <c r="C201" s="368" t="str">
        <f>'Daļu izvēle'!C198</f>
        <v>Zemgale</v>
      </c>
      <c r="D201" s="369" t="str">
        <f>'Daļu izvēle'!D198</f>
        <v>Engures</v>
      </c>
      <c r="E201" s="370">
        <f>'Daļu izvēle'!K198</f>
        <v>0</v>
      </c>
      <c r="F201" s="370">
        <f>'Daļu izvēle'!L198</f>
        <v>0</v>
      </c>
      <c r="G201" s="108">
        <f>'Daļu izvēle'!M198</f>
        <v>0</v>
      </c>
      <c r="H201" s="109">
        <f>'Daļu izvēle'!N198</f>
        <v>0</v>
      </c>
      <c r="I201" s="383"/>
      <c r="J201" s="381">
        <f t="shared" si="11"/>
        <v>0</v>
      </c>
      <c r="K201" s="96" t="str">
        <f>IF($AA201,IF(AND($I201&lt;&gt;"",$I201&lt;&gt;0),ROUND(ROUND($I201,3)*Cenas!$B$14*Cenas!B$18,2),0),"")</f>
        <v/>
      </c>
      <c r="L201" s="96" t="str">
        <f>IF($AA201,IF(AND($I201&lt;&gt;"",$I201&lt;&gt;0),ROUND(ROUND($I201,3)*Cenas!$B$14*Cenas!C$18,2),0),"")</f>
        <v/>
      </c>
      <c r="M201" s="96" t="str">
        <f>IF($AA201,IF(AND($I201&lt;&gt;"",$I201&lt;&gt;0),ROUND(ROUND($I201,3)*Cenas!$B$14*Cenas!D$18,2),0),"")</f>
        <v/>
      </c>
      <c r="N201" s="96" t="str">
        <f>IF($AA201,IF(AND($I201&lt;&gt;"",$I201&lt;&gt;0),ROUND(ROUND($I201,3)*Cenas!$B$14*Cenas!E$18,2),0),"")</f>
        <v/>
      </c>
      <c r="O201" s="96" t="str">
        <f>IF($AA201,IF(AND($I201&lt;&gt;"",$I201&lt;&gt;0),ROUND(ROUND($I201,3)*Cenas!$B$14*Cenas!F$18,2),0),"")</f>
        <v/>
      </c>
      <c r="P201" s="144" t="str">
        <f>IF($AA201,IF(AND($I201&lt;&gt;"",$I201&lt;&gt;0),ROUND(ROUND($I201,3)*Cenas!$B$14*Cenas!G$18,2),0),"")</f>
        <v/>
      </c>
      <c r="Q201" s="103" t="b">
        <f>AND($A201="x",ISBLANK($K201),ISBLANK($N201),NOT(ISBLANK('Daļu izvēle'!K198)))</f>
        <v>0</v>
      </c>
      <c r="R201" s="1"/>
      <c r="W201" s="1" t="b">
        <f t="shared" si="12"/>
        <v>0</v>
      </c>
      <c r="X201" s="1" t="b">
        <f>AND($A201="x",'Daļu izvēle'!$K198&lt;&gt;"",ISBLANK($K201))</f>
        <v>0</v>
      </c>
      <c r="Y201" s="1" t="b">
        <f>AND($A201="x",'Daļu izvēle'!$K198&lt;&gt;"",ISBLANK($N201))</f>
        <v>0</v>
      </c>
      <c r="Z201" s="1" t="e">
        <f t="shared" si="10"/>
        <v>#VALUE!</v>
      </c>
      <c r="AA201" s="56" t="b">
        <f>AND($A201="x",'Daļu izvēle'!$K198&lt;&gt;"",'Daļu izvēle'!$K198&lt;&gt;0)</f>
        <v>0</v>
      </c>
      <c r="AB201" s="56" t="b">
        <f t="shared" si="13"/>
        <v>0</v>
      </c>
      <c r="AC201" s="56" t="b">
        <f t="shared" si="14"/>
        <v>1</v>
      </c>
    </row>
    <row r="202" spans="1:29" hidden="1" x14ac:dyDescent="0.3">
      <c r="A202" s="324" t="str">
        <f>SUBSTITUTE('Daļu izvēle'!A199,"0","")</f>
        <v/>
      </c>
      <c r="B202" s="368">
        <f>'Daļu izvēle'!B199</f>
        <v>191</v>
      </c>
      <c r="C202" s="368" t="str">
        <f>'Daļu izvēle'!C199</f>
        <v>Zemgale</v>
      </c>
      <c r="D202" s="369" t="str">
        <f>'Daļu izvēle'!D199</f>
        <v>Engures</v>
      </c>
      <c r="E202" s="370">
        <f>'Daļu izvēle'!K199</f>
        <v>0</v>
      </c>
      <c r="F202" s="370">
        <f>'Daļu izvēle'!L199</f>
        <v>0</v>
      </c>
      <c r="G202" s="108">
        <f>'Daļu izvēle'!M199</f>
        <v>0</v>
      </c>
      <c r="H202" s="109">
        <f>'Daļu izvēle'!N199</f>
        <v>0</v>
      </c>
      <c r="I202" s="383"/>
      <c r="J202" s="381">
        <f t="shared" si="11"/>
        <v>0</v>
      </c>
      <c r="K202" s="96" t="str">
        <f>IF($AA202,IF(AND($I202&lt;&gt;"",$I202&lt;&gt;0),ROUND(ROUND($I202,3)*Cenas!$B$14*Cenas!B$18,2),0),"")</f>
        <v/>
      </c>
      <c r="L202" s="96" t="str">
        <f>IF($AA202,IF(AND($I202&lt;&gt;"",$I202&lt;&gt;0),ROUND(ROUND($I202,3)*Cenas!$B$14*Cenas!C$18,2),0),"")</f>
        <v/>
      </c>
      <c r="M202" s="96" t="str">
        <f>IF($AA202,IF(AND($I202&lt;&gt;"",$I202&lt;&gt;0),ROUND(ROUND($I202,3)*Cenas!$B$14*Cenas!D$18,2),0),"")</f>
        <v/>
      </c>
      <c r="N202" s="96" t="str">
        <f>IF($AA202,IF(AND($I202&lt;&gt;"",$I202&lt;&gt;0),ROUND(ROUND($I202,3)*Cenas!$B$14*Cenas!E$18,2),0),"")</f>
        <v/>
      </c>
      <c r="O202" s="96" t="str">
        <f>IF($AA202,IF(AND($I202&lt;&gt;"",$I202&lt;&gt;0),ROUND(ROUND($I202,3)*Cenas!$B$14*Cenas!F$18,2),0),"")</f>
        <v/>
      </c>
      <c r="P202" s="144" t="str">
        <f>IF($AA202,IF(AND($I202&lt;&gt;"",$I202&lt;&gt;0),ROUND(ROUND($I202,3)*Cenas!$B$14*Cenas!G$18,2),0),"")</f>
        <v/>
      </c>
      <c r="Q202" s="103" t="b">
        <f>AND($A202="x",ISBLANK($K202),ISBLANK($N202),NOT(ISBLANK('Daļu izvēle'!K199)))</f>
        <v>0</v>
      </c>
      <c r="R202" s="1"/>
      <c r="W202" s="1" t="b">
        <f t="shared" si="12"/>
        <v>0</v>
      </c>
      <c r="X202" s="1" t="b">
        <f>AND($A202="x",'Daļu izvēle'!$K199&lt;&gt;"",ISBLANK($K202))</f>
        <v>0</v>
      </c>
      <c r="Y202" s="1" t="b">
        <f>AND($A202="x",'Daļu izvēle'!$K199&lt;&gt;"",ISBLANK($N202))</f>
        <v>0</v>
      </c>
      <c r="Z202" s="1" t="e">
        <f t="shared" si="10"/>
        <v>#VALUE!</v>
      </c>
      <c r="AA202" s="56" t="b">
        <f>AND($A202="x",'Daļu izvēle'!$K199&lt;&gt;"",'Daļu izvēle'!$K199&lt;&gt;0)</f>
        <v>0</v>
      </c>
      <c r="AB202" s="56" t="b">
        <f t="shared" si="13"/>
        <v>0</v>
      </c>
      <c r="AC202" s="56" t="b">
        <f t="shared" si="14"/>
        <v>1</v>
      </c>
    </row>
    <row r="203" spans="1:29" hidden="1" x14ac:dyDescent="0.3">
      <c r="A203" s="324" t="str">
        <f>SUBSTITUTE('Daļu izvēle'!A200,"0","")</f>
        <v/>
      </c>
      <c r="B203" s="368">
        <f>'Daļu izvēle'!B200</f>
        <v>192</v>
      </c>
      <c r="C203" s="368" t="str">
        <f>'Daļu izvēle'!C200</f>
        <v>Zemgale</v>
      </c>
      <c r="D203" s="369" t="str">
        <f>'Daļu izvēle'!D200</f>
        <v>Īles</v>
      </c>
      <c r="E203" s="370">
        <f>'Daļu izvēle'!K200</f>
        <v>0</v>
      </c>
      <c r="F203" s="370">
        <f>'Daļu izvēle'!L200</f>
        <v>0</v>
      </c>
      <c r="G203" s="108">
        <f>'Daļu izvēle'!M200</f>
        <v>0</v>
      </c>
      <c r="H203" s="109">
        <f>'Daļu izvēle'!N200</f>
        <v>0</v>
      </c>
      <c r="I203" s="383"/>
      <c r="J203" s="381">
        <f t="shared" si="11"/>
        <v>0</v>
      </c>
      <c r="K203" s="96" t="str">
        <f>IF($AA203,IF(AND($I203&lt;&gt;"",$I203&lt;&gt;0),ROUND(ROUND($I203,3)*Cenas!$B$14*Cenas!B$18,2),0),"")</f>
        <v/>
      </c>
      <c r="L203" s="96" t="str">
        <f>IF($AA203,IF(AND($I203&lt;&gt;"",$I203&lt;&gt;0),ROUND(ROUND($I203,3)*Cenas!$B$14*Cenas!C$18,2),0),"")</f>
        <v/>
      </c>
      <c r="M203" s="96" t="str">
        <f>IF($AA203,IF(AND($I203&lt;&gt;"",$I203&lt;&gt;0),ROUND(ROUND($I203,3)*Cenas!$B$14*Cenas!D$18,2),0),"")</f>
        <v/>
      </c>
      <c r="N203" s="96" t="str">
        <f>IF($AA203,IF(AND($I203&lt;&gt;"",$I203&lt;&gt;0),ROUND(ROUND($I203,3)*Cenas!$B$14*Cenas!E$18,2),0),"")</f>
        <v/>
      </c>
      <c r="O203" s="96" t="str">
        <f>IF($AA203,IF(AND($I203&lt;&gt;"",$I203&lt;&gt;0),ROUND(ROUND($I203,3)*Cenas!$B$14*Cenas!F$18,2),0),"")</f>
        <v/>
      </c>
      <c r="P203" s="144" t="str">
        <f>IF($AA203,IF(AND($I203&lt;&gt;"",$I203&lt;&gt;0),ROUND(ROUND($I203,3)*Cenas!$B$14*Cenas!G$18,2),0),"")</f>
        <v/>
      </c>
      <c r="Q203" s="103" t="b">
        <f>AND($A203="x",ISBLANK($K203),ISBLANK($N203),NOT(ISBLANK('Daļu izvēle'!K200)))</f>
        <v>0</v>
      </c>
      <c r="R203" s="1"/>
      <c r="W203" s="1" t="b">
        <f t="shared" si="12"/>
        <v>0</v>
      </c>
      <c r="X203" s="1" t="b">
        <f>AND($A203="x",'Daļu izvēle'!$K200&lt;&gt;"",ISBLANK($K203))</f>
        <v>0</v>
      </c>
      <c r="Y203" s="1" t="b">
        <f>AND($A203="x",'Daļu izvēle'!$K200&lt;&gt;"",ISBLANK($N203))</f>
        <v>0</v>
      </c>
      <c r="Z203" s="1" t="e">
        <f t="shared" si="10"/>
        <v>#VALUE!</v>
      </c>
      <c r="AA203" s="56" t="b">
        <f>AND($A203="x",'Daļu izvēle'!$K200&lt;&gt;"",'Daļu izvēle'!$K200&lt;&gt;0)</f>
        <v>0</v>
      </c>
      <c r="AB203" s="56" t="b">
        <f t="shared" si="13"/>
        <v>0</v>
      </c>
      <c r="AC203" s="56" t="b">
        <f t="shared" si="14"/>
        <v>1</v>
      </c>
    </row>
    <row r="204" spans="1:29" hidden="1" x14ac:dyDescent="0.3">
      <c r="A204" s="324" t="str">
        <f>SUBSTITUTE('Daļu izvēle'!A201,"0","")</f>
        <v/>
      </c>
      <c r="B204" s="368">
        <f>'Daļu izvēle'!B201</f>
        <v>193</v>
      </c>
      <c r="C204" s="368" t="str">
        <f>'Daļu izvēle'!C201</f>
        <v>Zemgale</v>
      </c>
      <c r="D204" s="369" t="str">
        <f>'Daļu izvēle'!D201</f>
        <v>Īles</v>
      </c>
      <c r="E204" s="370">
        <f>'Daļu izvēle'!K201</f>
        <v>0</v>
      </c>
      <c r="F204" s="370">
        <f>'Daļu izvēle'!L201</f>
        <v>0</v>
      </c>
      <c r="G204" s="108">
        <f>'Daļu izvēle'!M201</f>
        <v>0</v>
      </c>
      <c r="H204" s="109">
        <f>'Daļu izvēle'!N201</f>
        <v>0</v>
      </c>
      <c r="I204" s="383"/>
      <c r="J204" s="381">
        <f t="shared" si="11"/>
        <v>0</v>
      </c>
      <c r="K204" s="96" t="str">
        <f>IF($AA204,IF(AND($I204&lt;&gt;"",$I204&lt;&gt;0),ROUND(ROUND($I204,3)*Cenas!$B$14*Cenas!B$18,2),0),"")</f>
        <v/>
      </c>
      <c r="L204" s="96" t="str">
        <f>IF($AA204,IF(AND($I204&lt;&gt;"",$I204&lt;&gt;0),ROUND(ROUND($I204,3)*Cenas!$B$14*Cenas!C$18,2),0),"")</f>
        <v/>
      </c>
      <c r="M204" s="96" t="str">
        <f>IF($AA204,IF(AND($I204&lt;&gt;"",$I204&lt;&gt;0),ROUND(ROUND($I204,3)*Cenas!$B$14*Cenas!D$18,2),0),"")</f>
        <v/>
      </c>
      <c r="N204" s="96" t="str">
        <f>IF($AA204,IF(AND($I204&lt;&gt;"",$I204&lt;&gt;0),ROUND(ROUND($I204,3)*Cenas!$B$14*Cenas!E$18,2),0),"")</f>
        <v/>
      </c>
      <c r="O204" s="96" t="str">
        <f>IF($AA204,IF(AND($I204&lt;&gt;"",$I204&lt;&gt;0),ROUND(ROUND($I204,3)*Cenas!$B$14*Cenas!F$18,2),0),"")</f>
        <v/>
      </c>
      <c r="P204" s="144" t="str">
        <f>IF($AA204,IF(AND($I204&lt;&gt;"",$I204&lt;&gt;0),ROUND(ROUND($I204,3)*Cenas!$B$14*Cenas!G$18,2),0),"")</f>
        <v/>
      </c>
      <c r="Q204" s="103" t="b">
        <f>AND($A204="x",ISBLANK($K204),ISBLANK($N204),NOT(ISBLANK('Daļu izvēle'!K201)))</f>
        <v>0</v>
      </c>
      <c r="R204" s="1"/>
      <c r="W204" s="1" t="b">
        <f t="shared" si="12"/>
        <v>0</v>
      </c>
      <c r="X204" s="1" t="b">
        <f>AND($A204="x",'Daļu izvēle'!$K201&lt;&gt;"",ISBLANK($K204))</f>
        <v>0</v>
      </c>
      <c r="Y204" s="1" t="b">
        <f>AND($A204="x",'Daļu izvēle'!$K201&lt;&gt;"",ISBLANK($N204))</f>
        <v>0</v>
      </c>
      <c r="Z204" s="1" t="e">
        <f t="shared" ref="Z204:Z267" si="15">AND(A204="x",K204&lt;&gt;"",N204&lt;&gt;"",K204*1.35&gt;N204)</f>
        <v>#VALUE!</v>
      </c>
      <c r="AA204" s="56" t="b">
        <f>AND($A204="x",'Daļu izvēle'!$K201&lt;&gt;"",'Daļu izvēle'!$K201&lt;&gt;0)</f>
        <v>0</v>
      </c>
      <c r="AB204" s="56" t="b">
        <f t="shared" si="13"/>
        <v>0</v>
      </c>
      <c r="AC204" s="56" t="b">
        <f t="shared" si="14"/>
        <v>1</v>
      </c>
    </row>
    <row r="205" spans="1:29" hidden="1" x14ac:dyDescent="0.3">
      <c r="A205" s="324" t="str">
        <f>SUBSTITUTE('Daļu izvēle'!A202,"0","")</f>
        <v/>
      </c>
      <c r="B205" s="368">
        <f>'Daļu izvēle'!B202</f>
        <v>194</v>
      </c>
      <c r="C205" s="368" t="str">
        <f>'Daļu izvēle'!C202</f>
        <v>Zemgale</v>
      </c>
      <c r="D205" s="369" t="str">
        <f>'Daļu izvēle'!D202</f>
        <v>Īles</v>
      </c>
      <c r="E205" s="370">
        <f>'Daļu izvēle'!K202</f>
        <v>20</v>
      </c>
      <c r="F205" s="370">
        <f>'Daļu izvēle'!L202</f>
        <v>0</v>
      </c>
      <c r="G205" s="108">
        <f>'Daļu izvēle'!M202</f>
        <v>0</v>
      </c>
      <c r="H205" s="109">
        <f>'Daļu izvēle'!N202</f>
        <v>0</v>
      </c>
      <c r="I205" s="383"/>
      <c r="J205" s="381">
        <f t="shared" ref="J205:J268" si="16">IF(AND(K205&lt;&gt;"",L205&lt;&gt;"",M205&lt;&gt;"",N205&lt;&gt;"",O205&lt;&gt;"",P205&lt;&gt;""),ROUND(AVERAGE(K205:P205),2),0)</f>
        <v>0</v>
      </c>
      <c r="K205" s="96" t="str">
        <f>IF($AA205,IF(AND($I205&lt;&gt;"",$I205&lt;&gt;0),ROUND(ROUND($I205,3)*Cenas!$B$14*Cenas!B$18,2),0),"")</f>
        <v/>
      </c>
      <c r="L205" s="96" t="str">
        <f>IF($AA205,IF(AND($I205&lt;&gt;"",$I205&lt;&gt;0),ROUND(ROUND($I205,3)*Cenas!$B$14*Cenas!C$18,2),0),"")</f>
        <v/>
      </c>
      <c r="M205" s="96" t="str">
        <f>IF($AA205,IF(AND($I205&lt;&gt;"",$I205&lt;&gt;0),ROUND(ROUND($I205,3)*Cenas!$B$14*Cenas!D$18,2),0),"")</f>
        <v/>
      </c>
      <c r="N205" s="96" t="str">
        <f>IF($AA205,IF(AND($I205&lt;&gt;"",$I205&lt;&gt;0),ROUND(ROUND($I205,3)*Cenas!$B$14*Cenas!E$18,2),0),"")</f>
        <v/>
      </c>
      <c r="O205" s="96" t="str">
        <f>IF($AA205,IF(AND($I205&lt;&gt;"",$I205&lt;&gt;0),ROUND(ROUND($I205,3)*Cenas!$B$14*Cenas!F$18,2),0),"")</f>
        <v/>
      </c>
      <c r="P205" s="144" t="str">
        <f>IF($AA205,IF(AND($I205&lt;&gt;"",$I205&lt;&gt;0),ROUND(ROUND($I205,3)*Cenas!$B$14*Cenas!G$18,2),0),"")</f>
        <v/>
      </c>
      <c r="Q205" s="103" t="b">
        <f>AND($A205="x",ISBLANK($K205),ISBLANK($N205),NOT(ISBLANK('Daļu izvēle'!K202)))</f>
        <v>0</v>
      </c>
      <c r="R205" s="1"/>
      <c r="W205" s="1" t="b">
        <f t="shared" ref="W205:W268" si="17">OR($X205=TRUE,$Y205=TRUE)</f>
        <v>0</v>
      </c>
      <c r="X205" s="1" t="b">
        <f>AND($A205="x",'Daļu izvēle'!$K202&lt;&gt;"",ISBLANK($K205))</f>
        <v>0</v>
      </c>
      <c r="Y205" s="1" t="b">
        <f>AND($A205="x",'Daļu izvēle'!$K202&lt;&gt;"",ISBLANK($N205))</f>
        <v>0</v>
      </c>
      <c r="Z205" s="1" t="e">
        <f t="shared" si="15"/>
        <v>#VALUE!</v>
      </c>
      <c r="AA205" s="56" t="b">
        <f>AND($A205="x",'Daļu izvēle'!$K202&lt;&gt;"",'Daļu izvēle'!$K202&lt;&gt;0)</f>
        <v>0</v>
      </c>
      <c r="AB205" s="56" t="b">
        <f t="shared" ref="AB205:AB268" si="18">AND(I205&lt;&gt;"",I205&lt;&gt;0)</f>
        <v>0</v>
      </c>
      <c r="AC205" s="56" t="b">
        <f t="shared" ref="AC205:AC268" si="19">IF(AA205,AND(AA205,AB205),TRUE)</f>
        <v>1</v>
      </c>
    </row>
    <row r="206" spans="1:29" hidden="1" x14ac:dyDescent="0.3">
      <c r="A206" s="324" t="str">
        <f>SUBSTITUTE('Daļu izvēle'!A203,"0","")</f>
        <v/>
      </c>
      <c r="B206" s="368">
        <f>'Daļu izvēle'!B203</f>
        <v>195</v>
      </c>
      <c r="C206" s="368" t="str">
        <f>'Daļu izvēle'!C203</f>
        <v>Zemgale</v>
      </c>
      <c r="D206" s="369" t="str">
        <f>'Daļu izvēle'!D203</f>
        <v>Īles</v>
      </c>
      <c r="E206" s="370">
        <f>'Daļu izvēle'!K203</f>
        <v>10</v>
      </c>
      <c r="F206" s="370">
        <f>'Daļu izvēle'!L203</f>
        <v>10</v>
      </c>
      <c r="G206" s="108">
        <f>'Daļu izvēle'!M203</f>
        <v>0</v>
      </c>
      <c r="H206" s="109">
        <f>'Daļu izvēle'!N203</f>
        <v>0</v>
      </c>
      <c r="I206" s="383"/>
      <c r="J206" s="381">
        <f t="shared" si="16"/>
        <v>0</v>
      </c>
      <c r="K206" s="96" t="str">
        <f>IF($AA206,IF(AND($I206&lt;&gt;"",$I206&lt;&gt;0),ROUND(ROUND($I206,3)*Cenas!$B$14*Cenas!B$18,2),0),"")</f>
        <v/>
      </c>
      <c r="L206" s="96" t="str">
        <f>IF($AA206,IF(AND($I206&lt;&gt;"",$I206&lt;&gt;0),ROUND(ROUND($I206,3)*Cenas!$B$14*Cenas!C$18,2),0),"")</f>
        <v/>
      </c>
      <c r="M206" s="96" t="str">
        <f>IF($AA206,IF(AND($I206&lt;&gt;"",$I206&lt;&gt;0),ROUND(ROUND($I206,3)*Cenas!$B$14*Cenas!D$18,2),0),"")</f>
        <v/>
      </c>
      <c r="N206" s="96" t="str">
        <f>IF($AA206,IF(AND($I206&lt;&gt;"",$I206&lt;&gt;0),ROUND(ROUND($I206,3)*Cenas!$B$14*Cenas!E$18,2),0),"")</f>
        <v/>
      </c>
      <c r="O206" s="96" t="str">
        <f>IF($AA206,IF(AND($I206&lt;&gt;"",$I206&lt;&gt;0),ROUND(ROUND($I206,3)*Cenas!$B$14*Cenas!F$18,2),0),"")</f>
        <v/>
      </c>
      <c r="P206" s="144" t="str">
        <f>IF($AA206,IF(AND($I206&lt;&gt;"",$I206&lt;&gt;0),ROUND(ROUND($I206,3)*Cenas!$B$14*Cenas!G$18,2),0),"")</f>
        <v/>
      </c>
      <c r="Q206" s="103" t="b">
        <f>AND($A206="x",ISBLANK($K206),ISBLANK($N206),NOT(ISBLANK('Daļu izvēle'!K203)))</f>
        <v>0</v>
      </c>
      <c r="R206" s="1"/>
      <c r="W206" s="1" t="b">
        <f t="shared" si="17"/>
        <v>0</v>
      </c>
      <c r="X206" s="1" t="b">
        <f>AND($A206="x",'Daļu izvēle'!$K203&lt;&gt;"",ISBLANK($K206))</f>
        <v>0</v>
      </c>
      <c r="Y206" s="1" t="b">
        <f>AND($A206="x",'Daļu izvēle'!$K203&lt;&gt;"",ISBLANK($N206))</f>
        <v>0</v>
      </c>
      <c r="Z206" s="1" t="e">
        <f t="shared" si="15"/>
        <v>#VALUE!</v>
      </c>
      <c r="AA206" s="56" t="b">
        <f>AND($A206="x",'Daļu izvēle'!$K203&lt;&gt;"",'Daļu izvēle'!$K203&lt;&gt;0)</f>
        <v>0</v>
      </c>
      <c r="AB206" s="56" t="b">
        <f t="shared" si="18"/>
        <v>0</v>
      </c>
      <c r="AC206" s="56" t="b">
        <f t="shared" si="19"/>
        <v>1</v>
      </c>
    </row>
    <row r="207" spans="1:29" hidden="1" x14ac:dyDescent="0.3">
      <c r="A207" s="324" t="str">
        <f>SUBSTITUTE('Daļu izvēle'!A204,"0","")</f>
        <v/>
      </c>
      <c r="B207" s="368">
        <f>'Daļu izvēle'!B204</f>
        <v>196</v>
      </c>
      <c r="C207" s="368" t="str">
        <f>'Daļu izvēle'!C204</f>
        <v>Zemgale</v>
      </c>
      <c r="D207" s="369" t="str">
        <f>'Daļu izvēle'!D204</f>
        <v>Īles</v>
      </c>
      <c r="E207" s="370">
        <f>'Daļu izvēle'!K204</f>
        <v>0</v>
      </c>
      <c r="F207" s="370">
        <f>'Daļu izvēle'!L204</f>
        <v>0</v>
      </c>
      <c r="G207" s="108">
        <f>'Daļu izvēle'!M204</f>
        <v>0</v>
      </c>
      <c r="H207" s="109">
        <f>'Daļu izvēle'!N204</f>
        <v>0</v>
      </c>
      <c r="I207" s="383"/>
      <c r="J207" s="381">
        <f t="shared" si="16"/>
        <v>0</v>
      </c>
      <c r="K207" s="96" t="str">
        <f>IF($AA207,IF(AND($I207&lt;&gt;"",$I207&lt;&gt;0),ROUND(ROUND($I207,3)*Cenas!$B$14*Cenas!B$18,2),0),"")</f>
        <v/>
      </c>
      <c r="L207" s="96" t="str">
        <f>IF($AA207,IF(AND($I207&lt;&gt;"",$I207&lt;&gt;0),ROUND(ROUND($I207,3)*Cenas!$B$14*Cenas!C$18,2),0),"")</f>
        <v/>
      </c>
      <c r="M207" s="96" t="str">
        <f>IF($AA207,IF(AND($I207&lt;&gt;"",$I207&lt;&gt;0),ROUND(ROUND($I207,3)*Cenas!$B$14*Cenas!D$18,2),0),"")</f>
        <v/>
      </c>
      <c r="N207" s="96" t="str">
        <f>IF($AA207,IF(AND($I207&lt;&gt;"",$I207&lt;&gt;0),ROUND(ROUND($I207,3)*Cenas!$B$14*Cenas!E$18,2),0),"")</f>
        <v/>
      </c>
      <c r="O207" s="96" t="str">
        <f>IF($AA207,IF(AND($I207&lt;&gt;"",$I207&lt;&gt;0),ROUND(ROUND($I207,3)*Cenas!$B$14*Cenas!F$18,2),0),"")</f>
        <v/>
      </c>
      <c r="P207" s="144" t="str">
        <f>IF($AA207,IF(AND($I207&lt;&gt;"",$I207&lt;&gt;0),ROUND(ROUND($I207,3)*Cenas!$B$14*Cenas!G$18,2),0),"")</f>
        <v/>
      </c>
      <c r="Q207" s="103" t="b">
        <f>AND($A207="x",ISBLANK($K207),ISBLANK($N207),NOT(ISBLANK('Daļu izvēle'!K204)))</f>
        <v>0</v>
      </c>
      <c r="R207" s="1"/>
      <c r="W207" s="1" t="b">
        <f t="shared" si="17"/>
        <v>0</v>
      </c>
      <c r="X207" s="1" t="b">
        <f>AND($A207="x",'Daļu izvēle'!$K204&lt;&gt;"",ISBLANK($K207))</f>
        <v>0</v>
      </c>
      <c r="Y207" s="1" t="b">
        <f>AND($A207="x",'Daļu izvēle'!$K204&lt;&gt;"",ISBLANK($N207))</f>
        <v>0</v>
      </c>
      <c r="Z207" s="1" t="e">
        <f t="shared" si="15"/>
        <v>#VALUE!</v>
      </c>
      <c r="AA207" s="56" t="b">
        <f>AND($A207="x",'Daļu izvēle'!$K204&lt;&gt;"",'Daļu izvēle'!$K204&lt;&gt;0)</f>
        <v>0</v>
      </c>
      <c r="AB207" s="56" t="b">
        <f t="shared" si="18"/>
        <v>0</v>
      </c>
      <c r="AC207" s="56" t="b">
        <f t="shared" si="19"/>
        <v>1</v>
      </c>
    </row>
    <row r="208" spans="1:29" hidden="1" x14ac:dyDescent="0.3">
      <c r="A208" s="324" t="str">
        <f>SUBSTITUTE('Daļu izvēle'!A205,"0","")</f>
        <v/>
      </c>
      <c r="B208" s="368">
        <f>'Daļu izvēle'!B205</f>
        <v>197</v>
      </c>
      <c r="C208" s="368" t="str">
        <f>'Daļu izvēle'!C205</f>
        <v>Zemgale</v>
      </c>
      <c r="D208" s="369" t="str">
        <f>'Daļu izvēle'!D205</f>
        <v>Kandavas</v>
      </c>
      <c r="E208" s="370">
        <f>'Daļu izvēle'!K205</f>
        <v>20</v>
      </c>
      <c r="F208" s="370">
        <f>'Daļu izvēle'!L205</f>
        <v>20</v>
      </c>
      <c r="G208" s="108">
        <f>'Daļu izvēle'!M205</f>
        <v>0</v>
      </c>
      <c r="H208" s="109">
        <f>'Daļu izvēle'!N205</f>
        <v>0</v>
      </c>
      <c r="I208" s="383"/>
      <c r="J208" s="381">
        <f t="shared" si="16"/>
        <v>0</v>
      </c>
      <c r="K208" s="96" t="str">
        <f>IF($AA208,IF(AND($I208&lt;&gt;"",$I208&lt;&gt;0),ROUND(ROUND($I208,3)*Cenas!$B$14*Cenas!B$18,2),0),"")</f>
        <v/>
      </c>
      <c r="L208" s="96" t="str">
        <f>IF($AA208,IF(AND($I208&lt;&gt;"",$I208&lt;&gt;0),ROUND(ROUND($I208,3)*Cenas!$B$14*Cenas!C$18,2),0),"")</f>
        <v/>
      </c>
      <c r="M208" s="96" t="str">
        <f>IF($AA208,IF(AND($I208&lt;&gt;"",$I208&lt;&gt;0),ROUND(ROUND($I208,3)*Cenas!$B$14*Cenas!D$18,2),0),"")</f>
        <v/>
      </c>
      <c r="N208" s="96" t="str">
        <f>IF($AA208,IF(AND($I208&lt;&gt;"",$I208&lt;&gt;0),ROUND(ROUND($I208,3)*Cenas!$B$14*Cenas!E$18,2),0),"")</f>
        <v/>
      </c>
      <c r="O208" s="96" t="str">
        <f>IF($AA208,IF(AND($I208&lt;&gt;"",$I208&lt;&gt;0),ROUND(ROUND($I208,3)*Cenas!$B$14*Cenas!F$18,2),0),"")</f>
        <v/>
      </c>
      <c r="P208" s="144" t="str">
        <f>IF($AA208,IF(AND($I208&lt;&gt;"",$I208&lt;&gt;0),ROUND(ROUND($I208,3)*Cenas!$B$14*Cenas!G$18,2),0),"")</f>
        <v/>
      </c>
      <c r="Q208" s="103" t="b">
        <f>AND($A208="x",ISBLANK($K208),ISBLANK($N208),NOT(ISBLANK('Daļu izvēle'!K205)))</f>
        <v>0</v>
      </c>
      <c r="R208" s="1"/>
      <c r="W208" s="1" t="b">
        <f t="shared" si="17"/>
        <v>0</v>
      </c>
      <c r="X208" s="1" t="b">
        <f>AND($A208="x",'Daļu izvēle'!$K205&lt;&gt;"",ISBLANK($K208))</f>
        <v>0</v>
      </c>
      <c r="Y208" s="1" t="b">
        <f>AND($A208="x",'Daļu izvēle'!$K205&lt;&gt;"",ISBLANK($N208))</f>
        <v>0</v>
      </c>
      <c r="Z208" s="1" t="e">
        <f t="shared" si="15"/>
        <v>#VALUE!</v>
      </c>
      <c r="AA208" s="56" t="b">
        <f>AND($A208="x",'Daļu izvēle'!$K205&lt;&gt;"",'Daļu izvēle'!$K205&lt;&gt;0)</f>
        <v>0</v>
      </c>
      <c r="AB208" s="56" t="b">
        <f t="shared" si="18"/>
        <v>0</v>
      </c>
      <c r="AC208" s="56" t="b">
        <f t="shared" si="19"/>
        <v>1</v>
      </c>
    </row>
    <row r="209" spans="1:29" hidden="1" x14ac:dyDescent="0.3">
      <c r="A209" s="324" t="str">
        <f>SUBSTITUTE('Daļu izvēle'!A206,"0","")</f>
        <v/>
      </c>
      <c r="B209" s="368">
        <f>'Daļu izvēle'!B206</f>
        <v>198</v>
      </c>
      <c r="C209" s="368" t="str">
        <f>'Daļu izvēle'!C206</f>
        <v>Zemgale</v>
      </c>
      <c r="D209" s="369" t="str">
        <f>'Daļu izvēle'!D206</f>
        <v>Kandavas</v>
      </c>
      <c r="E209" s="370">
        <f>'Daļu izvēle'!K206</f>
        <v>0</v>
      </c>
      <c r="F209" s="370">
        <f>'Daļu izvēle'!L206</f>
        <v>0</v>
      </c>
      <c r="G209" s="108">
        <f>'Daļu izvēle'!M206</f>
        <v>0</v>
      </c>
      <c r="H209" s="109">
        <f>'Daļu izvēle'!N206</f>
        <v>0</v>
      </c>
      <c r="I209" s="383"/>
      <c r="J209" s="381">
        <f t="shared" si="16"/>
        <v>0</v>
      </c>
      <c r="K209" s="96" t="str">
        <f>IF($AA209,IF(AND($I209&lt;&gt;"",$I209&lt;&gt;0),ROUND(ROUND($I209,3)*Cenas!$B$14*Cenas!B$18,2),0),"")</f>
        <v/>
      </c>
      <c r="L209" s="96" t="str">
        <f>IF($AA209,IF(AND($I209&lt;&gt;"",$I209&lt;&gt;0),ROUND(ROUND($I209,3)*Cenas!$B$14*Cenas!C$18,2),0),"")</f>
        <v/>
      </c>
      <c r="M209" s="96" t="str">
        <f>IF($AA209,IF(AND($I209&lt;&gt;"",$I209&lt;&gt;0),ROUND(ROUND($I209,3)*Cenas!$B$14*Cenas!D$18,2),0),"")</f>
        <v/>
      </c>
      <c r="N209" s="96" t="str">
        <f>IF($AA209,IF(AND($I209&lt;&gt;"",$I209&lt;&gt;0),ROUND(ROUND($I209,3)*Cenas!$B$14*Cenas!E$18,2),0),"")</f>
        <v/>
      </c>
      <c r="O209" s="96" t="str">
        <f>IF($AA209,IF(AND($I209&lt;&gt;"",$I209&lt;&gt;0),ROUND(ROUND($I209,3)*Cenas!$B$14*Cenas!F$18,2),0),"")</f>
        <v/>
      </c>
      <c r="P209" s="144" t="str">
        <f>IF($AA209,IF(AND($I209&lt;&gt;"",$I209&lt;&gt;0),ROUND(ROUND($I209,3)*Cenas!$B$14*Cenas!G$18,2),0),"")</f>
        <v/>
      </c>
      <c r="Q209" s="103" t="b">
        <f>AND($A209="x",ISBLANK($K209),ISBLANK($N209),NOT(ISBLANK('Daļu izvēle'!K206)))</f>
        <v>0</v>
      </c>
      <c r="R209" s="1"/>
      <c r="W209" s="1" t="b">
        <f t="shared" si="17"/>
        <v>0</v>
      </c>
      <c r="X209" s="1" t="b">
        <f>AND($A209="x",'Daļu izvēle'!$K206&lt;&gt;"",ISBLANK($K209))</f>
        <v>0</v>
      </c>
      <c r="Y209" s="1" t="b">
        <f>AND($A209="x",'Daļu izvēle'!$K206&lt;&gt;"",ISBLANK($N209))</f>
        <v>0</v>
      </c>
      <c r="Z209" s="1" t="e">
        <f t="shared" si="15"/>
        <v>#VALUE!</v>
      </c>
      <c r="AA209" s="56" t="b">
        <f>AND($A209="x",'Daļu izvēle'!$K206&lt;&gt;"",'Daļu izvēle'!$K206&lt;&gt;0)</f>
        <v>0</v>
      </c>
      <c r="AB209" s="56" t="b">
        <f t="shared" si="18"/>
        <v>0</v>
      </c>
      <c r="AC209" s="56" t="b">
        <f t="shared" si="19"/>
        <v>1</v>
      </c>
    </row>
    <row r="210" spans="1:29" hidden="1" x14ac:dyDescent="0.3">
      <c r="A210" s="324" t="str">
        <f>SUBSTITUTE('Daļu izvēle'!A207,"0","")</f>
        <v/>
      </c>
      <c r="B210" s="368">
        <f>'Daļu izvēle'!B207</f>
        <v>199</v>
      </c>
      <c r="C210" s="368" t="str">
        <f>'Daļu izvēle'!C207</f>
        <v>Zemgale</v>
      </c>
      <c r="D210" s="369" t="str">
        <f>'Daļu izvēle'!D207</f>
        <v>Kandavas</v>
      </c>
      <c r="E210" s="370">
        <f>'Daļu izvēle'!K207</f>
        <v>0</v>
      </c>
      <c r="F210" s="370">
        <f>'Daļu izvēle'!L207</f>
        <v>0</v>
      </c>
      <c r="G210" s="108">
        <f>'Daļu izvēle'!M207</f>
        <v>0</v>
      </c>
      <c r="H210" s="109">
        <f>'Daļu izvēle'!N207</f>
        <v>0</v>
      </c>
      <c r="I210" s="383"/>
      <c r="J210" s="381">
        <f t="shared" si="16"/>
        <v>0</v>
      </c>
      <c r="K210" s="96" t="str">
        <f>IF($AA210,IF(AND($I210&lt;&gt;"",$I210&lt;&gt;0),ROUND(ROUND($I210,3)*Cenas!$B$14*Cenas!B$18,2),0),"")</f>
        <v/>
      </c>
      <c r="L210" s="96" t="str">
        <f>IF($AA210,IF(AND($I210&lt;&gt;"",$I210&lt;&gt;0),ROUND(ROUND($I210,3)*Cenas!$B$14*Cenas!C$18,2),0),"")</f>
        <v/>
      </c>
      <c r="M210" s="96" t="str">
        <f>IF($AA210,IF(AND($I210&lt;&gt;"",$I210&lt;&gt;0),ROUND(ROUND($I210,3)*Cenas!$B$14*Cenas!D$18,2),0),"")</f>
        <v/>
      </c>
      <c r="N210" s="96" t="str">
        <f>IF($AA210,IF(AND($I210&lt;&gt;"",$I210&lt;&gt;0),ROUND(ROUND($I210,3)*Cenas!$B$14*Cenas!E$18,2),0),"")</f>
        <v/>
      </c>
      <c r="O210" s="96" t="str">
        <f>IF($AA210,IF(AND($I210&lt;&gt;"",$I210&lt;&gt;0),ROUND(ROUND($I210,3)*Cenas!$B$14*Cenas!F$18,2),0),"")</f>
        <v/>
      </c>
      <c r="P210" s="144" t="str">
        <f>IF($AA210,IF(AND($I210&lt;&gt;"",$I210&lt;&gt;0),ROUND(ROUND($I210,3)*Cenas!$B$14*Cenas!G$18,2),0),"")</f>
        <v/>
      </c>
      <c r="Q210" s="103" t="b">
        <f>AND($A210="x",ISBLANK($K210),ISBLANK($N210),NOT(ISBLANK('Daļu izvēle'!K207)))</f>
        <v>0</v>
      </c>
      <c r="R210" s="1"/>
      <c r="W210" s="1" t="b">
        <f t="shared" si="17"/>
        <v>0</v>
      </c>
      <c r="X210" s="1" t="b">
        <f>AND($A210="x",'Daļu izvēle'!$K207&lt;&gt;"",ISBLANK($K210))</f>
        <v>0</v>
      </c>
      <c r="Y210" s="1" t="b">
        <f>AND($A210="x",'Daļu izvēle'!$K207&lt;&gt;"",ISBLANK($N210))</f>
        <v>0</v>
      </c>
      <c r="Z210" s="1" t="e">
        <f t="shared" si="15"/>
        <v>#VALUE!</v>
      </c>
      <c r="AA210" s="56" t="b">
        <f>AND($A210="x",'Daļu izvēle'!$K207&lt;&gt;"",'Daļu izvēle'!$K207&lt;&gt;0)</f>
        <v>0</v>
      </c>
      <c r="AB210" s="56" t="b">
        <f t="shared" si="18"/>
        <v>0</v>
      </c>
      <c r="AC210" s="56" t="b">
        <f t="shared" si="19"/>
        <v>1</v>
      </c>
    </row>
    <row r="211" spans="1:29" hidden="1" x14ac:dyDescent="0.3">
      <c r="A211" s="324" t="str">
        <f>SUBSTITUTE('Daļu izvēle'!A208,"0","")</f>
        <v/>
      </c>
      <c r="B211" s="368">
        <f>'Daļu izvēle'!B208</f>
        <v>200</v>
      </c>
      <c r="C211" s="368" t="str">
        <f>'Daļu izvēle'!C208</f>
        <v>Zemgale</v>
      </c>
      <c r="D211" s="369" t="str">
        <f>'Daļu izvēle'!D208</f>
        <v>Kandavas</v>
      </c>
      <c r="E211" s="370">
        <f>'Daļu izvēle'!K208</f>
        <v>0</v>
      </c>
      <c r="F211" s="370">
        <f>'Daļu izvēle'!L208</f>
        <v>0</v>
      </c>
      <c r="G211" s="108">
        <f>'Daļu izvēle'!M208</f>
        <v>0</v>
      </c>
      <c r="H211" s="109">
        <f>'Daļu izvēle'!N208</f>
        <v>0</v>
      </c>
      <c r="I211" s="383"/>
      <c r="J211" s="381">
        <f t="shared" si="16"/>
        <v>0</v>
      </c>
      <c r="K211" s="96" t="str">
        <f>IF($AA211,IF(AND($I211&lt;&gt;"",$I211&lt;&gt;0),ROUND(ROUND($I211,3)*Cenas!$B$14*Cenas!B$18,2),0),"")</f>
        <v/>
      </c>
      <c r="L211" s="96" t="str">
        <f>IF($AA211,IF(AND($I211&lt;&gt;"",$I211&lt;&gt;0),ROUND(ROUND($I211,3)*Cenas!$B$14*Cenas!C$18,2),0),"")</f>
        <v/>
      </c>
      <c r="M211" s="96" t="str">
        <f>IF($AA211,IF(AND($I211&lt;&gt;"",$I211&lt;&gt;0),ROUND(ROUND($I211,3)*Cenas!$B$14*Cenas!D$18,2),0),"")</f>
        <v/>
      </c>
      <c r="N211" s="96" t="str">
        <f>IF($AA211,IF(AND($I211&lt;&gt;"",$I211&lt;&gt;0),ROUND(ROUND($I211,3)*Cenas!$B$14*Cenas!E$18,2),0),"")</f>
        <v/>
      </c>
      <c r="O211" s="96" t="str">
        <f>IF($AA211,IF(AND($I211&lt;&gt;"",$I211&lt;&gt;0),ROUND(ROUND($I211,3)*Cenas!$B$14*Cenas!F$18,2),0),"")</f>
        <v/>
      </c>
      <c r="P211" s="144" t="str">
        <f>IF($AA211,IF(AND($I211&lt;&gt;"",$I211&lt;&gt;0),ROUND(ROUND($I211,3)*Cenas!$B$14*Cenas!G$18,2),0),"")</f>
        <v/>
      </c>
      <c r="Q211" s="103" t="b">
        <f>AND($A211="x",ISBLANK($K211),ISBLANK($N211),NOT(ISBLANK('Daļu izvēle'!K208)))</f>
        <v>0</v>
      </c>
      <c r="R211" s="1"/>
      <c r="W211" s="1" t="b">
        <f t="shared" si="17"/>
        <v>0</v>
      </c>
      <c r="X211" s="1" t="b">
        <f>AND($A211="x",'Daļu izvēle'!$K208&lt;&gt;"",ISBLANK($K211))</f>
        <v>0</v>
      </c>
      <c r="Y211" s="1" t="b">
        <f>AND($A211="x",'Daļu izvēle'!$K208&lt;&gt;"",ISBLANK($N211))</f>
        <v>0</v>
      </c>
      <c r="Z211" s="1" t="e">
        <f t="shared" si="15"/>
        <v>#VALUE!</v>
      </c>
      <c r="AA211" s="56" t="b">
        <f>AND($A211="x",'Daļu izvēle'!$K208&lt;&gt;"",'Daļu izvēle'!$K208&lt;&gt;0)</f>
        <v>0</v>
      </c>
      <c r="AB211" s="56" t="b">
        <f t="shared" si="18"/>
        <v>0</v>
      </c>
      <c r="AC211" s="56" t="b">
        <f t="shared" si="19"/>
        <v>1</v>
      </c>
    </row>
    <row r="212" spans="1:29" hidden="1" x14ac:dyDescent="0.3">
      <c r="A212" s="324" t="str">
        <f>SUBSTITUTE('Daļu izvēle'!A209,"0","")</f>
        <v/>
      </c>
      <c r="B212" s="368">
        <f>'Daļu izvēle'!B209</f>
        <v>201</v>
      </c>
      <c r="C212" s="368" t="str">
        <f>'Daļu izvēle'!C209</f>
        <v>Zemgale</v>
      </c>
      <c r="D212" s="369" t="str">
        <f>'Daļu izvēle'!D209</f>
        <v>Kandavas</v>
      </c>
      <c r="E212" s="370">
        <f>'Daļu izvēle'!K209</f>
        <v>0</v>
      </c>
      <c r="F212" s="370">
        <f>'Daļu izvēle'!L209</f>
        <v>0</v>
      </c>
      <c r="G212" s="108">
        <f>'Daļu izvēle'!M209</f>
        <v>0</v>
      </c>
      <c r="H212" s="109">
        <f>'Daļu izvēle'!N209</f>
        <v>0</v>
      </c>
      <c r="I212" s="383"/>
      <c r="J212" s="381">
        <f t="shared" si="16"/>
        <v>0</v>
      </c>
      <c r="K212" s="96" t="str">
        <f>IF($AA212,IF(AND($I212&lt;&gt;"",$I212&lt;&gt;0),ROUND(ROUND($I212,3)*Cenas!$B$14*Cenas!B$18,2),0),"")</f>
        <v/>
      </c>
      <c r="L212" s="96" t="str">
        <f>IF($AA212,IF(AND($I212&lt;&gt;"",$I212&lt;&gt;0),ROUND(ROUND($I212,3)*Cenas!$B$14*Cenas!C$18,2),0),"")</f>
        <v/>
      </c>
      <c r="M212" s="96" t="str">
        <f>IF($AA212,IF(AND($I212&lt;&gt;"",$I212&lt;&gt;0),ROUND(ROUND($I212,3)*Cenas!$B$14*Cenas!D$18,2),0),"")</f>
        <v/>
      </c>
      <c r="N212" s="96" t="str">
        <f>IF($AA212,IF(AND($I212&lt;&gt;"",$I212&lt;&gt;0),ROUND(ROUND($I212,3)*Cenas!$B$14*Cenas!E$18,2),0),"")</f>
        <v/>
      </c>
      <c r="O212" s="96" t="str">
        <f>IF($AA212,IF(AND($I212&lt;&gt;"",$I212&lt;&gt;0),ROUND(ROUND($I212,3)*Cenas!$B$14*Cenas!F$18,2),0),"")</f>
        <v/>
      </c>
      <c r="P212" s="144" t="str">
        <f>IF($AA212,IF(AND($I212&lt;&gt;"",$I212&lt;&gt;0),ROUND(ROUND($I212,3)*Cenas!$B$14*Cenas!G$18,2),0),"")</f>
        <v/>
      </c>
      <c r="Q212" s="103" t="b">
        <f>AND($A212="x",ISBLANK($K212),ISBLANK($N212),NOT(ISBLANK('Daļu izvēle'!K209)))</f>
        <v>0</v>
      </c>
      <c r="R212" s="1"/>
      <c r="W212" s="1" t="b">
        <f t="shared" si="17"/>
        <v>0</v>
      </c>
      <c r="X212" s="1" t="b">
        <f>AND($A212="x",'Daļu izvēle'!$K209&lt;&gt;"",ISBLANK($K212))</f>
        <v>0</v>
      </c>
      <c r="Y212" s="1" t="b">
        <f>AND($A212="x",'Daļu izvēle'!$K209&lt;&gt;"",ISBLANK($N212))</f>
        <v>0</v>
      </c>
      <c r="Z212" s="1" t="e">
        <f t="shared" si="15"/>
        <v>#VALUE!</v>
      </c>
      <c r="AA212" s="56" t="b">
        <f>AND($A212="x",'Daļu izvēle'!$K209&lt;&gt;"",'Daļu izvēle'!$K209&lt;&gt;0)</f>
        <v>0</v>
      </c>
      <c r="AB212" s="56" t="b">
        <f t="shared" si="18"/>
        <v>0</v>
      </c>
      <c r="AC212" s="56" t="b">
        <f t="shared" si="19"/>
        <v>1</v>
      </c>
    </row>
    <row r="213" spans="1:29" hidden="1" x14ac:dyDescent="0.3">
      <c r="A213" s="324" t="str">
        <f>SUBSTITUTE('Daļu izvēle'!A210,"0","")</f>
        <v/>
      </c>
      <c r="B213" s="368">
        <f>'Daļu izvēle'!B210</f>
        <v>202</v>
      </c>
      <c r="C213" s="368" t="str">
        <f>'Daļu izvēle'!C210</f>
        <v>Zemgale</v>
      </c>
      <c r="D213" s="369" t="str">
        <f>'Daļu izvēle'!D210</f>
        <v>Kandavas</v>
      </c>
      <c r="E213" s="370">
        <f>'Daļu izvēle'!K210</f>
        <v>10</v>
      </c>
      <c r="F213" s="370">
        <f>'Daļu izvēle'!L210</f>
        <v>0</v>
      </c>
      <c r="G213" s="108">
        <f>'Daļu izvēle'!M210</f>
        <v>0</v>
      </c>
      <c r="H213" s="109">
        <f>'Daļu izvēle'!N210</f>
        <v>0</v>
      </c>
      <c r="I213" s="383"/>
      <c r="J213" s="381">
        <f t="shared" si="16"/>
        <v>0</v>
      </c>
      <c r="K213" s="96" t="str">
        <f>IF($AA213,IF(AND($I213&lt;&gt;"",$I213&lt;&gt;0),ROUND(ROUND($I213,3)*Cenas!$B$14*Cenas!B$18,2),0),"")</f>
        <v/>
      </c>
      <c r="L213" s="96" t="str">
        <f>IF($AA213,IF(AND($I213&lt;&gt;"",$I213&lt;&gt;0),ROUND(ROUND($I213,3)*Cenas!$B$14*Cenas!C$18,2),0),"")</f>
        <v/>
      </c>
      <c r="M213" s="96" t="str">
        <f>IF($AA213,IF(AND($I213&lt;&gt;"",$I213&lt;&gt;0),ROUND(ROUND($I213,3)*Cenas!$B$14*Cenas!D$18,2),0),"")</f>
        <v/>
      </c>
      <c r="N213" s="96" t="str">
        <f>IF($AA213,IF(AND($I213&lt;&gt;"",$I213&lt;&gt;0),ROUND(ROUND($I213,3)*Cenas!$B$14*Cenas!E$18,2),0),"")</f>
        <v/>
      </c>
      <c r="O213" s="96" t="str">
        <f>IF($AA213,IF(AND($I213&lt;&gt;"",$I213&lt;&gt;0),ROUND(ROUND($I213,3)*Cenas!$B$14*Cenas!F$18,2),0),"")</f>
        <v/>
      </c>
      <c r="P213" s="144" t="str">
        <f>IF($AA213,IF(AND($I213&lt;&gt;"",$I213&lt;&gt;0),ROUND(ROUND($I213,3)*Cenas!$B$14*Cenas!G$18,2),0),"")</f>
        <v/>
      </c>
      <c r="Q213" s="103" t="b">
        <f>AND($A213="x",ISBLANK($K213),ISBLANK($N213),NOT(ISBLANK('Daļu izvēle'!K210)))</f>
        <v>0</v>
      </c>
      <c r="R213" s="1"/>
      <c r="W213" s="1" t="b">
        <f t="shared" si="17"/>
        <v>0</v>
      </c>
      <c r="X213" s="1" t="b">
        <f>AND($A213="x",'Daļu izvēle'!$K210&lt;&gt;"",ISBLANK($K213))</f>
        <v>0</v>
      </c>
      <c r="Y213" s="1" t="b">
        <f>AND($A213="x",'Daļu izvēle'!$K210&lt;&gt;"",ISBLANK($N213))</f>
        <v>0</v>
      </c>
      <c r="Z213" s="1" t="e">
        <f t="shared" si="15"/>
        <v>#VALUE!</v>
      </c>
      <c r="AA213" s="56" t="b">
        <f>AND($A213="x",'Daļu izvēle'!$K210&lt;&gt;"",'Daļu izvēle'!$K210&lt;&gt;0)</f>
        <v>0</v>
      </c>
      <c r="AB213" s="56" t="b">
        <f t="shared" si="18"/>
        <v>0</v>
      </c>
      <c r="AC213" s="56" t="b">
        <f t="shared" si="19"/>
        <v>1</v>
      </c>
    </row>
    <row r="214" spans="1:29" hidden="1" x14ac:dyDescent="0.3">
      <c r="A214" s="324" t="str">
        <f>SUBSTITUTE('Daļu izvēle'!A211,"0","")</f>
        <v/>
      </c>
      <c r="B214" s="368">
        <f>'Daļu izvēle'!B211</f>
        <v>203</v>
      </c>
      <c r="C214" s="368" t="str">
        <f>'Daļu izvēle'!C211</f>
        <v>Zemgale</v>
      </c>
      <c r="D214" s="369" t="str">
        <f>'Daļu izvēle'!D211</f>
        <v>Kandavas</v>
      </c>
      <c r="E214" s="370">
        <f>'Daļu izvēle'!K211</f>
        <v>25</v>
      </c>
      <c r="F214" s="370">
        <f>'Daļu izvēle'!L211</f>
        <v>0</v>
      </c>
      <c r="G214" s="108">
        <f>'Daļu izvēle'!M211</f>
        <v>0</v>
      </c>
      <c r="H214" s="109">
        <f>'Daļu izvēle'!N211</f>
        <v>0</v>
      </c>
      <c r="I214" s="383"/>
      <c r="J214" s="381">
        <f t="shared" si="16"/>
        <v>0</v>
      </c>
      <c r="K214" s="96" t="str">
        <f>IF($AA214,IF(AND($I214&lt;&gt;"",$I214&lt;&gt;0),ROUND(ROUND($I214,3)*Cenas!$B$14*Cenas!B$18,2),0),"")</f>
        <v/>
      </c>
      <c r="L214" s="96" t="str">
        <f>IF($AA214,IF(AND($I214&lt;&gt;"",$I214&lt;&gt;0),ROUND(ROUND($I214,3)*Cenas!$B$14*Cenas!C$18,2),0),"")</f>
        <v/>
      </c>
      <c r="M214" s="96" t="str">
        <f>IF($AA214,IF(AND($I214&lt;&gt;"",$I214&lt;&gt;0),ROUND(ROUND($I214,3)*Cenas!$B$14*Cenas!D$18,2),0),"")</f>
        <v/>
      </c>
      <c r="N214" s="96" t="str">
        <f>IF($AA214,IF(AND($I214&lt;&gt;"",$I214&lt;&gt;0),ROUND(ROUND($I214,3)*Cenas!$B$14*Cenas!E$18,2),0),"")</f>
        <v/>
      </c>
      <c r="O214" s="96" t="str">
        <f>IF($AA214,IF(AND($I214&lt;&gt;"",$I214&lt;&gt;0),ROUND(ROUND($I214,3)*Cenas!$B$14*Cenas!F$18,2),0),"")</f>
        <v/>
      </c>
      <c r="P214" s="144" t="str">
        <f>IF($AA214,IF(AND($I214&lt;&gt;"",$I214&lt;&gt;0),ROUND(ROUND($I214,3)*Cenas!$B$14*Cenas!G$18,2),0),"")</f>
        <v/>
      </c>
      <c r="Q214" s="103" t="b">
        <f>AND($A214="x",ISBLANK($K214),ISBLANK($N214),NOT(ISBLANK('Daļu izvēle'!K211)))</f>
        <v>0</v>
      </c>
      <c r="R214" s="1"/>
      <c r="W214" s="1" t="b">
        <f t="shared" si="17"/>
        <v>0</v>
      </c>
      <c r="X214" s="1" t="b">
        <f>AND($A214="x",'Daļu izvēle'!$K211&lt;&gt;"",ISBLANK($K214))</f>
        <v>0</v>
      </c>
      <c r="Y214" s="1" t="b">
        <f>AND($A214="x",'Daļu izvēle'!$K211&lt;&gt;"",ISBLANK($N214))</f>
        <v>0</v>
      </c>
      <c r="Z214" s="1" t="e">
        <f t="shared" si="15"/>
        <v>#VALUE!</v>
      </c>
      <c r="AA214" s="56" t="b">
        <f>AND($A214="x",'Daļu izvēle'!$K211&lt;&gt;"",'Daļu izvēle'!$K211&lt;&gt;0)</f>
        <v>0</v>
      </c>
      <c r="AB214" s="56" t="b">
        <f t="shared" si="18"/>
        <v>0</v>
      </c>
      <c r="AC214" s="56" t="b">
        <f t="shared" si="19"/>
        <v>1</v>
      </c>
    </row>
    <row r="215" spans="1:29" hidden="1" x14ac:dyDescent="0.3">
      <c r="A215" s="324" t="str">
        <f>SUBSTITUTE('Daļu izvēle'!A212,"0","")</f>
        <v/>
      </c>
      <c r="B215" s="368">
        <f>'Daļu izvēle'!B212</f>
        <v>204</v>
      </c>
      <c r="C215" s="368" t="str">
        <f>'Daļu izvēle'!C212</f>
        <v>Zemgale</v>
      </c>
      <c r="D215" s="369" t="str">
        <f>'Daļu izvēle'!D212</f>
        <v>Kandavas</v>
      </c>
      <c r="E215" s="370">
        <f>'Daļu izvēle'!K212</f>
        <v>0</v>
      </c>
      <c r="F215" s="370">
        <f>'Daļu izvēle'!L212</f>
        <v>0</v>
      </c>
      <c r="G215" s="108">
        <f>'Daļu izvēle'!M212</f>
        <v>0</v>
      </c>
      <c r="H215" s="109">
        <f>'Daļu izvēle'!N212</f>
        <v>0</v>
      </c>
      <c r="I215" s="383"/>
      <c r="J215" s="381">
        <f t="shared" si="16"/>
        <v>0</v>
      </c>
      <c r="K215" s="96" t="str">
        <f>IF($AA215,IF(AND($I215&lt;&gt;"",$I215&lt;&gt;0),ROUND(ROUND($I215,3)*Cenas!$B$14*Cenas!B$18,2),0),"")</f>
        <v/>
      </c>
      <c r="L215" s="96" t="str">
        <f>IF($AA215,IF(AND($I215&lt;&gt;"",$I215&lt;&gt;0),ROUND(ROUND($I215,3)*Cenas!$B$14*Cenas!C$18,2),0),"")</f>
        <v/>
      </c>
      <c r="M215" s="96" t="str">
        <f>IF($AA215,IF(AND($I215&lt;&gt;"",$I215&lt;&gt;0),ROUND(ROUND($I215,3)*Cenas!$B$14*Cenas!D$18,2),0),"")</f>
        <v/>
      </c>
      <c r="N215" s="96" t="str">
        <f>IF($AA215,IF(AND($I215&lt;&gt;"",$I215&lt;&gt;0),ROUND(ROUND($I215,3)*Cenas!$B$14*Cenas!E$18,2),0),"")</f>
        <v/>
      </c>
      <c r="O215" s="96" t="str">
        <f>IF($AA215,IF(AND($I215&lt;&gt;"",$I215&lt;&gt;0),ROUND(ROUND($I215,3)*Cenas!$B$14*Cenas!F$18,2),0),"")</f>
        <v/>
      </c>
      <c r="P215" s="144" t="str">
        <f>IF($AA215,IF(AND($I215&lt;&gt;"",$I215&lt;&gt;0),ROUND(ROUND($I215,3)*Cenas!$B$14*Cenas!G$18,2),0),"")</f>
        <v/>
      </c>
      <c r="Q215" s="103" t="b">
        <f>AND($A215="x",ISBLANK($K215),ISBLANK($N215),NOT(ISBLANK('Daļu izvēle'!K212)))</f>
        <v>0</v>
      </c>
      <c r="R215" s="1"/>
      <c r="W215" s="1" t="b">
        <f t="shared" si="17"/>
        <v>0</v>
      </c>
      <c r="X215" s="1" t="b">
        <f>AND($A215="x",'Daļu izvēle'!$K212&lt;&gt;"",ISBLANK($K215))</f>
        <v>0</v>
      </c>
      <c r="Y215" s="1" t="b">
        <f>AND($A215="x",'Daļu izvēle'!$K212&lt;&gt;"",ISBLANK($N215))</f>
        <v>0</v>
      </c>
      <c r="Z215" s="1" t="e">
        <f t="shared" si="15"/>
        <v>#VALUE!</v>
      </c>
      <c r="AA215" s="56" t="b">
        <f>AND($A215="x",'Daļu izvēle'!$K212&lt;&gt;"",'Daļu izvēle'!$K212&lt;&gt;0)</f>
        <v>0</v>
      </c>
      <c r="AB215" s="56" t="b">
        <f t="shared" si="18"/>
        <v>0</v>
      </c>
      <c r="AC215" s="56" t="b">
        <f t="shared" si="19"/>
        <v>1</v>
      </c>
    </row>
    <row r="216" spans="1:29" hidden="1" x14ac:dyDescent="0.3">
      <c r="A216" s="324" t="str">
        <f>SUBSTITUTE('Daļu izvēle'!A213,"0","")</f>
        <v/>
      </c>
      <c r="B216" s="368">
        <f>'Daļu izvēle'!B213</f>
        <v>205</v>
      </c>
      <c r="C216" s="368" t="str">
        <f>'Daļu izvēle'!C213</f>
        <v>Zemgale</v>
      </c>
      <c r="D216" s="369" t="str">
        <f>'Daļu izvēle'!D213</f>
        <v>Kandavas</v>
      </c>
      <c r="E216" s="370">
        <f>'Daļu izvēle'!K213</f>
        <v>0</v>
      </c>
      <c r="F216" s="370">
        <f>'Daļu izvēle'!L213</f>
        <v>0</v>
      </c>
      <c r="G216" s="108">
        <f>'Daļu izvēle'!M213</f>
        <v>0</v>
      </c>
      <c r="H216" s="109">
        <f>'Daļu izvēle'!N213</f>
        <v>0</v>
      </c>
      <c r="I216" s="383"/>
      <c r="J216" s="381">
        <f t="shared" si="16"/>
        <v>0</v>
      </c>
      <c r="K216" s="96" t="str">
        <f>IF($AA216,IF(AND($I216&lt;&gt;"",$I216&lt;&gt;0),ROUND(ROUND($I216,3)*Cenas!$B$14*Cenas!B$18,2),0),"")</f>
        <v/>
      </c>
      <c r="L216" s="96" t="str">
        <f>IF($AA216,IF(AND($I216&lt;&gt;"",$I216&lt;&gt;0),ROUND(ROUND($I216,3)*Cenas!$B$14*Cenas!C$18,2),0),"")</f>
        <v/>
      </c>
      <c r="M216" s="96" t="str">
        <f>IF($AA216,IF(AND($I216&lt;&gt;"",$I216&lt;&gt;0),ROUND(ROUND($I216,3)*Cenas!$B$14*Cenas!D$18,2),0),"")</f>
        <v/>
      </c>
      <c r="N216" s="96" t="str">
        <f>IF($AA216,IF(AND($I216&lt;&gt;"",$I216&lt;&gt;0),ROUND(ROUND($I216,3)*Cenas!$B$14*Cenas!E$18,2),0),"")</f>
        <v/>
      </c>
      <c r="O216" s="96" t="str">
        <f>IF($AA216,IF(AND($I216&lt;&gt;"",$I216&lt;&gt;0),ROUND(ROUND($I216,3)*Cenas!$B$14*Cenas!F$18,2),0),"")</f>
        <v/>
      </c>
      <c r="P216" s="144" t="str">
        <f>IF($AA216,IF(AND($I216&lt;&gt;"",$I216&lt;&gt;0),ROUND(ROUND($I216,3)*Cenas!$B$14*Cenas!G$18,2),0),"")</f>
        <v/>
      </c>
      <c r="Q216" s="103" t="b">
        <f>AND($A216="x",ISBLANK($K216),ISBLANK($N216),NOT(ISBLANK('Daļu izvēle'!K213)))</f>
        <v>0</v>
      </c>
      <c r="R216" s="1"/>
      <c r="W216" s="1" t="b">
        <f t="shared" si="17"/>
        <v>0</v>
      </c>
      <c r="X216" s="1" t="b">
        <f>AND($A216="x",'Daļu izvēle'!$K213&lt;&gt;"",ISBLANK($K216))</f>
        <v>0</v>
      </c>
      <c r="Y216" s="1" t="b">
        <f>AND($A216="x",'Daļu izvēle'!$K213&lt;&gt;"",ISBLANK($N216))</f>
        <v>0</v>
      </c>
      <c r="Z216" s="1" t="e">
        <f t="shared" si="15"/>
        <v>#VALUE!</v>
      </c>
      <c r="AA216" s="56" t="b">
        <f>AND($A216="x",'Daļu izvēle'!$K213&lt;&gt;"",'Daļu izvēle'!$K213&lt;&gt;0)</f>
        <v>0</v>
      </c>
      <c r="AB216" s="56" t="b">
        <f t="shared" si="18"/>
        <v>0</v>
      </c>
      <c r="AC216" s="56" t="b">
        <f t="shared" si="19"/>
        <v>1</v>
      </c>
    </row>
    <row r="217" spans="1:29" hidden="1" x14ac:dyDescent="0.3">
      <c r="A217" s="324" t="str">
        <f>SUBSTITUTE('Daļu izvēle'!A214,"0","")</f>
        <v/>
      </c>
      <c r="B217" s="368">
        <f>'Daļu izvēle'!B214</f>
        <v>206</v>
      </c>
      <c r="C217" s="368" t="str">
        <f>'Daļu izvēle'!C214</f>
        <v>Zemgale</v>
      </c>
      <c r="D217" s="369" t="str">
        <f>'Daļu izvēle'!D214</f>
        <v>Klīves</v>
      </c>
      <c r="E217" s="370">
        <f>'Daļu izvēle'!K214</f>
        <v>10</v>
      </c>
      <c r="F217" s="370">
        <f>'Daļu izvēle'!L214</f>
        <v>10</v>
      </c>
      <c r="G217" s="108">
        <f>'Daļu izvēle'!M214</f>
        <v>0</v>
      </c>
      <c r="H217" s="109">
        <f>'Daļu izvēle'!N214</f>
        <v>0</v>
      </c>
      <c r="I217" s="383"/>
      <c r="J217" s="381">
        <f t="shared" si="16"/>
        <v>0</v>
      </c>
      <c r="K217" s="96" t="str">
        <f>IF($AA217,IF(AND($I217&lt;&gt;"",$I217&lt;&gt;0),ROUND(ROUND($I217,3)*Cenas!$B$14*Cenas!B$18,2),0),"")</f>
        <v/>
      </c>
      <c r="L217" s="96" t="str">
        <f>IF($AA217,IF(AND($I217&lt;&gt;"",$I217&lt;&gt;0),ROUND(ROUND($I217,3)*Cenas!$B$14*Cenas!C$18,2),0),"")</f>
        <v/>
      </c>
      <c r="M217" s="96" t="str">
        <f>IF($AA217,IF(AND($I217&lt;&gt;"",$I217&lt;&gt;0),ROUND(ROUND($I217,3)*Cenas!$B$14*Cenas!D$18,2),0),"")</f>
        <v/>
      </c>
      <c r="N217" s="96" t="str">
        <f>IF($AA217,IF(AND($I217&lt;&gt;"",$I217&lt;&gt;0),ROUND(ROUND($I217,3)*Cenas!$B$14*Cenas!E$18,2),0),"")</f>
        <v/>
      </c>
      <c r="O217" s="96" t="str">
        <f>IF($AA217,IF(AND($I217&lt;&gt;"",$I217&lt;&gt;0),ROUND(ROUND($I217,3)*Cenas!$B$14*Cenas!F$18,2),0),"")</f>
        <v/>
      </c>
      <c r="P217" s="144" t="str">
        <f>IF($AA217,IF(AND($I217&lt;&gt;"",$I217&lt;&gt;0),ROUND(ROUND($I217,3)*Cenas!$B$14*Cenas!G$18,2),0),"")</f>
        <v/>
      </c>
      <c r="Q217" s="103" t="b">
        <f>AND($A217="x",ISBLANK($K217),ISBLANK($N217),NOT(ISBLANK('Daļu izvēle'!K214)))</f>
        <v>0</v>
      </c>
      <c r="R217" s="1"/>
      <c r="W217" s="1" t="b">
        <f t="shared" si="17"/>
        <v>0</v>
      </c>
      <c r="X217" s="1" t="b">
        <f>AND($A217="x",'Daļu izvēle'!$K214&lt;&gt;"",ISBLANK($K217))</f>
        <v>0</v>
      </c>
      <c r="Y217" s="1" t="b">
        <f>AND($A217="x",'Daļu izvēle'!$K214&lt;&gt;"",ISBLANK($N217))</f>
        <v>0</v>
      </c>
      <c r="Z217" s="1" t="e">
        <f t="shared" si="15"/>
        <v>#VALUE!</v>
      </c>
      <c r="AA217" s="56" t="b">
        <f>AND($A217="x",'Daļu izvēle'!$K214&lt;&gt;"",'Daļu izvēle'!$K214&lt;&gt;0)</f>
        <v>0</v>
      </c>
      <c r="AB217" s="56" t="b">
        <f t="shared" si="18"/>
        <v>0</v>
      </c>
      <c r="AC217" s="56" t="b">
        <f t="shared" si="19"/>
        <v>1</v>
      </c>
    </row>
    <row r="218" spans="1:29" hidden="1" x14ac:dyDescent="0.3">
      <c r="A218" s="324" t="str">
        <f>SUBSTITUTE('Daļu izvēle'!A215,"0","")</f>
        <v/>
      </c>
      <c r="B218" s="368">
        <f>'Daļu izvēle'!B215</f>
        <v>207</v>
      </c>
      <c r="C218" s="368" t="str">
        <f>'Daļu izvēle'!C215</f>
        <v>Zemgale</v>
      </c>
      <c r="D218" s="369" t="str">
        <f>'Daļu izvēle'!D215</f>
        <v>Klīves</v>
      </c>
      <c r="E218" s="370">
        <f>'Daļu izvēle'!K215</f>
        <v>0</v>
      </c>
      <c r="F218" s="370">
        <f>'Daļu izvēle'!L215</f>
        <v>0</v>
      </c>
      <c r="G218" s="108">
        <f>'Daļu izvēle'!M215</f>
        <v>0</v>
      </c>
      <c r="H218" s="109">
        <f>'Daļu izvēle'!N215</f>
        <v>0</v>
      </c>
      <c r="I218" s="383"/>
      <c r="J218" s="381">
        <f t="shared" si="16"/>
        <v>0</v>
      </c>
      <c r="K218" s="96" t="str">
        <f>IF($AA218,IF(AND($I218&lt;&gt;"",$I218&lt;&gt;0),ROUND(ROUND($I218,3)*Cenas!$B$14*Cenas!B$18,2),0),"")</f>
        <v/>
      </c>
      <c r="L218" s="96" t="str">
        <f>IF($AA218,IF(AND($I218&lt;&gt;"",$I218&lt;&gt;0),ROUND(ROUND($I218,3)*Cenas!$B$14*Cenas!C$18,2),0),"")</f>
        <v/>
      </c>
      <c r="M218" s="96" t="str">
        <f>IF($AA218,IF(AND($I218&lt;&gt;"",$I218&lt;&gt;0),ROUND(ROUND($I218,3)*Cenas!$B$14*Cenas!D$18,2),0),"")</f>
        <v/>
      </c>
      <c r="N218" s="96" t="str">
        <f>IF($AA218,IF(AND($I218&lt;&gt;"",$I218&lt;&gt;0),ROUND(ROUND($I218,3)*Cenas!$B$14*Cenas!E$18,2),0),"")</f>
        <v/>
      </c>
      <c r="O218" s="96" t="str">
        <f>IF($AA218,IF(AND($I218&lt;&gt;"",$I218&lt;&gt;0),ROUND(ROUND($I218,3)*Cenas!$B$14*Cenas!F$18,2),0),"")</f>
        <v/>
      </c>
      <c r="P218" s="144" t="str">
        <f>IF($AA218,IF(AND($I218&lt;&gt;"",$I218&lt;&gt;0),ROUND(ROUND($I218,3)*Cenas!$B$14*Cenas!G$18,2),0),"")</f>
        <v/>
      </c>
      <c r="Q218" s="103" t="b">
        <f>AND($A218="x",ISBLANK($K218),ISBLANK($N218),NOT(ISBLANK('Daļu izvēle'!K215)))</f>
        <v>0</v>
      </c>
      <c r="R218" s="1"/>
      <c r="W218" s="1" t="b">
        <f t="shared" si="17"/>
        <v>0</v>
      </c>
      <c r="X218" s="1" t="b">
        <f>AND($A218="x",'Daļu izvēle'!$K215&lt;&gt;"",ISBLANK($K218))</f>
        <v>0</v>
      </c>
      <c r="Y218" s="1" t="b">
        <f>AND($A218="x",'Daļu izvēle'!$K215&lt;&gt;"",ISBLANK($N218))</f>
        <v>0</v>
      </c>
      <c r="Z218" s="1" t="e">
        <f t="shared" si="15"/>
        <v>#VALUE!</v>
      </c>
      <c r="AA218" s="56" t="b">
        <f>AND($A218="x",'Daļu izvēle'!$K215&lt;&gt;"",'Daļu izvēle'!$K215&lt;&gt;0)</f>
        <v>0</v>
      </c>
      <c r="AB218" s="56" t="b">
        <f t="shared" si="18"/>
        <v>0</v>
      </c>
      <c r="AC218" s="56" t="b">
        <f t="shared" si="19"/>
        <v>1</v>
      </c>
    </row>
    <row r="219" spans="1:29" hidden="1" x14ac:dyDescent="0.3">
      <c r="A219" s="324" t="str">
        <f>SUBSTITUTE('Daļu izvēle'!A216,"0","")</f>
        <v/>
      </c>
      <c r="B219" s="368">
        <f>'Daļu izvēle'!B216</f>
        <v>208</v>
      </c>
      <c r="C219" s="368" t="str">
        <f>'Daļu izvēle'!C216</f>
        <v>Zemgale</v>
      </c>
      <c r="D219" s="369" t="str">
        <f>'Daļu izvēle'!D216</f>
        <v>Klīves</v>
      </c>
      <c r="E219" s="370">
        <f>'Daļu izvēle'!K216</f>
        <v>0</v>
      </c>
      <c r="F219" s="370">
        <f>'Daļu izvēle'!L216</f>
        <v>0</v>
      </c>
      <c r="G219" s="108">
        <f>'Daļu izvēle'!M216</f>
        <v>0</v>
      </c>
      <c r="H219" s="109">
        <f>'Daļu izvēle'!N216</f>
        <v>0</v>
      </c>
      <c r="I219" s="383"/>
      <c r="J219" s="381">
        <f t="shared" si="16"/>
        <v>0</v>
      </c>
      <c r="K219" s="96" t="str">
        <f>IF($AA219,IF(AND($I219&lt;&gt;"",$I219&lt;&gt;0),ROUND(ROUND($I219,3)*Cenas!$B$14*Cenas!B$18,2),0),"")</f>
        <v/>
      </c>
      <c r="L219" s="96" t="str">
        <f>IF($AA219,IF(AND($I219&lt;&gt;"",$I219&lt;&gt;0),ROUND(ROUND($I219,3)*Cenas!$B$14*Cenas!C$18,2),0),"")</f>
        <v/>
      </c>
      <c r="M219" s="96" t="str">
        <f>IF($AA219,IF(AND($I219&lt;&gt;"",$I219&lt;&gt;0),ROUND(ROUND($I219,3)*Cenas!$B$14*Cenas!D$18,2),0),"")</f>
        <v/>
      </c>
      <c r="N219" s="96" t="str">
        <f>IF($AA219,IF(AND($I219&lt;&gt;"",$I219&lt;&gt;0),ROUND(ROUND($I219,3)*Cenas!$B$14*Cenas!E$18,2),0),"")</f>
        <v/>
      </c>
      <c r="O219" s="96" t="str">
        <f>IF($AA219,IF(AND($I219&lt;&gt;"",$I219&lt;&gt;0),ROUND(ROUND($I219,3)*Cenas!$B$14*Cenas!F$18,2),0),"")</f>
        <v/>
      </c>
      <c r="P219" s="144" t="str">
        <f>IF($AA219,IF(AND($I219&lt;&gt;"",$I219&lt;&gt;0),ROUND(ROUND($I219,3)*Cenas!$B$14*Cenas!G$18,2),0),"")</f>
        <v/>
      </c>
      <c r="Q219" s="103" t="b">
        <f>AND($A219="x",ISBLANK($K219),ISBLANK($N219),NOT(ISBLANK('Daļu izvēle'!K216)))</f>
        <v>0</v>
      </c>
      <c r="R219" s="1"/>
      <c r="W219" s="1" t="b">
        <f t="shared" si="17"/>
        <v>0</v>
      </c>
      <c r="X219" s="1" t="b">
        <f>AND($A219="x",'Daļu izvēle'!$K216&lt;&gt;"",ISBLANK($K219))</f>
        <v>0</v>
      </c>
      <c r="Y219" s="1" t="b">
        <f>AND($A219="x",'Daļu izvēle'!$K216&lt;&gt;"",ISBLANK($N219))</f>
        <v>0</v>
      </c>
      <c r="Z219" s="1" t="e">
        <f t="shared" si="15"/>
        <v>#VALUE!</v>
      </c>
      <c r="AA219" s="56" t="b">
        <f>AND($A219="x",'Daļu izvēle'!$K216&lt;&gt;"",'Daļu izvēle'!$K216&lt;&gt;0)</f>
        <v>0</v>
      </c>
      <c r="AB219" s="56" t="b">
        <f t="shared" si="18"/>
        <v>0</v>
      </c>
      <c r="AC219" s="56" t="b">
        <f t="shared" si="19"/>
        <v>1</v>
      </c>
    </row>
    <row r="220" spans="1:29" hidden="1" x14ac:dyDescent="0.3">
      <c r="A220" s="324" t="str">
        <f>SUBSTITUTE('Daļu izvēle'!A217,"0","")</f>
        <v/>
      </c>
      <c r="B220" s="368">
        <f>'Daļu izvēle'!B217</f>
        <v>209</v>
      </c>
      <c r="C220" s="368" t="str">
        <f>'Daļu izvēle'!C217</f>
        <v>Zemgale</v>
      </c>
      <c r="D220" s="369" t="str">
        <f>'Daļu izvēle'!D217</f>
        <v>Klīves</v>
      </c>
      <c r="E220" s="370">
        <f>'Daļu izvēle'!K217</f>
        <v>0</v>
      </c>
      <c r="F220" s="370">
        <f>'Daļu izvēle'!L217</f>
        <v>0</v>
      </c>
      <c r="G220" s="108">
        <f>'Daļu izvēle'!M217</f>
        <v>0</v>
      </c>
      <c r="H220" s="109">
        <f>'Daļu izvēle'!N217</f>
        <v>0</v>
      </c>
      <c r="I220" s="383"/>
      <c r="J220" s="381">
        <f t="shared" si="16"/>
        <v>0</v>
      </c>
      <c r="K220" s="96" t="str">
        <f>IF($AA220,IF(AND($I220&lt;&gt;"",$I220&lt;&gt;0),ROUND(ROUND($I220,3)*Cenas!$B$14*Cenas!B$18,2),0),"")</f>
        <v/>
      </c>
      <c r="L220" s="96" t="str">
        <f>IF($AA220,IF(AND($I220&lt;&gt;"",$I220&lt;&gt;0),ROUND(ROUND($I220,3)*Cenas!$B$14*Cenas!C$18,2),0),"")</f>
        <v/>
      </c>
      <c r="M220" s="96" t="str">
        <f>IF($AA220,IF(AND($I220&lt;&gt;"",$I220&lt;&gt;0),ROUND(ROUND($I220,3)*Cenas!$B$14*Cenas!D$18,2),0),"")</f>
        <v/>
      </c>
      <c r="N220" s="96" t="str">
        <f>IF($AA220,IF(AND($I220&lt;&gt;"",$I220&lt;&gt;0),ROUND(ROUND($I220,3)*Cenas!$B$14*Cenas!E$18,2),0),"")</f>
        <v/>
      </c>
      <c r="O220" s="96" t="str">
        <f>IF($AA220,IF(AND($I220&lt;&gt;"",$I220&lt;&gt;0),ROUND(ROUND($I220,3)*Cenas!$B$14*Cenas!F$18,2),0),"")</f>
        <v/>
      </c>
      <c r="P220" s="144" t="str">
        <f>IF($AA220,IF(AND($I220&lt;&gt;"",$I220&lt;&gt;0),ROUND(ROUND($I220,3)*Cenas!$B$14*Cenas!G$18,2),0),"")</f>
        <v/>
      </c>
      <c r="Q220" s="103" t="b">
        <f>AND($A220="x",ISBLANK($K220),ISBLANK($N220),NOT(ISBLANK('Daļu izvēle'!K217)))</f>
        <v>0</v>
      </c>
      <c r="R220" s="1"/>
      <c r="W220" s="1" t="b">
        <f t="shared" si="17"/>
        <v>0</v>
      </c>
      <c r="X220" s="1" t="b">
        <f>AND($A220="x",'Daļu izvēle'!$K217&lt;&gt;"",ISBLANK($K220))</f>
        <v>0</v>
      </c>
      <c r="Y220" s="1" t="b">
        <f>AND($A220="x",'Daļu izvēle'!$K217&lt;&gt;"",ISBLANK($N220))</f>
        <v>0</v>
      </c>
      <c r="Z220" s="1" t="e">
        <f t="shared" si="15"/>
        <v>#VALUE!</v>
      </c>
      <c r="AA220" s="56" t="b">
        <f>AND($A220="x",'Daļu izvēle'!$K217&lt;&gt;"",'Daļu izvēle'!$K217&lt;&gt;0)</f>
        <v>0</v>
      </c>
      <c r="AB220" s="56" t="b">
        <f t="shared" si="18"/>
        <v>0</v>
      </c>
      <c r="AC220" s="56" t="b">
        <f t="shared" si="19"/>
        <v>1</v>
      </c>
    </row>
    <row r="221" spans="1:29" hidden="1" x14ac:dyDescent="0.3">
      <c r="A221" s="324" t="str">
        <f>SUBSTITUTE('Daļu izvēle'!A218,"0","")</f>
        <v/>
      </c>
      <c r="B221" s="368">
        <f>'Daļu izvēle'!B218</f>
        <v>210</v>
      </c>
      <c r="C221" s="368" t="str">
        <f>'Daļu izvēle'!C218</f>
        <v>Zemgale</v>
      </c>
      <c r="D221" s="369" t="str">
        <f>'Daļu izvēle'!D218</f>
        <v>Klīves</v>
      </c>
      <c r="E221" s="370">
        <f>'Daļu izvēle'!K218</f>
        <v>20</v>
      </c>
      <c r="F221" s="370">
        <f>'Daļu izvēle'!L218</f>
        <v>0</v>
      </c>
      <c r="G221" s="108">
        <f>'Daļu izvēle'!M218</f>
        <v>0</v>
      </c>
      <c r="H221" s="109">
        <f>'Daļu izvēle'!N218</f>
        <v>0</v>
      </c>
      <c r="I221" s="383"/>
      <c r="J221" s="381">
        <f t="shared" si="16"/>
        <v>0</v>
      </c>
      <c r="K221" s="96" t="str">
        <f>IF($AA221,IF(AND($I221&lt;&gt;"",$I221&lt;&gt;0),ROUND(ROUND($I221,3)*Cenas!$B$14*Cenas!B$18,2),0),"")</f>
        <v/>
      </c>
      <c r="L221" s="96" t="str">
        <f>IF($AA221,IF(AND($I221&lt;&gt;"",$I221&lt;&gt;0),ROUND(ROUND($I221,3)*Cenas!$B$14*Cenas!C$18,2),0),"")</f>
        <v/>
      </c>
      <c r="M221" s="96" t="str">
        <f>IF($AA221,IF(AND($I221&lt;&gt;"",$I221&lt;&gt;0),ROUND(ROUND($I221,3)*Cenas!$B$14*Cenas!D$18,2),0),"")</f>
        <v/>
      </c>
      <c r="N221" s="96" t="str">
        <f>IF($AA221,IF(AND($I221&lt;&gt;"",$I221&lt;&gt;0),ROUND(ROUND($I221,3)*Cenas!$B$14*Cenas!E$18,2),0),"")</f>
        <v/>
      </c>
      <c r="O221" s="96" t="str">
        <f>IF($AA221,IF(AND($I221&lt;&gt;"",$I221&lt;&gt;0),ROUND(ROUND($I221,3)*Cenas!$B$14*Cenas!F$18,2),0),"")</f>
        <v/>
      </c>
      <c r="P221" s="144" t="str">
        <f>IF($AA221,IF(AND($I221&lt;&gt;"",$I221&lt;&gt;0),ROUND(ROUND($I221,3)*Cenas!$B$14*Cenas!G$18,2),0),"")</f>
        <v/>
      </c>
      <c r="Q221" s="103" t="b">
        <f>AND($A221="x",ISBLANK($K221),ISBLANK($N221),NOT(ISBLANK('Daļu izvēle'!K218)))</f>
        <v>0</v>
      </c>
      <c r="R221" s="1"/>
      <c r="W221" s="1" t="b">
        <f t="shared" si="17"/>
        <v>0</v>
      </c>
      <c r="X221" s="1" t="b">
        <f>AND($A221="x",'Daļu izvēle'!$K218&lt;&gt;"",ISBLANK($K221))</f>
        <v>0</v>
      </c>
      <c r="Y221" s="1" t="b">
        <f>AND($A221="x",'Daļu izvēle'!$K218&lt;&gt;"",ISBLANK($N221))</f>
        <v>0</v>
      </c>
      <c r="Z221" s="1" t="e">
        <f t="shared" si="15"/>
        <v>#VALUE!</v>
      </c>
      <c r="AA221" s="56" t="b">
        <f>AND($A221="x",'Daļu izvēle'!$K218&lt;&gt;"",'Daļu izvēle'!$K218&lt;&gt;0)</f>
        <v>0</v>
      </c>
      <c r="AB221" s="56" t="b">
        <f t="shared" si="18"/>
        <v>0</v>
      </c>
      <c r="AC221" s="56" t="b">
        <f t="shared" si="19"/>
        <v>1</v>
      </c>
    </row>
    <row r="222" spans="1:29" hidden="1" x14ac:dyDescent="0.3">
      <c r="A222" s="324" t="str">
        <f>SUBSTITUTE('Daļu izvēle'!A219,"0","")</f>
        <v/>
      </c>
      <c r="B222" s="368">
        <f>'Daļu izvēle'!B219</f>
        <v>211</v>
      </c>
      <c r="C222" s="368" t="str">
        <f>'Daļu izvēle'!C219</f>
        <v>Zemgale</v>
      </c>
      <c r="D222" s="369" t="str">
        <f>'Daļu izvēle'!D219</f>
        <v>Klīves</v>
      </c>
      <c r="E222" s="370">
        <f>'Daļu izvēle'!K219</f>
        <v>10</v>
      </c>
      <c r="F222" s="370">
        <f>'Daļu izvēle'!L219</f>
        <v>0</v>
      </c>
      <c r="G222" s="108">
        <f>'Daļu izvēle'!M219</f>
        <v>0</v>
      </c>
      <c r="H222" s="109">
        <f>'Daļu izvēle'!N219</f>
        <v>0</v>
      </c>
      <c r="I222" s="383"/>
      <c r="J222" s="381">
        <f t="shared" si="16"/>
        <v>0</v>
      </c>
      <c r="K222" s="96" t="str">
        <f>IF($AA222,IF(AND($I222&lt;&gt;"",$I222&lt;&gt;0),ROUND(ROUND($I222,3)*Cenas!$B$14*Cenas!B$18,2),0),"")</f>
        <v/>
      </c>
      <c r="L222" s="96" t="str">
        <f>IF($AA222,IF(AND($I222&lt;&gt;"",$I222&lt;&gt;0),ROUND(ROUND($I222,3)*Cenas!$B$14*Cenas!C$18,2),0),"")</f>
        <v/>
      </c>
      <c r="M222" s="96" t="str">
        <f>IF($AA222,IF(AND($I222&lt;&gt;"",$I222&lt;&gt;0),ROUND(ROUND($I222,3)*Cenas!$B$14*Cenas!D$18,2),0),"")</f>
        <v/>
      </c>
      <c r="N222" s="96" t="str">
        <f>IF($AA222,IF(AND($I222&lt;&gt;"",$I222&lt;&gt;0),ROUND(ROUND($I222,3)*Cenas!$B$14*Cenas!E$18,2),0),"")</f>
        <v/>
      </c>
      <c r="O222" s="96" t="str">
        <f>IF($AA222,IF(AND($I222&lt;&gt;"",$I222&lt;&gt;0),ROUND(ROUND($I222,3)*Cenas!$B$14*Cenas!F$18,2),0),"")</f>
        <v/>
      </c>
      <c r="P222" s="144" t="str">
        <f>IF($AA222,IF(AND($I222&lt;&gt;"",$I222&lt;&gt;0),ROUND(ROUND($I222,3)*Cenas!$B$14*Cenas!G$18,2),0),"")</f>
        <v/>
      </c>
      <c r="Q222" s="103" t="b">
        <f>AND($A222="x",ISBLANK($K222),ISBLANK($N222),NOT(ISBLANK('Daļu izvēle'!K219)))</f>
        <v>0</v>
      </c>
      <c r="R222" s="1"/>
      <c r="W222" s="1" t="b">
        <f t="shared" si="17"/>
        <v>0</v>
      </c>
      <c r="X222" s="1" t="b">
        <f>AND($A222="x",'Daļu izvēle'!$K219&lt;&gt;"",ISBLANK($K222))</f>
        <v>0</v>
      </c>
      <c r="Y222" s="1" t="b">
        <f>AND($A222="x",'Daļu izvēle'!$K219&lt;&gt;"",ISBLANK($N222))</f>
        <v>0</v>
      </c>
      <c r="Z222" s="1" t="e">
        <f t="shared" si="15"/>
        <v>#VALUE!</v>
      </c>
      <c r="AA222" s="56" t="b">
        <f>AND($A222="x",'Daļu izvēle'!$K219&lt;&gt;"",'Daļu izvēle'!$K219&lt;&gt;0)</f>
        <v>0</v>
      </c>
      <c r="AB222" s="56" t="b">
        <f t="shared" si="18"/>
        <v>0</v>
      </c>
      <c r="AC222" s="56" t="b">
        <f t="shared" si="19"/>
        <v>1</v>
      </c>
    </row>
    <row r="223" spans="1:29" hidden="1" x14ac:dyDescent="0.3">
      <c r="A223" s="324" t="str">
        <f>SUBSTITUTE('Daļu izvēle'!A220,"0","")</f>
        <v/>
      </c>
      <c r="B223" s="368">
        <f>'Daļu izvēle'!B220</f>
        <v>212</v>
      </c>
      <c r="C223" s="368" t="str">
        <f>'Daļu izvēle'!C220</f>
        <v>Zemgale</v>
      </c>
      <c r="D223" s="369" t="str">
        <f>'Daļu izvēle'!D220</f>
        <v>Klīves</v>
      </c>
      <c r="E223" s="370">
        <f>'Daļu izvēle'!K220</f>
        <v>0</v>
      </c>
      <c r="F223" s="370">
        <f>'Daļu izvēle'!L220</f>
        <v>0</v>
      </c>
      <c r="G223" s="108">
        <f>'Daļu izvēle'!M220</f>
        <v>0</v>
      </c>
      <c r="H223" s="109">
        <f>'Daļu izvēle'!N220</f>
        <v>0</v>
      </c>
      <c r="I223" s="383"/>
      <c r="J223" s="381">
        <f t="shared" si="16"/>
        <v>0</v>
      </c>
      <c r="K223" s="96" t="str">
        <f>IF($AA223,IF(AND($I223&lt;&gt;"",$I223&lt;&gt;0),ROUND(ROUND($I223,3)*Cenas!$B$14*Cenas!B$18,2),0),"")</f>
        <v/>
      </c>
      <c r="L223" s="96" t="str">
        <f>IF($AA223,IF(AND($I223&lt;&gt;"",$I223&lt;&gt;0),ROUND(ROUND($I223,3)*Cenas!$B$14*Cenas!C$18,2),0),"")</f>
        <v/>
      </c>
      <c r="M223" s="96" t="str">
        <f>IF($AA223,IF(AND($I223&lt;&gt;"",$I223&lt;&gt;0),ROUND(ROUND($I223,3)*Cenas!$B$14*Cenas!D$18,2),0),"")</f>
        <v/>
      </c>
      <c r="N223" s="96" t="str">
        <f>IF($AA223,IF(AND($I223&lt;&gt;"",$I223&lt;&gt;0),ROUND(ROUND($I223,3)*Cenas!$B$14*Cenas!E$18,2),0),"")</f>
        <v/>
      </c>
      <c r="O223" s="96" t="str">
        <f>IF($AA223,IF(AND($I223&lt;&gt;"",$I223&lt;&gt;0),ROUND(ROUND($I223,3)*Cenas!$B$14*Cenas!F$18,2),0),"")</f>
        <v/>
      </c>
      <c r="P223" s="144" t="str">
        <f>IF($AA223,IF(AND($I223&lt;&gt;"",$I223&lt;&gt;0),ROUND(ROUND($I223,3)*Cenas!$B$14*Cenas!G$18,2),0),"")</f>
        <v/>
      </c>
      <c r="Q223" s="103" t="b">
        <f>AND($A223="x",ISBLANK($K223),ISBLANK($N223),NOT(ISBLANK('Daļu izvēle'!K220)))</f>
        <v>0</v>
      </c>
      <c r="R223" s="1"/>
      <c r="W223" s="1" t="b">
        <f t="shared" si="17"/>
        <v>0</v>
      </c>
      <c r="X223" s="1" t="b">
        <f>AND($A223="x",'Daļu izvēle'!$K220&lt;&gt;"",ISBLANK($K223))</f>
        <v>0</v>
      </c>
      <c r="Y223" s="1" t="b">
        <f>AND($A223="x",'Daļu izvēle'!$K220&lt;&gt;"",ISBLANK($N223))</f>
        <v>0</v>
      </c>
      <c r="Z223" s="1" t="e">
        <f t="shared" si="15"/>
        <v>#VALUE!</v>
      </c>
      <c r="AA223" s="56" t="b">
        <f>AND($A223="x",'Daļu izvēle'!$K220&lt;&gt;"",'Daļu izvēle'!$K220&lt;&gt;0)</f>
        <v>0</v>
      </c>
      <c r="AB223" s="56" t="b">
        <f t="shared" si="18"/>
        <v>0</v>
      </c>
      <c r="AC223" s="56" t="b">
        <f t="shared" si="19"/>
        <v>1</v>
      </c>
    </row>
    <row r="224" spans="1:29" hidden="1" x14ac:dyDescent="0.3">
      <c r="A224" s="324" t="str">
        <f>SUBSTITUTE('Daļu izvēle'!A221,"0","")</f>
        <v/>
      </c>
      <c r="B224" s="368">
        <f>'Daļu izvēle'!B221</f>
        <v>213</v>
      </c>
      <c r="C224" s="368" t="str">
        <f>'Daļu izvēle'!C221</f>
        <v>Zemgale</v>
      </c>
      <c r="D224" s="369" t="str">
        <f>'Daļu izvēle'!D221</f>
        <v>Līvbērzes</v>
      </c>
      <c r="E224" s="370">
        <f>'Daļu izvēle'!K221</f>
        <v>10</v>
      </c>
      <c r="F224" s="370">
        <f>'Daļu izvēle'!L221</f>
        <v>10</v>
      </c>
      <c r="G224" s="108">
        <f>'Daļu izvēle'!M221</f>
        <v>0</v>
      </c>
      <c r="H224" s="109">
        <f>'Daļu izvēle'!N221</f>
        <v>0</v>
      </c>
      <c r="I224" s="383"/>
      <c r="J224" s="381">
        <f t="shared" si="16"/>
        <v>0</v>
      </c>
      <c r="K224" s="96" t="str">
        <f>IF($AA224,IF(AND($I224&lt;&gt;"",$I224&lt;&gt;0),ROUND(ROUND($I224,3)*Cenas!$B$14*Cenas!B$18,2),0),"")</f>
        <v/>
      </c>
      <c r="L224" s="96" t="str">
        <f>IF($AA224,IF(AND($I224&lt;&gt;"",$I224&lt;&gt;0),ROUND(ROUND($I224,3)*Cenas!$B$14*Cenas!C$18,2),0),"")</f>
        <v/>
      </c>
      <c r="M224" s="96" t="str">
        <f>IF($AA224,IF(AND($I224&lt;&gt;"",$I224&lt;&gt;0),ROUND(ROUND($I224,3)*Cenas!$B$14*Cenas!D$18,2),0),"")</f>
        <v/>
      </c>
      <c r="N224" s="96" t="str">
        <f>IF($AA224,IF(AND($I224&lt;&gt;"",$I224&lt;&gt;0),ROUND(ROUND($I224,3)*Cenas!$B$14*Cenas!E$18,2),0),"")</f>
        <v/>
      </c>
      <c r="O224" s="96" t="str">
        <f>IF($AA224,IF(AND($I224&lt;&gt;"",$I224&lt;&gt;0),ROUND(ROUND($I224,3)*Cenas!$B$14*Cenas!F$18,2),0),"")</f>
        <v/>
      </c>
      <c r="P224" s="144" t="str">
        <f>IF($AA224,IF(AND($I224&lt;&gt;"",$I224&lt;&gt;0),ROUND(ROUND($I224,3)*Cenas!$B$14*Cenas!G$18,2),0),"")</f>
        <v/>
      </c>
      <c r="Q224" s="103" t="b">
        <f>AND($A224="x",ISBLANK($K224),ISBLANK($N224),NOT(ISBLANK('Daļu izvēle'!K221)))</f>
        <v>0</v>
      </c>
      <c r="R224" s="1"/>
      <c r="W224" s="1" t="b">
        <f t="shared" si="17"/>
        <v>0</v>
      </c>
      <c r="X224" s="1" t="b">
        <f>AND($A224="x",'Daļu izvēle'!$K221&lt;&gt;"",ISBLANK($K224))</f>
        <v>0</v>
      </c>
      <c r="Y224" s="1" t="b">
        <f>AND($A224="x",'Daļu izvēle'!$K221&lt;&gt;"",ISBLANK($N224))</f>
        <v>0</v>
      </c>
      <c r="Z224" s="1" t="e">
        <f t="shared" si="15"/>
        <v>#VALUE!</v>
      </c>
      <c r="AA224" s="56" t="b">
        <f>AND($A224="x",'Daļu izvēle'!$K221&lt;&gt;"",'Daļu izvēle'!$K221&lt;&gt;0)</f>
        <v>0</v>
      </c>
      <c r="AB224" s="56" t="b">
        <f t="shared" si="18"/>
        <v>0</v>
      </c>
      <c r="AC224" s="56" t="b">
        <f t="shared" si="19"/>
        <v>1</v>
      </c>
    </row>
    <row r="225" spans="1:29" hidden="1" x14ac:dyDescent="0.3">
      <c r="A225" s="324" t="str">
        <f>SUBSTITUTE('Daļu izvēle'!A222,"0","")</f>
        <v/>
      </c>
      <c r="B225" s="368">
        <f>'Daļu izvēle'!B222</f>
        <v>214</v>
      </c>
      <c r="C225" s="368" t="str">
        <f>'Daļu izvēle'!C222</f>
        <v>Zemgale</v>
      </c>
      <c r="D225" s="369" t="str">
        <f>'Daļu izvēle'!D222</f>
        <v>Līvbērzes</v>
      </c>
      <c r="E225" s="370">
        <f>'Daļu izvēle'!K222</f>
        <v>0</v>
      </c>
      <c r="F225" s="370">
        <f>'Daļu izvēle'!L222</f>
        <v>0</v>
      </c>
      <c r="G225" s="108">
        <f>'Daļu izvēle'!M222</f>
        <v>0</v>
      </c>
      <c r="H225" s="109">
        <f>'Daļu izvēle'!N222</f>
        <v>0</v>
      </c>
      <c r="I225" s="383"/>
      <c r="J225" s="381">
        <f t="shared" si="16"/>
        <v>0</v>
      </c>
      <c r="K225" s="96" t="str">
        <f>IF($AA225,IF(AND($I225&lt;&gt;"",$I225&lt;&gt;0),ROUND(ROUND($I225,3)*Cenas!$B$14*Cenas!B$18,2),0),"")</f>
        <v/>
      </c>
      <c r="L225" s="96" t="str">
        <f>IF($AA225,IF(AND($I225&lt;&gt;"",$I225&lt;&gt;0),ROUND(ROUND($I225,3)*Cenas!$B$14*Cenas!C$18,2),0),"")</f>
        <v/>
      </c>
      <c r="M225" s="96" t="str">
        <f>IF($AA225,IF(AND($I225&lt;&gt;"",$I225&lt;&gt;0),ROUND(ROUND($I225,3)*Cenas!$B$14*Cenas!D$18,2),0),"")</f>
        <v/>
      </c>
      <c r="N225" s="96" t="str">
        <f>IF($AA225,IF(AND($I225&lt;&gt;"",$I225&lt;&gt;0),ROUND(ROUND($I225,3)*Cenas!$B$14*Cenas!E$18,2),0),"")</f>
        <v/>
      </c>
      <c r="O225" s="96" t="str">
        <f>IF($AA225,IF(AND($I225&lt;&gt;"",$I225&lt;&gt;0),ROUND(ROUND($I225,3)*Cenas!$B$14*Cenas!F$18,2),0),"")</f>
        <v/>
      </c>
      <c r="P225" s="144" t="str">
        <f>IF($AA225,IF(AND($I225&lt;&gt;"",$I225&lt;&gt;0),ROUND(ROUND($I225,3)*Cenas!$B$14*Cenas!G$18,2),0),"")</f>
        <v/>
      </c>
      <c r="Q225" s="103" t="b">
        <f>AND($A225="x",ISBLANK($K225),ISBLANK($N225),NOT(ISBLANK('Daļu izvēle'!K222)))</f>
        <v>0</v>
      </c>
      <c r="R225" s="1"/>
      <c r="W225" s="1" t="b">
        <f t="shared" si="17"/>
        <v>0</v>
      </c>
      <c r="X225" s="1" t="b">
        <f>AND($A225="x",'Daļu izvēle'!$K222&lt;&gt;"",ISBLANK($K225))</f>
        <v>0</v>
      </c>
      <c r="Y225" s="1" t="b">
        <f>AND($A225="x",'Daļu izvēle'!$K222&lt;&gt;"",ISBLANK($N225))</f>
        <v>0</v>
      </c>
      <c r="Z225" s="1" t="e">
        <f t="shared" si="15"/>
        <v>#VALUE!</v>
      </c>
      <c r="AA225" s="56" t="b">
        <f>AND($A225="x",'Daļu izvēle'!$K222&lt;&gt;"",'Daļu izvēle'!$K222&lt;&gt;0)</f>
        <v>0</v>
      </c>
      <c r="AB225" s="56" t="b">
        <f t="shared" si="18"/>
        <v>0</v>
      </c>
      <c r="AC225" s="56" t="b">
        <f t="shared" si="19"/>
        <v>1</v>
      </c>
    </row>
    <row r="226" spans="1:29" hidden="1" x14ac:dyDescent="0.3">
      <c r="A226" s="324" t="str">
        <f>SUBSTITUTE('Daļu izvēle'!A223,"0","")</f>
        <v/>
      </c>
      <c r="B226" s="368">
        <f>'Daļu izvēle'!B223</f>
        <v>215</v>
      </c>
      <c r="C226" s="368" t="str">
        <f>'Daļu izvēle'!C223</f>
        <v>Zemgale</v>
      </c>
      <c r="D226" s="369" t="str">
        <f>'Daļu izvēle'!D223</f>
        <v>Līvbērzes</v>
      </c>
      <c r="E226" s="370">
        <f>'Daļu izvēle'!K223</f>
        <v>15</v>
      </c>
      <c r="F226" s="370">
        <f>'Daļu izvēle'!L223</f>
        <v>5</v>
      </c>
      <c r="G226" s="108">
        <f>'Daļu izvēle'!M223</f>
        <v>0</v>
      </c>
      <c r="H226" s="109">
        <f>'Daļu izvēle'!N223</f>
        <v>0</v>
      </c>
      <c r="I226" s="383"/>
      <c r="J226" s="381">
        <f t="shared" si="16"/>
        <v>0</v>
      </c>
      <c r="K226" s="96" t="str">
        <f>IF($AA226,IF(AND($I226&lt;&gt;"",$I226&lt;&gt;0),ROUND(ROUND($I226,3)*Cenas!$B$14*Cenas!B$18,2),0),"")</f>
        <v/>
      </c>
      <c r="L226" s="96" t="str">
        <f>IF($AA226,IF(AND($I226&lt;&gt;"",$I226&lt;&gt;0),ROUND(ROUND($I226,3)*Cenas!$B$14*Cenas!C$18,2),0),"")</f>
        <v/>
      </c>
      <c r="M226" s="96" t="str">
        <f>IF($AA226,IF(AND($I226&lt;&gt;"",$I226&lt;&gt;0),ROUND(ROUND($I226,3)*Cenas!$B$14*Cenas!D$18,2),0),"")</f>
        <v/>
      </c>
      <c r="N226" s="96" t="str">
        <f>IF($AA226,IF(AND($I226&lt;&gt;"",$I226&lt;&gt;0),ROUND(ROUND($I226,3)*Cenas!$B$14*Cenas!E$18,2),0),"")</f>
        <v/>
      </c>
      <c r="O226" s="96" t="str">
        <f>IF($AA226,IF(AND($I226&lt;&gt;"",$I226&lt;&gt;0),ROUND(ROUND($I226,3)*Cenas!$B$14*Cenas!F$18,2),0),"")</f>
        <v/>
      </c>
      <c r="P226" s="144" t="str">
        <f>IF($AA226,IF(AND($I226&lt;&gt;"",$I226&lt;&gt;0),ROUND(ROUND($I226,3)*Cenas!$B$14*Cenas!G$18,2),0),"")</f>
        <v/>
      </c>
      <c r="Q226" s="103" t="b">
        <f>AND($A226="x",ISBLANK($K226),ISBLANK($N226),NOT(ISBLANK('Daļu izvēle'!K223)))</f>
        <v>0</v>
      </c>
      <c r="R226" s="1"/>
      <c r="W226" s="1" t="b">
        <f t="shared" si="17"/>
        <v>0</v>
      </c>
      <c r="X226" s="1" t="b">
        <f>AND($A226="x",'Daļu izvēle'!$K223&lt;&gt;"",ISBLANK($K226))</f>
        <v>0</v>
      </c>
      <c r="Y226" s="1" t="b">
        <f>AND($A226="x",'Daļu izvēle'!$K223&lt;&gt;"",ISBLANK($N226))</f>
        <v>0</v>
      </c>
      <c r="Z226" s="1" t="e">
        <f t="shared" si="15"/>
        <v>#VALUE!</v>
      </c>
      <c r="AA226" s="56" t="b">
        <f>AND($A226="x",'Daļu izvēle'!$K223&lt;&gt;"",'Daļu izvēle'!$K223&lt;&gt;0)</f>
        <v>0</v>
      </c>
      <c r="AB226" s="56" t="b">
        <f t="shared" si="18"/>
        <v>0</v>
      </c>
      <c r="AC226" s="56" t="b">
        <f t="shared" si="19"/>
        <v>1</v>
      </c>
    </row>
    <row r="227" spans="1:29" hidden="1" x14ac:dyDescent="0.3">
      <c r="A227" s="324" t="str">
        <f>SUBSTITUTE('Daļu izvēle'!A224,"0","")</f>
        <v/>
      </c>
      <c r="B227" s="368">
        <f>'Daļu izvēle'!B224</f>
        <v>216</v>
      </c>
      <c r="C227" s="368" t="str">
        <f>'Daļu izvēle'!C224</f>
        <v>Zemgale</v>
      </c>
      <c r="D227" s="369" t="str">
        <f>'Daļu izvēle'!D224</f>
        <v>Misas</v>
      </c>
      <c r="E227" s="370">
        <f>'Daļu izvēle'!K224</f>
        <v>10</v>
      </c>
      <c r="F227" s="370">
        <f>'Daļu izvēle'!L224</f>
        <v>10</v>
      </c>
      <c r="G227" s="108">
        <f>'Daļu izvēle'!M224</f>
        <v>0</v>
      </c>
      <c r="H227" s="109">
        <f>'Daļu izvēle'!N224</f>
        <v>0</v>
      </c>
      <c r="I227" s="383"/>
      <c r="J227" s="381">
        <f t="shared" si="16"/>
        <v>0</v>
      </c>
      <c r="K227" s="96" t="str">
        <f>IF($AA227,IF(AND($I227&lt;&gt;"",$I227&lt;&gt;0),ROUND(ROUND($I227,3)*Cenas!$B$14*Cenas!B$18,2),0),"")</f>
        <v/>
      </c>
      <c r="L227" s="96" t="str">
        <f>IF($AA227,IF(AND($I227&lt;&gt;"",$I227&lt;&gt;0),ROUND(ROUND($I227,3)*Cenas!$B$14*Cenas!C$18,2),0),"")</f>
        <v/>
      </c>
      <c r="M227" s="96" t="str">
        <f>IF($AA227,IF(AND($I227&lt;&gt;"",$I227&lt;&gt;0),ROUND(ROUND($I227,3)*Cenas!$B$14*Cenas!D$18,2),0),"")</f>
        <v/>
      </c>
      <c r="N227" s="96" t="str">
        <f>IF($AA227,IF(AND($I227&lt;&gt;"",$I227&lt;&gt;0),ROUND(ROUND($I227,3)*Cenas!$B$14*Cenas!E$18,2),0),"")</f>
        <v/>
      </c>
      <c r="O227" s="96" t="str">
        <f>IF($AA227,IF(AND($I227&lt;&gt;"",$I227&lt;&gt;0),ROUND(ROUND($I227,3)*Cenas!$B$14*Cenas!F$18,2),0),"")</f>
        <v/>
      </c>
      <c r="P227" s="144" t="str">
        <f>IF($AA227,IF(AND($I227&lt;&gt;"",$I227&lt;&gt;0),ROUND(ROUND($I227,3)*Cenas!$B$14*Cenas!G$18,2),0),"")</f>
        <v/>
      </c>
      <c r="Q227" s="103" t="b">
        <f>AND($A227="x",ISBLANK($K227),ISBLANK($N227),NOT(ISBLANK('Daļu izvēle'!K224)))</f>
        <v>0</v>
      </c>
      <c r="R227" s="1"/>
      <c r="W227" s="1" t="b">
        <f t="shared" si="17"/>
        <v>0</v>
      </c>
      <c r="X227" s="1" t="b">
        <f>AND($A227="x",'Daļu izvēle'!$K224&lt;&gt;"",ISBLANK($K227))</f>
        <v>0</v>
      </c>
      <c r="Y227" s="1" t="b">
        <f>AND($A227="x",'Daļu izvēle'!$K224&lt;&gt;"",ISBLANK($N227))</f>
        <v>0</v>
      </c>
      <c r="Z227" s="1" t="e">
        <f t="shared" si="15"/>
        <v>#VALUE!</v>
      </c>
      <c r="AA227" s="56" t="b">
        <f>AND($A227="x",'Daļu izvēle'!$K224&lt;&gt;"",'Daļu izvēle'!$K224&lt;&gt;0)</f>
        <v>0</v>
      </c>
      <c r="AB227" s="56" t="b">
        <f t="shared" si="18"/>
        <v>0</v>
      </c>
      <c r="AC227" s="56" t="b">
        <f t="shared" si="19"/>
        <v>1</v>
      </c>
    </row>
    <row r="228" spans="1:29" hidden="1" x14ac:dyDescent="0.3">
      <c r="A228" s="324" t="str">
        <f>SUBSTITUTE('Daļu izvēle'!A225,"0","")</f>
        <v/>
      </c>
      <c r="B228" s="368">
        <f>'Daļu izvēle'!B225</f>
        <v>217</v>
      </c>
      <c r="C228" s="368" t="str">
        <f>'Daļu izvēle'!C225</f>
        <v>Zemgale</v>
      </c>
      <c r="D228" s="369" t="str">
        <f>'Daļu izvēle'!D225</f>
        <v>Misas</v>
      </c>
      <c r="E228" s="370">
        <f>'Daļu izvēle'!K225</f>
        <v>10</v>
      </c>
      <c r="F228" s="370">
        <f>'Daļu izvēle'!L225</f>
        <v>10</v>
      </c>
      <c r="G228" s="108">
        <f>'Daļu izvēle'!M225</f>
        <v>0</v>
      </c>
      <c r="H228" s="109">
        <f>'Daļu izvēle'!N225</f>
        <v>0</v>
      </c>
      <c r="I228" s="383"/>
      <c r="J228" s="381">
        <f t="shared" si="16"/>
        <v>0</v>
      </c>
      <c r="K228" s="96" t="str">
        <f>IF($AA228,IF(AND($I228&lt;&gt;"",$I228&lt;&gt;0),ROUND(ROUND($I228,3)*Cenas!$B$14*Cenas!B$18,2),0),"")</f>
        <v/>
      </c>
      <c r="L228" s="96" t="str">
        <f>IF($AA228,IF(AND($I228&lt;&gt;"",$I228&lt;&gt;0),ROUND(ROUND($I228,3)*Cenas!$B$14*Cenas!C$18,2),0),"")</f>
        <v/>
      </c>
      <c r="M228" s="96" t="str">
        <f>IF($AA228,IF(AND($I228&lt;&gt;"",$I228&lt;&gt;0),ROUND(ROUND($I228,3)*Cenas!$B$14*Cenas!D$18,2),0),"")</f>
        <v/>
      </c>
      <c r="N228" s="96" t="str">
        <f>IF($AA228,IF(AND($I228&lt;&gt;"",$I228&lt;&gt;0),ROUND(ROUND($I228,3)*Cenas!$B$14*Cenas!E$18,2),0),"")</f>
        <v/>
      </c>
      <c r="O228" s="96" t="str">
        <f>IF($AA228,IF(AND($I228&lt;&gt;"",$I228&lt;&gt;0),ROUND(ROUND($I228,3)*Cenas!$B$14*Cenas!F$18,2),0),"")</f>
        <v/>
      </c>
      <c r="P228" s="144" t="str">
        <f>IF($AA228,IF(AND($I228&lt;&gt;"",$I228&lt;&gt;0),ROUND(ROUND($I228,3)*Cenas!$B$14*Cenas!G$18,2),0),"")</f>
        <v/>
      </c>
      <c r="Q228" s="103" t="b">
        <f>AND($A228="x",ISBLANK($K228),ISBLANK($N228),NOT(ISBLANK('Daļu izvēle'!K225)))</f>
        <v>0</v>
      </c>
      <c r="R228" s="1"/>
      <c r="W228" s="1" t="b">
        <f t="shared" si="17"/>
        <v>0</v>
      </c>
      <c r="X228" s="1" t="b">
        <f>AND($A228="x",'Daļu izvēle'!$K225&lt;&gt;"",ISBLANK($K228))</f>
        <v>0</v>
      </c>
      <c r="Y228" s="1" t="b">
        <f>AND($A228="x",'Daļu izvēle'!$K225&lt;&gt;"",ISBLANK($N228))</f>
        <v>0</v>
      </c>
      <c r="Z228" s="1" t="e">
        <f t="shared" si="15"/>
        <v>#VALUE!</v>
      </c>
      <c r="AA228" s="56" t="b">
        <f>AND($A228="x",'Daļu izvēle'!$K225&lt;&gt;"",'Daļu izvēle'!$K225&lt;&gt;0)</f>
        <v>0</v>
      </c>
      <c r="AB228" s="56" t="b">
        <f t="shared" si="18"/>
        <v>0</v>
      </c>
      <c r="AC228" s="56" t="b">
        <f t="shared" si="19"/>
        <v>1</v>
      </c>
    </row>
    <row r="229" spans="1:29" hidden="1" x14ac:dyDescent="0.3">
      <c r="A229" s="324" t="str">
        <f>SUBSTITUTE('Daļu izvēle'!A226,"0","")</f>
        <v/>
      </c>
      <c r="B229" s="368">
        <f>'Daļu izvēle'!B226</f>
        <v>218</v>
      </c>
      <c r="C229" s="368" t="str">
        <f>'Daļu izvēle'!C226</f>
        <v>Zemgale</v>
      </c>
      <c r="D229" s="369" t="str">
        <f>'Daļu izvēle'!D226</f>
        <v>Misas</v>
      </c>
      <c r="E229" s="370">
        <f>'Daļu izvēle'!K226</f>
        <v>15</v>
      </c>
      <c r="F229" s="370">
        <f>'Daļu izvēle'!L226</f>
        <v>10</v>
      </c>
      <c r="G229" s="108">
        <f>'Daļu izvēle'!M226</f>
        <v>0</v>
      </c>
      <c r="H229" s="109">
        <f>'Daļu izvēle'!N226</f>
        <v>0</v>
      </c>
      <c r="I229" s="383"/>
      <c r="J229" s="381">
        <f t="shared" si="16"/>
        <v>0</v>
      </c>
      <c r="K229" s="96" t="str">
        <f>IF($AA229,IF(AND($I229&lt;&gt;"",$I229&lt;&gt;0),ROUND(ROUND($I229,3)*Cenas!$B$14*Cenas!B$18,2),0),"")</f>
        <v/>
      </c>
      <c r="L229" s="96" t="str">
        <f>IF($AA229,IF(AND($I229&lt;&gt;"",$I229&lt;&gt;0),ROUND(ROUND($I229,3)*Cenas!$B$14*Cenas!C$18,2),0),"")</f>
        <v/>
      </c>
      <c r="M229" s="96" t="str">
        <f>IF($AA229,IF(AND($I229&lt;&gt;"",$I229&lt;&gt;0),ROUND(ROUND($I229,3)*Cenas!$B$14*Cenas!D$18,2),0),"")</f>
        <v/>
      </c>
      <c r="N229" s="96" t="str">
        <f>IF($AA229,IF(AND($I229&lt;&gt;"",$I229&lt;&gt;0),ROUND(ROUND($I229,3)*Cenas!$B$14*Cenas!E$18,2),0),"")</f>
        <v/>
      </c>
      <c r="O229" s="96" t="str">
        <f>IF($AA229,IF(AND($I229&lt;&gt;"",$I229&lt;&gt;0),ROUND(ROUND($I229,3)*Cenas!$B$14*Cenas!F$18,2),0),"")</f>
        <v/>
      </c>
      <c r="P229" s="144" t="str">
        <f>IF($AA229,IF(AND($I229&lt;&gt;"",$I229&lt;&gt;0),ROUND(ROUND($I229,3)*Cenas!$B$14*Cenas!G$18,2),0),"")</f>
        <v/>
      </c>
      <c r="Q229" s="103" t="b">
        <f>AND($A229="x",ISBLANK($K229),ISBLANK($N229),NOT(ISBLANK('Daļu izvēle'!K226)))</f>
        <v>0</v>
      </c>
      <c r="R229" s="1"/>
      <c r="W229" s="1" t="b">
        <f t="shared" si="17"/>
        <v>0</v>
      </c>
      <c r="X229" s="1" t="b">
        <f>AND($A229="x",'Daļu izvēle'!$K226&lt;&gt;"",ISBLANK($K229))</f>
        <v>0</v>
      </c>
      <c r="Y229" s="1" t="b">
        <f>AND($A229="x",'Daļu izvēle'!$K226&lt;&gt;"",ISBLANK($N229))</f>
        <v>0</v>
      </c>
      <c r="Z229" s="1" t="e">
        <f t="shared" si="15"/>
        <v>#VALUE!</v>
      </c>
      <c r="AA229" s="56" t="b">
        <f>AND($A229="x",'Daļu izvēle'!$K226&lt;&gt;"",'Daļu izvēle'!$K226&lt;&gt;0)</f>
        <v>0</v>
      </c>
      <c r="AB229" s="56" t="b">
        <f t="shared" si="18"/>
        <v>0</v>
      </c>
      <c r="AC229" s="56" t="b">
        <f t="shared" si="19"/>
        <v>1</v>
      </c>
    </row>
    <row r="230" spans="1:29" hidden="1" x14ac:dyDescent="0.3">
      <c r="A230" s="324" t="str">
        <f>SUBSTITUTE('Daļu izvēle'!A227,"0","")</f>
        <v/>
      </c>
      <c r="B230" s="368">
        <f>'Daļu izvēle'!B227</f>
        <v>219</v>
      </c>
      <c r="C230" s="368" t="str">
        <f>'Daļu izvēle'!C227</f>
        <v>Zemgale</v>
      </c>
      <c r="D230" s="369" t="str">
        <f>'Daļu izvēle'!D227</f>
        <v>Misas</v>
      </c>
      <c r="E230" s="370">
        <f>'Daļu izvēle'!K227</f>
        <v>0</v>
      </c>
      <c r="F230" s="370">
        <f>'Daļu izvēle'!L227</f>
        <v>0</v>
      </c>
      <c r="G230" s="108">
        <f>'Daļu izvēle'!M227</f>
        <v>0</v>
      </c>
      <c r="H230" s="109">
        <f>'Daļu izvēle'!N227</f>
        <v>0</v>
      </c>
      <c r="I230" s="383"/>
      <c r="J230" s="381">
        <f t="shared" si="16"/>
        <v>0</v>
      </c>
      <c r="K230" s="96" t="str">
        <f>IF($AA230,IF(AND($I230&lt;&gt;"",$I230&lt;&gt;0),ROUND(ROUND($I230,3)*Cenas!$B$14*Cenas!B$18,2),0),"")</f>
        <v/>
      </c>
      <c r="L230" s="96" t="str">
        <f>IF($AA230,IF(AND($I230&lt;&gt;"",$I230&lt;&gt;0),ROUND(ROUND($I230,3)*Cenas!$B$14*Cenas!C$18,2),0),"")</f>
        <v/>
      </c>
      <c r="M230" s="96" t="str">
        <f>IF($AA230,IF(AND($I230&lt;&gt;"",$I230&lt;&gt;0),ROUND(ROUND($I230,3)*Cenas!$B$14*Cenas!D$18,2),0),"")</f>
        <v/>
      </c>
      <c r="N230" s="96" t="str">
        <f>IF($AA230,IF(AND($I230&lt;&gt;"",$I230&lt;&gt;0),ROUND(ROUND($I230,3)*Cenas!$B$14*Cenas!E$18,2),0),"")</f>
        <v/>
      </c>
      <c r="O230" s="96" t="str">
        <f>IF($AA230,IF(AND($I230&lt;&gt;"",$I230&lt;&gt;0),ROUND(ROUND($I230,3)*Cenas!$B$14*Cenas!F$18,2),0),"")</f>
        <v/>
      </c>
      <c r="P230" s="144" t="str">
        <f>IF($AA230,IF(AND($I230&lt;&gt;"",$I230&lt;&gt;0),ROUND(ROUND($I230,3)*Cenas!$B$14*Cenas!G$18,2),0),"")</f>
        <v/>
      </c>
      <c r="Q230" s="103" t="b">
        <f>AND($A230="x",ISBLANK($K230),ISBLANK($N230),NOT(ISBLANK('Daļu izvēle'!K227)))</f>
        <v>0</v>
      </c>
      <c r="R230" s="1"/>
      <c r="W230" s="1" t="b">
        <f t="shared" si="17"/>
        <v>0</v>
      </c>
      <c r="X230" s="1" t="b">
        <f>AND($A230="x",'Daļu izvēle'!$K227&lt;&gt;"",ISBLANK($K230))</f>
        <v>0</v>
      </c>
      <c r="Y230" s="1" t="b">
        <f>AND($A230="x",'Daļu izvēle'!$K227&lt;&gt;"",ISBLANK($N230))</f>
        <v>0</v>
      </c>
      <c r="Z230" s="1" t="e">
        <f t="shared" si="15"/>
        <v>#VALUE!</v>
      </c>
      <c r="AA230" s="56" t="b">
        <f>AND($A230="x",'Daļu izvēle'!$K227&lt;&gt;"",'Daļu izvēle'!$K227&lt;&gt;0)</f>
        <v>0</v>
      </c>
      <c r="AB230" s="56" t="b">
        <f t="shared" si="18"/>
        <v>0</v>
      </c>
      <c r="AC230" s="56" t="b">
        <f t="shared" si="19"/>
        <v>1</v>
      </c>
    </row>
    <row r="231" spans="1:29" hidden="1" x14ac:dyDescent="0.3">
      <c r="A231" s="324" t="str">
        <f>SUBSTITUTE('Daļu izvēle'!A228,"0","")</f>
        <v/>
      </c>
      <c r="B231" s="368">
        <f>'Daļu izvēle'!B228</f>
        <v>220</v>
      </c>
      <c r="C231" s="368" t="str">
        <f>'Daļu izvēle'!C228</f>
        <v>Zemgale</v>
      </c>
      <c r="D231" s="369" t="str">
        <f>'Daļu izvēle'!D228</f>
        <v>Misas</v>
      </c>
      <c r="E231" s="370">
        <f>'Daļu izvēle'!K228</f>
        <v>0</v>
      </c>
      <c r="F231" s="370">
        <f>'Daļu izvēle'!L228</f>
        <v>0</v>
      </c>
      <c r="G231" s="108">
        <f>'Daļu izvēle'!M228</f>
        <v>0</v>
      </c>
      <c r="H231" s="109">
        <f>'Daļu izvēle'!N228</f>
        <v>0</v>
      </c>
      <c r="I231" s="383"/>
      <c r="J231" s="381">
        <f t="shared" si="16"/>
        <v>0</v>
      </c>
      <c r="K231" s="96" t="str">
        <f>IF($AA231,IF(AND($I231&lt;&gt;"",$I231&lt;&gt;0),ROUND(ROUND($I231,3)*Cenas!$B$14*Cenas!B$18,2),0),"")</f>
        <v/>
      </c>
      <c r="L231" s="96" t="str">
        <f>IF($AA231,IF(AND($I231&lt;&gt;"",$I231&lt;&gt;0),ROUND(ROUND($I231,3)*Cenas!$B$14*Cenas!C$18,2),0),"")</f>
        <v/>
      </c>
      <c r="M231" s="96" t="str">
        <f>IF($AA231,IF(AND($I231&lt;&gt;"",$I231&lt;&gt;0),ROUND(ROUND($I231,3)*Cenas!$B$14*Cenas!D$18,2),0),"")</f>
        <v/>
      </c>
      <c r="N231" s="96" t="str">
        <f>IF($AA231,IF(AND($I231&lt;&gt;"",$I231&lt;&gt;0),ROUND(ROUND($I231,3)*Cenas!$B$14*Cenas!E$18,2),0),"")</f>
        <v/>
      </c>
      <c r="O231" s="96" t="str">
        <f>IF($AA231,IF(AND($I231&lt;&gt;"",$I231&lt;&gt;0),ROUND(ROUND($I231,3)*Cenas!$B$14*Cenas!F$18,2),0),"")</f>
        <v/>
      </c>
      <c r="P231" s="144" t="str">
        <f>IF($AA231,IF(AND($I231&lt;&gt;"",$I231&lt;&gt;0),ROUND(ROUND($I231,3)*Cenas!$B$14*Cenas!G$18,2),0),"")</f>
        <v/>
      </c>
      <c r="Q231" s="103" t="b">
        <f>AND($A231="x",ISBLANK($K231),ISBLANK($N231),NOT(ISBLANK('Daļu izvēle'!K228)))</f>
        <v>0</v>
      </c>
      <c r="R231" s="1"/>
      <c r="W231" s="1" t="b">
        <f t="shared" si="17"/>
        <v>0</v>
      </c>
      <c r="X231" s="1" t="b">
        <f>AND($A231="x",'Daļu izvēle'!$K228&lt;&gt;"",ISBLANK($K231))</f>
        <v>0</v>
      </c>
      <c r="Y231" s="1" t="b">
        <f>AND($A231="x",'Daļu izvēle'!$K228&lt;&gt;"",ISBLANK($N231))</f>
        <v>0</v>
      </c>
      <c r="Z231" s="1" t="e">
        <f t="shared" si="15"/>
        <v>#VALUE!</v>
      </c>
      <c r="AA231" s="56" t="b">
        <f>AND($A231="x",'Daļu izvēle'!$K228&lt;&gt;"",'Daļu izvēle'!$K228&lt;&gt;0)</f>
        <v>0</v>
      </c>
      <c r="AB231" s="56" t="b">
        <f t="shared" si="18"/>
        <v>0</v>
      </c>
      <c r="AC231" s="56" t="b">
        <f t="shared" si="19"/>
        <v>1</v>
      </c>
    </row>
    <row r="232" spans="1:29" hidden="1" x14ac:dyDescent="0.3">
      <c r="A232" s="324" t="str">
        <f>SUBSTITUTE('Daļu izvēle'!A229,"0","")</f>
        <v/>
      </c>
      <c r="B232" s="368">
        <f>'Daļu izvēle'!B229</f>
        <v>221</v>
      </c>
      <c r="C232" s="368" t="str">
        <f>'Daļu izvēle'!C229</f>
        <v>Zemgale</v>
      </c>
      <c r="D232" s="369" t="str">
        <f>'Daļu izvēle'!D229</f>
        <v>Misas</v>
      </c>
      <c r="E232" s="370">
        <f>'Daļu izvēle'!K229</f>
        <v>0</v>
      </c>
      <c r="F232" s="370">
        <f>'Daļu izvēle'!L229</f>
        <v>0</v>
      </c>
      <c r="G232" s="108">
        <f>'Daļu izvēle'!M229</f>
        <v>0</v>
      </c>
      <c r="H232" s="109">
        <f>'Daļu izvēle'!N229</f>
        <v>0</v>
      </c>
      <c r="I232" s="383"/>
      <c r="J232" s="381">
        <f t="shared" si="16"/>
        <v>0</v>
      </c>
      <c r="K232" s="96" t="str">
        <f>IF($AA232,IF(AND($I232&lt;&gt;"",$I232&lt;&gt;0),ROUND(ROUND($I232,3)*Cenas!$B$14*Cenas!B$18,2),0),"")</f>
        <v/>
      </c>
      <c r="L232" s="96" t="str">
        <f>IF($AA232,IF(AND($I232&lt;&gt;"",$I232&lt;&gt;0),ROUND(ROUND($I232,3)*Cenas!$B$14*Cenas!C$18,2),0),"")</f>
        <v/>
      </c>
      <c r="M232" s="96" t="str">
        <f>IF($AA232,IF(AND($I232&lt;&gt;"",$I232&lt;&gt;0),ROUND(ROUND($I232,3)*Cenas!$B$14*Cenas!D$18,2),0),"")</f>
        <v/>
      </c>
      <c r="N232" s="96" t="str">
        <f>IF($AA232,IF(AND($I232&lt;&gt;"",$I232&lt;&gt;0),ROUND(ROUND($I232,3)*Cenas!$B$14*Cenas!E$18,2),0),"")</f>
        <v/>
      </c>
      <c r="O232" s="96" t="str">
        <f>IF($AA232,IF(AND($I232&lt;&gt;"",$I232&lt;&gt;0),ROUND(ROUND($I232,3)*Cenas!$B$14*Cenas!F$18,2),0),"")</f>
        <v/>
      </c>
      <c r="P232" s="144" t="str">
        <f>IF($AA232,IF(AND($I232&lt;&gt;"",$I232&lt;&gt;0),ROUND(ROUND($I232,3)*Cenas!$B$14*Cenas!G$18,2),0),"")</f>
        <v/>
      </c>
      <c r="Q232" s="103" t="b">
        <f>AND($A232="x",ISBLANK($K232),ISBLANK($N232),NOT(ISBLANK('Daļu izvēle'!K229)))</f>
        <v>0</v>
      </c>
      <c r="R232" s="1"/>
      <c r="W232" s="1" t="b">
        <f t="shared" si="17"/>
        <v>0</v>
      </c>
      <c r="X232" s="1" t="b">
        <f>AND($A232="x",'Daļu izvēle'!$K229&lt;&gt;"",ISBLANK($K232))</f>
        <v>0</v>
      </c>
      <c r="Y232" s="1" t="b">
        <f>AND($A232="x",'Daļu izvēle'!$K229&lt;&gt;"",ISBLANK($N232))</f>
        <v>0</v>
      </c>
      <c r="Z232" s="1" t="e">
        <f t="shared" si="15"/>
        <v>#VALUE!</v>
      </c>
      <c r="AA232" s="56" t="b">
        <f>AND($A232="x",'Daļu izvēle'!$K229&lt;&gt;"",'Daļu izvēle'!$K229&lt;&gt;0)</f>
        <v>0</v>
      </c>
      <c r="AB232" s="56" t="b">
        <f t="shared" si="18"/>
        <v>0</v>
      </c>
      <c r="AC232" s="56" t="b">
        <f t="shared" si="19"/>
        <v>1</v>
      </c>
    </row>
    <row r="233" spans="1:29" hidden="1" x14ac:dyDescent="0.3">
      <c r="A233" s="324" t="str">
        <f>SUBSTITUTE('Daļu izvēle'!A230,"0","")</f>
        <v/>
      </c>
      <c r="B233" s="368">
        <f>'Daļu izvēle'!B230</f>
        <v>222</v>
      </c>
      <c r="C233" s="368" t="str">
        <f>'Daļu izvēle'!C230</f>
        <v>Zemgale</v>
      </c>
      <c r="D233" s="369" t="str">
        <f>'Daļu izvēle'!D230</f>
        <v>Tērvetes</v>
      </c>
      <c r="E233" s="370">
        <f>'Daļu izvēle'!K230</f>
        <v>15</v>
      </c>
      <c r="F233" s="370">
        <f>'Daļu izvēle'!L230</f>
        <v>15</v>
      </c>
      <c r="G233" s="108">
        <f>'Daļu izvēle'!M230</f>
        <v>0</v>
      </c>
      <c r="H233" s="109">
        <f>'Daļu izvēle'!N230</f>
        <v>0</v>
      </c>
      <c r="I233" s="383"/>
      <c r="J233" s="381">
        <f t="shared" si="16"/>
        <v>0</v>
      </c>
      <c r="K233" s="96" t="str">
        <f>IF($AA233,IF(AND($I233&lt;&gt;"",$I233&lt;&gt;0),ROUND(ROUND($I233,3)*Cenas!$B$14*Cenas!B$18,2),0),"")</f>
        <v/>
      </c>
      <c r="L233" s="96" t="str">
        <f>IF($AA233,IF(AND($I233&lt;&gt;"",$I233&lt;&gt;0),ROUND(ROUND($I233,3)*Cenas!$B$14*Cenas!C$18,2),0),"")</f>
        <v/>
      </c>
      <c r="M233" s="96" t="str">
        <f>IF($AA233,IF(AND($I233&lt;&gt;"",$I233&lt;&gt;0),ROUND(ROUND($I233,3)*Cenas!$B$14*Cenas!D$18,2),0),"")</f>
        <v/>
      </c>
      <c r="N233" s="96" t="str">
        <f>IF($AA233,IF(AND($I233&lt;&gt;"",$I233&lt;&gt;0),ROUND(ROUND($I233,3)*Cenas!$B$14*Cenas!E$18,2),0),"")</f>
        <v/>
      </c>
      <c r="O233" s="96" t="str">
        <f>IF($AA233,IF(AND($I233&lt;&gt;"",$I233&lt;&gt;0),ROUND(ROUND($I233,3)*Cenas!$B$14*Cenas!F$18,2),0),"")</f>
        <v/>
      </c>
      <c r="P233" s="144" t="str">
        <f>IF($AA233,IF(AND($I233&lt;&gt;"",$I233&lt;&gt;0),ROUND(ROUND($I233,3)*Cenas!$B$14*Cenas!G$18,2),0),"")</f>
        <v/>
      </c>
      <c r="Q233" s="103" t="b">
        <f>AND($A233="x",ISBLANK($K233),ISBLANK($N233),NOT(ISBLANK('Daļu izvēle'!K230)))</f>
        <v>0</v>
      </c>
      <c r="R233" s="1"/>
      <c r="W233" s="1" t="b">
        <f t="shared" si="17"/>
        <v>0</v>
      </c>
      <c r="X233" s="1" t="b">
        <f>AND($A233="x",'Daļu izvēle'!$K230&lt;&gt;"",ISBLANK($K233))</f>
        <v>0</v>
      </c>
      <c r="Y233" s="1" t="b">
        <f>AND($A233="x",'Daļu izvēle'!$K230&lt;&gt;"",ISBLANK($N233))</f>
        <v>0</v>
      </c>
      <c r="Z233" s="1" t="e">
        <f t="shared" si="15"/>
        <v>#VALUE!</v>
      </c>
      <c r="AA233" s="56" t="b">
        <f>AND($A233="x",'Daļu izvēle'!$K230&lt;&gt;"",'Daļu izvēle'!$K230&lt;&gt;0)</f>
        <v>0</v>
      </c>
      <c r="AB233" s="56" t="b">
        <f t="shared" si="18"/>
        <v>0</v>
      </c>
      <c r="AC233" s="56" t="b">
        <f t="shared" si="19"/>
        <v>1</v>
      </c>
    </row>
    <row r="234" spans="1:29" hidden="1" x14ac:dyDescent="0.3">
      <c r="A234" s="324" t="str">
        <f>SUBSTITUTE('Daļu izvēle'!A231,"0","")</f>
        <v/>
      </c>
      <c r="B234" s="368">
        <f>'Daļu izvēle'!B231</f>
        <v>223</v>
      </c>
      <c r="C234" s="368" t="str">
        <f>'Daļu izvēle'!C231</f>
        <v>Zemgale</v>
      </c>
      <c r="D234" s="369" t="str">
        <f>'Daļu izvēle'!D231</f>
        <v>Tērvetes</v>
      </c>
      <c r="E234" s="370">
        <f>'Daļu izvēle'!K231</f>
        <v>15</v>
      </c>
      <c r="F234" s="370">
        <f>'Daļu izvēle'!L231</f>
        <v>15</v>
      </c>
      <c r="G234" s="108">
        <f>'Daļu izvēle'!M231</f>
        <v>0</v>
      </c>
      <c r="H234" s="109">
        <f>'Daļu izvēle'!N231</f>
        <v>0</v>
      </c>
      <c r="I234" s="383"/>
      <c r="J234" s="381">
        <f t="shared" si="16"/>
        <v>0</v>
      </c>
      <c r="K234" s="96" t="str">
        <f>IF($AA234,IF(AND($I234&lt;&gt;"",$I234&lt;&gt;0),ROUND(ROUND($I234,3)*Cenas!$B$14*Cenas!B$18,2),0),"")</f>
        <v/>
      </c>
      <c r="L234" s="96" t="str">
        <f>IF($AA234,IF(AND($I234&lt;&gt;"",$I234&lt;&gt;0),ROUND(ROUND($I234,3)*Cenas!$B$14*Cenas!C$18,2),0),"")</f>
        <v/>
      </c>
      <c r="M234" s="96" t="str">
        <f>IF($AA234,IF(AND($I234&lt;&gt;"",$I234&lt;&gt;0),ROUND(ROUND($I234,3)*Cenas!$B$14*Cenas!D$18,2),0),"")</f>
        <v/>
      </c>
      <c r="N234" s="96" t="str">
        <f>IF($AA234,IF(AND($I234&lt;&gt;"",$I234&lt;&gt;0),ROUND(ROUND($I234,3)*Cenas!$B$14*Cenas!E$18,2),0),"")</f>
        <v/>
      </c>
      <c r="O234" s="96" t="str">
        <f>IF($AA234,IF(AND($I234&lt;&gt;"",$I234&lt;&gt;0),ROUND(ROUND($I234,3)*Cenas!$B$14*Cenas!F$18,2),0),"")</f>
        <v/>
      </c>
      <c r="P234" s="144" t="str">
        <f>IF($AA234,IF(AND($I234&lt;&gt;"",$I234&lt;&gt;0),ROUND(ROUND($I234,3)*Cenas!$B$14*Cenas!G$18,2),0),"")</f>
        <v/>
      </c>
      <c r="Q234" s="103" t="b">
        <f>AND($A234="x",ISBLANK($K234),ISBLANK($N234),NOT(ISBLANK('Daļu izvēle'!K231)))</f>
        <v>0</v>
      </c>
      <c r="R234" s="1"/>
      <c r="W234" s="1" t="b">
        <f t="shared" si="17"/>
        <v>0</v>
      </c>
      <c r="X234" s="1" t="b">
        <f>AND($A234="x",'Daļu izvēle'!$K231&lt;&gt;"",ISBLANK($K234))</f>
        <v>0</v>
      </c>
      <c r="Y234" s="1" t="b">
        <f>AND($A234="x",'Daļu izvēle'!$K231&lt;&gt;"",ISBLANK($N234))</f>
        <v>0</v>
      </c>
      <c r="Z234" s="1" t="e">
        <f t="shared" si="15"/>
        <v>#VALUE!</v>
      </c>
      <c r="AA234" s="56" t="b">
        <f>AND($A234="x",'Daļu izvēle'!$K231&lt;&gt;"",'Daļu izvēle'!$K231&lt;&gt;0)</f>
        <v>0</v>
      </c>
      <c r="AB234" s="56" t="b">
        <f t="shared" si="18"/>
        <v>0</v>
      </c>
      <c r="AC234" s="56" t="b">
        <f t="shared" si="19"/>
        <v>1</v>
      </c>
    </row>
    <row r="235" spans="1:29" hidden="1" x14ac:dyDescent="0.3">
      <c r="A235" s="324" t="str">
        <f>SUBSTITUTE('Daļu izvēle'!A232,"0","")</f>
        <v/>
      </c>
      <c r="B235" s="368">
        <f>'Daļu izvēle'!B232</f>
        <v>224</v>
      </c>
      <c r="C235" s="368" t="str">
        <f>'Daļu izvēle'!C232</f>
        <v>Zemgale</v>
      </c>
      <c r="D235" s="369" t="str">
        <f>'Daļu izvēle'!D232</f>
        <v>Tērvetes</v>
      </c>
      <c r="E235" s="370">
        <f>'Daļu izvēle'!K232</f>
        <v>15</v>
      </c>
      <c r="F235" s="370">
        <f>'Daļu izvēle'!L232</f>
        <v>0</v>
      </c>
      <c r="G235" s="108">
        <f>'Daļu izvēle'!M232</f>
        <v>0</v>
      </c>
      <c r="H235" s="109">
        <f>'Daļu izvēle'!N232</f>
        <v>0</v>
      </c>
      <c r="I235" s="383"/>
      <c r="J235" s="381">
        <f t="shared" si="16"/>
        <v>0</v>
      </c>
      <c r="K235" s="96" t="str">
        <f>IF($AA235,IF(AND($I235&lt;&gt;"",$I235&lt;&gt;0),ROUND(ROUND($I235,3)*Cenas!$B$14*Cenas!B$18,2),0),"")</f>
        <v/>
      </c>
      <c r="L235" s="96" t="str">
        <f>IF($AA235,IF(AND($I235&lt;&gt;"",$I235&lt;&gt;0),ROUND(ROUND($I235,3)*Cenas!$B$14*Cenas!C$18,2),0),"")</f>
        <v/>
      </c>
      <c r="M235" s="96" t="str">
        <f>IF($AA235,IF(AND($I235&lt;&gt;"",$I235&lt;&gt;0),ROUND(ROUND($I235,3)*Cenas!$B$14*Cenas!D$18,2),0),"")</f>
        <v/>
      </c>
      <c r="N235" s="96" t="str">
        <f>IF($AA235,IF(AND($I235&lt;&gt;"",$I235&lt;&gt;0),ROUND(ROUND($I235,3)*Cenas!$B$14*Cenas!E$18,2),0),"")</f>
        <v/>
      </c>
      <c r="O235" s="96" t="str">
        <f>IF($AA235,IF(AND($I235&lt;&gt;"",$I235&lt;&gt;0),ROUND(ROUND($I235,3)*Cenas!$B$14*Cenas!F$18,2),0),"")</f>
        <v/>
      </c>
      <c r="P235" s="144" t="str">
        <f>IF($AA235,IF(AND($I235&lt;&gt;"",$I235&lt;&gt;0),ROUND(ROUND($I235,3)*Cenas!$B$14*Cenas!G$18,2),0),"")</f>
        <v/>
      </c>
      <c r="Q235" s="103" t="b">
        <f>AND($A235="x",ISBLANK($K235),ISBLANK($N235),NOT(ISBLANK('Daļu izvēle'!K232)))</f>
        <v>0</v>
      </c>
      <c r="R235" s="1"/>
      <c r="W235" s="1" t="b">
        <f t="shared" si="17"/>
        <v>0</v>
      </c>
      <c r="X235" s="1" t="b">
        <f>AND($A235="x",'Daļu izvēle'!$K232&lt;&gt;"",ISBLANK($K235))</f>
        <v>0</v>
      </c>
      <c r="Y235" s="1" t="b">
        <f>AND($A235="x",'Daļu izvēle'!$K232&lt;&gt;"",ISBLANK($N235))</f>
        <v>0</v>
      </c>
      <c r="Z235" s="1" t="e">
        <f t="shared" si="15"/>
        <v>#VALUE!</v>
      </c>
      <c r="AA235" s="56" t="b">
        <f>AND($A235="x",'Daļu izvēle'!$K232&lt;&gt;"",'Daļu izvēle'!$K232&lt;&gt;0)</f>
        <v>0</v>
      </c>
      <c r="AB235" s="56" t="b">
        <f t="shared" si="18"/>
        <v>0</v>
      </c>
      <c r="AC235" s="56" t="b">
        <f t="shared" si="19"/>
        <v>1</v>
      </c>
    </row>
    <row r="236" spans="1:29" hidden="1" x14ac:dyDescent="0.3">
      <c r="A236" s="324" t="str">
        <f>SUBSTITUTE('Daļu izvēle'!A233,"0","")</f>
        <v/>
      </c>
      <c r="B236" s="368">
        <f>'Daļu izvēle'!B233</f>
        <v>225</v>
      </c>
      <c r="C236" s="368" t="str">
        <f>'Daļu izvēle'!C233</f>
        <v>Zemgale</v>
      </c>
      <c r="D236" s="369" t="str">
        <f>'Daļu izvēle'!D233</f>
        <v>Tērvetes</v>
      </c>
      <c r="E236" s="370">
        <f>'Daļu izvēle'!K233</f>
        <v>0</v>
      </c>
      <c r="F236" s="370">
        <f>'Daļu izvēle'!L233</f>
        <v>0</v>
      </c>
      <c r="G236" s="108">
        <f>'Daļu izvēle'!M233</f>
        <v>0</v>
      </c>
      <c r="H236" s="109">
        <f>'Daļu izvēle'!N233</f>
        <v>0</v>
      </c>
      <c r="I236" s="383"/>
      <c r="J236" s="381">
        <f t="shared" si="16"/>
        <v>0</v>
      </c>
      <c r="K236" s="96" t="str">
        <f>IF($AA236,IF(AND($I236&lt;&gt;"",$I236&lt;&gt;0),ROUND(ROUND($I236,3)*Cenas!$B$14*Cenas!B$18,2),0),"")</f>
        <v/>
      </c>
      <c r="L236" s="96" t="str">
        <f>IF($AA236,IF(AND($I236&lt;&gt;"",$I236&lt;&gt;0),ROUND(ROUND($I236,3)*Cenas!$B$14*Cenas!C$18,2),0),"")</f>
        <v/>
      </c>
      <c r="M236" s="96" t="str">
        <f>IF($AA236,IF(AND($I236&lt;&gt;"",$I236&lt;&gt;0),ROUND(ROUND($I236,3)*Cenas!$B$14*Cenas!D$18,2),0),"")</f>
        <v/>
      </c>
      <c r="N236" s="96" t="str">
        <f>IF($AA236,IF(AND($I236&lt;&gt;"",$I236&lt;&gt;0),ROUND(ROUND($I236,3)*Cenas!$B$14*Cenas!E$18,2),0),"")</f>
        <v/>
      </c>
      <c r="O236" s="96" t="str">
        <f>IF($AA236,IF(AND($I236&lt;&gt;"",$I236&lt;&gt;0),ROUND(ROUND($I236,3)*Cenas!$B$14*Cenas!F$18,2),0),"")</f>
        <v/>
      </c>
      <c r="P236" s="144" t="str">
        <f>IF($AA236,IF(AND($I236&lt;&gt;"",$I236&lt;&gt;0),ROUND(ROUND($I236,3)*Cenas!$B$14*Cenas!G$18,2),0),"")</f>
        <v/>
      </c>
      <c r="Q236" s="103" t="b">
        <f>AND($A236="x",ISBLANK($K236),ISBLANK($N236),NOT(ISBLANK('Daļu izvēle'!K233)))</f>
        <v>0</v>
      </c>
      <c r="R236" s="1"/>
      <c r="W236" s="1" t="b">
        <f t="shared" si="17"/>
        <v>0</v>
      </c>
      <c r="X236" s="1" t="b">
        <f>AND($A236="x",'Daļu izvēle'!$K233&lt;&gt;"",ISBLANK($K236))</f>
        <v>0</v>
      </c>
      <c r="Y236" s="1" t="b">
        <f>AND($A236="x",'Daļu izvēle'!$K233&lt;&gt;"",ISBLANK($N236))</f>
        <v>0</v>
      </c>
      <c r="Z236" s="1" t="e">
        <f t="shared" si="15"/>
        <v>#VALUE!</v>
      </c>
      <c r="AA236" s="56" t="b">
        <f>AND($A236="x",'Daļu izvēle'!$K233&lt;&gt;"",'Daļu izvēle'!$K233&lt;&gt;0)</f>
        <v>0</v>
      </c>
      <c r="AB236" s="56" t="b">
        <f t="shared" si="18"/>
        <v>0</v>
      </c>
      <c r="AC236" s="56" t="b">
        <f t="shared" si="19"/>
        <v>1</v>
      </c>
    </row>
    <row r="237" spans="1:29" hidden="1" x14ac:dyDescent="0.3">
      <c r="A237" s="324" t="str">
        <f>SUBSTITUTE('Daļu izvēle'!A234,"0","")</f>
        <v/>
      </c>
      <c r="B237" s="368">
        <f>'Daļu izvēle'!B234</f>
        <v>226</v>
      </c>
      <c r="C237" s="368" t="str">
        <f>'Daļu izvēle'!C234</f>
        <v>Zemgale</v>
      </c>
      <c r="D237" s="369" t="str">
        <f>'Daļu izvēle'!D234</f>
        <v>Tērvetes</v>
      </c>
      <c r="E237" s="370">
        <f>'Daļu izvēle'!K234</f>
        <v>0</v>
      </c>
      <c r="F237" s="370">
        <f>'Daļu izvēle'!L234</f>
        <v>0</v>
      </c>
      <c r="G237" s="108">
        <f>'Daļu izvēle'!M234</f>
        <v>0</v>
      </c>
      <c r="H237" s="109">
        <f>'Daļu izvēle'!N234</f>
        <v>0</v>
      </c>
      <c r="I237" s="383"/>
      <c r="J237" s="381">
        <f t="shared" si="16"/>
        <v>0</v>
      </c>
      <c r="K237" s="96" t="str">
        <f>IF($AA237,IF(AND($I237&lt;&gt;"",$I237&lt;&gt;0),ROUND(ROUND($I237,3)*Cenas!$B$14*Cenas!B$18,2),0),"")</f>
        <v/>
      </c>
      <c r="L237" s="96" t="str">
        <f>IF($AA237,IF(AND($I237&lt;&gt;"",$I237&lt;&gt;0),ROUND(ROUND($I237,3)*Cenas!$B$14*Cenas!C$18,2),0),"")</f>
        <v/>
      </c>
      <c r="M237" s="96" t="str">
        <f>IF($AA237,IF(AND($I237&lt;&gt;"",$I237&lt;&gt;0),ROUND(ROUND($I237,3)*Cenas!$B$14*Cenas!D$18,2),0),"")</f>
        <v/>
      </c>
      <c r="N237" s="96" t="str">
        <f>IF($AA237,IF(AND($I237&lt;&gt;"",$I237&lt;&gt;0),ROUND(ROUND($I237,3)*Cenas!$B$14*Cenas!E$18,2),0),"")</f>
        <v/>
      </c>
      <c r="O237" s="96" t="str">
        <f>IF($AA237,IF(AND($I237&lt;&gt;"",$I237&lt;&gt;0),ROUND(ROUND($I237,3)*Cenas!$B$14*Cenas!F$18,2),0),"")</f>
        <v/>
      </c>
      <c r="P237" s="144" t="str">
        <f>IF($AA237,IF(AND($I237&lt;&gt;"",$I237&lt;&gt;0),ROUND(ROUND($I237,3)*Cenas!$B$14*Cenas!G$18,2),0),"")</f>
        <v/>
      </c>
      <c r="Q237" s="103" t="b">
        <f>AND($A237="x",ISBLANK($K237),ISBLANK($N237),NOT(ISBLANK('Daļu izvēle'!K234)))</f>
        <v>0</v>
      </c>
      <c r="R237" s="1"/>
      <c r="W237" s="1" t="b">
        <f t="shared" si="17"/>
        <v>0</v>
      </c>
      <c r="X237" s="1" t="b">
        <f>AND($A237="x",'Daļu izvēle'!$K234&lt;&gt;"",ISBLANK($K237))</f>
        <v>0</v>
      </c>
      <c r="Y237" s="1" t="b">
        <f>AND($A237="x",'Daļu izvēle'!$K234&lt;&gt;"",ISBLANK($N237))</f>
        <v>0</v>
      </c>
      <c r="Z237" s="1" t="e">
        <f t="shared" si="15"/>
        <v>#VALUE!</v>
      </c>
      <c r="AA237" s="56" t="b">
        <f>AND($A237="x",'Daļu izvēle'!$K234&lt;&gt;"",'Daļu izvēle'!$K234&lt;&gt;0)</f>
        <v>0</v>
      </c>
      <c r="AB237" s="56" t="b">
        <f t="shared" si="18"/>
        <v>0</v>
      </c>
      <c r="AC237" s="56" t="b">
        <f t="shared" si="19"/>
        <v>1</v>
      </c>
    </row>
    <row r="238" spans="1:29" hidden="1" x14ac:dyDescent="0.3">
      <c r="A238" s="324" t="str">
        <f>SUBSTITUTE('Daļu izvēle'!A235,"0","")</f>
        <v/>
      </c>
      <c r="B238" s="368">
        <f>'Daļu izvēle'!B235</f>
        <v>227</v>
      </c>
      <c r="C238" s="368" t="str">
        <f>'Daļu izvēle'!C235</f>
        <v>Ziemeļkurzeme</v>
      </c>
      <c r="D238" s="369" t="str">
        <f>'Daļu izvēle'!D235</f>
        <v>Grīņu</v>
      </c>
      <c r="E238" s="370">
        <f>'Daļu izvēle'!K235</f>
        <v>15</v>
      </c>
      <c r="F238" s="370">
        <f>'Daļu izvēle'!L235</f>
        <v>15</v>
      </c>
      <c r="G238" s="108">
        <f>'Daļu izvēle'!M235</f>
        <v>0</v>
      </c>
      <c r="H238" s="109">
        <f>'Daļu izvēle'!N235</f>
        <v>0</v>
      </c>
      <c r="I238" s="383"/>
      <c r="J238" s="381">
        <f t="shared" si="16"/>
        <v>0</v>
      </c>
      <c r="K238" s="96" t="str">
        <f>IF($AA238,IF(AND($I238&lt;&gt;"",$I238&lt;&gt;0),ROUND(ROUND($I238,3)*Cenas!$B$14*Cenas!B$18,2),0),"")</f>
        <v/>
      </c>
      <c r="L238" s="96" t="str">
        <f>IF($AA238,IF(AND($I238&lt;&gt;"",$I238&lt;&gt;0),ROUND(ROUND($I238,3)*Cenas!$B$14*Cenas!C$18,2),0),"")</f>
        <v/>
      </c>
      <c r="M238" s="96" t="str">
        <f>IF($AA238,IF(AND($I238&lt;&gt;"",$I238&lt;&gt;0),ROUND(ROUND($I238,3)*Cenas!$B$14*Cenas!D$18,2),0),"")</f>
        <v/>
      </c>
      <c r="N238" s="96" t="str">
        <f>IF($AA238,IF(AND($I238&lt;&gt;"",$I238&lt;&gt;0),ROUND(ROUND($I238,3)*Cenas!$B$14*Cenas!E$18,2),0),"")</f>
        <v/>
      </c>
      <c r="O238" s="96" t="str">
        <f>IF($AA238,IF(AND($I238&lt;&gt;"",$I238&lt;&gt;0),ROUND(ROUND($I238,3)*Cenas!$B$14*Cenas!F$18,2),0),"")</f>
        <v/>
      </c>
      <c r="P238" s="144" t="str">
        <f>IF($AA238,IF(AND($I238&lt;&gt;"",$I238&lt;&gt;0),ROUND(ROUND($I238,3)*Cenas!$B$14*Cenas!G$18,2),0),"")</f>
        <v/>
      </c>
      <c r="Q238" s="103" t="b">
        <f>AND($A238="x",ISBLANK($K238),ISBLANK($N238),NOT(ISBLANK('Daļu izvēle'!K235)))</f>
        <v>0</v>
      </c>
      <c r="R238" s="1"/>
      <c r="W238" s="1" t="b">
        <f t="shared" si="17"/>
        <v>0</v>
      </c>
      <c r="X238" s="1" t="b">
        <f>AND($A238="x",'Daļu izvēle'!$K235&lt;&gt;"",ISBLANK($K238))</f>
        <v>0</v>
      </c>
      <c r="Y238" s="1" t="b">
        <f>AND($A238="x",'Daļu izvēle'!$K235&lt;&gt;"",ISBLANK($N238))</f>
        <v>0</v>
      </c>
      <c r="Z238" s="1" t="e">
        <f t="shared" si="15"/>
        <v>#VALUE!</v>
      </c>
      <c r="AA238" s="56" t="b">
        <f>AND($A238="x",'Daļu izvēle'!$K235&lt;&gt;"",'Daļu izvēle'!$K235&lt;&gt;0)</f>
        <v>0</v>
      </c>
      <c r="AB238" s="56" t="b">
        <f t="shared" si="18"/>
        <v>0</v>
      </c>
      <c r="AC238" s="56" t="b">
        <f t="shared" si="19"/>
        <v>1</v>
      </c>
    </row>
    <row r="239" spans="1:29" hidden="1" x14ac:dyDescent="0.3">
      <c r="A239" s="324" t="str">
        <f>SUBSTITUTE('Daļu izvēle'!A236,"0","")</f>
        <v/>
      </c>
      <c r="B239" s="368">
        <f>'Daļu izvēle'!B236</f>
        <v>228</v>
      </c>
      <c r="C239" s="368" t="str">
        <f>'Daļu izvēle'!C236</f>
        <v>Ziemeļkurzeme</v>
      </c>
      <c r="D239" s="369" t="str">
        <f>'Daļu izvēle'!D236</f>
        <v>Grīņu</v>
      </c>
      <c r="E239" s="370">
        <f>'Daļu izvēle'!K236</f>
        <v>0</v>
      </c>
      <c r="F239" s="370">
        <f>'Daļu izvēle'!L236</f>
        <v>0</v>
      </c>
      <c r="G239" s="108">
        <f>'Daļu izvēle'!M236</f>
        <v>0</v>
      </c>
      <c r="H239" s="109">
        <f>'Daļu izvēle'!N236</f>
        <v>0</v>
      </c>
      <c r="I239" s="383"/>
      <c r="J239" s="381">
        <f t="shared" si="16"/>
        <v>0</v>
      </c>
      <c r="K239" s="96" t="str">
        <f>IF($AA239,IF(AND($I239&lt;&gt;"",$I239&lt;&gt;0),ROUND(ROUND($I239,3)*Cenas!$B$14*Cenas!B$18,2),0),"")</f>
        <v/>
      </c>
      <c r="L239" s="96" t="str">
        <f>IF($AA239,IF(AND($I239&lt;&gt;"",$I239&lt;&gt;0),ROUND(ROUND($I239,3)*Cenas!$B$14*Cenas!C$18,2),0),"")</f>
        <v/>
      </c>
      <c r="M239" s="96" t="str">
        <f>IF($AA239,IF(AND($I239&lt;&gt;"",$I239&lt;&gt;0),ROUND(ROUND($I239,3)*Cenas!$B$14*Cenas!D$18,2),0),"")</f>
        <v/>
      </c>
      <c r="N239" s="96" t="str">
        <f>IF($AA239,IF(AND($I239&lt;&gt;"",$I239&lt;&gt;0),ROUND(ROUND($I239,3)*Cenas!$B$14*Cenas!E$18,2),0),"")</f>
        <v/>
      </c>
      <c r="O239" s="96" t="str">
        <f>IF($AA239,IF(AND($I239&lt;&gt;"",$I239&lt;&gt;0),ROUND(ROUND($I239,3)*Cenas!$B$14*Cenas!F$18,2),0),"")</f>
        <v/>
      </c>
      <c r="P239" s="144" t="str">
        <f>IF($AA239,IF(AND($I239&lt;&gt;"",$I239&lt;&gt;0),ROUND(ROUND($I239,3)*Cenas!$B$14*Cenas!G$18,2),0),"")</f>
        <v/>
      </c>
      <c r="Q239" s="103" t="b">
        <f>AND($A239="x",ISBLANK($K239),ISBLANK($N239),NOT(ISBLANK('Daļu izvēle'!K236)))</f>
        <v>0</v>
      </c>
      <c r="R239" s="1"/>
      <c r="W239" s="1" t="b">
        <f t="shared" si="17"/>
        <v>0</v>
      </c>
      <c r="X239" s="1" t="b">
        <f>AND($A239="x",'Daļu izvēle'!$K236&lt;&gt;"",ISBLANK($K239))</f>
        <v>0</v>
      </c>
      <c r="Y239" s="1" t="b">
        <f>AND($A239="x",'Daļu izvēle'!$K236&lt;&gt;"",ISBLANK($N239))</f>
        <v>0</v>
      </c>
      <c r="Z239" s="1" t="e">
        <f t="shared" si="15"/>
        <v>#VALUE!</v>
      </c>
      <c r="AA239" s="56" t="b">
        <f>AND($A239="x",'Daļu izvēle'!$K236&lt;&gt;"",'Daļu izvēle'!$K236&lt;&gt;0)</f>
        <v>0</v>
      </c>
      <c r="AB239" s="56" t="b">
        <f t="shared" si="18"/>
        <v>0</v>
      </c>
      <c r="AC239" s="56" t="b">
        <f t="shared" si="19"/>
        <v>1</v>
      </c>
    </row>
    <row r="240" spans="1:29" hidden="1" x14ac:dyDescent="0.3">
      <c r="A240" s="324" t="str">
        <f>SUBSTITUTE('Daļu izvēle'!A237,"0","")</f>
        <v/>
      </c>
      <c r="B240" s="368">
        <f>'Daļu izvēle'!B237</f>
        <v>229</v>
      </c>
      <c r="C240" s="368" t="str">
        <f>'Daļu izvēle'!C237</f>
        <v>Ziemeļkurzeme</v>
      </c>
      <c r="D240" s="369" t="str">
        <f>'Daļu izvēle'!D237</f>
        <v>Grīņu</v>
      </c>
      <c r="E240" s="370">
        <f>'Daļu izvēle'!K237</f>
        <v>0</v>
      </c>
      <c r="F240" s="370">
        <f>'Daļu izvēle'!L237</f>
        <v>0</v>
      </c>
      <c r="G240" s="108">
        <f>'Daļu izvēle'!M237</f>
        <v>0</v>
      </c>
      <c r="H240" s="109">
        <f>'Daļu izvēle'!N237</f>
        <v>0</v>
      </c>
      <c r="I240" s="383"/>
      <c r="J240" s="381">
        <f t="shared" si="16"/>
        <v>0</v>
      </c>
      <c r="K240" s="96" t="str">
        <f>IF($AA240,IF(AND($I240&lt;&gt;"",$I240&lt;&gt;0),ROUND(ROUND($I240,3)*Cenas!$B$14*Cenas!B$18,2),0),"")</f>
        <v/>
      </c>
      <c r="L240" s="96" t="str">
        <f>IF($AA240,IF(AND($I240&lt;&gt;"",$I240&lt;&gt;0),ROUND(ROUND($I240,3)*Cenas!$B$14*Cenas!C$18,2),0),"")</f>
        <v/>
      </c>
      <c r="M240" s="96" t="str">
        <f>IF($AA240,IF(AND($I240&lt;&gt;"",$I240&lt;&gt;0),ROUND(ROUND($I240,3)*Cenas!$B$14*Cenas!D$18,2),0),"")</f>
        <v/>
      </c>
      <c r="N240" s="96" t="str">
        <f>IF($AA240,IF(AND($I240&lt;&gt;"",$I240&lt;&gt;0),ROUND(ROUND($I240,3)*Cenas!$B$14*Cenas!E$18,2),0),"")</f>
        <v/>
      </c>
      <c r="O240" s="96" t="str">
        <f>IF($AA240,IF(AND($I240&lt;&gt;"",$I240&lt;&gt;0),ROUND(ROUND($I240,3)*Cenas!$B$14*Cenas!F$18,2),0),"")</f>
        <v/>
      </c>
      <c r="P240" s="144" t="str">
        <f>IF($AA240,IF(AND($I240&lt;&gt;"",$I240&lt;&gt;0),ROUND(ROUND($I240,3)*Cenas!$B$14*Cenas!G$18,2),0),"")</f>
        <v/>
      </c>
      <c r="Q240" s="103" t="b">
        <f>AND($A240="x",ISBLANK($K240),ISBLANK($N240),NOT(ISBLANK('Daļu izvēle'!K237)))</f>
        <v>0</v>
      </c>
      <c r="R240" s="1"/>
      <c r="W240" s="1" t="b">
        <f t="shared" si="17"/>
        <v>0</v>
      </c>
      <c r="X240" s="1" t="b">
        <f>AND($A240="x",'Daļu izvēle'!$K237&lt;&gt;"",ISBLANK($K240))</f>
        <v>0</v>
      </c>
      <c r="Y240" s="1" t="b">
        <f>AND($A240="x",'Daļu izvēle'!$K237&lt;&gt;"",ISBLANK($N240))</f>
        <v>0</v>
      </c>
      <c r="Z240" s="1" t="e">
        <f t="shared" si="15"/>
        <v>#VALUE!</v>
      </c>
      <c r="AA240" s="56" t="b">
        <f>AND($A240="x",'Daļu izvēle'!$K237&lt;&gt;"",'Daļu izvēle'!$K237&lt;&gt;0)</f>
        <v>0</v>
      </c>
      <c r="AB240" s="56" t="b">
        <f t="shared" si="18"/>
        <v>0</v>
      </c>
      <c r="AC240" s="56" t="b">
        <f t="shared" si="19"/>
        <v>1</v>
      </c>
    </row>
    <row r="241" spans="1:29" hidden="1" x14ac:dyDescent="0.3">
      <c r="A241" s="324" t="str">
        <f>SUBSTITUTE('Daļu izvēle'!A238,"0","")</f>
        <v/>
      </c>
      <c r="B241" s="368">
        <f>'Daļu izvēle'!B238</f>
        <v>230</v>
      </c>
      <c r="C241" s="368" t="str">
        <f>'Daļu izvēle'!C238</f>
        <v>Ziemeļkurzeme</v>
      </c>
      <c r="D241" s="369" t="str">
        <f>'Daļu izvēle'!D238</f>
        <v>Grīņu</v>
      </c>
      <c r="E241" s="370">
        <f>'Daļu izvēle'!K238</f>
        <v>0</v>
      </c>
      <c r="F241" s="370">
        <f>'Daļu izvēle'!L238</f>
        <v>0</v>
      </c>
      <c r="G241" s="108">
        <f>'Daļu izvēle'!M238</f>
        <v>0</v>
      </c>
      <c r="H241" s="109">
        <f>'Daļu izvēle'!N238</f>
        <v>0</v>
      </c>
      <c r="I241" s="383"/>
      <c r="J241" s="381">
        <f t="shared" si="16"/>
        <v>0</v>
      </c>
      <c r="K241" s="96" t="str">
        <f>IF($AA241,IF(AND($I241&lt;&gt;"",$I241&lt;&gt;0),ROUND(ROUND($I241,3)*Cenas!$B$14*Cenas!B$18,2),0),"")</f>
        <v/>
      </c>
      <c r="L241" s="96" t="str">
        <f>IF($AA241,IF(AND($I241&lt;&gt;"",$I241&lt;&gt;0),ROUND(ROUND($I241,3)*Cenas!$B$14*Cenas!C$18,2),0),"")</f>
        <v/>
      </c>
      <c r="M241" s="96" t="str">
        <f>IF($AA241,IF(AND($I241&lt;&gt;"",$I241&lt;&gt;0),ROUND(ROUND($I241,3)*Cenas!$B$14*Cenas!D$18,2),0),"")</f>
        <v/>
      </c>
      <c r="N241" s="96" t="str">
        <f>IF($AA241,IF(AND($I241&lt;&gt;"",$I241&lt;&gt;0),ROUND(ROUND($I241,3)*Cenas!$B$14*Cenas!E$18,2),0),"")</f>
        <v/>
      </c>
      <c r="O241" s="96" t="str">
        <f>IF($AA241,IF(AND($I241&lt;&gt;"",$I241&lt;&gt;0),ROUND(ROUND($I241,3)*Cenas!$B$14*Cenas!F$18,2),0),"")</f>
        <v/>
      </c>
      <c r="P241" s="144" t="str">
        <f>IF($AA241,IF(AND($I241&lt;&gt;"",$I241&lt;&gt;0),ROUND(ROUND($I241,3)*Cenas!$B$14*Cenas!G$18,2),0),"")</f>
        <v/>
      </c>
      <c r="Q241" s="103" t="b">
        <f>AND($A241="x",ISBLANK($K241),ISBLANK($N241),NOT(ISBLANK('Daļu izvēle'!K238)))</f>
        <v>0</v>
      </c>
      <c r="R241" s="1"/>
      <c r="W241" s="1" t="b">
        <f t="shared" si="17"/>
        <v>0</v>
      </c>
      <c r="X241" s="1" t="b">
        <f>AND($A241="x",'Daļu izvēle'!$K238&lt;&gt;"",ISBLANK($K241))</f>
        <v>0</v>
      </c>
      <c r="Y241" s="1" t="b">
        <f>AND($A241="x",'Daļu izvēle'!$K238&lt;&gt;"",ISBLANK($N241))</f>
        <v>0</v>
      </c>
      <c r="Z241" s="1" t="e">
        <f t="shared" si="15"/>
        <v>#VALUE!</v>
      </c>
      <c r="AA241" s="56" t="b">
        <f>AND($A241="x",'Daļu izvēle'!$K238&lt;&gt;"",'Daļu izvēle'!$K238&lt;&gt;0)</f>
        <v>0</v>
      </c>
      <c r="AB241" s="56" t="b">
        <f t="shared" si="18"/>
        <v>0</v>
      </c>
      <c r="AC241" s="56" t="b">
        <f t="shared" si="19"/>
        <v>1</v>
      </c>
    </row>
    <row r="242" spans="1:29" hidden="1" x14ac:dyDescent="0.3">
      <c r="A242" s="324" t="str">
        <f>SUBSTITUTE('Daļu izvēle'!A239,"0","")</f>
        <v/>
      </c>
      <c r="B242" s="368">
        <f>'Daļu izvēle'!B239</f>
        <v>231</v>
      </c>
      <c r="C242" s="368" t="str">
        <f>'Daļu izvēle'!C239</f>
        <v>Ziemeļkurzeme</v>
      </c>
      <c r="D242" s="369" t="str">
        <f>'Daļu izvēle'!D239</f>
        <v>Grīņu</v>
      </c>
      <c r="E242" s="370">
        <f>'Daļu izvēle'!K239</f>
        <v>0</v>
      </c>
      <c r="F242" s="370">
        <f>'Daļu izvēle'!L239</f>
        <v>0</v>
      </c>
      <c r="G242" s="108">
        <f>'Daļu izvēle'!M239</f>
        <v>0</v>
      </c>
      <c r="H242" s="109">
        <f>'Daļu izvēle'!N239</f>
        <v>0</v>
      </c>
      <c r="I242" s="383"/>
      <c r="J242" s="381">
        <f t="shared" si="16"/>
        <v>0</v>
      </c>
      <c r="K242" s="96" t="str">
        <f>IF($AA242,IF(AND($I242&lt;&gt;"",$I242&lt;&gt;0),ROUND(ROUND($I242,3)*Cenas!$B$14*Cenas!B$18,2),0),"")</f>
        <v/>
      </c>
      <c r="L242" s="96" t="str">
        <f>IF($AA242,IF(AND($I242&lt;&gt;"",$I242&lt;&gt;0),ROUND(ROUND($I242,3)*Cenas!$B$14*Cenas!C$18,2),0),"")</f>
        <v/>
      </c>
      <c r="M242" s="96" t="str">
        <f>IF($AA242,IF(AND($I242&lt;&gt;"",$I242&lt;&gt;0),ROUND(ROUND($I242,3)*Cenas!$B$14*Cenas!D$18,2),0),"")</f>
        <v/>
      </c>
      <c r="N242" s="96" t="str">
        <f>IF($AA242,IF(AND($I242&lt;&gt;"",$I242&lt;&gt;0),ROUND(ROUND($I242,3)*Cenas!$B$14*Cenas!E$18,2),0),"")</f>
        <v/>
      </c>
      <c r="O242" s="96" t="str">
        <f>IF($AA242,IF(AND($I242&lt;&gt;"",$I242&lt;&gt;0),ROUND(ROUND($I242,3)*Cenas!$B$14*Cenas!F$18,2),0),"")</f>
        <v/>
      </c>
      <c r="P242" s="144" t="str">
        <f>IF($AA242,IF(AND($I242&lt;&gt;"",$I242&lt;&gt;0),ROUND(ROUND($I242,3)*Cenas!$B$14*Cenas!G$18,2),0),"")</f>
        <v/>
      </c>
      <c r="Q242" s="103" t="b">
        <f>AND($A242="x",ISBLANK($K242),ISBLANK($N242),NOT(ISBLANK('Daļu izvēle'!K239)))</f>
        <v>0</v>
      </c>
      <c r="R242" s="1"/>
      <c r="W242" s="1" t="b">
        <f t="shared" si="17"/>
        <v>0</v>
      </c>
      <c r="X242" s="1" t="b">
        <f>AND($A242="x",'Daļu izvēle'!$K239&lt;&gt;"",ISBLANK($K242))</f>
        <v>0</v>
      </c>
      <c r="Y242" s="1" t="b">
        <f>AND($A242="x",'Daļu izvēle'!$K239&lt;&gt;"",ISBLANK($N242))</f>
        <v>0</v>
      </c>
      <c r="Z242" s="1" t="e">
        <f t="shared" si="15"/>
        <v>#VALUE!</v>
      </c>
      <c r="AA242" s="56" t="b">
        <f>AND($A242="x",'Daļu izvēle'!$K239&lt;&gt;"",'Daļu izvēle'!$K239&lt;&gt;0)</f>
        <v>0</v>
      </c>
      <c r="AB242" s="56" t="b">
        <f t="shared" si="18"/>
        <v>0</v>
      </c>
      <c r="AC242" s="56" t="b">
        <f t="shared" si="19"/>
        <v>1</v>
      </c>
    </row>
    <row r="243" spans="1:29" hidden="1" x14ac:dyDescent="0.3">
      <c r="A243" s="324" t="str">
        <f>SUBSTITUTE('Daļu izvēle'!A240,"0","")</f>
        <v/>
      </c>
      <c r="B243" s="368">
        <f>'Daļu izvēle'!B240</f>
        <v>232</v>
      </c>
      <c r="C243" s="368" t="str">
        <f>'Daļu izvēle'!C240</f>
        <v>Ziemeļkurzeme</v>
      </c>
      <c r="D243" s="369" t="str">
        <f>'Daļu izvēle'!D240</f>
        <v>Grīņu</v>
      </c>
      <c r="E243" s="370">
        <f>'Daļu izvēle'!K240</f>
        <v>0</v>
      </c>
      <c r="F243" s="370">
        <f>'Daļu izvēle'!L240</f>
        <v>0</v>
      </c>
      <c r="G243" s="108">
        <f>'Daļu izvēle'!M240</f>
        <v>0</v>
      </c>
      <c r="H243" s="109">
        <f>'Daļu izvēle'!N240</f>
        <v>0</v>
      </c>
      <c r="I243" s="383"/>
      <c r="J243" s="381">
        <f t="shared" si="16"/>
        <v>0</v>
      </c>
      <c r="K243" s="96" t="str">
        <f>IF($AA243,IF(AND($I243&lt;&gt;"",$I243&lt;&gt;0),ROUND(ROUND($I243,3)*Cenas!$B$14*Cenas!B$18,2),0),"")</f>
        <v/>
      </c>
      <c r="L243" s="96" t="str">
        <f>IF($AA243,IF(AND($I243&lt;&gt;"",$I243&lt;&gt;0),ROUND(ROUND($I243,3)*Cenas!$B$14*Cenas!C$18,2),0),"")</f>
        <v/>
      </c>
      <c r="M243" s="96" t="str">
        <f>IF($AA243,IF(AND($I243&lt;&gt;"",$I243&lt;&gt;0),ROUND(ROUND($I243,3)*Cenas!$B$14*Cenas!D$18,2),0),"")</f>
        <v/>
      </c>
      <c r="N243" s="96" t="str">
        <f>IF($AA243,IF(AND($I243&lt;&gt;"",$I243&lt;&gt;0),ROUND(ROUND($I243,3)*Cenas!$B$14*Cenas!E$18,2),0),"")</f>
        <v/>
      </c>
      <c r="O243" s="96" t="str">
        <f>IF($AA243,IF(AND($I243&lt;&gt;"",$I243&lt;&gt;0),ROUND(ROUND($I243,3)*Cenas!$B$14*Cenas!F$18,2),0),"")</f>
        <v/>
      </c>
      <c r="P243" s="144" t="str">
        <f>IF($AA243,IF(AND($I243&lt;&gt;"",$I243&lt;&gt;0),ROUND(ROUND($I243,3)*Cenas!$B$14*Cenas!G$18,2),0),"")</f>
        <v/>
      </c>
      <c r="Q243" s="103" t="b">
        <f>AND($A243="x",ISBLANK($K243),ISBLANK($N243),NOT(ISBLANK('Daļu izvēle'!K240)))</f>
        <v>0</v>
      </c>
      <c r="R243" s="1"/>
      <c r="W243" s="1" t="b">
        <f t="shared" si="17"/>
        <v>0</v>
      </c>
      <c r="X243" s="1" t="b">
        <f>AND($A243="x",'Daļu izvēle'!$K240&lt;&gt;"",ISBLANK($K243))</f>
        <v>0</v>
      </c>
      <c r="Y243" s="1" t="b">
        <f>AND($A243="x",'Daļu izvēle'!$K240&lt;&gt;"",ISBLANK($N243))</f>
        <v>0</v>
      </c>
      <c r="Z243" s="1" t="e">
        <f t="shared" si="15"/>
        <v>#VALUE!</v>
      </c>
      <c r="AA243" s="56" t="b">
        <f>AND($A243="x",'Daļu izvēle'!$K240&lt;&gt;"",'Daļu izvēle'!$K240&lt;&gt;0)</f>
        <v>0</v>
      </c>
      <c r="AB243" s="56" t="b">
        <f t="shared" si="18"/>
        <v>0</v>
      </c>
      <c r="AC243" s="56" t="b">
        <f t="shared" si="19"/>
        <v>1</v>
      </c>
    </row>
    <row r="244" spans="1:29" hidden="1" x14ac:dyDescent="0.3">
      <c r="A244" s="324" t="str">
        <f>SUBSTITUTE('Daļu izvēle'!A241,"0","")</f>
        <v/>
      </c>
      <c r="B244" s="368">
        <f>'Daļu izvēle'!B241</f>
        <v>233</v>
      </c>
      <c r="C244" s="368" t="str">
        <f>'Daļu izvēle'!C241</f>
        <v>Ziemeļkurzeme</v>
      </c>
      <c r="D244" s="369" t="str">
        <f>'Daļu izvēle'!D241</f>
        <v>Zilokalnu</v>
      </c>
      <c r="E244" s="370">
        <f>'Daļu izvēle'!K241</f>
        <v>20</v>
      </c>
      <c r="F244" s="370">
        <f>'Daļu izvēle'!L241</f>
        <v>20</v>
      </c>
      <c r="G244" s="108">
        <f>'Daļu izvēle'!M241</f>
        <v>0</v>
      </c>
      <c r="H244" s="109">
        <f>'Daļu izvēle'!N241</f>
        <v>0</v>
      </c>
      <c r="I244" s="383"/>
      <c r="J244" s="381">
        <f t="shared" si="16"/>
        <v>0</v>
      </c>
      <c r="K244" s="96" t="str">
        <f>IF($AA244,IF(AND($I244&lt;&gt;"",$I244&lt;&gt;0),ROUND(ROUND($I244,3)*Cenas!$B$14*Cenas!B$18,2),0),"")</f>
        <v/>
      </c>
      <c r="L244" s="96" t="str">
        <f>IF($AA244,IF(AND($I244&lt;&gt;"",$I244&lt;&gt;0),ROUND(ROUND($I244,3)*Cenas!$B$14*Cenas!C$18,2),0),"")</f>
        <v/>
      </c>
      <c r="M244" s="96" t="str">
        <f>IF($AA244,IF(AND($I244&lt;&gt;"",$I244&lt;&gt;0),ROUND(ROUND($I244,3)*Cenas!$B$14*Cenas!D$18,2),0),"")</f>
        <v/>
      </c>
      <c r="N244" s="96" t="str">
        <f>IF($AA244,IF(AND($I244&lt;&gt;"",$I244&lt;&gt;0),ROUND(ROUND($I244,3)*Cenas!$B$14*Cenas!E$18,2),0),"")</f>
        <v/>
      </c>
      <c r="O244" s="96" t="str">
        <f>IF($AA244,IF(AND($I244&lt;&gt;"",$I244&lt;&gt;0),ROUND(ROUND($I244,3)*Cenas!$B$14*Cenas!F$18,2),0),"")</f>
        <v/>
      </c>
      <c r="P244" s="144" t="str">
        <f>IF($AA244,IF(AND($I244&lt;&gt;"",$I244&lt;&gt;0),ROUND(ROUND($I244,3)*Cenas!$B$14*Cenas!G$18,2),0),"")</f>
        <v/>
      </c>
      <c r="Q244" s="103" t="b">
        <f>AND($A244="x",ISBLANK($K244),ISBLANK($N244),NOT(ISBLANK('Daļu izvēle'!K241)))</f>
        <v>0</v>
      </c>
      <c r="R244" s="1"/>
      <c r="W244" s="1" t="b">
        <f t="shared" si="17"/>
        <v>0</v>
      </c>
      <c r="X244" s="1" t="b">
        <f>AND($A244="x",'Daļu izvēle'!$K241&lt;&gt;"",ISBLANK($K244))</f>
        <v>0</v>
      </c>
      <c r="Y244" s="1" t="b">
        <f>AND($A244="x",'Daļu izvēle'!$K241&lt;&gt;"",ISBLANK($N244))</f>
        <v>0</v>
      </c>
      <c r="Z244" s="1" t="e">
        <f t="shared" si="15"/>
        <v>#VALUE!</v>
      </c>
      <c r="AA244" s="56" t="b">
        <f>AND($A244="x",'Daļu izvēle'!$K241&lt;&gt;"",'Daļu izvēle'!$K241&lt;&gt;0)</f>
        <v>0</v>
      </c>
      <c r="AB244" s="56" t="b">
        <f t="shared" si="18"/>
        <v>0</v>
      </c>
      <c r="AC244" s="56" t="b">
        <f t="shared" si="19"/>
        <v>1</v>
      </c>
    </row>
    <row r="245" spans="1:29" hidden="1" x14ac:dyDescent="0.3">
      <c r="A245" s="324" t="str">
        <f>SUBSTITUTE('Daļu izvēle'!A242,"0","")</f>
        <v/>
      </c>
      <c r="B245" s="368">
        <f>'Daļu izvēle'!B242</f>
        <v>234</v>
      </c>
      <c r="C245" s="368" t="str">
        <f>'Daļu izvēle'!C242</f>
        <v>Ziemeļkurzeme</v>
      </c>
      <c r="D245" s="369" t="str">
        <f>'Daļu izvēle'!D242</f>
        <v>Zilokalnu</v>
      </c>
      <c r="E245" s="370">
        <f>'Daļu izvēle'!K242</f>
        <v>10</v>
      </c>
      <c r="F245" s="370">
        <f>'Daļu izvēle'!L242</f>
        <v>0</v>
      </c>
      <c r="G245" s="108">
        <f>'Daļu izvēle'!M242</f>
        <v>0</v>
      </c>
      <c r="H245" s="109">
        <f>'Daļu izvēle'!N242</f>
        <v>0</v>
      </c>
      <c r="I245" s="383"/>
      <c r="J245" s="381">
        <f t="shared" si="16"/>
        <v>0</v>
      </c>
      <c r="K245" s="96" t="str">
        <f>IF($AA245,IF(AND($I245&lt;&gt;"",$I245&lt;&gt;0),ROUND(ROUND($I245,3)*Cenas!$B$14*Cenas!B$18,2),0),"")</f>
        <v/>
      </c>
      <c r="L245" s="96" t="str">
        <f>IF($AA245,IF(AND($I245&lt;&gt;"",$I245&lt;&gt;0),ROUND(ROUND($I245,3)*Cenas!$B$14*Cenas!C$18,2),0),"")</f>
        <v/>
      </c>
      <c r="M245" s="96" t="str">
        <f>IF($AA245,IF(AND($I245&lt;&gt;"",$I245&lt;&gt;0),ROUND(ROUND($I245,3)*Cenas!$B$14*Cenas!D$18,2),0),"")</f>
        <v/>
      </c>
      <c r="N245" s="96" t="str">
        <f>IF($AA245,IF(AND($I245&lt;&gt;"",$I245&lt;&gt;0),ROUND(ROUND($I245,3)*Cenas!$B$14*Cenas!E$18,2),0),"")</f>
        <v/>
      </c>
      <c r="O245" s="96" t="str">
        <f>IF($AA245,IF(AND($I245&lt;&gt;"",$I245&lt;&gt;0),ROUND(ROUND($I245,3)*Cenas!$B$14*Cenas!F$18,2),0),"")</f>
        <v/>
      </c>
      <c r="P245" s="144" t="str">
        <f>IF($AA245,IF(AND($I245&lt;&gt;"",$I245&lt;&gt;0),ROUND(ROUND($I245,3)*Cenas!$B$14*Cenas!G$18,2),0),"")</f>
        <v/>
      </c>
      <c r="Q245" s="103" t="b">
        <f>AND($A245="x",ISBLANK($K245),ISBLANK($N245),NOT(ISBLANK('Daļu izvēle'!K242)))</f>
        <v>0</v>
      </c>
      <c r="R245" s="1"/>
      <c r="W245" s="1" t="b">
        <f t="shared" si="17"/>
        <v>0</v>
      </c>
      <c r="X245" s="1" t="b">
        <f>AND($A245="x",'Daļu izvēle'!$K242&lt;&gt;"",ISBLANK($K245))</f>
        <v>0</v>
      </c>
      <c r="Y245" s="1" t="b">
        <f>AND($A245="x",'Daļu izvēle'!$K242&lt;&gt;"",ISBLANK($N245))</f>
        <v>0</v>
      </c>
      <c r="Z245" s="1" t="e">
        <f t="shared" si="15"/>
        <v>#VALUE!</v>
      </c>
      <c r="AA245" s="56" t="b">
        <f>AND($A245="x",'Daļu izvēle'!$K242&lt;&gt;"",'Daļu izvēle'!$K242&lt;&gt;0)</f>
        <v>0</v>
      </c>
      <c r="AB245" s="56" t="b">
        <f t="shared" si="18"/>
        <v>0</v>
      </c>
      <c r="AC245" s="56" t="b">
        <f t="shared" si="19"/>
        <v>1</v>
      </c>
    </row>
    <row r="246" spans="1:29" hidden="1" x14ac:dyDescent="0.3">
      <c r="A246" s="324" t="str">
        <f>SUBSTITUTE('Daļu izvēle'!A243,"0","")</f>
        <v/>
      </c>
      <c r="B246" s="368">
        <f>'Daļu izvēle'!B243</f>
        <v>235</v>
      </c>
      <c r="C246" s="368" t="str">
        <f>'Daļu izvēle'!C243</f>
        <v>Ziemeļkurzeme</v>
      </c>
      <c r="D246" s="369" t="str">
        <f>'Daļu izvēle'!D243</f>
        <v>Zilokalnu</v>
      </c>
      <c r="E246" s="370">
        <f>'Daļu izvēle'!K243</f>
        <v>0</v>
      </c>
      <c r="F246" s="370">
        <f>'Daļu izvēle'!L243</f>
        <v>0</v>
      </c>
      <c r="G246" s="108">
        <f>'Daļu izvēle'!M243</f>
        <v>0</v>
      </c>
      <c r="H246" s="109">
        <f>'Daļu izvēle'!N243</f>
        <v>0</v>
      </c>
      <c r="I246" s="383"/>
      <c r="J246" s="381">
        <f t="shared" si="16"/>
        <v>0</v>
      </c>
      <c r="K246" s="96" t="str">
        <f>IF($AA246,IF(AND($I246&lt;&gt;"",$I246&lt;&gt;0),ROUND(ROUND($I246,3)*Cenas!$B$14*Cenas!B$18,2),0),"")</f>
        <v/>
      </c>
      <c r="L246" s="96" t="str">
        <f>IF($AA246,IF(AND($I246&lt;&gt;"",$I246&lt;&gt;0),ROUND(ROUND($I246,3)*Cenas!$B$14*Cenas!C$18,2),0),"")</f>
        <v/>
      </c>
      <c r="M246" s="96" t="str">
        <f>IF($AA246,IF(AND($I246&lt;&gt;"",$I246&lt;&gt;0),ROUND(ROUND($I246,3)*Cenas!$B$14*Cenas!D$18,2),0),"")</f>
        <v/>
      </c>
      <c r="N246" s="96" t="str">
        <f>IF($AA246,IF(AND($I246&lt;&gt;"",$I246&lt;&gt;0),ROUND(ROUND($I246,3)*Cenas!$B$14*Cenas!E$18,2),0),"")</f>
        <v/>
      </c>
      <c r="O246" s="96" t="str">
        <f>IF($AA246,IF(AND($I246&lt;&gt;"",$I246&lt;&gt;0),ROUND(ROUND($I246,3)*Cenas!$B$14*Cenas!F$18,2),0),"")</f>
        <v/>
      </c>
      <c r="P246" s="144" t="str">
        <f>IF($AA246,IF(AND($I246&lt;&gt;"",$I246&lt;&gt;0),ROUND(ROUND($I246,3)*Cenas!$B$14*Cenas!G$18,2),0),"")</f>
        <v/>
      </c>
      <c r="Q246" s="103" t="b">
        <f>AND($A246="x",ISBLANK($K246),ISBLANK($N246),NOT(ISBLANK('Daļu izvēle'!K243)))</f>
        <v>0</v>
      </c>
      <c r="R246" s="1"/>
      <c r="W246" s="1" t="b">
        <f t="shared" si="17"/>
        <v>0</v>
      </c>
      <c r="X246" s="1" t="b">
        <f>AND($A246="x",'Daļu izvēle'!$K243&lt;&gt;"",ISBLANK($K246))</f>
        <v>0</v>
      </c>
      <c r="Y246" s="1" t="b">
        <f>AND($A246="x",'Daļu izvēle'!$K243&lt;&gt;"",ISBLANK($N246))</f>
        <v>0</v>
      </c>
      <c r="Z246" s="1" t="e">
        <f t="shared" si="15"/>
        <v>#VALUE!</v>
      </c>
      <c r="AA246" s="56" t="b">
        <f>AND($A246="x",'Daļu izvēle'!$K243&lt;&gt;"",'Daļu izvēle'!$K243&lt;&gt;0)</f>
        <v>0</v>
      </c>
      <c r="AB246" s="56" t="b">
        <f t="shared" si="18"/>
        <v>0</v>
      </c>
      <c r="AC246" s="56" t="b">
        <f t="shared" si="19"/>
        <v>1</v>
      </c>
    </row>
    <row r="247" spans="1:29" hidden="1" x14ac:dyDescent="0.3">
      <c r="A247" s="324" t="str">
        <f>SUBSTITUTE('Daļu izvēle'!A244,"0","")</f>
        <v/>
      </c>
      <c r="B247" s="368">
        <f>'Daļu izvēle'!B244</f>
        <v>236</v>
      </c>
      <c r="C247" s="368" t="str">
        <f>'Daļu izvēle'!C244</f>
        <v>Ziemeļkurzeme</v>
      </c>
      <c r="D247" s="369" t="str">
        <f>'Daļu izvēle'!D244</f>
        <v>Zilokalnu</v>
      </c>
      <c r="E247" s="370">
        <f>'Daļu izvēle'!K244</f>
        <v>0</v>
      </c>
      <c r="F247" s="370">
        <f>'Daļu izvēle'!L244</f>
        <v>0</v>
      </c>
      <c r="G247" s="108">
        <f>'Daļu izvēle'!M244</f>
        <v>0</v>
      </c>
      <c r="H247" s="109">
        <f>'Daļu izvēle'!N244</f>
        <v>0</v>
      </c>
      <c r="I247" s="383"/>
      <c r="J247" s="381">
        <f t="shared" si="16"/>
        <v>0</v>
      </c>
      <c r="K247" s="96" t="str">
        <f>IF($AA247,IF(AND($I247&lt;&gt;"",$I247&lt;&gt;0),ROUND(ROUND($I247,3)*Cenas!$B$14*Cenas!B$18,2),0),"")</f>
        <v/>
      </c>
      <c r="L247" s="96" t="str">
        <f>IF($AA247,IF(AND($I247&lt;&gt;"",$I247&lt;&gt;0),ROUND(ROUND($I247,3)*Cenas!$B$14*Cenas!C$18,2),0),"")</f>
        <v/>
      </c>
      <c r="M247" s="96" t="str">
        <f>IF($AA247,IF(AND($I247&lt;&gt;"",$I247&lt;&gt;0),ROUND(ROUND($I247,3)*Cenas!$B$14*Cenas!D$18,2),0),"")</f>
        <v/>
      </c>
      <c r="N247" s="96" t="str">
        <f>IF($AA247,IF(AND($I247&lt;&gt;"",$I247&lt;&gt;0),ROUND(ROUND($I247,3)*Cenas!$B$14*Cenas!E$18,2),0),"")</f>
        <v/>
      </c>
      <c r="O247" s="96" t="str">
        <f>IF($AA247,IF(AND($I247&lt;&gt;"",$I247&lt;&gt;0),ROUND(ROUND($I247,3)*Cenas!$B$14*Cenas!F$18,2),0),"")</f>
        <v/>
      </c>
      <c r="P247" s="144" t="str">
        <f>IF($AA247,IF(AND($I247&lt;&gt;"",$I247&lt;&gt;0),ROUND(ROUND($I247,3)*Cenas!$B$14*Cenas!G$18,2),0),"")</f>
        <v/>
      </c>
      <c r="Q247" s="103" t="b">
        <f>AND($A247="x",ISBLANK($K247),ISBLANK($N247),NOT(ISBLANK('Daļu izvēle'!K244)))</f>
        <v>0</v>
      </c>
      <c r="R247" s="1"/>
      <c r="W247" s="1" t="b">
        <f t="shared" si="17"/>
        <v>0</v>
      </c>
      <c r="X247" s="1" t="b">
        <f>AND($A247="x",'Daļu izvēle'!$K244&lt;&gt;"",ISBLANK($K247))</f>
        <v>0</v>
      </c>
      <c r="Y247" s="1" t="b">
        <f>AND($A247="x",'Daļu izvēle'!$K244&lt;&gt;"",ISBLANK($N247))</f>
        <v>0</v>
      </c>
      <c r="Z247" s="1" t="e">
        <f t="shared" si="15"/>
        <v>#VALUE!</v>
      </c>
      <c r="AA247" s="56" t="b">
        <f>AND($A247="x",'Daļu izvēle'!$K244&lt;&gt;"",'Daļu izvēle'!$K244&lt;&gt;0)</f>
        <v>0</v>
      </c>
      <c r="AB247" s="56" t="b">
        <f t="shared" si="18"/>
        <v>0</v>
      </c>
      <c r="AC247" s="56" t="b">
        <f t="shared" si="19"/>
        <v>1</v>
      </c>
    </row>
    <row r="248" spans="1:29" hidden="1" x14ac:dyDescent="0.3">
      <c r="A248" s="324" t="str">
        <f>SUBSTITUTE('Daļu izvēle'!A245,"0","")</f>
        <v/>
      </c>
      <c r="B248" s="368">
        <f>'Daļu izvēle'!B245</f>
        <v>237</v>
      </c>
      <c r="C248" s="368" t="str">
        <f>'Daļu izvēle'!C245</f>
        <v>Ziemeļkurzeme</v>
      </c>
      <c r="D248" s="369" t="str">
        <f>'Daļu izvēle'!D245</f>
        <v>Zilokalnu</v>
      </c>
      <c r="E248" s="370">
        <f>'Daļu izvēle'!K245</f>
        <v>0</v>
      </c>
      <c r="F248" s="370">
        <f>'Daļu izvēle'!L245</f>
        <v>0</v>
      </c>
      <c r="G248" s="108">
        <f>'Daļu izvēle'!M245</f>
        <v>0</v>
      </c>
      <c r="H248" s="109">
        <f>'Daļu izvēle'!N245</f>
        <v>0</v>
      </c>
      <c r="I248" s="383"/>
      <c r="J248" s="381">
        <f t="shared" si="16"/>
        <v>0</v>
      </c>
      <c r="K248" s="96" t="str">
        <f>IF($AA248,IF(AND($I248&lt;&gt;"",$I248&lt;&gt;0),ROUND(ROUND($I248,3)*Cenas!$B$14*Cenas!B$18,2),0),"")</f>
        <v/>
      </c>
      <c r="L248" s="96" t="str">
        <f>IF($AA248,IF(AND($I248&lt;&gt;"",$I248&lt;&gt;0),ROUND(ROUND($I248,3)*Cenas!$B$14*Cenas!C$18,2),0),"")</f>
        <v/>
      </c>
      <c r="M248" s="96" t="str">
        <f>IF($AA248,IF(AND($I248&lt;&gt;"",$I248&lt;&gt;0),ROUND(ROUND($I248,3)*Cenas!$B$14*Cenas!D$18,2),0),"")</f>
        <v/>
      </c>
      <c r="N248" s="96" t="str">
        <f>IF($AA248,IF(AND($I248&lt;&gt;"",$I248&lt;&gt;0),ROUND(ROUND($I248,3)*Cenas!$B$14*Cenas!E$18,2),0),"")</f>
        <v/>
      </c>
      <c r="O248" s="96" t="str">
        <f>IF($AA248,IF(AND($I248&lt;&gt;"",$I248&lt;&gt;0),ROUND(ROUND($I248,3)*Cenas!$B$14*Cenas!F$18,2),0),"")</f>
        <v/>
      </c>
      <c r="P248" s="144" t="str">
        <f>IF($AA248,IF(AND($I248&lt;&gt;"",$I248&lt;&gt;0),ROUND(ROUND($I248,3)*Cenas!$B$14*Cenas!G$18,2),0),"")</f>
        <v/>
      </c>
      <c r="Q248" s="103" t="b">
        <f>AND($A248="x",ISBLANK($K248),ISBLANK($N248),NOT(ISBLANK('Daļu izvēle'!K245)))</f>
        <v>0</v>
      </c>
      <c r="R248" s="1"/>
      <c r="W248" s="1" t="b">
        <f t="shared" si="17"/>
        <v>0</v>
      </c>
      <c r="X248" s="1" t="b">
        <f>AND($A248="x",'Daļu izvēle'!$K245&lt;&gt;"",ISBLANK($K248))</f>
        <v>0</v>
      </c>
      <c r="Y248" s="1" t="b">
        <f>AND($A248="x",'Daļu izvēle'!$K245&lt;&gt;"",ISBLANK($N248))</f>
        <v>0</v>
      </c>
      <c r="Z248" s="1" t="e">
        <f t="shared" si="15"/>
        <v>#VALUE!</v>
      </c>
      <c r="AA248" s="56" t="b">
        <f>AND($A248="x",'Daļu izvēle'!$K245&lt;&gt;"",'Daļu izvēle'!$K245&lt;&gt;0)</f>
        <v>0</v>
      </c>
      <c r="AB248" s="56" t="b">
        <f t="shared" si="18"/>
        <v>0</v>
      </c>
      <c r="AC248" s="56" t="b">
        <f t="shared" si="19"/>
        <v>1</v>
      </c>
    </row>
    <row r="249" spans="1:29" hidden="1" x14ac:dyDescent="0.3">
      <c r="A249" s="324" t="str">
        <f>SUBSTITUTE('Daļu izvēle'!A246,"0","")</f>
        <v/>
      </c>
      <c r="B249" s="368">
        <f>'Daļu izvēle'!B246</f>
        <v>238</v>
      </c>
      <c r="C249" s="368" t="str">
        <f>'Daļu izvēle'!C246</f>
        <v>Ziemeļkurzeme</v>
      </c>
      <c r="D249" s="369" t="str">
        <f>'Daļu izvēle'!D246</f>
        <v>Rindas</v>
      </c>
      <c r="E249" s="370">
        <f>'Daļu izvēle'!K246</f>
        <v>0</v>
      </c>
      <c r="F249" s="370">
        <f>'Daļu izvēle'!L246</f>
        <v>0</v>
      </c>
      <c r="G249" s="108">
        <f>'Daļu izvēle'!M246</f>
        <v>0</v>
      </c>
      <c r="H249" s="109">
        <f>'Daļu izvēle'!N246</f>
        <v>0</v>
      </c>
      <c r="I249" s="383"/>
      <c r="J249" s="381">
        <f t="shared" si="16"/>
        <v>0</v>
      </c>
      <c r="K249" s="96" t="str">
        <f>IF($AA249,IF(AND($I249&lt;&gt;"",$I249&lt;&gt;0),ROUND(ROUND($I249,3)*Cenas!$B$14*Cenas!B$18,2),0),"")</f>
        <v/>
      </c>
      <c r="L249" s="96" t="str">
        <f>IF($AA249,IF(AND($I249&lt;&gt;"",$I249&lt;&gt;0),ROUND(ROUND($I249,3)*Cenas!$B$14*Cenas!C$18,2),0),"")</f>
        <v/>
      </c>
      <c r="M249" s="96" t="str">
        <f>IF($AA249,IF(AND($I249&lt;&gt;"",$I249&lt;&gt;0),ROUND(ROUND($I249,3)*Cenas!$B$14*Cenas!D$18,2),0),"")</f>
        <v/>
      </c>
      <c r="N249" s="96" t="str">
        <f>IF($AA249,IF(AND($I249&lt;&gt;"",$I249&lt;&gt;0),ROUND(ROUND($I249,3)*Cenas!$B$14*Cenas!E$18,2),0),"")</f>
        <v/>
      </c>
      <c r="O249" s="96" t="str">
        <f>IF($AA249,IF(AND($I249&lt;&gt;"",$I249&lt;&gt;0),ROUND(ROUND($I249,3)*Cenas!$B$14*Cenas!F$18,2),0),"")</f>
        <v/>
      </c>
      <c r="P249" s="144" t="str">
        <f>IF($AA249,IF(AND($I249&lt;&gt;"",$I249&lt;&gt;0),ROUND(ROUND($I249,3)*Cenas!$B$14*Cenas!G$18,2),0),"")</f>
        <v/>
      </c>
      <c r="Q249" s="103" t="b">
        <f>AND($A249="x",ISBLANK($K249),ISBLANK($N249),NOT(ISBLANK('Daļu izvēle'!K246)))</f>
        <v>0</v>
      </c>
      <c r="R249" s="1"/>
      <c r="W249" s="1" t="b">
        <f t="shared" si="17"/>
        <v>0</v>
      </c>
      <c r="X249" s="1" t="b">
        <f>AND($A249="x",'Daļu izvēle'!$K246&lt;&gt;"",ISBLANK($K249))</f>
        <v>0</v>
      </c>
      <c r="Y249" s="1" t="b">
        <f>AND($A249="x",'Daļu izvēle'!$K246&lt;&gt;"",ISBLANK($N249))</f>
        <v>0</v>
      </c>
      <c r="Z249" s="1" t="e">
        <f t="shared" si="15"/>
        <v>#VALUE!</v>
      </c>
      <c r="AA249" s="56" t="b">
        <f>AND($A249="x",'Daļu izvēle'!$K246&lt;&gt;"",'Daļu izvēle'!$K246&lt;&gt;0)</f>
        <v>0</v>
      </c>
      <c r="AB249" s="56" t="b">
        <f t="shared" si="18"/>
        <v>0</v>
      </c>
      <c r="AC249" s="56" t="b">
        <f t="shared" si="19"/>
        <v>1</v>
      </c>
    </row>
    <row r="250" spans="1:29" hidden="1" x14ac:dyDescent="0.3">
      <c r="A250" s="324" t="str">
        <f>SUBSTITUTE('Daļu izvēle'!A247,"0","")</f>
        <v/>
      </c>
      <c r="B250" s="368">
        <f>'Daļu izvēle'!B247</f>
        <v>239</v>
      </c>
      <c r="C250" s="368" t="str">
        <f>'Daļu izvēle'!C247</f>
        <v>Ziemeļkurzeme</v>
      </c>
      <c r="D250" s="369" t="str">
        <f>'Daļu izvēle'!D247</f>
        <v>Rindas</v>
      </c>
      <c r="E250" s="370">
        <f>'Daļu izvēle'!K247</f>
        <v>30</v>
      </c>
      <c r="F250" s="370">
        <f>'Daļu izvēle'!L247</f>
        <v>0</v>
      </c>
      <c r="G250" s="108">
        <f>'Daļu izvēle'!M247</f>
        <v>0</v>
      </c>
      <c r="H250" s="109">
        <f>'Daļu izvēle'!N247</f>
        <v>0</v>
      </c>
      <c r="I250" s="383"/>
      <c r="J250" s="381">
        <f t="shared" si="16"/>
        <v>0</v>
      </c>
      <c r="K250" s="96" t="str">
        <f>IF($AA250,IF(AND($I250&lt;&gt;"",$I250&lt;&gt;0),ROUND(ROUND($I250,3)*Cenas!$B$14*Cenas!B$18,2),0),"")</f>
        <v/>
      </c>
      <c r="L250" s="96" t="str">
        <f>IF($AA250,IF(AND($I250&lt;&gt;"",$I250&lt;&gt;0),ROUND(ROUND($I250,3)*Cenas!$B$14*Cenas!C$18,2),0),"")</f>
        <v/>
      </c>
      <c r="M250" s="96" t="str">
        <f>IF($AA250,IF(AND($I250&lt;&gt;"",$I250&lt;&gt;0),ROUND(ROUND($I250,3)*Cenas!$B$14*Cenas!D$18,2),0),"")</f>
        <v/>
      </c>
      <c r="N250" s="96" t="str">
        <f>IF($AA250,IF(AND($I250&lt;&gt;"",$I250&lt;&gt;0),ROUND(ROUND($I250,3)*Cenas!$B$14*Cenas!E$18,2),0),"")</f>
        <v/>
      </c>
      <c r="O250" s="96" t="str">
        <f>IF($AA250,IF(AND($I250&lt;&gt;"",$I250&lt;&gt;0),ROUND(ROUND($I250,3)*Cenas!$B$14*Cenas!F$18,2),0),"")</f>
        <v/>
      </c>
      <c r="P250" s="144" t="str">
        <f>IF($AA250,IF(AND($I250&lt;&gt;"",$I250&lt;&gt;0),ROUND(ROUND($I250,3)*Cenas!$B$14*Cenas!G$18,2),0),"")</f>
        <v/>
      </c>
      <c r="Q250" s="103" t="b">
        <f>AND($A250="x",ISBLANK($K250),ISBLANK($N250),NOT(ISBLANK('Daļu izvēle'!K247)))</f>
        <v>0</v>
      </c>
      <c r="R250" s="1"/>
      <c r="W250" s="1" t="b">
        <f t="shared" si="17"/>
        <v>0</v>
      </c>
      <c r="X250" s="1" t="b">
        <f>AND($A250="x",'Daļu izvēle'!$K247&lt;&gt;"",ISBLANK($K250))</f>
        <v>0</v>
      </c>
      <c r="Y250" s="1" t="b">
        <f>AND($A250="x",'Daļu izvēle'!$K247&lt;&gt;"",ISBLANK($N250))</f>
        <v>0</v>
      </c>
      <c r="Z250" s="1" t="e">
        <f t="shared" si="15"/>
        <v>#VALUE!</v>
      </c>
      <c r="AA250" s="56" t="b">
        <f>AND($A250="x",'Daļu izvēle'!$K247&lt;&gt;"",'Daļu izvēle'!$K247&lt;&gt;0)</f>
        <v>0</v>
      </c>
      <c r="AB250" s="56" t="b">
        <f t="shared" si="18"/>
        <v>0</v>
      </c>
      <c r="AC250" s="56" t="b">
        <f t="shared" si="19"/>
        <v>1</v>
      </c>
    </row>
    <row r="251" spans="1:29" hidden="1" x14ac:dyDescent="0.3">
      <c r="A251" s="324" t="str">
        <f>SUBSTITUTE('Daļu izvēle'!A248,"0","")</f>
        <v/>
      </c>
      <c r="B251" s="368">
        <f>'Daļu izvēle'!B248</f>
        <v>240</v>
      </c>
      <c r="C251" s="368" t="str">
        <f>'Daļu izvēle'!C248</f>
        <v>Ziemeļkurzeme</v>
      </c>
      <c r="D251" s="369" t="str">
        <f>'Daļu izvēle'!D248</f>
        <v>Raķupes</v>
      </c>
      <c r="E251" s="370">
        <f>'Daļu izvēle'!K248</f>
        <v>0</v>
      </c>
      <c r="F251" s="370">
        <f>'Daļu izvēle'!L248</f>
        <v>0</v>
      </c>
      <c r="G251" s="108">
        <f>'Daļu izvēle'!M248</f>
        <v>0</v>
      </c>
      <c r="H251" s="109">
        <f>'Daļu izvēle'!N248</f>
        <v>0</v>
      </c>
      <c r="I251" s="383"/>
      <c r="J251" s="381">
        <f t="shared" si="16"/>
        <v>0</v>
      </c>
      <c r="K251" s="96" t="str">
        <f>IF($AA251,IF(AND($I251&lt;&gt;"",$I251&lt;&gt;0),ROUND(ROUND($I251,3)*Cenas!$B$14*Cenas!B$18,2),0),"")</f>
        <v/>
      </c>
      <c r="L251" s="96" t="str">
        <f>IF($AA251,IF(AND($I251&lt;&gt;"",$I251&lt;&gt;0),ROUND(ROUND($I251,3)*Cenas!$B$14*Cenas!C$18,2),0),"")</f>
        <v/>
      </c>
      <c r="M251" s="96" t="str">
        <f>IF($AA251,IF(AND($I251&lt;&gt;"",$I251&lt;&gt;0),ROUND(ROUND($I251,3)*Cenas!$B$14*Cenas!D$18,2),0),"")</f>
        <v/>
      </c>
      <c r="N251" s="96" t="str">
        <f>IF($AA251,IF(AND($I251&lt;&gt;"",$I251&lt;&gt;0),ROUND(ROUND($I251,3)*Cenas!$B$14*Cenas!E$18,2),0),"")</f>
        <v/>
      </c>
      <c r="O251" s="96" t="str">
        <f>IF($AA251,IF(AND($I251&lt;&gt;"",$I251&lt;&gt;0),ROUND(ROUND($I251,3)*Cenas!$B$14*Cenas!F$18,2),0),"")</f>
        <v/>
      </c>
      <c r="P251" s="144" t="str">
        <f>IF($AA251,IF(AND($I251&lt;&gt;"",$I251&lt;&gt;0),ROUND(ROUND($I251,3)*Cenas!$B$14*Cenas!G$18,2),0),"")</f>
        <v/>
      </c>
      <c r="Q251" s="103" t="b">
        <f>AND($A251="x",ISBLANK($K251),ISBLANK($N251),NOT(ISBLANK('Daļu izvēle'!K248)))</f>
        <v>0</v>
      </c>
      <c r="R251" s="1"/>
      <c r="W251" s="1" t="b">
        <f t="shared" si="17"/>
        <v>0</v>
      </c>
      <c r="X251" s="1" t="b">
        <f>AND($A251="x",'Daļu izvēle'!$K248&lt;&gt;"",ISBLANK($K251))</f>
        <v>0</v>
      </c>
      <c r="Y251" s="1" t="b">
        <f>AND($A251="x",'Daļu izvēle'!$K248&lt;&gt;"",ISBLANK($N251))</f>
        <v>0</v>
      </c>
      <c r="Z251" s="1" t="e">
        <f t="shared" si="15"/>
        <v>#VALUE!</v>
      </c>
      <c r="AA251" s="56" t="b">
        <f>AND($A251="x",'Daļu izvēle'!$K248&lt;&gt;"",'Daļu izvēle'!$K248&lt;&gt;0)</f>
        <v>0</v>
      </c>
      <c r="AB251" s="56" t="b">
        <f t="shared" si="18"/>
        <v>0</v>
      </c>
      <c r="AC251" s="56" t="b">
        <f t="shared" si="19"/>
        <v>1</v>
      </c>
    </row>
    <row r="252" spans="1:29" hidden="1" x14ac:dyDescent="0.3">
      <c r="A252" s="324" t="str">
        <f>SUBSTITUTE('Daļu izvēle'!A249,"0","")</f>
        <v/>
      </c>
      <c r="B252" s="368">
        <f>'Daļu izvēle'!B249</f>
        <v>241</v>
      </c>
      <c r="C252" s="368" t="str">
        <f>'Daļu izvēle'!C249</f>
        <v>Ziemeļkurzeme</v>
      </c>
      <c r="D252" s="369" t="str">
        <f>'Daļu izvēle'!D249</f>
        <v>Raķupes</v>
      </c>
      <c r="E252" s="370">
        <f>'Daļu izvēle'!K249</f>
        <v>0</v>
      </c>
      <c r="F252" s="370">
        <f>'Daļu izvēle'!L249</f>
        <v>0</v>
      </c>
      <c r="G252" s="108">
        <f>'Daļu izvēle'!M249</f>
        <v>0</v>
      </c>
      <c r="H252" s="109">
        <f>'Daļu izvēle'!N249</f>
        <v>0</v>
      </c>
      <c r="I252" s="383"/>
      <c r="J252" s="381">
        <f t="shared" si="16"/>
        <v>0</v>
      </c>
      <c r="K252" s="96" t="str">
        <f>IF($AA252,IF(AND($I252&lt;&gt;"",$I252&lt;&gt;0),ROUND(ROUND($I252,3)*Cenas!$B$14*Cenas!B$18,2),0),"")</f>
        <v/>
      </c>
      <c r="L252" s="96" t="str">
        <f>IF($AA252,IF(AND($I252&lt;&gt;"",$I252&lt;&gt;0),ROUND(ROUND($I252,3)*Cenas!$B$14*Cenas!C$18,2),0),"")</f>
        <v/>
      </c>
      <c r="M252" s="96" t="str">
        <f>IF($AA252,IF(AND($I252&lt;&gt;"",$I252&lt;&gt;0),ROUND(ROUND($I252,3)*Cenas!$B$14*Cenas!D$18,2),0),"")</f>
        <v/>
      </c>
      <c r="N252" s="96" t="str">
        <f>IF($AA252,IF(AND($I252&lt;&gt;"",$I252&lt;&gt;0),ROUND(ROUND($I252,3)*Cenas!$B$14*Cenas!E$18,2),0),"")</f>
        <v/>
      </c>
      <c r="O252" s="96" t="str">
        <f>IF($AA252,IF(AND($I252&lt;&gt;"",$I252&lt;&gt;0),ROUND(ROUND($I252,3)*Cenas!$B$14*Cenas!F$18,2),0),"")</f>
        <v/>
      </c>
      <c r="P252" s="144" t="str">
        <f>IF($AA252,IF(AND($I252&lt;&gt;"",$I252&lt;&gt;0),ROUND(ROUND($I252,3)*Cenas!$B$14*Cenas!G$18,2),0),"")</f>
        <v/>
      </c>
      <c r="Q252" s="103" t="b">
        <f>AND($A252="x",ISBLANK($K252),ISBLANK($N252),NOT(ISBLANK('Daļu izvēle'!K249)))</f>
        <v>0</v>
      </c>
      <c r="R252" s="1"/>
      <c r="W252" s="1" t="b">
        <f t="shared" si="17"/>
        <v>0</v>
      </c>
      <c r="X252" s="1" t="b">
        <f>AND($A252="x",'Daļu izvēle'!$K249&lt;&gt;"",ISBLANK($K252))</f>
        <v>0</v>
      </c>
      <c r="Y252" s="1" t="b">
        <f>AND($A252="x",'Daļu izvēle'!$K249&lt;&gt;"",ISBLANK($N252))</f>
        <v>0</v>
      </c>
      <c r="Z252" s="1" t="e">
        <f t="shared" si="15"/>
        <v>#VALUE!</v>
      </c>
      <c r="AA252" s="56" t="b">
        <f>AND($A252="x",'Daļu izvēle'!$K249&lt;&gt;"",'Daļu izvēle'!$K249&lt;&gt;0)</f>
        <v>0</v>
      </c>
      <c r="AB252" s="56" t="b">
        <f t="shared" si="18"/>
        <v>0</v>
      </c>
      <c r="AC252" s="56" t="b">
        <f t="shared" si="19"/>
        <v>1</v>
      </c>
    </row>
    <row r="253" spans="1:29" hidden="1" x14ac:dyDescent="0.3">
      <c r="A253" s="324" t="str">
        <f>SUBSTITUTE('Daļu izvēle'!A250,"0","")</f>
        <v/>
      </c>
      <c r="B253" s="368">
        <f>'Daļu izvēle'!B250</f>
        <v>242</v>
      </c>
      <c r="C253" s="368" t="str">
        <f>'Daļu izvēle'!C250</f>
        <v>Ziemeļkurzeme</v>
      </c>
      <c r="D253" s="369" t="str">
        <f>'Daļu izvēle'!D250</f>
        <v>Raķupes</v>
      </c>
      <c r="E253" s="370">
        <f>'Daļu izvēle'!K250</f>
        <v>0</v>
      </c>
      <c r="F253" s="370">
        <f>'Daļu izvēle'!L250</f>
        <v>0</v>
      </c>
      <c r="G253" s="108">
        <f>'Daļu izvēle'!M250</f>
        <v>0</v>
      </c>
      <c r="H253" s="109">
        <f>'Daļu izvēle'!N250</f>
        <v>0</v>
      </c>
      <c r="I253" s="383"/>
      <c r="J253" s="381">
        <f t="shared" si="16"/>
        <v>0</v>
      </c>
      <c r="K253" s="96" t="str">
        <f>IF($AA253,IF(AND($I253&lt;&gt;"",$I253&lt;&gt;0),ROUND(ROUND($I253,3)*Cenas!$B$14*Cenas!B$18,2),0),"")</f>
        <v/>
      </c>
      <c r="L253" s="96" t="str">
        <f>IF($AA253,IF(AND($I253&lt;&gt;"",$I253&lt;&gt;0),ROUND(ROUND($I253,3)*Cenas!$B$14*Cenas!C$18,2),0),"")</f>
        <v/>
      </c>
      <c r="M253" s="96" t="str">
        <f>IF($AA253,IF(AND($I253&lt;&gt;"",$I253&lt;&gt;0),ROUND(ROUND($I253,3)*Cenas!$B$14*Cenas!D$18,2),0),"")</f>
        <v/>
      </c>
      <c r="N253" s="96" t="str">
        <f>IF($AA253,IF(AND($I253&lt;&gt;"",$I253&lt;&gt;0),ROUND(ROUND($I253,3)*Cenas!$B$14*Cenas!E$18,2),0),"")</f>
        <v/>
      </c>
      <c r="O253" s="96" t="str">
        <f>IF($AA253,IF(AND($I253&lt;&gt;"",$I253&lt;&gt;0),ROUND(ROUND($I253,3)*Cenas!$B$14*Cenas!F$18,2),0),"")</f>
        <v/>
      </c>
      <c r="P253" s="144" t="str">
        <f>IF($AA253,IF(AND($I253&lt;&gt;"",$I253&lt;&gt;0),ROUND(ROUND($I253,3)*Cenas!$B$14*Cenas!G$18,2),0),"")</f>
        <v/>
      </c>
      <c r="Q253" s="103" t="b">
        <f>AND($A253="x",ISBLANK($K253),ISBLANK($N253),NOT(ISBLANK('Daļu izvēle'!K250)))</f>
        <v>0</v>
      </c>
      <c r="R253" s="1"/>
      <c r="W253" s="1" t="b">
        <f t="shared" si="17"/>
        <v>0</v>
      </c>
      <c r="X253" s="1" t="b">
        <f>AND($A253="x",'Daļu izvēle'!$K250&lt;&gt;"",ISBLANK($K253))</f>
        <v>0</v>
      </c>
      <c r="Y253" s="1" t="b">
        <f>AND($A253="x",'Daļu izvēle'!$K250&lt;&gt;"",ISBLANK($N253))</f>
        <v>0</v>
      </c>
      <c r="Z253" s="1" t="e">
        <f t="shared" si="15"/>
        <v>#VALUE!</v>
      </c>
      <c r="AA253" s="56" t="b">
        <f>AND($A253="x",'Daļu izvēle'!$K250&lt;&gt;"",'Daļu izvēle'!$K250&lt;&gt;0)</f>
        <v>0</v>
      </c>
      <c r="AB253" s="56" t="b">
        <f t="shared" si="18"/>
        <v>0</v>
      </c>
      <c r="AC253" s="56" t="b">
        <f t="shared" si="19"/>
        <v>1</v>
      </c>
    </row>
    <row r="254" spans="1:29" hidden="1" x14ac:dyDescent="0.3">
      <c r="A254" s="324" t="str">
        <f>SUBSTITUTE('Daļu izvēle'!A251,"0","")</f>
        <v/>
      </c>
      <c r="B254" s="368">
        <f>'Daļu izvēle'!B251</f>
        <v>243</v>
      </c>
      <c r="C254" s="368" t="str">
        <f>'Daļu izvēle'!C251</f>
        <v>Ziemeļkurzeme</v>
      </c>
      <c r="D254" s="369" t="str">
        <f>'Daļu izvēle'!D251</f>
        <v>Raķupes</v>
      </c>
      <c r="E254" s="370">
        <f>'Daļu izvēle'!K251</f>
        <v>0</v>
      </c>
      <c r="F254" s="370">
        <f>'Daļu izvēle'!L251</f>
        <v>0</v>
      </c>
      <c r="G254" s="108">
        <f>'Daļu izvēle'!M251</f>
        <v>0</v>
      </c>
      <c r="H254" s="109">
        <f>'Daļu izvēle'!N251</f>
        <v>0</v>
      </c>
      <c r="I254" s="383"/>
      <c r="J254" s="381">
        <f t="shared" si="16"/>
        <v>0</v>
      </c>
      <c r="K254" s="96" t="str">
        <f>IF($AA254,IF(AND($I254&lt;&gt;"",$I254&lt;&gt;0),ROUND(ROUND($I254,3)*Cenas!$B$14*Cenas!B$18,2),0),"")</f>
        <v/>
      </c>
      <c r="L254" s="96" t="str">
        <f>IF($AA254,IF(AND($I254&lt;&gt;"",$I254&lt;&gt;0),ROUND(ROUND($I254,3)*Cenas!$B$14*Cenas!C$18,2),0),"")</f>
        <v/>
      </c>
      <c r="M254" s="96" t="str">
        <f>IF($AA254,IF(AND($I254&lt;&gt;"",$I254&lt;&gt;0),ROUND(ROUND($I254,3)*Cenas!$B$14*Cenas!D$18,2),0),"")</f>
        <v/>
      </c>
      <c r="N254" s="96" t="str">
        <f>IF($AA254,IF(AND($I254&lt;&gt;"",$I254&lt;&gt;0),ROUND(ROUND($I254,3)*Cenas!$B$14*Cenas!E$18,2),0),"")</f>
        <v/>
      </c>
      <c r="O254" s="96" t="str">
        <f>IF($AA254,IF(AND($I254&lt;&gt;"",$I254&lt;&gt;0),ROUND(ROUND($I254,3)*Cenas!$B$14*Cenas!F$18,2),0),"")</f>
        <v/>
      </c>
      <c r="P254" s="144" t="str">
        <f>IF($AA254,IF(AND($I254&lt;&gt;"",$I254&lt;&gt;0),ROUND(ROUND($I254,3)*Cenas!$B$14*Cenas!G$18,2),0),"")</f>
        <v/>
      </c>
      <c r="Q254" s="103" t="b">
        <f>AND($A254="x",ISBLANK($K254),ISBLANK($N254),NOT(ISBLANK('Daļu izvēle'!K251)))</f>
        <v>0</v>
      </c>
      <c r="R254" s="1"/>
      <c r="W254" s="1" t="b">
        <f t="shared" si="17"/>
        <v>0</v>
      </c>
      <c r="X254" s="1" t="b">
        <f>AND($A254="x",'Daļu izvēle'!$K251&lt;&gt;"",ISBLANK($K254))</f>
        <v>0</v>
      </c>
      <c r="Y254" s="1" t="b">
        <f>AND($A254="x",'Daļu izvēle'!$K251&lt;&gt;"",ISBLANK($N254))</f>
        <v>0</v>
      </c>
      <c r="Z254" s="1" t="e">
        <f t="shared" si="15"/>
        <v>#VALUE!</v>
      </c>
      <c r="AA254" s="56" t="b">
        <f>AND($A254="x",'Daļu izvēle'!$K251&lt;&gt;"",'Daļu izvēle'!$K251&lt;&gt;0)</f>
        <v>0</v>
      </c>
      <c r="AB254" s="56" t="b">
        <f t="shared" si="18"/>
        <v>0</v>
      </c>
      <c r="AC254" s="56" t="b">
        <f t="shared" si="19"/>
        <v>1</v>
      </c>
    </row>
    <row r="255" spans="1:29" hidden="1" x14ac:dyDescent="0.3">
      <c r="A255" s="324" t="str">
        <f>SUBSTITUTE('Daļu izvēle'!A252,"0","")</f>
        <v/>
      </c>
      <c r="B255" s="368">
        <f>'Daļu izvēle'!B252</f>
        <v>244</v>
      </c>
      <c r="C255" s="368" t="str">
        <f>'Daļu izvēle'!C252</f>
        <v>Ziemeļkurzeme</v>
      </c>
      <c r="D255" s="369" t="str">
        <f>'Daļu izvēle'!D252</f>
        <v>Raķupes</v>
      </c>
      <c r="E255" s="370">
        <f>'Daļu izvēle'!K252</f>
        <v>0</v>
      </c>
      <c r="F255" s="370">
        <f>'Daļu izvēle'!L252</f>
        <v>0</v>
      </c>
      <c r="G255" s="108">
        <f>'Daļu izvēle'!M252</f>
        <v>0</v>
      </c>
      <c r="H255" s="109">
        <f>'Daļu izvēle'!N252</f>
        <v>0</v>
      </c>
      <c r="I255" s="383"/>
      <c r="J255" s="381">
        <f t="shared" si="16"/>
        <v>0</v>
      </c>
      <c r="K255" s="96" t="str">
        <f>IF($AA255,IF(AND($I255&lt;&gt;"",$I255&lt;&gt;0),ROUND(ROUND($I255,3)*Cenas!$B$14*Cenas!B$18,2),0),"")</f>
        <v/>
      </c>
      <c r="L255" s="96" t="str">
        <f>IF($AA255,IF(AND($I255&lt;&gt;"",$I255&lt;&gt;0),ROUND(ROUND($I255,3)*Cenas!$B$14*Cenas!C$18,2),0),"")</f>
        <v/>
      </c>
      <c r="M255" s="96" t="str">
        <f>IF($AA255,IF(AND($I255&lt;&gt;"",$I255&lt;&gt;0),ROUND(ROUND($I255,3)*Cenas!$B$14*Cenas!D$18,2),0),"")</f>
        <v/>
      </c>
      <c r="N255" s="96" t="str">
        <f>IF($AA255,IF(AND($I255&lt;&gt;"",$I255&lt;&gt;0),ROUND(ROUND($I255,3)*Cenas!$B$14*Cenas!E$18,2),0),"")</f>
        <v/>
      </c>
      <c r="O255" s="96" t="str">
        <f>IF($AA255,IF(AND($I255&lt;&gt;"",$I255&lt;&gt;0),ROUND(ROUND($I255,3)*Cenas!$B$14*Cenas!F$18,2),0),"")</f>
        <v/>
      </c>
      <c r="P255" s="144" t="str">
        <f>IF($AA255,IF(AND($I255&lt;&gt;"",$I255&lt;&gt;0),ROUND(ROUND($I255,3)*Cenas!$B$14*Cenas!G$18,2),0),"")</f>
        <v/>
      </c>
      <c r="Q255" s="103" t="b">
        <f>AND($A255="x",ISBLANK($K255),ISBLANK($N255),NOT(ISBLANK('Daļu izvēle'!K252)))</f>
        <v>0</v>
      </c>
      <c r="R255" s="1"/>
      <c r="W255" s="1" t="b">
        <f t="shared" si="17"/>
        <v>0</v>
      </c>
      <c r="X255" s="1" t="b">
        <f>AND($A255="x",'Daļu izvēle'!$K252&lt;&gt;"",ISBLANK($K255))</f>
        <v>0</v>
      </c>
      <c r="Y255" s="1" t="b">
        <f>AND($A255="x",'Daļu izvēle'!$K252&lt;&gt;"",ISBLANK($N255))</f>
        <v>0</v>
      </c>
      <c r="Z255" s="1" t="e">
        <f t="shared" si="15"/>
        <v>#VALUE!</v>
      </c>
      <c r="AA255" s="56" t="b">
        <f>AND($A255="x",'Daļu izvēle'!$K252&lt;&gt;"",'Daļu izvēle'!$K252&lt;&gt;0)</f>
        <v>0</v>
      </c>
      <c r="AB255" s="56" t="b">
        <f t="shared" si="18"/>
        <v>0</v>
      </c>
      <c r="AC255" s="56" t="b">
        <f t="shared" si="19"/>
        <v>1</v>
      </c>
    </row>
    <row r="256" spans="1:29" hidden="1" x14ac:dyDescent="0.3">
      <c r="A256" s="324" t="str">
        <f>SUBSTITUTE('Daļu izvēle'!A253,"0","")</f>
        <v/>
      </c>
      <c r="B256" s="368">
        <f>'Daļu izvēle'!B253</f>
        <v>245</v>
      </c>
      <c r="C256" s="368" t="str">
        <f>'Daļu izvēle'!C253</f>
        <v>Ziemeļkurzeme</v>
      </c>
      <c r="D256" s="369" t="str">
        <f>'Daļu izvēle'!D253</f>
        <v>Raķupes</v>
      </c>
      <c r="E256" s="370">
        <f>'Daļu izvēle'!K253</f>
        <v>25</v>
      </c>
      <c r="F256" s="370">
        <f>'Daļu izvēle'!L253</f>
        <v>0</v>
      </c>
      <c r="G256" s="108">
        <f>'Daļu izvēle'!M253</f>
        <v>0</v>
      </c>
      <c r="H256" s="109">
        <f>'Daļu izvēle'!N253</f>
        <v>0</v>
      </c>
      <c r="I256" s="383"/>
      <c r="J256" s="381">
        <f t="shared" si="16"/>
        <v>0</v>
      </c>
      <c r="K256" s="96" t="str">
        <f>IF($AA256,IF(AND($I256&lt;&gt;"",$I256&lt;&gt;0),ROUND(ROUND($I256,3)*Cenas!$B$14*Cenas!B$18,2),0),"")</f>
        <v/>
      </c>
      <c r="L256" s="96" t="str">
        <f>IF($AA256,IF(AND($I256&lt;&gt;"",$I256&lt;&gt;0),ROUND(ROUND($I256,3)*Cenas!$B$14*Cenas!C$18,2),0),"")</f>
        <v/>
      </c>
      <c r="M256" s="96" t="str">
        <f>IF($AA256,IF(AND($I256&lt;&gt;"",$I256&lt;&gt;0),ROUND(ROUND($I256,3)*Cenas!$B$14*Cenas!D$18,2),0),"")</f>
        <v/>
      </c>
      <c r="N256" s="96" t="str">
        <f>IF($AA256,IF(AND($I256&lt;&gt;"",$I256&lt;&gt;0),ROUND(ROUND($I256,3)*Cenas!$B$14*Cenas!E$18,2),0),"")</f>
        <v/>
      </c>
      <c r="O256" s="96" t="str">
        <f>IF($AA256,IF(AND($I256&lt;&gt;"",$I256&lt;&gt;0),ROUND(ROUND($I256,3)*Cenas!$B$14*Cenas!F$18,2),0),"")</f>
        <v/>
      </c>
      <c r="P256" s="144" t="str">
        <f>IF($AA256,IF(AND($I256&lt;&gt;"",$I256&lt;&gt;0),ROUND(ROUND($I256,3)*Cenas!$B$14*Cenas!G$18,2),0),"")</f>
        <v/>
      </c>
      <c r="Q256" s="103" t="b">
        <f>AND($A256="x",ISBLANK($K256),ISBLANK($N256),NOT(ISBLANK('Daļu izvēle'!K253)))</f>
        <v>0</v>
      </c>
      <c r="R256" s="1"/>
      <c r="W256" s="1" t="b">
        <f t="shared" si="17"/>
        <v>0</v>
      </c>
      <c r="X256" s="1" t="b">
        <f>AND($A256="x",'Daļu izvēle'!$K253&lt;&gt;"",ISBLANK($K256))</f>
        <v>0</v>
      </c>
      <c r="Y256" s="1" t="b">
        <f>AND($A256="x",'Daļu izvēle'!$K253&lt;&gt;"",ISBLANK($N256))</f>
        <v>0</v>
      </c>
      <c r="Z256" s="1" t="e">
        <f t="shared" si="15"/>
        <v>#VALUE!</v>
      </c>
      <c r="AA256" s="56" t="b">
        <f>AND($A256="x",'Daļu izvēle'!$K253&lt;&gt;"",'Daļu izvēle'!$K253&lt;&gt;0)</f>
        <v>0</v>
      </c>
      <c r="AB256" s="56" t="b">
        <f t="shared" si="18"/>
        <v>0</v>
      </c>
      <c r="AC256" s="56" t="b">
        <f t="shared" si="19"/>
        <v>1</v>
      </c>
    </row>
    <row r="257" spans="1:29" hidden="1" x14ac:dyDescent="0.3">
      <c r="A257" s="324" t="str">
        <f>SUBSTITUTE('Daļu izvēle'!A254,"0","")</f>
        <v/>
      </c>
      <c r="B257" s="368">
        <f>'Daļu izvēle'!B254</f>
        <v>246</v>
      </c>
      <c r="C257" s="368" t="str">
        <f>'Daļu izvēle'!C254</f>
        <v>Ziemeļkurzeme</v>
      </c>
      <c r="D257" s="369" t="str">
        <f>'Daļu izvēle'!D254</f>
        <v>Raķupes</v>
      </c>
      <c r="E257" s="370">
        <f>'Daļu izvēle'!K254</f>
        <v>15</v>
      </c>
      <c r="F257" s="370">
        <f>'Daļu izvēle'!L254</f>
        <v>0</v>
      </c>
      <c r="G257" s="108">
        <f>'Daļu izvēle'!M254</f>
        <v>0</v>
      </c>
      <c r="H257" s="109">
        <f>'Daļu izvēle'!N254</f>
        <v>0</v>
      </c>
      <c r="I257" s="383"/>
      <c r="J257" s="381">
        <f t="shared" si="16"/>
        <v>0</v>
      </c>
      <c r="K257" s="96" t="str">
        <f>IF($AA257,IF(AND($I257&lt;&gt;"",$I257&lt;&gt;0),ROUND(ROUND($I257,3)*Cenas!$B$14*Cenas!B$18,2),0),"")</f>
        <v/>
      </c>
      <c r="L257" s="96" t="str">
        <f>IF($AA257,IF(AND($I257&lt;&gt;"",$I257&lt;&gt;0),ROUND(ROUND($I257,3)*Cenas!$B$14*Cenas!C$18,2),0),"")</f>
        <v/>
      </c>
      <c r="M257" s="96" t="str">
        <f>IF($AA257,IF(AND($I257&lt;&gt;"",$I257&lt;&gt;0),ROUND(ROUND($I257,3)*Cenas!$B$14*Cenas!D$18,2),0),"")</f>
        <v/>
      </c>
      <c r="N257" s="96" t="str">
        <f>IF($AA257,IF(AND($I257&lt;&gt;"",$I257&lt;&gt;0),ROUND(ROUND($I257,3)*Cenas!$B$14*Cenas!E$18,2),0),"")</f>
        <v/>
      </c>
      <c r="O257" s="96" t="str">
        <f>IF($AA257,IF(AND($I257&lt;&gt;"",$I257&lt;&gt;0),ROUND(ROUND($I257,3)*Cenas!$B$14*Cenas!F$18,2),0),"")</f>
        <v/>
      </c>
      <c r="P257" s="144" t="str">
        <f>IF($AA257,IF(AND($I257&lt;&gt;"",$I257&lt;&gt;0),ROUND(ROUND($I257,3)*Cenas!$B$14*Cenas!G$18,2),0),"")</f>
        <v/>
      </c>
      <c r="Q257" s="103" t="b">
        <f>AND($A257="x",ISBLANK($K257),ISBLANK($N257),NOT(ISBLANK('Daļu izvēle'!K254)))</f>
        <v>0</v>
      </c>
      <c r="R257" s="1"/>
      <c r="W257" s="1" t="b">
        <f t="shared" si="17"/>
        <v>0</v>
      </c>
      <c r="X257" s="1" t="b">
        <f>AND($A257="x",'Daļu izvēle'!$K254&lt;&gt;"",ISBLANK($K257))</f>
        <v>0</v>
      </c>
      <c r="Y257" s="1" t="b">
        <f>AND($A257="x",'Daļu izvēle'!$K254&lt;&gt;"",ISBLANK($N257))</f>
        <v>0</v>
      </c>
      <c r="Z257" s="1" t="e">
        <f t="shared" si="15"/>
        <v>#VALUE!</v>
      </c>
      <c r="AA257" s="56" t="b">
        <f>AND($A257="x",'Daļu izvēle'!$K254&lt;&gt;"",'Daļu izvēle'!$K254&lt;&gt;0)</f>
        <v>0</v>
      </c>
      <c r="AB257" s="56" t="b">
        <f t="shared" si="18"/>
        <v>0</v>
      </c>
      <c r="AC257" s="56" t="b">
        <f t="shared" si="19"/>
        <v>1</v>
      </c>
    </row>
    <row r="258" spans="1:29" hidden="1" x14ac:dyDescent="0.3">
      <c r="A258" s="324" t="str">
        <f>SUBSTITUTE('Daļu izvēle'!A255,"0","")</f>
        <v/>
      </c>
      <c r="B258" s="368">
        <f>'Daļu izvēle'!B255</f>
        <v>247</v>
      </c>
      <c r="C258" s="368" t="str">
        <f>'Daļu izvēle'!C255</f>
        <v>Ziemeļkurzeme</v>
      </c>
      <c r="D258" s="369" t="str">
        <f>'Daļu izvēle'!D255</f>
        <v>Ventas (ZK)</v>
      </c>
      <c r="E258" s="370">
        <f>'Daļu izvēle'!K255</f>
        <v>30</v>
      </c>
      <c r="F258" s="370">
        <f>'Daļu izvēle'!L255</f>
        <v>30</v>
      </c>
      <c r="G258" s="108">
        <f>'Daļu izvēle'!M255</f>
        <v>0</v>
      </c>
      <c r="H258" s="109">
        <f>'Daļu izvēle'!N255</f>
        <v>0</v>
      </c>
      <c r="I258" s="383"/>
      <c r="J258" s="381">
        <f t="shared" si="16"/>
        <v>0</v>
      </c>
      <c r="K258" s="96" t="str">
        <f>IF($AA258,IF(AND($I258&lt;&gt;"",$I258&lt;&gt;0),ROUND(ROUND($I258,3)*Cenas!$B$14*Cenas!B$18,2),0),"")</f>
        <v/>
      </c>
      <c r="L258" s="96" t="str">
        <f>IF($AA258,IF(AND($I258&lt;&gt;"",$I258&lt;&gt;0),ROUND(ROUND($I258,3)*Cenas!$B$14*Cenas!C$18,2),0),"")</f>
        <v/>
      </c>
      <c r="M258" s="96" t="str">
        <f>IF($AA258,IF(AND($I258&lt;&gt;"",$I258&lt;&gt;0),ROUND(ROUND($I258,3)*Cenas!$B$14*Cenas!D$18,2),0),"")</f>
        <v/>
      </c>
      <c r="N258" s="96" t="str">
        <f>IF($AA258,IF(AND($I258&lt;&gt;"",$I258&lt;&gt;0),ROUND(ROUND($I258,3)*Cenas!$B$14*Cenas!E$18,2),0),"")</f>
        <v/>
      </c>
      <c r="O258" s="96" t="str">
        <f>IF($AA258,IF(AND($I258&lt;&gt;"",$I258&lt;&gt;0),ROUND(ROUND($I258,3)*Cenas!$B$14*Cenas!F$18,2),0),"")</f>
        <v/>
      </c>
      <c r="P258" s="144" t="str">
        <f>IF($AA258,IF(AND($I258&lt;&gt;"",$I258&lt;&gt;0),ROUND(ROUND($I258,3)*Cenas!$B$14*Cenas!G$18,2),0),"")</f>
        <v/>
      </c>
      <c r="Q258" s="103" t="b">
        <f>AND($A258="x",ISBLANK($K258),ISBLANK($N258),NOT(ISBLANK('Daļu izvēle'!K255)))</f>
        <v>0</v>
      </c>
      <c r="R258" s="1"/>
      <c r="W258" s="1" t="b">
        <f t="shared" si="17"/>
        <v>0</v>
      </c>
      <c r="X258" s="1" t="b">
        <f>AND($A258="x",'Daļu izvēle'!$K255&lt;&gt;"",ISBLANK($K258))</f>
        <v>0</v>
      </c>
      <c r="Y258" s="1" t="b">
        <f>AND($A258="x",'Daļu izvēle'!$K255&lt;&gt;"",ISBLANK($N258))</f>
        <v>0</v>
      </c>
      <c r="Z258" s="1" t="e">
        <f t="shared" si="15"/>
        <v>#VALUE!</v>
      </c>
      <c r="AA258" s="56" t="b">
        <f>AND($A258="x",'Daļu izvēle'!$K255&lt;&gt;"",'Daļu izvēle'!$K255&lt;&gt;0)</f>
        <v>0</v>
      </c>
      <c r="AB258" s="56" t="b">
        <f t="shared" si="18"/>
        <v>0</v>
      </c>
      <c r="AC258" s="56" t="b">
        <f t="shared" si="19"/>
        <v>1</v>
      </c>
    </row>
    <row r="259" spans="1:29" hidden="1" x14ac:dyDescent="0.3">
      <c r="A259" s="324" t="str">
        <f>SUBSTITUTE('Daļu izvēle'!A256,"0","")</f>
        <v/>
      </c>
      <c r="B259" s="368">
        <f>'Daļu izvēle'!B256</f>
        <v>248</v>
      </c>
      <c r="C259" s="368" t="str">
        <f>'Daļu izvēle'!C256</f>
        <v>Ziemeļkurzeme</v>
      </c>
      <c r="D259" s="369" t="str">
        <f>'Daļu izvēle'!D256</f>
        <v>Ventas (ZK)</v>
      </c>
      <c r="E259" s="370">
        <f>'Daļu izvēle'!K256</f>
        <v>0</v>
      </c>
      <c r="F259" s="370">
        <f>'Daļu izvēle'!L256</f>
        <v>0</v>
      </c>
      <c r="G259" s="108">
        <f>'Daļu izvēle'!M256</f>
        <v>0</v>
      </c>
      <c r="H259" s="109">
        <f>'Daļu izvēle'!N256</f>
        <v>0</v>
      </c>
      <c r="I259" s="383"/>
      <c r="J259" s="381">
        <f t="shared" si="16"/>
        <v>0</v>
      </c>
      <c r="K259" s="96" t="str">
        <f>IF($AA259,IF(AND($I259&lt;&gt;"",$I259&lt;&gt;0),ROUND(ROUND($I259,3)*Cenas!$B$14*Cenas!B$18,2),0),"")</f>
        <v/>
      </c>
      <c r="L259" s="96" t="str">
        <f>IF($AA259,IF(AND($I259&lt;&gt;"",$I259&lt;&gt;0),ROUND(ROUND($I259,3)*Cenas!$B$14*Cenas!C$18,2),0),"")</f>
        <v/>
      </c>
      <c r="M259" s="96" t="str">
        <f>IF($AA259,IF(AND($I259&lt;&gt;"",$I259&lt;&gt;0),ROUND(ROUND($I259,3)*Cenas!$B$14*Cenas!D$18,2),0),"")</f>
        <v/>
      </c>
      <c r="N259" s="96" t="str">
        <f>IF($AA259,IF(AND($I259&lt;&gt;"",$I259&lt;&gt;0),ROUND(ROUND($I259,3)*Cenas!$B$14*Cenas!E$18,2),0),"")</f>
        <v/>
      </c>
      <c r="O259" s="96" t="str">
        <f>IF($AA259,IF(AND($I259&lt;&gt;"",$I259&lt;&gt;0),ROUND(ROUND($I259,3)*Cenas!$B$14*Cenas!F$18,2),0),"")</f>
        <v/>
      </c>
      <c r="P259" s="144" t="str">
        <f>IF($AA259,IF(AND($I259&lt;&gt;"",$I259&lt;&gt;0),ROUND(ROUND($I259,3)*Cenas!$B$14*Cenas!G$18,2),0),"")</f>
        <v/>
      </c>
      <c r="Q259" s="103" t="b">
        <f>AND($A259="x",ISBLANK($K259),ISBLANK($N259),NOT(ISBLANK('Daļu izvēle'!K256)))</f>
        <v>0</v>
      </c>
      <c r="R259" s="1"/>
      <c r="W259" s="1" t="b">
        <f t="shared" si="17"/>
        <v>0</v>
      </c>
      <c r="X259" s="1" t="b">
        <f>AND($A259="x",'Daļu izvēle'!$K256&lt;&gt;"",ISBLANK($K259))</f>
        <v>0</v>
      </c>
      <c r="Y259" s="1" t="b">
        <f>AND($A259="x",'Daļu izvēle'!$K256&lt;&gt;"",ISBLANK($N259))</f>
        <v>0</v>
      </c>
      <c r="Z259" s="1" t="e">
        <f t="shared" si="15"/>
        <v>#VALUE!</v>
      </c>
      <c r="AA259" s="56" t="b">
        <f>AND($A259="x",'Daļu izvēle'!$K256&lt;&gt;"",'Daļu izvēle'!$K256&lt;&gt;0)</f>
        <v>0</v>
      </c>
      <c r="AB259" s="56" t="b">
        <f t="shared" si="18"/>
        <v>0</v>
      </c>
      <c r="AC259" s="56" t="b">
        <f t="shared" si="19"/>
        <v>1</v>
      </c>
    </row>
    <row r="260" spans="1:29" hidden="1" x14ac:dyDescent="0.3">
      <c r="A260" s="324" t="str">
        <f>SUBSTITUTE('Daļu izvēle'!A257,"0","")</f>
        <v/>
      </c>
      <c r="B260" s="368">
        <f>'Daļu izvēle'!B257</f>
        <v>249</v>
      </c>
      <c r="C260" s="368" t="str">
        <f>'Daļu izvēle'!C257</f>
        <v>Ziemeļkurzeme</v>
      </c>
      <c r="D260" s="369" t="str">
        <f>'Daļu izvēle'!D257</f>
        <v>Ventas (ZK)</v>
      </c>
      <c r="E260" s="370">
        <f>'Daļu izvēle'!K257</f>
        <v>0</v>
      </c>
      <c r="F260" s="370">
        <f>'Daļu izvēle'!L257</f>
        <v>0</v>
      </c>
      <c r="G260" s="108">
        <f>'Daļu izvēle'!M257</f>
        <v>0</v>
      </c>
      <c r="H260" s="109">
        <f>'Daļu izvēle'!N257</f>
        <v>0</v>
      </c>
      <c r="I260" s="383"/>
      <c r="J260" s="381">
        <f t="shared" si="16"/>
        <v>0</v>
      </c>
      <c r="K260" s="96" t="str">
        <f>IF($AA260,IF(AND($I260&lt;&gt;"",$I260&lt;&gt;0),ROUND(ROUND($I260,3)*Cenas!$B$14*Cenas!B$18,2),0),"")</f>
        <v/>
      </c>
      <c r="L260" s="96" t="str">
        <f>IF($AA260,IF(AND($I260&lt;&gt;"",$I260&lt;&gt;0),ROUND(ROUND($I260,3)*Cenas!$B$14*Cenas!C$18,2),0),"")</f>
        <v/>
      </c>
      <c r="M260" s="96" t="str">
        <f>IF($AA260,IF(AND($I260&lt;&gt;"",$I260&lt;&gt;0),ROUND(ROUND($I260,3)*Cenas!$B$14*Cenas!D$18,2),0),"")</f>
        <v/>
      </c>
      <c r="N260" s="96" t="str">
        <f>IF($AA260,IF(AND($I260&lt;&gt;"",$I260&lt;&gt;0),ROUND(ROUND($I260,3)*Cenas!$B$14*Cenas!E$18,2),0),"")</f>
        <v/>
      </c>
      <c r="O260" s="96" t="str">
        <f>IF($AA260,IF(AND($I260&lt;&gt;"",$I260&lt;&gt;0),ROUND(ROUND($I260,3)*Cenas!$B$14*Cenas!F$18,2),0),"")</f>
        <v/>
      </c>
      <c r="P260" s="144" t="str">
        <f>IF($AA260,IF(AND($I260&lt;&gt;"",$I260&lt;&gt;0),ROUND(ROUND($I260,3)*Cenas!$B$14*Cenas!G$18,2),0),"")</f>
        <v/>
      </c>
      <c r="Q260" s="103" t="b">
        <f>AND($A260="x",ISBLANK($K260),ISBLANK($N260),NOT(ISBLANK('Daļu izvēle'!K257)))</f>
        <v>0</v>
      </c>
      <c r="R260" s="1"/>
      <c r="W260" s="1" t="b">
        <f t="shared" si="17"/>
        <v>0</v>
      </c>
      <c r="X260" s="1" t="b">
        <f>AND($A260="x",'Daļu izvēle'!$K257&lt;&gt;"",ISBLANK($K260))</f>
        <v>0</v>
      </c>
      <c r="Y260" s="1" t="b">
        <f>AND($A260="x",'Daļu izvēle'!$K257&lt;&gt;"",ISBLANK($N260))</f>
        <v>0</v>
      </c>
      <c r="Z260" s="1" t="e">
        <f t="shared" si="15"/>
        <v>#VALUE!</v>
      </c>
      <c r="AA260" s="56" t="b">
        <f>AND($A260="x",'Daļu izvēle'!$K257&lt;&gt;"",'Daļu izvēle'!$K257&lt;&gt;0)</f>
        <v>0</v>
      </c>
      <c r="AB260" s="56" t="b">
        <f t="shared" si="18"/>
        <v>0</v>
      </c>
      <c r="AC260" s="56" t="b">
        <f t="shared" si="19"/>
        <v>1</v>
      </c>
    </row>
    <row r="261" spans="1:29" hidden="1" x14ac:dyDescent="0.3">
      <c r="A261" s="324" t="str">
        <f>SUBSTITUTE('Daļu izvēle'!A258,"0","")</f>
        <v/>
      </c>
      <c r="B261" s="368">
        <f>'Daļu izvēle'!B258</f>
        <v>250</v>
      </c>
      <c r="C261" s="368" t="str">
        <f>'Daļu izvēle'!C258</f>
        <v>Ziemeļkurzeme</v>
      </c>
      <c r="D261" s="369" t="str">
        <f>'Daļu izvēle'!D258</f>
        <v>Ventas (ZK)</v>
      </c>
      <c r="E261" s="370">
        <f>'Daļu izvēle'!K258</f>
        <v>0</v>
      </c>
      <c r="F261" s="370">
        <f>'Daļu izvēle'!L258</f>
        <v>0</v>
      </c>
      <c r="G261" s="108">
        <f>'Daļu izvēle'!M258</f>
        <v>0</v>
      </c>
      <c r="H261" s="109">
        <f>'Daļu izvēle'!N258</f>
        <v>0</v>
      </c>
      <c r="I261" s="383"/>
      <c r="J261" s="381">
        <f t="shared" si="16"/>
        <v>0</v>
      </c>
      <c r="K261" s="96" t="str">
        <f>IF($AA261,IF(AND($I261&lt;&gt;"",$I261&lt;&gt;0),ROUND(ROUND($I261,3)*Cenas!$B$14*Cenas!B$18,2),0),"")</f>
        <v/>
      </c>
      <c r="L261" s="96" t="str">
        <f>IF($AA261,IF(AND($I261&lt;&gt;"",$I261&lt;&gt;0),ROUND(ROUND($I261,3)*Cenas!$B$14*Cenas!C$18,2),0),"")</f>
        <v/>
      </c>
      <c r="M261" s="96" t="str">
        <f>IF($AA261,IF(AND($I261&lt;&gt;"",$I261&lt;&gt;0),ROUND(ROUND($I261,3)*Cenas!$B$14*Cenas!D$18,2),0),"")</f>
        <v/>
      </c>
      <c r="N261" s="96" t="str">
        <f>IF($AA261,IF(AND($I261&lt;&gt;"",$I261&lt;&gt;0),ROUND(ROUND($I261,3)*Cenas!$B$14*Cenas!E$18,2),0),"")</f>
        <v/>
      </c>
      <c r="O261" s="96" t="str">
        <f>IF($AA261,IF(AND($I261&lt;&gt;"",$I261&lt;&gt;0),ROUND(ROUND($I261,3)*Cenas!$B$14*Cenas!F$18,2),0),"")</f>
        <v/>
      </c>
      <c r="P261" s="144" t="str">
        <f>IF($AA261,IF(AND($I261&lt;&gt;"",$I261&lt;&gt;0),ROUND(ROUND($I261,3)*Cenas!$B$14*Cenas!G$18,2),0),"")</f>
        <v/>
      </c>
      <c r="Q261" s="103" t="b">
        <f>AND($A261="x",ISBLANK($K261),ISBLANK($N261),NOT(ISBLANK('Daļu izvēle'!K258)))</f>
        <v>0</v>
      </c>
      <c r="R261" s="1"/>
      <c r="W261" s="1" t="b">
        <f t="shared" si="17"/>
        <v>0</v>
      </c>
      <c r="X261" s="1" t="b">
        <f>AND($A261="x",'Daļu izvēle'!$K258&lt;&gt;"",ISBLANK($K261))</f>
        <v>0</v>
      </c>
      <c r="Y261" s="1" t="b">
        <f>AND($A261="x",'Daļu izvēle'!$K258&lt;&gt;"",ISBLANK($N261))</f>
        <v>0</v>
      </c>
      <c r="Z261" s="1" t="e">
        <f t="shared" si="15"/>
        <v>#VALUE!</v>
      </c>
      <c r="AA261" s="56" t="b">
        <f>AND($A261="x",'Daļu izvēle'!$K258&lt;&gt;"",'Daļu izvēle'!$K258&lt;&gt;0)</f>
        <v>0</v>
      </c>
      <c r="AB261" s="56" t="b">
        <f t="shared" si="18"/>
        <v>0</v>
      </c>
      <c r="AC261" s="56" t="b">
        <f t="shared" si="19"/>
        <v>1</v>
      </c>
    </row>
    <row r="262" spans="1:29" hidden="1" x14ac:dyDescent="0.3">
      <c r="A262" s="324" t="str">
        <f>SUBSTITUTE('Daļu izvēle'!A259,"0","")</f>
        <v/>
      </c>
      <c r="B262" s="368">
        <f>'Daļu izvēle'!B259</f>
        <v>251</v>
      </c>
      <c r="C262" s="368" t="str">
        <f>'Daļu izvēle'!C259</f>
        <v>Ziemeļkurzeme</v>
      </c>
      <c r="D262" s="369" t="str">
        <f>'Daļu izvēle'!D259</f>
        <v>Ventas (ZK)</v>
      </c>
      <c r="E262" s="370">
        <f>'Daļu izvēle'!K259</f>
        <v>0</v>
      </c>
      <c r="F262" s="370">
        <f>'Daļu izvēle'!L259</f>
        <v>0</v>
      </c>
      <c r="G262" s="108">
        <f>'Daļu izvēle'!M259</f>
        <v>0</v>
      </c>
      <c r="H262" s="109">
        <f>'Daļu izvēle'!N259</f>
        <v>0</v>
      </c>
      <c r="I262" s="383"/>
      <c r="J262" s="381">
        <f t="shared" si="16"/>
        <v>0</v>
      </c>
      <c r="K262" s="96" t="str">
        <f>IF($AA262,IF(AND($I262&lt;&gt;"",$I262&lt;&gt;0),ROUND(ROUND($I262,3)*Cenas!$B$14*Cenas!B$18,2),0),"")</f>
        <v/>
      </c>
      <c r="L262" s="96" t="str">
        <f>IF($AA262,IF(AND($I262&lt;&gt;"",$I262&lt;&gt;0),ROUND(ROUND($I262,3)*Cenas!$B$14*Cenas!C$18,2),0),"")</f>
        <v/>
      </c>
      <c r="M262" s="96" t="str">
        <f>IF($AA262,IF(AND($I262&lt;&gt;"",$I262&lt;&gt;0),ROUND(ROUND($I262,3)*Cenas!$B$14*Cenas!D$18,2),0),"")</f>
        <v/>
      </c>
      <c r="N262" s="96" t="str">
        <f>IF($AA262,IF(AND($I262&lt;&gt;"",$I262&lt;&gt;0),ROUND(ROUND($I262,3)*Cenas!$B$14*Cenas!E$18,2),0),"")</f>
        <v/>
      </c>
      <c r="O262" s="96" t="str">
        <f>IF($AA262,IF(AND($I262&lt;&gt;"",$I262&lt;&gt;0),ROUND(ROUND($I262,3)*Cenas!$B$14*Cenas!F$18,2),0),"")</f>
        <v/>
      </c>
      <c r="P262" s="144" t="str">
        <f>IF($AA262,IF(AND($I262&lt;&gt;"",$I262&lt;&gt;0),ROUND(ROUND($I262,3)*Cenas!$B$14*Cenas!G$18,2),0),"")</f>
        <v/>
      </c>
      <c r="Q262" s="103" t="b">
        <f>AND($A262="x",ISBLANK($K262),ISBLANK($N262),NOT(ISBLANK('Daļu izvēle'!K259)))</f>
        <v>0</v>
      </c>
      <c r="R262" s="1"/>
      <c r="W262" s="1" t="b">
        <f t="shared" si="17"/>
        <v>0</v>
      </c>
      <c r="X262" s="1" t="b">
        <f>AND($A262="x",'Daļu izvēle'!$K259&lt;&gt;"",ISBLANK($K262))</f>
        <v>0</v>
      </c>
      <c r="Y262" s="1" t="b">
        <f>AND($A262="x",'Daļu izvēle'!$K259&lt;&gt;"",ISBLANK($N262))</f>
        <v>0</v>
      </c>
      <c r="Z262" s="1" t="e">
        <f t="shared" si="15"/>
        <v>#VALUE!</v>
      </c>
      <c r="AA262" s="56" t="b">
        <f>AND($A262="x",'Daļu izvēle'!$K259&lt;&gt;"",'Daļu izvēle'!$K259&lt;&gt;0)</f>
        <v>0</v>
      </c>
      <c r="AB262" s="56" t="b">
        <f t="shared" si="18"/>
        <v>0</v>
      </c>
      <c r="AC262" s="56" t="b">
        <f t="shared" si="19"/>
        <v>1</v>
      </c>
    </row>
    <row r="263" spans="1:29" hidden="1" x14ac:dyDescent="0.3">
      <c r="A263" s="324" t="str">
        <f>SUBSTITUTE('Daļu izvēle'!A260,"0","")</f>
        <v/>
      </c>
      <c r="B263" s="368">
        <f>'Daļu izvēle'!B260</f>
        <v>252</v>
      </c>
      <c r="C263" s="368" t="str">
        <f>'Daļu izvēle'!C260</f>
        <v>Ziemeļkurzeme</v>
      </c>
      <c r="D263" s="369" t="str">
        <f>'Daļu izvēle'!D260</f>
        <v>Ventas (ZK)</v>
      </c>
      <c r="E263" s="370">
        <f>'Daļu izvēle'!K260</f>
        <v>0</v>
      </c>
      <c r="F263" s="370">
        <f>'Daļu izvēle'!L260</f>
        <v>0</v>
      </c>
      <c r="G263" s="108">
        <f>'Daļu izvēle'!M260</f>
        <v>0</v>
      </c>
      <c r="H263" s="109">
        <f>'Daļu izvēle'!N260</f>
        <v>0</v>
      </c>
      <c r="I263" s="383"/>
      <c r="J263" s="381">
        <f t="shared" si="16"/>
        <v>0</v>
      </c>
      <c r="K263" s="96" t="str">
        <f>IF($AA263,IF(AND($I263&lt;&gt;"",$I263&lt;&gt;0),ROUND(ROUND($I263,3)*Cenas!$B$14*Cenas!B$18,2),0),"")</f>
        <v/>
      </c>
      <c r="L263" s="96" t="str">
        <f>IF($AA263,IF(AND($I263&lt;&gt;"",$I263&lt;&gt;0),ROUND(ROUND($I263,3)*Cenas!$B$14*Cenas!C$18,2),0),"")</f>
        <v/>
      </c>
      <c r="M263" s="96" t="str">
        <f>IF($AA263,IF(AND($I263&lt;&gt;"",$I263&lt;&gt;0),ROUND(ROUND($I263,3)*Cenas!$B$14*Cenas!D$18,2),0),"")</f>
        <v/>
      </c>
      <c r="N263" s="96" t="str">
        <f>IF($AA263,IF(AND($I263&lt;&gt;"",$I263&lt;&gt;0),ROUND(ROUND($I263,3)*Cenas!$B$14*Cenas!E$18,2),0),"")</f>
        <v/>
      </c>
      <c r="O263" s="96" t="str">
        <f>IF($AA263,IF(AND($I263&lt;&gt;"",$I263&lt;&gt;0),ROUND(ROUND($I263,3)*Cenas!$B$14*Cenas!F$18,2),0),"")</f>
        <v/>
      </c>
      <c r="P263" s="144" t="str">
        <f>IF($AA263,IF(AND($I263&lt;&gt;"",$I263&lt;&gt;0),ROUND(ROUND($I263,3)*Cenas!$B$14*Cenas!G$18,2),0),"")</f>
        <v/>
      </c>
      <c r="Q263" s="103" t="b">
        <f>AND($A263="x",ISBLANK($K263),ISBLANK($N263),NOT(ISBLANK('Daļu izvēle'!K260)))</f>
        <v>0</v>
      </c>
      <c r="R263" s="1"/>
      <c r="W263" s="1" t="b">
        <f t="shared" si="17"/>
        <v>0</v>
      </c>
      <c r="X263" s="1" t="b">
        <f>AND($A263="x",'Daļu izvēle'!$K260&lt;&gt;"",ISBLANK($K263))</f>
        <v>0</v>
      </c>
      <c r="Y263" s="1" t="b">
        <f>AND($A263="x",'Daļu izvēle'!$K260&lt;&gt;"",ISBLANK($N263))</f>
        <v>0</v>
      </c>
      <c r="Z263" s="1" t="e">
        <f t="shared" si="15"/>
        <v>#VALUE!</v>
      </c>
      <c r="AA263" s="56" t="b">
        <f>AND($A263="x",'Daļu izvēle'!$K260&lt;&gt;"",'Daļu izvēle'!$K260&lt;&gt;0)</f>
        <v>0</v>
      </c>
      <c r="AB263" s="56" t="b">
        <f t="shared" si="18"/>
        <v>0</v>
      </c>
      <c r="AC263" s="56" t="b">
        <f t="shared" si="19"/>
        <v>1</v>
      </c>
    </row>
    <row r="264" spans="1:29" hidden="1" x14ac:dyDescent="0.3">
      <c r="A264" s="324" t="str">
        <f>SUBSTITUTE('Daļu izvēle'!A261,"0","")</f>
        <v/>
      </c>
      <c r="B264" s="368">
        <f>'Daļu izvēle'!B261</f>
        <v>253</v>
      </c>
      <c r="C264" s="368" t="str">
        <f>'Daļu izvēle'!C261</f>
        <v>Ziemeļkurzeme</v>
      </c>
      <c r="D264" s="369" t="str">
        <f>'Daļu izvēle'!D261</f>
        <v>Mētru</v>
      </c>
      <c r="E264" s="370">
        <f>'Daļu izvēle'!K261</f>
        <v>0</v>
      </c>
      <c r="F264" s="370">
        <f>'Daļu izvēle'!L261</f>
        <v>0</v>
      </c>
      <c r="G264" s="108">
        <f>'Daļu izvēle'!M261</f>
        <v>0</v>
      </c>
      <c r="H264" s="109">
        <f>'Daļu izvēle'!N261</f>
        <v>0</v>
      </c>
      <c r="I264" s="383"/>
      <c r="J264" s="381">
        <f t="shared" si="16"/>
        <v>0</v>
      </c>
      <c r="K264" s="96" t="str">
        <f>IF($AA264,IF(AND($I264&lt;&gt;"",$I264&lt;&gt;0),ROUND(ROUND($I264,3)*Cenas!$B$14*Cenas!B$18,2),0),"")</f>
        <v/>
      </c>
      <c r="L264" s="96" t="str">
        <f>IF($AA264,IF(AND($I264&lt;&gt;"",$I264&lt;&gt;0),ROUND(ROUND($I264,3)*Cenas!$B$14*Cenas!C$18,2),0),"")</f>
        <v/>
      </c>
      <c r="M264" s="96" t="str">
        <f>IF($AA264,IF(AND($I264&lt;&gt;"",$I264&lt;&gt;0),ROUND(ROUND($I264,3)*Cenas!$B$14*Cenas!D$18,2),0),"")</f>
        <v/>
      </c>
      <c r="N264" s="96" t="str">
        <f>IF($AA264,IF(AND($I264&lt;&gt;"",$I264&lt;&gt;0),ROUND(ROUND($I264,3)*Cenas!$B$14*Cenas!E$18,2),0),"")</f>
        <v/>
      </c>
      <c r="O264" s="96" t="str">
        <f>IF($AA264,IF(AND($I264&lt;&gt;"",$I264&lt;&gt;0),ROUND(ROUND($I264,3)*Cenas!$B$14*Cenas!F$18,2),0),"")</f>
        <v/>
      </c>
      <c r="P264" s="144" t="str">
        <f>IF($AA264,IF(AND($I264&lt;&gt;"",$I264&lt;&gt;0),ROUND(ROUND($I264,3)*Cenas!$B$14*Cenas!G$18,2),0),"")</f>
        <v/>
      </c>
      <c r="Q264" s="103" t="b">
        <f>AND($A264="x",ISBLANK($K264),ISBLANK($N264),NOT(ISBLANK('Daļu izvēle'!K261)))</f>
        <v>0</v>
      </c>
      <c r="R264" s="1"/>
      <c r="W264" s="1" t="b">
        <f t="shared" si="17"/>
        <v>0</v>
      </c>
      <c r="X264" s="1" t="b">
        <f>AND($A264="x",'Daļu izvēle'!$K261&lt;&gt;"",ISBLANK($K264))</f>
        <v>0</v>
      </c>
      <c r="Y264" s="1" t="b">
        <f>AND($A264="x",'Daļu izvēle'!$K261&lt;&gt;"",ISBLANK($N264))</f>
        <v>0</v>
      </c>
      <c r="Z264" s="1" t="e">
        <f t="shared" si="15"/>
        <v>#VALUE!</v>
      </c>
      <c r="AA264" s="56" t="b">
        <f>AND($A264="x",'Daļu izvēle'!$K261&lt;&gt;"",'Daļu izvēle'!$K261&lt;&gt;0)</f>
        <v>0</v>
      </c>
      <c r="AB264" s="56" t="b">
        <f t="shared" si="18"/>
        <v>0</v>
      </c>
      <c r="AC264" s="56" t="b">
        <f t="shared" si="19"/>
        <v>1</v>
      </c>
    </row>
    <row r="265" spans="1:29" hidden="1" x14ac:dyDescent="0.3">
      <c r="A265" s="324" t="str">
        <f>SUBSTITUTE('Daļu izvēle'!A262,"0","")</f>
        <v/>
      </c>
      <c r="B265" s="368">
        <f>'Daļu izvēle'!B262</f>
        <v>254</v>
      </c>
      <c r="C265" s="368" t="str">
        <f>'Daļu izvēle'!C262</f>
        <v>Ziemeļkurzeme</v>
      </c>
      <c r="D265" s="369" t="str">
        <f>'Daļu izvēle'!D262</f>
        <v>Mētru</v>
      </c>
      <c r="E265" s="370">
        <f>'Daļu izvēle'!K262</f>
        <v>0</v>
      </c>
      <c r="F265" s="370">
        <f>'Daļu izvēle'!L262</f>
        <v>0</v>
      </c>
      <c r="G265" s="108">
        <f>'Daļu izvēle'!M262</f>
        <v>0</v>
      </c>
      <c r="H265" s="109">
        <f>'Daļu izvēle'!N262</f>
        <v>0</v>
      </c>
      <c r="I265" s="383"/>
      <c r="J265" s="381">
        <f t="shared" si="16"/>
        <v>0</v>
      </c>
      <c r="K265" s="96" t="str">
        <f>IF($AA265,IF(AND($I265&lt;&gt;"",$I265&lt;&gt;0),ROUND(ROUND($I265,3)*Cenas!$B$14*Cenas!B$18,2),0),"")</f>
        <v/>
      </c>
      <c r="L265" s="96" t="str">
        <f>IF($AA265,IF(AND($I265&lt;&gt;"",$I265&lt;&gt;0),ROUND(ROUND($I265,3)*Cenas!$B$14*Cenas!C$18,2),0),"")</f>
        <v/>
      </c>
      <c r="M265" s="96" t="str">
        <f>IF($AA265,IF(AND($I265&lt;&gt;"",$I265&lt;&gt;0),ROUND(ROUND($I265,3)*Cenas!$B$14*Cenas!D$18,2),0),"")</f>
        <v/>
      </c>
      <c r="N265" s="96" t="str">
        <f>IF($AA265,IF(AND($I265&lt;&gt;"",$I265&lt;&gt;0),ROUND(ROUND($I265,3)*Cenas!$B$14*Cenas!E$18,2),0),"")</f>
        <v/>
      </c>
      <c r="O265" s="96" t="str">
        <f>IF($AA265,IF(AND($I265&lt;&gt;"",$I265&lt;&gt;0),ROUND(ROUND($I265,3)*Cenas!$B$14*Cenas!F$18,2),0),"")</f>
        <v/>
      </c>
      <c r="P265" s="144" t="str">
        <f>IF($AA265,IF(AND($I265&lt;&gt;"",$I265&lt;&gt;0),ROUND(ROUND($I265,3)*Cenas!$B$14*Cenas!G$18,2),0),"")</f>
        <v/>
      </c>
      <c r="Q265" s="103" t="b">
        <f>AND($A265="x",ISBLANK($K265),ISBLANK($N265),NOT(ISBLANK('Daļu izvēle'!K262)))</f>
        <v>0</v>
      </c>
      <c r="R265" s="1"/>
      <c r="W265" s="1" t="b">
        <f t="shared" si="17"/>
        <v>0</v>
      </c>
      <c r="X265" s="1" t="b">
        <f>AND($A265="x",'Daļu izvēle'!$K262&lt;&gt;"",ISBLANK($K265))</f>
        <v>0</v>
      </c>
      <c r="Y265" s="1" t="b">
        <f>AND($A265="x",'Daļu izvēle'!$K262&lt;&gt;"",ISBLANK($N265))</f>
        <v>0</v>
      </c>
      <c r="Z265" s="1" t="e">
        <f t="shared" si="15"/>
        <v>#VALUE!</v>
      </c>
      <c r="AA265" s="56" t="b">
        <f>AND($A265="x",'Daļu izvēle'!$K262&lt;&gt;"",'Daļu izvēle'!$K262&lt;&gt;0)</f>
        <v>0</v>
      </c>
      <c r="AB265" s="56" t="b">
        <f t="shared" si="18"/>
        <v>0</v>
      </c>
      <c r="AC265" s="56" t="b">
        <f t="shared" si="19"/>
        <v>1</v>
      </c>
    </row>
    <row r="266" spans="1:29" hidden="1" x14ac:dyDescent="0.3">
      <c r="A266" s="324" t="str">
        <f>SUBSTITUTE('Daļu izvēle'!A263,"0","")</f>
        <v/>
      </c>
      <c r="B266" s="368">
        <f>'Daļu izvēle'!B263</f>
        <v>255</v>
      </c>
      <c r="C266" s="368" t="str">
        <f>'Daļu izvēle'!C263</f>
        <v>Ziemeļkurzeme</v>
      </c>
      <c r="D266" s="369" t="str">
        <f>'Daļu izvēle'!D263</f>
        <v>Mētru</v>
      </c>
      <c r="E266" s="370">
        <f>'Daļu izvēle'!K263</f>
        <v>20</v>
      </c>
      <c r="F266" s="370">
        <f>'Daļu izvēle'!L263</f>
        <v>20</v>
      </c>
      <c r="G266" s="108">
        <f>'Daļu izvēle'!M263</f>
        <v>0</v>
      </c>
      <c r="H266" s="109">
        <f>'Daļu izvēle'!N263</f>
        <v>0</v>
      </c>
      <c r="I266" s="383"/>
      <c r="J266" s="381">
        <f t="shared" si="16"/>
        <v>0</v>
      </c>
      <c r="K266" s="96" t="str">
        <f>IF($AA266,IF(AND($I266&lt;&gt;"",$I266&lt;&gt;0),ROUND(ROUND($I266,3)*Cenas!$B$14*Cenas!B$18,2),0),"")</f>
        <v/>
      </c>
      <c r="L266" s="96" t="str">
        <f>IF($AA266,IF(AND($I266&lt;&gt;"",$I266&lt;&gt;0),ROUND(ROUND($I266,3)*Cenas!$B$14*Cenas!C$18,2),0),"")</f>
        <v/>
      </c>
      <c r="M266" s="96" t="str">
        <f>IF($AA266,IF(AND($I266&lt;&gt;"",$I266&lt;&gt;0),ROUND(ROUND($I266,3)*Cenas!$B$14*Cenas!D$18,2),0),"")</f>
        <v/>
      </c>
      <c r="N266" s="96" t="str">
        <f>IF($AA266,IF(AND($I266&lt;&gt;"",$I266&lt;&gt;0),ROUND(ROUND($I266,3)*Cenas!$B$14*Cenas!E$18,2),0),"")</f>
        <v/>
      </c>
      <c r="O266" s="96" t="str">
        <f>IF($AA266,IF(AND($I266&lt;&gt;"",$I266&lt;&gt;0),ROUND(ROUND($I266,3)*Cenas!$B$14*Cenas!F$18,2),0),"")</f>
        <v/>
      </c>
      <c r="P266" s="144" t="str">
        <f>IF($AA266,IF(AND($I266&lt;&gt;"",$I266&lt;&gt;0),ROUND(ROUND($I266,3)*Cenas!$B$14*Cenas!G$18,2),0),"")</f>
        <v/>
      </c>
      <c r="Q266" s="103" t="b">
        <f>AND($A266="x",ISBLANK($K266),ISBLANK($N266),NOT(ISBLANK('Daļu izvēle'!K263)))</f>
        <v>0</v>
      </c>
      <c r="R266" s="1"/>
      <c r="W266" s="1" t="b">
        <f t="shared" si="17"/>
        <v>0</v>
      </c>
      <c r="X266" s="1" t="b">
        <f>AND($A266="x",'Daļu izvēle'!$K263&lt;&gt;"",ISBLANK($K266))</f>
        <v>0</v>
      </c>
      <c r="Y266" s="1" t="b">
        <f>AND($A266="x",'Daļu izvēle'!$K263&lt;&gt;"",ISBLANK($N266))</f>
        <v>0</v>
      </c>
      <c r="Z266" s="1" t="e">
        <f t="shared" si="15"/>
        <v>#VALUE!</v>
      </c>
      <c r="AA266" s="56" t="b">
        <f>AND($A266="x",'Daļu izvēle'!$K263&lt;&gt;"",'Daļu izvēle'!$K263&lt;&gt;0)</f>
        <v>0</v>
      </c>
      <c r="AB266" s="56" t="b">
        <f t="shared" si="18"/>
        <v>0</v>
      </c>
      <c r="AC266" s="56" t="b">
        <f t="shared" si="19"/>
        <v>1</v>
      </c>
    </row>
    <row r="267" spans="1:29" hidden="1" x14ac:dyDescent="0.3">
      <c r="A267" s="324" t="str">
        <f>SUBSTITUTE('Daļu izvēle'!A264,"0","")</f>
        <v/>
      </c>
      <c r="B267" s="368">
        <f>'Daļu izvēle'!B264</f>
        <v>256</v>
      </c>
      <c r="C267" s="368" t="str">
        <f>'Daļu izvēle'!C264</f>
        <v>Ziemeļkurzeme</v>
      </c>
      <c r="D267" s="369" t="str">
        <f>'Daļu izvēle'!D264</f>
        <v>Mētru</v>
      </c>
      <c r="E267" s="370">
        <f>'Daļu izvēle'!K264</f>
        <v>25</v>
      </c>
      <c r="F267" s="370">
        <f>'Daļu izvēle'!L264</f>
        <v>0</v>
      </c>
      <c r="G267" s="108">
        <f>'Daļu izvēle'!M264</f>
        <v>0</v>
      </c>
      <c r="H267" s="109">
        <f>'Daļu izvēle'!N264</f>
        <v>0</v>
      </c>
      <c r="I267" s="383"/>
      <c r="J267" s="381">
        <f t="shared" si="16"/>
        <v>0</v>
      </c>
      <c r="K267" s="96" t="str">
        <f>IF($AA267,IF(AND($I267&lt;&gt;"",$I267&lt;&gt;0),ROUND(ROUND($I267,3)*Cenas!$B$14*Cenas!B$18,2),0),"")</f>
        <v/>
      </c>
      <c r="L267" s="96" t="str">
        <f>IF($AA267,IF(AND($I267&lt;&gt;"",$I267&lt;&gt;0),ROUND(ROUND($I267,3)*Cenas!$B$14*Cenas!C$18,2),0),"")</f>
        <v/>
      </c>
      <c r="M267" s="96" t="str">
        <f>IF($AA267,IF(AND($I267&lt;&gt;"",$I267&lt;&gt;0),ROUND(ROUND($I267,3)*Cenas!$B$14*Cenas!D$18,2),0),"")</f>
        <v/>
      </c>
      <c r="N267" s="96" t="str">
        <f>IF($AA267,IF(AND($I267&lt;&gt;"",$I267&lt;&gt;0),ROUND(ROUND($I267,3)*Cenas!$B$14*Cenas!E$18,2),0),"")</f>
        <v/>
      </c>
      <c r="O267" s="96" t="str">
        <f>IF($AA267,IF(AND($I267&lt;&gt;"",$I267&lt;&gt;0),ROUND(ROUND($I267,3)*Cenas!$B$14*Cenas!F$18,2),0),"")</f>
        <v/>
      </c>
      <c r="P267" s="144" t="str">
        <f>IF($AA267,IF(AND($I267&lt;&gt;"",$I267&lt;&gt;0),ROUND(ROUND($I267,3)*Cenas!$B$14*Cenas!G$18,2),0),"")</f>
        <v/>
      </c>
      <c r="Q267" s="103" t="b">
        <f>AND($A267="x",ISBLANK($K267),ISBLANK($N267),NOT(ISBLANK('Daļu izvēle'!K264)))</f>
        <v>0</v>
      </c>
      <c r="R267" s="1"/>
      <c r="W267" s="1" t="b">
        <f t="shared" si="17"/>
        <v>0</v>
      </c>
      <c r="X267" s="1" t="b">
        <f>AND($A267="x",'Daļu izvēle'!$K264&lt;&gt;"",ISBLANK($K267))</f>
        <v>0</v>
      </c>
      <c r="Y267" s="1" t="b">
        <f>AND($A267="x",'Daļu izvēle'!$K264&lt;&gt;"",ISBLANK($N267))</f>
        <v>0</v>
      </c>
      <c r="Z267" s="1" t="e">
        <f t="shared" si="15"/>
        <v>#VALUE!</v>
      </c>
      <c r="AA267" s="56" t="b">
        <f>AND($A267="x",'Daļu izvēle'!$K264&lt;&gt;"",'Daļu izvēle'!$K264&lt;&gt;0)</f>
        <v>0</v>
      </c>
      <c r="AB267" s="56" t="b">
        <f t="shared" si="18"/>
        <v>0</v>
      </c>
      <c r="AC267" s="56" t="b">
        <f t="shared" si="19"/>
        <v>1</v>
      </c>
    </row>
    <row r="268" spans="1:29" hidden="1" x14ac:dyDescent="0.3">
      <c r="A268" s="324" t="str">
        <f>SUBSTITUTE('Daļu izvēle'!A265,"0","")</f>
        <v/>
      </c>
      <c r="B268" s="368">
        <f>'Daļu izvēle'!B265</f>
        <v>257</v>
      </c>
      <c r="C268" s="368" t="str">
        <f>'Daļu izvēle'!C265</f>
        <v>Ziemeļkurzeme</v>
      </c>
      <c r="D268" s="369" t="str">
        <f>'Daļu izvēle'!D265</f>
        <v>Mētru</v>
      </c>
      <c r="E268" s="370">
        <f>'Daļu izvēle'!K265</f>
        <v>15</v>
      </c>
      <c r="F268" s="370">
        <f>'Daļu izvēle'!L265</f>
        <v>0</v>
      </c>
      <c r="G268" s="108">
        <f>'Daļu izvēle'!M265</f>
        <v>0</v>
      </c>
      <c r="H268" s="109">
        <f>'Daļu izvēle'!N265</f>
        <v>0</v>
      </c>
      <c r="I268" s="383"/>
      <c r="J268" s="381">
        <f t="shared" si="16"/>
        <v>0</v>
      </c>
      <c r="K268" s="96" t="str">
        <f>IF($AA268,IF(AND($I268&lt;&gt;"",$I268&lt;&gt;0),ROUND(ROUND($I268,3)*Cenas!$B$14*Cenas!B$18,2),0),"")</f>
        <v/>
      </c>
      <c r="L268" s="96" t="str">
        <f>IF($AA268,IF(AND($I268&lt;&gt;"",$I268&lt;&gt;0),ROUND(ROUND($I268,3)*Cenas!$B$14*Cenas!C$18,2),0),"")</f>
        <v/>
      </c>
      <c r="M268" s="96" t="str">
        <f>IF($AA268,IF(AND($I268&lt;&gt;"",$I268&lt;&gt;0),ROUND(ROUND($I268,3)*Cenas!$B$14*Cenas!D$18,2),0),"")</f>
        <v/>
      </c>
      <c r="N268" s="96" t="str">
        <f>IF($AA268,IF(AND($I268&lt;&gt;"",$I268&lt;&gt;0),ROUND(ROUND($I268,3)*Cenas!$B$14*Cenas!E$18,2),0),"")</f>
        <v/>
      </c>
      <c r="O268" s="96" t="str">
        <f>IF($AA268,IF(AND($I268&lt;&gt;"",$I268&lt;&gt;0),ROUND(ROUND($I268,3)*Cenas!$B$14*Cenas!F$18,2),0),"")</f>
        <v/>
      </c>
      <c r="P268" s="144" t="str">
        <f>IF($AA268,IF(AND($I268&lt;&gt;"",$I268&lt;&gt;0),ROUND(ROUND($I268,3)*Cenas!$B$14*Cenas!G$18,2),0),"")</f>
        <v/>
      </c>
      <c r="Q268" s="103" t="b">
        <f>AND($A268="x",ISBLANK($K268),ISBLANK($N268),NOT(ISBLANK('Daļu izvēle'!K265)))</f>
        <v>0</v>
      </c>
      <c r="R268" s="1"/>
      <c r="W268" s="1" t="b">
        <f t="shared" si="17"/>
        <v>0</v>
      </c>
      <c r="X268" s="1" t="b">
        <f>AND($A268="x",'Daļu izvēle'!$K265&lt;&gt;"",ISBLANK($K268))</f>
        <v>0</v>
      </c>
      <c r="Y268" s="1" t="b">
        <f>AND($A268="x",'Daļu izvēle'!$K265&lt;&gt;"",ISBLANK($N268))</f>
        <v>0</v>
      </c>
      <c r="Z268" s="1" t="e">
        <f t="shared" ref="Z268:Z305" si="20">AND(A268="x",K268&lt;&gt;"",N268&lt;&gt;"",K268*1.35&gt;N268)</f>
        <v>#VALUE!</v>
      </c>
      <c r="AA268" s="56" t="b">
        <f>AND($A268="x",'Daļu izvēle'!$K265&lt;&gt;"",'Daļu izvēle'!$K265&lt;&gt;0)</f>
        <v>0</v>
      </c>
      <c r="AB268" s="56" t="b">
        <f t="shared" si="18"/>
        <v>0</v>
      </c>
      <c r="AC268" s="56" t="b">
        <f t="shared" si="19"/>
        <v>1</v>
      </c>
    </row>
    <row r="269" spans="1:29" hidden="1" x14ac:dyDescent="0.3">
      <c r="A269" s="324" t="str">
        <f>SUBSTITUTE('Daļu izvēle'!A266,"0","")</f>
        <v/>
      </c>
      <c r="B269" s="368">
        <f>'Daļu izvēle'!B266</f>
        <v>258</v>
      </c>
      <c r="C269" s="368" t="str">
        <f>'Daļu izvēle'!C266</f>
        <v>Ziemeļkurzeme</v>
      </c>
      <c r="D269" s="369" t="str">
        <f>'Daļu izvēle'!D266</f>
        <v>Vanemas</v>
      </c>
      <c r="E269" s="370">
        <f>'Daļu izvēle'!K266</f>
        <v>10</v>
      </c>
      <c r="F269" s="370">
        <f>'Daļu izvēle'!L266</f>
        <v>10</v>
      </c>
      <c r="G269" s="108">
        <f>'Daļu izvēle'!M266</f>
        <v>0</v>
      </c>
      <c r="H269" s="109">
        <f>'Daļu izvēle'!N266</f>
        <v>0</v>
      </c>
      <c r="I269" s="383"/>
      <c r="J269" s="381">
        <f t="shared" ref="J269:J305" si="21">IF(AND(K269&lt;&gt;"",L269&lt;&gt;"",M269&lt;&gt;"",N269&lt;&gt;"",O269&lt;&gt;"",P269&lt;&gt;""),ROUND(AVERAGE(K269:P269),2),0)</f>
        <v>0</v>
      </c>
      <c r="K269" s="96" t="str">
        <f>IF($AA269,IF(AND($I269&lt;&gt;"",$I269&lt;&gt;0),ROUND(ROUND($I269,3)*Cenas!$B$14*Cenas!B$18,2),0),"")</f>
        <v/>
      </c>
      <c r="L269" s="96" t="str">
        <f>IF($AA269,IF(AND($I269&lt;&gt;"",$I269&lt;&gt;0),ROUND(ROUND($I269,3)*Cenas!$B$14*Cenas!C$18,2),0),"")</f>
        <v/>
      </c>
      <c r="M269" s="96" t="str">
        <f>IF($AA269,IF(AND($I269&lt;&gt;"",$I269&lt;&gt;0),ROUND(ROUND($I269,3)*Cenas!$B$14*Cenas!D$18,2),0),"")</f>
        <v/>
      </c>
      <c r="N269" s="96" t="str">
        <f>IF($AA269,IF(AND($I269&lt;&gt;"",$I269&lt;&gt;0),ROUND(ROUND($I269,3)*Cenas!$B$14*Cenas!E$18,2),0),"")</f>
        <v/>
      </c>
      <c r="O269" s="96" t="str">
        <f>IF($AA269,IF(AND($I269&lt;&gt;"",$I269&lt;&gt;0),ROUND(ROUND($I269,3)*Cenas!$B$14*Cenas!F$18,2),0),"")</f>
        <v/>
      </c>
      <c r="P269" s="144" t="str">
        <f>IF($AA269,IF(AND($I269&lt;&gt;"",$I269&lt;&gt;0),ROUND(ROUND($I269,3)*Cenas!$B$14*Cenas!G$18,2),0),"")</f>
        <v/>
      </c>
      <c r="Q269" s="103" t="b">
        <f>AND($A269="x",ISBLANK($K269),ISBLANK($N269),NOT(ISBLANK('Daļu izvēle'!K266)))</f>
        <v>0</v>
      </c>
      <c r="R269" s="1"/>
      <c r="W269" s="1" t="b">
        <f t="shared" ref="W269:W305" si="22">OR($X269=TRUE,$Y269=TRUE)</f>
        <v>0</v>
      </c>
      <c r="X269" s="1" t="b">
        <f>AND($A269="x",'Daļu izvēle'!$K266&lt;&gt;"",ISBLANK($K269))</f>
        <v>0</v>
      </c>
      <c r="Y269" s="1" t="b">
        <f>AND($A269="x",'Daļu izvēle'!$K266&lt;&gt;"",ISBLANK($N269))</f>
        <v>0</v>
      </c>
      <c r="Z269" s="1" t="e">
        <f t="shared" si="20"/>
        <v>#VALUE!</v>
      </c>
      <c r="AA269" s="56" t="b">
        <f>AND($A269="x",'Daļu izvēle'!$K266&lt;&gt;"",'Daļu izvēle'!$K266&lt;&gt;0)</f>
        <v>0</v>
      </c>
      <c r="AB269" s="56" t="b">
        <f t="shared" ref="AB269:AB305" si="23">AND(I269&lt;&gt;"",I269&lt;&gt;0)</f>
        <v>0</v>
      </c>
      <c r="AC269" s="56" t="b">
        <f t="shared" ref="AC269:AC305" si="24">IF(AA269,AND(AA269,AB269),TRUE)</f>
        <v>1</v>
      </c>
    </row>
    <row r="270" spans="1:29" hidden="1" x14ac:dyDescent="0.3">
      <c r="A270" s="324" t="str">
        <f>SUBSTITUTE('Daļu izvēle'!A267,"0","")</f>
        <v/>
      </c>
      <c r="B270" s="368">
        <f>'Daļu izvēle'!B267</f>
        <v>259</v>
      </c>
      <c r="C270" s="368" t="str">
        <f>'Daļu izvēle'!C267</f>
        <v>Ziemeļkurzeme</v>
      </c>
      <c r="D270" s="369" t="str">
        <f>'Daļu izvēle'!D267</f>
        <v>Vanemas</v>
      </c>
      <c r="E270" s="370">
        <f>'Daļu izvēle'!K267</f>
        <v>0</v>
      </c>
      <c r="F270" s="370">
        <f>'Daļu izvēle'!L267</f>
        <v>0</v>
      </c>
      <c r="G270" s="108">
        <f>'Daļu izvēle'!M267</f>
        <v>0</v>
      </c>
      <c r="H270" s="109">
        <f>'Daļu izvēle'!N267</f>
        <v>0</v>
      </c>
      <c r="I270" s="383"/>
      <c r="J270" s="381">
        <f t="shared" si="21"/>
        <v>0</v>
      </c>
      <c r="K270" s="96" t="str">
        <f>IF($AA270,IF(AND($I270&lt;&gt;"",$I270&lt;&gt;0),ROUND(ROUND($I270,3)*Cenas!$B$14*Cenas!B$18,2),0),"")</f>
        <v/>
      </c>
      <c r="L270" s="96" t="str">
        <f>IF($AA270,IF(AND($I270&lt;&gt;"",$I270&lt;&gt;0),ROUND(ROUND($I270,3)*Cenas!$B$14*Cenas!C$18,2),0),"")</f>
        <v/>
      </c>
      <c r="M270" s="96" t="str">
        <f>IF($AA270,IF(AND($I270&lt;&gt;"",$I270&lt;&gt;0),ROUND(ROUND($I270,3)*Cenas!$B$14*Cenas!D$18,2),0),"")</f>
        <v/>
      </c>
      <c r="N270" s="96" t="str">
        <f>IF($AA270,IF(AND($I270&lt;&gt;"",$I270&lt;&gt;0),ROUND(ROUND($I270,3)*Cenas!$B$14*Cenas!E$18,2),0),"")</f>
        <v/>
      </c>
      <c r="O270" s="96" t="str">
        <f>IF($AA270,IF(AND($I270&lt;&gt;"",$I270&lt;&gt;0),ROUND(ROUND($I270,3)*Cenas!$B$14*Cenas!F$18,2),0),"")</f>
        <v/>
      </c>
      <c r="P270" s="144" t="str">
        <f>IF($AA270,IF(AND($I270&lt;&gt;"",$I270&lt;&gt;0),ROUND(ROUND($I270,3)*Cenas!$B$14*Cenas!G$18,2),0),"")</f>
        <v/>
      </c>
      <c r="Q270" s="103" t="b">
        <f>AND($A270="x",ISBLANK($K270),ISBLANK($N270),NOT(ISBLANK('Daļu izvēle'!K267)))</f>
        <v>0</v>
      </c>
      <c r="R270" s="1"/>
      <c r="W270" s="1" t="b">
        <f t="shared" si="22"/>
        <v>0</v>
      </c>
      <c r="X270" s="1" t="b">
        <f>AND($A270="x",'Daļu izvēle'!$K267&lt;&gt;"",ISBLANK($K270))</f>
        <v>0</v>
      </c>
      <c r="Y270" s="1" t="b">
        <f>AND($A270="x",'Daļu izvēle'!$K267&lt;&gt;"",ISBLANK($N270))</f>
        <v>0</v>
      </c>
      <c r="Z270" s="1" t="e">
        <f t="shared" si="20"/>
        <v>#VALUE!</v>
      </c>
      <c r="AA270" s="56" t="b">
        <f>AND($A270="x",'Daļu izvēle'!$K267&lt;&gt;"",'Daļu izvēle'!$K267&lt;&gt;0)</f>
        <v>0</v>
      </c>
      <c r="AB270" s="56" t="b">
        <f t="shared" si="23"/>
        <v>0</v>
      </c>
      <c r="AC270" s="56" t="b">
        <f t="shared" si="24"/>
        <v>1</v>
      </c>
    </row>
    <row r="271" spans="1:29" hidden="1" x14ac:dyDescent="0.3">
      <c r="A271" s="324" t="str">
        <f>SUBSTITUTE('Daļu izvēle'!A268,"0","")</f>
        <v/>
      </c>
      <c r="B271" s="368">
        <f>'Daļu izvēle'!B268</f>
        <v>260</v>
      </c>
      <c r="C271" s="368" t="str">
        <f>'Daļu izvēle'!C268</f>
        <v>Ziemeļkurzeme</v>
      </c>
      <c r="D271" s="369" t="str">
        <f>'Daļu izvēle'!D268</f>
        <v>Vanemas</v>
      </c>
      <c r="E271" s="370">
        <f>'Daļu izvēle'!K268</f>
        <v>0</v>
      </c>
      <c r="F271" s="370">
        <f>'Daļu izvēle'!L268</f>
        <v>0</v>
      </c>
      <c r="G271" s="108">
        <f>'Daļu izvēle'!M268</f>
        <v>0</v>
      </c>
      <c r="H271" s="109">
        <f>'Daļu izvēle'!N268</f>
        <v>0</v>
      </c>
      <c r="I271" s="383"/>
      <c r="J271" s="381">
        <f t="shared" si="21"/>
        <v>0</v>
      </c>
      <c r="K271" s="96" t="str">
        <f>IF($AA271,IF(AND($I271&lt;&gt;"",$I271&lt;&gt;0),ROUND(ROUND($I271,3)*Cenas!$B$14*Cenas!B$18,2),0),"")</f>
        <v/>
      </c>
      <c r="L271" s="96" t="str">
        <f>IF($AA271,IF(AND($I271&lt;&gt;"",$I271&lt;&gt;0),ROUND(ROUND($I271,3)*Cenas!$B$14*Cenas!C$18,2),0),"")</f>
        <v/>
      </c>
      <c r="M271" s="96" t="str">
        <f>IF($AA271,IF(AND($I271&lt;&gt;"",$I271&lt;&gt;0),ROUND(ROUND($I271,3)*Cenas!$B$14*Cenas!D$18,2),0),"")</f>
        <v/>
      </c>
      <c r="N271" s="96" t="str">
        <f>IF($AA271,IF(AND($I271&lt;&gt;"",$I271&lt;&gt;0),ROUND(ROUND($I271,3)*Cenas!$B$14*Cenas!E$18,2),0),"")</f>
        <v/>
      </c>
      <c r="O271" s="96" t="str">
        <f>IF($AA271,IF(AND($I271&lt;&gt;"",$I271&lt;&gt;0),ROUND(ROUND($I271,3)*Cenas!$B$14*Cenas!F$18,2),0),"")</f>
        <v/>
      </c>
      <c r="P271" s="144" t="str">
        <f>IF($AA271,IF(AND($I271&lt;&gt;"",$I271&lt;&gt;0),ROUND(ROUND($I271,3)*Cenas!$B$14*Cenas!G$18,2),0),"")</f>
        <v/>
      </c>
      <c r="Q271" s="103" t="b">
        <f>AND($A271="x",ISBLANK($K271),ISBLANK($N271),NOT(ISBLANK('Daļu izvēle'!K268)))</f>
        <v>0</v>
      </c>
      <c r="R271" s="1"/>
      <c r="W271" s="1" t="b">
        <f t="shared" si="22"/>
        <v>0</v>
      </c>
      <c r="X271" s="1" t="b">
        <f>AND($A271="x",'Daļu izvēle'!$K268&lt;&gt;"",ISBLANK($K271))</f>
        <v>0</v>
      </c>
      <c r="Y271" s="1" t="b">
        <f>AND($A271="x",'Daļu izvēle'!$K268&lt;&gt;"",ISBLANK($N271))</f>
        <v>0</v>
      </c>
      <c r="Z271" s="1" t="e">
        <f t="shared" si="20"/>
        <v>#VALUE!</v>
      </c>
      <c r="AA271" s="56" t="b">
        <f>AND($A271="x",'Daļu izvēle'!$K268&lt;&gt;"",'Daļu izvēle'!$K268&lt;&gt;0)</f>
        <v>0</v>
      </c>
      <c r="AB271" s="56" t="b">
        <f t="shared" si="23"/>
        <v>0</v>
      </c>
      <c r="AC271" s="56" t="b">
        <f t="shared" si="24"/>
        <v>1</v>
      </c>
    </row>
    <row r="272" spans="1:29" hidden="1" x14ac:dyDescent="0.3">
      <c r="A272" s="324" t="str">
        <f>SUBSTITUTE('Daļu izvēle'!A269,"0","")</f>
        <v/>
      </c>
      <c r="B272" s="368">
        <f>'Daļu izvēle'!B269</f>
        <v>261</v>
      </c>
      <c r="C272" s="368" t="str">
        <f>'Daļu izvēle'!C269</f>
        <v>Ziemeļkurzeme</v>
      </c>
      <c r="D272" s="369" t="str">
        <f>'Daļu izvēle'!D269</f>
        <v>Vanemas</v>
      </c>
      <c r="E272" s="370">
        <f>'Daļu izvēle'!K269</f>
        <v>0</v>
      </c>
      <c r="F272" s="370">
        <f>'Daļu izvēle'!L269</f>
        <v>0</v>
      </c>
      <c r="G272" s="108">
        <f>'Daļu izvēle'!M269</f>
        <v>0</v>
      </c>
      <c r="H272" s="109">
        <f>'Daļu izvēle'!N269</f>
        <v>0</v>
      </c>
      <c r="I272" s="383"/>
      <c r="J272" s="381">
        <f t="shared" si="21"/>
        <v>0</v>
      </c>
      <c r="K272" s="96" t="str">
        <f>IF($AA272,IF(AND($I272&lt;&gt;"",$I272&lt;&gt;0),ROUND(ROUND($I272,3)*Cenas!$B$14*Cenas!B$18,2),0),"")</f>
        <v/>
      </c>
      <c r="L272" s="96" t="str">
        <f>IF($AA272,IF(AND($I272&lt;&gt;"",$I272&lt;&gt;0),ROUND(ROUND($I272,3)*Cenas!$B$14*Cenas!C$18,2),0),"")</f>
        <v/>
      </c>
      <c r="M272" s="96" t="str">
        <f>IF($AA272,IF(AND($I272&lt;&gt;"",$I272&lt;&gt;0),ROUND(ROUND($I272,3)*Cenas!$B$14*Cenas!D$18,2),0),"")</f>
        <v/>
      </c>
      <c r="N272" s="96" t="str">
        <f>IF($AA272,IF(AND($I272&lt;&gt;"",$I272&lt;&gt;0),ROUND(ROUND($I272,3)*Cenas!$B$14*Cenas!E$18,2),0),"")</f>
        <v/>
      </c>
      <c r="O272" s="96" t="str">
        <f>IF($AA272,IF(AND($I272&lt;&gt;"",$I272&lt;&gt;0),ROUND(ROUND($I272,3)*Cenas!$B$14*Cenas!F$18,2),0),"")</f>
        <v/>
      </c>
      <c r="P272" s="144" t="str">
        <f>IF($AA272,IF(AND($I272&lt;&gt;"",$I272&lt;&gt;0),ROUND(ROUND($I272,3)*Cenas!$B$14*Cenas!G$18,2),0),"")</f>
        <v/>
      </c>
      <c r="Q272" s="103" t="b">
        <f>AND($A272="x",ISBLANK($K272),ISBLANK($N272),NOT(ISBLANK('Daļu izvēle'!K269)))</f>
        <v>0</v>
      </c>
      <c r="R272" s="1"/>
      <c r="W272" s="1" t="b">
        <f t="shared" si="22"/>
        <v>0</v>
      </c>
      <c r="X272" s="1" t="b">
        <f>AND($A272="x",'Daļu izvēle'!$K269&lt;&gt;"",ISBLANK($K272))</f>
        <v>0</v>
      </c>
      <c r="Y272" s="1" t="b">
        <f>AND($A272="x",'Daļu izvēle'!$K269&lt;&gt;"",ISBLANK($N272))</f>
        <v>0</v>
      </c>
      <c r="Z272" s="1" t="e">
        <f t="shared" si="20"/>
        <v>#VALUE!</v>
      </c>
      <c r="AA272" s="56" t="b">
        <f>AND($A272="x",'Daļu izvēle'!$K269&lt;&gt;"",'Daļu izvēle'!$K269&lt;&gt;0)</f>
        <v>0</v>
      </c>
      <c r="AB272" s="56" t="b">
        <f t="shared" si="23"/>
        <v>0</v>
      </c>
      <c r="AC272" s="56" t="b">
        <f t="shared" si="24"/>
        <v>1</v>
      </c>
    </row>
    <row r="273" spans="1:29" hidden="1" x14ac:dyDescent="0.3">
      <c r="A273" s="324" t="str">
        <f>SUBSTITUTE('Daļu izvēle'!A270,"0","")</f>
        <v/>
      </c>
      <c r="B273" s="368">
        <f>'Daļu izvēle'!B270</f>
        <v>262</v>
      </c>
      <c r="C273" s="368" t="str">
        <f>'Daļu izvēle'!C270</f>
        <v>Ziemeļkurzeme</v>
      </c>
      <c r="D273" s="369" t="str">
        <f>'Daļu izvēle'!D270</f>
        <v>Vanemas</v>
      </c>
      <c r="E273" s="370">
        <f>'Daļu izvēle'!K270</f>
        <v>0</v>
      </c>
      <c r="F273" s="370">
        <f>'Daļu izvēle'!L270</f>
        <v>0</v>
      </c>
      <c r="G273" s="108">
        <f>'Daļu izvēle'!M270</f>
        <v>0</v>
      </c>
      <c r="H273" s="109">
        <f>'Daļu izvēle'!N270</f>
        <v>0</v>
      </c>
      <c r="I273" s="383"/>
      <c r="J273" s="381">
        <f t="shared" si="21"/>
        <v>0</v>
      </c>
      <c r="K273" s="96" t="str">
        <f>IF($AA273,IF(AND($I273&lt;&gt;"",$I273&lt;&gt;0),ROUND(ROUND($I273,3)*Cenas!$B$14*Cenas!B$18,2),0),"")</f>
        <v/>
      </c>
      <c r="L273" s="96" t="str">
        <f>IF($AA273,IF(AND($I273&lt;&gt;"",$I273&lt;&gt;0),ROUND(ROUND($I273,3)*Cenas!$B$14*Cenas!C$18,2),0),"")</f>
        <v/>
      </c>
      <c r="M273" s="96" t="str">
        <f>IF($AA273,IF(AND($I273&lt;&gt;"",$I273&lt;&gt;0),ROUND(ROUND($I273,3)*Cenas!$B$14*Cenas!D$18,2),0),"")</f>
        <v/>
      </c>
      <c r="N273" s="96" t="str">
        <f>IF($AA273,IF(AND($I273&lt;&gt;"",$I273&lt;&gt;0),ROUND(ROUND($I273,3)*Cenas!$B$14*Cenas!E$18,2),0),"")</f>
        <v/>
      </c>
      <c r="O273" s="96" t="str">
        <f>IF($AA273,IF(AND($I273&lt;&gt;"",$I273&lt;&gt;0),ROUND(ROUND($I273,3)*Cenas!$B$14*Cenas!F$18,2),0),"")</f>
        <v/>
      </c>
      <c r="P273" s="144" t="str">
        <f>IF($AA273,IF(AND($I273&lt;&gt;"",$I273&lt;&gt;0),ROUND(ROUND($I273,3)*Cenas!$B$14*Cenas!G$18,2),0),"")</f>
        <v/>
      </c>
      <c r="Q273" s="103" t="b">
        <f>AND($A273="x",ISBLANK($K273),ISBLANK($N273),NOT(ISBLANK('Daļu izvēle'!K270)))</f>
        <v>0</v>
      </c>
      <c r="R273" s="1"/>
      <c r="W273" s="1" t="b">
        <f t="shared" si="22"/>
        <v>0</v>
      </c>
      <c r="X273" s="1" t="b">
        <f>AND($A273="x",'Daļu izvēle'!$K270&lt;&gt;"",ISBLANK($K273))</f>
        <v>0</v>
      </c>
      <c r="Y273" s="1" t="b">
        <f>AND($A273="x",'Daļu izvēle'!$K270&lt;&gt;"",ISBLANK($N273))</f>
        <v>0</v>
      </c>
      <c r="Z273" s="1" t="e">
        <f t="shared" si="20"/>
        <v>#VALUE!</v>
      </c>
      <c r="AA273" s="56" t="b">
        <f>AND($A273="x",'Daļu izvēle'!$K270&lt;&gt;"",'Daļu izvēle'!$K270&lt;&gt;0)</f>
        <v>0</v>
      </c>
      <c r="AB273" s="56" t="b">
        <f t="shared" si="23"/>
        <v>0</v>
      </c>
      <c r="AC273" s="56" t="b">
        <f t="shared" si="24"/>
        <v>1</v>
      </c>
    </row>
    <row r="274" spans="1:29" hidden="1" x14ac:dyDescent="0.3">
      <c r="A274" s="324" t="str">
        <f>SUBSTITUTE('Daļu izvēle'!A271,"0","")</f>
        <v/>
      </c>
      <c r="B274" s="368">
        <f>'Daļu izvēle'!B271</f>
        <v>263</v>
      </c>
      <c r="C274" s="368" t="str">
        <f>'Daļu izvēle'!C271</f>
        <v>Ziemeļkurzeme</v>
      </c>
      <c r="D274" s="369" t="str">
        <f>'Daļu izvēle'!D271</f>
        <v>Mērsraga</v>
      </c>
      <c r="E274" s="370">
        <f>'Daļu izvēle'!K271</f>
        <v>10</v>
      </c>
      <c r="F274" s="370">
        <f>'Daļu izvēle'!L271</f>
        <v>0</v>
      </c>
      <c r="G274" s="108">
        <f>'Daļu izvēle'!M271</f>
        <v>0</v>
      </c>
      <c r="H274" s="109">
        <f>'Daļu izvēle'!N271</f>
        <v>0</v>
      </c>
      <c r="I274" s="383"/>
      <c r="J274" s="381">
        <f t="shared" si="21"/>
        <v>0</v>
      </c>
      <c r="K274" s="96" t="str">
        <f>IF($AA274,IF(AND($I274&lt;&gt;"",$I274&lt;&gt;0),ROUND(ROUND($I274,3)*Cenas!$B$14*Cenas!B$18,2),0),"")</f>
        <v/>
      </c>
      <c r="L274" s="96" t="str">
        <f>IF($AA274,IF(AND($I274&lt;&gt;"",$I274&lt;&gt;0),ROUND(ROUND($I274,3)*Cenas!$B$14*Cenas!C$18,2),0),"")</f>
        <v/>
      </c>
      <c r="M274" s="96" t="str">
        <f>IF($AA274,IF(AND($I274&lt;&gt;"",$I274&lt;&gt;0),ROUND(ROUND($I274,3)*Cenas!$B$14*Cenas!D$18,2),0),"")</f>
        <v/>
      </c>
      <c r="N274" s="96" t="str">
        <f>IF($AA274,IF(AND($I274&lt;&gt;"",$I274&lt;&gt;0),ROUND(ROUND($I274,3)*Cenas!$B$14*Cenas!E$18,2),0),"")</f>
        <v/>
      </c>
      <c r="O274" s="96" t="str">
        <f>IF($AA274,IF(AND($I274&lt;&gt;"",$I274&lt;&gt;0),ROUND(ROUND($I274,3)*Cenas!$B$14*Cenas!F$18,2),0),"")</f>
        <v/>
      </c>
      <c r="P274" s="144" t="str">
        <f>IF($AA274,IF(AND($I274&lt;&gt;"",$I274&lt;&gt;0),ROUND(ROUND($I274,3)*Cenas!$B$14*Cenas!G$18,2),0),"")</f>
        <v/>
      </c>
      <c r="Q274" s="103" t="b">
        <f>AND($A274="x",ISBLANK($K274),ISBLANK($N274),NOT(ISBLANK('Daļu izvēle'!K271)))</f>
        <v>0</v>
      </c>
      <c r="R274" s="1"/>
      <c r="W274" s="1" t="b">
        <f t="shared" si="22"/>
        <v>0</v>
      </c>
      <c r="X274" s="1" t="b">
        <f>AND($A274="x",'Daļu izvēle'!$K271&lt;&gt;"",ISBLANK($K274))</f>
        <v>0</v>
      </c>
      <c r="Y274" s="1" t="b">
        <f>AND($A274="x",'Daļu izvēle'!$K271&lt;&gt;"",ISBLANK($N274))</f>
        <v>0</v>
      </c>
      <c r="Z274" s="1" t="e">
        <f t="shared" si="20"/>
        <v>#VALUE!</v>
      </c>
      <c r="AA274" s="56" t="b">
        <f>AND($A274="x",'Daļu izvēle'!$K271&lt;&gt;"",'Daļu izvēle'!$K271&lt;&gt;0)</f>
        <v>0</v>
      </c>
      <c r="AB274" s="56" t="b">
        <f t="shared" si="23"/>
        <v>0</v>
      </c>
      <c r="AC274" s="56" t="b">
        <f t="shared" si="24"/>
        <v>1</v>
      </c>
    </row>
    <row r="275" spans="1:29" hidden="1" x14ac:dyDescent="0.3">
      <c r="A275" s="324" t="str">
        <f>SUBSTITUTE('Daļu izvēle'!A272,"0","")</f>
        <v/>
      </c>
      <c r="B275" s="368">
        <f>'Daļu izvēle'!B272</f>
        <v>264</v>
      </c>
      <c r="C275" s="368" t="str">
        <f>'Daļu izvēle'!C272</f>
        <v>Ziemeļkurzeme</v>
      </c>
      <c r="D275" s="369" t="str">
        <f>'Daļu izvēle'!D272</f>
        <v>Mērsraga</v>
      </c>
      <c r="E275" s="370">
        <f>'Daļu izvēle'!K272</f>
        <v>15</v>
      </c>
      <c r="F275" s="370">
        <f>'Daļu izvēle'!L272</f>
        <v>0</v>
      </c>
      <c r="G275" s="108">
        <f>'Daļu izvēle'!M272</f>
        <v>0</v>
      </c>
      <c r="H275" s="109">
        <f>'Daļu izvēle'!N272</f>
        <v>0</v>
      </c>
      <c r="I275" s="383"/>
      <c r="J275" s="381">
        <f t="shared" si="21"/>
        <v>0</v>
      </c>
      <c r="K275" s="96" t="str">
        <f>IF($AA275,IF(AND($I275&lt;&gt;"",$I275&lt;&gt;0),ROUND(ROUND($I275,3)*Cenas!$B$14*Cenas!B$18,2),0),"")</f>
        <v/>
      </c>
      <c r="L275" s="96" t="str">
        <f>IF($AA275,IF(AND($I275&lt;&gt;"",$I275&lt;&gt;0),ROUND(ROUND($I275,3)*Cenas!$B$14*Cenas!C$18,2),0),"")</f>
        <v/>
      </c>
      <c r="M275" s="96" t="str">
        <f>IF($AA275,IF(AND($I275&lt;&gt;"",$I275&lt;&gt;0),ROUND(ROUND($I275,3)*Cenas!$B$14*Cenas!D$18,2),0),"")</f>
        <v/>
      </c>
      <c r="N275" s="96" t="str">
        <f>IF($AA275,IF(AND($I275&lt;&gt;"",$I275&lt;&gt;0),ROUND(ROUND($I275,3)*Cenas!$B$14*Cenas!E$18,2),0),"")</f>
        <v/>
      </c>
      <c r="O275" s="96" t="str">
        <f>IF($AA275,IF(AND($I275&lt;&gt;"",$I275&lt;&gt;0),ROUND(ROUND($I275,3)*Cenas!$B$14*Cenas!F$18,2),0),"")</f>
        <v/>
      </c>
      <c r="P275" s="144" t="str">
        <f>IF($AA275,IF(AND($I275&lt;&gt;"",$I275&lt;&gt;0),ROUND(ROUND($I275,3)*Cenas!$B$14*Cenas!G$18,2),0),"")</f>
        <v/>
      </c>
      <c r="Q275" s="103" t="b">
        <f>AND($A275="x",ISBLANK($K275),ISBLANK($N275),NOT(ISBLANK('Daļu izvēle'!K272)))</f>
        <v>0</v>
      </c>
      <c r="R275" s="1"/>
      <c r="W275" s="1" t="b">
        <f t="shared" si="22"/>
        <v>0</v>
      </c>
      <c r="X275" s="1" t="b">
        <f>AND($A275="x",'Daļu izvēle'!$K272&lt;&gt;"",ISBLANK($K275))</f>
        <v>0</v>
      </c>
      <c r="Y275" s="1" t="b">
        <f>AND($A275="x",'Daļu izvēle'!$K272&lt;&gt;"",ISBLANK($N275))</f>
        <v>0</v>
      </c>
      <c r="Z275" s="1" t="e">
        <f t="shared" si="20"/>
        <v>#VALUE!</v>
      </c>
      <c r="AA275" s="56" t="b">
        <f>AND($A275="x",'Daļu izvēle'!$K272&lt;&gt;"",'Daļu izvēle'!$K272&lt;&gt;0)</f>
        <v>0</v>
      </c>
      <c r="AB275" s="56" t="b">
        <f t="shared" si="23"/>
        <v>0</v>
      </c>
      <c r="AC275" s="56" t="b">
        <f t="shared" si="24"/>
        <v>1</v>
      </c>
    </row>
    <row r="276" spans="1:29" hidden="1" x14ac:dyDescent="0.3">
      <c r="A276" s="324" t="str">
        <f>SUBSTITUTE('Daļu izvēle'!A273,"0","")</f>
        <v/>
      </c>
      <c r="B276" s="368">
        <f>'Daļu izvēle'!B273</f>
        <v>265</v>
      </c>
      <c r="C276" s="368" t="str">
        <f>'Daļu izvēle'!C273</f>
        <v>Ziemeļkurzeme</v>
      </c>
      <c r="D276" s="369" t="str">
        <f>'Daļu izvēle'!D273</f>
        <v>Mērsraga</v>
      </c>
      <c r="E276" s="370">
        <f>'Daļu izvēle'!K273</f>
        <v>0</v>
      </c>
      <c r="F276" s="370">
        <f>'Daļu izvēle'!L273</f>
        <v>0</v>
      </c>
      <c r="G276" s="108">
        <f>'Daļu izvēle'!M273</f>
        <v>0</v>
      </c>
      <c r="H276" s="109">
        <f>'Daļu izvēle'!N273</f>
        <v>0</v>
      </c>
      <c r="I276" s="383"/>
      <c r="J276" s="381">
        <f t="shared" si="21"/>
        <v>0</v>
      </c>
      <c r="K276" s="96" t="str">
        <f>IF($AA276,IF(AND($I276&lt;&gt;"",$I276&lt;&gt;0),ROUND(ROUND($I276,3)*Cenas!$B$14*Cenas!B$18,2),0),"")</f>
        <v/>
      </c>
      <c r="L276" s="96" t="str">
        <f>IF($AA276,IF(AND($I276&lt;&gt;"",$I276&lt;&gt;0),ROUND(ROUND($I276,3)*Cenas!$B$14*Cenas!C$18,2),0),"")</f>
        <v/>
      </c>
      <c r="M276" s="96" t="str">
        <f>IF($AA276,IF(AND($I276&lt;&gt;"",$I276&lt;&gt;0),ROUND(ROUND($I276,3)*Cenas!$B$14*Cenas!D$18,2),0),"")</f>
        <v/>
      </c>
      <c r="N276" s="96" t="str">
        <f>IF($AA276,IF(AND($I276&lt;&gt;"",$I276&lt;&gt;0),ROUND(ROUND($I276,3)*Cenas!$B$14*Cenas!E$18,2),0),"")</f>
        <v/>
      </c>
      <c r="O276" s="96" t="str">
        <f>IF($AA276,IF(AND($I276&lt;&gt;"",$I276&lt;&gt;0),ROUND(ROUND($I276,3)*Cenas!$B$14*Cenas!F$18,2),0),"")</f>
        <v/>
      </c>
      <c r="P276" s="144" t="str">
        <f>IF($AA276,IF(AND($I276&lt;&gt;"",$I276&lt;&gt;0),ROUND(ROUND($I276,3)*Cenas!$B$14*Cenas!G$18,2),0),"")</f>
        <v/>
      </c>
      <c r="Q276" s="103" t="b">
        <f>AND($A276="x",ISBLANK($K276),ISBLANK($N276),NOT(ISBLANK('Daļu izvēle'!K273)))</f>
        <v>0</v>
      </c>
      <c r="R276" s="1"/>
      <c r="W276" s="1" t="b">
        <f t="shared" si="22"/>
        <v>0</v>
      </c>
      <c r="X276" s="1" t="b">
        <f>AND($A276="x",'Daļu izvēle'!$K273&lt;&gt;"",ISBLANK($K276))</f>
        <v>0</v>
      </c>
      <c r="Y276" s="1" t="b">
        <f>AND($A276="x",'Daļu izvēle'!$K273&lt;&gt;"",ISBLANK($N276))</f>
        <v>0</v>
      </c>
      <c r="Z276" s="1" t="e">
        <f t="shared" si="20"/>
        <v>#VALUE!</v>
      </c>
      <c r="AA276" s="56" t="b">
        <f>AND($A276="x",'Daļu izvēle'!$K273&lt;&gt;"",'Daļu izvēle'!$K273&lt;&gt;0)</f>
        <v>0</v>
      </c>
      <c r="AB276" s="56" t="b">
        <f t="shared" si="23"/>
        <v>0</v>
      </c>
      <c r="AC276" s="56" t="b">
        <f t="shared" si="24"/>
        <v>1</v>
      </c>
    </row>
    <row r="277" spans="1:29" hidden="1" x14ac:dyDescent="0.3">
      <c r="A277" s="324" t="str">
        <f>SUBSTITUTE('Daļu izvēle'!A274,"0","")</f>
        <v/>
      </c>
      <c r="B277" s="368">
        <f>'Daļu izvēle'!B274</f>
        <v>266</v>
      </c>
      <c r="C277" s="368" t="str">
        <f>'Daļu izvēle'!C274</f>
        <v>Ziemeļkurzeme</v>
      </c>
      <c r="D277" s="369" t="str">
        <f>'Daļu izvēle'!D274</f>
        <v>Mērsraga</v>
      </c>
      <c r="E277" s="370">
        <f>'Daļu izvēle'!K274</f>
        <v>0</v>
      </c>
      <c r="F277" s="370">
        <f>'Daļu izvēle'!L274</f>
        <v>0</v>
      </c>
      <c r="G277" s="108">
        <f>'Daļu izvēle'!M274</f>
        <v>0</v>
      </c>
      <c r="H277" s="109">
        <f>'Daļu izvēle'!N274</f>
        <v>0</v>
      </c>
      <c r="I277" s="383"/>
      <c r="J277" s="381">
        <f t="shared" si="21"/>
        <v>0</v>
      </c>
      <c r="K277" s="96" t="str">
        <f>IF($AA277,IF(AND($I277&lt;&gt;"",$I277&lt;&gt;0),ROUND(ROUND($I277,3)*Cenas!$B$14*Cenas!B$18,2),0),"")</f>
        <v/>
      </c>
      <c r="L277" s="96" t="str">
        <f>IF($AA277,IF(AND($I277&lt;&gt;"",$I277&lt;&gt;0),ROUND(ROUND($I277,3)*Cenas!$B$14*Cenas!C$18,2),0),"")</f>
        <v/>
      </c>
      <c r="M277" s="96" t="str">
        <f>IF($AA277,IF(AND($I277&lt;&gt;"",$I277&lt;&gt;0),ROUND(ROUND($I277,3)*Cenas!$B$14*Cenas!D$18,2),0),"")</f>
        <v/>
      </c>
      <c r="N277" s="96" t="str">
        <f>IF($AA277,IF(AND($I277&lt;&gt;"",$I277&lt;&gt;0),ROUND(ROUND($I277,3)*Cenas!$B$14*Cenas!E$18,2),0),"")</f>
        <v/>
      </c>
      <c r="O277" s="96" t="str">
        <f>IF($AA277,IF(AND($I277&lt;&gt;"",$I277&lt;&gt;0),ROUND(ROUND($I277,3)*Cenas!$B$14*Cenas!F$18,2),0),"")</f>
        <v/>
      </c>
      <c r="P277" s="144" t="str">
        <f>IF($AA277,IF(AND($I277&lt;&gt;"",$I277&lt;&gt;0),ROUND(ROUND($I277,3)*Cenas!$B$14*Cenas!G$18,2),0),"")</f>
        <v/>
      </c>
      <c r="Q277" s="103" t="b">
        <f>AND($A277="x",ISBLANK($K277),ISBLANK($N277),NOT(ISBLANK('Daļu izvēle'!K274)))</f>
        <v>0</v>
      </c>
      <c r="R277" s="1"/>
      <c r="W277" s="1" t="b">
        <f t="shared" si="22"/>
        <v>0</v>
      </c>
      <c r="X277" s="1" t="b">
        <f>AND($A277="x",'Daļu izvēle'!$K274&lt;&gt;"",ISBLANK($K277))</f>
        <v>0</v>
      </c>
      <c r="Y277" s="1" t="b">
        <f>AND($A277="x",'Daļu izvēle'!$K274&lt;&gt;"",ISBLANK($N277))</f>
        <v>0</v>
      </c>
      <c r="Z277" s="1" t="e">
        <f t="shared" si="20"/>
        <v>#VALUE!</v>
      </c>
      <c r="AA277" s="56" t="b">
        <f>AND($A277="x",'Daļu izvēle'!$K274&lt;&gt;"",'Daļu izvēle'!$K274&lt;&gt;0)</f>
        <v>0</v>
      </c>
      <c r="AB277" s="56" t="b">
        <f t="shared" si="23"/>
        <v>0</v>
      </c>
      <c r="AC277" s="56" t="b">
        <f t="shared" si="24"/>
        <v>1</v>
      </c>
    </row>
    <row r="278" spans="1:29" hidden="1" x14ac:dyDescent="0.3">
      <c r="A278" s="324" t="str">
        <f>SUBSTITUTE('Daļu izvēle'!A275,"0","")</f>
        <v/>
      </c>
      <c r="B278" s="368">
        <f>'Daļu izvēle'!B275</f>
        <v>267</v>
      </c>
      <c r="C278" s="368" t="str">
        <f>'Daļu izvēle'!C275</f>
        <v>Ziemeļkurzeme</v>
      </c>
      <c r="D278" s="369" t="str">
        <f>'Daļu izvēle'!D275</f>
        <v>Mērsraga</v>
      </c>
      <c r="E278" s="370">
        <f>'Daļu izvēle'!K275</f>
        <v>15</v>
      </c>
      <c r="F278" s="370">
        <f>'Daļu izvēle'!L275</f>
        <v>0</v>
      </c>
      <c r="G278" s="108">
        <f>'Daļu izvēle'!M275</f>
        <v>0</v>
      </c>
      <c r="H278" s="109">
        <f>'Daļu izvēle'!N275</f>
        <v>0</v>
      </c>
      <c r="I278" s="383"/>
      <c r="J278" s="381">
        <f t="shared" si="21"/>
        <v>0</v>
      </c>
      <c r="K278" s="96" t="str">
        <f>IF($AA278,IF(AND($I278&lt;&gt;"",$I278&lt;&gt;0),ROUND(ROUND($I278,3)*Cenas!$B$14*Cenas!B$18,2),0),"")</f>
        <v/>
      </c>
      <c r="L278" s="96" t="str">
        <f>IF($AA278,IF(AND($I278&lt;&gt;"",$I278&lt;&gt;0),ROUND(ROUND($I278,3)*Cenas!$B$14*Cenas!C$18,2),0),"")</f>
        <v/>
      </c>
      <c r="M278" s="96" t="str">
        <f>IF($AA278,IF(AND($I278&lt;&gt;"",$I278&lt;&gt;0),ROUND(ROUND($I278,3)*Cenas!$B$14*Cenas!D$18,2),0),"")</f>
        <v/>
      </c>
      <c r="N278" s="96" t="str">
        <f>IF($AA278,IF(AND($I278&lt;&gt;"",$I278&lt;&gt;0),ROUND(ROUND($I278,3)*Cenas!$B$14*Cenas!E$18,2),0),"")</f>
        <v/>
      </c>
      <c r="O278" s="96" t="str">
        <f>IF($AA278,IF(AND($I278&lt;&gt;"",$I278&lt;&gt;0),ROUND(ROUND($I278,3)*Cenas!$B$14*Cenas!F$18,2),0),"")</f>
        <v/>
      </c>
      <c r="P278" s="144" t="str">
        <f>IF($AA278,IF(AND($I278&lt;&gt;"",$I278&lt;&gt;0),ROUND(ROUND($I278,3)*Cenas!$B$14*Cenas!G$18,2),0),"")</f>
        <v/>
      </c>
      <c r="Q278" s="103" t="b">
        <f>AND($A278="x",ISBLANK($K278),ISBLANK($N278),NOT(ISBLANK('Daļu izvēle'!K275)))</f>
        <v>0</v>
      </c>
      <c r="R278" s="1"/>
      <c r="W278" s="1" t="b">
        <f t="shared" si="22"/>
        <v>0</v>
      </c>
      <c r="X278" s="1" t="b">
        <f>AND($A278="x",'Daļu izvēle'!$K275&lt;&gt;"",ISBLANK($K278))</f>
        <v>0</v>
      </c>
      <c r="Y278" s="1" t="b">
        <f>AND($A278="x",'Daļu izvēle'!$K275&lt;&gt;"",ISBLANK($N278))</f>
        <v>0</v>
      </c>
      <c r="Z278" s="1" t="e">
        <f t="shared" si="20"/>
        <v>#VALUE!</v>
      </c>
      <c r="AA278" s="56" t="b">
        <f>AND($A278="x",'Daļu izvēle'!$K275&lt;&gt;"",'Daļu izvēle'!$K275&lt;&gt;0)</f>
        <v>0</v>
      </c>
      <c r="AB278" s="56" t="b">
        <f t="shared" si="23"/>
        <v>0</v>
      </c>
      <c r="AC278" s="56" t="b">
        <f t="shared" si="24"/>
        <v>1</v>
      </c>
    </row>
    <row r="279" spans="1:29" hidden="1" x14ac:dyDescent="0.3">
      <c r="A279" s="324" t="str">
        <f>SUBSTITUTE('Daļu izvēle'!A276,"0","")</f>
        <v/>
      </c>
      <c r="B279" s="368">
        <f>'Daļu izvēle'!B276</f>
        <v>268</v>
      </c>
      <c r="C279" s="368" t="str">
        <f>'Daļu izvēle'!C276</f>
        <v>Ziemeļkurzeme</v>
      </c>
      <c r="D279" s="369" t="str">
        <f>'Daļu izvēle'!D276</f>
        <v>Mērsraga</v>
      </c>
      <c r="E279" s="370">
        <f>'Daļu izvēle'!K276</f>
        <v>0</v>
      </c>
      <c r="F279" s="370">
        <f>'Daļu izvēle'!L276</f>
        <v>0</v>
      </c>
      <c r="G279" s="108">
        <f>'Daļu izvēle'!M276</f>
        <v>0</v>
      </c>
      <c r="H279" s="109">
        <f>'Daļu izvēle'!N276</f>
        <v>0</v>
      </c>
      <c r="I279" s="383"/>
      <c r="J279" s="381">
        <f t="shared" si="21"/>
        <v>0</v>
      </c>
      <c r="K279" s="96" t="str">
        <f>IF($AA279,IF(AND($I279&lt;&gt;"",$I279&lt;&gt;0),ROUND(ROUND($I279,3)*Cenas!$B$14*Cenas!B$18,2),0),"")</f>
        <v/>
      </c>
      <c r="L279" s="96" t="str">
        <f>IF($AA279,IF(AND($I279&lt;&gt;"",$I279&lt;&gt;0),ROUND(ROUND($I279,3)*Cenas!$B$14*Cenas!C$18,2),0),"")</f>
        <v/>
      </c>
      <c r="M279" s="96" t="str">
        <f>IF($AA279,IF(AND($I279&lt;&gt;"",$I279&lt;&gt;0),ROUND(ROUND($I279,3)*Cenas!$B$14*Cenas!D$18,2),0),"")</f>
        <v/>
      </c>
      <c r="N279" s="96" t="str">
        <f>IF($AA279,IF(AND($I279&lt;&gt;"",$I279&lt;&gt;0),ROUND(ROUND($I279,3)*Cenas!$B$14*Cenas!E$18,2),0),"")</f>
        <v/>
      </c>
      <c r="O279" s="96" t="str">
        <f>IF($AA279,IF(AND($I279&lt;&gt;"",$I279&lt;&gt;0),ROUND(ROUND($I279,3)*Cenas!$B$14*Cenas!F$18,2),0),"")</f>
        <v/>
      </c>
      <c r="P279" s="144" t="str">
        <f>IF($AA279,IF(AND($I279&lt;&gt;"",$I279&lt;&gt;0),ROUND(ROUND($I279,3)*Cenas!$B$14*Cenas!G$18,2),0),"")</f>
        <v/>
      </c>
      <c r="Q279" s="103" t="b">
        <f>AND($A279="x",ISBLANK($K279),ISBLANK($N279),NOT(ISBLANK('Daļu izvēle'!K276)))</f>
        <v>0</v>
      </c>
      <c r="R279" s="1"/>
      <c r="W279" s="1" t="b">
        <f t="shared" si="22"/>
        <v>0</v>
      </c>
      <c r="X279" s="1" t="b">
        <f>AND($A279="x",'Daļu izvēle'!$K276&lt;&gt;"",ISBLANK($K279))</f>
        <v>0</v>
      </c>
      <c r="Y279" s="1" t="b">
        <f>AND($A279="x",'Daļu izvēle'!$K276&lt;&gt;"",ISBLANK($N279))</f>
        <v>0</v>
      </c>
      <c r="Z279" s="1" t="e">
        <f t="shared" si="20"/>
        <v>#VALUE!</v>
      </c>
      <c r="AA279" s="56" t="b">
        <f>AND($A279="x",'Daļu izvēle'!$K276&lt;&gt;"",'Daļu izvēle'!$K276&lt;&gt;0)</f>
        <v>0</v>
      </c>
      <c r="AB279" s="56" t="b">
        <f t="shared" si="23"/>
        <v>0</v>
      </c>
      <c r="AC279" s="56" t="b">
        <f t="shared" si="24"/>
        <v>1</v>
      </c>
    </row>
    <row r="280" spans="1:29" hidden="1" x14ac:dyDescent="0.3">
      <c r="A280" s="324" t="str">
        <f>SUBSTITUTE('Daļu izvēle'!A277,"0","")</f>
        <v/>
      </c>
      <c r="B280" s="368">
        <f>'Daļu izvēle'!B277</f>
        <v>269</v>
      </c>
      <c r="C280" s="368" t="str">
        <f>'Daļu izvēle'!C277</f>
        <v>Ziemeļkurzeme</v>
      </c>
      <c r="D280" s="369" t="str">
        <f>'Daļu izvēle'!D277</f>
        <v>Usmas</v>
      </c>
      <c r="E280" s="370">
        <f>'Daļu izvēle'!K277</f>
        <v>0</v>
      </c>
      <c r="F280" s="370">
        <f>'Daļu izvēle'!L277</f>
        <v>0</v>
      </c>
      <c r="G280" s="108">
        <f>'Daļu izvēle'!M277</f>
        <v>0</v>
      </c>
      <c r="H280" s="109">
        <f>'Daļu izvēle'!N277</f>
        <v>0</v>
      </c>
      <c r="I280" s="383"/>
      <c r="J280" s="381">
        <f t="shared" si="21"/>
        <v>0</v>
      </c>
      <c r="K280" s="96" t="str">
        <f>IF($AA280,IF(AND($I280&lt;&gt;"",$I280&lt;&gt;0),ROUND(ROUND($I280,3)*Cenas!$B$14*Cenas!B$18,2),0),"")</f>
        <v/>
      </c>
      <c r="L280" s="96" t="str">
        <f>IF($AA280,IF(AND($I280&lt;&gt;"",$I280&lt;&gt;0),ROUND(ROUND($I280,3)*Cenas!$B$14*Cenas!C$18,2),0),"")</f>
        <v/>
      </c>
      <c r="M280" s="96" t="str">
        <f>IF($AA280,IF(AND($I280&lt;&gt;"",$I280&lt;&gt;0),ROUND(ROUND($I280,3)*Cenas!$B$14*Cenas!D$18,2),0),"")</f>
        <v/>
      </c>
      <c r="N280" s="96" t="str">
        <f>IF($AA280,IF(AND($I280&lt;&gt;"",$I280&lt;&gt;0),ROUND(ROUND($I280,3)*Cenas!$B$14*Cenas!E$18,2),0),"")</f>
        <v/>
      </c>
      <c r="O280" s="96" t="str">
        <f>IF($AA280,IF(AND($I280&lt;&gt;"",$I280&lt;&gt;0),ROUND(ROUND($I280,3)*Cenas!$B$14*Cenas!F$18,2),0),"")</f>
        <v/>
      </c>
      <c r="P280" s="144" t="str">
        <f>IF($AA280,IF(AND($I280&lt;&gt;"",$I280&lt;&gt;0),ROUND(ROUND($I280,3)*Cenas!$B$14*Cenas!G$18,2),0),"")</f>
        <v/>
      </c>
      <c r="Q280" s="103" t="b">
        <f>AND($A280="x",ISBLANK($K280),ISBLANK($N280),NOT(ISBLANK('Daļu izvēle'!K277)))</f>
        <v>0</v>
      </c>
      <c r="R280" s="1"/>
      <c r="W280" s="1" t="b">
        <f t="shared" si="22"/>
        <v>0</v>
      </c>
      <c r="X280" s="1" t="b">
        <f>AND($A280="x",'Daļu izvēle'!$K277&lt;&gt;"",ISBLANK($K280))</f>
        <v>0</v>
      </c>
      <c r="Y280" s="1" t="b">
        <f>AND($A280="x",'Daļu izvēle'!$K277&lt;&gt;"",ISBLANK($N280))</f>
        <v>0</v>
      </c>
      <c r="Z280" s="1" t="e">
        <f t="shared" si="20"/>
        <v>#VALUE!</v>
      </c>
      <c r="AA280" s="56" t="b">
        <f>AND($A280="x",'Daļu izvēle'!$K277&lt;&gt;"",'Daļu izvēle'!$K277&lt;&gt;0)</f>
        <v>0</v>
      </c>
      <c r="AB280" s="56" t="b">
        <f t="shared" si="23"/>
        <v>0</v>
      </c>
      <c r="AC280" s="56" t="b">
        <f t="shared" si="24"/>
        <v>1</v>
      </c>
    </row>
    <row r="281" spans="1:29" hidden="1" x14ac:dyDescent="0.3">
      <c r="A281" s="324" t="str">
        <f>SUBSTITUTE('Daļu izvēle'!A278,"0","")</f>
        <v/>
      </c>
      <c r="B281" s="368">
        <f>'Daļu izvēle'!B278</f>
        <v>270</v>
      </c>
      <c r="C281" s="368" t="str">
        <f>'Daļu izvēle'!C278</f>
        <v>Ziemeļkurzeme</v>
      </c>
      <c r="D281" s="369" t="str">
        <f>'Daļu izvēle'!D278</f>
        <v>Usmas</v>
      </c>
      <c r="E281" s="370">
        <f>'Daļu izvēle'!K278</f>
        <v>0</v>
      </c>
      <c r="F281" s="370">
        <f>'Daļu izvēle'!L278</f>
        <v>0</v>
      </c>
      <c r="G281" s="108">
        <f>'Daļu izvēle'!M278</f>
        <v>0</v>
      </c>
      <c r="H281" s="109">
        <f>'Daļu izvēle'!N278</f>
        <v>0</v>
      </c>
      <c r="I281" s="383"/>
      <c r="J281" s="381">
        <f t="shared" si="21"/>
        <v>0</v>
      </c>
      <c r="K281" s="96" t="str">
        <f>IF($AA281,IF(AND($I281&lt;&gt;"",$I281&lt;&gt;0),ROUND(ROUND($I281,3)*Cenas!$B$14*Cenas!B$18,2),0),"")</f>
        <v/>
      </c>
      <c r="L281" s="96" t="str">
        <f>IF($AA281,IF(AND($I281&lt;&gt;"",$I281&lt;&gt;0),ROUND(ROUND($I281,3)*Cenas!$B$14*Cenas!C$18,2),0),"")</f>
        <v/>
      </c>
      <c r="M281" s="96" t="str">
        <f>IF($AA281,IF(AND($I281&lt;&gt;"",$I281&lt;&gt;0),ROUND(ROUND($I281,3)*Cenas!$B$14*Cenas!D$18,2),0),"")</f>
        <v/>
      </c>
      <c r="N281" s="96" t="str">
        <f>IF($AA281,IF(AND($I281&lt;&gt;"",$I281&lt;&gt;0),ROUND(ROUND($I281,3)*Cenas!$B$14*Cenas!E$18,2),0),"")</f>
        <v/>
      </c>
      <c r="O281" s="96" t="str">
        <f>IF($AA281,IF(AND($I281&lt;&gt;"",$I281&lt;&gt;0),ROUND(ROUND($I281,3)*Cenas!$B$14*Cenas!F$18,2),0),"")</f>
        <v/>
      </c>
      <c r="P281" s="144" t="str">
        <f>IF($AA281,IF(AND($I281&lt;&gt;"",$I281&lt;&gt;0),ROUND(ROUND($I281,3)*Cenas!$B$14*Cenas!G$18,2),0),"")</f>
        <v/>
      </c>
      <c r="Q281" s="103" t="b">
        <f>AND($A281="x",ISBLANK($K281),ISBLANK($N281),NOT(ISBLANK('Daļu izvēle'!K278)))</f>
        <v>0</v>
      </c>
      <c r="R281" s="1"/>
      <c r="W281" s="1" t="b">
        <f t="shared" si="22"/>
        <v>0</v>
      </c>
      <c r="X281" s="1" t="b">
        <f>AND($A281="x",'Daļu izvēle'!$K278&lt;&gt;"",ISBLANK($K281))</f>
        <v>0</v>
      </c>
      <c r="Y281" s="1" t="b">
        <f>AND($A281="x",'Daļu izvēle'!$K278&lt;&gt;"",ISBLANK($N281))</f>
        <v>0</v>
      </c>
      <c r="Z281" s="1" t="e">
        <f t="shared" si="20"/>
        <v>#VALUE!</v>
      </c>
      <c r="AA281" s="56" t="b">
        <f>AND($A281="x",'Daļu izvēle'!$K278&lt;&gt;"",'Daļu izvēle'!$K278&lt;&gt;0)</f>
        <v>0</v>
      </c>
      <c r="AB281" s="56" t="b">
        <f t="shared" si="23"/>
        <v>0</v>
      </c>
      <c r="AC281" s="56" t="b">
        <f t="shared" si="24"/>
        <v>1</v>
      </c>
    </row>
    <row r="282" spans="1:29" hidden="1" x14ac:dyDescent="0.3">
      <c r="A282" s="324" t="str">
        <f>SUBSTITUTE('Daļu izvēle'!A279,"0","")</f>
        <v/>
      </c>
      <c r="B282" s="368">
        <f>'Daļu izvēle'!B279</f>
        <v>271</v>
      </c>
      <c r="C282" s="368" t="str">
        <f>'Daļu izvēle'!C279</f>
        <v>Ziemeļkurzeme</v>
      </c>
      <c r="D282" s="369" t="str">
        <f>'Daļu izvēle'!D279</f>
        <v>Usmas</v>
      </c>
      <c r="E282" s="370">
        <f>'Daļu izvēle'!K279</f>
        <v>30</v>
      </c>
      <c r="F282" s="370">
        <f>'Daļu izvēle'!L279</f>
        <v>0</v>
      </c>
      <c r="G282" s="108">
        <f>'Daļu izvēle'!M279</f>
        <v>0</v>
      </c>
      <c r="H282" s="109">
        <f>'Daļu izvēle'!N279</f>
        <v>0</v>
      </c>
      <c r="I282" s="383"/>
      <c r="J282" s="381">
        <f t="shared" si="21"/>
        <v>0</v>
      </c>
      <c r="K282" s="96" t="str">
        <f>IF($AA282,IF(AND($I282&lt;&gt;"",$I282&lt;&gt;0),ROUND(ROUND($I282,3)*Cenas!$B$14*Cenas!B$18,2),0),"")</f>
        <v/>
      </c>
      <c r="L282" s="96" t="str">
        <f>IF($AA282,IF(AND($I282&lt;&gt;"",$I282&lt;&gt;0),ROUND(ROUND($I282,3)*Cenas!$B$14*Cenas!C$18,2),0),"")</f>
        <v/>
      </c>
      <c r="M282" s="96" t="str">
        <f>IF($AA282,IF(AND($I282&lt;&gt;"",$I282&lt;&gt;0),ROUND(ROUND($I282,3)*Cenas!$B$14*Cenas!D$18,2),0),"")</f>
        <v/>
      </c>
      <c r="N282" s="96" t="str">
        <f>IF($AA282,IF(AND($I282&lt;&gt;"",$I282&lt;&gt;0),ROUND(ROUND($I282,3)*Cenas!$B$14*Cenas!E$18,2),0),"")</f>
        <v/>
      </c>
      <c r="O282" s="96" t="str">
        <f>IF($AA282,IF(AND($I282&lt;&gt;"",$I282&lt;&gt;0),ROUND(ROUND($I282,3)*Cenas!$B$14*Cenas!F$18,2),0),"")</f>
        <v/>
      </c>
      <c r="P282" s="144" t="str">
        <f>IF($AA282,IF(AND($I282&lt;&gt;"",$I282&lt;&gt;0),ROUND(ROUND($I282,3)*Cenas!$B$14*Cenas!G$18,2),0),"")</f>
        <v/>
      </c>
      <c r="Q282" s="103" t="b">
        <f>AND($A282="x",ISBLANK($K282),ISBLANK($N282),NOT(ISBLANK('Daļu izvēle'!K279)))</f>
        <v>0</v>
      </c>
      <c r="R282" s="1"/>
      <c r="W282" s="1" t="b">
        <f t="shared" si="22"/>
        <v>0</v>
      </c>
      <c r="X282" s="1" t="b">
        <f>AND($A282="x",'Daļu izvēle'!$K279&lt;&gt;"",ISBLANK($K282))</f>
        <v>0</v>
      </c>
      <c r="Y282" s="1" t="b">
        <f>AND($A282="x",'Daļu izvēle'!$K279&lt;&gt;"",ISBLANK($N282))</f>
        <v>0</v>
      </c>
      <c r="Z282" s="1" t="e">
        <f t="shared" si="20"/>
        <v>#VALUE!</v>
      </c>
      <c r="AA282" s="56" t="b">
        <f>AND($A282="x",'Daļu izvēle'!$K279&lt;&gt;"",'Daļu izvēle'!$K279&lt;&gt;0)</f>
        <v>0</v>
      </c>
      <c r="AB282" s="56" t="b">
        <f t="shared" si="23"/>
        <v>0</v>
      </c>
      <c r="AC282" s="56" t="b">
        <f t="shared" si="24"/>
        <v>1</v>
      </c>
    </row>
    <row r="283" spans="1:29" hidden="1" x14ac:dyDescent="0.3">
      <c r="A283" s="324" t="str">
        <f>SUBSTITUTE('Daļu izvēle'!A280,"0","")</f>
        <v/>
      </c>
      <c r="B283" s="368">
        <f>'Daļu izvēle'!B280</f>
        <v>272</v>
      </c>
      <c r="C283" s="368" t="str">
        <f>'Daļu izvēle'!C280</f>
        <v>Ziemeļkurzeme</v>
      </c>
      <c r="D283" s="369" t="str">
        <f>'Daļu izvēle'!D280</f>
        <v>Usmas</v>
      </c>
      <c r="E283" s="370">
        <f>'Daļu izvēle'!K280</f>
        <v>0</v>
      </c>
      <c r="F283" s="370">
        <f>'Daļu izvēle'!L280</f>
        <v>0</v>
      </c>
      <c r="G283" s="108">
        <f>'Daļu izvēle'!M280</f>
        <v>0</v>
      </c>
      <c r="H283" s="109">
        <f>'Daļu izvēle'!N280</f>
        <v>0</v>
      </c>
      <c r="I283" s="383"/>
      <c r="J283" s="381">
        <f t="shared" si="21"/>
        <v>0</v>
      </c>
      <c r="K283" s="96" t="str">
        <f>IF($AA283,IF(AND($I283&lt;&gt;"",$I283&lt;&gt;0),ROUND(ROUND($I283,3)*Cenas!$B$14*Cenas!B$18,2),0),"")</f>
        <v/>
      </c>
      <c r="L283" s="96" t="str">
        <f>IF($AA283,IF(AND($I283&lt;&gt;"",$I283&lt;&gt;0),ROUND(ROUND($I283,3)*Cenas!$B$14*Cenas!C$18,2),0),"")</f>
        <v/>
      </c>
      <c r="M283" s="96" t="str">
        <f>IF($AA283,IF(AND($I283&lt;&gt;"",$I283&lt;&gt;0),ROUND(ROUND($I283,3)*Cenas!$B$14*Cenas!D$18,2),0),"")</f>
        <v/>
      </c>
      <c r="N283" s="96" t="str">
        <f>IF($AA283,IF(AND($I283&lt;&gt;"",$I283&lt;&gt;0),ROUND(ROUND($I283,3)*Cenas!$B$14*Cenas!E$18,2),0),"")</f>
        <v/>
      </c>
      <c r="O283" s="96" t="str">
        <f>IF($AA283,IF(AND($I283&lt;&gt;"",$I283&lt;&gt;0),ROUND(ROUND($I283,3)*Cenas!$B$14*Cenas!F$18,2),0),"")</f>
        <v/>
      </c>
      <c r="P283" s="144" t="str">
        <f>IF($AA283,IF(AND($I283&lt;&gt;"",$I283&lt;&gt;0),ROUND(ROUND($I283,3)*Cenas!$B$14*Cenas!G$18,2),0),"")</f>
        <v/>
      </c>
      <c r="Q283" s="103" t="b">
        <f>AND($A283="x",ISBLANK($K283),ISBLANK($N283),NOT(ISBLANK('Daļu izvēle'!K280)))</f>
        <v>0</v>
      </c>
      <c r="R283" s="1"/>
      <c r="W283" s="1" t="b">
        <f t="shared" si="22"/>
        <v>0</v>
      </c>
      <c r="X283" s="1" t="b">
        <f>AND($A283="x",'Daļu izvēle'!$K280&lt;&gt;"",ISBLANK($K283))</f>
        <v>0</v>
      </c>
      <c r="Y283" s="1" t="b">
        <f>AND($A283="x",'Daļu izvēle'!$K280&lt;&gt;"",ISBLANK($N283))</f>
        <v>0</v>
      </c>
      <c r="Z283" s="1" t="e">
        <f t="shared" si="20"/>
        <v>#VALUE!</v>
      </c>
      <c r="AA283" s="56" t="b">
        <f>AND($A283="x",'Daļu izvēle'!$K280&lt;&gt;"",'Daļu izvēle'!$K280&lt;&gt;0)</f>
        <v>0</v>
      </c>
      <c r="AB283" s="56" t="b">
        <f t="shared" si="23"/>
        <v>0</v>
      </c>
      <c r="AC283" s="56" t="b">
        <f t="shared" si="24"/>
        <v>1</v>
      </c>
    </row>
    <row r="284" spans="1:29" hidden="1" x14ac:dyDescent="0.3">
      <c r="A284" s="324" t="str">
        <f>SUBSTITUTE('Daļu izvēle'!A281,"0","")</f>
        <v/>
      </c>
      <c r="B284" s="368">
        <f>'Daļu izvēle'!B281</f>
        <v>273</v>
      </c>
      <c r="C284" s="368" t="str">
        <f>'Daļu izvēle'!C281</f>
        <v>Ziemeļkurzeme</v>
      </c>
      <c r="D284" s="369" t="str">
        <f>'Daļu izvēle'!D281</f>
        <v>Usmas</v>
      </c>
      <c r="E284" s="370">
        <f>'Daļu izvēle'!K281</f>
        <v>0</v>
      </c>
      <c r="F284" s="370">
        <f>'Daļu izvēle'!L281</f>
        <v>0</v>
      </c>
      <c r="G284" s="108">
        <f>'Daļu izvēle'!M281</f>
        <v>0</v>
      </c>
      <c r="H284" s="109">
        <f>'Daļu izvēle'!N281</f>
        <v>0</v>
      </c>
      <c r="I284" s="383"/>
      <c r="J284" s="381">
        <f t="shared" si="21"/>
        <v>0</v>
      </c>
      <c r="K284" s="96" t="str">
        <f>IF($AA284,IF(AND($I284&lt;&gt;"",$I284&lt;&gt;0),ROUND(ROUND($I284,3)*Cenas!$B$14*Cenas!B$18,2),0),"")</f>
        <v/>
      </c>
      <c r="L284" s="96" t="str">
        <f>IF($AA284,IF(AND($I284&lt;&gt;"",$I284&lt;&gt;0),ROUND(ROUND($I284,3)*Cenas!$B$14*Cenas!C$18,2),0),"")</f>
        <v/>
      </c>
      <c r="M284" s="96" t="str">
        <f>IF($AA284,IF(AND($I284&lt;&gt;"",$I284&lt;&gt;0),ROUND(ROUND($I284,3)*Cenas!$B$14*Cenas!D$18,2),0),"")</f>
        <v/>
      </c>
      <c r="N284" s="96" t="str">
        <f>IF($AA284,IF(AND($I284&lt;&gt;"",$I284&lt;&gt;0),ROUND(ROUND($I284,3)*Cenas!$B$14*Cenas!E$18,2),0),"")</f>
        <v/>
      </c>
      <c r="O284" s="96" t="str">
        <f>IF($AA284,IF(AND($I284&lt;&gt;"",$I284&lt;&gt;0),ROUND(ROUND($I284,3)*Cenas!$B$14*Cenas!F$18,2),0),"")</f>
        <v/>
      </c>
      <c r="P284" s="144" t="str">
        <f>IF($AA284,IF(AND($I284&lt;&gt;"",$I284&lt;&gt;0),ROUND(ROUND($I284,3)*Cenas!$B$14*Cenas!G$18,2),0),"")</f>
        <v/>
      </c>
      <c r="Q284" s="103" t="b">
        <f>AND($A284="x",ISBLANK($K284),ISBLANK($N284),NOT(ISBLANK('Daļu izvēle'!K281)))</f>
        <v>0</v>
      </c>
      <c r="R284" s="1"/>
      <c r="W284" s="1" t="b">
        <f t="shared" si="22"/>
        <v>0</v>
      </c>
      <c r="X284" s="1" t="b">
        <f>AND($A284="x",'Daļu izvēle'!$K281&lt;&gt;"",ISBLANK($K284))</f>
        <v>0</v>
      </c>
      <c r="Y284" s="1" t="b">
        <f>AND($A284="x",'Daļu izvēle'!$K281&lt;&gt;"",ISBLANK($N284))</f>
        <v>0</v>
      </c>
      <c r="Z284" s="1" t="e">
        <f t="shared" si="20"/>
        <v>#VALUE!</v>
      </c>
      <c r="AA284" s="56" t="b">
        <f>AND($A284="x",'Daļu izvēle'!$K281&lt;&gt;"",'Daļu izvēle'!$K281&lt;&gt;0)</f>
        <v>0</v>
      </c>
      <c r="AB284" s="56" t="b">
        <f t="shared" si="23"/>
        <v>0</v>
      </c>
      <c r="AC284" s="56" t="b">
        <f t="shared" si="24"/>
        <v>1</v>
      </c>
    </row>
    <row r="285" spans="1:29" hidden="1" x14ac:dyDescent="0.3">
      <c r="A285" s="324" t="str">
        <f>SUBSTITUTE('Daļu izvēle'!A282,"0","")</f>
        <v/>
      </c>
      <c r="B285" s="368">
        <f>'Daļu izvēle'!B282</f>
        <v>274</v>
      </c>
      <c r="C285" s="368" t="str">
        <f>'Daļu izvēle'!C282</f>
        <v>Ziemeļlatgale</v>
      </c>
      <c r="D285" s="369" t="str">
        <f>'Daļu izvēle'!D282</f>
        <v>Madonas</v>
      </c>
      <c r="E285" s="370">
        <f>'Daļu izvēle'!K282</f>
        <v>10</v>
      </c>
      <c r="F285" s="370">
        <f>'Daļu izvēle'!L282</f>
        <v>0</v>
      </c>
      <c r="G285" s="108">
        <f>'Daļu izvēle'!M282</f>
        <v>0</v>
      </c>
      <c r="H285" s="109">
        <f>'Daļu izvēle'!N282</f>
        <v>0</v>
      </c>
      <c r="I285" s="383"/>
      <c r="J285" s="381">
        <f t="shared" si="21"/>
        <v>0</v>
      </c>
      <c r="K285" s="96" t="str">
        <f>IF($AA285,IF(AND($I285&lt;&gt;"",$I285&lt;&gt;0),ROUND(ROUND($I285,3)*Cenas!$B$14*Cenas!B$18,2),0),"")</f>
        <v/>
      </c>
      <c r="L285" s="96" t="str">
        <f>IF($AA285,IF(AND($I285&lt;&gt;"",$I285&lt;&gt;0),ROUND(ROUND($I285,3)*Cenas!$B$14*Cenas!C$18,2),0),"")</f>
        <v/>
      </c>
      <c r="M285" s="96" t="str">
        <f>IF($AA285,IF(AND($I285&lt;&gt;"",$I285&lt;&gt;0),ROUND(ROUND($I285,3)*Cenas!$B$14*Cenas!D$18,2),0),"")</f>
        <v/>
      </c>
      <c r="N285" s="96" t="str">
        <f>IF($AA285,IF(AND($I285&lt;&gt;"",$I285&lt;&gt;0),ROUND(ROUND($I285,3)*Cenas!$B$14*Cenas!E$18,2),0),"")</f>
        <v/>
      </c>
      <c r="O285" s="96" t="str">
        <f>IF($AA285,IF(AND($I285&lt;&gt;"",$I285&lt;&gt;0),ROUND(ROUND($I285,3)*Cenas!$B$14*Cenas!F$18,2),0),"")</f>
        <v/>
      </c>
      <c r="P285" s="144" t="str">
        <f>IF($AA285,IF(AND($I285&lt;&gt;"",$I285&lt;&gt;0),ROUND(ROUND($I285,3)*Cenas!$B$14*Cenas!G$18,2),0),"")</f>
        <v/>
      </c>
      <c r="Q285" s="103" t="b">
        <f>AND($A285="x",ISBLANK($K285),ISBLANK($N285),NOT(ISBLANK('Daļu izvēle'!K282)))</f>
        <v>0</v>
      </c>
      <c r="R285" s="1"/>
      <c r="W285" s="1" t="b">
        <f t="shared" si="22"/>
        <v>0</v>
      </c>
      <c r="X285" s="1" t="b">
        <f>AND($A285="x",'Daļu izvēle'!$K282&lt;&gt;"",ISBLANK($K285))</f>
        <v>0</v>
      </c>
      <c r="Y285" s="1" t="b">
        <f>AND($A285="x",'Daļu izvēle'!$K282&lt;&gt;"",ISBLANK($N285))</f>
        <v>0</v>
      </c>
      <c r="Z285" s="1" t="e">
        <f t="shared" si="20"/>
        <v>#VALUE!</v>
      </c>
      <c r="AA285" s="56" t="b">
        <f>AND($A285="x",'Daļu izvēle'!$K282&lt;&gt;"",'Daļu izvēle'!$K282&lt;&gt;0)</f>
        <v>0</v>
      </c>
      <c r="AB285" s="56" t="b">
        <f t="shared" si="23"/>
        <v>0</v>
      </c>
      <c r="AC285" s="56" t="b">
        <f t="shared" si="24"/>
        <v>1</v>
      </c>
    </row>
    <row r="286" spans="1:29" hidden="1" x14ac:dyDescent="0.3">
      <c r="A286" s="324" t="str">
        <f>SUBSTITUTE('Daļu izvēle'!A283,"0","")</f>
        <v/>
      </c>
      <c r="B286" s="368">
        <f>'Daļu izvēle'!B283</f>
        <v>275</v>
      </c>
      <c r="C286" s="368" t="str">
        <f>'Daļu izvēle'!C283</f>
        <v>Ziemeļlatgale</v>
      </c>
      <c r="D286" s="369" t="str">
        <f>'Daļu izvēle'!D283</f>
        <v>Madonas</v>
      </c>
      <c r="E286" s="370">
        <f>'Daļu izvēle'!K283</f>
        <v>0</v>
      </c>
      <c r="F286" s="370">
        <f>'Daļu izvēle'!L283</f>
        <v>0</v>
      </c>
      <c r="G286" s="108">
        <f>'Daļu izvēle'!M283</f>
        <v>0</v>
      </c>
      <c r="H286" s="109">
        <f>'Daļu izvēle'!N283</f>
        <v>0</v>
      </c>
      <c r="I286" s="383"/>
      <c r="J286" s="381">
        <f t="shared" si="21"/>
        <v>0</v>
      </c>
      <c r="K286" s="96" t="str">
        <f>IF($AA286,IF(AND($I286&lt;&gt;"",$I286&lt;&gt;0),ROUND(ROUND($I286,3)*Cenas!$B$14*Cenas!B$18,2),0),"")</f>
        <v/>
      </c>
      <c r="L286" s="96" t="str">
        <f>IF($AA286,IF(AND($I286&lt;&gt;"",$I286&lt;&gt;0),ROUND(ROUND($I286,3)*Cenas!$B$14*Cenas!C$18,2),0),"")</f>
        <v/>
      </c>
      <c r="M286" s="96" t="str">
        <f>IF($AA286,IF(AND($I286&lt;&gt;"",$I286&lt;&gt;0),ROUND(ROUND($I286,3)*Cenas!$B$14*Cenas!D$18,2),0),"")</f>
        <v/>
      </c>
      <c r="N286" s="96" t="str">
        <f>IF($AA286,IF(AND($I286&lt;&gt;"",$I286&lt;&gt;0),ROUND(ROUND($I286,3)*Cenas!$B$14*Cenas!E$18,2),0),"")</f>
        <v/>
      </c>
      <c r="O286" s="96" t="str">
        <f>IF($AA286,IF(AND($I286&lt;&gt;"",$I286&lt;&gt;0),ROUND(ROUND($I286,3)*Cenas!$B$14*Cenas!F$18,2),0),"")</f>
        <v/>
      </c>
      <c r="P286" s="144" t="str">
        <f>IF($AA286,IF(AND($I286&lt;&gt;"",$I286&lt;&gt;0),ROUND(ROUND($I286,3)*Cenas!$B$14*Cenas!G$18,2),0),"")</f>
        <v/>
      </c>
      <c r="Q286" s="103" t="b">
        <f>AND($A286="x",ISBLANK($K286),ISBLANK($N286),NOT(ISBLANK('Daļu izvēle'!K283)))</f>
        <v>0</v>
      </c>
      <c r="R286" s="1"/>
      <c r="W286" s="1" t="b">
        <f t="shared" si="22"/>
        <v>0</v>
      </c>
      <c r="X286" s="1" t="b">
        <f>AND($A286="x",'Daļu izvēle'!$K283&lt;&gt;"",ISBLANK($K286))</f>
        <v>0</v>
      </c>
      <c r="Y286" s="1" t="b">
        <f>AND($A286="x",'Daļu izvēle'!$K283&lt;&gt;"",ISBLANK($N286))</f>
        <v>0</v>
      </c>
      <c r="Z286" s="1" t="e">
        <f t="shared" si="20"/>
        <v>#VALUE!</v>
      </c>
      <c r="AA286" s="56" t="b">
        <f>AND($A286="x",'Daļu izvēle'!$K283&lt;&gt;"",'Daļu izvēle'!$K283&lt;&gt;0)</f>
        <v>0</v>
      </c>
      <c r="AB286" s="56" t="b">
        <f t="shared" si="23"/>
        <v>0</v>
      </c>
      <c r="AC286" s="56" t="b">
        <f t="shared" si="24"/>
        <v>1</v>
      </c>
    </row>
    <row r="287" spans="1:29" hidden="1" x14ac:dyDescent="0.3">
      <c r="A287" s="324" t="str">
        <f>SUBSTITUTE('Daļu izvēle'!A284,"0","")</f>
        <v/>
      </c>
      <c r="B287" s="368">
        <f>'Daļu izvēle'!B284</f>
        <v>276</v>
      </c>
      <c r="C287" s="368" t="str">
        <f>'Daļu izvēle'!C284</f>
        <v>Ziemeļlatgale</v>
      </c>
      <c r="D287" s="369" t="str">
        <f>'Daļu izvēle'!D284</f>
        <v>Lubānas</v>
      </c>
      <c r="E287" s="370">
        <f>'Daļu izvēle'!K284</f>
        <v>0</v>
      </c>
      <c r="F287" s="370">
        <f>'Daļu izvēle'!L284</f>
        <v>0</v>
      </c>
      <c r="G287" s="108">
        <f>'Daļu izvēle'!M284</f>
        <v>0</v>
      </c>
      <c r="H287" s="109">
        <f>'Daļu izvēle'!N284</f>
        <v>0</v>
      </c>
      <c r="I287" s="383"/>
      <c r="J287" s="381">
        <f t="shared" si="21"/>
        <v>0</v>
      </c>
      <c r="K287" s="96" t="str">
        <f>IF($AA287,IF(AND($I287&lt;&gt;"",$I287&lt;&gt;0),ROUND(ROUND($I287,3)*Cenas!$B$14*Cenas!B$18,2),0),"")</f>
        <v/>
      </c>
      <c r="L287" s="96" t="str">
        <f>IF($AA287,IF(AND($I287&lt;&gt;"",$I287&lt;&gt;0),ROUND(ROUND($I287,3)*Cenas!$B$14*Cenas!C$18,2),0),"")</f>
        <v/>
      </c>
      <c r="M287" s="96" t="str">
        <f>IF($AA287,IF(AND($I287&lt;&gt;"",$I287&lt;&gt;0),ROUND(ROUND($I287,3)*Cenas!$B$14*Cenas!D$18,2),0),"")</f>
        <v/>
      </c>
      <c r="N287" s="96" t="str">
        <f>IF($AA287,IF(AND($I287&lt;&gt;"",$I287&lt;&gt;0),ROUND(ROUND($I287,3)*Cenas!$B$14*Cenas!E$18,2),0),"")</f>
        <v/>
      </c>
      <c r="O287" s="96" t="str">
        <f>IF($AA287,IF(AND($I287&lt;&gt;"",$I287&lt;&gt;0),ROUND(ROUND($I287,3)*Cenas!$B$14*Cenas!F$18,2),0),"")</f>
        <v/>
      </c>
      <c r="P287" s="144" t="str">
        <f>IF($AA287,IF(AND($I287&lt;&gt;"",$I287&lt;&gt;0),ROUND(ROUND($I287,3)*Cenas!$B$14*Cenas!G$18,2),0),"")</f>
        <v/>
      </c>
      <c r="Q287" s="103" t="b">
        <f>AND($A287="x",ISBLANK($K287),ISBLANK($N287),NOT(ISBLANK('Daļu izvēle'!K284)))</f>
        <v>0</v>
      </c>
      <c r="R287" s="1"/>
      <c r="W287" s="1" t="b">
        <f t="shared" si="22"/>
        <v>0</v>
      </c>
      <c r="X287" s="1" t="b">
        <f>AND($A287="x",'Daļu izvēle'!$K284&lt;&gt;"",ISBLANK($K287))</f>
        <v>0</v>
      </c>
      <c r="Y287" s="1" t="b">
        <f>AND($A287="x",'Daļu izvēle'!$K284&lt;&gt;"",ISBLANK($N287))</f>
        <v>0</v>
      </c>
      <c r="Z287" s="1" t="e">
        <f t="shared" si="20"/>
        <v>#VALUE!</v>
      </c>
      <c r="AA287" s="56" t="b">
        <f>AND($A287="x",'Daļu izvēle'!$K284&lt;&gt;"",'Daļu izvēle'!$K284&lt;&gt;0)</f>
        <v>0</v>
      </c>
      <c r="AB287" s="56" t="b">
        <f t="shared" si="23"/>
        <v>0</v>
      </c>
      <c r="AC287" s="56" t="b">
        <f t="shared" si="24"/>
        <v>1</v>
      </c>
    </row>
    <row r="288" spans="1:29" hidden="1" x14ac:dyDescent="0.3">
      <c r="A288" s="324" t="str">
        <f>SUBSTITUTE('Daļu izvēle'!A285,"0","")</f>
        <v/>
      </c>
      <c r="B288" s="368">
        <f>'Daļu izvēle'!B285</f>
        <v>277</v>
      </c>
      <c r="C288" s="368" t="str">
        <f>'Daļu izvēle'!C285</f>
        <v>Ziemeļlatgale</v>
      </c>
      <c r="D288" s="369" t="str">
        <f>'Daļu izvēle'!D285</f>
        <v>Lubānas</v>
      </c>
      <c r="E288" s="370">
        <f>'Daļu izvēle'!K285</f>
        <v>15</v>
      </c>
      <c r="F288" s="370">
        <f>'Daļu izvēle'!L285</f>
        <v>0</v>
      </c>
      <c r="G288" s="108">
        <f>'Daļu izvēle'!M285</f>
        <v>0</v>
      </c>
      <c r="H288" s="109">
        <f>'Daļu izvēle'!N285</f>
        <v>0</v>
      </c>
      <c r="I288" s="383"/>
      <c r="J288" s="381">
        <f t="shared" si="21"/>
        <v>0</v>
      </c>
      <c r="K288" s="96" t="str">
        <f>IF($AA288,IF(AND($I288&lt;&gt;"",$I288&lt;&gt;0),ROUND(ROUND($I288,3)*Cenas!$B$14*Cenas!B$18,2),0),"")</f>
        <v/>
      </c>
      <c r="L288" s="96" t="str">
        <f>IF($AA288,IF(AND($I288&lt;&gt;"",$I288&lt;&gt;0),ROUND(ROUND($I288,3)*Cenas!$B$14*Cenas!C$18,2),0),"")</f>
        <v/>
      </c>
      <c r="M288" s="96" t="str">
        <f>IF($AA288,IF(AND($I288&lt;&gt;"",$I288&lt;&gt;0),ROUND(ROUND($I288,3)*Cenas!$B$14*Cenas!D$18,2),0),"")</f>
        <v/>
      </c>
      <c r="N288" s="96" t="str">
        <f>IF($AA288,IF(AND($I288&lt;&gt;"",$I288&lt;&gt;0),ROUND(ROUND($I288,3)*Cenas!$B$14*Cenas!E$18,2),0),"")</f>
        <v/>
      </c>
      <c r="O288" s="96" t="str">
        <f>IF($AA288,IF(AND($I288&lt;&gt;"",$I288&lt;&gt;0),ROUND(ROUND($I288,3)*Cenas!$B$14*Cenas!F$18,2),0),"")</f>
        <v/>
      </c>
      <c r="P288" s="144" t="str">
        <f>IF($AA288,IF(AND($I288&lt;&gt;"",$I288&lt;&gt;0),ROUND(ROUND($I288,3)*Cenas!$B$14*Cenas!G$18,2),0),"")</f>
        <v/>
      </c>
      <c r="Q288" s="103" t="b">
        <f>AND($A288="x",ISBLANK($K288),ISBLANK($N288),NOT(ISBLANK('Daļu izvēle'!K285)))</f>
        <v>0</v>
      </c>
      <c r="R288" s="1"/>
      <c r="W288" s="1" t="b">
        <f t="shared" si="22"/>
        <v>0</v>
      </c>
      <c r="X288" s="1" t="b">
        <f>AND($A288="x",'Daļu izvēle'!$K285&lt;&gt;"",ISBLANK($K288))</f>
        <v>0</v>
      </c>
      <c r="Y288" s="1" t="b">
        <f>AND($A288="x",'Daļu izvēle'!$K285&lt;&gt;"",ISBLANK($N288))</f>
        <v>0</v>
      </c>
      <c r="Z288" s="1" t="e">
        <f t="shared" si="20"/>
        <v>#VALUE!</v>
      </c>
      <c r="AA288" s="56" t="b">
        <f>AND($A288="x",'Daļu izvēle'!$K285&lt;&gt;"",'Daļu izvēle'!$K285&lt;&gt;0)</f>
        <v>0</v>
      </c>
      <c r="AB288" s="56" t="b">
        <f t="shared" si="23"/>
        <v>0</v>
      </c>
      <c r="AC288" s="56" t="b">
        <f t="shared" si="24"/>
        <v>1</v>
      </c>
    </row>
    <row r="289" spans="1:29" hidden="1" x14ac:dyDescent="0.3">
      <c r="A289" s="324" t="str">
        <f>SUBSTITUTE('Daļu izvēle'!A286,"0","")</f>
        <v/>
      </c>
      <c r="B289" s="368">
        <f>'Daļu izvēle'!B286</f>
        <v>278</v>
      </c>
      <c r="C289" s="368" t="str">
        <f>'Daļu izvēle'!C286</f>
        <v>Ziemeļlatgale</v>
      </c>
      <c r="D289" s="369" t="str">
        <f>'Daļu izvēle'!D286</f>
        <v>Lubānas</v>
      </c>
      <c r="E289" s="370">
        <f>'Daļu izvēle'!K286</f>
        <v>0</v>
      </c>
      <c r="F289" s="370">
        <f>'Daļu izvēle'!L286</f>
        <v>0</v>
      </c>
      <c r="G289" s="108">
        <f>'Daļu izvēle'!M286</f>
        <v>0</v>
      </c>
      <c r="H289" s="109">
        <f>'Daļu izvēle'!N286</f>
        <v>0</v>
      </c>
      <c r="I289" s="383"/>
      <c r="J289" s="381">
        <f t="shared" si="21"/>
        <v>0</v>
      </c>
      <c r="K289" s="96" t="str">
        <f>IF($AA289,IF(AND($I289&lt;&gt;"",$I289&lt;&gt;0),ROUND(ROUND($I289,3)*Cenas!$B$14*Cenas!B$18,2),0),"")</f>
        <v/>
      </c>
      <c r="L289" s="96" t="str">
        <f>IF($AA289,IF(AND($I289&lt;&gt;"",$I289&lt;&gt;0),ROUND(ROUND($I289,3)*Cenas!$B$14*Cenas!C$18,2),0),"")</f>
        <v/>
      </c>
      <c r="M289" s="96" t="str">
        <f>IF($AA289,IF(AND($I289&lt;&gt;"",$I289&lt;&gt;0),ROUND(ROUND($I289,3)*Cenas!$B$14*Cenas!D$18,2),0),"")</f>
        <v/>
      </c>
      <c r="N289" s="96" t="str">
        <f>IF($AA289,IF(AND($I289&lt;&gt;"",$I289&lt;&gt;0),ROUND(ROUND($I289,3)*Cenas!$B$14*Cenas!E$18,2),0),"")</f>
        <v/>
      </c>
      <c r="O289" s="96" t="str">
        <f>IF($AA289,IF(AND($I289&lt;&gt;"",$I289&lt;&gt;0),ROUND(ROUND($I289,3)*Cenas!$B$14*Cenas!F$18,2),0),"")</f>
        <v/>
      </c>
      <c r="P289" s="144" t="str">
        <f>IF($AA289,IF(AND($I289&lt;&gt;"",$I289&lt;&gt;0),ROUND(ROUND($I289,3)*Cenas!$B$14*Cenas!G$18,2),0),"")</f>
        <v/>
      </c>
      <c r="Q289" s="103" t="b">
        <f>AND($A289="x",ISBLANK($K289),ISBLANK($N289),NOT(ISBLANK('Daļu izvēle'!K286)))</f>
        <v>0</v>
      </c>
      <c r="R289" s="1"/>
      <c r="W289" s="1" t="b">
        <f t="shared" si="22"/>
        <v>0</v>
      </c>
      <c r="X289" s="1" t="b">
        <f>AND($A289="x",'Daļu izvēle'!$K286&lt;&gt;"",ISBLANK($K289))</f>
        <v>0</v>
      </c>
      <c r="Y289" s="1" t="b">
        <f>AND($A289="x",'Daļu izvēle'!$K286&lt;&gt;"",ISBLANK($N289))</f>
        <v>0</v>
      </c>
      <c r="Z289" s="1" t="e">
        <f t="shared" si="20"/>
        <v>#VALUE!</v>
      </c>
      <c r="AA289" s="56" t="b">
        <f>AND($A289="x",'Daļu izvēle'!$K286&lt;&gt;"",'Daļu izvēle'!$K286&lt;&gt;0)</f>
        <v>0</v>
      </c>
      <c r="AB289" s="56" t="b">
        <f t="shared" si="23"/>
        <v>0</v>
      </c>
      <c r="AC289" s="56" t="b">
        <f t="shared" si="24"/>
        <v>1</v>
      </c>
    </row>
    <row r="290" spans="1:29" hidden="1" x14ac:dyDescent="0.3">
      <c r="A290" s="324" t="str">
        <f>SUBSTITUTE('Daļu izvēle'!A287,"0","")</f>
        <v/>
      </c>
      <c r="B290" s="368">
        <f>'Daļu izvēle'!B287</f>
        <v>279</v>
      </c>
      <c r="C290" s="368" t="str">
        <f>'Daļu izvēle'!C287</f>
        <v>Ziemeļlatgale</v>
      </c>
      <c r="D290" s="369" t="str">
        <f>'Daļu izvēle'!D287</f>
        <v>Lubānas</v>
      </c>
      <c r="E290" s="370">
        <f>'Daļu izvēle'!K287</f>
        <v>0</v>
      </c>
      <c r="F290" s="370">
        <f>'Daļu izvēle'!L287</f>
        <v>0</v>
      </c>
      <c r="G290" s="108">
        <f>'Daļu izvēle'!M287</f>
        <v>0</v>
      </c>
      <c r="H290" s="109">
        <f>'Daļu izvēle'!N287</f>
        <v>0</v>
      </c>
      <c r="I290" s="383"/>
      <c r="J290" s="381">
        <f t="shared" si="21"/>
        <v>0</v>
      </c>
      <c r="K290" s="96" t="str">
        <f>IF($AA290,IF(AND($I290&lt;&gt;"",$I290&lt;&gt;0),ROUND(ROUND($I290,3)*Cenas!$B$14*Cenas!B$18,2),0),"")</f>
        <v/>
      </c>
      <c r="L290" s="96" t="str">
        <f>IF($AA290,IF(AND($I290&lt;&gt;"",$I290&lt;&gt;0),ROUND(ROUND($I290,3)*Cenas!$B$14*Cenas!C$18,2),0),"")</f>
        <v/>
      </c>
      <c r="M290" s="96" t="str">
        <f>IF($AA290,IF(AND($I290&lt;&gt;"",$I290&lt;&gt;0),ROUND(ROUND($I290,3)*Cenas!$B$14*Cenas!D$18,2),0),"")</f>
        <v/>
      </c>
      <c r="N290" s="96" t="str">
        <f>IF($AA290,IF(AND($I290&lt;&gt;"",$I290&lt;&gt;0),ROUND(ROUND($I290,3)*Cenas!$B$14*Cenas!E$18,2),0),"")</f>
        <v/>
      </c>
      <c r="O290" s="96" t="str">
        <f>IF($AA290,IF(AND($I290&lt;&gt;"",$I290&lt;&gt;0),ROUND(ROUND($I290,3)*Cenas!$B$14*Cenas!F$18,2),0),"")</f>
        <v/>
      </c>
      <c r="P290" s="144" t="str">
        <f>IF($AA290,IF(AND($I290&lt;&gt;"",$I290&lt;&gt;0),ROUND(ROUND($I290,3)*Cenas!$B$14*Cenas!G$18,2),0),"")</f>
        <v/>
      </c>
      <c r="Q290" s="103" t="b">
        <f>AND($A290="x",ISBLANK($K290),ISBLANK($N290),NOT(ISBLANK('Daļu izvēle'!K287)))</f>
        <v>0</v>
      </c>
      <c r="R290" s="1"/>
      <c r="W290" s="1" t="b">
        <f t="shared" si="22"/>
        <v>0</v>
      </c>
      <c r="X290" s="1" t="b">
        <f>AND($A290="x",'Daļu izvēle'!$K287&lt;&gt;"",ISBLANK($K290))</f>
        <v>0</v>
      </c>
      <c r="Y290" s="1" t="b">
        <f>AND($A290="x",'Daļu izvēle'!$K287&lt;&gt;"",ISBLANK($N290))</f>
        <v>0</v>
      </c>
      <c r="Z290" s="1" t="e">
        <f t="shared" si="20"/>
        <v>#VALUE!</v>
      </c>
      <c r="AA290" s="56" t="b">
        <f>AND($A290="x",'Daļu izvēle'!$K287&lt;&gt;"",'Daļu izvēle'!$K287&lt;&gt;0)</f>
        <v>0</v>
      </c>
      <c r="AB290" s="56" t="b">
        <f t="shared" si="23"/>
        <v>0</v>
      </c>
      <c r="AC290" s="56" t="b">
        <f t="shared" si="24"/>
        <v>1</v>
      </c>
    </row>
    <row r="291" spans="1:29" hidden="1" x14ac:dyDescent="0.3">
      <c r="A291" s="324" t="str">
        <f>SUBSTITUTE('Daļu izvēle'!A288,"0","")</f>
        <v/>
      </c>
      <c r="B291" s="368">
        <f>'Daļu izvēle'!B288</f>
        <v>280</v>
      </c>
      <c r="C291" s="368" t="str">
        <f>'Daļu izvēle'!C288</f>
        <v>Ziemeļlatgale</v>
      </c>
      <c r="D291" s="369" t="str">
        <f>'Daļu izvēle'!D288</f>
        <v>Žīguru</v>
      </c>
      <c r="E291" s="370">
        <f>'Daļu izvēle'!K288</f>
        <v>15</v>
      </c>
      <c r="F291" s="370">
        <f>'Daļu izvēle'!L288</f>
        <v>0</v>
      </c>
      <c r="G291" s="108">
        <f>'Daļu izvēle'!M288</f>
        <v>0</v>
      </c>
      <c r="H291" s="109">
        <f>'Daļu izvēle'!N288</f>
        <v>0</v>
      </c>
      <c r="I291" s="383"/>
      <c r="J291" s="381">
        <f t="shared" si="21"/>
        <v>0</v>
      </c>
      <c r="K291" s="96" t="str">
        <f>IF($AA291,IF(AND($I291&lt;&gt;"",$I291&lt;&gt;0),ROUND(ROUND($I291,3)*Cenas!$B$14*Cenas!B$18,2),0),"")</f>
        <v/>
      </c>
      <c r="L291" s="96" t="str">
        <f>IF($AA291,IF(AND($I291&lt;&gt;"",$I291&lt;&gt;0),ROUND(ROUND($I291,3)*Cenas!$B$14*Cenas!C$18,2),0),"")</f>
        <v/>
      </c>
      <c r="M291" s="96" t="str">
        <f>IF($AA291,IF(AND($I291&lt;&gt;"",$I291&lt;&gt;0),ROUND(ROUND($I291,3)*Cenas!$B$14*Cenas!D$18,2),0),"")</f>
        <v/>
      </c>
      <c r="N291" s="96" t="str">
        <f>IF($AA291,IF(AND($I291&lt;&gt;"",$I291&lt;&gt;0),ROUND(ROUND($I291,3)*Cenas!$B$14*Cenas!E$18,2),0),"")</f>
        <v/>
      </c>
      <c r="O291" s="96" t="str">
        <f>IF($AA291,IF(AND($I291&lt;&gt;"",$I291&lt;&gt;0),ROUND(ROUND($I291,3)*Cenas!$B$14*Cenas!F$18,2),0),"")</f>
        <v/>
      </c>
      <c r="P291" s="144" t="str">
        <f>IF($AA291,IF(AND($I291&lt;&gt;"",$I291&lt;&gt;0),ROUND(ROUND($I291,3)*Cenas!$B$14*Cenas!G$18,2),0),"")</f>
        <v/>
      </c>
      <c r="Q291" s="103" t="b">
        <f>AND($A291="x",ISBLANK($K291),ISBLANK($N291),NOT(ISBLANK('Daļu izvēle'!K288)))</f>
        <v>0</v>
      </c>
      <c r="R291" s="1"/>
      <c r="W291" s="1" t="b">
        <f t="shared" si="22"/>
        <v>0</v>
      </c>
      <c r="X291" s="1" t="b">
        <f>AND($A291="x",'Daļu izvēle'!$K288&lt;&gt;"",ISBLANK($K291))</f>
        <v>0</v>
      </c>
      <c r="Y291" s="1" t="b">
        <f>AND($A291="x",'Daļu izvēle'!$K288&lt;&gt;"",ISBLANK($N291))</f>
        <v>0</v>
      </c>
      <c r="Z291" s="1" t="e">
        <f t="shared" si="20"/>
        <v>#VALUE!</v>
      </c>
      <c r="AA291" s="56" t="b">
        <f>AND($A291="x",'Daļu izvēle'!$K288&lt;&gt;"",'Daļu izvēle'!$K288&lt;&gt;0)</f>
        <v>0</v>
      </c>
      <c r="AB291" s="56" t="b">
        <f t="shared" si="23"/>
        <v>0</v>
      </c>
      <c r="AC291" s="56" t="b">
        <f t="shared" si="24"/>
        <v>1</v>
      </c>
    </row>
    <row r="292" spans="1:29" hidden="1" x14ac:dyDescent="0.3">
      <c r="A292" s="324" t="str">
        <f>SUBSTITUTE('Daļu izvēle'!A289,"0","")</f>
        <v/>
      </c>
      <c r="B292" s="368">
        <f>'Daļu izvēle'!B289</f>
        <v>281</v>
      </c>
      <c r="C292" s="368" t="str">
        <f>'Daļu izvēle'!C289</f>
        <v>Ziemeļlatgale</v>
      </c>
      <c r="D292" s="369" t="str">
        <f>'Daļu izvēle'!D289</f>
        <v>Žīguru</v>
      </c>
      <c r="E292" s="370">
        <f>'Daļu izvēle'!K289</f>
        <v>0</v>
      </c>
      <c r="F292" s="370">
        <f>'Daļu izvēle'!L289</f>
        <v>0</v>
      </c>
      <c r="G292" s="108">
        <f>'Daļu izvēle'!M289</f>
        <v>0</v>
      </c>
      <c r="H292" s="109">
        <f>'Daļu izvēle'!N289</f>
        <v>0</v>
      </c>
      <c r="I292" s="383"/>
      <c r="J292" s="381">
        <f t="shared" si="21"/>
        <v>0</v>
      </c>
      <c r="K292" s="96" t="str">
        <f>IF($AA292,IF(AND($I292&lt;&gt;"",$I292&lt;&gt;0),ROUND(ROUND($I292,3)*Cenas!$B$14*Cenas!B$18,2),0),"")</f>
        <v/>
      </c>
      <c r="L292" s="96" t="str">
        <f>IF($AA292,IF(AND($I292&lt;&gt;"",$I292&lt;&gt;0),ROUND(ROUND($I292,3)*Cenas!$B$14*Cenas!C$18,2),0),"")</f>
        <v/>
      </c>
      <c r="M292" s="96" t="str">
        <f>IF($AA292,IF(AND($I292&lt;&gt;"",$I292&lt;&gt;0),ROUND(ROUND($I292,3)*Cenas!$B$14*Cenas!D$18,2),0),"")</f>
        <v/>
      </c>
      <c r="N292" s="96" t="str">
        <f>IF($AA292,IF(AND($I292&lt;&gt;"",$I292&lt;&gt;0),ROUND(ROUND($I292,3)*Cenas!$B$14*Cenas!E$18,2),0),"")</f>
        <v/>
      </c>
      <c r="O292" s="96" t="str">
        <f>IF($AA292,IF(AND($I292&lt;&gt;"",$I292&lt;&gt;0),ROUND(ROUND($I292,3)*Cenas!$B$14*Cenas!F$18,2),0),"")</f>
        <v/>
      </c>
      <c r="P292" s="144" t="str">
        <f>IF($AA292,IF(AND($I292&lt;&gt;"",$I292&lt;&gt;0),ROUND(ROUND($I292,3)*Cenas!$B$14*Cenas!G$18,2),0),"")</f>
        <v/>
      </c>
      <c r="Q292" s="103" t="b">
        <f>AND($A292="x",ISBLANK($K292),ISBLANK($N292),NOT(ISBLANK('Daļu izvēle'!K289)))</f>
        <v>0</v>
      </c>
      <c r="R292" s="1"/>
      <c r="W292" s="1" t="b">
        <f t="shared" si="22"/>
        <v>0</v>
      </c>
      <c r="X292" s="1" t="b">
        <f>AND($A292="x",'Daļu izvēle'!$K289&lt;&gt;"",ISBLANK($K292))</f>
        <v>0</v>
      </c>
      <c r="Y292" s="1" t="b">
        <f>AND($A292="x",'Daļu izvēle'!$K289&lt;&gt;"",ISBLANK($N292))</f>
        <v>0</v>
      </c>
      <c r="Z292" s="1" t="e">
        <f t="shared" si="20"/>
        <v>#VALUE!</v>
      </c>
      <c r="AA292" s="56" t="b">
        <f>AND($A292="x",'Daļu izvēle'!$K289&lt;&gt;"",'Daļu izvēle'!$K289&lt;&gt;0)</f>
        <v>0</v>
      </c>
      <c r="AB292" s="56" t="b">
        <f t="shared" si="23"/>
        <v>0</v>
      </c>
      <c r="AC292" s="56" t="b">
        <f t="shared" si="24"/>
        <v>1</v>
      </c>
    </row>
    <row r="293" spans="1:29" hidden="1" x14ac:dyDescent="0.3">
      <c r="A293" s="324" t="str">
        <f>SUBSTITUTE('Daļu izvēle'!A290,"0","")</f>
        <v/>
      </c>
      <c r="B293" s="368">
        <f>'Daļu izvēle'!B290</f>
        <v>282</v>
      </c>
      <c r="C293" s="368" t="str">
        <f>'Daļu izvēle'!C290</f>
        <v>Ziemeļlatgale</v>
      </c>
      <c r="D293" s="369" t="str">
        <f>'Daļu izvēle'!D290</f>
        <v>Balvu</v>
      </c>
      <c r="E293" s="370">
        <f>'Daļu izvēle'!K290</f>
        <v>0</v>
      </c>
      <c r="F293" s="370">
        <f>'Daļu izvēle'!L290</f>
        <v>0</v>
      </c>
      <c r="G293" s="108">
        <f>'Daļu izvēle'!M290</f>
        <v>0</v>
      </c>
      <c r="H293" s="109">
        <f>'Daļu izvēle'!N290</f>
        <v>0</v>
      </c>
      <c r="I293" s="383"/>
      <c r="J293" s="381">
        <f t="shared" si="21"/>
        <v>0</v>
      </c>
      <c r="K293" s="96" t="str">
        <f>IF($AA293,IF(AND($I293&lt;&gt;"",$I293&lt;&gt;0),ROUND(ROUND($I293,3)*Cenas!$B$14*Cenas!B$18,2),0),"")</f>
        <v/>
      </c>
      <c r="L293" s="96" t="str">
        <f>IF($AA293,IF(AND($I293&lt;&gt;"",$I293&lt;&gt;0),ROUND(ROUND($I293,3)*Cenas!$B$14*Cenas!C$18,2),0),"")</f>
        <v/>
      </c>
      <c r="M293" s="96" t="str">
        <f>IF($AA293,IF(AND($I293&lt;&gt;"",$I293&lt;&gt;0),ROUND(ROUND($I293,3)*Cenas!$B$14*Cenas!D$18,2),0),"")</f>
        <v/>
      </c>
      <c r="N293" s="96" t="str">
        <f>IF($AA293,IF(AND($I293&lt;&gt;"",$I293&lt;&gt;0),ROUND(ROUND($I293,3)*Cenas!$B$14*Cenas!E$18,2),0),"")</f>
        <v/>
      </c>
      <c r="O293" s="96" t="str">
        <f>IF($AA293,IF(AND($I293&lt;&gt;"",$I293&lt;&gt;0),ROUND(ROUND($I293,3)*Cenas!$B$14*Cenas!F$18,2),0),"")</f>
        <v/>
      </c>
      <c r="P293" s="144" t="str">
        <f>IF($AA293,IF(AND($I293&lt;&gt;"",$I293&lt;&gt;0),ROUND(ROUND($I293,3)*Cenas!$B$14*Cenas!G$18,2),0),"")</f>
        <v/>
      </c>
      <c r="Q293" s="103" t="b">
        <f>AND($A293="x",ISBLANK($K293),ISBLANK($N293),NOT(ISBLANK('Daļu izvēle'!K290)))</f>
        <v>0</v>
      </c>
      <c r="R293" s="1"/>
      <c r="W293" s="1" t="b">
        <f t="shared" si="22"/>
        <v>0</v>
      </c>
      <c r="X293" s="1" t="b">
        <f>AND($A293="x",'Daļu izvēle'!$K290&lt;&gt;"",ISBLANK($K293))</f>
        <v>0</v>
      </c>
      <c r="Y293" s="1" t="b">
        <f>AND($A293="x",'Daļu izvēle'!$K290&lt;&gt;"",ISBLANK($N293))</f>
        <v>0</v>
      </c>
      <c r="Z293" s="1" t="e">
        <f t="shared" si="20"/>
        <v>#VALUE!</v>
      </c>
      <c r="AA293" s="56" t="b">
        <f>AND($A293="x",'Daļu izvēle'!$K290&lt;&gt;"",'Daļu izvēle'!$K290&lt;&gt;0)</f>
        <v>0</v>
      </c>
      <c r="AB293" s="56" t="b">
        <f t="shared" si="23"/>
        <v>0</v>
      </c>
      <c r="AC293" s="56" t="b">
        <f t="shared" si="24"/>
        <v>1</v>
      </c>
    </row>
    <row r="294" spans="1:29" hidden="1" x14ac:dyDescent="0.3">
      <c r="A294" s="324" t="str">
        <f>SUBSTITUTE('Daļu izvēle'!A291,"0","")</f>
        <v/>
      </c>
      <c r="B294" s="368">
        <f>'Daļu izvēle'!B291</f>
        <v>283</v>
      </c>
      <c r="C294" s="368" t="str">
        <f>'Daļu izvēle'!C291</f>
        <v>Ziemeļlatgale</v>
      </c>
      <c r="D294" s="369" t="str">
        <f>'Daļu izvēle'!D291</f>
        <v>Balvu</v>
      </c>
      <c r="E294" s="370">
        <f>'Daļu izvēle'!K291</f>
        <v>15</v>
      </c>
      <c r="F294" s="370">
        <f>'Daļu izvēle'!L291</f>
        <v>0</v>
      </c>
      <c r="G294" s="108">
        <f>'Daļu izvēle'!M291</f>
        <v>0</v>
      </c>
      <c r="H294" s="109">
        <f>'Daļu izvēle'!N291</f>
        <v>0</v>
      </c>
      <c r="I294" s="383"/>
      <c r="J294" s="381">
        <f t="shared" si="21"/>
        <v>0</v>
      </c>
      <c r="K294" s="96" t="str">
        <f>IF($AA294,IF(AND($I294&lt;&gt;"",$I294&lt;&gt;0),ROUND(ROUND($I294,3)*Cenas!$B$14*Cenas!B$18,2),0),"")</f>
        <v/>
      </c>
      <c r="L294" s="96" t="str">
        <f>IF($AA294,IF(AND($I294&lt;&gt;"",$I294&lt;&gt;0),ROUND(ROUND($I294,3)*Cenas!$B$14*Cenas!C$18,2),0),"")</f>
        <v/>
      </c>
      <c r="M294" s="96" t="str">
        <f>IF($AA294,IF(AND($I294&lt;&gt;"",$I294&lt;&gt;0),ROUND(ROUND($I294,3)*Cenas!$B$14*Cenas!D$18,2),0),"")</f>
        <v/>
      </c>
      <c r="N294" s="96" t="str">
        <f>IF($AA294,IF(AND($I294&lt;&gt;"",$I294&lt;&gt;0),ROUND(ROUND($I294,3)*Cenas!$B$14*Cenas!E$18,2),0),"")</f>
        <v/>
      </c>
      <c r="O294" s="96" t="str">
        <f>IF($AA294,IF(AND($I294&lt;&gt;"",$I294&lt;&gt;0),ROUND(ROUND($I294,3)*Cenas!$B$14*Cenas!F$18,2),0),"")</f>
        <v/>
      </c>
      <c r="P294" s="144" t="str">
        <f>IF($AA294,IF(AND($I294&lt;&gt;"",$I294&lt;&gt;0),ROUND(ROUND($I294,3)*Cenas!$B$14*Cenas!G$18,2),0),"")</f>
        <v/>
      </c>
      <c r="Q294" s="103" t="b">
        <f>AND($A294="x",ISBLANK($K294),ISBLANK($N294),NOT(ISBLANK('Daļu izvēle'!K291)))</f>
        <v>0</v>
      </c>
      <c r="R294" s="1"/>
      <c r="W294" s="1" t="b">
        <f t="shared" si="22"/>
        <v>0</v>
      </c>
      <c r="X294" s="1" t="b">
        <f>AND($A294="x",'Daļu izvēle'!$K291&lt;&gt;"",ISBLANK($K294))</f>
        <v>0</v>
      </c>
      <c r="Y294" s="1" t="b">
        <f>AND($A294="x",'Daļu izvēle'!$K291&lt;&gt;"",ISBLANK($N294))</f>
        <v>0</v>
      </c>
      <c r="Z294" s="1" t="e">
        <f t="shared" si="20"/>
        <v>#VALUE!</v>
      </c>
      <c r="AA294" s="56" t="b">
        <f>AND($A294="x",'Daļu izvēle'!$K291&lt;&gt;"",'Daļu izvēle'!$K291&lt;&gt;0)</f>
        <v>0</v>
      </c>
      <c r="AB294" s="56" t="b">
        <f t="shared" si="23"/>
        <v>0</v>
      </c>
      <c r="AC294" s="56" t="b">
        <f t="shared" si="24"/>
        <v>1</v>
      </c>
    </row>
    <row r="295" spans="1:29" hidden="1" x14ac:dyDescent="0.3">
      <c r="A295" s="324" t="str">
        <f>SUBSTITUTE('Daļu izvēle'!A292,"0","")</f>
        <v/>
      </c>
      <c r="B295" s="368">
        <f>'Daļu izvēle'!B292</f>
        <v>284</v>
      </c>
      <c r="C295" s="368" t="str">
        <f>'Daļu izvēle'!C292</f>
        <v>Ziemeļlatgale</v>
      </c>
      <c r="D295" s="369" t="str">
        <f>'Daļu izvēle'!D292</f>
        <v>Rēzeknes</v>
      </c>
      <c r="E295" s="370">
        <f>'Daļu izvēle'!K292</f>
        <v>15</v>
      </c>
      <c r="F295" s="370">
        <f>'Daļu izvēle'!L292</f>
        <v>0</v>
      </c>
      <c r="G295" s="108">
        <f>'Daļu izvēle'!M292</f>
        <v>0</v>
      </c>
      <c r="H295" s="109">
        <f>'Daļu izvēle'!N292</f>
        <v>0</v>
      </c>
      <c r="I295" s="383"/>
      <c r="J295" s="381">
        <f t="shared" si="21"/>
        <v>0</v>
      </c>
      <c r="K295" s="96" t="str">
        <f>IF($AA295,IF(AND($I295&lt;&gt;"",$I295&lt;&gt;0),ROUND(ROUND($I295,3)*Cenas!$B$14*Cenas!B$18,2),0),"")</f>
        <v/>
      </c>
      <c r="L295" s="96" t="str">
        <f>IF($AA295,IF(AND($I295&lt;&gt;"",$I295&lt;&gt;0),ROUND(ROUND($I295,3)*Cenas!$B$14*Cenas!C$18,2),0),"")</f>
        <v/>
      </c>
      <c r="M295" s="96" t="str">
        <f>IF($AA295,IF(AND($I295&lt;&gt;"",$I295&lt;&gt;0),ROUND(ROUND($I295,3)*Cenas!$B$14*Cenas!D$18,2),0),"")</f>
        <v/>
      </c>
      <c r="N295" s="96" t="str">
        <f>IF($AA295,IF(AND($I295&lt;&gt;"",$I295&lt;&gt;0),ROUND(ROUND($I295,3)*Cenas!$B$14*Cenas!E$18,2),0),"")</f>
        <v/>
      </c>
      <c r="O295" s="96" t="str">
        <f>IF($AA295,IF(AND($I295&lt;&gt;"",$I295&lt;&gt;0),ROUND(ROUND($I295,3)*Cenas!$B$14*Cenas!F$18,2),0),"")</f>
        <v/>
      </c>
      <c r="P295" s="144" t="str">
        <f>IF($AA295,IF(AND($I295&lt;&gt;"",$I295&lt;&gt;0),ROUND(ROUND($I295,3)*Cenas!$B$14*Cenas!G$18,2),0),"")</f>
        <v/>
      </c>
      <c r="Q295" s="103" t="b">
        <f>AND($A295="x",ISBLANK($K295),ISBLANK($N295),NOT(ISBLANK('Daļu izvēle'!K292)))</f>
        <v>0</v>
      </c>
      <c r="R295" s="1"/>
      <c r="W295" s="1" t="b">
        <f t="shared" si="22"/>
        <v>0</v>
      </c>
      <c r="X295" s="1" t="b">
        <f>AND($A295="x",'Daļu izvēle'!$K292&lt;&gt;"",ISBLANK($K295))</f>
        <v>0</v>
      </c>
      <c r="Y295" s="1" t="b">
        <f>AND($A295="x",'Daļu izvēle'!$K292&lt;&gt;"",ISBLANK($N295))</f>
        <v>0</v>
      </c>
      <c r="Z295" s="1" t="e">
        <f t="shared" si="20"/>
        <v>#VALUE!</v>
      </c>
      <c r="AA295" s="56" t="b">
        <f>AND($A295="x",'Daļu izvēle'!$K292&lt;&gt;"",'Daļu izvēle'!$K292&lt;&gt;0)</f>
        <v>0</v>
      </c>
      <c r="AB295" s="56" t="b">
        <f t="shared" si="23"/>
        <v>0</v>
      </c>
      <c r="AC295" s="56" t="b">
        <f t="shared" si="24"/>
        <v>1</v>
      </c>
    </row>
    <row r="296" spans="1:29" hidden="1" x14ac:dyDescent="0.3">
      <c r="A296" s="324" t="str">
        <f>SUBSTITUTE('Daļu izvēle'!A293,"0","")</f>
        <v/>
      </c>
      <c r="B296" s="368">
        <f>'Daļu izvēle'!B293</f>
        <v>285</v>
      </c>
      <c r="C296" s="368" t="str">
        <f>'Daļu izvēle'!C293</f>
        <v>Ziemeļlatgale</v>
      </c>
      <c r="D296" s="369" t="str">
        <f>'Daļu izvēle'!D293</f>
        <v>Rēzeknes</v>
      </c>
      <c r="E296" s="370">
        <f>'Daļu izvēle'!K293</f>
        <v>0</v>
      </c>
      <c r="F296" s="370">
        <f>'Daļu izvēle'!L293</f>
        <v>0</v>
      </c>
      <c r="G296" s="108">
        <f>'Daļu izvēle'!M293</f>
        <v>0</v>
      </c>
      <c r="H296" s="109">
        <f>'Daļu izvēle'!N293</f>
        <v>0</v>
      </c>
      <c r="I296" s="383"/>
      <c r="J296" s="381">
        <f t="shared" si="21"/>
        <v>0</v>
      </c>
      <c r="K296" s="96" t="str">
        <f>IF($AA296,IF(AND($I296&lt;&gt;"",$I296&lt;&gt;0),ROUND(ROUND($I296,3)*Cenas!$B$14*Cenas!B$18,2),0),"")</f>
        <v/>
      </c>
      <c r="L296" s="96" t="str">
        <f>IF($AA296,IF(AND($I296&lt;&gt;"",$I296&lt;&gt;0),ROUND(ROUND($I296,3)*Cenas!$B$14*Cenas!C$18,2),0),"")</f>
        <v/>
      </c>
      <c r="M296" s="96" t="str">
        <f>IF($AA296,IF(AND($I296&lt;&gt;"",$I296&lt;&gt;0),ROUND(ROUND($I296,3)*Cenas!$B$14*Cenas!D$18,2),0),"")</f>
        <v/>
      </c>
      <c r="N296" s="96" t="str">
        <f>IF($AA296,IF(AND($I296&lt;&gt;"",$I296&lt;&gt;0),ROUND(ROUND($I296,3)*Cenas!$B$14*Cenas!E$18,2),0),"")</f>
        <v/>
      </c>
      <c r="O296" s="96" t="str">
        <f>IF($AA296,IF(AND($I296&lt;&gt;"",$I296&lt;&gt;0),ROUND(ROUND($I296,3)*Cenas!$B$14*Cenas!F$18,2),0),"")</f>
        <v/>
      </c>
      <c r="P296" s="144" t="str">
        <f>IF($AA296,IF(AND($I296&lt;&gt;"",$I296&lt;&gt;0),ROUND(ROUND($I296,3)*Cenas!$B$14*Cenas!G$18,2),0),"")</f>
        <v/>
      </c>
      <c r="Q296" s="103" t="b">
        <f>AND($A296="x",ISBLANK($K296),ISBLANK($N296),NOT(ISBLANK('Daļu izvēle'!K293)))</f>
        <v>0</v>
      </c>
      <c r="R296" s="1"/>
      <c r="W296" s="1" t="b">
        <f t="shared" si="22"/>
        <v>0</v>
      </c>
      <c r="X296" s="1" t="b">
        <f>AND($A296="x",'Daļu izvēle'!$K293&lt;&gt;"",ISBLANK($K296))</f>
        <v>0</v>
      </c>
      <c r="Y296" s="1" t="b">
        <f>AND($A296="x",'Daļu izvēle'!$K293&lt;&gt;"",ISBLANK($N296))</f>
        <v>0</v>
      </c>
      <c r="Z296" s="1" t="e">
        <f t="shared" si="20"/>
        <v>#VALUE!</v>
      </c>
      <c r="AA296" s="56" t="b">
        <f>AND($A296="x",'Daļu izvēle'!$K293&lt;&gt;"",'Daļu izvēle'!$K293&lt;&gt;0)</f>
        <v>0</v>
      </c>
      <c r="AB296" s="56" t="b">
        <f t="shared" si="23"/>
        <v>0</v>
      </c>
      <c r="AC296" s="56" t="b">
        <f t="shared" si="24"/>
        <v>1</v>
      </c>
    </row>
    <row r="297" spans="1:29" hidden="1" x14ac:dyDescent="0.3">
      <c r="A297" s="324" t="str">
        <f>SUBSTITUTE('Daļu izvēle'!A294,"0","")</f>
        <v/>
      </c>
      <c r="B297" s="368">
        <f>'Daļu izvēle'!B294</f>
        <v>286</v>
      </c>
      <c r="C297" s="368" t="str">
        <f>'Daļu izvēle'!C294</f>
        <v>Ziemeļlatgale</v>
      </c>
      <c r="D297" s="369" t="str">
        <f>'Daļu izvēle'!D294</f>
        <v>Kārsavas</v>
      </c>
      <c r="E297" s="370">
        <f>'Daļu izvēle'!K294</f>
        <v>0</v>
      </c>
      <c r="F297" s="370">
        <f>'Daļu izvēle'!L294</f>
        <v>0</v>
      </c>
      <c r="G297" s="108">
        <f>'Daļu izvēle'!M294</f>
        <v>0</v>
      </c>
      <c r="H297" s="109">
        <f>'Daļu izvēle'!N294</f>
        <v>0</v>
      </c>
      <c r="I297" s="383"/>
      <c r="J297" s="381">
        <f t="shared" si="21"/>
        <v>0</v>
      </c>
      <c r="K297" s="96" t="str">
        <f>IF($AA297,IF(AND($I297&lt;&gt;"",$I297&lt;&gt;0),ROUND(ROUND($I297,3)*Cenas!$B$14*Cenas!B$18,2),0),"")</f>
        <v/>
      </c>
      <c r="L297" s="96" t="str">
        <f>IF($AA297,IF(AND($I297&lt;&gt;"",$I297&lt;&gt;0),ROUND(ROUND($I297,3)*Cenas!$B$14*Cenas!C$18,2),0),"")</f>
        <v/>
      </c>
      <c r="M297" s="96" t="str">
        <f>IF($AA297,IF(AND($I297&lt;&gt;"",$I297&lt;&gt;0),ROUND(ROUND($I297,3)*Cenas!$B$14*Cenas!D$18,2),0),"")</f>
        <v/>
      </c>
      <c r="N297" s="96" t="str">
        <f>IF($AA297,IF(AND($I297&lt;&gt;"",$I297&lt;&gt;0),ROUND(ROUND($I297,3)*Cenas!$B$14*Cenas!E$18,2),0),"")</f>
        <v/>
      </c>
      <c r="O297" s="96" t="str">
        <f>IF($AA297,IF(AND($I297&lt;&gt;"",$I297&lt;&gt;0),ROUND(ROUND($I297,3)*Cenas!$B$14*Cenas!F$18,2),0),"")</f>
        <v/>
      </c>
      <c r="P297" s="144" t="str">
        <f>IF($AA297,IF(AND($I297&lt;&gt;"",$I297&lt;&gt;0),ROUND(ROUND($I297,3)*Cenas!$B$14*Cenas!G$18,2),0),"")</f>
        <v/>
      </c>
      <c r="Q297" s="103" t="b">
        <f>AND($A297="x",ISBLANK($K297),ISBLANK($N297),NOT(ISBLANK('Daļu izvēle'!K294)))</f>
        <v>0</v>
      </c>
      <c r="R297" s="1"/>
      <c r="W297" s="1" t="b">
        <f t="shared" si="22"/>
        <v>0</v>
      </c>
      <c r="X297" s="1" t="b">
        <f>AND($A297="x",'Daļu izvēle'!$K294&lt;&gt;"",ISBLANK($K297))</f>
        <v>0</v>
      </c>
      <c r="Y297" s="1" t="b">
        <f>AND($A297="x",'Daļu izvēle'!$K294&lt;&gt;"",ISBLANK($N297))</f>
        <v>0</v>
      </c>
      <c r="Z297" s="1" t="e">
        <f t="shared" si="20"/>
        <v>#VALUE!</v>
      </c>
      <c r="AA297" s="56" t="b">
        <f>AND($A297="x",'Daļu izvēle'!$K294&lt;&gt;"",'Daļu izvēle'!$K294&lt;&gt;0)</f>
        <v>0</v>
      </c>
      <c r="AB297" s="56" t="b">
        <f t="shared" si="23"/>
        <v>0</v>
      </c>
      <c r="AC297" s="56" t="b">
        <f t="shared" si="24"/>
        <v>1</v>
      </c>
    </row>
    <row r="298" spans="1:29" hidden="1" x14ac:dyDescent="0.3">
      <c r="A298" s="324" t="str">
        <f>SUBSTITUTE('Daļu izvēle'!A295,"0","")</f>
        <v/>
      </c>
      <c r="B298" s="368">
        <f>'Daļu izvēle'!B295</f>
        <v>287</v>
      </c>
      <c r="C298" s="368" t="str">
        <f>'Daļu izvēle'!C295</f>
        <v>Ziemeļlatgale</v>
      </c>
      <c r="D298" s="369" t="str">
        <f>'Daļu izvēle'!D295</f>
        <v>Kārsavas</v>
      </c>
      <c r="E298" s="370">
        <f>'Daļu izvēle'!K295</f>
        <v>0</v>
      </c>
      <c r="F298" s="370">
        <f>'Daļu izvēle'!L295</f>
        <v>0</v>
      </c>
      <c r="G298" s="108">
        <f>'Daļu izvēle'!M295</f>
        <v>0</v>
      </c>
      <c r="H298" s="109">
        <f>'Daļu izvēle'!N295</f>
        <v>0</v>
      </c>
      <c r="I298" s="383"/>
      <c r="J298" s="381">
        <f t="shared" si="21"/>
        <v>0</v>
      </c>
      <c r="K298" s="96" t="str">
        <f>IF($AA298,IF(AND($I298&lt;&gt;"",$I298&lt;&gt;0),ROUND(ROUND($I298,3)*Cenas!$B$14*Cenas!B$18,2),0),"")</f>
        <v/>
      </c>
      <c r="L298" s="96" t="str">
        <f>IF($AA298,IF(AND($I298&lt;&gt;"",$I298&lt;&gt;0),ROUND(ROUND($I298,3)*Cenas!$B$14*Cenas!C$18,2),0),"")</f>
        <v/>
      </c>
      <c r="M298" s="96" t="str">
        <f>IF($AA298,IF(AND($I298&lt;&gt;"",$I298&lt;&gt;0),ROUND(ROUND($I298,3)*Cenas!$B$14*Cenas!D$18,2),0),"")</f>
        <v/>
      </c>
      <c r="N298" s="96" t="str">
        <f>IF($AA298,IF(AND($I298&lt;&gt;"",$I298&lt;&gt;0),ROUND(ROUND($I298,3)*Cenas!$B$14*Cenas!E$18,2),0),"")</f>
        <v/>
      </c>
      <c r="O298" s="96" t="str">
        <f>IF($AA298,IF(AND($I298&lt;&gt;"",$I298&lt;&gt;0),ROUND(ROUND($I298,3)*Cenas!$B$14*Cenas!F$18,2),0),"")</f>
        <v/>
      </c>
      <c r="P298" s="144" t="str">
        <f>IF($AA298,IF(AND($I298&lt;&gt;"",$I298&lt;&gt;0),ROUND(ROUND($I298,3)*Cenas!$B$14*Cenas!G$18,2),0),"")</f>
        <v/>
      </c>
      <c r="Q298" s="103" t="b">
        <f>AND($A298="x",ISBLANK($K298),ISBLANK($N298),NOT(ISBLANK('Daļu izvēle'!K295)))</f>
        <v>0</v>
      </c>
      <c r="R298" s="1"/>
      <c r="W298" s="1" t="b">
        <f t="shared" si="22"/>
        <v>0</v>
      </c>
      <c r="X298" s="1" t="b">
        <f>AND($A298="x",'Daļu izvēle'!$K295&lt;&gt;"",ISBLANK($K298))</f>
        <v>0</v>
      </c>
      <c r="Y298" s="1" t="b">
        <f>AND($A298="x",'Daļu izvēle'!$K295&lt;&gt;"",ISBLANK($N298))</f>
        <v>0</v>
      </c>
      <c r="Z298" s="1" t="e">
        <f t="shared" si="20"/>
        <v>#VALUE!</v>
      </c>
      <c r="AA298" s="56" t="b">
        <f>AND($A298="x",'Daļu izvēle'!$K295&lt;&gt;"",'Daļu izvēle'!$K295&lt;&gt;0)</f>
        <v>0</v>
      </c>
      <c r="AB298" s="56" t="b">
        <f t="shared" si="23"/>
        <v>0</v>
      </c>
      <c r="AC298" s="56" t="b">
        <f t="shared" si="24"/>
        <v>1</v>
      </c>
    </row>
    <row r="299" spans="1:29" hidden="1" x14ac:dyDescent="0.3">
      <c r="A299" s="324" t="str">
        <f>SUBSTITUTE('Daļu izvēle'!A296,"0","")</f>
        <v/>
      </c>
      <c r="B299" s="368">
        <f>'Daļu izvēle'!B296</f>
        <v>288</v>
      </c>
      <c r="C299" s="368" t="str">
        <f>'Daļu izvēle'!C296</f>
        <v>Ziemeļlatgale</v>
      </c>
      <c r="D299" s="369" t="str">
        <f>'Daļu izvēle'!D296</f>
        <v>Kārsavas</v>
      </c>
      <c r="E299" s="370">
        <f>'Daļu izvēle'!K296</f>
        <v>10</v>
      </c>
      <c r="F299" s="370">
        <f>'Daļu izvēle'!L296</f>
        <v>0</v>
      </c>
      <c r="G299" s="108">
        <f>'Daļu izvēle'!M296</f>
        <v>0</v>
      </c>
      <c r="H299" s="109">
        <f>'Daļu izvēle'!N296</f>
        <v>0</v>
      </c>
      <c r="I299" s="383"/>
      <c r="J299" s="381">
        <f t="shared" si="21"/>
        <v>0</v>
      </c>
      <c r="K299" s="96" t="str">
        <f>IF($AA299,IF(AND($I299&lt;&gt;"",$I299&lt;&gt;0),ROUND(ROUND($I299,3)*Cenas!$B$14*Cenas!B$18,2),0),"")</f>
        <v/>
      </c>
      <c r="L299" s="96" t="str">
        <f>IF($AA299,IF(AND($I299&lt;&gt;"",$I299&lt;&gt;0),ROUND(ROUND($I299,3)*Cenas!$B$14*Cenas!C$18,2),0),"")</f>
        <v/>
      </c>
      <c r="M299" s="96" t="str">
        <f>IF($AA299,IF(AND($I299&lt;&gt;"",$I299&lt;&gt;0),ROUND(ROUND($I299,3)*Cenas!$B$14*Cenas!D$18,2),0),"")</f>
        <v/>
      </c>
      <c r="N299" s="96" t="str">
        <f>IF($AA299,IF(AND($I299&lt;&gt;"",$I299&lt;&gt;0),ROUND(ROUND($I299,3)*Cenas!$B$14*Cenas!E$18,2),0),"")</f>
        <v/>
      </c>
      <c r="O299" s="96" t="str">
        <f>IF($AA299,IF(AND($I299&lt;&gt;"",$I299&lt;&gt;0),ROUND(ROUND($I299,3)*Cenas!$B$14*Cenas!F$18,2),0),"")</f>
        <v/>
      </c>
      <c r="P299" s="144" t="str">
        <f>IF($AA299,IF(AND($I299&lt;&gt;"",$I299&lt;&gt;0),ROUND(ROUND($I299,3)*Cenas!$B$14*Cenas!G$18,2),0),"")</f>
        <v/>
      </c>
      <c r="Q299" s="103" t="b">
        <f>AND($A299="x",ISBLANK($K299),ISBLANK($N299),NOT(ISBLANK('Daļu izvēle'!K296)))</f>
        <v>0</v>
      </c>
      <c r="R299" s="1"/>
      <c r="W299" s="1" t="b">
        <f t="shared" si="22"/>
        <v>0</v>
      </c>
      <c r="X299" s="1" t="b">
        <f>AND($A299="x",'Daļu izvēle'!$K296&lt;&gt;"",ISBLANK($K299))</f>
        <v>0</v>
      </c>
      <c r="Y299" s="1" t="b">
        <f>AND($A299="x",'Daļu izvēle'!$K296&lt;&gt;"",ISBLANK($N299))</f>
        <v>0</v>
      </c>
      <c r="Z299" s="1" t="e">
        <f t="shared" si="20"/>
        <v>#VALUE!</v>
      </c>
      <c r="AA299" s="56" t="b">
        <f>AND($A299="x",'Daļu izvēle'!$K296&lt;&gt;"",'Daļu izvēle'!$K296&lt;&gt;0)</f>
        <v>0</v>
      </c>
      <c r="AB299" s="56" t="b">
        <f t="shared" si="23"/>
        <v>0</v>
      </c>
      <c r="AC299" s="56" t="b">
        <f t="shared" si="24"/>
        <v>1</v>
      </c>
    </row>
    <row r="300" spans="1:29" hidden="1" x14ac:dyDescent="0.3">
      <c r="A300" s="324" t="str">
        <f>SUBSTITUTE('Daļu izvēle'!A297,"0","")</f>
        <v/>
      </c>
      <c r="B300" s="368">
        <f>'Daļu izvēle'!B297</f>
        <v>289</v>
      </c>
      <c r="C300" s="368" t="str">
        <f>'Daļu izvēle'!C297</f>
        <v>Ziemeļlatgale</v>
      </c>
      <c r="D300" s="369" t="str">
        <f>'Daļu izvēle'!D297</f>
        <v>Kārsavas</v>
      </c>
      <c r="E300" s="370">
        <f>'Daļu izvēle'!K297</f>
        <v>0</v>
      </c>
      <c r="F300" s="370">
        <f>'Daļu izvēle'!L297</f>
        <v>0</v>
      </c>
      <c r="G300" s="108">
        <f>'Daļu izvēle'!M297</f>
        <v>0</v>
      </c>
      <c r="H300" s="109">
        <f>'Daļu izvēle'!N297</f>
        <v>0</v>
      </c>
      <c r="I300" s="383"/>
      <c r="J300" s="381">
        <f t="shared" si="21"/>
        <v>0</v>
      </c>
      <c r="K300" s="96" t="str">
        <f>IF($AA300,IF(AND($I300&lt;&gt;"",$I300&lt;&gt;0),ROUND(ROUND($I300,3)*Cenas!$B$14*Cenas!B$18,2),0),"")</f>
        <v/>
      </c>
      <c r="L300" s="96" t="str">
        <f>IF($AA300,IF(AND($I300&lt;&gt;"",$I300&lt;&gt;0),ROUND(ROUND($I300,3)*Cenas!$B$14*Cenas!C$18,2),0),"")</f>
        <v/>
      </c>
      <c r="M300" s="96" t="str">
        <f>IF($AA300,IF(AND($I300&lt;&gt;"",$I300&lt;&gt;0),ROUND(ROUND($I300,3)*Cenas!$B$14*Cenas!D$18,2),0),"")</f>
        <v/>
      </c>
      <c r="N300" s="96" t="str">
        <f>IF($AA300,IF(AND($I300&lt;&gt;"",$I300&lt;&gt;0),ROUND(ROUND($I300,3)*Cenas!$B$14*Cenas!E$18,2),0),"")</f>
        <v/>
      </c>
      <c r="O300" s="96" t="str">
        <f>IF($AA300,IF(AND($I300&lt;&gt;"",$I300&lt;&gt;0),ROUND(ROUND($I300,3)*Cenas!$B$14*Cenas!F$18,2),0),"")</f>
        <v/>
      </c>
      <c r="P300" s="144" t="str">
        <f>IF($AA300,IF(AND($I300&lt;&gt;"",$I300&lt;&gt;0),ROUND(ROUND($I300,3)*Cenas!$B$14*Cenas!G$18,2),0),"")</f>
        <v/>
      </c>
      <c r="Q300" s="103" t="b">
        <f>AND($A300="x",ISBLANK($K300),ISBLANK($N300),NOT(ISBLANK('Daļu izvēle'!K297)))</f>
        <v>0</v>
      </c>
      <c r="R300" s="1"/>
      <c r="W300" s="1" t="b">
        <f t="shared" si="22"/>
        <v>0</v>
      </c>
      <c r="X300" s="1" t="b">
        <f>AND($A300="x",'Daļu izvēle'!$K297&lt;&gt;"",ISBLANK($K300))</f>
        <v>0</v>
      </c>
      <c r="Y300" s="1" t="b">
        <f>AND($A300="x",'Daļu izvēle'!$K297&lt;&gt;"",ISBLANK($N300))</f>
        <v>0</v>
      </c>
      <c r="Z300" s="1" t="e">
        <f t="shared" si="20"/>
        <v>#VALUE!</v>
      </c>
      <c r="AA300" s="56" t="b">
        <f>AND($A300="x",'Daļu izvēle'!$K297&lt;&gt;"",'Daļu izvēle'!$K297&lt;&gt;0)</f>
        <v>0</v>
      </c>
      <c r="AB300" s="56" t="b">
        <f t="shared" si="23"/>
        <v>0</v>
      </c>
      <c r="AC300" s="56" t="b">
        <f t="shared" si="24"/>
        <v>1</v>
      </c>
    </row>
    <row r="301" spans="1:29" hidden="1" x14ac:dyDescent="0.3">
      <c r="A301" s="324" t="str">
        <f>SUBSTITUTE('Daļu izvēle'!A298,"0","")</f>
        <v/>
      </c>
      <c r="B301" s="368">
        <f>'Daļu izvēle'!B298</f>
        <v>290</v>
      </c>
      <c r="C301" s="368" t="str">
        <f>'Daļu izvēle'!C298</f>
        <v>Ziemeļlatgale</v>
      </c>
      <c r="D301" s="369" t="str">
        <f>'Daļu izvēle'!D298</f>
        <v>Kārsavas</v>
      </c>
      <c r="E301" s="370">
        <f>'Daļu izvēle'!K298</f>
        <v>0</v>
      </c>
      <c r="F301" s="370">
        <f>'Daļu izvēle'!L298</f>
        <v>0</v>
      </c>
      <c r="G301" s="108">
        <f>'Daļu izvēle'!M298</f>
        <v>0</v>
      </c>
      <c r="H301" s="109">
        <f>'Daļu izvēle'!N298</f>
        <v>0</v>
      </c>
      <c r="I301" s="383"/>
      <c r="J301" s="381">
        <f t="shared" si="21"/>
        <v>0</v>
      </c>
      <c r="K301" s="96" t="str">
        <f>IF($AA301,IF(AND($I301&lt;&gt;"",$I301&lt;&gt;0),ROUND(ROUND($I301,3)*Cenas!$B$14*Cenas!B$18,2),0),"")</f>
        <v/>
      </c>
      <c r="L301" s="96" t="str">
        <f>IF($AA301,IF(AND($I301&lt;&gt;"",$I301&lt;&gt;0),ROUND(ROUND($I301,3)*Cenas!$B$14*Cenas!C$18,2),0),"")</f>
        <v/>
      </c>
      <c r="M301" s="96" t="str">
        <f>IF($AA301,IF(AND($I301&lt;&gt;"",$I301&lt;&gt;0),ROUND(ROUND($I301,3)*Cenas!$B$14*Cenas!D$18,2),0),"")</f>
        <v/>
      </c>
      <c r="N301" s="96" t="str">
        <f>IF($AA301,IF(AND($I301&lt;&gt;"",$I301&lt;&gt;0),ROUND(ROUND($I301,3)*Cenas!$B$14*Cenas!E$18,2),0),"")</f>
        <v/>
      </c>
      <c r="O301" s="96" t="str">
        <f>IF($AA301,IF(AND($I301&lt;&gt;"",$I301&lt;&gt;0),ROUND(ROUND($I301,3)*Cenas!$B$14*Cenas!F$18,2),0),"")</f>
        <v/>
      </c>
      <c r="P301" s="144" t="str">
        <f>IF($AA301,IF(AND($I301&lt;&gt;"",$I301&lt;&gt;0),ROUND(ROUND($I301,3)*Cenas!$B$14*Cenas!G$18,2),0),"")</f>
        <v/>
      </c>
      <c r="Q301" s="103" t="b">
        <f>AND($A301="x",ISBLANK($K301),ISBLANK($N301),NOT(ISBLANK('Daļu izvēle'!K298)))</f>
        <v>0</v>
      </c>
      <c r="R301" s="1"/>
      <c r="W301" s="1" t="b">
        <f t="shared" si="22"/>
        <v>0</v>
      </c>
      <c r="X301" s="1" t="b">
        <f>AND($A301="x",'Daļu izvēle'!$K298&lt;&gt;"",ISBLANK($K301))</f>
        <v>0</v>
      </c>
      <c r="Y301" s="1" t="b">
        <f>AND($A301="x",'Daļu izvēle'!$K298&lt;&gt;"",ISBLANK($N301))</f>
        <v>0</v>
      </c>
      <c r="Z301" s="1" t="e">
        <f t="shared" si="20"/>
        <v>#VALUE!</v>
      </c>
      <c r="AA301" s="56" t="b">
        <f>AND($A301="x",'Daļu izvēle'!$K298&lt;&gt;"",'Daļu izvēle'!$K298&lt;&gt;0)</f>
        <v>0</v>
      </c>
      <c r="AB301" s="56" t="b">
        <f t="shared" si="23"/>
        <v>0</v>
      </c>
      <c r="AC301" s="56" t="b">
        <f t="shared" si="24"/>
        <v>1</v>
      </c>
    </row>
    <row r="302" spans="1:29" hidden="1" x14ac:dyDescent="0.3">
      <c r="A302" s="324" t="str">
        <f>SUBSTITUTE('Daļu izvēle'!A299,"0","")</f>
        <v/>
      </c>
      <c r="B302" s="368">
        <f>'Daļu izvēle'!B299</f>
        <v>291</v>
      </c>
      <c r="C302" s="368" t="str">
        <f>'Daļu izvēle'!C299</f>
        <v>Ziemeļlatgale</v>
      </c>
      <c r="D302" s="369" t="str">
        <f>'Daļu izvēle'!D299</f>
        <v>Ludzas</v>
      </c>
      <c r="E302" s="370">
        <f>'Daļu izvēle'!K299</f>
        <v>0</v>
      </c>
      <c r="F302" s="370">
        <f>'Daļu izvēle'!L299</f>
        <v>0</v>
      </c>
      <c r="G302" s="108">
        <f>'Daļu izvēle'!M299</f>
        <v>0</v>
      </c>
      <c r="H302" s="109">
        <f>'Daļu izvēle'!N299</f>
        <v>0</v>
      </c>
      <c r="I302" s="383"/>
      <c r="J302" s="381">
        <f t="shared" si="21"/>
        <v>0</v>
      </c>
      <c r="K302" s="96" t="str">
        <f>IF($AA302,IF(AND($I302&lt;&gt;"",$I302&lt;&gt;0),ROUND(ROUND($I302,3)*Cenas!$B$14*Cenas!B$18,2),0),"")</f>
        <v/>
      </c>
      <c r="L302" s="96" t="str">
        <f>IF($AA302,IF(AND($I302&lt;&gt;"",$I302&lt;&gt;0),ROUND(ROUND($I302,3)*Cenas!$B$14*Cenas!C$18,2),0),"")</f>
        <v/>
      </c>
      <c r="M302" s="96" t="str">
        <f>IF($AA302,IF(AND($I302&lt;&gt;"",$I302&lt;&gt;0),ROUND(ROUND($I302,3)*Cenas!$B$14*Cenas!D$18,2),0),"")</f>
        <v/>
      </c>
      <c r="N302" s="96" t="str">
        <f>IF($AA302,IF(AND($I302&lt;&gt;"",$I302&lt;&gt;0),ROUND(ROUND($I302,3)*Cenas!$B$14*Cenas!E$18,2),0),"")</f>
        <v/>
      </c>
      <c r="O302" s="96" t="str">
        <f>IF($AA302,IF(AND($I302&lt;&gt;"",$I302&lt;&gt;0),ROUND(ROUND($I302,3)*Cenas!$B$14*Cenas!F$18,2),0),"")</f>
        <v/>
      </c>
      <c r="P302" s="144" t="str">
        <f>IF($AA302,IF(AND($I302&lt;&gt;"",$I302&lt;&gt;0),ROUND(ROUND($I302,3)*Cenas!$B$14*Cenas!G$18,2),0),"")</f>
        <v/>
      </c>
      <c r="Q302" s="103" t="b">
        <f>AND($A302="x",ISBLANK($K302),ISBLANK($N302),NOT(ISBLANK('Daļu izvēle'!K299)))</f>
        <v>0</v>
      </c>
      <c r="R302" s="1"/>
      <c r="W302" s="1" t="b">
        <f t="shared" si="22"/>
        <v>0</v>
      </c>
      <c r="X302" s="1" t="b">
        <f>AND($A302="x",'Daļu izvēle'!$K299&lt;&gt;"",ISBLANK($K302))</f>
        <v>0</v>
      </c>
      <c r="Y302" s="1" t="b">
        <f>AND($A302="x",'Daļu izvēle'!$K299&lt;&gt;"",ISBLANK($N302))</f>
        <v>0</v>
      </c>
      <c r="Z302" s="1" t="e">
        <f t="shared" si="20"/>
        <v>#VALUE!</v>
      </c>
      <c r="AA302" s="56" t="b">
        <f>AND($A302="x",'Daļu izvēle'!$K299&lt;&gt;"",'Daļu izvēle'!$K299&lt;&gt;0)</f>
        <v>0</v>
      </c>
      <c r="AB302" s="56" t="b">
        <f t="shared" si="23"/>
        <v>0</v>
      </c>
      <c r="AC302" s="56" t="b">
        <f t="shared" si="24"/>
        <v>1</v>
      </c>
    </row>
    <row r="303" spans="1:29" hidden="1" x14ac:dyDescent="0.3">
      <c r="A303" s="324" t="str">
        <f>SUBSTITUTE('Daļu izvēle'!A300,"0","")</f>
        <v/>
      </c>
      <c r="B303" s="368">
        <f>'Daļu izvēle'!B300</f>
        <v>292</v>
      </c>
      <c r="C303" s="368" t="str">
        <f>'Daļu izvēle'!C300</f>
        <v>Ziemeļlatgale</v>
      </c>
      <c r="D303" s="369" t="str">
        <f>'Daļu izvēle'!D300</f>
        <v>Ludzas</v>
      </c>
      <c r="E303" s="370">
        <f>'Daļu izvēle'!K300</f>
        <v>0</v>
      </c>
      <c r="F303" s="370">
        <f>'Daļu izvēle'!L300</f>
        <v>0</v>
      </c>
      <c r="G303" s="108">
        <f>'Daļu izvēle'!M300</f>
        <v>0</v>
      </c>
      <c r="H303" s="109">
        <f>'Daļu izvēle'!N300</f>
        <v>0</v>
      </c>
      <c r="I303" s="383"/>
      <c r="J303" s="381">
        <f t="shared" si="21"/>
        <v>0</v>
      </c>
      <c r="K303" s="96" t="str">
        <f>IF($AA303,IF(AND($I303&lt;&gt;"",$I303&lt;&gt;0),ROUND(ROUND($I303,3)*Cenas!$B$14*Cenas!B$18,2),0),"")</f>
        <v/>
      </c>
      <c r="L303" s="96" t="str">
        <f>IF($AA303,IF(AND($I303&lt;&gt;"",$I303&lt;&gt;0),ROUND(ROUND($I303,3)*Cenas!$B$14*Cenas!C$18,2),0),"")</f>
        <v/>
      </c>
      <c r="M303" s="96" t="str">
        <f>IF($AA303,IF(AND($I303&lt;&gt;"",$I303&lt;&gt;0),ROUND(ROUND($I303,3)*Cenas!$B$14*Cenas!D$18,2),0),"")</f>
        <v/>
      </c>
      <c r="N303" s="96" t="str">
        <f>IF($AA303,IF(AND($I303&lt;&gt;"",$I303&lt;&gt;0),ROUND(ROUND($I303,3)*Cenas!$B$14*Cenas!E$18,2),0),"")</f>
        <v/>
      </c>
      <c r="O303" s="96" t="str">
        <f>IF($AA303,IF(AND($I303&lt;&gt;"",$I303&lt;&gt;0),ROUND(ROUND($I303,3)*Cenas!$B$14*Cenas!F$18,2),0),"")</f>
        <v/>
      </c>
      <c r="P303" s="144" t="str">
        <f>IF($AA303,IF(AND($I303&lt;&gt;"",$I303&lt;&gt;0),ROUND(ROUND($I303,3)*Cenas!$B$14*Cenas!G$18,2),0),"")</f>
        <v/>
      </c>
      <c r="Q303" s="103" t="b">
        <f>AND($A303="x",ISBLANK($K303),ISBLANK($N303),NOT(ISBLANK('Daļu izvēle'!K300)))</f>
        <v>0</v>
      </c>
      <c r="R303" s="1"/>
      <c r="W303" s="1" t="b">
        <f t="shared" si="22"/>
        <v>0</v>
      </c>
      <c r="X303" s="1" t="b">
        <f>AND($A303="x",'Daļu izvēle'!$K300&lt;&gt;"",ISBLANK($K303))</f>
        <v>0</v>
      </c>
      <c r="Y303" s="1" t="b">
        <f>AND($A303="x",'Daļu izvēle'!$K300&lt;&gt;"",ISBLANK($N303))</f>
        <v>0</v>
      </c>
      <c r="Z303" s="1" t="e">
        <f t="shared" si="20"/>
        <v>#VALUE!</v>
      </c>
      <c r="AA303" s="56" t="b">
        <f>AND($A303="x",'Daļu izvēle'!$K300&lt;&gt;"",'Daļu izvēle'!$K300&lt;&gt;0)</f>
        <v>0</v>
      </c>
      <c r="AB303" s="56" t="b">
        <f t="shared" si="23"/>
        <v>0</v>
      </c>
      <c r="AC303" s="56" t="b">
        <f t="shared" si="24"/>
        <v>1</v>
      </c>
    </row>
    <row r="304" spans="1:29" hidden="1" x14ac:dyDescent="0.3">
      <c r="A304" s="324" t="str">
        <f>SUBSTITUTE('Daļu izvēle'!A301,"0","")</f>
        <v/>
      </c>
      <c r="B304" s="368">
        <f>'Daļu izvēle'!B301</f>
        <v>293</v>
      </c>
      <c r="C304" s="368" t="str">
        <f>'Daļu izvēle'!C301</f>
        <v>Ziemeļlatgale</v>
      </c>
      <c r="D304" s="369" t="str">
        <f>'Daļu izvēle'!D301</f>
        <v>Ludzas</v>
      </c>
      <c r="E304" s="370">
        <f>'Daļu izvēle'!K301</f>
        <v>0</v>
      </c>
      <c r="F304" s="370">
        <f>'Daļu izvēle'!L301</f>
        <v>0</v>
      </c>
      <c r="G304" s="108">
        <f>'Daļu izvēle'!M301</f>
        <v>0</v>
      </c>
      <c r="H304" s="109">
        <f>'Daļu izvēle'!N301</f>
        <v>0</v>
      </c>
      <c r="I304" s="383"/>
      <c r="J304" s="381">
        <f t="shared" si="21"/>
        <v>0</v>
      </c>
      <c r="K304" s="96" t="str">
        <f>IF($AA304,IF(AND($I304&lt;&gt;"",$I304&lt;&gt;0),ROUND(ROUND($I304,3)*Cenas!$B$14*Cenas!B$18,2),0),"")</f>
        <v/>
      </c>
      <c r="L304" s="96" t="str">
        <f>IF($AA304,IF(AND($I304&lt;&gt;"",$I304&lt;&gt;0),ROUND(ROUND($I304,3)*Cenas!$B$14*Cenas!C$18,2),0),"")</f>
        <v/>
      </c>
      <c r="M304" s="96" t="str">
        <f>IF($AA304,IF(AND($I304&lt;&gt;"",$I304&lt;&gt;0),ROUND(ROUND($I304,3)*Cenas!$B$14*Cenas!D$18,2),0),"")</f>
        <v/>
      </c>
      <c r="N304" s="96" t="str">
        <f>IF($AA304,IF(AND($I304&lt;&gt;"",$I304&lt;&gt;0),ROUND(ROUND($I304,3)*Cenas!$B$14*Cenas!E$18,2),0),"")</f>
        <v/>
      </c>
      <c r="O304" s="96" t="str">
        <f>IF($AA304,IF(AND($I304&lt;&gt;"",$I304&lt;&gt;0),ROUND(ROUND($I304,3)*Cenas!$B$14*Cenas!F$18,2),0),"")</f>
        <v/>
      </c>
      <c r="P304" s="144" t="str">
        <f>IF($AA304,IF(AND($I304&lt;&gt;"",$I304&lt;&gt;0),ROUND(ROUND($I304,3)*Cenas!$B$14*Cenas!G$18,2),0),"")</f>
        <v/>
      </c>
      <c r="Q304" s="103" t="b">
        <f>AND($A304="x",ISBLANK($K304),ISBLANK($N304),NOT(ISBLANK('Daļu izvēle'!K301)))</f>
        <v>0</v>
      </c>
      <c r="R304" s="1"/>
      <c r="W304" s="1" t="b">
        <f t="shared" si="22"/>
        <v>0</v>
      </c>
      <c r="X304" s="1" t="b">
        <f>AND($A304="x",'Daļu izvēle'!$K301&lt;&gt;"",ISBLANK($K304))</f>
        <v>0</v>
      </c>
      <c r="Y304" s="1" t="b">
        <f>AND($A304="x",'Daļu izvēle'!$K301&lt;&gt;"",ISBLANK($N304))</f>
        <v>0</v>
      </c>
      <c r="Z304" s="1" t="e">
        <f t="shared" si="20"/>
        <v>#VALUE!</v>
      </c>
      <c r="AA304" s="56" t="b">
        <f>AND($A304="x",'Daļu izvēle'!$K301&lt;&gt;"",'Daļu izvēle'!$K301&lt;&gt;0)</f>
        <v>0</v>
      </c>
      <c r="AB304" s="56" t="b">
        <f t="shared" si="23"/>
        <v>0</v>
      </c>
      <c r="AC304" s="56" t="b">
        <f t="shared" si="24"/>
        <v>1</v>
      </c>
    </row>
    <row r="305" spans="1:29" hidden="1" x14ac:dyDescent="0.3">
      <c r="A305" s="324" t="str">
        <f>SUBSTITUTE('Daļu izvēle'!A302,"0","")</f>
        <v/>
      </c>
      <c r="B305" s="368">
        <f>'Daļu izvēle'!B302</f>
        <v>294</v>
      </c>
      <c r="C305" s="368" t="str">
        <f>'Daļu izvēle'!C302</f>
        <v>Ziemeļlatgale</v>
      </c>
      <c r="D305" s="369" t="str">
        <f>'Daļu izvēle'!D302</f>
        <v>Ludzas</v>
      </c>
      <c r="E305" s="370">
        <f>'Daļu izvēle'!K302</f>
        <v>20</v>
      </c>
      <c r="F305" s="370">
        <f>'Daļu izvēle'!L302</f>
        <v>0</v>
      </c>
      <c r="G305" s="108">
        <f>'Daļu izvēle'!M302</f>
        <v>0</v>
      </c>
      <c r="H305" s="109">
        <f>'Daļu izvēle'!N302</f>
        <v>0</v>
      </c>
      <c r="I305" s="383"/>
      <c r="J305" s="381">
        <f t="shared" si="21"/>
        <v>0</v>
      </c>
      <c r="K305" s="96" t="str">
        <f>IF($AA305,IF(AND($I305&lt;&gt;"",$I305&lt;&gt;0),ROUND(ROUND($I305,3)*Cenas!$B$14*Cenas!B$18,2),0),"")</f>
        <v/>
      </c>
      <c r="L305" s="96" t="str">
        <f>IF($AA305,IF(AND($I305&lt;&gt;"",$I305&lt;&gt;0),ROUND(ROUND($I305,3)*Cenas!$B$14*Cenas!C$18,2),0),"")</f>
        <v/>
      </c>
      <c r="M305" s="96" t="str">
        <f>IF($AA305,IF(AND($I305&lt;&gt;"",$I305&lt;&gt;0),ROUND(ROUND($I305,3)*Cenas!$B$14*Cenas!D$18,2),0),"")</f>
        <v/>
      </c>
      <c r="N305" s="96" t="str">
        <f>IF($AA305,IF(AND($I305&lt;&gt;"",$I305&lt;&gt;0),ROUND(ROUND($I305,3)*Cenas!$B$14*Cenas!E$18,2),0),"")</f>
        <v/>
      </c>
      <c r="O305" s="96" t="str">
        <f>IF($AA305,IF(AND($I305&lt;&gt;"",$I305&lt;&gt;0),ROUND(ROUND($I305,3)*Cenas!$B$14*Cenas!F$18,2),0),"")</f>
        <v/>
      </c>
      <c r="P305" s="144" t="str">
        <f>IF($AA305,IF(AND($I305&lt;&gt;"",$I305&lt;&gt;0),ROUND(ROUND($I305,3)*Cenas!$B$14*Cenas!G$18,2),0),"")</f>
        <v/>
      </c>
      <c r="Q305" s="103" t="b">
        <f>AND($A305="x",ISBLANK($K305),ISBLANK($N305),NOT(ISBLANK('Daļu izvēle'!K302)))</f>
        <v>0</v>
      </c>
      <c r="R305" s="1"/>
      <c r="W305" s="1" t="b">
        <f t="shared" si="22"/>
        <v>0</v>
      </c>
      <c r="X305" s="1" t="b">
        <f>AND($A305="x",'Daļu izvēle'!$K302&lt;&gt;"",ISBLANK($K305))</f>
        <v>0</v>
      </c>
      <c r="Y305" s="1" t="b">
        <f>AND($A305="x",'Daļu izvēle'!$K302&lt;&gt;"",ISBLANK($N305))</f>
        <v>0</v>
      </c>
      <c r="Z305" s="1" t="e">
        <f t="shared" si="20"/>
        <v>#VALUE!</v>
      </c>
      <c r="AA305" s="56" t="b">
        <f>AND($A305="x",'Daļu izvēle'!$K302&lt;&gt;"",'Daļu izvēle'!$K302&lt;&gt;0)</f>
        <v>0</v>
      </c>
      <c r="AB305" s="56" t="b">
        <f t="shared" si="23"/>
        <v>0</v>
      </c>
      <c r="AC305" s="56" t="b">
        <f t="shared" si="24"/>
        <v>1</v>
      </c>
    </row>
  </sheetData>
  <sheetProtection algorithmName="SHA-512" hashValue="YH1tJWBsvAYebtlNlniZwY7M76KdpVHDqed9I+IW7rJjtLcR9F7iSEgnU9vusmG9EBLezrCn0F6T8UaM+I735A==" saltValue="icd8EpyL2RrjCDcsiI/vSw==" spinCount="100000" sheet="1" objects="1" scenarios="1" autoFilter="0"/>
  <autoFilter ref="A11:D305" xr:uid="{0D6482E9-BC10-46E7-B3B0-58D3E6D82787}">
    <filterColumn colId="0">
      <customFilters>
        <customFilter operator="notEqual" val=" "/>
      </customFilters>
    </filterColumn>
  </autoFilter>
  <mergeCells count="15">
    <mergeCell ref="N10:P10"/>
    <mergeCell ref="A8:P8"/>
    <mergeCell ref="A10:A11"/>
    <mergeCell ref="E10:G10"/>
    <mergeCell ref="K9:P9"/>
    <mergeCell ref="I10:I11"/>
    <mergeCell ref="J10:J11"/>
    <mergeCell ref="D10:D11"/>
    <mergeCell ref="C10:C11"/>
    <mergeCell ref="B10:B11"/>
    <mergeCell ref="A4:L4"/>
    <mergeCell ref="A5:L5"/>
    <mergeCell ref="A1:L1"/>
    <mergeCell ref="A3:D3"/>
    <mergeCell ref="K10:M10"/>
  </mergeCells>
  <conditionalFormatting sqref="K12:P305">
    <cfRule type="expression" dxfId="14" priority="1">
      <formula>$AA12=TRUE</formula>
    </cfRule>
  </conditionalFormatting>
  <conditionalFormatting sqref="I12:I305">
    <cfRule type="expression" dxfId="13" priority="486">
      <formula>AND($AA12=TRUE,$I12&lt;&gt;"",$I12&lt;&gt;0)</formula>
    </cfRule>
    <cfRule type="expression" dxfId="12" priority="487">
      <formula>AND($AA12=TRUE,$I12="",$I12=0)</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2:I305" xr:uid="{62B1CE1A-2024-4A15-9DCD-9527D8438562}">
      <formula1>AND($AA12=TRUE,$I12&gt;0)</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4B9C1-92F4-4C9A-A35E-37504BEEC4E8}">
  <sheetPr codeName="Sheet12" filterMode="1">
    <tabColor theme="9" tint="0.79998168889431442"/>
  </sheetPr>
  <dimension ref="A1:AJ306"/>
  <sheetViews>
    <sheetView showGridLines="0" zoomScaleNormal="100" workbookViewId="0">
      <pane ySplit="12" topLeftCell="A307" activePane="bottomLeft" state="frozen"/>
      <selection pane="bottomLeft" activeCell="A10" sqref="A10:A12"/>
    </sheetView>
  </sheetViews>
  <sheetFormatPr defaultColWidth="9.109375" defaultRowHeight="14.4" x14ac:dyDescent="0.3"/>
  <cols>
    <col min="1" max="1" width="12.5546875" style="328" customWidth="1"/>
    <col min="2" max="2" width="10.5546875" style="7" customWidth="1"/>
    <col min="3" max="3" width="12" style="7" customWidth="1"/>
    <col min="4" max="4" width="17.109375" style="82" customWidth="1"/>
    <col min="5" max="6" width="7.5546875" style="7" customWidth="1"/>
    <col min="7" max="7" width="7.5546875" style="1" hidden="1" customWidth="1"/>
    <col min="8" max="8" width="5.5546875" style="1" hidden="1" customWidth="1"/>
    <col min="9" max="10" width="12.33203125" style="7" customWidth="1"/>
    <col min="11" max="12" width="13.109375" style="7" customWidth="1"/>
    <col min="13" max="15" width="10.5546875" style="1" hidden="1" customWidth="1"/>
    <col min="16" max="17" width="12.21875" style="7" customWidth="1"/>
    <col min="18" max="18" width="10.5546875" style="1" hidden="1" customWidth="1"/>
    <col min="19" max="19" width="20.5546875" style="7" customWidth="1"/>
    <col min="20" max="20" width="9.109375" style="7" customWidth="1"/>
    <col min="21" max="25" width="9.109375" hidden="1" customWidth="1"/>
    <col min="26" max="26" width="11" hidden="1" customWidth="1"/>
    <col min="27" max="28" width="9.109375" hidden="1" customWidth="1"/>
    <col min="29" max="30" width="18.88671875" style="1" hidden="1" customWidth="1"/>
    <col min="31" max="31" width="15.109375" style="1" hidden="1" customWidth="1"/>
    <col min="32" max="32" width="9.109375" style="1" hidden="1" customWidth="1"/>
    <col min="33" max="34" width="9.109375" style="76" hidden="1" customWidth="1"/>
    <col min="35" max="36" width="9.109375" style="57" hidden="1" customWidth="1"/>
    <col min="37" max="16384" width="9.109375" style="7"/>
  </cols>
  <sheetData>
    <row r="1" spans="1:36" x14ac:dyDescent="0.3">
      <c r="A1" s="229" t="s">
        <v>147</v>
      </c>
      <c r="B1" s="243"/>
      <c r="C1" s="243"/>
      <c r="D1" s="244"/>
      <c r="E1" s="243"/>
      <c r="F1" s="243"/>
      <c r="G1" s="243"/>
      <c r="H1" s="243"/>
      <c r="I1" s="243"/>
      <c r="J1" s="243"/>
      <c r="K1" s="243"/>
      <c r="L1" s="243"/>
      <c r="M1" s="15"/>
      <c r="N1" s="15"/>
      <c r="O1" s="15"/>
      <c r="P1" s="313"/>
      <c r="Q1" s="313"/>
      <c r="R1" s="15"/>
      <c r="AG1" s="57"/>
      <c r="AH1" s="57"/>
    </row>
    <row r="2" spans="1:36" x14ac:dyDescent="0.3">
      <c r="A2" s="80"/>
      <c r="B2" s="309"/>
      <c r="C2" s="309"/>
      <c r="D2" s="80"/>
      <c r="E2" s="309"/>
      <c r="F2" s="309"/>
      <c r="G2" s="62"/>
      <c r="H2" s="62"/>
      <c r="I2" s="309"/>
      <c r="J2" s="309"/>
      <c r="K2" s="309"/>
      <c r="L2" s="309"/>
      <c r="M2" s="26"/>
      <c r="N2" s="26"/>
      <c r="O2" s="26"/>
      <c r="P2" s="329"/>
      <c r="Q2" s="329"/>
      <c r="R2" s="18"/>
      <c r="V2" s="15" t="s">
        <v>186</v>
      </c>
      <c r="AG2" s="57"/>
      <c r="AH2" s="57"/>
    </row>
    <row r="3" spans="1:36" ht="24" customHeight="1" x14ac:dyDescent="0.3">
      <c r="A3" s="352" t="s">
        <v>148</v>
      </c>
      <c r="B3" s="352"/>
      <c r="C3" s="352"/>
      <c r="D3" s="384"/>
      <c r="E3" s="385"/>
      <c r="F3" s="385"/>
      <c r="G3" s="110"/>
      <c r="H3" s="110"/>
      <c r="I3" s="385"/>
      <c r="J3" s="385"/>
      <c r="K3" s="385"/>
      <c r="L3" s="385"/>
      <c r="M3" s="111"/>
      <c r="N3" s="111"/>
      <c r="O3" s="111"/>
      <c r="P3" s="329"/>
      <c r="Q3" s="329"/>
      <c r="R3" s="18"/>
      <c r="AG3" s="57"/>
      <c r="AH3" s="57"/>
    </row>
    <row r="4" spans="1:36" ht="45" customHeight="1" x14ac:dyDescent="0.3">
      <c r="A4" s="353" t="s">
        <v>230</v>
      </c>
      <c r="B4" s="353"/>
      <c r="C4" s="353"/>
      <c r="D4" s="422"/>
      <c r="E4" s="353"/>
      <c r="F4" s="353"/>
      <c r="G4" s="237"/>
      <c r="H4" s="237"/>
      <c r="I4" s="353"/>
      <c r="J4" s="353"/>
      <c r="K4" s="353"/>
      <c r="L4" s="353"/>
      <c r="M4" s="112"/>
      <c r="N4" s="112"/>
      <c r="O4" s="112"/>
      <c r="P4" s="396"/>
      <c r="Q4" s="396"/>
      <c r="R4" s="112"/>
      <c r="S4" s="396"/>
      <c r="AG4" s="57"/>
      <c r="AH4" s="57"/>
    </row>
    <row r="5" spans="1:36" ht="24" customHeight="1" x14ac:dyDescent="0.3">
      <c r="A5" s="345" t="s">
        <v>150</v>
      </c>
      <c r="B5" s="345"/>
      <c r="C5" s="345"/>
      <c r="D5" s="346"/>
      <c r="E5" s="345"/>
      <c r="F5" s="345"/>
      <c r="G5" s="231"/>
      <c r="H5" s="231"/>
      <c r="I5" s="345"/>
      <c r="J5" s="345"/>
      <c r="K5" s="345"/>
      <c r="L5" s="345"/>
      <c r="M5" s="27"/>
      <c r="N5" s="27"/>
      <c r="O5" s="27"/>
      <c r="P5" s="329"/>
      <c r="Q5" s="329"/>
      <c r="R5" s="18"/>
      <c r="AG5" s="57"/>
      <c r="AH5" s="57"/>
    </row>
    <row r="6" spans="1:36" ht="24" customHeight="1" x14ac:dyDescent="0.3">
      <c r="A6" s="345" t="s">
        <v>165</v>
      </c>
      <c r="B6" s="345"/>
      <c r="C6" s="345"/>
      <c r="D6" s="346"/>
      <c r="E6" s="345"/>
      <c r="F6" s="345"/>
      <c r="G6" s="231"/>
      <c r="H6" s="231"/>
      <c r="I6" s="345"/>
      <c r="J6" s="345"/>
      <c r="K6" s="345"/>
      <c r="L6" s="345"/>
      <c r="M6" s="27"/>
      <c r="N6" s="27"/>
      <c r="O6" s="27"/>
      <c r="P6" s="329"/>
      <c r="Q6" s="329"/>
      <c r="R6" s="18"/>
      <c r="AG6" s="57"/>
      <c r="AH6" s="57"/>
    </row>
    <row r="7" spans="1:36" ht="30" customHeight="1" x14ac:dyDescent="0.3">
      <c r="A7" s="312"/>
      <c r="B7" s="386"/>
      <c r="C7" s="386"/>
      <c r="D7" s="311"/>
      <c r="E7" s="386"/>
      <c r="F7" s="386"/>
      <c r="G7" s="27"/>
      <c r="H7" s="27"/>
      <c r="I7" s="386"/>
      <c r="J7" s="386"/>
      <c r="K7" s="386"/>
      <c r="L7" s="386"/>
      <c r="M7" s="27"/>
      <c r="N7" s="27"/>
      <c r="O7" s="27"/>
      <c r="P7" s="329"/>
      <c r="Q7" s="329"/>
      <c r="R7" s="18"/>
      <c r="AG7" s="57"/>
      <c r="AH7" s="57"/>
    </row>
    <row r="8" spans="1:36" ht="15" thickBot="1" x14ac:dyDescent="0.35">
      <c r="A8" s="354"/>
      <c r="B8" s="355"/>
      <c r="C8" s="355"/>
      <c r="D8" s="311"/>
      <c r="E8" s="355"/>
      <c r="F8" s="355"/>
      <c r="G8" s="26"/>
      <c r="H8" s="26"/>
      <c r="I8" s="355"/>
      <c r="J8" s="355"/>
      <c r="K8" s="355"/>
      <c r="L8" s="355"/>
      <c r="M8" s="26"/>
      <c r="N8" s="26"/>
      <c r="O8" s="26"/>
      <c r="P8" s="329"/>
      <c r="Q8" s="329"/>
      <c r="R8" s="18"/>
      <c r="AG8" s="57"/>
      <c r="AH8" s="57"/>
    </row>
    <row r="9" spans="1:36" s="332" customFormat="1" ht="15" customHeight="1" thickBot="1" x14ac:dyDescent="0.35">
      <c r="A9" s="398" t="s">
        <v>113</v>
      </c>
      <c r="B9" s="399"/>
      <c r="C9" s="399"/>
      <c r="D9" s="400"/>
      <c r="E9" s="399"/>
      <c r="F9" s="399"/>
      <c r="G9" s="246"/>
      <c r="H9" s="246"/>
      <c r="I9" s="399"/>
      <c r="J9" s="399"/>
      <c r="K9" s="399"/>
      <c r="L9" s="399"/>
      <c r="M9" s="246"/>
      <c r="N9" s="246"/>
      <c r="O9" s="246"/>
      <c r="P9" s="399"/>
      <c r="Q9" s="399"/>
      <c r="R9" s="246"/>
      <c r="S9" s="403"/>
      <c r="U9" s="67"/>
      <c r="V9" s="67"/>
      <c r="W9" s="67"/>
      <c r="X9" s="67"/>
      <c r="Y9" s="67"/>
      <c r="Z9" s="67"/>
      <c r="AA9" s="67"/>
      <c r="AB9" s="67"/>
      <c r="AC9" s="6"/>
      <c r="AD9" s="6"/>
      <c r="AE9" s="6"/>
      <c r="AF9" s="6"/>
      <c r="AG9" s="69"/>
      <c r="AH9" s="69"/>
      <c r="AI9" s="69"/>
      <c r="AJ9" s="69"/>
    </row>
    <row r="10" spans="1:36" ht="54.75" customHeight="1" x14ac:dyDescent="0.3">
      <c r="A10" s="361" t="s">
        <v>20</v>
      </c>
      <c r="B10" s="362" t="s">
        <v>0</v>
      </c>
      <c r="C10" s="362" t="s">
        <v>1</v>
      </c>
      <c r="D10" s="362" t="s">
        <v>15</v>
      </c>
      <c r="E10" s="401" t="s">
        <v>178</v>
      </c>
      <c r="F10" s="415"/>
      <c r="G10" s="247"/>
      <c r="H10" s="247"/>
      <c r="I10" s="389" t="s">
        <v>155</v>
      </c>
      <c r="J10" s="390" t="s">
        <v>179</v>
      </c>
      <c r="K10" s="375" t="s">
        <v>202</v>
      </c>
      <c r="L10" s="376"/>
      <c r="M10" s="238"/>
      <c r="N10" s="233"/>
      <c r="O10" s="234"/>
      <c r="P10" s="314" t="s">
        <v>203</v>
      </c>
      <c r="Q10" s="376"/>
      <c r="R10" s="272"/>
      <c r="S10" s="419" t="s">
        <v>229</v>
      </c>
      <c r="AG10" s="57"/>
      <c r="AH10" s="57"/>
    </row>
    <row r="11" spans="1:36" ht="37.799999999999997" customHeight="1" x14ac:dyDescent="0.3">
      <c r="A11" s="387"/>
      <c r="B11" s="388"/>
      <c r="C11" s="388"/>
      <c r="D11" s="388"/>
      <c r="E11" s="402"/>
      <c r="F11" s="416"/>
      <c r="G11" s="248"/>
      <c r="H11" s="248"/>
      <c r="I11" s="391"/>
      <c r="J11" s="392"/>
      <c r="K11" s="393" t="s">
        <v>204</v>
      </c>
      <c r="L11" s="417" t="s">
        <v>205</v>
      </c>
      <c r="M11" s="407" t="s">
        <v>117</v>
      </c>
      <c r="N11" s="249" t="s">
        <v>118</v>
      </c>
      <c r="O11" s="405" t="s">
        <v>119</v>
      </c>
      <c r="P11" s="393" t="s">
        <v>116</v>
      </c>
      <c r="Q11" s="417" t="s">
        <v>119</v>
      </c>
      <c r="R11" s="409" t="s">
        <v>117</v>
      </c>
      <c r="S11" s="420"/>
      <c r="AG11" s="236" t="s">
        <v>98</v>
      </c>
      <c r="AH11" s="236" t="s">
        <v>141</v>
      </c>
      <c r="AI11" s="236" t="s">
        <v>142</v>
      </c>
      <c r="AJ11" s="251" t="s">
        <v>161</v>
      </c>
    </row>
    <row r="12" spans="1:36" ht="19.5" customHeight="1" thickBot="1" x14ac:dyDescent="0.35">
      <c r="A12" s="363"/>
      <c r="B12" s="364"/>
      <c r="C12" s="364"/>
      <c r="D12" s="364"/>
      <c r="E12" s="339">
        <f>'Daļu izvēle'!Q8</f>
        <v>2027</v>
      </c>
      <c r="F12" s="379">
        <f>'Daļu izvēle'!R8</f>
        <v>2028</v>
      </c>
      <c r="G12" s="93">
        <f>'Daļu izvēle'!S8</f>
        <v>2028</v>
      </c>
      <c r="H12" s="105">
        <f>'Daļu izvēle'!T8</f>
        <v>2027</v>
      </c>
      <c r="I12" s="394"/>
      <c r="J12" s="395"/>
      <c r="K12" s="363"/>
      <c r="L12" s="418"/>
      <c r="M12" s="408"/>
      <c r="N12" s="242"/>
      <c r="O12" s="406"/>
      <c r="P12" s="363"/>
      <c r="Q12" s="418"/>
      <c r="R12" s="253"/>
      <c r="S12" s="421"/>
      <c r="U12" s="19" t="s">
        <v>39</v>
      </c>
      <c r="V12" s="19" t="s">
        <v>40</v>
      </c>
      <c r="W12" s="19" t="s">
        <v>36</v>
      </c>
      <c r="X12" s="19" t="s">
        <v>38</v>
      </c>
      <c r="Y12" s="19" t="s">
        <v>37</v>
      </c>
      <c r="Z12" s="19" t="s">
        <v>32</v>
      </c>
      <c r="AC12" s="1" t="s">
        <v>12</v>
      </c>
      <c r="AD12" s="1" t="s">
        <v>13</v>
      </c>
      <c r="AE12" s="11">
        <v>0.35</v>
      </c>
      <c r="AG12" s="250"/>
      <c r="AH12" s="250"/>
      <c r="AI12" s="236"/>
      <c r="AJ12" s="251"/>
    </row>
    <row r="13" spans="1:36" hidden="1" x14ac:dyDescent="0.3">
      <c r="A13" s="410" t="str">
        <f>SUBSTITUTE('Daļu izvēle'!A9,"0","")</f>
        <v/>
      </c>
      <c r="B13" s="365">
        <f>'Daļu izvēle'!B9</f>
        <v>1</v>
      </c>
      <c r="C13" s="365" t="str">
        <f>'Daļu izvēle'!C9</f>
        <v>Austrumvidzeme</v>
      </c>
      <c r="D13" s="366" t="str">
        <f>'Daļu izvēle'!D9</f>
        <v>Ērģemes</v>
      </c>
      <c r="E13" s="367">
        <f>'Daļu izvēle'!Q9</f>
        <v>80</v>
      </c>
      <c r="F13" s="367">
        <f>'Daļu izvēle'!R9</f>
        <v>0</v>
      </c>
      <c r="G13" s="106">
        <f>'Daļu izvēle'!S9</f>
        <v>0</v>
      </c>
      <c r="H13" s="107">
        <f>'Daļu izvēle'!T9</f>
        <v>0</v>
      </c>
      <c r="I13" s="411"/>
      <c r="J13" s="412">
        <f>IF(AND(K13&lt;&gt;"",L13&lt;&gt;"",M13&lt;&gt;"",N13&lt;&gt;"",O13&lt;&gt;"",P13&lt;&gt;"",Q13&lt;&gt;"",R13&lt;&gt;"",S13&lt;&gt;""),ROUND(AVERAGE(K13,L13,P13,Q13,S13),2),0)</f>
        <v>0</v>
      </c>
      <c r="K13" s="413" t="str">
        <f>IF($AG13,IF(AND($I13&lt;&gt;"",$I13&lt;&gt;0),ROUND(ROUND($I13,3)*Cenas!$B$23*Cenas!B$27,2),0),"")</f>
        <v/>
      </c>
      <c r="L13" s="413" t="str">
        <f>IF($AG13,IF(AND($I13&lt;&gt;"",$I13&lt;&gt;0),ROUND(ROUND($I13,3)*Cenas!$B$23*Cenas!C$27,2),0),"")</f>
        <v/>
      </c>
      <c r="M13" s="165" t="str">
        <f>IF($AG13,IF(AND($I13&lt;&gt;"",$I13&lt;&gt;0),ROUND(ROUND($I13,3)*Cenas!$B$23*Cenas!D$27,2),0),"")</f>
        <v/>
      </c>
      <c r="N13" s="165" t="str">
        <f>IF($AG13,IF(AND($I13&lt;&gt;"",$I13&lt;&gt;0),ROUND(ROUND($I13,3)*Cenas!$B$23*Cenas!E$27,2),0),"")</f>
        <v/>
      </c>
      <c r="O13" s="165" t="str">
        <f>IF($AG13,IF(AND($I13&lt;&gt;"",$I13&lt;&gt;0),ROUND(ROUND($I13,3)*Cenas!$B$23*Cenas!F$27,2),0),"")</f>
        <v/>
      </c>
      <c r="P13" s="413" t="str">
        <f>IF($AG13,IF(AND($I13&lt;&gt;"",$I13&lt;&gt;0),ROUND(ROUND($I13,3)*Cenas!$B$23*Cenas!D$27,2),0),"")</f>
        <v/>
      </c>
      <c r="Q13" s="413" t="str">
        <f>IF($AG13,IF(AND($I13&lt;&gt;"",$I13&lt;&gt;0),ROUND(ROUND($I13,3)*Cenas!$B$23*Cenas!E$27,2),0),"")</f>
        <v/>
      </c>
      <c r="R13" s="165" t="str">
        <f>IF($AG13,IF(AND($I13&lt;&gt;"",$I13&lt;&gt;0),ROUND(ROUND($I13,3)*Cenas!$B$23*Cenas!I$27,2),0),"")</f>
        <v/>
      </c>
      <c r="S13" s="414" t="str">
        <f>IF($AG13,IF(AND($I13&lt;&gt;"",$I13&lt;&gt;0),ROUND(ROUND($I13,3)*Cenas!$B$23*Cenas!F$27,2),0),"")</f>
        <v/>
      </c>
      <c r="U13" t="b">
        <f>OR(NOT(ISBLANK($K13)),NOT(Y13))</f>
        <v>1</v>
      </c>
      <c r="V13" t="b">
        <f>OR(NOT(ISBLANK($P13)),NOT(Y13))</f>
        <v>1</v>
      </c>
      <c r="W13" t="b">
        <f>OR(AND(U13,V13,S13&gt;=0.89*'Daļu izvēle'!J9),NOT(Y13))</f>
        <v>1</v>
      </c>
      <c r="X13" t="b">
        <f>OR(AND(U13,V13,W13),NOT(Y13))</f>
        <v>1</v>
      </c>
      <c r="Y13" t="b">
        <f>AND($A13="x",NOT(ISBLANK('Daļu izvēle'!Q9)))</f>
        <v>0</v>
      </c>
      <c r="Z13" t="b">
        <f>AND(NOT(ISBLANK(K13)),NOT(ISBLANK(P13)))</f>
        <v>1</v>
      </c>
      <c r="AC13" s="1" t="b">
        <f>AND($A13="x",'Daļu izvēle'!$Q9&lt;&gt;"",ISBLANK($K13))</f>
        <v>0</v>
      </c>
      <c r="AD13" s="1" t="b">
        <f>AND($A13="x",'Daļu izvēle'!$Q9&lt;&gt;"",ISBLANK($P13))</f>
        <v>0</v>
      </c>
      <c r="AE13" s="1" t="e">
        <f>AND(A13="x",J13&lt;&gt;"",K13*1.35&gt;P13)</f>
        <v>#VALUE!</v>
      </c>
      <c r="AG13" s="76" t="b">
        <f>AND($A13="x",'Daļu izvēle'!$Q9&lt;&gt;"",'Daļu izvēle'!Q9&lt;&gt;0)</f>
        <v>0</v>
      </c>
      <c r="AH13" s="76" t="b">
        <f>AND(AG13=TRUE,I13&lt;&gt;"",I13&lt;&gt;0)</f>
        <v>0</v>
      </c>
      <c r="AI13" s="57" t="b">
        <f>I13&gt;=0.85*Stādīšana!I12</f>
        <v>1</v>
      </c>
      <c r="AJ13" s="57" t="b">
        <f>IF(AG13,AND(AG13,AH13),TRUE)</f>
        <v>1</v>
      </c>
    </row>
    <row r="14" spans="1:36" hidden="1" x14ac:dyDescent="0.3">
      <c r="A14" s="324" t="str">
        <f>SUBSTITUTE('Daļu izvēle'!A10,"0","")</f>
        <v/>
      </c>
      <c r="B14" s="365">
        <f>'Daļu izvēle'!B10</f>
        <v>2</v>
      </c>
      <c r="C14" s="365" t="str">
        <f>'Daļu izvēle'!C10</f>
        <v>Austrumvidzeme</v>
      </c>
      <c r="D14" s="366" t="str">
        <f>'Daļu izvēle'!D10</f>
        <v>Ērģemes</v>
      </c>
      <c r="E14" s="370">
        <f>'Daļu izvēle'!Q10</f>
        <v>120</v>
      </c>
      <c r="F14" s="370">
        <f>'Daļu izvēle'!R10</f>
        <v>100</v>
      </c>
      <c r="G14" s="108">
        <f>'Daļu izvēle'!S10</f>
        <v>0</v>
      </c>
      <c r="H14" s="109">
        <f>'Daļu izvēle'!T10</f>
        <v>0</v>
      </c>
      <c r="I14" s="383"/>
      <c r="J14" s="404">
        <f t="shared" ref="J14:J77" si="0">IF(AND(K14&lt;&gt;"",L14&lt;&gt;"",M14&lt;&gt;"",N14&lt;&gt;"",O14&lt;&gt;"",P14&lt;&gt;"",Q14&lt;&gt;"",R14&lt;&gt;"",S14&lt;&gt;""),ROUND(AVERAGE(K14,L14,P14,Q14,S14),2),0)</f>
        <v>0</v>
      </c>
      <c r="K14" s="167" t="str">
        <f>IF($AG14,IF(AND($I14&lt;&gt;"",$I14&lt;&gt;0),ROUND(ROUND($I14,3)*Cenas!$B$23*Cenas!B$27,2),0),"")</f>
        <v/>
      </c>
      <c r="L14" s="166" t="str">
        <f>IF($AG14,IF(AND($I14&lt;&gt;"",$I14&lt;&gt;0),ROUND(ROUND($I14,3)*Cenas!$B$23*Cenas!C$27,2),0),"")</f>
        <v/>
      </c>
      <c r="M14" s="166" t="str">
        <f>IF($AG14,IF(AND($I14&lt;&gt;"",$I14&lt;&gt;0),ROUND(ROUND($I14,3)*Cenas!$B$23*Cenas!D$27,2),0),"")</f>
        <v/>
      </c>
      <c r="N14" s="166" t="str">
        <f>IF($AG14,IF(AND($I14&lt;&gt;"",$I14&lt;&gt;0),ROUND(ROUND($I14,3)*Cenas!$B$23*Cenas!E$27,2),0),"")</f>
        <v/>
      </c>
      <c r="O14" s="166" t="str">
        <f>IF($AG14,IF(AND($I14&lt;&gt;"",$I14&lt;&gt;0),ROUND(ROUND($I14,3)*Cenas!$B$23*Cenas!F$27,2),0),"")</f>
        <v/>
      </c>
      <c r="P14" s="166" t="str">
        <f>IF($AG14,IF(AND($I14&lt;&gt;"",$I14&lt;&gt;0),ROUND(ROUND($I14,3)*Cenas!$B$23*Cenas!D$27,2),0),"")</f>
        <v/>
      </c>
      <c r="Q14" s="166" t="str">
        <f>IF($AG14,IF(AND($I14&lt;&gt;"",$I14&lt;&gt;0),ROUND(ROUND($I14,3)*Cenas!$B$23*Cenas!E$27,2),0),"")</f>
        <v/>
      </c>
      <c r="R14" s="166" t="str">
        <f>IF($AG14,IF(AND($I14&lt;&gt;"",$I14&lt;&gt;0),ROUND(ROUND($I14,3)*Cenas!$B$23*Cenas!I$27,2),0),"")</f>
        <v/>
      </c>
      <c r="S14" s="168" t="str">
        <f>IF($AG14,IF(AND($I14&lt;&gt;"",$I14&lt;&gt;0),ROUND(ROUND($I14,3)*Cenas!$B$23*Cenas!F$27,2),0),"")</f>
        <v/>
      </c>
      <c r="T14" s="397"/>
      <c r="U14" t="b">
        <f t="shared" ref="U14:U77" si="1">OR(NOT(ISBLANK($K14)),NOT(Y14))</f>
        <v>1</v>
      </c>
      <c r="V14" t="b">
        <f t="shared" ref="V14:V77" si="2">OR(NOT(ISBLANK($P14)),NOT(Y14))</f>
        <v>1</v>
      </c>
      <c r="W14" t="b">
        <f>OR(AND(U14,V14,S14&gt;=0.89*'Daļu izvēle'!J10),NOT(Y14))</f>
        <v>1</v>
      </c>
      <c r="X14" t="b">
        <f t="shared" ref="X14:X77" si="3">OR(AND(U14,V14,W14),NOT(Y14))</f>
        <v>1</v>
      </c>
      <c r="Y14" t="b">
        <f>AND($A14="x",NOT(ISBLANK('Daļu izvēle'!Q10)))</f>
        <v>0</v>
      </c>
      <c r="Z14" t="b">
        <f t="shared" ref="Z14:Z77" si="4">AND(NOT(ISBLANK(K14)),NOT(ISBLANK(P14)))</f>
        <v>1</v>
      </c>
      <c r="AC14" s="1" t="b">
        <f>AND($A14="x",'Daļu izvēle'!$Q10&lt;&gt;"",ISBLANK($K14))</f>
        <v>0</v>
      </c>
      <c r="AD14" s="1" t="b">
        <f>AND($A14="x",'Daļu izvēle'!$Q10&lt;&gt;"",ISBLANK($P14))</f>
        <v>0</v>
      </c>
      <c r="AE14" s="1" t="e">
        <f t="shared" ref="AE14:AE76" si="5">AND(A14="x",K14&lt;&gt;"",P14&lt;&gt;"",K14*1.35&gt;P14)</f>
        <v>#VALUE!</v>
      </c>
      <c r="AG14" s="76" t="b">
        <f>AND($A14="x",'Daļu izvēle'!$Q10&lt;&gt;"",'Daļu izvēle'!Q10&lt;&gt;0)</f>
        <v>0</v>
      </c>
      <c r="AH14" s="76" t="b">
        <f t="shared" ref="AH14:AH77" si="6">AND(AG14=TRUE,I14&lt;&gt;"",I14&lt;&gt;0)</f>
        <v>0</v>
      </c>
      <c r="AI14" s="57" t="b">
        <f>I14&gt;=0.85*Stādīšana!I13</f>
        <v>1</v>
      </c>
      <c r="AJ14" s="57" t="b">
        <f t="shared" ref="AJ14:AJ77" si="7">IF(AG14,AND(AG14,AH14),TRUE)</f>
        <v>1</v>
      </c>
    </row>
    <row r="15" spans="1:36" hidden="1" x14ac:dyDescent="0.3">
      <c r="A15" s="324" t="str">
        <f>SUBSTITUTE('Daļu izvēle'!A11,"0","")</f>
        <v/>
      </c>
      <c r="B15" s="365">
        <f>'Daļu izvēle'!B11</f>
        <v>3</v>
      </c>
      <c r="C15" s="365" t="str">
        <f>'Daļu izvēle'!C11</f>
        <v>Austrumvidzeme</v>
      </c>
      <c r="D15" s="366" t="str">
        <f>'Daļu izvēle'!D11</f>
        <v>Ērģemes</v>
      </c>
      <c r="E15" s="370">
        <f>'Daļu izvēle'!Q11</f>
        <v>120</v>
      </c>
      <c r="F15" s="370">
        <f>'Daļu izvēle'!R11</f>
        <v>0</v>
      </c>
      <c r="G15" s="108">
        <f>'Daļu izvēle'!S11</f>
        <v>0</v>
      </c>
      <c r="H15" s="109">
        <f>'Daļu izvēle'!T11</f>
        <v>0</v>
      </c>
      <c r="I15" s="383"/>
      <c r="J15" s="404">
        <f t="shared" si="0"/>
        <v>0</v>
      </c>
      <c r="K15" s="167" t="str">
        <f>IF($AG15,IF(AND($I15&lt;&gt;"",$I15&lt;&gt;0),ROUND(ROUND($I15,3)*Cenas!$B$23*Cenas!B$27,2),0),"")</f>
        <v/>
      </c>
      <c r="L15" s="166" t="str">
        <f>IF($AG15,IF(AND($I15&lt;&gt;"",$I15&lt;&gt;0),ROUND(ROUND($I15,3)*Cenas!$B$23*Cenas!C$27,2),0),"")</f>
        <v/>
      </c>
      <c r="M15" s="166" t="str">
        <f>IF($AG15,IF(AND($I15&lt;&gt;"",$I15&lt;&gt;0),ROUND(ROUND($I15,3)*Cenas!$B$23*Cenas!D$27,2),0),"")</f>
        <v/>
      </c>
      <c r="N15" s="166" t="str">
        <f>IF($AG15,IF(AND($I15&lt;&gt;"",$I15&lt;&gt;0),ROUND(ROUND($I15,3)*Cenas!$B$23*Cenas!E$27,2),0),"")</f>
        <v/>
      </c>
      <c r="O15" s="166" t="str">
        <f>IF($AG15,IF(AND($I15&lt;&gt;"",$I15&lt;&gt;0),ROUND(ROUND($I15,3)*Cenas!$B$23*Cenas!F$27,2),0),"")</f>
        <v/>
      </c>
      <c r="P15" s="166" t="str">
        <f>IF($AG15,IF(AND($I15&lt;&gt;"",$I15&lt;&gt;0),ROUND(ROUND($I15,3)*Cenas!$B$23*Cenas!D$27,2),0),"")</f>
        <v/>
      </c>
      <c r="Q15" s="166" t="str">
        <f>IF($AG15,IF(AND($I15&lt;&gt;"",$I15&lt;&gt;0),ROUND(ROUND($I15,3)*Cenas!$B$23*Cenas!E$27,2),0),"")</f>
        <v/>
      </c>
      <c r="R15" s="166" t="str">
        <f>IF($AG15,IF(AND($I15&lt;&gt;"",$I15&lt;&gt;0),ROUND(ROUND($I15,3)*Cenas!$B$23*Cenas!I$27,2),0),"")</f>
        <v/>
      </c>
      <c r="S15" s="168" t="str">
        <f>IF($AG15,IF(AND($I15&lt;&gt;"",$I15&lt;&gt;0),ROUND(ROUND($I15,3)*Cenas!$B$23*Cenas!F$27,2),0),"")</f>
        <v/>
      </c>
      <c r="T15" s="397"/>
      <c r="U15" t="b">
        <f t="shared" si="1"/>
        <v>1</v>
      </c>
      <c r="V15" t="b">
        <f t="shared" si="2"/>
        <v>1</v>
      </c>
      <c r="W15" t="b">
        <f>OR(AND(U15,V15,S15&gt;=0.89*'Daļu izvēle'!J11),NOT(Y15))</f>
        <v>1</v>
      </c>
      <c r="X15" t="b">
        <f t="shared" si="3"/>
        <v>1</v>
      </c>
      <c r="Y15" t="b">
        <f>AND($A15="x",NOT(ISBLANK('Daļu izvēle'!Q11)))</f>
        <v>0</v>
      </c>
      <c r="Z15" t="b">
        <f t="shared" si="4"/>
        <v>1</v>
      </c>
      <c r="AC15" s="1" t="b">
        <f>AND($A15="x",'Daļu izvēle'!$Q11&lt;&gt;"",ISBLANK($K15))</f>
        <v>0</v>
      </c>
      <c r="AD15" s="1" t="b">
        <f>AND($A15="x",'Daļu izvēle'!$Q11&lt;&gt;"",ISBLANK($P15))</f>
        <v>0</v>
      </c>
      <c r="AE15" s="1" t="e">
        <f t="shared" si="5"/>
        <v>#VALUE!</v>
      </c>
      <c r="AG15" s="76" t="b">
        <f>AND($A15="x",'Daļu izvēle'!$Q11&lt;&gt;"",'Daļu izvēle'!Q11&lt;&gt;0)</f>
        <v>0</v>
      </c>
      <c r="AH15" s="76" t="b">
        <f t="shared" si="6"/>
        <v>0</v>
      </c>
      <c r="AI15" s="57" t="b">
        <f>I15&gt;=0.85*Stādīšana!I14</f>
        <v>1</v>
      </c>
      <c r="AJ15" s="57" t="b">
        <f t="shared" si="7"/>
        <v>1</v>
      </c>
    </row>
    <row r="16" spans="1:36" hidden="1" x14ac:dyDescent="0.3">
      <c r="A16" s="324" t="str">
        <f>SUBSTITUTE('Daļu izvēle'!A12,"0","")</f>
        <v/>
      </c>
      <c r="B16" s="365">
        <f>'Daļu izvēle'!B12</f>
        <v>4</v>
      </c>
      <c r="C16" s="365" t="str">
        <f>'Daļu izvēle'!C12</f>
        <v>Austrumvidzeme</v>
      </c>
      <c r="D16" s="366" t="str">
        <f>'Daļu izvēle'!D12</f>
        <v>Strenču</v>
      </c>
      <c r="E16" s="370">
        <f>'Daļu izvēle'!Q12</f>
        <v>50</v>
      </c>
      <c r="F16" s="370">
        <f>'Daļu izvēle'!R12</f>
        <v>0</v>
      </c>
      <c r="G16" s="108">
        <f>'Daļu izvēle'!S12</f>
        <v>0</v>
      </c>
      <c r="H16" s="109">
        <f>'Daļu izvēle'!T12</f>
        <v>0</v>
      </c>
      <c r="I16" s="383"/>
      <c r="J16" s="404">
        <f t="shared" si="0"/>
        <v>0</v>
      </c>
      <c r="K16" s="167" t="str">
        <f>IF($AG16,IF(AND($I16&lt;&gt;"",$I16&lt;&gt;0),ROUND(ROUND($I16,3)*Cenas!$B$23*Cenas!B$27,2),0),"")</f>
        <v/>
      </c>
      <c r="L16" s="166" t="str">
        <f>IF($AG16,IF(AND($I16&lt;&gt;"",$I16&lt;&gt;0),ROUND(ROUND($I16,3)*Cenas!$B$23*Cenas!C$27,2),0),"")</f>
        <v/>
      </c>
      <c r="M16" s="166" t="str">
        <f>IF($AG16,IF(AND($I16&lt;&gt;"",$I16&lt;&gt;0),ROUND(ROUND($I16,3)*Cenas!$B$23*Cenas!D$27,2),0),"")</f>
        <v/>
      </c>
      <c r="N16" s="166" t="str">
        <f>IF($AG16,IF(AND($I16&lt;&gt;"",$I16&lt;&gt;0),ROUND(ROUND($I16,3)*Cenas!$B$23*Cenas!E$27,2),0),"")</f>
        <v/>
      </c>
      <c r="O16" s="166" t="str">
        <f>IF($AG16,IF(AND($I16&lt;&gt;"",$I16&lt;&gt;0),ROUND(ROUND($I16,3)*Cenas!$B$23*Cenas!F$27,2),0),"")</f>
        <v/>
      </c>
      <c r="P16" s="166" t="str">
        <f>IF($AG16,IF(AND($I16&lt;&gt;"",$I16&lt;&gt;0),ROUND(ROUND($I16,3)*Cenas!$B$23*Cenas!D$27,2),0),"")</f>
        <v/>
      </c>
      <c r="Q16" s="166" t="str">
        <f>IF($AG16,IF(AND($I16&lt;&gt;"",$I16&lt;&gt;0),ROUND(ROUND($I16,3)*Cenas!$B$23*Cenas!E$27,2),0),"")</f>
        <v/>
      </c>
      <c r="R16" s="166" t="str">
        <f>IF($AG16,IF(AND($I16&lt;&gt;"",$I16&lt;&gt;0),ROUND(ROUND($I16,3)*Cenas!$B$23*Cenas!I$27,2),0),"")</f>
        <v/>
      </c>
      <c r="S16" s="169" t="str">
        <f>IF($AG16,IF(AND($I16&lt;&gt;"",$I16&lt;&gt;0),ROUND(ROUND($I16,3)*Cenas!$B$23*Cenas!F$27,2),0),"")</f>
        <v/>
      </c>
      <c r="U16" t="b">
        <f t="shared" si="1"/>
        <v>1</v>
      </c>
      <c r="V16" t="b">
        <f t="shared" si="2"/>
        <v>1</v>
      </c>
      <c r="W16" t="b">
        <f>OR(AND(U16,V16,S16&gt;=0.89*'Daļu izvēle'!J12),NOT(Y16))</f>
        <v>1</v>
      </c>
      <c r="X16" t="b">
        <f t="shared" si="3"/>
        <v>1</v>
      </c>
      <c r="Y16" t="b">
        <f>AND($A16="x",NOT(ISBLANK('Daļu izvēle'!Q12)))</f>
        <v>0</v>
      </c>
      <c r="Z16" t="b">
        <f t="shared" si="4"/>
        <v>1</v>
      </c>
      <c r="AC16" s="1" t="b">
        <f>AND($A16="x",'Daļu izvēle'!$Q12&lt;&gt;"",ISBLANK($K16))</f>
        <v>0</v>
      </c>
      <c r="AD16" s="1" t="b">
        <f>AND($A16="x",'Daļu izvēle'!$Q12&lt;&gt;"",ISBLANK($P16))</f>
        <v>0</v>
      </c>
      <c r="AE16" s="1" t="e">
        <f t="shared" si="5"/>
        <v>#VALUE!</v>
      </c>
      <c r="AG16" s="76" t="b">
        <f>AND($A16="x",'Daļu izvēle'!$Q12&lt;&gt;"",'Daļu izvēle'!Q12&lt;&gt;0)</f>
        <v>0</v>
      </c>
      <c r="AH16" s="76" t="b">
        <f t="shared" si="6"/>
        <v>0</v>
      </c>
      <c r="AI16" s="57" t="b">
        <f>I16&gt;=0.85*Stādīšana!I15</f>
        <v>1</v>
      </c>
      <c r="AJ16" s="57" t="b">
        <f t="shared" si="7"/>
        <v>1</v>
      </c>
    </row>
    <row r="17" spans="1:36" hidden="1" x14ac:dyDescent="0.3">
      <c r="A17" s="324" t="str">
        <f>SUBSTITUTE('Daļu izvēle'!A13,"0","")</f>
        <v/>
      </c>
      <c r="B17" s="365">
        <f>'Daļu izvēle'!B13</f>
        <v>5</v>
      </c>
      <c r="C17" s="365" t="str">
        <f>'Daļu izvēle'!C13</f>
        <v>Austrumvidzeme</v>
      </c>
      <c r="D17" s="366" t="str">
        <f>'Daļu izvēle'!D13</f>
        <v>Strenču</v>
      </c>
      <c r="E17" s="370">
        <f>'Daļu izvēle'!Q13</f>
        <v>100</v>
      </c>
      <c r="F17" s="370">
        <f>'Daļu izvēle'!R13</f>
        <v>50</v>
      </c>
      <c r="G17" s="108">
        <f>'Daļu izvēle'!S13</f>
        <v>0</v>
      </c>
      <c r="H17" s="109">
        <f>'Daļu izvēle'!T13</f>
        <v>0</v>
      </c>
      <c r="I17" s="383"/>
      <c r="J17" s="404">
        <f t="shared" si="0"/>
        <v>0</v>
      </c>
      <c r="K17" s="167" t="str">
        <f>IF($AG17,IF(AND($I17&lt;&gt;"",$I17&lt;&gt;0),ROUND(ROUND($I17,3)*Cenas!$B$23*Cenas!B$27,2),0),"")</f>
        <v/>
      </c>
      <c r="L17" s="166" t="str">
        <f>IF($AG17,IF(AND($I17&lt;&gt;"",$I17&lt;&gt;0),ROUND(ROUND($I17,3)*Cenas!$B$23*Cenas!C$27,2),0),"")</f>
        <v/>
      </c>
      <c r="M17" s="166" t="str">
        <f>IF($AG17,IF(AND($I17&lt;&gt;"",$I17&lt;&gt;0),ROUND(ROUND($I17,3)*Cenas!$B$23*Cenas!D$27,2),0),"")</f>
        <v/>
      </c>
      <c r="N17" s="166" t="str">
        <f>IF($AG17,IF(AND($I17&lt;&gt;"",$I17&lt;&gt;0),ROUND(ROUND($I17,3)*Cenas!$B$23*Cenas!E$27,2),0),"")</f>
        <v/>
      </c>
      <c r="O17" s="166" t="str">
        <f>IF($AG17,IF(AND($I17&lt;&gt;"",$I17&lt;&gt;0),ROUND(ROUND($I17,3)*Cenas!$B$23*Cenas!F$27,2),0),"")</f>
        <v/>
      </c>
      <c r="P17" s="166" t="str">
        <f>IF($AG17,IF(AND($I17&lt;&gt;"",$I17&lt;&gt;0),ROUND(ROUND($I17,3)*Cenas!$B$23*Cenas!D$27,2),0),"")</f>
        <v/>
      </c>
      <c r="Q17" s="166" t="str">
        <f>IF($AG17,IF(AND($I17&lt;&gt;"",$I17&lt;&gt;0),ROUND(ROUND($I17,3)*Cenas!$B$23*Cenas!E$27,2),0),"")</f>
        <v/>
      </c>
      <c r="R17" s="166" t="str">
        <f>IF($AG17,IF(AND($I17&lt;&gt;"",$I17&lt;&gt;0),ROUND(ROUND($I17,3)*Cenas!$B$23*Cenas!I$27,2),0),"")</f>
        <v/>
      </c>
      <c r="S17" s="169" t="str">
        <f>IF($AG17,IF(AND($I17&lt;&gt;"",$I17&lt;&gt;0),ROUND(ROUND($I17,3)*Cenas!$B$23*Cenas!F$27,2),0),"")</f>
        <v/>
      </c>
      <c r="U17" t="b">
        <f t="shared" si="1"/>
        <v>1</v>
      </c>
      <c r="V17" t="b">
        <f t="shared" si="2"/>
        <v>1</v>
      </c>
      <c r="W17" t="b">
        <f>OR(AND(U17,V17,S17&gt;=0.89*'Daļu izvēle'!J13),NOT(Y17))</f>
        <v>1</v>
      </c>
      <c r="X17" t="b">
        <f t="shared" si="3"/>
        <v>1</v>
      </c>
      <c r="Y17" t="b">
        <f>AND($A17="x",NOT(ISBLANK('Daļu izvēle'!Q13)))</f>
        <v>0</v>
      </c>
      <c r="Z17" t="b">
        <f t="shared" si="4"/>
        <v>1</v>
      </c>
      <c r="AC17" s="1" t="b">
        <f>AND($A17="x",'Daļu izvēle'!$Q13&lt;&gt;"",ISBLANK($K17))</f>
        <v>0</v>
      </c>
      <c r="AD17" s="1" t="b">
        <f>AND($A17="x",'Daļu izvēle'!$Q13&lt;&gt;"",ISBLANK($P17))</f>
        <v>0</v>
      </c>
      <c r="AE17" s="1" t="e">
        <f t="shared" si="5"/>
        <v>#VALUE!</v>
      </c>
      <c r="AG17" s="76" t="b">
        <f>AND($A17="x",'Daļu izvēle'!$Q13&lt;&gt;"",'Daļu izvēle'!Q13&lt;&gt;0)</f>
        <v>0</v>
      </c>
      <c r="AH17" s="76" t="b">
        <f t="shared" si="6"/>
        <v>0</v>
      </c>
      <c r="AI17" s="57" t="b">
        <f>I17&gt;=0.85*Stādīšana!I16</f>
        <v>1</v>
      </c>
      <c r="AJ17" s="57" t="b">
        <f t="shared" si="7"/>
        <v>1</v>
      </c>
    </row>
    <row r="18" spans="1:36" hidden="1" x14ac:dyDescent="0.3">
      <c r="A18" s="324" t="str">
        <f>SUBSTITUTE('Daļu izvēle'!A14,"0","")</f>
        <v/>
      </c>
      <c r="B18" s="365">
        <f>'Daļu izvēle'!B14</f>
        <v>6</v>
      </c>
      <c r="C18" s="365" t="str">
        <f>'Daļu izvēle'!C14</f>
        <v>Austrumvidzeme</v>
      </c>
      <c r="D18" s="366" t="str">
        <f>'Daļu izvēle'!D14</f>
        <v>Strenču</v>
      </c>
      <c r="E18" s="370">
        <f>'Daļu izvēle'!Q14</f>
        <v>150</v>
      </c>
      <c r="F18" s="370">
        <f>'Daļu izvēle'!R14</f>
        <v>100</v>
      </c>
      <c r="G18" s="108">
        <f>'Daļu izvēle'!S14</f>
        <v>0</v>
      </c>
      <c r="H18" s="109">
        <f>'Daļu izvēle'!T14</f>
        <v>0</v>
      </c>
      <c r="I18" s="383"/>
      <c r="J18" s="404">
        <f t="shared" si="0"/>
        <v>0</v>
      </c>
      <c r="K18" s="167" t="str">
        <f>IF($AG18,IF(AND($I18&lt;&gt;"",$I18&lt;&gt;0),ROUND(ROUND($I18,3)*Cenas!$B$23*Cenas!B$27,2),0),"")</f>
        <v/>
      </c>
      <c r="L18" s="166" t="str">
        <f>IF($AG18,IF(AND($I18&lt;&gt;"",$I18&lt;&gt;0),ROUND(ROUND($I18,3)*Cenas!$B$23*Cenas!C$27,2),0),"")</f>
        <v/>
      </c>
      <c r="M18" s="166" t="str">
        <f>IF($AG18,IF(AND($I18&lt;&gt;"",$I18&lt;&gt;0),ROUND(ROUND($I18,3)*Cenas!$B$23*Cenas!D$27,2),0),"")</f>
        <v/>
      </c>
      <c r="N18" s="166" t="str">
        <f>IF($AG18,IF(AND($I18&lt;&gt;"",$I18&lt;&gt;0),ROUND(ROUND($I18,3)*Cenas!$B$23*Cenas!E$27,2),0),"")</f>
        <v/>
      </c>
      <c r="O18" s="166" t="str">
        <f>IF($AG18,IF(AND($I18&lt;&gt;"",$I18&lt;&gt;0),ROUND(ROUND($I18,3)*Cenas!$B$23*Cenas!F$27,2),0),"")</f>
        <v/>
      </c>
      <c r="P18" s="166" t="str">
        <f>IF($AG18,IF(AND($I18&lt;&gt;"",$I18&lt;&gt;0),ROUND(ROUND($I18,3)*Cenas!$B$23*Cenas!D$27,2),0),"")</f>
        <v/>
      </c>
      <c r="Q18" s="166" t="str">
        <f>IF($AG18,IF(AND($I18&lt;&gt;"",$I18&lt;&gt;0),ROUND(ROUND($I18,3)*Cenas!$B$23*Cenas!E$27,2),0),"")</f>
        <v/>
      </c>
      <c r="R18" s="166" t="str">
        <f>IF($AG18,IF(AND($I18&lt;&gt;"",$I18&lt;&gt;0),ROUND(ROUND($I18,3)*Cenas!$B$23*Cenas!I$27,2),0),"")</f>
        <v/>
      </c>
      <c r="S18" s="169" t="str">
        <f>IF($AG18,IF(AND($I18&lt;&gt;"",$I18&lt;&gt;0),ROUND(ROUND($I18,3)*Cenas!$B$23*Cenas!F$27,2),0),"")</f>
        <v/>
      </c>
      <c r="U18" t="b">
        <f t="shared" si="1"/>
        <v>1</v>
      </c>
      <c r="V18" t="b">
        <f t="shared" si="2"/>
        <v>1</v>
      </c>
      <c r="W18" t="b">
        <f>OR(AND(U18,V18,S18&gt;=0.89*'Daļu izvēle'!J14),NOT(Y18))</f>
        <v>1</v>
      </c>
      <c r="X18" t="b">
        <f t="shared" si="3"/>
        <v>1</v>
      </c>
      <c r="Y18" t="b">
        <f>AND($A18="x",NOT(ISBLANK('Daļu izvēle'!Q14)))</f>
        <v>0</v>
      </c>
      <c r="Z18" t="b">
        <f t="shared" si="4"/>
        <v>1</v>
      </c>
      <c r="AC18" s="1" t="b">
        <f>AND($A18="x",'Daļu izvēle'!$Q14&lt;&gt;"",ISBLANK($K18))</f>
        <v>0</v>
      </c>
      <c r="AD18" s="1" t="b">
        <f>AND($A18="x",'Daļu izvēle'!$Q14&lt;&gt;"",ISBLANK($P18))</f>
        <v>0</v>
      </c>
      <c r="AE18" s="1" t="e">
        <f t="shared" si="5"/>
        <v>#VALUE!</v>
      </c>
      <c r="AG18" s="76" t="b">
        <f>AND($A18="x",'Daļu izvēle'!$Q14&lt;&gt;"",'Daļu izvēle'!Q14&lt;&gt;0)</f>
        <v>0</v>
      </c>
      <c r="AH18" s="76" t="b">
        <f t="shared" si="6"/>
        <v>0</v>
      </c>
      <c r="AI18" s="57" t="b">
        <f>I18&gt;=0.85*Stādīšana!I17</f>
        <v>1</v>
      </c>
      <c r="AJ18" s="57" t="b">
        <f t="shared" si="7"/>
        <v>1</v>
      </c>
    </row>
    <row r="19" spans="1:36" hidden="1" x14ac:dyDescent="0.3">
      <c r="A19" s="324" t="str">
        <f>SUBSTITUTE('Daļu izvēle'!A15,"0","")</f>
        <v/>
      </c>
      <c r="B19" s="365">
        <f>'Daļu izvēle'!B15</f>
        <v>7</v>
      </c>
      <c r="C19" s="365" t="str">
        <f>'Daļu izvēle'!C15</f>
        <v>Austrumvidzeme</v>
      </c>
      <c r="D19" s="366" t="str">
        <f>'Daļu izvēle'!D15</f>
        <v>Silvas</v>
      </c>
      <c r="E19" s="370">
        <f>'Daļu izvēle'!Q15</f>
        <v>0</v>
      </c>
      <c r="F19" s="370">
        <f>'Daļu izvēle'!R15</f>
        <v>0</v>
      </c>
      <c r="G19" s="108">
        <f>'Daļu izvēle'!S15</f>
        <v>0</v>
      </c>
      <c r="H19" s="109">
        <f>'Daļu izvēle'!T15</f>
        <v>0</v>
      </c>
      <c r="I19" s="383"/>
      <c r="J19" s="404">
        <f t="shared" si="0"/>
        <v>0</v>
      </c>
      <c r="K19" s="167" t="str">
        <f>IF($AG19,IF(AND($I19&lt;&gt;"",$I19&lt;&gt;0),ROUND(ROUND($I19,3)*Cenas!$B$23*Cenas!B$27,2),0),"")</f>
        <v/>
      </c>
      <c r="L19" s="166" t="str">
        <f>IF($AG19,IF(AND($I19&lt;&gt;"",$I19&lt;&gt;0),ROUND(ROUND($I19,3)*Cenas!$B$23*Cenas!C$27,2),0),"")</f>
        <v/>
      </c>
      <c r="M19" s="166" t="str">
        <f>IF($AG19,IF(AND($I19&lt;&gt;"",$I19&lt;&gt;0),ROUND(ROUND($I19,3)*Cenas!$B$23*Cenas!D$27,2),0),"")</f>
        <v/>
      </c>
      <c r="N19" s="166" t="str">
        <f>IF($AG19,IF(AND($I19&lt;&gt;"",$I19&lt;&gt;0),ROUND(ROUND($I19,3)*Cenas!$B$23*Cenas!E$27,2),0),"")</f>
        <v/>
      </c>
      <c r="O19" s="166" t="str">
        <f>IF($AG19,IF(AND($I19&lt;&gt;"",$I19&lt;&gt;0),ROUND(ROUND($I19,3)*Cenas!$B$23*Cenas!F$27,2),0),"")</f>
        <v/>
      </c>
      <c r="P19" s="166" t="str">
        <f>IF($AG19,IF(AND($I19&lt;&gt;"",$I19&lt;&gt;0),ROUND(ROUND($I19,3)*Cenas!$B$23*Cenas!D$27,2),0),"")</f>
        <v/>
      </c>
      <c r="Q19" s="166" t="str">
        <f>IF($AG19,IF(AND($I19&lt;&gt;"",$I19&lt;&gt;0),ROUND(ROUND($I19,3)*Cenas!$B$23*Cenas!E$27,2),0),"")</f>
        <v/>
      </c>
      <c r="R19" s="166" t="str">
        <f>IF($AG19,IF(AND($I19&lt;&gt;"",$I19&lt;&gt;0),ROUND(ROUND($I19,3)*Cenas!$B$23*Cenas!I$27,2),0),"")</f>
        <v/>
      </c>
      <c r="S19" s="169" t="str">
        <f>IF($AG19,IF(AND($I19&lt;&gt;"",$I19&lt;&gt;0),ROUND(ROUND($I19,3)*Cenas!$B$23*Cenas!F$27,2),0),"")</f>
        <v/>
      </c>
      <c r="U19" t="b">
        <f t="shared" si="1"/>
        <v>1</v>
      </c>
      <c r="V19" t="b">
        <f t="shared" si="2"/>
        <v>1</v>
      </c>
      <c r="W19" t="b">
        <f>OR(AND(U19,V19,S19&gt;=0.89*'Daļu izvēle'!J15),NOT(Y19))</f>
        <v>1</v>
      </c>
      <c r="X19" t="b">
        <f t="shared" si="3"/>
        <v>1</v>
      </c>
      <c r="Y19" t="b">
        <f>AND($A19="x",NOT(ISBLANK('Daļu izvēle'!Q15)))</f>
        <v>0</v>
      </c>
      <c r="Z19" t="b">
        <f t="shared" si="4"/>
        <v>1</v>
      </c>
      <c r="AC19" s="1" t="b">
        <f>AND($A19="x",'Daļu izvēle'!$Q15&lt;&gt;"",ISBLANK($K19))</f>
        <v>0</v>
      </c>
      <c r="AD19" s="1" t="b">
        <f>AND($A19="x",'Daļu izvēle'!$Q15&lt;&gt;"",ISBLANK($P19))</f>
        <v>0</v>
      </c>
      <c r="AE19" s="1" t="e">
        <f t="shared" si="5"/>
        <v>#VALUE!</v>
      </c>
      <c r="AG19" s="76" t="b">
        <f>AND($A19="x",'Daļu izvēle'!$Q15&lt;&gt;"",'Daļu izvēle'!Q15&lt;&gt;0)</f>
        <v>0</v>
      </c>
      <c r="AH19" s="76" t="b">
        <f t="shared" si="6"/>
        <v>0</v>
      </c>
      <c r="AI19" s="57" t="b">
        <f>I19&gt;=0.85*Stādīšana!I18</f>
        <v>1</v>
      </c>
      <c r="AJ19" s="57" t="b">
        <f t="shared" si="7"/>
        <v>1</v>
      </c>
    </row>
    <row r="20" spans="1:36" hidden="1" x14ac:dyDescent="0.3">
      <c r="A20" s="324" t="str">
        <f>SUBSTITUTE('Daļu izvēle'!A16,"0","")</f>
        <v/>
      </c>
      <c r="B20" s="365">
        <f>'Daļu izvēle'!B16</f>
        <v>8</v>
      </c>
      <c r="C20" s="365" t="str">
        <f>'Daļu izvēle'!C16</f>
        <v>Austrumvidzeme</v>
      </c>
      <c r="D20" s="366" t="str">
        <f>'Daļu izvēle'!D16</f>
        <v>Silvas</v>
      </c>
      <c r="E20" s="370">
        <f>'Daļu izvēle'!Q16</f>
        <v>0</v>
      </c>
      <c r="F20" s="370">
        <f>'Daļu izvēle'!R16</f>
        <v>0</v>
      </c>
      <c r="G20" s="108">
        <f>'Daļu izvēle'!S16</f>
        <v>0</v>
      </c>
      <c r="H20" s="109">
        <f>'Daļu izvēle'!T16</f>
        <v>0</v>
      </c>
      <c r="I20" s="383"/>
      <c r="J20" s="404">
        <f t="shared" si="0"/>
        <v>0</v>
      </c>
      <c r="K20" s="167" t="str">
        <f>IF($AG20,IF(AND($I20&lt;&gt;"",$I20&lt;&gt;0),ROUND(ROUND($I20,3)*Cenas!$B$23*Cenas!B$27,2),0),"")</f>
        <v/>
      </c>
      <c r="L20" s="166" t="str">
        <f>IF($AG20,IF(AND($I20&lt;&gt;"",$I20&lt;&gt;0),ROUND(ROUND($I20,3)*Cenas!$B$23*Cenas!C$27,2),0),"")</f>
        <v/>
      </c>
      <c r="M20" s="166" t="str">
        <f>IF($AG20,IF(AND($I20&lt;&gt;"",$I20&lt;&gt;0),ROUND(ROUND($I20,3)*Cenas!$B$23*Cenas!D$27,2),0),"")</f>
        <v/>
      </c>
      <c r="N20" s="166" t="str">
        <f>IF($AG20,IF(AND($I20&lt;&gt;"",$I20&lt;&gt;0),ROUND(ROUND($I20,3)*Cenas!$B$23*Cenas!E$27,2),0),"")</f>
        <v/>
      </c>
      <c r="O20" s="166" t="str">
        <f>IF($AG20,IF(AND($I20&lt;&gt;"",$I20&lt;&gt;0),ROUND(ROUND($I20,3)*Cenas!$B$23*Cenas!F$27,2),0),"")</f>
        <v/>
      </c>
      <c r="P20" s="166" t="str">
        <f>IF($AG20,IF(AND($I20&lt;&gt;"",$I20&lt;&gt;0),ROUND(ROUND($I20,3)*Cenas!$B$23*Cenas!D$27,2),0),"")</f>
        <v/>
      </c>
      <c r="Q20" s="166" t="str">
        <f>IF($AG20,IF(AND($I20&lt;&gt;"",$I20&lt;&gt;0),ROUND(ROUND($I20,3)*Cenas!$B$23*Cenas!E$27,2),0),"")</f>
        <v/>
      </c>
      <c r="R20" s="166" t="str">
        <f>IF($AG20,IF(AND($I20&lt;&gt;"",$I20&lt;&gt;0),ROUND(ROUND($I20,3)*Cenas!$B$23*Cenas!I$27,2),0),"")</f>
        <v/>
      </c>
      <c r="S20" s="169" t="str">
        <f>IF($AG20,IF(AND($I20&lt;&gt;"",$I20&lt;&gt;0),ROUND(ROUND($I20,3)*Cenas!$B$23*Cenas!F$27,2),0),"")</f>
        <v/>
      </c>
      <c r="U20" t="b">
        <f t="shared" si="1"/>
        <v>1</v>
      </c>
      <c r="V20" t="b">
        <f t="shared" si="2"/>
        <v>1</v>
      </c>
      <c r="W20" t="b">
        <f>OR(AND(U20,V20,S20&gt;=0.89*'Daļu izvēle'!J16),NOT(Y20))</f>
        <v>1</v>
      </c>
      <c r="X20" t="b">
        <f t="shared" si="3"/>
        <v>1</v>
      </c>
      <c r="Y20" t="b">
        <f>AND($A20="x",NOT(ISBLANK('Daļu izvēle'!Q16)))</f>
        <v>0</v>
      </c>
      <c r="Z20" t="b">
        <f t="shared" si="4"/>
        <v>1</v>
      </c>
      <c r="AC20" s="1" t="b">
        <f>AND($A20="x",'Daļu izvēle'!$Q16&lt;&gt;"",ISBLANK($K20))</f>
        <v>0</v>
      </c>
      <c r="AD20" s="1" t="b">
        <f>AND($A20="x",'Daļu izvēle'!$Q16&lt;&gt;"",ISBLANK($P20))</f>
        <v>0</v>
      </c>
      <c r="AE20" s="1" t="e">
        <f t="shared" si="5"/>
        <v>#VALUE!</v>
      </c>
      <c r="AG20" s="76" t="b">
        <f>AND($A20="x",'Daļu izvēle'!$Q16&lt;&gt;"",'Daļu izvēle'!Q16&lt;&gt;0)</f>
        <v>0</v>
      </c>
      <c r="AH20" s="76" t="b">
        <f t="shared" si="6"/>
        <v>0</v>
      </c>
      <c r="AI20" s="57" t="b">
        <f>I20&gt;=0.85*Stādīšana!I19</f>
        <v>1</v>
      </c>
      <c r="AJ20" s="57" t="b">
        <f t="shared" si="7"/>
        <v>1</v>
      </c>
    </row>
    <row r="21" spans="1:36" hidden="1" x14ac:dyDescent="0.3">
      <c r="A21" s="324" t="str">
        <f>SUBSTITUTE('Daļu izvēle'!A17,"0","")</f>
        <v/>
      </c>
      <c r="B21" s="365">
        <f>'Daļu izvēle'!B17</f>
        <v>9</v>
      </c>
      <c r="C21" s="365" t="str">
        <f>'Daļu izvēle'!C17</f>
        <v>Austrumvidzeme</v>
      </c>
      <c r="D21" s="366" t="str">
        <f>'Daļu izvēle'!D17</f>
        <v>Sikšņu</v>
      </c>
      <c r="E21" s="370">
        <f>'Daļu izvēle'!Q17</f>
        <v>80</v>
      </c>
      <c r="F21" s="370">
        <f>'Daļu izvēle'!R17</f>
        <v>80</v>
      </c>
      <c r="G21" s="108">
        <f>'Daļu izvēle'!S17</f>
        <v>0</v>
      </c>
      <c r="H21" s="109">
        <f>'Daļu izvēle'!T17</f>
        <v>0</v>
      </c>
      <c r="I21" s="383"/>
      <c r="J21" s="404">
        <f t="shared" si="0"/>
        <v>0</v>
      </c>
      <c r="K21" s="167" t="str">
        <f>IF($AG21,IF(AND($I21&lt;&gt;"",$I21&lt;&gt;0),ROUND(ROUND($I21,3)*Cenas!$B$23*Cenas!B$27,2),0),"")</f>
        <v/>
      </c>
      <c r="L21" s="166" t="str">
        <f>IF($AG21,IF(AND($I21&lt;&gt;"",$I21&lt;&gt;0),ROUND(ROUND($I21,3)*Cenas!$B$23*Cenas!C$27,2),0),"")</f>
        <v/>
      </c>
      <c r="M21" s="166" t="str">
        <f>IF($AG21,IF(AND($I21&lt;&gt;"",$I21&lt;&gt;0),ROUND(ROUND($I21,3)*Cenas!$B$23*Cenas!D$27,2),0),"")</f>
        <v/>
      </c>
      <c r="N21" s="166" t="str">
        <f>IF($AG21,IF(AND($I21&lt;&gt;"",$I21&lt;&gt;0),ROUND(ROUND($I21,3)*Cenas!$B$23*Cenas!E$27,2),0),"")</f>
        <v/>
      </c>
      <c r="O21" s="166" t="str">
        <f>IF($AG21,IF(AND($I21&lt;&gt;"",$I21&lt;&gt;0),ROUND(ROUND($I21,3)*Cenas!$B$23*Cenas!F$27,2),0),"")</f>
        <v/>
      </c>
      <c r="P21" s="166" t="str">
        <f>IF($AG21,IF(AND($I21&lt;&gt;"",$I21&lt;&gt;0),ROUND(ROUND($I21,3)*Cenas!$B$23*Cenas!D$27,2),0),"")</f>
        <v/>
      </c>
      <c r="Q21" s="166" t="str">
        <f>IF($AG21,IF(AND($I21&lt;&gt;"",$I21&lt;&gt;0),ROUND(ROUND($I21,3)*Cenas!$B$23*Cenas!E$27,2),0),"")</f>
        <v/>
      </c>
      <c r="R21" s="166" t="str">
        <f>IF($AG21,IF(AND($I21&lt;&gt;"",$I21&lt;&gt;0),ROUND(ROUND($I21,3)*Cenas!$B$23*Cenas!I$27,2),0),"")</f>
        <v/>
      </c>
      <c r="S21" s="169" t="str">
        <f>IF($AG21,IF(AND($I21&lt;&gt;"",$I21&lt;&gt;0),ROUND(ROUND($I21,3)*Cenas!$B$23*Cenas!F$27,2),0),"")</f>
        <v/>
      </c>
      <c r="U21" t="b">
        <f t="shared" si="1"/>
        <v>1</v>
      </c>
      <c r="V21" t="b">
        <f t="shared" si="2"/>
        <v>1</v>
      </c>
      <c r="W21" t="b">
        <f>OR(AND(U21,V21,S21&gt;=0.89*'Daļu izvēle'!J17),NOT(Y21))</f>
        <v>1</v>
      </c>
      <c r="X21" t="b">
        <f t="shared" si="3"/>
        <v>1</v>
      </c>
      <c r="Y21" t="b">
        <f>AND($A21="x",NOT(ISBLANK('Daļu izvēle'!Q17)))</f>
        <v>0</v>
      </c>
      <c r="Z21" t="b">
        <f t="shared" si="4"/>
        <v>1</v>
      </c>
      <c r="AC21" s="1" t="b">
        <f>AND($A21="x",'Daļu izvēle'!$Q17&lt;&gt;"",ISBLANK($K21))</f>
        <v>0</v>
      </c>
      <c r="AD21" s="1" t="b">
        <f>AND($A21="x",'Daļu izvēle'!$Q17&lt;&gt;"",ISBLANK($P21))</f>
        <v>0</v>
      </c>
      <c r="AE21" s="1" t="e">
        <f t="shared" si="5"/>
        <v>#VALUE!</v>
      </c>
      <c r="AG21" s="76" t="b">
        <f>AND($A21="x",'Daļu izvēle'!$Q17&lt;&gt;"",'Daļu izvēle'!Q17&lt;&gt;0)</f>
        <v>0</v>
      </c>
      <c r="AH21" s="76" t="b">
        <f t="shared" si="6"/>
        <v>0</v>
      </c>
      <c r="AI21" s="57" t="b">
        <f>I21&gt;=0.85*Stādīšana!I20</f>
        <v>1</v>
      </c>
      <c r="AJ21" s="57" t="b">
        <f t="shared" si="7"/>
        <v>1</v>
      </c>
    </row>
    <row r="22" spans="1:36" hidden="1" x14ac:dyDescent="0.3">
      <c r="A22" s="324" t="str">
        <f>SUBSTITUTE('Daļu izvēle'!A18,"0","")</f>
        <v/>
      </c>
      <c r="B22" s="365">
        <f>'Daļu izvēle'!B18</f>
        <v>10</v>
      </c>
      <c r="C22" s="365" t="str">
        <f>'Daļu izvēle'!C18</f>
        <v>Austrumvidzeme</v>
      </c>
      <c r="D22" s="366" t="str">
        <f>'Daļu izvēle'!D18</f>
        <v>Sikšņu</v>
      </c>
      <c r="E22" s="370">
        <f>'Daļu izvēle'!Q18</f>
        <v>80</v>
      </c>
      <c r="F22" s="370">
        <f>'Daļu izvēle'!R18</f>
        <v>80</v>
      </c>
      <c r="G22" s="108">
        <f>'Daļu izvēle'!S18</f>
        <v>0</v>
      </c>
      <c r="H22" s="109">
        <f>'Daļu izvēle'!T18</f>
        <v>0</v>
      </c>
      <c r="I22" s="383"/>
      <c r="J22" s="404">
        <f t="shared" si="0"/>
        <v>0</v>
      </c>
      <c r="K22" s="167" t="str">
        <f>IF($AG22,IF(AND($I22&lt;&gt;"",$I22&lt;&gt;0),ROUND(ROUND($I22,3)*Cenas!$B$23*Cenas!B$27,2),0),"")</f>
        <v/>
      </c>
      <c r="L22" s="166" t="str">
        <f>IF($AG22,IF(AND($I22&lt;&gt;"",$I22&lt;&gt;0),ROUND(ROUND($I22,3)*Cenas!$B$23*Cenas!C$27,2),0),"")</f>
        <v/>
      </c>
      <c r="M22" s="166" t="str">
        <f>IF($AG22,IF(AND($I22&lt;&gt;"",$I22&lt;&gt;0),ROUND(ROUND($I22,3)*Cenas!$B$23*Cenas!D$27,2),0),"")</f>
        <v/>
      </c>
      <c r="N22" s="166" t="str">
        <f>IF($AG22,IF(AND($I22&lt;&gt;"",$I22&lt;&gt;0),ROUND(ROUND($I22,3)*Cenas!$B$23*Cenas!E$27,2),0),"")</f>
        <v/>
      </c>
      <c r="O22" s="166" t="str">
        <f>IF($AG22,IF(AND($I22&lt;&gt;"",$I22&lt;&gt;0),ROUND(ROUND($I22,3)*Cenas!$B$23*Cenas!F$27,2),0),"")</f>
        <v/>
      </c>
      <c r="P22" s="166" t="str">
        <f>IF($AG22,IF(AND($I22&lt;&gt;"",$I22&lt;&gt;0),ROUND(ROUND($I22,3)*Cenas!$B$23*Cenas!D$27,2),0),"")</f>
        <v/>
      </c>
      <c r="Q22" s="166" t="str">
        <f>IF($AG22,IF(AND($I22&lt;&gt;"",$I22&lt;&gt;0),ROUND(ROUND($I22,3)*Cenas!$B$23*Cenas!E$27,2),0),"")</f>
        <v/>
      </c>
      <c r="R22" s="166" t="str">
        <f>IF($AG22,IF(AND($I22&lt;&gt;"",$I22&lt;&gt;0),ROUND(ROUND($I22,3)*Cenas!$B$23*Cenas!I$27,2),0),"")</f>
        <v/>
      </c>
      <c r="S22" s="169" t="str">
        <f>IF($AG22,IF(AND($I22&lt;&gt;"",$I22&lt;&gt;0),ROUND(ROUND($I22,3)*Cenas!$B$23*Cenas!F$27,2),0),"")</f>
        <v/>
      </c>
      <c r="U22" t="b">
        <f t="shared" si="1"/>
        <v>1</v>
      </c>
      <c r="V22" t="b">
        <f t="shared" si="2"/>
        <v>1</v>
      </c>
      <c r="W22" t="b">
        <f>OR(AND(U22,V22,S22&gt;=0.89*'Daļu izvēle'!J18),NOT(Y22))</f>
        <v>1</v>
      </c>
      <c r="X22" t="b">
        <f t="shared" si="3"/>
        <v>1</v>
      </c>
      <c r="Y22" t="b">
        <f>AND($A22="x",NOT(ISBLANK('Daļu izvēle'!Q18)))</f>
        <v>0</v>
      </c>
      <c r="Z22" t="b">
        <f t="shared" si="4"/>
        <v>1</v>
      </c>
      <c r="AC22" s="1" t="b">
        <f>AND($A22="x",'Daļu izvēle'!$Q18&lt;&gt;"",ISBLANK($K22))</f>
        <v>0</v>
      </c>
      <c r="AD22" s="1" t="b">
        <f>AND($A22="x",'Daļu izvēle'!$Q18&lt;&gt;"",ISBLANK($P22))</f>
        <v>0</v>
      </c>
      <c r="AE22" s="1" t="e">
        <f t="shared" si="5"/>
        <v>#VALUE!</v>
      </c>
      <c r="AG22" s="76" t="b">
        <f>AND($A22="x",'Daļu izvēle'!$Q18&lt;&gt;"",'Daļu izvēle'!Q18&lt;&gt;0)</f>
        <v>0</v>
      </c>
      <c r="AH22" s="76" t="b">
        <f t="shared" si="6"/>
        <v>0</v>
      </c>
      <c r="AI22" s="57" t="b">
        <f>I22&gt;=0.85*Stādīšana!I21</f>
        <v>1</v>
      </c>
      <c r="AJ22" s="57" t="b">
        <f t="shared" si="7"/>
        <v>1</v>
      </c>
    </row>
    <row r="23" spans="1:36" hidden="1" x14ac:dyDescent="0.3">
      <c r="A23" s="324" t="str">
        <f>SUBSTITUTE('Daļu izvēle'!A19,"0","")</f>
        <v/>
      </c>
      <c r="B23" s="365">
        <f>'Daļu izvēle'!B19</f>
        <v>11</v>
      </c>
      <c r="C23" s="365" t="str">
        <f>'Daļu izvēle'!C19</f>
        <v>Austrumvidzeme</v>
      </c>
      <c r="D23" s="366" t="str">
        <f>'Daļu izvēle'!D19</f>
        <v>Sikšņu</v>
      </c>
      <c r="E23" s="370">
        <f>'Daļu izvēle'!Q19</f>
        <v>130</v>
      </c>
      <c r="F23" s="370">
        <f>'Daļu izvēle'!R19</f>
        <v>0</v>
      </c>
      <c r="G23" s="108">
        <f>'Daļu izvēle'!S19</f>
        <v>0</v>
      </c>
      <c r="H23" s="109">
        <f>'Daļu izvēle'!T19</f>
        <v>0</v>
      </c>
      <c r="I23" s="383"/>
      <c r="J23" s="404">
        <f t="shared" si="0"/>
        <v>0</v>
      </c>
      <c r="K23" s="167" t="str">
        <f>IF($AG23,IF(AND($I23&lt;&gt;"",$I23&lt;&gt;0),ROUND(ROUND($I23,3)*Cenas!$B$23*Cenas!B$27,2),0),"")</f>
        <v/>
      </c>
      <c r="L23" s="166" t="str">
        <f>IF($AG23,IF(AND($I23&lt;&gt;"",$I23&lt;&gt;0),ROUND(ROUND($I23,3)*Cenas!$B$23*Cenas!C$27,2),0),"")</f>
        <v/>
      </c>
      <c r="M23" s="166" t="str">
        <f>IF($AG23,IF(AND($I23&lt;&gt;"",$I23&lt;&gt;0),ROUND(ROUND($I23,3)*Cenas!$B$23*Cenas!D$27,2),0),"")</f>
        <v/>
      </c>
      <c r="N23" s="166" t="str">
        <f>IF($AG23,IF(AND($I23&lt;&gt;"",$I23&lt;&gt;0),ROUND(ROUND($I23,3)*Cenas!$B$23*Cenas!E$27,2),0),"")</f>
        <v/>
      </c>
      <c r="O23" s="166" t="str">
        <f>IF($AG23,IF(AND($I23&lt;&gt;"",$I23&lt;&gt;0),ROUND(ROUND($I23,3)*Cenas!$B$23*Cenas!F$27,2),0),"")</f>
        <v/>
      </c>
      <c r="P23" s="166" t="str">
        <f>IF($AG23,IF(AND($I23&lt;&gt;"",$I23&lt;&gt;0),ROUND(ROUND($I23,3)*Cenas!$B$23*Cenas!D$27,2),0),"")</f>
        <v/>
      </c>
      <c r="Q23" s="166" t="str">
        <f>IF($AG23,IF(AND($I23&lt;&gt;"",$I23&lt;&gt;0),ROUND(ROUND($I23,3)*Cenas!$B$23*Cenas!E$27,2),0),"")</f>
        <v/>
      </c>
      <c r="R23" s="166" t="str">
        <f>IF($AG23,IF(AND($I23&lt;&gt;"",$I23&lt;&gt;0),ROUND(ROUND($I23,3)*Cenas!$B$23*Cenas!I$27,2),0),"")</f>
        <v/>
      </c>
      <c r="S23" s="169" t="str">
        <f>IF($AG23,IF(AND($I23&lt;&gt;"",$I23&lt;&gt;0),ROUND(ROUND($I23,3)*Cenas!$B$23*Cenas!F$27,2),0),"")</f>
        <v/>
      </c>
      <c r="U23" t="b">
        <f t="shared" si="1"/>
        <v>1</v>
      </c>
      <c r="V23" t="b">
        <f t="shared" si="2"/>
        <v>1</v>
      </c>
      <c r="W23" t="b">
        <f>OR(AND(U23,V23,S23&gt;=0.89*'Daļu izvēle'!J19),NOT(Y23))</f>
        <v>1</v>
      </c>
      <c r="X23" t="b">
        <f t="shared" si="3"/>
        <v>1</v>
      </c>
      <c r="Y23" t="b">
        <f>AND($A23="x",NOT(ISBLANK('Daļu izvēle'!Q19)))</f>
        <v>0</v>
      </c>
      <c r="Z23" t="b">
        <f t="shared" si="4"/>
        <v>1</v>
      </c>
      <c r="AC23" s="1" t="b">
        <f>AND($A23="x",'Daļu izvēle'!$Q19&lt;&gt;"",ISBLANK($K23))</f>
        <v>0</v>
      </c>
      <c r="AD23" s="1" t="b">
        <f>AND($A23="x",'Daļu izvēle'!$Q19&lt;&gt;"",ISBLANK($P23))</f>
        <v>0</v>
      </c>
      <c r="AE23" s="1" t="e">
        <f t="shared" si="5"/>
        <v>#VALUE!</v>
      </c>
      <c r="AG23" s="76" t="b">
        <f>AND($A23="x",'Daļu izvēle'!$Q19&lt;&gt;"",'Daļu izvēle'!Q19&lt;&gt;0)</f>
        <v>0</v>
      </c>
      <c r="AH23" s="76" t="b">
        <f t="shared" si="6"/>
        <v>0</v>
      </c>
      <c r="AI23" s="57" t="b">
        <f>I23&gt;=0.85*Stādīšana!I22</f>
        <v>1</v>
      </c>
      <c r="AJ23" s="57" t="b">
        <f t="shared" si="7"/>
        <v>1</v>
      </c>
    </row>
    <row r="24" spans="1:36" hidden="1" x14ac:dyDescent="0.3">
      <c r="A24" s="324" t="str">
        <f>SUBSTITUTE('Daļu izvēle'!A20,"0","")</f>
        <v/>
      </c>
      <c r="B24" s="365">
        <f>'Daļu izvēle'!B20</f>
        <v>12</v>
      </c>
      <c r="C24" s="365" t="str">
        <f>'Daļu izvēle'!C20</f>
        <v>Austrumvidzeme</v>
      </c>
      <c r="D24" s="366" t="str">
        <f>'Daļu izvēle'!D20</f>
        <v>Sikšņu</v>
      </c>
      <c r="E24" s="370">
        <f>'Daļu izvēle'!Q20</f>
        <v>50</v>
      </c>
      <c r="F24" s="370">
        <f>'Daļu izvēle'!R20</f>
        <v>0</v>
      </c>
      <c r="G24" s="108">
        <f>'Daļu izvēle'!S20</f>
        <v>0</v>
      </c>
      <c r="H24" s="109">
        <f>'Daļu izvēle'!T20</f>
        <v>0</v>
      </c>
      <c r="I24" s="383"/>
      <c r="J24" s="404">
        <f t="shared" si="0"/>
        <v>0</v>
      </c>
      <c r="K24" s="167" t="str">
        <f>IF($AG24,IF(AND($I24&lt;&gt;"",$I24&lt;&gt;0),ROUND(ROUND($I24,3)*Cenas!$B$23*Cenas!B$27,2),0),"")</f>
        <v/>
      </c>
      <c r="L24" s="166" t="str">
        <f>IF($AG24,IF(AND($I24&lt;&gt;"",$I24&lt;&gt;0),ROUND(ROUND($I24,3)*Cenas!$B$23*Cenas!C$27,2),0),"")</f>
        <v/>
      </c>
      <c r="M24" s="166" t="str">
        <f>IF($AG24,IF(AND($I24&lt;&gt;"",$I24&lt;&gt;0),ROUND(ROUND($I24,3)*Cenas!$B$23*Cenas!D$27,2),0),"")</f>
        <v/>
      </c>
      <c r="N24" s="166" t="str">
        <f>IF($AG24,IF(AND($I24&lt;&gt;"",$I24&lt;&gt;0),ROUND(ROUND($I24,3)*Cenas!$B$23*Cenas!E$27,2),0),"")</f>
        <v/>
      </c>
      <c r="O24" s="166" t="str">
        <f>IF($AG24,IF(AND($I24&lt;&gt;"",$I24&lt;&gt;0),ROUND(ROUND($I24,3)*Cenas!$B$23*Cenas!F$27,2),0),"")</f>
        <v/>
      </c>
      <c r="P24" s="166" t="str">
        <f>IF($AG24,IF(AND($I24&lt;&gt;"",$I24&lt;&gt;0),ROUND(ROUND($I24,3)*Cenas!$B$23*Cenas!D$27,2),0),"")</f>
        <v/>
      </c>
      <c r="Q24" s="166" t="str">
        <f>IF($AG24,IF(AND($I24&lt;&gt;"",$I24&lt;&gt;0),ROUND(ROUND($I24,3)*Cenas!$B$23*Cenas!E$27,2),0),"")</f>
        <v/>
      </c>
      <c r="R24" s="166" t="str">
        <f>IF($AG24,IF(AND($I24&lt;&gt;"",$I24&lt;&gt;0),ROUND(ROUND($I24,3)*Cenas!$B$23*Cenas!I$27,2),0),"")</f>
        <v/>
      </c>
      <c r="S24" s="169" t="str">
        <f>IF($AG24,IF(AND($I24&lt;&gt;"",$I24&lt;&gt;0),ROUND(ROUND($I24,3)*Cenas!$B$23*Cenas!F$27,2),0),"")</f>
        <v/>
      </c>
      <c r="U24" t="b">
        <f t="shared" si="1"/>
        <v>1</v>
      </c>
      <c r="V24" t="b">
        <f t="shared" si="2"/>
        <v>1</v>
      </c>
      <c r="W24" t="b">
        <f>OR(AND(U24,V24,S24&gt;=0.89*'Daļu izvēle'!J20),NOT(Y24))</f>
        <v>1</v>
      </c>
      <c r="X24" t="b">
        <f t="shared" si="3"/>
        <v>1</v>
      </c>
      <c r="Y24" t="b">
        <f>AND($A24="x",NOT(ISBLANK('Daļu izvēle'!Q20)))</f>
        <v>0</v>
      </c>
      <c r="Z24" t="b">
        <f t="shared" si="4"/>
        <v>1</v>
      </c>
      <c r="AC24" s="1" t="b">
        <f>AND($A24="x",'Daļu izvēle'!$Q20&lt;&gt;"",ISBLANK($K24))</f>
        <v>0</v>
      </c>
      <c r="AD24" s="1" t="b">
        <f>AND($A24="x",'Daļu izvēle'!$Q20&lt;&gt;"",ISBLANK($P24))</f>
        <v>0</v>
      </c>
      <c r="AE24" s="1" t="e">
        <f t="shared" si="5"/>
        <v>#VALUE!</v>
      </c>
      <c r="AG24" s="76" t="b">
        <f>AND($A24="x",'Daļu izvēle'!$Q20&lt;&gt;"",'Daļu izvēle'!Q20&lt;&gt;0)</f>
        <v>0</v>
      </c>
      <c r="AH24" s="76" t="b">
        <f t="shared" si="6"/>
        <v>0</v>
      </c>
      <c r="AI24" s="57" t="b">
        <f>I24&gt;=0.85*Stādīšana!I23</f>
        <v>1</v>
      </c>
      <c r="AJ24" s="57" t="b">
        <f t="shared" si="7"/>
        <v>1</v>
      </c>
    </row>
    <row r="25" spans="1:36" hidden="1" x14ac:dyDescent="0.3">
      <c r="A25" s="324" t="str">
        <f>SUBSTITUTE('Daļu izvēle'!A21,"0","")</f>
        <v/>
      </c>
      <c r="B25" s="365">
        <f>'Daļu izvēle'!B21</f>
        <v>13</v>
      </c>
      <c r="C25" s="365" t="str">
        <f>'Daļu izvēle'!C21</f>
        <v>Austrumvidzeme</v>
      </c>
      <c r="D25" s="366" t="str">
        <f>'Daļu izvēle'!D21</f>
        <v>Melnupes</v>
      </c>
      <c r="E25" s="370">
        <f>'Daļu izvēle'!Q21</f>
        <v>50</v>
      </c>
      <c r="F25" s="370">
        <f>'Daļu izvēle'!R21</f>
        <v>0</v>
      </c>
      <c r="G25" s="108">
        <f>'Daļu izvēle'!S21</f>
        <v>0</v>
      </c>
      <c r="H25" s="109">
        <f>'Daļu izvēle'!T21</f>
        <v>0</v>
      </c>
      <c r="I25" s="383"/>
      <c r="J25" s="404">
        <f t="shared" si="0"/>
        <v>0</v>
      </c>
      <c r="K25" s="167" t="str">
        <f>IF($AG25,IF(AND($I25&lt;&gt;"",$I25&lt;&gt;0),ROUND(ROUND($I25,3)*Cenas!$B$23*Cenas!B$27,2),0),"")</f>
        <v/>
      </c>
      <c r="L25" s="166" t="str">
        <f>IF($AG25,IF(AND($I25&lt;&gt;"",$I25&lt;&gt;0),ROUND(ROUND($I25,3)*Cenas!$B$23*Cenas!C$27,2),0),"")</f>
        <v/>
      </c>
      <c r="M25" s="166" t="str">
        <f>IF($AG25,IF(AND($I25&lt;&gt;"",$I25&lt;&gt;0),ROUND(ROUND($I25,3)*Cenas!$B$23*Cenas!D$27,2),0),"")</f>
        <v/>
      </c>
      <c r="N25" s="166" t="str">
        <f>IF($AG25,IF(AND($I25&lt;&gt;"",$I25&lt;&gt;0),ROUND(ROUND($I25,3)*Cenas!$B$23*Cenas!E$27,2),0),"")</f>
        <v/>
      </c>
      <c r="O25" s="166" t="str">
        <f>IF($AG25,IF(AND($I25&lt;&gt;"",$I25&lt;&gt;0),ROUND(ROUND($I25,3)*Cenas!$B$23*Cenas!F$27,2),0),"")</f>
        <v/>
      </c>
      <c r="P25" s="166" t="str">
        <f>IF($AG25,IF(AND($I25&lt;&gt;"",$I25&lt;&gt;0),ROUND(ROUND($I25,3)*Cenas!$B$23*Cenas!D$27,2),0),"")</f>
        <v/>
      </c>
      <c r="Q25" s="166" t="str">
        <f>IF($AG25,IF(AND($I25&lt;&gt;"",$I25&lt;&gt;0),ROUND(ROUND($I25,3)*Cenas!$B$23*Cenas!E$27,2),0),"")</f>
        <v/>
      </c>
      <c r="R25" s="166" t="str">
        <f>IF($AG25,IF(AND($I25&lt;&gt;"",$I25&lt;&gt;0),ROUND(ROUND($I25,3)*Cenas!$B$23*Cenas!I$27,2),0),"")</f>
        <v/>
      </c>
      <c r="S25" s="169" t="str">
        <f>IF($AG25,IF(AND($I25&lt;&gt;"",$I25&lt;&gt;0),ROUND(ROUND($I25,3)*Cenas!$B$23*Cenas!F$27,2),0),"")</f>
        <v/>
      </c>
      <c r="U25" t="b">
        <f t="shared" si="1"/>
        <v>1</v>
      </c>
      <c r="V25" t="b">
        <f t="shared" si="2"/>
        <v>1</v>
      </c>
      <c r="W25" t="b">
        <f>OR(AND(U25,V25,S25&gt;=0.89*'Daļu izvēle'!J21),NOT(Y25))</f>
        <v>1</v>
      </c>
      <c r="X25" t="b">
        <f t="shared" si="3"/>
        <v>1</v>
      </c>
      <c r="Y25" t="b">
        <f>AND($A25="x",NOT(ISBLANK('Daļu izvēle'!Q21)))</f>
        <v>0</v>
      </c>
      <c r="Z25" t="b">
        <f t="shared" si="4"/>
        <v>1</v>
      </c>
      <c r="AC25" s="1" t="b">
        <f>AND($A25="x",'Daļu izvēle'!$Q21&lt;&gt;"",ISBLANK($K25))</f>
        <v>0</v>
      </c>
      <c r="AD25" s="1" t="b">
        <f>AND($A25="x",'Daļu izvēle'!$Q21&lt;&gt;"",ISBLANK($P25))</f>
        <v>0</v>
      </c>
      <c r="AE25" s="1" t="e">
        <f t="shared" si="5"/>
        <v>#VALUE!</v>
      </c>
      <c r="AG25" s="76" t="b">
        <f>AND($A25="x",'Daļu izvēle'!$Q21&lt;&gt;"",'Daļu izvēle'!Q21&lt;&gt;0)</f>
        <v>0</v>
      </c>
      <c r="AH25" s="76" t="b">
        <f t="shared" si="6"/>
        <v>0</v>
      </c>
      <c r="AI25" s="57" t="b">
        <f>I25&gt;=0.85*Stādīšana!I24</f>
        <v>1</v>
      </c>
      <c r="AJ25" s="57" t="b">
        <f t="shared" si="7"/>
        <v>1</v>
      </c>
    </row>
    <row r="26" spans="1:36" hidden="1" x14ac:dyDescent="0.3">
      <c r="A26" s="324" t="str">
        <f>SUBSTITUTE('Daļu izvēle'!A22,"0","")</f>
        <v/>
      </c>
      <c r="B26" s="365">
        <f>'Daļu izvēle'!B22</f>
        <v>14</v>
      </c>
      <c r="C26" s="365" t="str">
        <f>'Daļu izvēle'!C22</f>
        <v>Austrumvidzeme</v>
      </c>
      <c r="D26" s="366" t="str">
        <f>'Daļu izvēle'!D22</f>
        <v>Mālupes</v>
      </c>
      <c r="E26" s="370">
        <f>'Daļu izvēle'!Q22</f>
        <v>75</v>
      </c>
      <c r="F26" s="370">
        <f>'Daļu izvēle'!R22</f>
        <v>50</v>
      </c>
      <c r="G26" s="108">
        <f>'Daļu izvēle'!S22</f>
        <v>0</v>
      </c>
      <c r="H26" s="109">
        <f>'Daļu izvēle'!T22</f>
        <v>0</v>
      </c>
      <c r="I26" s="383"/>
      <c r="J26" s="404">
        <f t="shared" si="0"/>
        <v>0</v>
      </c>
      <c r="K26" s="167" t="str">
        <f>IF($AG26,IF(AND($I26&lt;&gt;"",$I26&lt;&gt;0),ROUND(ROUND($I26,3)*Cenas!$B$23*Cenas!B$27,2),0),"")</f>
        <v/>
      </c>
      <c r="L26" s="166" t="str">
        <f>IF($AG26,IF(AND($I26&lt;&gt;"",$I26&lt;&gt;0),ROUND(ROUND($I26,3)*Cenas!$B$23*Cenas!C$27,2),0),"")</f>
        <v/>
      </c>
      <c r="M26" s="166" t="str">
        <f>IF($AG26,IF(AND($I26&lt;&gt;"",$I26&lt;&gt;0),ROUND(ROUND($I26,3)*Cenas!$B$23*Cenas!D$27,2),0),"")</f>
        <v/>
      </c>
      <c r="N26" s="166" t="str">
        <f>IF($AG26,IF(AND($I26&lt;&gt;"",$I26&lt;&gt;0),ROUND(ROUND($I26,3)*Cenas!$B$23*Cenas!E$27,2),0),"")</f>
        <v/>
      </c>
      <c r="O26" s="166" t="str">
        <f>IF($AG26,IF(AND($I26&lt;&gt;"",$I26&lt;&gt;0),ROUND(ROUND($I26,3)*Cenas!$B$23*Cenas!F$27,2),0),"")</f>
        <v/>
      </c>
      <c r="P26" s="166" t="str">
        <f>IF($AG26,IF(AND($I26&lt;&gt;"",$I26&lt;&gt;0),ROUND(ROUND($I26,3)*Cenas!$B$23*Cenas!D$27,2),0),"")</f>
        <v/>
      </c>
      <c r="Q26" s="166" t="str">
        <f>IF($AG26,IF(AND($I26&lt;&gt;"",$I26&lt;&gt;0),ROUND(ROUND($I26,3)*Cenas!$B$23*Cenas!E$27,2),0),"")</f>
        <v/>
      </c>
      <c r="R26" s="166" t="str">
        <f>IF($AG26,IF(AND($I26&lt;&gt;"",$I26&lt;&gt;0),ROUND(ROUND($I26,3)*Cenas!$B$23*Cenas!I$27,2),0),"")</f>
        <v/>
      </c>
      <c r="S26" s="169" t="str">
        <f>IF($AG26,IF(AND($I26&lt;&gt;"",$I26&lt;&gt;0),ROUND(ROUND($I26,3)*Cenas!$B$23*Cenas!F$27,2),0),"")</f>
        <v/>
      </c>
      <c r="U26" t="b">
        <f t="shared" si="1"/>
        <v>1</v>
      </c>
      <c r="V26" t="b">
        <f t="shared" si="2"/>
        <v>1</v>
      </c>
      <c r="W26" t="b">
        <f>OR(AND(U26,V26,S26&gt;=0.89*'Daļu izvēle'!J22),NOT(Y26))</f>
        <v>1</v>
      </c>
      <c r="X26" t="b">
        <f t="shared" si="3"/>
        <v>1</v>
      </c>
      <c r="Y26" t="b">
        <f>AND($A26="x",NOT(ISBLANK('Daļu izvēle'!Q22)))</f>
        <v>0</v>
      </c>
      <c r="Z26" t="b">
        <f t="shared" si="4"/>
        <v>1</v>
      </c>
      <c r="AC26" s="1" t="b">
        <f>AND($A26="x",'Daļu izvēle'!$Q22&lt;&gt;"",ISBLANK($K26))</f>
        <v>0</v>
      </c>
      <c r="AD26" s="1" t="b">
        <f>AND($A26="x",'Daļu izvēle'!$Q22&lt;&gt;"",ISBLANK($P26))</f>
        <v>0</v>
      </c>
      <c r="AE26" s="1" t="e">
        <f t="shared" si="5"/>
        <v>#VALUE!</v>
      </c>
      <c r="AG26" s="76" t="b">
        <f>AND($A26="x",'Daļu izvēle'!$Q22&lt;&gt;"",'Daļu izvēle'!Q22&lt;&gt;0)</f>
        <v>0</v>
      </c>
      <c r="AH26" s="76" t="b">
        <f t="shared" si="6"/>
        <v>0</v>
      </c>
      <c r="AI26" s="57" t="b">
        <f>I26&gt;=0.85*Stādīšana!I25</f>
        <v>1</v>
      </c>
      <c r="AJ26" s="57" t="b">
        <f t="shared" si="7"/>
        <v>1</v>
      </c>
    </row>
    <row r="27" spans="1:36" hidden="1" x14ac:dyDescent="0.3">
      <c r="A27" s="324" t="str">
        <f>SUBSTITUTE('Daļu izvēle'!A23,"0","")</f>
        <v/>
      </c>
      <c r="B27" s="365">
        <f>'Daļu izvēle'!B23</f>
        <v>15</v>
      </c>
      <c r="C27" s="365" t="str">
        <f>'Daļu izvēle'!C23</f>
        <v>Austrumvidzeme</v>
      </c>
      <c r="D27" s="366" t="str">
        <f>'Daļu izvēle'!D23</f>
        <v>Mālupes</v>
      </c>
      <c r="E27" s="370">
        <f>'Daļu izvēle'!Q23</f>
        <v>75</v>
      </c>
      <c r="F27" s="370">
        <f>'Daļu izvēle'!R23</f>
        <v>50</v>
      </c>
      <c r="G27" s="108">
        <f>'Daļu izvēle'!S23</f>
        <v>0</v>
      </c>
      <c r="H27" s="109">
        <f>'Daļu izvēle'!T23</f>
        <v>0</v>
      </c>
      <c r="I27" s="383"/>
      <c r="J27" s="404">
        <f t="shared" si="0"/>
        <v>0</v>
      </c>
      <c r="K27" s="167" t="str">
        <f>IF($AG27,IF(AND($I27&lt;&gt;"",$I27&lt;&gt;0),ROUND(ROUND($I27,3)*Cenas!$B$23*Cenas!B$27,2),0),"")</f>
        <v/>
      </c>
      <c r="L27" s="166" t="str">
        <f>IF($AG27,IF(AND($I27&lt;&gt;"",$I27&lt;&gt;0),ROUND(ROUND($I27,3)*Cenas!$B$23*Cenas!C$27,2),0),"")</f>
        <v/>
      </c>
      <c r="M27" s="166" t="str">
        <f>IF($AG27,IF(AND($I27&lt;&gt;"",$I27&lt;&gt;0),ROUND(ROUND($I27,3)*Cenas!$B$23*Cenas!D$27,2),0),"")</f>
        <v/>
      </c>
      <c r="N27" s="166" t="str">
        <f>IF($AG27,IF(AND($I27&lt;&gt;"",$I27&lt;&gt;0),ROUND(ROUND($I27,3)*Cenas!$B$23*Cenas!E$27,2),0),"")</f>
        <v/>
      </c>
      <c r="O27" s="166" t="str">
        <f>IF($AG27,IF(AND($I27&lt;&gt;"",$I27&lt;&gt;0),ROUND(ROUND($I27,3)*Cenas!$B$23*Cenas!F$27,2),0),"")</f>
        <v/>
      </c>
      <c r="P27" s="166" t="str">
        <f>IF($AG27,IF(AND($I27&lt;&gt;"",$I27&lt;&gt;0),ROUND(ROUND($I27,3)*Cenas!$B$23*Cenas!D$27,2),0),"")</f>
        <v/>
      </c>
      <c r="Q27" s="166" t="str">
        <f>IF($AG27,IF(AND($I27&lt;&gt;"",$I27&lt;&gt;0),ROUND(ROUND($I27,3)*Cenas!$B$23*Cenas!E$27,2),0),"")</f>
        <v/>
      </c>
      <c r="R27" s="166" t="str">
        <f>IF($AG27,IF(AND($I27&lt;&gt;"",$I27&lt;&gt;0),ROUND(ROUND($I27,3)*Cenas!$B$23*Cenas!I$27,2),0),"")</f>
        <v/>
      </c>
      <c r="S27" s="169" t="str">
        <f>IF($AG27,IF(AND($I27&lt;&gt;"",$I27&lt;&gt;0),ROUND(ROUND($I27,3)*Cenas!$B$23*Cenas!F$27,2),0),"")</f>
        <v/>
      </c>
      <c r="U27" t="b">
        <f t="shared" si="1"/>
        <v>1</v>
      </c>
      <c r="V27" t="b">
        <f t="shared" si="2"/>
        <v>1</v>
      </c>
      <c r="W27" t="b">
        <f>OR(AND(U27,V27,S27&gt;=0.89*'Daļu izvēle'!J23),NOT(Y27))</f>
        <v>1</v>
      </c>
      <c r="X27" t="b">
        <f t="shared" si="3"/>
        <v>1</v>
      </c>
      <c r="Y27" t="b">
        <f>AND($A27="x",NOT(ISBLANK('Daļu izvēle'!Q23)))</f>
        <v>0</v>
      </c>
      <c r="Z27" t="b">
        <f t="shared" si="4"/>
        <v>1</v>
      </c>
      <c r="AC27" s="1" t="b">
        <f>AND($A27="x",'Daļu izvēle'!$Q23&lt;&gt;"",ISBLANK($K27))</f>
        <v>0</v>
      </c>
      <c r="AD27" s="1" t="b">
        <f>AND($A27="x",'Daļu izvēle'!$Q23&lt;&gt;"",ISBLANK($P27))</f>
        <v>0</v>
      </c>
      <c r="AE27" s="1" t="e">
        <f t="shared" si="5"/>
        <v>#VALUE!</v>
      </c>
      <c r="AG27" s="76" t="b">
        <f>AND($A27="x",'Daļu izvēle'!$Q23&lt;&gt;"",'Daļu izvēle'!Q23&lt;&gt;0)</f>
        <v>0</v>
      </c>
      <c r="AH27" s="76" t="b">
        <f t="shared" si="6"/>
        <v>0</v>
      </c>
      <c r="AI27" s="57" t="b">
        <f>I27&gt;=0.85*Stādīšana!I26</f>
        <v>1</v>
      </c>
      <c r="AJ27" s="57" t="b">
        <f t="shared" si="7"/>
        <v>1</v>
      </c>
    </row>
    <row r="28" spans="1:36" hidden="1" x14ac:dyDescent="0.3">
      <c r="A28" s="324" t="str">
        <f>SUBSTITUTE('Daļu izvēle'!A24,"0","")</f>
        <v/>
      </c>
      <c r="B28" s="365">
        <f>'Daļu izvēle'!B24</f>
        <v>16</v>
      </c>
      <c r="C28" s="365" t="str">
        <f>'Daļu izvēle'!C24</f>
        <v>Austrumvidzeme</v>
      </c>
      <c r="D28" s="366" t="str">
        <f>'Daļu izvēle'!D24</f>
        <v>Mālupes</v>
      </c>
      <c r="E28" s="370">
        <f>'Daļu izvēle'!Q24</f>
        <v>75</v>
      </c>
      <c r="F28" s="370">
        <f>'Daļu izvēle'!R24</f>
        <v>0</v>
      </c>
      <c r="G28" s="108">
        <f>'Daļu izvēle'!S24</f>
        <v>0</v>
      </c>
      <c r="H28" s="109">
        <f>'Daļu izvēle'!T24</f>
        <v>0</v>
      </c>
      <c r="I28" s="383"/>
      <c r="J28" s="404">
        <f t="shared" si="0"/>
        <v>0</v>
      </c>
      <c r="K28" s="167" t="str">
        <f>IF($AG28,IF(AND($I28&lt;&gt;"",$I28&lt;&gt;0),ROUND(ROUND($I28,3)*Cenas!$B$23*Cenas!B$27,2),0),"")</f>
        <v/>
      </c>
      <c r="L28" s="166" t="str">
        <f>IF($AG28,IF(AND($I28&lt;&gt;"",$I28&lt;&gt;0),ROUND(ROUND($I28,3)*Cenas!$B$23*Cenas!C$27,2),0),"")</f>
        <v/>
      </c>
      <c r="M28" s="166" t="str">
        <f>IF($AG28,IF(AND($I28&lt;&gt;"",$I28&lt;&gt;0),ROUND(ROUND($I28,3)*Cenas!$B$23*Cenas!D$27,2),0),"")</f>
        <v/>
      </c>
      <c r="N28" s="166" t="str">
        <f>IF($AG28,IF(AND($I28&lt;&gt;"",$I28&lt;&gt;0),ROUND(ROUND($I28,3)*Cenas!$B$23*Cenas!E$27,2),0),"")</f>
        <v/>
      </c>
      <c r="O28" s="166" t="str">
        <f>IF($AG28,IF(AND($I28&lt;&gt;"",$I28&lt;&gt;0),ROUND(ROUND($I28,3)*Cenas!$B$23*Cenas!F$27,2),0),"")</f>
        <v/>
      </c>
      <c r="P28" s="166" t="str">
        <f>IF($AG28,IF(AND($I28&lt;&gt;"",$I28&lt;&gt;0),ROUND(ROUND($I28,3)*Cenas!$B$23*Cenas!D$27,2),0),"")</f>
        <v/>
      </c>
      <c r="Q28" s="166" t="str">
        <f>IF($AG28,IF(AND($I28&lt;&gt;"",$I28&lt;&gt;0),ROUND(ROUND($I28,3)*Cenas!$B$23*Cenas!E$27,2),0),"")</f>
        <v/>
      </c>
      <c r="R28" s="166" t="str">
        <f>IF($AG28,IF(AND($I28&lt;&gt;"",$I28&lt;&gt;0),ROUND(ROUND($I28,3)*Cenas!$B$23*Cenas!I$27,2),0),"")</f>
        <v/>
      </c>
      <c r="S28" s="169" t="str">
        <f>IF($AG28,IF(AND($I28&lt;&gt;"",$I28&lt;&gt;0),ROUND(ROUND($I28,3)*Cenas!$B$23*Cenas!F$27,2),0),"")</f>
        <v/>
      </c>
      <c r="U28" t="b">
        <f t="shared" si="1"/>
        <v>1</v>
      </c>
      <c r="V28" t="b">
        <f t="shared" si="2"/>
        <v>1</v>
      </c>
      <c r="W28" t="b">
        <f>OR(AND(U28,V28,S28&gt;=0.89*'Daļu izvēle'!J24),NOT(Y28))</f>
        <v>1</v>
      </c>
      <c r="X28" t="b">
        <f t="shared" si="3"/>
        <v>1</v>
      </c>
      <c r="Y28" t="b">
        <f>AND($A28="x",NOT(ISBLANK('Daļu izvēle'!Q24)))</f>
        <v>0</v>
      </c>
      <c r="Z28" t="b">
        <f t="shared" si="4"/>
        <v>1</v>
      </c>
      <c r="AC28" s="1" t="b">
        <f>AND($A28="x",'Daļu izvēle'!$Q24&lt;&gt;"",ISBLANK($K28))</f>
        <v>0</v>
      </c>
      <c r="AD28" s="1" t="b">
        <f>AND($A28="x",'Daļu izvēle'!$Q24&lt;&gt;"",ISBLANK($P28))</f>
        <v>0</v>
      </c>
      <c r="AE28" s="1" t="e">
        <f t="shared" si="5"/>
        <v>#VALUE!</v>
      </c>
      <c r="AG28" s="76" t="b">
        <f>AND($A28="x",'Daļu izvēle'!$Q24&lt;&gt;"",'Daļu izvēle'!Q24&lt;&gt;0)</f>
        <v>0</v>
      </c>
      <c r="AH28" s="76" t="b">
        <f t="shared" si="6"/>
        <v>0</v>
      </c>
      <c r="AI28" s="57" t="b">
        <f>I28&gt;=0.85*Stādīšana!I27</f>
        <v>1</v>
      </c>
      <c r="AJ28" s="57" t="b">
        <f t="shared" si="7"/>
        <v>1</v>
      </c>
    </row>
    <row r="29" spans="1:36" hidden="1" x14ac:dyDescent="0.3">
      <c r="A29" s="324" t="str">
        <f>SUBSTITUTE('Daļu izvēle'!A25,"0","")</f>
        <v/>
      </c>
      <c r="B29" s="365">
        <f>'Daļu izvēle'!B25</f>
        <v>17</v>
      </c>
      <c r="C29" s="365" t="str">
        <f>'Daļu izvēle'!C25</f>
        <v>Austrumvidzeme</v>
      </c>
      <c r="D29" s="366" t="str">
        <f>'Daļu izvēle'!D25</f>
        <v>Lejasciema</v>
      </c>
      <c r="E29" s="370">
        <f>'Daļu izvēle'!Q25</f>
        <v>80</v>
      </c>
      <c r="F29" s="370">
        <f>'Daļu izvēle'!R25</f>
        <v>0</v>
      </c>
      <c r="G29" s="108">
        <f>'Daļu izvēle'!S25</f>
        <v>0</v>
      </c>
      <c r="H29" s="109">
        <f>'Daļu izvēle'!T25</f>
        <v>0</v>
      </c>
      <c r="I29" s="383"/>
      <c r="J29" s="404">
        <f t="shared" si="0"/>
        <v>0</v>
      </c>
      <c r="K29" s="167" t="str">
        <f>IF($AG29,IF(AND($I29&lt;&gt;"",$I29&lt;&gt;0),ROUND(ROUND($I29,3)*Cenas!$B$23*Cenas!B$27,2),0),"")</f>
        <v/>
      </c>
      <c r="L29" s="166" t="str">
        <f>IF($AG29,IF(AND($I29&lt;&gt;"",$I29&lt;&gt;0),ROUND(ROUND($I29,3)*Cenas!$B$23*Cenas!C$27,2),0),"")</f>
        <v/>
      </c>
      <c r="M29" s="166" t="str">
        <f>IF($AG29,IF(AND($I29&lt;&gt;"",$I29&lt;&gt;0),ROUND(ROUND($I29,3)*Cenas!$B$23*Cenas!D$27,2),0),"")</f>
        <v/>
      </c>
      <c r="N29" s="166" t="str">
        <f>IF($AG29,IF(AND($I29&lt;&gt;"",$I29&lt;&gt;0),ROUND(ROUND($I29,3)*Cenas!$B$23*Cenas!E$27,2),0),"")</f>
        <v/>
      </c>
      <c r="O29" s="166" t="str">
        <f>IF($AG29,IF(AND($I29&lt;&gt;"",$I29&lt;&gt;0),ROUND(ROUND($I29,3)*Cenas!$B$23*Cenas!F$27,2),0),"")</f>
        <v/>
      </c>
      <c r="P29" s="166" t="str">
        <f>IF($AG29,IF(AND($I29&lt;&gt;"",$I29&lt;&gt;0),ROUND(ROUND($I29,3)*Cenas!$B$23*Cenas!D$27,2),0),"")</f>
        <v/>
      </c>
      <c r="Q29" s="166" t="str">
        <f>IF($AG29,IF(AND($I29&lt;&gt;"",$I29&lt;&gt;0),ROUND(ROUND($I29,3)*Cenas!$B$23*Cenas!E$27,2),0),"")</f>
        <v/>
      </c>
      <c r="R29" s="166" t="str">
        <f>IF($AG29,IF(AND($I29&lt;&gt;"",$I29&lt;&gt;0),ROUND(ROUND($I29,3)*Cenas!$B$23*Cenas!I$27,2),0),"")</f>
        <v/>
      </c>
      <c r="S29" s="169" t="str">
        <f>IF($AG29,IF(AND($I29&lt;&gt;"",$I29&lt;&gt;0),ROUND(ROUND($I29,3)*Cenas!$B$23*Cenas!F$27,2),0),"")</f>
        <v/>
      </c>
      <c r="U29" t="b">
        <f t="shared" si="1"/>
        <v>1</v>
      </c>
      <c r="V29" t="b">
        <f t="shared" si="2"/>
        <v>1</v>
      </c>
      <c r="W29" t="b">
        <f>OR(AND(U29,V29,S29&gt;=0.89*'Daļu izvēle'!J25),NOT(Y29))</f>
        <v>1</v>
      </c>
      <c r="X29" t="b">
        <f t="shared" si="3"/>
        <v>1</v>
      </c>
      <c r="Y29" t="b">
        <f>AND($A29="x",NOT(ISBLANK('Daļu izvēle'!Q25)))</f>
        <v>0</v>
      </c>
      <c r="Z29" t="b">
        <f t="shared" si="4"/>
        <v>1</v>
      </c>
      <c r="AC29" s="1" t="b">
        <f>AND($A29="x",'Daļu izvēle'!$Q25&lt;&gt;"",ISBLANK($K29))</f>
        <v>0</v>
      </c>
      <c r="AD29" s="1" t="b">
        <f>AND($A29="x",'Daļu izvēle'!$Q25&lt;&gt;"",ISBLANK($P29))</f>
        <v>0</v>
      </c>
      <c r="AE29" s="1" t="e">
        <f t="shared" si="5"/>
        <v>#VALUE!</v>
      </c>
      <c r="AG29" s="76" t="b">
        <f>AND($A29="x",'Daļu izvēle'!$Q25&lt;&gt;"",'Daļu izvēle'!Q25&lt;&gt;0)</f>
        <v>0</v>
      </c>
      <c r="AH29" s="76" t="b">
        <f t="shared" si="6"/>
        <v>0</v>
      </c>
      <c r="AI29" s="57" t="b">
        <f>I29&gt;=0.85*Stādīšana!I28</f>
        <v>1</v>
      </c>
      <c r="AJ29" s="57" t="b">
        <f t="shared" si="7"/>
        <v>1</v>
      </c>
    </row>
    <row r="30" spans="1:36" hidden="1" x14ac:dyDescent="0.3">
      <c r="A30" s="324" t="str">
        <f>SUBSTITUTE('Daļu izvēle'!A26,"0","")</f>
        <v/>
      </c>
      <c r="B30" s="365">
        <f>'Daļu izvēle'!B26</f>
        <v>18</v>
      </c>
      <c r="C30" s="365" t="str">
        <f>'Daļu izvēle'!C26</f>
        <v>Austrumvidzeme</v>
      </c>
      <c r="D30" s="366" t="str">
        <f>'Daļu izvēle'!D26</f>
        <v>Lejasciema</v>
      </c>
      <c r="E30" s="370">
        <f>'Daļu izvēle'!Q26</f>
        <v>50</v>
      </c>
      <c r="F30" s="370">
        <f>'Daļu izvēle'!R26</f>
        <v>50</v>
      </c>
      <c r="G30" s="108">
        <f>'Daļu izvēle'!S26</f>
        <v>0</v>
      </c>
      <c r="H30" s="109">
        <f>'Daļu izvēle'!T26</f>
        <v>0</v>
      </c>
      <c r="I30" s="383"/>
      <c r="J30" s="404">
        <f t="shared" si="0"/>
        <v>0</v>
      </c>
      <c r="K30" s="167" t="str">
        <f>IF($AG30,IF(AND($I30&lt;&gt;"",$I30&lt;&gt;0),ROUND(ROUND($I30,3)*Cenas!$B$23*Cenas!B$27,2),0),"")</f>
        <v/>
      </c>
      <c r="L30" s="166" t="str">
        <f>IF($AG30,IF(AND($I30&lt;&gt;"",$I30&lt;&gt;0),ROUND(ROUND($I30,3)*Cenas!$B$23*Cenas!C$27,2),0),"")</f>
        <v/>
      </c>
      <c r="M30" s="166" t="str">
        <f>IF($AG30,IF(AND($I30&lt;&gt;"",$I30&lt;&gt;0),ROUND(ROUND($I30,3)*Cenas!$B$23*Cenas!D$27,2),0),"")</f>
        <v/>
      </c>
      <c r="N30" s="166" t="str">
        <f>IF($AG30,IF(AND($I30&lt;&gt;"",$I30&lt;&gt;0),ROUND(ROUND($I30,3)*Cenas!$B$23*Cenas!E$27,2),0),"")</f>
        <v/>
      </c>
      <c r="O30" s="166" t="str">
        <f>IF($AG30,IF(AND($I30&lt;&gt;"",$I30&lt;&gt;0),ROUND(ROUND($I30,3)*Cenas!$B$23*Cenas!F$27,2),0),"")</f>
        <v/>
      </c>
      <c r="P30" s="166" t="str">
        <f>IF($AG30,IF(AND($I30&lt;&gt;"",$I30&lt;&gt;0),ROUND(ROUND($I30,3)*Cenas!$B$23*Cenas!D$27,2),0),"")</f>
        <v/>
      </c>
      <c r="Q30" s="166" t="str">
        <f>IF($AG30,IF(AND($I30&lt;&gt;"",$I30&lt;&gt;0),ROUND(ROUND($I30,3)*Cenas!$B$23*Cenas!E$27,2),0),"")</f>
        <v/>
      </c>
      <c r="R30" s="166" t="str">
        <f>IF($AG30,IF(AND($I30&lt;&gt;"",$I30&lt;&gt;0),ROUND(ROUND($I30,3)*Cenas!$B$23*Cenas!I$27,2),0),"")</f>
        <v/>
      </c>
      <c r="S30" s="169" t="str">
        <f>IF($AG30,IF(AND($I30&lt;&gt;"",$I30&lt;&gt;0),ROUND(ROUND($I30,3)*Cenas!$B$23*Cenas!F$27,2),0),"")</f>
        <v/>
      </c>
      <c r="U30" t="b">
        <f t="shared" si="1"/>
        <v>1</v>
      </c>
      <c r="V30" t="b">
        <f t="shared" si="2"/>
        <v>1</v>
      </c>
      <c r="W30" t="b">
        <f>OR(AND(U30,V30,S30&gt;=0.89*'Daļu izvēle'!J26),NOT(Y30))</f>
        <v>1</v>
      </c>
      <c r="X30" t="b">
        <f t="shared" si="3"/>
        <v>1</v>
      </c>
      <c r="Y30" t="b">
        <f>AND($A30="x",NOT(ISBLANK('Daļu izvēle'!Q26)))</f>
        <v>0</v>
      </c>
      <c r="Z30" t="b">
        <f t="shared" si="4"/>
        <v>1</v>
      </c>
      <c r="AC30" s="1" t="b">
        <f>AND($A30="x",'Daļu izvēle'!$Q26&lt;&gt;"",ISBLANK($K30))</f>
        <v>0</v>
      </c>
      <c r="AD30" s="1" t="b">
        <f>AND($A30="x",'Daļu izvēle'!$Q26&lt;&gt;"",ISBLANK($P30))</f>
        <v>0</v>
      </c>
      <c r="AE30" s="1" t="e">
        <f t="shared" si="5"/>
        <v>#VALUE!</v>
      </c>
      <c r="AG30" s="76" t="b">
        <f>AND($A30="x",'Daļu izvēle'!$Q26&lt;&gt;"",'Daļu izvēle'!Q26&lt;&gt;0)</f>
        <v>0</v>
      </c>
      <c r="AH30" s="76" t="b">
        <f t="shared" si="6"/>
        <v>0</v>
      </c>
      <c r="AI30" s="57" t="b">
        <f>I30&gt;=0.85*Stādīšana!I29</f>
        <v>1</v>
      </c>
      <c r="AJ30" s="57" t="b">
        <f t="shared" si="7"/>
        <v>1</v>
      </c>
    </row>
    <row r="31" spans="1:36" hidden="1" x14ac:dyDescent="0.3">
      <c r="A31" s="324" t="str">
        <f>SUBSTITUTE('Daļu izvēle'!A27,"0","")</f>
        <v/>
      </c>
      <c r="B31" s="365">
        <f>'Daļu izvēle'!B27</f>
        <v>19</v>
      </c>
      <c r="C31" s="365" t="str">
        <f>'Daļu izvēle'!C27</f>
        <v>Austrumvidzeme</v>
      </c>
      <c r="D31" s="366" t="str">
        <f>'Daļu izvēle'!D27</f>
        <v>Lejasciema</v>
      </c>
      <c r="E31" s="370">
        <f>'Daļu izvēle'!Q27</f>
        <v>50</v>
      </c>
      <c r="F31" s="370">
        <f>'Daļu izvēle'!R27</f>
        <v>50</v>
      </c>
      <c r="G31" s="108">
        <f>'Daļu izvēle'!S27</f>
        <v>0</v>
      </c>
      <c r="H31" s="109">
        <f>'Daļu izvēle'!T27</f>
        <v>0</v>
      </c>
      <c r="I31" s="383"/>
      <c r="J31" s="404">
        <f t="shared" si="0"/>
        <v>0</v>
      </c>
      <c r="K31" s="167" t="str">
        <f>IF($AG31,IF(AND($I31&lt;&gt;"",$I31&lt;&gt;0),ROUND(ROUND($I31,3)*Cenas!$B$23*Cenas!B$27,2),0),"")</f>
        <v/>
      </c>
      <c r="L31" s="166" t="str">
        <f>IF($AG31,IF(AND($I31&lt;&gt;"",$I31&lt;&gt;0),ROUND(ROUND($I31,3)*Cenas!$B$23*Cenas!C$27,2),0),"")</f>
        <v/>
      </c>
      <c r="M31" s="166" t="str">
        <f>IF($AG31,IF(AND($I31&lt;&gt;"",$I31&lt;&gt;0),ROUND(ROUND($I31,3)*Cenas!$B$23*Cenas!D$27,2),0),"")</f>
        <v/>
      </c>
      <c r="N31" s="166" t="str">
        <f>IF($AG31,IF(AND($I31&lt;&gt;"",$I31&lt;&gt;0),ROUND(ROUND($I31,3)*Cenas!$B$23*Cenas!E$27,2),0),"")</f>
        <v/>
      </c>
      <c r="O31" s="166" t="str">
        <f>IF($AG31,IF(AND($I31&lt;&gt;"",$I31&lt;&gt;0),ROUND(ROUND($I31,3)*Cenas!$B$23*Cenas!F$27,2),0),"")</f>
        <v/>
      </c>
      <c r="P31" s="166" t="str">
        <f>IF($AG31,IF(AND($I31&lt;&gt;"",$I31&lt;&gt;0),ROUND(ROUND($I31,3)*Cenas!$B$23*Cenas!D$27,2),0),"")</f>
        <v/>
      </c>
      <c r="Q31" s="166" t="str">
        <f>IF($AG31,IF(AND($I31&lt;&gt;"",$I31&lt;&gt;0),ROUND(ROUND($I31,3)*Cenas!$B$23*Cenas!E$27,2),0),"")</f>
        <v/>
      </c>
      <c r="R31" s="166" t="str">
        <f>IF($AG31,IF(AND($I31&lt;&gt;"",$I31&lt;&gt;0),ROUND(ROUND($I31,3)*Cenas!$B$23*Cenas!I$27,2),0),"")</f>
        <v/>
      </c>
      <c r="S31" s="169" t="str">
        <f>IF($AG31,IF(AND($I31&lt;&gt;"",$I31&lt;&gt;0),ROUND(ROUND($I31,3)*Cenas!$B$23*Cenas!F$27,2),0),"")</f>
        <v/>
      </c>
      <c r="U31" t="b">
        <f t="shared" si="1"/>
        <v>1</v>
      </c>
      <c r="V31" t="b">
        <f t="shared" si="2"/>
        <v>1</v>
      </c>
      <c r="W31" t="b">
        <f>OR(AND(U31,V31,S31&gt;=0.89*'Daļu izvēle'!J27),NOT(Y31))</f>
        <v>1</v>
      </c>
      <c r="X31" t="b">
        <f t="shared" si="3"/>
        <v>1</v>
      </c>
      <c r="Y31" t="b">
        <f>AND($A31="x",NOT(ISBLANK('Daļu izvēle'!Q27)))</f>
        <v>0</v>
      </c>
      <c r="Z31" t="b">
        <f t="shared" si="4"/>
        <v>1</v>
      </c>
      <c r="AC31" s="1" t="b">
        <f>AND($A31="x",'Daļu izvēle'!$Q27&lt;&gt;"",ISBLANK($K31))</f>
        <v>0</v>
      </c>
      <c r="AD31" s="1" t="b">
        <f>AND($A31="x",'Daļu izvēle'!$Q27&lt;&gt;"",ISBLANK($P31))</f>
        <v>0</v>
      </c>
      <c r="AE31" s="1" t="e">
        <f t="shared" si="5"/>
        <v>#VALUE!</v>
      </c>
      <c r="AG31" s="76" t="b">
        <f>AND($A31="x",'Daļu izvēle'!$Q27&lt;&gt;"",'Daļu izvēle'!Q27&lt;&gt;0)</f>
        <v>0</v>
      </c>
      <c r="AH31" s="76" t="b">
        <f t="shared" si="6"/>
        <v>0</v>
      </c>
      <c r="AI31" s="57" t="b">
        <f>I31&gt;=0.85*Stādīšana!I30</f>
        <v>1</v>
      </c>
      <c r="AJ31" s="57" t="b">
        <f t="shared" si="7"/>
        <v>1</v>
      </c>
    </row>
    <row r="32" spans="1:36" hidden="1" x14ac:dyDescent="0.3">
      <c r="A32" s="324" t="str">
        <f>SUBSTITUTE('Daļu izvēle'!A28,"0","")</f>
        <v/>
      </c>
      <c r="B32" s="365">
        <f>'Daļu izvēle'!B28</f>
        <v>20</v>
      </c>
      <c r="C32" s="365" t="str">
        <f>'Daļu izvēle'!C28</f>
        <v>Austrumvidzeme</v>
      </c>
      <c r="D32" s="366" t="str">
        <f>'Daļu izvēle'!D28</f>
        <v>Pededzes</v>
      </c>
      <c r="E32" s="370">
        <f>'Daļu izvēle'!Q28</f>
        <v>80</v>
      </c>
      <c r="F32" s="370">
        <f>'Daļu izvēle'!R28</f>
        <v>80</v>
      </c>
      <c r="G32" s="108">
        <f>'Daļu izvēle'!S28</f>
        <v>0</v>
      </c>
      <c r="H32" s="109">
        <f>'Daļu izvēle'!T28</f>
        <v>0</v>
      </c>
      <c r="I32" s="383"/>
      <c r="J32" s="404">
        <f t="shared" si="0"/>
        <v>0</v>
      </c>
      <c r="K32" s="167" t="str">
        <f>IF($AG32,IF(AND($I32&lt;&gt;"",$I32&lt;&gt;0),ROUND(ROUND($I32,3)*Cenas!$B$23*Cenas!B$27,2),0),"")</f>
        <v/>
      </c>
      <c r="L32" s="166" t="str">
        <f>IF($AG32,IF(AND($I32&lt;&gt;"",$I32&lt;&gt;0),ROUND(ROUND($I32,3)*Cenas!$B$23*Cenas!C$27,2),0),"")</f>
        <v/>
      </c>
      <c r="M32" s="166" t="str">
        <f>IF($AG32,IF(AND($I32&lt;&gt;"",$I32&lt;&gt;0),ROUND(ROUND($I32,3)*Cenas!$B$23*Cenas!D$27,2),0),"")</f>
        <v/>
      </c>
      <c r="N32" s="166" t="str">
        <f>IF($AG32,IF(AND($I32&lt;&gt;"",$I32&lt;&gt;0),ROUND(ROUND($I32,3)*Cenas!$B$23*Cenas!E$27,2),0),"")</f>
        <v/>
      </c>
      <c r="O32" s="166" t="str">
        <f>IF($AG32,IF(AND($I32&lt;&gt;"",$I32&lt;&gt;0),ROUND(ROUND($I32,3)*Cenas!$B$23*Cenas!F$27,2),0),"")</f>
        <v/>
      </c>
      <c r="P32" s="166" t="str">
        <f>IF($AG32,IF(AND($I32&lt;&gt;"",$I32&lt;&gt;0),ROUND(ROUND($I32,3)*Cenas!$B$23*Cenas!D$27,2),0),"")</f>
        <v/>
      </c>
      <c r="Q32" s="166" t="str">
        <f>IF($AG32,IF(AND($I32&lt;&gt;"",$I32&lt;&gt;0),ROUND(ROUND($I32,3)*Cenas!$B$23*Cenas!E$27,2),0),"")</f>
        <v/>
      </c>
      <c r="R32" s="166" t="str">
        <f>IF($AG32,IF(AND($I32&lt;&gt;"",$I32&lt;&gt;0),ROUND(ROUND($I32,3)*Cenas!$B$23*Cenas!I$27,2),0),"")</f>
        <v/>
      </c>
      <c r="S32" s="169" t="str">
        <f>IF($AG32,IF(AND($I32&lt;&gt;"",$I32&lt;&gt;0),ROUND(ROUND($I32,3)*Cenas!$B$23*Cenas!F$27,2),0),"")</f>
        <v/>
      </c>
      <c r="U32" t="b">
        <f t="shared" si="1"/>
        <v>1</v>
      </c>
      <c r="V32" t="b">
        <f t="shared" si="2"/>
        <v>1</v>
      </c>
      <c r="W32" t="b">
        <f>OR(AND(U32,V32,S32&gt;=0.89*'Daļu izvēle'!J28),NOT(Y32))</f>
        <v>1</v>
      </c>
      <c r="X32" t="b">
        <f t="shared" si="3"/>
        <v>1</v>
      </c>
      <c r="Y32" t="b">
        <f>AND($A32="x",NOT(ISBLANK('Daļu izvēle'!Q28)))</f>
        <v>0</v>
      </c>
      <c r="Z32" t="b">
        <f t="shared" si="4"/>
        <v>1</v>
      </c>
      <c r="AC32" s="1" t="b">
        <f>AND($A32="x",'Daļu izvēle'!$Q28&lt;&gt;"",ISBLANK($K32))</f>
        <v>0</v>
      </c>
      <c r="AD32" s="1" t="b">
        <f>AND($A32="x",'Daļu izvēle'!$Q28&lt;&gt;"",ISBLANK($P32))</f>
        <v>0</v>
      </c>
      <c r="AE32" s="1" t="e">
        <f t="shared" si="5"/>
        <v>#VALUE!</v>
      </c>
      <c r="AG32" s="76" t="b">
        <f>AND($A32="x",'Daļu izvēle'!$Q28&lt;&gt;"",'Daļu izvēle'!Q28&lt;&gt;0)</f>
        <v>0</v>
      </c>
      <c r="AH32" s="76" t="b">
        <f t="shared" si="6"/>
        <v>0</v>
      </c>
      <c r="AI32" s="57" t="b">
        <f>I32&gt;=0.85*Stādīšana!I31</f>
        <v>1</v>
      </c>
      <c r="AJ32" s="57" t="b">
        <f t="shared" si="7"/>
        <v>1</v>
      </c>
    </row>
    <row r="33" spans="1:36" hidden="1" x14ac:dyDescent="0.3">
      <c r="A33" s="324" t="str">
        <f>SUBSTITUTE('Daļu izvēle'!A29,"0","")</f>
        <v/>
      </c>
      <c r="B33" s="365">
        <f>'Daļu izvēle'!B29</f>
        <v>21</v>
      </c>
      <c r="C33" s="365" t="str">
        <f>'Daļu izvēle'!C29</f>
        <v>Austrumvidzeme</v>
      </c>
      <c r="D33" s="366" t="str">
        <f>'Daļu izvēle'!D29</f>
        <v>Pededzes</v>
      </c>
      <c r="E33" s="370">
        <f>'Daļu izvēle'!Q29</f>
        <v>80</v>
      </c>
      <c r="F33" s="370">
        <f>'Daļu izvēle'!R29</f>
        <v>80</v>
      </c>
      <c r="G33" s="108">
        <f>'Daļu izvēle'!S29</f>
        <v>0</v>
      </c>
      <c r="H33" s="109">
        <f>'Daļu izvēle'!T29</f>
        <v>0</v>
      </c>
      <c r="I33" s="383"/>
      <c r="J33" s="404">
        <f t="shared" si="0"/>
        <v>0</v>
      </c>
      <c r="K33" s="167" t="str">
        <f>IF($AG33,IF(AND($I33&lt;&gt;"",$I33&lt;&gt;0),ROUND(ROUND($I33,3)*Cenas!$B$23*Cenas!B$27,2),0),"")</f>
        <v/>
      </c>
      <c r="L33" s="166" t="str">
        <f>IF($AG33,IF(AND($I33&lt;&gt;"",$I33&lt;&gt;0),ROUND(ROUND($I33,3)*Cenas!$B$23*Cenas!C$27,2),0),"")</f>
        <v/>
      </c>
      <c r="M33" s="166" t="str">
        <f>IF($AG33,IF(AND($I33&lt;&gt;"",$I33&lt;&gt;0),ROUND(ROUND($I33,3)*Cenas!$B$23*Cenas!D$27,2),0),"")</f>
        <v/>
      </c>
      <c r="N33" s="166" t="str">
        <f>IF($AG33,IF(AND($I33&lt;&gt;"",$I33&lt;&gt;0),ROUND(ROUND($I33,3)*Cenas!$B$23*Cenas!E$27,2),0),"")</f>
        <v/>
      </c>
      <c r="O33" s="166" t="str">
        <f>IF($AG33,IF(AND($I33&lt;&gt;"",$I33&lt;&gt;0),ROUND(ROUND($I33,3)*Cenas!$B$23*Cenas!F$27,2),0),"")</f>
        <v/>
      </c>
      <c r="P33" s="166" t="str">
        <f>IF($AG33,IF(AND($I33&lt;&gt;"",$I33&lt;&gt;0),ROUND(ROUND($I33,3)*Cenas!$B$23*Cenas!D$27,2),0),"")</f>
        <v/>
      </c>
      <c r="Q33" s="166" t="str">
        <f>IF($AG33,IF(AND($I33&lt;&gt;"",$I33&lt;&gt;0),ROUND(ROUND($I33,3)*Cenas!$B$23*Cenas!E$27,2),0),"")</f>
        <v/>
      </c>
      <c r="R33" s="166" t="str">
        <f>IF($AG33,IF(AND($I33&lt;&gt;"",$I33&lt;&gt;0),ROUND(ROUND($I33,3)*Cenas!$B$23*Cenas!I$27,2),0),"")</f>
        <v/>
      </c>
      <c r="S33" s="169" t="str">
        <f>IF($AG33,IF(AND($I33&lt;&gt;"",$I33&lt;&gt;0),ROUND(ROUND($I33,3)*Cenas!$B$23*Cenas!F$27,2),0),"")</f>
        <v/>
      </c>
      <c r="U33" t="b">
        <f t="shared" si="1"/>
        <v>1</v>
      </c>
      <c r="V33" t="b">
        <f t="shared" si="2"/>
        <v>1</v>
      </c>
      <c r="W33" t="b">
        <f>OR(AND(U33,V33,S33&gt;=0.89*'Daļu izvēle'!J29),NOT(Y33))</f>
        <v>1</v>
      </c>
      <c r="X33" t="b">
        <f t="shared" si="3"/>
        <v>1</v>
      </c>
      <c r="Y33" t="b">
        <f>AND($A33="x",NOT(ISBLANK('Daļu izvēle'!Q29)))</f>
        <v>0</v>
      </c>
      <c r="Z33" t="b">
        <f t="shared" si="4"/>
        <v>1</v>
      </c>
      <c r="AC33" s="1" t="b">
        <f>AND($A33="x",'Daļu izvēle'!$Q29&lt;&gt;"",ISBLANK($K33))</f>
        <v>0</v>
      </c>
      <c r="AD33" s="1" t="b">
        <f>AND($A33="x",'Daļu izvēle'!$Q29&lt;&gt;"",ISBLANK($P33))</f>
        <v>0</v>
      </c>
      <c r="AE33" s="1" t="e">
        <f t="shared" si="5"/>
        <v>#VALUE!</v>
      </c>
      <c r="AG33" s="76" t="b">
        <f>AND($A33="x",'Daļu izvēle'!$Q29&lt;&gt;"",'Daļu izvēle'!Q29&lt;&gt;0)</f>
        <v>0</v>
      </c>
      <c r="AH33" s="76" t="b">
        <f t="shared" si="6"/>
        <v>0</v>
      </c>
      <c r="AI33" s="57" t="b">
        <f>I33&gt;=0.85*Stādīšana!I32</f>
        <v>1</v>
      </c>
      <c r="AJ33" s="57" t="b">
        <f t="shared" si="7"/>
        <v>1</v>
      </c>
    </row>
    <row r="34" spans="1:36" hidden="1" x14ac:dyDescent="0.3">
      <c r="A34" s="324" t="str">
        <f>SUBSTITUTE('Daļu izvēle'!A30,"0","")</f>
        <v/>
      </c>
      <c r="B34" s="365">
        <f>'Daļu izvēle'!B30</f>
        <v>22</v>
      </c>
      <c r="C34" s="365" t="str">
        <f>'Daļu izvēle'!C30</f>
        <v>Austrumvidzeme</v>
      </c>
      <c r="D34" s="366" t="str">
        <f>'Daļu izvēle'!D30</f>
        <v>Pededzes</v>
      </c>
      <c r="E34" s="370">
        <f>'Daļu izvēle'!Q30</f>
        <v>80</v>
      </c>
      <c r="F34" s="370">
        <f>'Daļu izvēle'!R30</f>
        <v>0</v>
      </c>
      <c r="G34" s="108">
        <f>'Daļu izvēle'!S30</f>
        <v>0</v>
      </c>
      <c r="H34" s="109">
        <f>'Daļu izvēle'!T30</f>
        <v>0</v>
      </c>
      <c r="I34" s="383"/>
      <c r="J34" s="404">
        <f t="shared" si="0"/>
        <v>0</v>
      </c>
      <c r="K34" s="167" t="str">
        <f>IF($AG34,IF(AND($I34&lt;&gt;"",$I34&lt;&gt;0),ROUND(ROUND($I34,3)*Cenas!$B$23*Cenas!B$27,2),0),"")</f>
        <v/>
      </c>
      <c r="L34" s="166" t="str">
        <f>IF($AG34,IF(AND($I34&lt;&gt;"",$I34&lt;&gt;0),ROUND(ROUND($I34,3)*Cenas!$B$23*Cenas!C$27,2),0),"")</f>
        <v/>
      </c>
      <c r="M34" s="166" t="str">
        <f>IF($AG34,IF(AND($I34&lt;&gt;"",$I34&lt;&gt;0),ROUND(ROUND($I34,3)*Cenas!$B$23*Cenas!D$27,2),0),"")</f>
        <v/>
      </c>
      <c r="N34" s="166" t="str">
        <f>IF($AG34,IF(AND($I34&lt;&gt;"",$I34&lt;&gt;0),ROUND(ROUND($I34,3)*Cenas!$B$23*Cenas!E$27,2),0),"")</f>
        <v/>
      </c>
      <c r="O34" s="166" t="str">
        <f>IF($AG34,IF(AND($I34&lt;&gt;"",$I34&lt;&gt;0),ROUND(ROUND($I34,3)*Cenas!$B$23*Cenas!F$27,2),0),"")</f>
        <v/>
      </c>
      <c r="P34" s="166" t="str">
        <f>IF($AG34,IF(AND($I34&lt;&gt;"",$I34&lt;&gt;0),ROUND(ROUND($I34,3)*Cenas!$B$23*Cenas!D$27,2),0),"")</f>
        <v/>
      </c>
      <c r="Q34" s="166" t="str">
        <f>IF($AG34,IF(AND($I34&lt;&gt;"",$I34&lt;&gt;0),ROUND(ROUND($I34,3)*Cenas!$B$23*Cenas!E$27,2),0),"")</f>
        <v/>
      </c>
      <c r="R34" s="166" t="str">
        <f>IF($AG34,IF(AND($I34&lt;&gt;"",$I34&lt;&gt;0),ROUND(ROUND($I34,3)*Cenas!$B$23*Cenas!I$27,2),0),"")</f>
        <v/>
      </c>
      <c r="S34" s="169" t="str">
        <f>IF($AG34,IF(AND($I34&lt;&gt;"",$I34&lt;&gt;0),ROUND(ROUND($I34,3)*Cenas!$B$23*Cenas!F$27,2),0),"")</f>
        <v/>
      </c>
      <c r="U34" t="b">
        <f t="shared" si="1"/>
        <v>1</v>
      </c>
      <c r="V34" t="b">
        <f t="shared" si="2"/>
        <v>1</v>
      </c>
      <c r="W34" t="b">
        <f>OR(AND(U34,V34,S34&gt;=0.89*'Daļu izvēle'!J30),NOT(Y34))</f>
        <v>1</v>
      </c>
      <c r="X34" t="b">
        <f t="shared" si="3"/>
        <v>1</v>
      </c>
      <c r="Y34" t="b">
        <f>AND($A34="x",NOT(ISBLANK('Daļu izvēle'!Q30)))</f>
        <v>0</v>
      </c>
      <c r="Z34" t="b">
        <f t="shared" si="4"/>
        <v>1</v>
      </c>
      <c r="AC34" s="1" t="b">
        <f>AND($A34="x",'Daļu izvēle'!$Q30&lt;&gt;"",ISBLANK($K34))</f>
        <v>0</v>
      </c>
      <c r="AD34" s="1" t="b">
        <f>AND($A34="x",'Daļu izvēle'!$Q30&lt;&gt;"",ISBLANK($P34))</f>
        <v>0</v>
      </c>
      <c r="AE34" s="1" t="e">
        <f t="shared" si="5"/>
        <v>#VALUE!</v>
      </c>
      <c r="AG34" s="76" t="b">
        <f>AND($A34="x",'Daļu izvēle'!$Q30&lt;&gt;"",'Daļu izvēle'!Q30&lt;&gt;0)</f>
        <v>0</v>
      </c>
      <c r="AH34" s="76" t="b">
        <f t="shared" si="6"/>
        <v>0</v>
      </c>
      <c r="AI34" s="57" t="b">
        <f>I34&gt;=0.85*Stādīšana!I33</f>
        <v>1</v>
      </c>
      <c r="AJ34" s="57" t="b">
        <f t="shared" si="7"/>
        <v>1</v>
      </c>
    </row>
    <row r="35" spans="1:36" hidden="1" x14ac:dyDescent="0.3">
      <c r="A35" s="324" t="str">
        <f>SUBSTITUTE('Daļu izvēle'!A31,"0","")</f>
        <v/>
      </c>
      <c r="B35" s="365">
        <f>'Daļu izvēle'!B31</f>
        <v>23</v>
      </c>
      <c r="C35" s="365" t="str">
        <f>'Daļu izvēle'!C31</f>
        <v>Dienvidkurzeme</v>
      </c>
      <c r="D35" s="366" t="str">
        <f>'Daļu izvēle'!D31</f>
        <v>Alsungas</v>
      </c>
      <c r="E35" s="370">
        <f>'Daļu izvēle'!Q31</f>
        <v>35</v>
      </c>
      <c r="F35" s="370">
        <f>'Daļu izvēle'!R31</f>
        <v>0</v>
      </c>
      <c r="G35" s="108">
        <f>'Daļu izvēle'!S31</f>
        <v>0</v>
      </c>
      <c r="H35" s="109">
        <f>'Daļu izvēle'!T31</f>
        <v>0</v>
      </c>
      <c r="I35" s="383"/>
      <c r="J35" s="404">
        <f t="shared" si="0"/>
        <v>0</v>
      </c>
      <c r="K35" s="167" t="str">
        <f>IF($AG35,IF(AND($I35&lt;&gt;"",$I35&lt;&gt;0),ROUND(ROUND($I35,3)*Cenas!$B$23*Cenas!B$27,2),0),"")</f>
        <v/>
      </c>
      <c r="L35" s="166" t="str">
        <f>IF($AG35,IF(AND($I35&lt;&gt;"",$I35&lt;&gt;0),ROUND(ROUND($I35,3)*Cenas!$B$23*Cenas!C$27,2),0),"")</f>
        <v/>
      </c>
      <c r="M35" s="166" t="str">
        <f>IF($AG35,IF(AND($I35&lt;&gt;"",$I35&lt;&gt;0),ROUND(ROUND($I35,3)*Cenas!$B$23*Cenas!D$27,2),0),"")</f>
        <v/>
      </c>
      <c r="N35" s="166" t="str">
        <f>IF($AG35,IF(AND($I35&lt;&gt;"",$I35&lt;&gt;0),ROUND(ROUND($I35,3)*Cenas!$B$23*Cenas!E$27,2),0),"")</f>
        <v/>
      </c>
      <c r="O35" s="166" t="str">
        <f>IF($AG35,IF(AND($I35&lt;&gt;"",$I35&lt;&gt;0),ROUND(ROUND($I35,3)*Cenas!$B$23*Cenas!F$27,2),0),"")</f>
        <v/>
      </c>
      <c r="P35" s="166" t="str">
        <f>IF($AG35,IF(AND($I35&lt;&gt;"",$I35&lt;&gt;0),ROUND(ROUND($I35,3)*Cenas!$B$23*Cenas!D$27,2),0),"")</f>
        <v/>
      </c>
      <c r="Q35" s="166" t="str">
        <f>IF($AG35,IF(AND($I35&lt;&gt;"",$I35&lt;&gt;0),ROUND(ROUND($I35,3)*Cenas!$B$23*Cenas!E$27,2),0),"")</f>
        <v/>
      </c>
      <c r="R35" s="166" t="str">
        <f>IF($AG35,IF(AND($I35&lt;&gt;"",$I35&lt;&gt;0),ROUND(ROUND($I35,3)*Cenas!$B$23*Cenas!I$27,2),0),"")</f>
        <v/>
      </c>
      <c r="S35" s="169" t="str">
        <f>IF($AG35,IF(AND($I35&lt;&gt;"",$I35&lt;&gt;0),ROUND(ROUND($I35,3)*Cenas!$B$23*Cenas!F$27,2),0),"")</f>
        <v/>
      </c>
      <c r="U35" t="b">
        <f t="shared" si="1"/>
        <v>1</v>
      </c>
      <c r="V35" t="b">
        <f t="shared" si="2"/>
        <v>1</v>
      </c>
      <c r="W35" t="b">
        <f>OR(AND(U35,V35,S35&gt;=0.89*'Daļu izvēle'!J31),NOT(Y35))</f>
        <v>1</v>
      </c>
      <c r="X35" t="b">
        <f t="shared" si="3"/>
        <v>1</v>
      </c>
      <c r="Y35" t="b">
        <f>AND($A35="x",NOT(ISBLANK('Daļu izvēle'!Q31)))</f>
        <v>0</v>
      </c>
      <c r="Z35" t="b">
        <f t="shared" si="4"/>
        <v>1</v>
      </c>
      <c r="AC35" s="1" t="b">
        <f>AND($A35="x",'Daļu izvēle'!$Q31&lt;&gt;"",ISBLANK($K35))</f>
        <v>0</v>
      </c>
      <c r="AD35" s="1" t="b">
        <f>AND($A35="x",'Daļu izvēle'!$Q31&lt;&gt;"",ISBLANK($P35))</f>
        <v>0</v>
      </c>
      <c r="AE35" s="1" t="e">
        <f t="shared" si="5"/>
        <v>#VALUE!</v>
      </c>
      <c r="AG35" s="76" t="b">
        <f>AND($A35="x",'Daļu izvēle'!$Q31&lt;&gt;"",'Daļu izvēle'!Q31&lt;&gt;0)</f>
        <v>0</v>
      </c>
      <c r="AH35" s="76" t="b">
        <f t="shared" si="6"/>
        <v>0</v>
      </c>
      <c r="AI35" s="57" t="b">
        <f>I35&gt;=0.85*Stādīšana!I34</f>
        <v>1</v>
      </c>
      <c r="AJ35" s="57" t="b">
        <f t="shared" si="7"/>
        <v>1</v>
      </c>
    </row>
    <row r="36" spans="1:36" hidden="1" x14ac:dyDescent="0.3">
      <c r="A36" s="324" t="str">
        <f>SUBSTITUTE('Daļu izvēle'!A32,"0","")</f>
        <v/>
      </c>
      <c r="B36" s="365">
        <f>'Daļu izvēle'!B32</f>
        <v>24</v>
      </c>
      <c r="C36" s="365" t="str">
        <f>'Daļu izvēle'!C32</f>
        <v>Dienvidkurzeme</v>
      </c>
      <c r="D36" s="366" t="str">
        <f>'Daļu izvēle'!D32</f>
        <v>Alsungas</v>
      </c>
      <c r="E36" s="370">
        <f>'Daļu izvēle'!Q32</f>
        <v>40</v>
      </c>
      <c r="F36" s="370">
        <f>'Daļu izvēle'!R32</f>
        <v>30</v>
      </c>
      <c r="G36" s="108">
        <f>'Daļu izvēle'!S32</f>
        <v>0</v>
      </c>
      <c r="H36" s="109">
        <f>'Daļu izvēle'!T32</f>
        <v>0</v>
      </c>
      <c r="I36" s="383"/>
      <c r="J36" s="404">
        <f t="shared" si="0"/>
        <v>0</v>
      </c>
      <c r="K36" s="167" t="str">
        <f>IF($AG36,IF(AND($I36&lt;&gt;"",$I36&lt;&gt;0),ROUND(ROUND($I36,3)*Cenas!$B$23*Cenas!B$27,2),0),"")</f>
        <v/>
      </c>
      <c r="L36" s="166" t="str">
        <f>IF($AG36,IF(AND($I36&lt;&gt;"",$I36&lt;&gt;0),ROUND(ROUND($I36,3)*Cenas!$B$23*Cenas!C$27,2),0),"")</f>
        <v/>
      </c>
      <c r="M36" s="166" t="str">
        <f>IF($AG36,IF(AND($I36&lt;&gt;"",$I36&lt;&gt;0),ROUND(ROUND($I36,3)*Cenas!$B$23*Cenas!D$27,2),0),"")</f>
        <v/>
      </c>
      <c r="N36" s="166" t="str">
        <f>IF($AG36,IF(AND($I36&lt;&gt;"",$I36&lt;&gt;0),ROUND(ROUND($I36,3)*Cenas!$B$23*Cenas!E$27,2),0),"")</f>
        <v/>
      </c>
      <c r="O36" s="166" t="str">
        <f>IF($AG36,IF(AND($I36&lt;&gt;"",$I36&lt;&gt;0),ROUND(ROUND($I36,3)*Cenas!$B$23*Cenas!F$27,2),0),"")</f>
        <v/>
      </c>
      <c r="P36" s="166" t="str">
        <f>IF($AG36,IF(AND($I36&lt;&gt;"",$I36&lt;&gt;0),ROUND(ROUND($I36,3)*Cenas!$B$23*Cenas!D$27,2),0),"")</f>
        <v/>
      </c>
      <c r="Q36" s="166" t="str">
        <f>IF($AG36,IF(AND($I36&lt;&gt;"",$I36&lt;&gt;0),ROUND(ROUND($I36,3)*Cenas!$B$23*Cenas!E$27,2),0),"")</f>
        <v/>
      </c>
      <c r="R36" s="166" t="str">
        <f>IF($AG36,IF(AND($I36&lt;&gt;"",$I36&lt;&gt;0),ROUND(ROUND($I36,3)*Cenas!$B$23*Cenas!I$27,2),0),"")</f>
        <v/>
      </c>
      <c r="S36" s="169" t="str">
        <f>IF($AG36,IF(AND($I36&lt;&gt;"",$I36&lt;&gt;0),ROUND(ROUND($I36,3)*Cenas!$B$23*Cenas!F$27,2),0),"")</f>
        <v/>
      </c>
      <c r="U36" t="b">
        <f t="shared" si="1"/>
        <v>1</v>
      </c>
      <c r="V36" t="b">
        <f t="shared" si="2"/>
        <v>1</v>
      </c>
      <c r="W36" t="b">
        <f>OR(AND(U36,V36,S36&gt;=0.89*'Daļu izvēle'!J32),NOT(Y36))</f>
        <v>1</v>
      </c>
      <c r="X36" t="b">
        <f t="shared" si="3"/>
        <v>1</v>
      </c>
      <c r="Y36" t="b">
        <f>AND($A36="x",NOT(ISBLANK('Daļu izvēle'!Q32)))</f>
        <v>0</v>
      </c>
      <c r="Z36" t="b">
        <f t="shared" si="4"/>
        <v>1</v>
      </c>
      <c r="AC36" s="1" t="b">
        <f>AND($A36="x",'Daļu izvēle'!$Q32&lt;&gt;"",ISBLANK($K36))</f>
        <v>0</v>
      </c>
      <c r="AD36" s="1" t="b">
        <f>AND($A36="x",'Daļu izvēle'!$Q32&lt;&gt;"",ISBLANK($P36))</f>
        <v>0</v>
      </c>
      <c r="AE36" s="1" t="e">
        <f t="shared" si="5"/>
        <v>#VALUE!</v>
      </c>
      <c r="AG36" s="76" t="b">
        <f>AND($A36="x",'Daļu izvēle'!$Q32&lt;&gt;"",'Daļu izvēle'!Q32&lt;&gt;0)</f>
        <v>0</v>
      </c>
      <c r="AH36" s="76" t="b">
        <f t="shared" si="6"/>
        <v>0</v>
      </c>
      <c r="AI36" s="57" t="b">
        <f>I36&gt;=0.85*Stādīšana!I35</f>
        <v>1</v>
      </c>
      <c r="AJ36" s="57" t="b">
        <f t="shared" si="7"/>
        <v>1</v>
      </c>
    </row>
    <row r="37" spans="1:36" hidden="1" x14ac:dyDescent="0.3">
      <c r="A37" s="324" t="str">
        <f>SUBSTITUTE('Daļu izvēle'!A33,"0","")</f>
        <v/>
      </c>
      <c r="B37" s="365">
        <f>'Daļu izvēle'!B33</f>
        <v>25</v>
      </c>
      <c r="C37" s="365" t="str">
        <f>'Daļu izvēle'!C33</f>
        <v>Dienvidkurzeme</v>
      </c>
      <c r="D37" s="366" t="str">
        <f>'Daļu izvēle'!D33</f>
        <v>Alsungas</v>
      </c>
      <c r="E37" s="370">
        <f>'Daļu izvēle'!Q33</f>
        <v>0</v>
      </c>
      <c r="F37" s="370">
        <f>'Daļu izvēle'!R33</f>
        <v>0</v>
      </c>
      <c r="G37" s="108">
        <f>'Daļu izvēle'!S33</f>
        <v>0</v>
      </c>
      <c r="H37" s="109">
        <f>'Daļu izvēle'!T33</f>
        <v>0</v>
      </c>
      <c r="I37" s="383"/>
      <c r="J37" s="404">
        <f t="shared" si="0"/>
        <v>0</v>
      </c>
      <c r="K37" s="167" t="str">
        <f>IF($AG37,IF(AND($I37&lt;&gt;"",$I37&lt;&gt;0),ROUND(ROUND($I37,3)*Cenas!$B$23*Cenas!B$27,2),0),"")</f>
        <v/>
      </c>
      <c r="L37" s="166" t="str">
        <f>IF($AG37,IF(AND($I37&lt;&gt;"",$I37&lt;&gt;0),ROUND(ROUND($I37,3)*Cenas!$B$23*Cenas!C$27,2),0),"")</f>
        <v/>
      </c>
      <c r="M37" s="166" t="str">
        <f>IF($AG37,IF(AND($I37&lt;&gt;"",$I37&lt;&gt;0),ROUND(ROUND($I37,3)*Cenas!$B$23*Cenas!D$27,2),0),"")</f>
        <v/>
      </c>
      <c r="N37" s="166" t="str">
        <f>IF($AG37,IF(AND($I37&lt;&gt;"",$I37&lt;&gt;0),ROUND(ROUND($I37,3)*Cenas!$B$23*Cenas!E$27,2),0),"")</f>
        <v/>
      </c>
      <c r="O37" s="166" t="str">
        <f>IF($AG37,IF(AND($I37&lt;&gt;"",$I37&lt;&gt;0),ROUND(ROUND($I37,3)*Cenas!$B$23*Cenas!F$27,2),0),"")</f>
        <v/>
      </c>
      <c r="P37" s="166" t="str">
        <f>IF($AG37,IF(AND($I37&lt;&gt;"",$I37&lt;&gt;0),ROUND(ROUND($I37,3)*Cenas!$B$23*Cenas!D$27,2),0),"")</f>
        <v/>
      </c>
      <c r="Q37" s="166" t="str">
        <f>IF($AG37,IF(AND($I37&lt;&gt;"",$I37&lt;&gt;0),ROUND(ROUND($I37,3)*Cenas!$B$23*Cenas!E$27,2),0),"")</f>
        <v/>
      </c>
      <c r="R37" s="166" t="str">
        <f>IF($AG37,IF(AND($I37&lt;&gt;"",$I37&lt;&gt;0),ROUND(ROUND($I37,3)*Cenas!$B$23*Cenas!I$27,2),0),"")</f>
        <v/>
      </c>
      <c r="S37" s="169" t="str">
        <f>IF($AG37,IF(AND($I37&lt;&gt;"",$I37&lt;&gt;0),ROUND(ROUND($I37,3)*Cenas!$B$23*Cenas!F$27,2),0),"")</f>
        <v/>
      </c>
      <c r="U37" t="b">
        <f t="shared" si="1"/>
        <v>1</v>
      </c>
      <c r="V37" t="b">
        <f t="shared" si="2"/>
        <v>1</v>
      </c>
      <c r="W37" t="b">
        <f>OR(AND(U37,V37,S37&gt;=0.89*'Daļu izvēle'!J33),NOT(Y37))</f>
        <v>1</v>
      </c>
      <c r="X37" t="b">
        <f t="shared" si="3"/>
        <v>1</v>
      </c>
      <c r="Y37" t="b">
        <f>AND($A37="x",NOT(ISBLANK('Daļu izvēle'!Q33)))</f>
        <v>0</v>
      </c>
      <c r="Z37" t="b">
        <f t="shared" si="4"/>
        <v>1</v>
      </c>
      <c r="AC37" s="1" t="b">
        <f>AND($A37="x",'Daļu izvēle'!$Q33&lt;&gt;"",ISBLANK($K37))</f>
        <v>0</v>
      </c>
      <c r="AD37" s="1" t="b">
        <f>AND($A37="x",'Daļu izvēle'!$Q33&lt;&gt;"",ISBLANK($P37))</f>
        <v>0</v>
      </c>
      <c r="AE37" s="1" t="e">
        <f t="shared" si="5"/>
        <v>#VALUE!</v>
      </c>
      <c r="AG37" s="76" t="b">
        <f>AND($A37="x",'Daļu izvēle'!$Q33&lt;&gt;"",'Daļu izvēle'!Q33&lt;&gt;0)</f>
        <v>0</v>
      </c>
      <c r="AH37" s="76" t="b">
        <f t="shared" si="6"/>
        <v>0</v>
      </c>
      <c r="AI37" s="57" t="b">
        <f>I37&gt;=0.85*Stādīšana!I36</f>
        <v>1</v>
      </c>
      <c r="AJ37" s="57" t="b">
        <f t="shared" si="7"/>
        <v>1</v>
      </c>
    </row>
    <row r="38" spans="1:36" hidden="1" x14ac:dyDescent="0.3">
      <c r="A38" s="324" t="str">
        <f>SUBSTITUTE('Daļu izvēle'!A34,"0","")</f>
        <v/>
      </c>
      <c r="B38" s="365">
        <f>'Daļu izvēle'!B34</f>
        <v>26</v>
      </c>
      <c r="C38" s="365" t="str">
        <f>'Daļu izvēle'!C34</f>
        <v>Dienvidkurzeme</v>
      </c>
      <c r="D38" s="366" t="str">
        <f>'Daļu izvēle'!D34</f>
        <v>Alsungas</v>
      </c>
      <c r="E38" s="370">
        <f>'Daļu izvēle'!Q34</f>
        <v>0</v>
      </c>
      <c r="F38" s="370">
        <f>'Daļu izvēle'!R34</f>
        <v>0</v>
      </c>
      <c r="G38" s="108">
        <f>'Daļu izvēle'!S34</f>
        <v>0</v>
      </c>
      <c r="H38" s="109">
        <f>'Daļu izvēle'!T34</f>
        <v>0</v>
      </c>
      <c r="I38" s="383"/>
      <c r="J38" s="404">
        <f t="shared" si="0"/>
        <v>0</v>
      </c>
      <c r="K38" s="167" t="str">
        <f>IF($AG38,IF(AND($I38&lt;&gt;"",$I38&lt;&gt;0),ROUND(ROUND($I38,3)*Cenas!$B$23*Cenas!B$27,2),0),"")</f>
        <v/>
      </c>
      <c r="L38" s="166" t="str">
        <f>IF($AG38,IF(AND($I38&lt;&gt;"",$I38&lt;&gt;0),ROUND(ROUND($I38,3)*Cenas!$B$23*Cenas!C$27,2),0),"")</f>
        <v/>
      </c>
      <c r="M38" s="166" t="str">
        <f>IF($AG38,IF(AND($I38&lt;&gt;"",$I38&lt;&gt;0),ROUND(ROUND($I38,3)*Cenas!$B$23*Cenas!D$27,2),0),"")</f>
        <v/>
      </c>
      <c r="N38" s="166" t="str">
        <f>IF($AG38,IF(AND($I38&lt;&gt;"",$I38&lt;&gt;0),ROUND(ROUND($I38,3)*Cenas!$B$23*Cenas!E$27,2),0),"")</f>
        <v/>
      </c>
      <c r="O38" s="166" t="str">
        <f>IF($AG38,IF(AND($I38&lt;&gt;"",$I38&lt;&gt;0),ROUND(ROUND($I38,3)*Cenas!$B$23*Cenas!F$27,2),0),"")</f>
        <v/>
      </c>
      <c r="P38" s="166" t="str">
        <f>IF($AG38,IF(AND($I38&lt;&gt;"",$I38&lt;&gt;0),ROUND(ROUND($I38,3)*Cenas!$B$23*Cenas!D$27,2),0),"")</f>
        <v/>
      </c>
      <c r="Q38" s="166" t="str">
        <f>IF($AG38,IF(AND($I38&lt;&gt;"",$I38&lt;&gt;0),ROUND(ROUND($I38,3)*Cenas!$B$23*Cenas!E$27,2),0),"")</f>
        <v/>
      </c>
      <c r="R38" s="166" t="str">
        <f>IF($AG38,IF(AND($I38&lt;&gt;"",$I38&lt;&gt;0),ROUND(ROUND($I38,3)*Cenas!$B$23*Cenas!I$27,2),0),"")</f>
        <v/>
      </c>
      <c r="S38" s="169" t="str">
        <f>IF($AG38,IF(AND($I38&lt;&gt;"",$I38&lt;&gt;0),ROUND(ROUND($I38,3)*Cenas!$B$23*Cenas!F$27,2),0),"")</f>
        <v/>
      </c>
      <c r="U38" t="b">
        <f t="shared" si="1"/>
        <v>1</v>
      </c>
      <c r="V38" t="b">
        <f t="shared" si="2"/>
        <v>1</v>
      </c>
      <c r="W38" t="b">
        <f>OR(AND(U38,V38,S38&gt;=0.89*'Daļu izvēle'!J34),NOT(Y38))</f>
        <v>1</v>
      </c>
      <c r="X38" t="b">
        <f t="shared" si="3"/>
        <v>1</v>
      </c>
      <c r="Y38" t="b">
        <f>AND($A38="x",NOT(ISBLANK('Daļu izvēle'!Q34)))</f>
        <v>0</v>
      </c>
      <c r="Z38" t="b">
        <f t="shared" si="4"/>
        <v>1</v>
      </c>
      <c r="AC38" s="1" t="b">
        <f>AND($A38="x",'Daļu izvēle'!$Q34&lt;&gt;"",ISBLANK($K38))</f>
        <v>0</v>
      </c>
      <c r="AD38" s="1" t="b">
        <f>AND($A38="x",'Daļu izvēle'!$Q34&lt;&gt;"",ISBLANK($P38))</f>
        <v>0</v>
      </c>
      <c r="AE38" s="1" t="e">
        <f t="shared" si="5"/>
        <v>#VALUE!</v>
      </c>
      <c r="AG38" s="76" t="b">
        <f>AND($A38="x",'Daļu izvēle'!$Q34&lt;&gt;"",'Daļu izvēle'!Q34&lt;&gt;0)</f>
        <v>0</v>
      </c>
      <c r="AH38" s="76" t="b">
        <f t="shared" si="6"/>
        <v>0</v>
      </c>
      <c r="AI38" s="57" t="b">
        <f>I38&gt;=0.85*Stādīšana!I37</f>
        <v>1</v>
      </c>
      <c r="AJ38" s="57" t="b">
        <f t="shared" si="7"/>
        <v>1</v>
      </c>
    </row>
    <row r="39" spans="1:36" hidden="1" x14ac:dyDescent="0.3">
      <c r="A39" s="324" t="str">
        <f>SUBSTITUTE('Daļu izvēle'!A35,"0","")</f>
        <v/>
      </c>
      <c r="B39" s="365">
        <f>'Daļu izvēle'!B35</f>
        <v>27</v>
      </c>
      <c r="C39" s="365" t="str">
        <f>'Daļu izvēle'!C35</f>
        <v>Dienvidkurzeme</v>
      </c>
      <c r="D39" s="366" t="str">
        <f>'Daļu izvēle'!D35</f>
        <v>Rendas</v>
      </c>
      <c r="E39" s="370">
        <f>'Daļu izvēle'!Q35</f>
        <v>55</v>
      </c>
      <c r="F39" s="370">
        <f>'Daļu izvēle'!R35</f>
        <v>35</v>
      </c>
      <c r="G39" s="108">
        <f>'Daļu izvēle'!S35</f>
        <v>0</v>
      </c>
      <c r="H39" s="109">
        <f>'Daļu izvēle'!T35</f>
        <v>0</v>
      </c>
      <c r="I39" s="383"/>
      <c r="J39" s="404">
        <f t="shared" si="0"/>
        <v>0</v>
      </c>
      <c r="K39" s="167" t="str">
        <f>IF($AG39,IF(AND($I39&lt;&gt;"",$I39&lt;&gt;0),ROUND(ROUND($I39,3)*Cenas!$B$23*Cenas!B$27,2),0),"")</f>
        <v/>
      </c>
      <c r="L39" s="166" t="str">
        <f>IF($AG39,IF(AND($I39&lt;&gt;"",$I39&lt;&gt;0),ROUND(ROUND($I39,3)*Cenas!$B$23*Cenas!C$27,2),0),"")</f>
        <v/>
      </c>
      <c r="M39" s="166" t="str">
        <f>IF($AG39,IF(AND($I39&lt;&gt;"",$I39&lt;&gt;0),ROUND(ROUND($I39,3)*Cenas!$B$23*Cenas!D$27,2),0),"")</f>
        <v/>
      </c>
      <c r="N39" s="166" t="str">
        <f>IF($AG39,IF(AND($I39&lt;&gt;"",$I39&lt;&gt;0),ROUND(ROUND($I39,3)*Cenas!$B$23*Cenas!E$27,2),0),"")</f>
        <v/>
      </c>
      <c r="O39" s="166" t="str">
        <f>IF($AG39,IF(AND($I39&lt;&gt;"",$I39&lt;&gt;0),ROUND(ROUND($I39,3)*Cenas!$B$23*Cenas!F$27,2),0),"")</f>
        <v/>
      </c>
      <c r="P39" s="166" t="str">
        <f>IF($AG39,IF(AND($I39&lt;&gt;"",$I39&lt;&gt;0),ROUND(ROUND($I39,3)*Cenas!$B$23*Cenas!D$27,2),0),"")</f>
        <v/>
      </c>
      <c r="Q39" s="166" t="str">
        <f>IF($AG39,IF(AND($I39&lt;&gt;"",$I39&lt;&gt;0),ROUND(ROUND($I39,3)*Cenas!$B$23*Cenas!E$27,2),0),"")</f>
        <v/>
      </c>
      <c r="R39" s="166" t="str">
        <f>IF($AG39,IF(AND($I39&lt;&gt;"",$I39&lt;&gt;0),ROUND(ROUND($I39,3)*Cenas!$B$23*Cenas!I$27,2),0),"")</f>
        <v/>
      </c>
      <c r="S39" s="169" t="str">
        <f>IF($AG39,IF(AND($I39&lt;&gt;"",$I39&lt;&gt;0),ROUND(ROUND($I39,3)*Cenas!$B$23*Cenas!F$27,2),0),"")</f>
        <v/>
      </c>
      <c r="U39" t="b">
        <f t="shared" si="1"/>
        <v>1</v>
      </c>
      <c r="V39" t="b">
        <f t="shared" si="2"/>
        <v>1</v>
      </c>
      <c r="W39" t="b">
        <f>OR(AND(U39,V39,S39&gt;=0.89*'Daļu izvēle'!J35),NOT(Y39))</f>
        <v>1</v>
      </c>
      <c r="X39" t="b">
        <f t="shared" si="3"/>
        <v>1</v>
      </c>
      <c r="Y39" t="b">
        <f>AND($A39="x",NOT(ISBLANK('Daļu izvēle'!Q35)))</f>
        <v>0</v>
      </c>
      <c r="Z39" t="b">
        <f t="shared" si="4"/>
        <v>1</v>
      </c>
      <c r="AC39" s="1" t="b">
        <f>AND($A39="x",'Daļu izvēle'!$Q35&lt;&gt;"",ISBLANK($K39))</f>
        <v>0</v>
      </c>
      <c r="AD39" s="1" t="b">
        <f>AND($A39="x",'Daļu izvēle'!$Q35&lt;&gt;"",ISBLANK($P39))</f>
        <v>0</v>
      </c>
      <c r="AE39" s="1" t="e">
        <f t="shared" si="5"/>
        <v>#VALUE!</v>
      </c>
      <c r="AG39" s="76" t="b">
        <f>AND($A39="x",'Daļu izvēle'!$Q35&lt;&gt;"",'Daļu izvēle'!Q35&lt;&gt;0)</f>
        <v>0</v>
      </c>
      <c r="AH39" s="76" t="b">
        <f t="shared" si="6"/>
        <v>0</v>
      </c>
      <c r="AI39" s="57" t="b">
        <f>I39&gt;=0.85*Stādīšana!I38</f>
        <v>1</v>
      </c>
      <c r="AJ39" s="57" t="b">
        <f t="shared" si="7"/>
        <v>1</v>
      </c>
    </row>
    <row r="40" spans="1:36" hidden="1" x14ac:dyDescent="0.3">
      <c r="A40" s="324" t="str">
        <f>SUBSTITUTE('Daļu izvēle'!A36,"0","")</f>
        <v/>
      </c>
      <c r="B40" s="365">
        <f>'Daļu izvēle'!B36</f>
        <v>28</v>
      </c>
      <c r="C40" s="365" t="str">
        <f>'Daļu izvēle'!C36</f>
        <v>Dienvidkurzeme</v>
      </c>
      <c r="D40" s="366" t="str">
        <f>'Daļu izvēle'!D36</f>
        <v>Rendas</v>
      </c>
      <c r="E40" s="370">
        <f>'Daļu izvēle'!Q36</f>
        <v>0</v>
      </c>
      <c r="F40" s="370">
        <f>'Daļu izvēle'!R36</f>
        <v>0</v>
      </c>
      <c r="G40" s="108">
        <f>'Daļu izvēle'!S36</f>
        <v>0</v>
      </c>
      <c r="H40" s="109">
        <f>'Daļu izvēle'!T36</f>
        <v>0</v>
      </c>
      <c r="I40" s="383"/>
      <c r="J40" s="404">
        <f t="shared" si="0"/>
        <v>0</v>
      </c>
      <c r="K40" s="167" t="str">
        <f>IF($AG40,IF(AND($I40&lt;&gt;"",$I40&lt;&gt;0),ROUND(ROUND($I40,3)*Cenas!$B$23*Cenas!B$27,2),0),"")</f>
        <v/>
      </c>
      <c r="L40" s="166" t="str">
        <f>IF($AG40,IF(AND($I40&lt;&gt;"",$I40&lt;&gt;0),ROUND(ROUND($I40,3)*Cenas!$B$23*Cenas!C$27,2),0),"")</f>
        <v/>
      </c>
      <c r="M40" s="166" t="str">
        <f>IF($AG40,IF(AND($I40&lt;&gt;"",$I40&lt;&gt;0),ROUND(ROUND($I40,3)*Cenas!$B$23*Cenas!D$27,2),0),"")</f>
        <v/>
      </c>
      <c r="N40" s="166" t="str">
        <f>IF($AG40,IF(AND($I40&lt;&gt;"",$I40&lt;&gt;0),ROUND(ROUND($I40,3)*Cenas!$B$23*Cenas!E$27,2),0),"")</f>
        <v/>
      </c>
      <c r="O40" s="166" t="str">
        <f>IF($AG40,IF(AND($I40&lt;&gt;"",$I40&lt;&gt;0),ROUND(ROUND($I40,3)*Cenas!$B$23*Cenas!F$27,2),0),"")</f>
        <v/>
      </c>
      <c r="P40" s="166" t="str">
        <f>IF($AG40,IF(AND($I40&lt;&gt;"",$I40&lt;&gt;0),ROUND(ROUND($I40,3)*Cenas!$B$23*Cenas!D$27,2),0),"")</f>
        <v/>
      </c>
      <c r="Q40" s="166" t="str">
        <f>IF($AG40,IF(AND($I40&lt;&gt;"",$I40&lt;&gt;0),ROUND(ROUND($I40,3)*Cenas!$B$23*Cenas!E$27,2),0),"")</f>
        <v/>
      </c>
      <c r="R40" s="166" t="str">
        <f>IF($AG40,IF(AND($I40&lt;&gt;"",$I40&lt;&gt;0),ROUND(ROUND($I40,3)*Cenas!$B$23*Cenas!I$27,2),0),"")</f>
        <v/>
      </c>
      <c r="S40" s="169" t="str">
        <f>IF($AG40,IF(AND($I40&lt;&gt;"",$I40&lt;&gt;0),ROUND(ROUND($I40,3)*Cenas!$B$23*Cenas!F$27,2),0),"")</f>
        <v/>
      </c>
      <c r="U40" t="b">
        <f t="shared" si="1"/>
        <v>1</v>
      </c>
      <c r="V40" t="b">
        <f t="shared" si="2"/>
        <v>1</v>
      </c>
      <c r="W40" t="b">
        <f>OR(AND(U40,V40,S40&gt;=0.89*'Daļu izvēle'!J36),NOT(Y40))</f>
        <v>1</v>
      </c>
      <c r="X40" t="b">
        <f t="shared" si="3"/>
        <v>1</v>
      </c>
      <c r="Y40" t="b">
        <f>AND($A40="x",NOT(ISBLANK('Daļu izvēle'!Q36)))</f>
        <v>0</v>
      </c>
      <c r="Z40" t="b">
        <f t="shared" si="4"/>
        <v>1</v>
      </c>
      <c r="AC40" s="1" t="b">
        <f>AND($A40="x",'Daļu izvēle'!$Q36&lt;&gt;"",ISBLANK($K40))</f>
        <v>0</v>
      </c>
      <c r="AD40" s="1" t="b">
        <f>AND($A40="x",'Daļu izvēle'!$Q36&lt;&gt;"",ISBLANK($P40))</f>
        <v>0</v>
      </c>
      <c r="AE40" s="1" t="e">
        <f t="shared" si="5"/>
        <v>#VALUE!</v>
      </c>
      <c r="AG40" s="76" t="b">
        <f>AND($A40="x",'Daļu izvēle'!$Q36&lt;&gt;"",'Daļu izvēle'!Q36&lt;&gt;0)</f>
        <v>0</v>
      </c>
      <c r="AH40" s="76" t="b">
        <f t="shared" si="6"/>
        <v>0</v>
      </c>
      <c r="AI40" s="57" t="b">
        <f>I40&gt;=0.85*Stādīšana!I39</f>
        <v>1</v>
      </c>
      <c r="AJ40" s="57" t="b">
        <f t="shared" si="7"/>
        <v>1</v>
      </c>
    </row>
    <row r="41" spans="1:36" hidden="1" x14ac:dyDescent="0.3">
      <c r="A41" s="324" t="str">
        <f>SUBSTITUTE('Daļu izvēle'!A37,"0","")</f>
        <v/>
      </c>
      <c r="B41" s="365">
        <f>'Daļu izvēle'!B37</f>
        <v>29</v>
      </c>
      <c r="C41" s="365" t="str">
        <f>'Daļu izvēle'!C37</f>
        <v>Dienvidkurzeme</v>
      </c>
      <c r="D41" s="366" t="str">
        <f>'Daļu izvēle'!D37</f>
        <v>Akmensraga</v>
      </c>
      <c r="E41" s="370">
        <f>'Daļu izvēle'!Q37</f>
        <v>0</v>
      </c>
      <c r="F41" s="370">
        <f>'Daļu izvēle'!R37</f>
        <v>0</v>
      </c>
      <c r="G41" s="108">
        <f>'Daļu izvēle'!S37</f>
        <v>0</v>
      </c>
      <c r="H41" s="109">
        <f>'Daļu izvēle'!T37</f>
        <v>0</v>
      </c>
      <c r="I41" s="383"/>
      <c r="J41" s="404">
        <f t="shared" si="0"/>
        <v>0</v>
      </c>
      <c r="K41" s="167" t="str">
        <f>IF($AG41,IF(AND($I41&lt;&gt;"",$I41&lt;&gt;0),ROUND(ROUND($I41,3)*Cenas!$B$23*Cenas!B$27,2),0),"")</f>
        <v/>
      </c>
      <c r="L41" s="166" t="str">
        <f>IF($AG41,IF(AND($I41&lt;&gt;"",$I41&lt;&gt;0),ROUND(ROUND($I41,3)*Cenas!$B$23*Cenas!C$27,2),0),"")</f>
        <v/>
      </c>
      <c r="M41" s="166" t="str">
        <f>IF($AG41,IF(AND($I41&lt;&gt;"",$I41&lt;&gt;0),ROUND(ROUND($I41,3)*Cenas!$B$23*Cenas!D$27,2),0),"")</f>
        <v/>
      </c>
      <c r="N41" s="166" t="str">
        <f>IF($AG41,IF(AND($I41&lt;&gt;"",$I41&lt;&gt;0),ROUND(ROUND($I41,3)*Cenas!$B$23*Cenas!E$27,2),0),"")</f>
        <v/>
      </c>
      <c r="O41" s="166" t="str">
        <f>IF($AG41,IF(AND($I41&lt;&gt;"",$I41&lt;&gt;0),ROUND(ROUND($I41,3)*Cenas!$B$23*Cenas!F$27,2),0),"")</f>
        <v/>
      </c>
      <c r="P41" s="166" t="str">
        <f>IF($AG41,IF(AND($I41&lt;&gt;"",$I41&lt;&gt;0),ROUND(ROUND($I41,3)*Cenas!$B$23*Cenas!D$27,2),0),"")</f>
        <v/>
      </c>
      <c r="Q41" s="166" t="str">
        <f>IF($AG41,IF(AND($I41&lt;&gt;"",$I41&lt;&gt;0),ROUND(ROUND($I41,3)*Cenas!$B$23*Cenas!E$27,2),0),"")</f>
        <v/>
      </c>
      <c r="R41" s="166" t="str">
        <f>IF($AG41,IF(AND($I41&lt;&gt;"",$I41&lt;&gt;0),ROUND(ROUND($I41,3)*Cenas!$B$23*Cenas!I$27,2),0),"")</f>
        <v/>
      </c>
      <c r="S41" s="169" t="str">
        <f>IF($AG41,IF(AND($I41&lt;&gt;"",$I41&lt;&gt;0),ROUND(ROUND($I41,3)*Cenas!$B$23*Cenas!F$27,2),0),"")</f>
        <v/>
      </c>
      <c r="U41" t="b">
        <f t="shared" si="1"/>
        <v>1</v>
      </c>
      <c r="V41" t="b">
        <f t="shared" si="2"/>
        <v>1</v>
      </c>
      <c r="W41" t="b">
        <f>OR(AND(U41,V41,S41&gt;=0.89*'Daļu izvēle'!J37),NOT(Y41))</f>
        <v>1</v>
      </c>
      <c r="X41" t="b">
        <f t="shared" si="3"/>
        <v>1</v>
      </c>
      <c r="Y41" t="b">
        <f>AND($A41="x",NOT(ISBLANK('Daļu izvēle'!Q37)))</f>
        <v>0</v>
      </c>
      <c r="Z41" t="b">
        <f t="shared" si="4"/>
        <v>1</v>
      </c>
      <c r="AC41" s="1" t="b">
        <f>AND($A41="x",'Daļu izvēle'!$Q37&lt;&gt;"",ISBLANK($K41))</f>
        <v>0</v>
      </c>
      <c r="AD41" s="1" t="b">
        <f>AND($A41="x",'Daļu izvēle'!$Q37&lt;&gt;"",ISBLANK($P41))</f>
        <v>0</v>
      </c>
      <c r="AE41" s="1" t="e">
        <f t="shared" si="5"/>
        <v>#VALUE!</v>
      </c>
      <c r="AG41" s="76" t="b">
        <f>AND($A41="x",'Daļu izvēle'!$Q37&lt;&gt;"",'Daļu izvēle'!Q37&lt;&gt;0)</f>
        <v>0</v>
      </c>
      <c r="AH41" s="76" t="b">
        <f t="shared" si="6"/>
        <v>0</v>
      </c>
      <c r="AI41" s="57" t="b">
        <f>I41&gt;=0.85*Stādīšana!I40</f>
        <v>1</v>
      </c>
      <c r="AJ41" s="57" t="b">
        <f t="shared" si="7"/>
        <v>1</v>
      </c>
    </row>
    <row r="42" spans="1:36" hidden="1" x14ac:dyDescent="0.3">
      <c r="A42" s="324" t="str">
        <f>SUBSTITUTE('Daļu izvēle'!A38,"0","")</f>
        <v/>
      </c>
      <c r="B42" s="365">
        <f>'Daļu izvēle'!B38</f>
        <v>30</v>
      </c>
      <c r="C42" s="365" t="str">
        <f>'Daļu izvēle'!C38</f>
        <v>Dienvidkurzeme</v>
      </c>
      <c r="D42" s="366" t="str">
        <f>'Daļu izvēle'!D38</f>
        <v>Akmensraga</v>
      </c>
      <c r="E42" s="370">
        <f>'Daļu izvēle'!Q38</f>
        <v>65</v>
      </c>
      <c r="F42" s="370">
        <f>'Daļu izvēle'!R38</f>
        <v>55</v>
      </c>
      <c r="G42" s="108">
        <f>'Daļu izvēle'!S38</f>
        <v>0</v>
      </c>
      <c r="H42" s="109">
        <f>'Daļu izvēle'!T38</f>
        <v>0</v>
      </c>
      <c r="I42" s="383"/>
      <c r="J42" s="404">
        <f t="shared" si="0"/>
        <v>0</v>
      </c>
      <c r="K42" s="167" t="str">
        <f>IF($AG42,IF(AND($I42&lt;&gt;"",$I42&lt;&gt;0),ROUND(ROUND($I42,3)*Cenas!$B$23*Cenas!B$27,2),0),"")</f>
        <v/>
      </c>
      <c r="L42" s="166" t="str">
        <f>IF($AG42,IF(AND($I42&lt;&gt;"",$I42&lt;&gt;0),ROUND(ROUND($I42,3)*Cenas!$B$23*Cenas!C$27,2),0),"")</f>
        <v/>
      </c>
      <c r="M42" s="166" t="str">
        <f>IF($AG42,IF(AND($I42&lt;&gt;"",$I42&lt;&gt;0),ROUND(ROUND($I42,3)*Cenas!$B$23*Cenas!D$27,2),0),"")</f>
        <v/>
      </c>
      <c r="N42" s="166" t="str">
        <f>IF($AG42,IF(AND($I42&lt;&gt;"",$I42&lt;&gt;0),ROUND(ROUND($I42,3)*Cenas!$B$23*Cenas!E$27,2),0),"")</f>
        <v/>
      </c>
      <c r="O42" s="166" t="str">
        <f>IF($AG42,IF(AND($I42&lt;&gt;"",$I42&lt;&gt;0),ROUND(ROUND($I42,3)*Cenas!$B$23*Cenas!F$27,2),0),"")</f>
        <v/>
      </c>
      <c r="P42" s="166" t="str">
        <f>IF($AG42,IF(AND($I42&lt;&gt;"",$I42&lt;&gt;0),ROUND(ROUND($I42,3)*Cenas!$B$23*Cenas!D$27,2),0),"")</f>
        <v/>
      </c>
      <c r="Q42" s="166" t="str">
        <f>IF($AG42,IF(AND($I42&lt;&gt;"",$I42&lt;&gt;0),ROUND(ROUND($I42,3)*Cenas!$B$23*Cenas!E$27,2),0),"")</f>
        <v/>
      </c>
      <c r="R42" s="166" t="str">
        <f>IF($AG42,IF(AND($I42&lt;&gt;"",$I42&lt;&gt;0),ROUND(ROUND($I42,3)*Cenas!$B$23*Cenas!I$27,2),0),"")</f>
        <v/>
      </c>
      <c r="S42" s="169" t="str">
        <f>IF($AG42,IF(AND($I42&lt;&gt;"",$I42&lt;&gt;0),ROUND(ROUND($I42,3)*Cenas!$B$23*Cenas!F$27,2),0),"")</f>
        <v/>
      </c>
      <c r="U42" t="b">
        <f t="shared" si="1"/>
        <v>1</v>
      </c>
      <c r="V42" t="b">
        <f t="shared" si="2"/>
        <v>1</v>
      </c>
      <c r="W42" t="b">
        <f>OR(AND(U42,V42,S42&gt;=0.89*'Daļu izvēle'!J38),NOT(Y42))</f>
        <v>1</v>
      </c>
      <c r="X42" t="b">
        <f t="shared" si="3"/>
        <v>1</v>
      </c>
      <c r="Y42" t="b">
        <f>AND($A42="x",NOT(ISBLANK('Daļu izvēle'!Q38)))</f>
        <v>0</v>
      </c>
      <c r="Z42" t="b">
        <f t="shared" si="4"/>
        <v>1</v>
      </c>
      <c r="AC42" s="1" t="b">
        <f>AND($A42="x",'Daļu izvēle'!$Q38&lt;&gt;"",ISBLANK($K42))</f>
        <v>0</v>
      </c>
      <c r="AD42" s="1" t="b">
        <f>AND($A42="x",'Daļu izvēle'!$Q38&lt;&gt;"",ISBLANK($P42))</f>
        <v>0</v>
      </c>
      <c r="AE42" s="1" t="e">
        <f t="shared" si="5"/>
        <v>#VALUE!</v>
      </c>
      <c r="AG42" s="76" t="b">
        <f>AND($A42="x",'Daļu izvēle'!$Q38&lt;&gt;"",'Daļu izvēle'!Q38&lt;&gt;0)</f>
        <v>0</v>
      </c>
      <c r="AH42" s="76" t="b">
        <f t="shared" si="6"/>
        <v>0</v>
      </c>
      <c r="AI42" s="57" t="b">
        <f>I42&gt;=0.85*Stādīšana!I41</f>
        <v>1</v>
      </c>
      <c r="AJ42" s="57" t="b">
        <f t="shared" si="7"/>
        <v>1</v>
      </c>
    </row>
    <row r="43" spans="1:36" hidden="1" x14ac:dyDescent="0.3">
      <c r="A43" s="324" t="str">
        <f>SUBSTITUTE('Daļu izvēle'!A39,"0","")</f>
        <v/>
      </c>
      <c r="B43" s="365">
        <f>'Daļu izvēle'!B39</f>
        <v>31</v>
      </c>
      <c r="C43" s="365" t="str">
        <f>'Daļu izvēle'!C39</f>
        <v>Dienvidkurzeme</v>
      </c>
      <c r="D43" s="366" t="str">
        <f>'Daļu izvēle'!D39</f>
        <v>Akmensraga</v>
      </c>
      <c r="E43" s="370">
        <f>'Daļu izvēle'!Q39</f>
        <v>0</v>
      </c>
      <c r="F43" s="370">
        <f>'Daļu izvēle'!R39</f>
        <v>0</v>
      </c>
      <c r="G43" s="108">
        <f>'Daļu izvēle'!S39</f>
        <v>0</v>
      </c>
      <c r="H43" s="109">
        <f>'Daļu izvēle'!T39</f>
        <v>0</v>
      </c>
      <c r="I43" s="383"/>
      <c r="J43" s="404">
        <f t="shared" si="0"/>
        <v>0</v>
      </c>
      <c r="K43" s="167" t="str">
        <f>IF($AG43,IF(AND($I43&lt;&gt;"",$I43&lt;&gt;0),ROUND(ROUND($I43,3)*Cenas!$B$23*Cenas!B$27,2),0),"")</f>
        <v/>
      </c>
      <c r="L43" s="166" t="str">
        <f>IF($AG43,IF(AND($I43&lt;&gt;"",$I43&lt;&gt;0),ROUND(ROUND($I43,3)*Cenas!$B$23*Cenas!C$27,2),0),"")</f>
        <v/>
      </c>
      <c r="M43" s="166" t="str">
        <f>IF($AG43,IF(AND($I43&lt;&gt;"",$I43&lt;&gt;0),ROUND(ROUND($I43,3)*Cenas!$B$23*Cenas!D$27,2),0),"")</f>
        <v/>
      </c>
      <c r="N43" s="166" t="str">
        <f>IF($AG43,IF(AND($I43&lt;&gt;"",$I43&lt;&gt;0),ROUND(ROUND($I43,3)*Cenas!$B$23*Cenas!E$27,2),0),"")</f>
        <v/>
      </c>
      <c r="O43" s="166" t="str">
        <f>IF($AG43,IF(AND($I43&lt;&gt;"",$I43&lt;&gt;0),ROUND(ROUND($I43,3)*Cenas!$B$23*Cenas!F$27,2),0),"")</f>
        <v/>
      </c>
      <c r="P43" s="166" t="str">
        <f>IF($AG43,IF(AND($I43&lt;&gt;"",$I43&lt;&gt;0),ROUND(ROUND($I43,3)*Cenas!$B$23*Cenas!D$27,2),0),"")</f>
        <v/>
      </c>
      <c r="Q43" s="166" t="str">
        <f>IF($AG43,IF(AND($I43&lt;&gt;"",$I43&lt;&gt;0),ROUND(ROUND($I43,3)*Cenas!$B$23*Cenas!E$27,2),0),"")</f>
        <v/>
      </c>
      <c r="R43" s="166" t="str">
        <f>IF($AG43,IF(AND($I43&lt;&gt;"",$I43&lt;&gt;0),ROUND(ROUND($I43,3)*Cenas!$B$23*Cenas!I$27,2),0),"")</f>
        <v/>
      </c>
      <c r="S43" s="169" t="str">
        <f>IF($AG43,IF(AND($I43&lt;&gt;"",$I43&lt;&gt;0),ROUND(ROUND($I43,3)*Cenas!$B$23*Cenas!F$27,2),0),"")</f>
        <v/>
      </c>
      <c r="U43" t="b">
        <f t="shared" si="1"/>
        <v>1</v>
      </c>
      <c r="V43" t="b">
        <f t="shared" si="2"/>
        <v>1</v>
      </c>
      <c r="W43" t="b">
        <f>OR(AND(U43,V43,S43&gt;=0.89*'Daļu izvēle'!J39),NOT(Y43))</f>
        <v>1</v>
      </c>
      <c r="X43" t="b">
        <f t="shared" si="3"/>
        <v>1</v>
      </c>
      <c r="Y43" t="b">
        <f>AND($A43="x",NOT(ISBLANK('Daļu izvēle'!Q39)))</f>
        <v>0</v>
      </c>
      <c r="Z43" t="b">
        <f t="shared" si="4"/>
        <v>1</v>
      </c>
      <c r="AC43" s="1" t="b">
        <f>AND($A43="x",'Daļu izvēle'!$Q39&lt;&gt;"",ISBLANK($K43))</f>
        <v>0</v>
      </c>
      <c r="AD43" s="1" t="b">
        <f>AND($A43="x",'Daļu izvēle'!$Q39&lt;&gt;"",ISBLANK($P43))</f>
        <v>0</v>
      </c>
      <c r="AE43" s="1" t="e">
        <f t="shared" si="5"/>
        <v>#VALUE!</v>
      </c>
      <c r="AG43" s="76" t="b">
        <f>AND($A43="x",'Daļu izvēle'!$Q39&lt;&gt;"",'Daļu izvēle'!Q39&lt;&gt;0)</f>
        <v>0</v>
      </c>
      <c r="AH43" s="76" t="b">
        <f t="shared" si="6"/>
        <v>0</v>
      </c>
      <c r="AI43" s="57" t="b">
        <f>I43&gt;=0.85*Stādīšana!I42</f>
        <v>1</v>
      </c>
      <c r="AJ43" s="57" t="b">
        <f t="shared" si="7"/>
        <v>1</v>
      </c>
    </row>
    <row r="44" spans="1:36" hidden="1" x14ac:dyDescent="0.3">
      <c r="A44" s="324" t="str">
        <f>SUBSTITUTE('Daļu izvēle'!A40,"0","")</f>
        <v/>
      </c>
      <c r="B44" s="365">
        <f>'Daļu izvēle'!B40</f>
        <v>32</v>
      </c>
      <c r="C44" s="365" t="str">
        <f>'Daļu izvēle'!C40</f>
        <v>Dienvidkurzeme</v>
      </c>
      <c r="D44" s="366" t="str">
        <f>'Daļu izvēle'!D40</f>
        <v>Akmensraga</v>
      </c>
      <c r="E44" s="370">
        <f>'Daļu izvēle'!Q40</f>
        <v>0</v>
      </c>
      <c r="F44" s="370">
        <f>'Daļu izvēle'!R40</f>
        <v>0</v>
      </c>
      <c r="G44" s="108">
        <f>'Daļu izvēle'!S40</f>
        <v>0</v>
      </c>
      <c r="H44" s="109">
        <f>'Daļu izvēle'!T40</f>
        <v>0</v>
      </c>
      <c r="I44" s="383"/>
      <c r="J44" s="404">
        <f t="shared" si="0"/>
        <v>0</v>
      </c>
      <c r="K44" s="167" t="str">
        <f>IF($AG44,IF(AND($I44&lt;&gt;"",$I44&lt;&gt;0),ROUND(ROUND($I44,3)*Cenas!$B$23*Cenas!B$27,2),0),"")</f>
        <v/>
      </c>
      <c r="L44" s="166" t="str">
        <f>IF($AG44,IF(AND($I44&lt;&gt;"",$I44&lt;&gt;0),ROUND(ROUND($I44,3)*Cenas!$B$23*Cenas!C$27,2),0),"")</f>
        <v/>
      </c>
      <c r="M44" s="166" t="str">
        <f>IF($AG44,IF(AND($I44&lt;&gt;"",$I44&lt;&gt;0),ROUND(ROUND($I44,3)*Cenas!$B$23*Cenas!D$27,2),0),"")</f>
        <v/>
      </c>
      <c r="N44" s="166" t="str">
        <f>IF($AG44,IF(AND($I44&lt;&gt;"",$I44&lt;&gt;0),ROUND(ROUND($I44,3)*Cenas!$B$23*Cenas!E$27,2),0),"")</f>
        <v/>
      </c>
      <c r="O44" s="166" t="str">
        <f>IF($AG44,IF(AND($I44&lt;&gt;"",$I44&lt;&gt;0),ROUND(ROUND($I44,3)*Cenas!$B$23*Cenas!F$27,2),0),"")</f>
        <v/>
      </c>
      <c r="P44" s="166" t="str">
        <f>IF($AG44,IF(AND($I44&lt;&gt;"",$I44&lt;&gt;0),ROUND(ROUND($I44,3)*Cenas!$B$23*Cenas!D$27,2),0),"")</f>
        <v/>
      </c>
      <c r="Q44" s="166" t="str">
        <f>IF($AG44,IF(AND($I44&lt;&gt;"",$I44&lt;&gt;0),ROUND(ROUND($I44,3)*Cenas!$B$23*Cenas!E$27,2),0),"")</f>
        <v/>
      </c>
      <c r="R44" s="166" t="str">
        <f>IF($AG44,IF(AND($I44&lt;&gt;"",$I44&lt;&gt;0),ROUND(ROUND($I44,3)*Cenas!$B$23*Cenas!I$27,2),0),"")</f>
        <v/>
      </c>
      <c r="S44" s="169" t="str">
        <f>IF($AG44,IF(AND($I44&lt;&gt;"",$I44&lt;&gt;0),ROUND(ROUND($I44,3)*Cenas!$B$23*Cenas!F$27,2),0),"")</f>
        <v/>
      </c>
      <c r="U44" t="b">
        <f t="shared" si="1"/>
        <v>1</v>
      </c>
      <c r="V44" t="b">
        <f t="shared" si="2"/>
        <v>1</v>
      </c>
      <c r="W44" t="b">
        <f>OR(AND(U44,V44,S44&gt;=0.89*'Daļu izvēle'!J40),NOT(Y44))</f>
        <v>1</v>
      </c>
      <c r="X44" t="b">
        <f t="shared" si="3"/>
        <v>1</v>
      </c>
      <c r="Y44" t="b">
        <f>AND($A44="x",NOT(ISBLANK('Daļu izvēle'!Q40)))</f>
        <v>0</v>
      </c>
      <c r="Z44" t="b">
        <f t="shared" si="4"/>
        <v>1</v>
      </c>
      <c r="AC44" s="1" t="b">
        <f>AND($A44="x",'Daļu izvēle'!$Q40&lt;&gt;"",ISBLANK($K44))</f>
        <v>0</v>
      </c>
      <c r="AD44" s="1" t="b">
        <f>AND($A44="x",'Daļu izvēle'!$Q40&lt;&gt;"",ISBLANK($P44))</f>
        <v>0</v>
      </c>
      <c r="AE44" s="1" t="e">
        <f t="shared" si="5"/>
        <v>#VALUE!</v>
      </c>
      <c r="AG44" s="76" t="b">
        <f>AND($A44="x",'Daļu izvēle'!$Q40&lt;&gt;"",'Daļu izvēle'!Q40&lt;&gt;0)</f>
        <v>0</v>
      </c>
      <c r="AH44" s="76" t="b">
        <f t="shared" si="6"/>
        <v>0</v>
      </c>
      <c r="AI44" s="57" t="b">
        <f>I44&gt;=0.85*Stādīšana!I43</f>
        <v>1</v>
      </c>
      <c r="AJ44" s="57" t="b">
        <f t="shared" si="7"/>
        <v>1</v>
      </c>
    </row>
    <row r="45" spans="1:36" hidden="1" x14ac:dyDescent="0.3">
      <c r="A45" s="324" t="str">
        <f>SUBSTITUTE('Daļu izvēle'!A41,"0","")</f>
        <v/>
      </c>
      <c r="B45" s="365">
        <f>'Daļu izvēle'!B41</f>
        <v>33</v>
      </c>
      <c r="C45" s="365" t="str">
        <f>'Daļu izvēle'!C41</f>
        <v>Dienvidkurzeme</v>
      </c>
      <c r="D45" s="366" t="str">
        <f>'Daļu izvēle'!D41</f>
        <v>Akmensraga</v>
      </c>
      <c r="E45" s="370">
        <f>'Daļu izvēle'!Q41</f>
        <v>0</v>
      </c>
      <c r="F45" s="370">
        <f>'Daļu izvēle'!R41</f>
        <v>0</v>
      </c>
      <c r="G45" s="108">
        <f>'Daļu izvēle'!S41</f>
        <v>0</v>
      </c>
      <c r="H45" s="109">
        <f>'Daļu izvēle'!T41</f>
        <v>0</v>
      </c>
      <c r="I45" s="383"/>
      <c r="J45" s="404">
        <f t="shared" si="0"/>
        <v>0</v>
      </c>
      <c r="K45" s="167" t="str">
        <f>IF($AG45,IF(AND($I45&lt;&gt;"",$I45&lt;&gt;0),ROUND(ROUND($I45,3)*Cenas!$B$23*Cenas!B$27,2),0),"")</f>
        <v/>
      </c>
      <c r="L45" s="166" t="str">
        <f>IF($AG45,IF(AND($I45&lt;&gt;"",$I45&lt;&gt;0),ROUND(ROUND($I45,3)*Cenas!$B$23*Cenas!C$27,2),0),"")</f>
        <v/>
      </c>
      <c r="M45" s="166" t="str">
        <f>IF($AG45,IF(AND($I45&lt;&gt;"",$I45&lt;&gt;0),ROUND(ROUND($I45,3)*Cenas!$B$23*Cenas!D$27,2),0),"")</f>
        <v/>
      </c>
      <c r="N45" s="166" t="str">
        <f>IF($AG45,IF(AND($I45&lt;&gt;"",$I45&lt;&gt;0),ROUND(ROUND($I45,3)*Cenas!$B$23*Cenas!E$27,2),0),"")</f>
        <v/>
      </c>
      <c r="O45" s="166" t="str">
        <f>IF($AG45,IF(AND($I45&lt;&gt;"",$I45&lt;&gt;0),ROUND(ROUND($I45,3)*Cenas!$B$23*Cenas!F$27,2),0),"")</f>
        <v/>
      </c>
      <c r="P45" s="166" t="str">
        <f>IF($AG45,IF(AND($I45&lt;&gt;"",$I45&lt;&gt;0),ROUND(ROUND($I45,3)*Cenas!$B$23*Cenas!D$27,2),0),"")</f>
        <v/>
      </c>
      <c r="Q45" s="166" t="str">
        <f>IF($AG45,IF(AND($I45&lt;&gt;"",$I45&lt;&gt;0),ROUND(ROUND($I45,3)*Cenas!$B$23*Cenas!E$27,2),0),"")</f>
        <v/>
      </c>
      <c r="R45" s="166" t="str">
        <f>IF($AG45,IF(AND($I45&lt;&gt;"",$I45&lt;&gt;0),ROUND(ROUND($I45,3)*Cenas!$B$23*Cenas!I$27,2),0),"")</f>
        <v/>
      </c>
      <c r="S45" s="169" t="str">
        <f>IF($AG45,IF(AND($I45&lt;&gt;"",$I45&lt;&gt;0),ROUND(ROUND($I45,3)*Cenas!$B$23*Cenas!F$27,2),0),"")</f>
        <v/>
      </c>
      <c r="U45" t="b">
        <f t="shared" si="1"/>
        <v>1</v>
      </c>
      <c r="V45" t="b">
        <f t="shared" si="2"/>
        <v>1</v>
      </c>
      <c r="W45" t="b">
        <f>OR(AND(U45,V45,S45&gt;=0.89*'Daļu izvēle'!J41),NOT(Y45))</f>
        <v>1</v>
      </c>
      <c r="X45" t="b">
        <f t="shared" si="3"/>
        <v>1</v>
      </c>
      <c r="Y45" t="b">
        <f>AND($A45="x",NOT(ISBLANK('Daļu izvēle'!Q41)))</f>
        <v>0</v>
      </c>
      <c r="Z45" t="b">
        <f t="shared" si="4"/>
        <v>1</v>
      </c>
      <c r="AC45" s="1" t="b">
        <f>AND($A45="x",'Daļu izvēle'!$Q41&lt;&gt;"",ISBLANK($K45))</f>
        <v>0</v>
      </c>
      <c r="AD45" s="1" t="b">
        <f>AND($A45="x",'Daļu izvēle'!$Q41&lt;&gt;"",ISBLANK($P45))</f>
        <v>0</v>
      </c>
      <c r="AE45" s="1" t="e">
        <f t="shared" si="5"/>
        <v>#VALUE!</v>
      </c>
      <c r="AG45" s="76" t="b">
        <f>AND($A45="x",'Daļu izvēle'!$Q41&lt;&gt;"",'Daļu izvēle'!Q41&lt;&gt;0)</f>
        <v>0</v>
      </c>
      <c r="AH45" s="76" t="b">
        <f t="shared" si="6"/>
        <v>0</v>
      </c>
      <c r="AI45" s="57" t="b">
        <f>I45&gt;=0.85*Stādīšana!I44</f>
        <v>1</v>
      </c>
      <c r="AJ45" s="57" t="b">
        <f t="shared" si="7"/>
        <v>1</v>
      </c>
    </row>
    <row r="46" spans="1:36" hidden="1" x14ac:dyDescent="0.3">
      <c r="A46" s="324" t="str">
        <f>SUBSTITUTE('Daļu izvēle'!A42,"0","")</f>
        <v/>
      </c>
      <c r="B46" s="365">
        <f>'Daļu izvēle'!B42</f>
        <v>34</v>
      </c>
      <c r="C46" s="365" t="str">
        <f>'Daļu izvēle'!C42</f>
        <v>Dienvidkurzeme</v>
      </c>
      <c r="D46" s="366" t="str">
        <f>'Daļu izvēle'!D42</f>
        <v>Apriķu</v>
      </c>
      <c r="E46" s="370">
        <f>'Daļu izvēle'!Q42</f>
        <v>65</v>
      </c>
      <c r="F46" s="370">
        <f>'Daļu izvēle'!R42</f>
        <v>25</v>
      </c>
      <c r="G46" s="108">
        <f>'Daļu izvēle'!S42</f>
        <v>0</v>
      </c>
      <c r="H46" s="109">
        <f>'Daļu izvēle'!T42</f>
        <v>0</v>
      </c>
      <c r="I46" s="383"/>
      <c r="J46" s="404">
        <f t="shared" si="0"/>
        <v>0</v>
      </c>
      <c r="K46" s="167" t="str">
        <f>IF($AG46,IF(AND($I46&lt;&gt;"",$I46&lt;&gt;0),ROUND(ROUND($I46,3)*Cenas!$B$23*Cenas!B$27,2),0),"")</f>
        <v/>
      </c>
      <c r="L46" s="166" t="str">
        <f>IF($AG46,IF(AND($I46&lt;&gt;"",$I46&lt;&gt;0),ROUND(ROUND($I46,3)*Cenas!$B$23*Cenas!C$27,2),0),"")</f>
        <v/>
      </c>
      <c r="M46" s="166" t="str">
        <f>IF($AG46,IF(AND($I46&lt;&gt;"",$I46&lt;&gt;0),ROUND(ROUND($I46,3)*Cenas!$B$23*Cenas!D$27,2),0),"")</f>
        <v/>
      </c>
      <c r="N46" s="166" t="str">
        <f>IF($AG46,IF(AND($I46&lt;&gt;"",$I46&lt;&gt;0),ROUND(ROUND($I46,3)*Cenas!$B$23*Cenas!E$27,2),0),"")</f>
        <v/>
      </c>
      <c r="O46" s="166" t="str">
        <f>IF($AG46,IF(AND($I46&lt;&gt;"",$I46&lt;&gt;0),ROUND(ROUND($I46,3)*Cenas!$B$23*Cenas!F$27,2),0),"")</f>
        <v/>
      </c>
      <c r="P46" s="166" t="str">
        <f>IF($AG46,IF(AND($I46&lt;&gt;"",$I46&lt;&gt;0),ROUND(ROUND($I46,3)*Cenas!$B$23*Cenas!D$27,2),0),"")</f>
        <v/>
      </c>
      <c r="Q46" s="166" t="str">
        <f>IF($AG46,IF(AND($I46&lt;&gt;"",$I46&lt;&gt;0),ROUND(ROUND($I46,3)*Cenas!$B$23*Cenas!E$27,2),0),"")</f>
        <v/>
      </c>
      <c r="R46" s="166" t="str">
        <f>IF($AG46,IF(AND($I46&lt;&gt;"",$I46&lt;&gt;0),ROUND(ROUND($I46,3)*Cenas!$B$23*Cenas!I$27,2),0),"")</f>
        <v/>
      </c>
      <c r="S46" s="169" t="str">
        <f>IF($AG46,IF(AND($I46&lt;&gt;"",$I46&lt;&gt;0),ROUND(ROUND($I46,3)*Cenas!$B$23*Cenas!F$27,2),0),"")</f>
        <v/>
      </c>
      <c r="U46" t="b">
        <f t="shared" si="1"/>
        <v>1</v>
      </c>
      <c r="V46" t="b">
        <f t="shared" si="2"/>
        <v>1</v>
      </c>
      <c r="W46" t="b">
        <f>OR(AND(U46,V46,S46&gt;=0.89*'Daļu izvēle'!J42),NOT(Y46))</f>
        <v>1</v>
      </c>
      <c r="X46" t="b">
        <f t="shared" si="3"/>
        <v>1</v>
      </c>
      <c r="Y46" t="b">
        <f>AND($A46="x",NOT(ISBLANK('Daļu izvēle'!Q42)))</f>
        <v>0</v>
      </c>
      <c r="Z46" t="b">
        <f t="shared" si="4"/>
        <v>1</v>
      </c>
      <c r="AC46" s="1" t="b">
        <f>AND($A46="x",'Daļu izvēle'!$Q42&lt;&gt;"",ISBLANK($K46))</f>
        <v>0</v>
      </c>
      <c r="AD46" s="1" t="b">
        <f>AND($A46="x",'Daļu izvēle'!$Q42&lt;&gt;"",ISBLANK($P46))</f>
        <v>0</v>
      </c>
      <c r="AE46" s="1" t="e">
        <f t="shared" si="5"/>
        <v>#VALUE!</v>
      </c>
      <c r="AG46" s="76" t="b">
        <f>AND($A46="x",'Daļu izvēle'!$Q42&lt;&gt;"",'Daļu izvēle'!Q42&lt;&gt;0)</f>
        <v>0</v>
      </c>
      <c r="AH46" s="76" t="b">
        <f t="shared" si="6"/>
        <v>0</v>
      </c>
      <c r="AI46" s="57" t="b">
        <f>I46&gt;=0.85*Stādīšana!I45</f>
        <v>1</v>
      </c>
      <c r="AJ46" s="57" t="b">
        <f t="shared" si="7"/>
        <v>1</v>
      </c>
    </row>
    <row r="47" spans="1:36" hidden="1" x14ac:dyDescent="0.3">
      <c r="A47" s="324" t="str">
        <f>SUBSTITUTE('Daļu izvēle'!A43,"0","")</f>
        <v/>
      </c>
      <c r="B47" s="365">
        <f>'Daļu izvēle'!B43</f>
        <v>35</v>
      </c>
      <c r="C47" s="365" t="str">
        <f>'Daļu izvēle'!C43</f>
        <v>Dienvidkurzeme</v>
      </c>
      <c r="D47" s="366" t="str">
        <f>'Daļu izvēle'!D43</f>
        <v>Apriķu</v>
      </c>
      <c r="E47" s="370">
        <f>'Daļu izvēle'!Q43</f>
        <v>55</v>
      </c>
      <c r="F47" s="370">
        <f>'Daļu izvēle'!R43</f>
        <v>20</v>
      </c>
      <c r="G47" s="108">
        <f>'Daļu izvēle'!S43</f>
        <v>0</v>
      </c>
      <c r="H47" s="109">
        <f>'Daļu izvēle'!T43</f>
        <v>0</v>
      </c>
      <c r="I47" s="383"/>
      <c r="J47" s="404">
        <f t="shared" si="0"/>
        <v>0</v>
      </c>
      <c r="K47" s="167" t="str">
        <f>IF($AG47,IF(AND($I47&lt;&gt;"",$I47&lt;&gt;0),ROUND(ROUND($I47,3)*Cenas!$B$23*Cenas!B$27,2),0),"")</f>
        <v/>
      </c>
      <c r="L47" s="166" t="str">
        <f>IF($AG47,IF(AND($I47&lt;&gt;"",$I47&lt;&gt;0),ROUND(ROUND($I47,3)*Cenas!$B$23*Cenas!C$27,2),0),"")</f>
        <v/>
      </c>
      <c r="M47" s="166" t="str">
        <f>IF($AG47,IF(AND($I47&lt;&gt;"",$I47&lt;&gt;0),ROUND(ROUND($I47,3)*Cenas!$B$23*Cenas!D$27,2),0),"")</f>
        <v/>
      </c>
      <c r="N47" s="166" t="str">
        <f>IF($AG47,IF(AND($I47&lt;&gt;"",$I47&lt;&gt;0),ROUND(ROUND($I47,3)*Cenas!$B$23*Cenas!E$27,2),0),"")</f>
        <v/>
      </c>
      <c r="O47" s="166" t="str">
        <f>IF($AG47,IF(AND($I47&lt;&gt;"",$I47&lt;&gt;0),ROUND(ROUND($I47,3)*Cenas!$B$23*Cenas!F$27,2),0),"")</f>
        <v/>
      </c>
      <c r="P47" s="166" t="str">
        <f>IF($AG47,IF(AND($I47&lt;&gt;"",$I47&lt;&gt;0),ROUND(ROUND($I47,3)*Cenas!$B$23*Cenas!D$27,2),0),"")</f>
        <v/>
      </c>
      <c r="Q47" s="166" t="str">
        <f>IF($AG47,IF(AND($I47&lt;&gt;"",$I47&lt;&gt;0),ROUND(ROUND($I47,3)*Cenas!$B$23*Cenas!E$27,2),0),"")</f>
        <v/>
      </c>
      <c r="R47" s="166" t="str">
        <f>IF($AG47,IF(AND($I47&lt;&gt;"",$I47&lt;&gt;0),ROUND(ROUND($I47,3)*Cenas!$B$23*Cenas!I$27,2),0),"")</f>
        <v/>
      </c>
      <c r="S47" s="169" t="str">
        <f>IF($AG47,IF(AND($I47&lt;&gt;"",$I47&lt;&gt;0),ROUND(ROUND($I47,3)*Cenas!$B$23*Cenas!F$27,2),0),"")</f>
        <v/>
      </c>
      <c r="U47" t="b">
        <f t="shared" si="1"/>
        <v>1</v>
      </c>
      <c r="V47" t="b">
        <f t="shared" si="2"/>
        <v>1</v>
      </c>
      <c r="W47" t="b">
        <f>OR(AND(U47,V47,S47&gt;=0.89*'Daļu izvēle'!J43),NOT(Y47))</f>
        <v>1</v>
      </c>
      <c r="X47" t="b">
        <f t="shared" si="3"/>
        <v>1</v>
      </c>
      <c r="Y47" t="b">
        <f>AND($A47="x",NOT(ISBLANK('Daļu izvēle'!Q43)))</f>
        <v>0</v>
      </c>
      <c r="Z47" t="b">
        <f t="shared" si="4"/>
        <v>1</v>
      </c>
      <c r="AC47" s="1" t="b">
        <f>AND($A47="x",'Daļu izvēle'!$Q43&lt;&gt;"",ISBLANK($K47))</f>
        <v>0</v>
      </c>
      <c r="AD47" s="1" t="b">
        <f>AND($A47="x",'Daļu izvēle'!$Q43&lt;&gt;"",ISBLANK($P47))</f>
        <v>0</v>
      </c>
      <c r="AE47" s="1" t="e">
        <f t="shared" si="5"/>
        <v>#VALUE!</v>
      </c>
      <c r="AG47" s="76" t="b">
        <f>AND($A47="x",'Daļu izvēle'!$Q43&lt;&gt;"",'Daļu izvēle'!Q43&lt;&gt;0)</f>
        <v>0</v>
      </c>
      <c r="AH47" s="76" t="b">
        <f t="shared" si="6"/>
        <v>0</v>
      </c>
      <c r="AI47" s="57" t="b">
        <f>I47&gt;=0.85*Stādīšana!I46</f>
        <v>1</v>
      </c>
      <c r="AJ47" s="57" t="b">
        <f t="shared" si="7"/>
        <v>1</v>
      </c>
    </row>
    <row r="48" spans="1:36" hidden="1" x14ac:dyDescent="0.3">
      <c r="A48" s="324" t="str">
        <f>SUBSTITUTE('Daļu izvēle'!A44,"0","")</f>
        <v/>
      </c>
      <c r="B48" s="365">
        <f>'Daļu izvēle'!B44</f>
        <v>36</v>
      </c>
      <c r="C48" s="365" t="str">
        <f>'Daļu izvēle'!C44</f>
        <v>Dienvidkurzeme</v>
      </c>
      <c r="D48" s="366" t="str">
        <f>'Daļu izvēle'!D44</f>
        <v>Apriķu</v>
      </c>
      <c r="E48" s="370">
        <f>'Daļu izvēle'!Q44</f>
        <v>0</v>
      </c>
      <c r="F48" s="370">
        <f>'Daļu izvēle'!R44</f>
        <v>0</v>
      </c>
      <c r="G48" s="108">
        <f>'Daļu izvēle'!S44</f>
        <v>0</v>
      </c>
      <c r="H48" s="109">
        <f>'Daļu izvēle'!T44</f>
        <v>0</v>
      </c>
      <c r="I48" s="383"/>
      <c r="J48" s="404">
        <f t="shared" si="0"/>
        <v>0</v>
      </c>
      <c r="K48" s="167" t="str">
        <f>IF($AG48,IF(AND($I48&lt;&gt;"",$I48&lt;&gt;0),ROUND(ROUND($I48,3)*Cenas!$B$23*Cenas!B$27,2),0),"")</f>
        <v/>
      </c>
      <c r="L48" s="166" t="str">
        <f>IF($AG48,IF(AND($I48&lt;&gt;"",$I48&lt;&gt;0),ROUND(ROUND($I48,3)*Cenas!$B$23*Cenas!C$27,2),0),"")</f>
        <v/>
      </c>
      <c r="M48" s="166" t="str">
        <f>IF($AG48,IF(AND($I48&lt;&gt;"",$I48&lt;&gt;0),ROUND(ROUND($I48,3)*Cenas!$B$23*Cenas!D$27,2),0),"")</f>
        <v/>
      </c>
      <c r="N48" s="166" t="str">
        <f>IF($AG48,IF(AND($I48&lt;&gt;"",$I48&lt;&gt;0),ROUND(ROUND($I48,3)*Cenas!$B$23*Cenas!E$27,2),0),"")</f>
        <v/>
      </c>
      <c r="O48" s="166" t="str">
        <f>IF($AG48,IF(AND($I48&lt;&gt;"",$I48&lt;&gt;0),ROUND(ROUND($I48,3)*Cenas!$B$23*Cenas!F$27,2),0),"")</f>
        <v/>
      </c>
      <c r="P48" s="166" t="str">
        <f>IF($AG48,IF(AND($I48&lt;&gt;"",$I48&lt;&gt;0),ROUND(ROUND($I48,3)*Cenas!$B$23*Cenas!D$27,2),0),"")</f>
        <v/>
      </c>
      <c r="Q48" s="166" t="str">
        <f>IF($AG48,IF(AND($I48&lt;&gt;"",$I48&lt;&gt;0),ROUND(ROUND($I48,3)*Cenas!$B$23*Cenas!E$27,2),0),"")</f>
        <v/>
      </c>
      <c r="R48" s="166" t="str">
        <f>IF($AG48,IF(AND($I48&lt;&gt;"",$I48&lt;&gt;0),ROUND(ROUND($I48,3)*Cenas!$B$23*Cenas!I$27,2),0),"")</f>
        <v/>
      </c>
      <c r="S48" s="169" t="str">
        <f>IF($AG48,IF(AND($I48&lt;&gt;"",$I48&lt;&gt;0),ROUND(ROUND($I48,3)*Cenas!$B$23*Cenas!F$27,2),0),"")</f>
        <v/>
      </c>
      <c r="U48" t="b">
        <f t="shared" si="1"/>
        <v>1</v>
      </c>
      <c r="V48" t="b">
        <f t="shared" si="2"/>
        <v>1</v>
      </c>
      <c r="W48" t="b">
        <f>OR(AND(U48,V48,S48&gt;=0.89*'Daļu izvēle'!J44),NOT(Y48))</f>
        <v>1</v>
      </c>
      <c r="X48" t="b">
        <f t="shared" si="3"/>
        <v>1</v>
      </c>
      <c r="Y48" t="b">
        <f>AND($A48="x",NOT(ISBLANK('Daļu izvēle'!Q44)))</f>
        <v>0</v>
      </c>
      <c r="Z48" t="b">
        <f t="shared" si="4"/>
        <v>1</v>
      </c>
      <c r="AC48" s="1" t="b">
        <f>AND($A48="x",'Daļu izvēle'!$Q44&lt;&gt;"",ISBLANK($K48))</f>
        <v>0</v>
      </c>
      <c r="AD48" s="1" t="b">
        <f>AND($A48="x",'Daļu izvēle'!$Q44&lt;&gt;"",ISBLANK($P48))</f>
        <v>0</v>
      </c>
      <c r="AE48" s="1" t="e">
        <f t="shared" si="5"/>
        <v>#VALUE!</v>
      </c>
      <c r="AG48" s="76" t="b">
        <f>AND($A48="x",'Daļu izvēle'!$Q44&lt;&gt;"",'Daļu izvēle'!Q44&lt;&gt;0)</f>
        <v>0</v>
      </c>
      <c r="AH48" s="76" t="b">
        <f t="shared" si="6"/>
        <v>0</v>
      </c>
      <c r="AI48" s="57" t="b">
        <f>I48&gt;=0.85*Stādīšana!I47</f>
        <v>1</v>
      </c>
      <c r="AJ48" s="57" t="b">
        <f t="shared" si="7"/>
        <v>1</v>
      </c>
    </row>
    <row r="49" spans="1:36" hidden="1" x14ac:dyDescent="0.3">
      <c r="A49" s="324" t="str">
        <f>SUBSTITUTE('Daļu izvēle'!A45,"0","")</f>
        <v/>
      </c>
      <c r="B49" s="365">
        <f>'Daļu izvēle'!B45</f>
        <v>37</v>
      </c>
      <c r="C49" s="365" t="str">
        <f>'Daļu izvēle'!C45</f>
        <v>Dienvidkurzeme</v>
      </c>
      <c r="D49" s="366" t="str">
        <f>'Daļu izvēle'!D45</f>
        <v>Apriķu</v>
      </c>
      <c r="E49" s="370">
        <f>'Daļu izvēle'!Q45</f>
        <v>0</v>
      </c>
      <c r="F49" s="370">
        <f>'Daļu izvēle'!R45</f>
        <v>0</v>
      </c>
      <c r="G49" s="108">
        <f>'Daļu izvēle'!S45</f>
        <v>0</v>
      </c>
      <c r="H49" s="109">
        <f>'Daļu izvēle'!T45</f>
        <v>0</v>
      </c>
      <c r="I49" s="383"/>
      <c r="J49" s="404">
        <f t="shared" si="0"/>
        <v>0</v>
      </c>
      <c r="K49" s="167" t="str">
        <f>IF($AG49,IF(AND($I49&lt;&gt;"",$I49&lt;&gt;0),ROUND(ROUND($I49,3)*Cenas!$B$23*Cenas!B$27,2),0),"")</f>
        <v/>
      </c>
      <c r="L49" s="166" t="str">
        <f>IF($AG49,IF(AND($I49&lt;&gt;"",$I49&lt;&gt;0),ROUND(ROUND($I49,3)*Cenas!$B$23*Cenas!C$27,2),0),"")</f>
        <v/>
      </c>
      <c r="M49" s="166" t="str">
        <f>IF($AG49,IF(AND($I49&lt;&gt;"",$I49&lt;&gt;0),ROUND(ROUND($I49,3)*Cenas!$B$23*Cenas!D$27,2),0),"")</f>
        <v/>
      </c>
      <c r="N49" s="166" t="str">
        <f>IF($AG49,IF(AND($I49&lt;&gt;"",$I49&lt;&gt;0),ROUND(ROUND($I49,3)*Cenas!$B$23*Cenas!E$27,2),0),"")</f>
        <v/>
      </c>
      <c r="O49" s="166" t="str">
        <f>IF($AG49,IF(AND($I49&lt;&gt;"",$I49&lt;&gt;0),ROUND(ROUND($I49,3)*Cenas!$B$23*Cenas!F$27,2),0),"")</f>
        <v/>
      </c>
      <c r="P49" s="166" t="str">
        <f>IF($AG49,IF(AND($I49&lt;&gt;"",$I49&lt;&gt;0),ROUND(ROUND($I49,3)*Cenas!$B$23*Cenas!D$27,2),0),"")</f>
        <v/>
      </c>
      <c r="Q49" s="166" t="str">
        <f>IF($AG49,IF(AND($I49&lt;&gt;"",$I49&lt;&gt;0),ROUND(ROUND($I49,3)*Cenas!$B$23*Cenas!E$27,2),0),"")</f>
        <v/>
      </c>
      <c r="R49" s="166" t="str">
        <f>IF($AG49,IF(AND($I49&lt;&gt;"",$I49&lt;&gt;0),ROUND(ROUND($I49,3)*Cenas!$B$23*Cenas!I$27,2),0),"")</f>
        <v/>
      </c>
      <c r="S49" s="169" t="str">
        <f>IF($AG49,IF(AND($I49&lt;&gt;"",$I49&lt;&gt;0),ROUND(ROUND($I49,3)*Cenas!$B$23*Cenas!F$27,2),0),"")</f>
        <v/>
      </c>
      <c r="U49" t="b">
        <f t="shared" si="1"/>
        <v>1</v>
      </c>
      <c r="V49" t="b">
        <f t="shared" si="2"/>
        <v>1</v>
      </c>
      <c r="W49" t="b">
        <f>OR(AND(U49,V49,S49&gt;=0.89*'Daļu izvēle'!J45),NOT(Y49))</f>
        <v>1</v>
      </c>
      <c r="X49" t="b">
        <f t="shared" si="3"/>
        <v>1</v>
      </c>
      <c r="Y49" t="b">
        <f>AND($A49="x",NOT(ISBLANK('Daļu izvēle'!Q45)))</f>
        <v>0</v>
      </c>
      <c r="Z49" t="b">
        <f t="shared" si="4"/>
        <v>1</v>
      </c>
      <c r="AC49" s="1" t="b">
        <f>AND($A49="x",'Daļu izvēle'!$Q45&lt;&gt;"",ISBLANK($K49))</f>
        <v>0</v>
      </c>
      <c r="AD49" s="1" t="b">
        <f>AND($A49="x",'Daļu izvēle'!$Q45&lt;&gt;"",ISBLANK($P49))</f>
        <v>0</v>
      </c>
      <c r="AE49" s="1" t="e">
        <f t="shared" si="5"/>
        <v>#VALUE!</v>
      </c>
      <c r="AG49" s="76" t="b">
        <f>AND($A49="x",'Daļu izvēle'!$Q45&lt;&gt;"",'Daļu izvēle'!Q45&lt;&gt;0)</f>
        <v>0</v>
      </c>
      <c r="AH49" s="76" t="b">
        <f t="shared" si="6"/>
        <v>0</v>
      </c>
      <c r="AI49" s="57" t="b">
        <f>I49&gt;=0.85*Stādīšana!I48</f>
        <v>1</v>
      </c>
      <c r="AJ49" s="57" t="b">
        <f t="shared" si="7"/>
        <v>1</v>
      </c>
    </row>
    <row r="50" spans="1:36" hidden="1" x14ac:dyDescent="0.3">
      <c r="A50" s="324" t="str">
        <f>SUBSTITUTE('Daļu izvēle'!A46,"0","")</f>
        <v/>
      </c>
      <c r="B50" s="365">
        <f>'Daļu izvēle'!B46</f>
        <v>38</v>
      </c>
      <c r="C50" s="365" t="str">
        <f>'Daļu izvēle'!C46</f>
        <v>Dienvidkurzeme</v>
      </c>
      <c r="D50" s="366" t="str">
        <f>'Daļu izvēle'!D46</f>
        <v>Ventas (DK)</v>
      </c>
      <c r="E50" s="370">
        <f>'Daļu izvēle'!Q46</f>
        <v>55</v>
      </c>
      <c r="F50" s="370">
        <f>'Daļu izvēle'!R46</f>
        <v>35</v>
      </c>
      <c r="G50" s="108">
        <f>'Daļu izvēle'!S46</f>
        <v>0</v>
      </c>
      <c r="H50" s="109">
        <f>'Daļu izvēle'!T46</f>
        <v>0</v>
      </c>
      <c r="I50" s="383"/>
      <c r="J50" s="404">
        <f t="shared" si="0"/>
        <v>0</v>
      </c>
      <c r="K50" s="167" t="str">
        <f>IF($AG50,IF(AND($I50&lt;&gt;"",$I50&lt;&gt;0),ROUND(ROUND($I50,3)*Cenas!$B$23*Cenas!B$27,2),0),"")</f>
        <v/>
      </c>
      <c r="L50" s="166" t="str">
        <f>IF($AG50,IF(AND($I50&lt;&gt;"",$I50&lt;&gt;0),ROUND(ROUND($I50,3)*Cenas!$B$23*Cenas!C$27,2),0),"")</f>
        <v/>
      </c>
      <c r="M50" s="166" t="str">
        <f>IF($AG50,IF(AND($I50&lt;&gt;"",$I50&lt;&gt;0),ROUND(ROUND($I50,3)*Cenas!$B$23*Cenas!D$27,2),0),"")</f>
        <v/>
      </c>
      <c r="N50" s="166" t="str">
        <f>IF($AG50,IF(AND($I50&lt;&gt;"",$I50&lt;&gt;0),ROUND(ROUND($I50,3)*Cenas!$B$23*Cenas!E$27,2),0),"")</f>
        <v/>
      </c>
      <c r="O50" s="166" t="str">
        <f>IF($AG50,IF(AND($I50&lt;&gt;"",$I50&lt;&gt;0),ROUND(ROUND($I50,3)*Cenas!$B$23*Cenas!F$27,2),0),"")</f>
        <v/>
      </c>
      <c r="P50" s="166" t="str">
        <f>IF($AG50,IF(AND($I50&lt;&gt;"",$I50&lt;&gt;0),ROUND(ROUND($I50,3)*Cenas!$B$23*Cenas!D$27,2),0),"")</f>
        <v/>
      </c>
      <c r="Q50" s="166" t="str">
        <f>IF($AG50,IF(AND($I50&lt;&gt;"",$I50&lt;&gt;0),ROUND(ROUND($I50,3)*Cenas!$B$23*Cenas!E$27,2),0),"")</f>
        <v/>
      </c>
      <c r="R50" s="166" t="str">
        <f>IF($AG50,IF(AND($I50&lt;&gt;"",$I50&lt;&gt;0),ROUND(ROUND($I50,3)*Cenas!$B$23*Cenas!I$27,2),0),"")</f>
        <v/>
      </c>
      <c r="S50" s="169" t="str">
        <f>IF($AG50,IF(AND($I50&lt;&gt;"",$I50&lt;&gt;0),ROUND(ROUND($I50,3)*Cenas!$B$23*Cenas!F$27,2),0),"")</f>
        <v/>
      </c>
      <c r="U50" t="b">
        <f t="shared" si="1"/>
        <v>1</v>
      </c>
      <c r="V50" t="b">
        <f t="shared" si="2"/>
        <v>1</v>
      </c>
      <c r="W50" t="b">
        <f>OR(AND(U50,V50,S50&gt;=0.89*'Daļu izvēle'!J46),NOT(Y50))</f>
        <v>1</v>
      </c>
      <c r="X50" t="b">
        <f t="shared" si="3"/>
        <v>1</v>
      </c>
      <c r="Y50" t="b">
        <f>AND($A50="x",NOT(ISBLANK('Daļu izvēle'!Q46)))</f>
        <v>0</v>
      </c>
      <c r="Z50" t="b">
        <f t="shared" si="4"/>
        <v>1</v>
      </c>
      <c r="AC50" s="1" t="b">
        <f>AND($A50="x",'Daļu izvēle'!$Q46&lt;&gt;"",ISBLANK($K50))</f>
        <v>0</v>
      </c>
      <c r="AD50" s="1" t="b">
        <f>AND($A50="x",'Daļu izvēle'!$Q46&lt;&gt;"",ISBLANK($P50))</f>
        <v>0</v>
      </c>
      <c r="AE50" s="1" t="e">
        <f t="shared" si="5"/>
        <v>#VALUE!</v>
      </c>
      <c r="AG50" s="76" t="b">
        <f>AND($A50="x",'Daļu izvēle'!$Q46&lt;&gt;"",'Daļu izvēle'!Q46&lt;&gt;0)</f>
        <v>0</v>
      </c>
      <c r="AH50" s="76" t="b">
        <f t="shared" si="6"/>
        <v>0</v>
      </c>
      <c r="AI50" s="57" t="b">
        <f>I50&gt;=0.85*Stādīšana!I49</f>
        <v>1</v>
      </c>
      <c r="AJ50" s="57" t="b">
        <f t="shared" si="7"/>
        <v>1</v>
      </c>
    </row>
    <row r="51" spans="1:36" hidden="1" x14ac:dyDescent="0.3">
      <c r="A51" s="324" t="str">
        <f>SUBSTITUTE('Daļu izvēle'!A47,"0","")</f>
        <v/>
      </c>
      <c r="B51" s="365">
        <f>'Daļu izvēle'!B47</f>
        <v>39</v>
      </c>
      <c r="C51" s="365" t="str">
        <f>'Daļu izvēle'!C47</f>
        <v>Dienvidkurzeme</v>
      </c>
      <c r="D51" s="366" t="str">
        <f>'Daļu izvēle'!D47</f>
        <v>Ventas (DK)</v>
      </c>
      <c r="E51" s="370">
        <f>'Daļu izvēle'!Q47</f>
        <v>0</v>
      </c>
      <c r="F51" s="370">
        <f>'Daļu izvēle'!R47</f>
        <v>0</v>
      </c>
      <c r="G51" s="108">
        <f>'Daļu izvēle'!S47</f>
        <v>0</v>
      </c>
      <c r="H51" s="109">
        <f>'Daļu izvēle'!T47</f>
        <v>0</v>
      </c>
      <c r="I51" s="383"/>
      <c r="J51" s="404">
        <f t="shared" si="0"/>
        <v>0</v>
      </c>
      <c r="K51" s="167" t="str">
        <f>IF($AG51,IF(AND($I51&lt;&gt;"",$I51&lt;&gt;0),ROUND(ROUND($I51,3)*Cenas!$B$23*Cenas!B$27,2),0),"")</f>
        <v/>
      </c>
      <c r="L51" s="166" t="str">
        <f>IF($AG51,IF(AND($I51&lt;&gt;"",$I51&lt;&gt;0),ROUND(ROUND($I51,3)*Cenas!$B$23*Cenas!C$27,2),0),"")</f>
        <v/>
      </c>
      <c r="M51" s="166" t="str">
        <f>IF($AG51,IF(AND($I51&lt;&gt;"",$I51&lt;&gt;0),ROUND(ROUND($I51,3)*Cenas!$B$23*Cenas!D$27,2),0),"")</f>
        <v/>
      </c>
      <c r="N51" s="166" t="str">
        <f>IF($AG51,IF(AND($I51&lt;&gt;"",$I51&lt;&gt;0),ROUND(ROUND($I51,3)*Cenas!$B$23*Cenas!E$27,2),0),"")</f>
        <v/>
      </c>
      <c r="O51" s="166" t="str">
        <f>IF($AG51,IF(AND($I51&lt;&gt;"",$I51&lt;&gt;0),ROUND(ROUND($I51,3)*Cenas!$B$23*Cenas!F$27,2),0),"")</f>
        <v/>
      </c>
      <c r="P51" s="166" t="str">
        <f>IF($AG51,IF(AND($I51&lt;&gt;"",$I51&lt;&gt;0),ROUND(ROUND($I51,3)*Cenas!$B$23*Cenas!D$27,2),0),"")</f>
        <v/>
      </c>
      <c r="Q51" s="166" t="str">
        <f>IF($AG51,IF(AND($I51&lt;&gt;"",$I51&lt;&gt;0),ROUND(ROUND($I51,3)*Cenas!$B$23*Cenas!E$27,2),0),"")</f>
        <v/>
      </c>
      <c r="R51" s="166" t="str">
        <f>IF($AG51,IF(AND($I51&lt;&gt;"",$I51&lt;&gt;0),ROUND(ROUND($I51,3)*Cenas!$B$23*Cenas!I$27,2),0),"")</f>
        <v/>
      </c>
      <c r="S51" s="169" t="str">
        <f>IF($AG51,IF(AND($I51&lt;&gt;"",$I51&lt;&gt;0),ROUND(ROUND($I51,3)*Cenas!$B$23*Cenas!F$27,2),0),"")</f>
        <v/>
      </c>
      <c r="U51" t="b">
        <f t="shared" si="1"/>
        <v>1</v>
      </c>
      <c r="V51" t="b">
        <f t="shared" si="2"/>
        <v>1</v>
      </c>
      <c r="W51" t="b">
        <f>OR(AND(U51,V51,S51&gt;=0.89*'Daļu izvēle'!J47),NOT(Y51))</f>
        <v>1</v>
      </c>
      <c r="X51" t="b">
        <f t="shared" si="3"/>
        <v>1</v>
      </c>
      <c r="Y51" t="b">
        <f>AND($A51="x",NOT(ISBLANK('Daļu izvēle'!Q47)))</f>
        <v>0</v>
      </c>
      <c r="Z51" t="b">
        <f t="shared" si="4"/>
        <v>1</v>
      </c>
      <c r="AC51" s="1" t="b">
        <f>AND($A51="x",'Daļu izvēle'!$Q47&lt;&gt;"",ISBLANK($K51))</f>
        <v>0</v>
      </c>
      <c r="AD51" s="1" t="b">
        <f>AND($A51="x",'Daļu izvēle'!$Q47&lt;&gt;"",ISBLANK($P51))</f>
        <v>0</v>
      </c>
      <c r="AE51" s="1" t="e">
        <f t="shared" si="5"/>
        <v>#VALUE!</v>
      </c>
      <c r="AG51" s="76" t="b">
        <f>AND($A51="x",'Daļu izvēle'!$Q47&lt;&gt;"",'Daļu izvēle'!Q47&lt;&gt;0)</f>
        <v>0</v>
      </c>
      <c r="AH51" s="76" t="b">
        <f t="shared" si="6"/>
        <v>0</v>
      </c>
      <c r="AI51" s="57" t="b">
        <f>I51&gt;=0.85*Stādīšana!I50</f>
        <v>1</v>
      </c>
      <c r="AJ51" s="57" t="b">
        <f t="shared" si="7"/>
        <v>1</v>
      </c>
    </row>
    <row r="52" spans="1:36" hidden="1" x14ac:dyDescent="0.3">
      <c r="A52" s="324" t="str">
        <f>SUBSTITUTE('Daļu izvēle'!A48,"0","")</f>
        <v/>
      </c>
      <c r="B52" s="365">
        <f>'Daļu izvēle'!B48</f>
        <v>40</v>
      </c>
      <c r="C52" s="365" t="str">
        <f>'Daļu izvēle'!C48</f>
        <v>Dienvidkurzeme</v>
      </c>
      <c r="D52" s="366" t="str">
        <f>'Daļu izvēle'!D48</f>
        <v>Ventas (DK)</v>
      </c>
      <c r="E52" s="370">
        <f>'Daļu izvēle'!Q48</f>
        <v>0</v>
      </c>
      <c r="F52" s="370">
        <f>'Daļu izvēle'!R48</f>
        <v>0</v>
      </c>
      <c r="G52" s="108">
        <f>'Daļu izvēle'!S48</f>
        <v>0</v>
      </c>
      <c r="H52" s="109">
        <f>'Daļu izvēle'!T48</f>
        <v>0</v>
      </c>
      <c r="I52" s="383"/>
      <c r="J52" s="404">
        <f t="shared" si="0"/>
        <v>0</v>
      </c>
      <c r="K52" s="167" t="str">
        <f>IF($AG52,IF(AND($I52&lt;&gt;"",$I52&lt;&gt;0),ROUND(ROUND($I52,3)*Cenas!$B$23*Cenas!B$27,2),0),"")</f>
        <v/>
      </c>
      <c r="L52" s="166" t="str">
        <f>IF($AG52,IF(AND($I52&lt;&gt;"",$I52&lt;&gt;0),ROUND(ROUND($I52,3)*Cenas!$B$23*Cenas!C$27,2),0),"")</f>
        <v/>
      </c>
      <c r="M52" s="166" t="str">
        <f>IF($AG52,IF(AND($I52&lt;&gt;"",$I52&lt;&gt;0),ROUND(ROUND($I52,3)*Cenas!$B$23*Cenas!D$27,2),0),"")</f>
        <v/>
      </c>
      <c r="N52" s="166" t="str">
        <f>IF($AG52,IF(AND($I52&lt;&gt;"",$I52&lt;&gt;0),ROUND(ROUND($I52,3)*Cenas!$B$23*Cenas!E$27,2),0),"")</f>
        <v/>
      </c>
      <c r="O52" s="166" t="str">
        <f>IF($AG52,IF(AND($I52&lt;&gt;"",$I52&lt;&gt;0),ROUND(ROUND($I52,3)*Cenas!$B$23*Cenas!F$27,2),0),"")</f>
        <v/>
      </c>
      <c r="P52" s="166" t="str">
        <f>IF($AG52,IF(AND($I52&lt;&gt;"",$I52&lt;&gt;0),ROUND(ROUND($I52,3)*Cenas!$B$23*Cenas!D$27,2),0),"")</f>
        <v/>
      </c>
      <c r="Q52" s="166" t="str">
        <f>IF($AG52,IF(AND($I52&lt;&gt;"",$I52&lt;&gt;0),ROUND(ROUND($I52,3)*Cenas!$B$23*Cenas!E$27,2),0),"")</f>
        <v/>
      </c>
      <c r="R52" s="166" t="str">
        <f>IF($AG52,IF(AND($I52&lt;&gt;"",$I52&lt;&gt;0),ROUND(ROUND($I52,3)*Cenas!$B$23*Cenas!I$27,2),0),"")</f>
        <v/>
      </c>
      <c r="S52" s="169" t="str">
        <f>IF($AG52,IF(AND($I52&lt;&gt;"",$I52&lt;&gt;0),ROUND(ROUND($I52,3)*Cenas!$B$23*Cenas!F$27,2),0),"")</f>
        <v/>
      </c>
      <c r="U52" t="b">
        <f t="shared" si="1"/>
        <v>1</v>
      </c>
      <c r="V52" t="b">
        <f t="shared" si="2"/>
        <v>1</v>
      </c>
      <c r="W52" t="b">
        <f>OR(AND(U52,V52,S52&gt;=0.89*'Daļu izvēle'!J48),NOT(Y52))</f>
        <v>1</v>
      </c>
      <c r="X52" t="b">
        <f t="shared" si="3"/>
        <v>1</v>
      </c>
      <c r="Y52" t="b">
        <f>AND($A52="x",NOT(ISBLANK('Daļu izvēle'!Q48)))</f>
        <v>0</v>
      </c>
      <c r="Z52" t="b">
        <f t="shared" si="4"/>
        <v>1</v>
      </c>
      <c r="AC52" s="1" t="b">
        <f>AND($A52="x",'Daļu izvēle'!$Q48&lt;&gt;"",ISBLANK($K52))</f>
        <v>0</v>
      </c>
      <c r="AD52" s="1" t="b">
        <f>AND($A52="x",'Daļu izvēle'!$Q48&lt;&gt;"",ISBLANK($P52))</f>
        <v>0</v>
      </c>
      <c r="AE52" s="1" t="e">
        <f t="shared" si="5"/>
        <v>#VALUE!</v>
      </c>
      <c r="AG52" s="76" t="b">
        <f>AND($A52="x",'Daļu izvēle'!$Q48&lt;&gt;"",'Daļu izvēle'!Q48&lt;&gt;0)</f>
        <v>0</v>
      </c>
      <c r="AH52" s="76" t="b">
        <f t="shared" si="6"/>
        <v>0</v>
      </c>
      <c r="AI52" s="57" t="b">
        <f>I52&gt;=0.85*Stādīšana!I51</f>
        <v>1</v>
      </c>
      <c r="AJ52" s="57" t="b">
        <f t="shared" si="7"/>
        <v>1</v>
      </c>
    </row>
    <row r="53" spans="1:36" hidden="1" x14ac:dyDescent="0.3">
      <c r="A53" s="324" t="str">
        <f>SUBSTITUTE('Daļu izvēle'!A49,"0","")</f>
        <v/>
      </c>
      <c r="B53" s="365">
        <f>'Daļu izvēle'!B49</f>
        <v>41</v>
      </c>
      <c r="C53" s="365" t="str">
        <f>'Daļu izvēle'!C49</f>
        <v>Dienvidkurzeme</v>
      </c>
      <c r="D53" s="366" t="str">
        <f>'Daļu izvēle'!D49</f>
        <v>Ventas (DK)</v>
      </c>
      <c r="E53" s="370">
        <f>'Daļu izvēle'!Q49</f>
        <v>0</v>
      </c>
      <c r="F53" s="370">
        <f>'Daļu izvēle'!R49</f>
        <v>0</v>
      </c>
      <c r="G53" s="108">
        <f>'Daļu izvēle'!S49</f>
        <v>0</v>
      </c>
      <c r="H53" s="109">
        <f>'Daļu izvēle'!T49</f>
        <v>0</v>
      </c>
      <c r="I53" s="383"/>
      <c r="J53" s="404">
        <f t="shared" si="0"/>
        <v>0</v>
      </c>
      <c r="K53" s="167" t="str">
        <f>IF($AG53,IF(AND($I53&lt;&gt;"",$I53&lt;&gt;0),ROUND(ROUND($I53,3)*Cenas!$B$23*Cenas!B$27,2),0),"")</f>
        <v/>
      </c>
      <c r="L53" s="166" t="str">
        <f>IF($AG53,IF(AND($I53&lt;&gt;"",$I53&lt;&gt;0),ROUND(ROUND($I53,3)*Cenas!$B$23*Cenas!C$27,2),0),"")</f>
        <v/>
      </c>
      <c r="M53" s="166" t="str">
        <f>IF($AG53,IF(AND($I53&lt;&gt;"",$I53&lt;&gt;0),ROUND(ROUND($I53,3)*Cenas!$B$23*Cenas!D$27,2),0),"")</f>
        <v/>
      </c>
      <c r="N53" s="166" t="str">
        <f>IF($AG53,IF(AND($I53&lt;&gt;"",$I53&lt;&gt;0),ROUND(ROUND($I53,3)*Cenas!$B$23*Cenas!E$27,2),0),"")</f>
        <v/>
      </c>
      <c r="O53" s="166" t="str">
        <f>IF($AG53,IF(AND($I53&lt;&gt;"",$I53&lt;&gt;0),ROUND(ROUND($I53,3)*Cenas!$B$23*Cenas!F$27,2),0),"")</f>
        <v/>
      </c>
      <c r="P53" s="166" t="str">
        <f>IF($AG53,IF(AND($I53&lt;&gt;"",$I53&lt;&gt;0),ROUND(ROUND($I53,3)*Cenas!$B$23*Cenas!D$27,2),0),"")</f>
        <v/>
      </c>
      <c r="Q53" s="166" t="str">
        <f>IF($AG53,IF(AND($I53&lt;&gt;"",$I53&lt;&gt;0),ROUND(ROUND($I53,3)*Cenas!$B$23*Cenas!E$27,2),0),"")</f>
        <v/>
      </c>
      <c r="R53" s="166" t="str">
        <f>IF($AG53,IF(AND($I53&lt;&gt;"",$I53&lt;&gt;0),ROUND(ROUND($I53,3)*Cenas!$B$23*Cenas!I$27,2),0),"")</f>
        <v/>
      </c>
      <c r="S53" s="169" t="str">
        <f>IF($AG53,IF(AND($I53&lt;&gt;"",$I53&lt;&gt;0),ROUND(ROUND($I53,3)*Cenas!$B$23*Cenas!F$27,2),0),"")</f>
        <v/>
      </c>
      <c r="U53" t="b">
        <f t="shared" si="1"/>
        <v>1</v>
      </c>
      <c r="V53" t="b">
        <f t="shared" si="2"/>
        <v>1</v>
      </c>
      <c r="W53" t="b">
        <f>OR(AND(U53,V53,S53&gt;=0.89*'Daļu izvēle'!J49),NOT(Y53))</f>
        <v>1</v>
      </c>
      <c r="X53" t="b">
        <f t="shared" si="3"/>
        <v>1</v>
      </c>
      <c r="Y53" t="b">
        <f>AND($A53="x",NOT(ISBLANK('Daļu izvēle'!Q49)))</f>
        <v>0</v>
      </c>
      <c r="Z53" t="b">
        <f t="shared" si="4"/>
        <v>1</v>
      </c>
      <c r="AC53" s="1" t="b">
        <f>AND($A53="x",'Daļu izvēle'!$Q49&lt;&gt;"",ISBLANK($K53))</f>
        <v>0</v>
      </c>
      <c r="AD53" s="1" t="b">
        <f>AND($A53="x",'Daļu izvēle'!$Q49&lt;&gt;"",ISBLANK($P53))</f>
        <v>0</v>
      </c>
      <c r="AE53" s="1" t="e">
        <f t="shared" si="5"/>
        <v>#VALUE!</v>
      </c>
      <c r="AG53" s="76" t="b">
        <f>AND($A53="x",'Daļu izvēle'!$Q49&lt;&gt;"",'Daļu izvēle'!Q49&lt;&gt;0)</f>
        <v>0</v>
      </c>
      <c r="AH53" s="76" t="b">
        <f t="shared" si="6"/>
        <v>0</v>
      </c>
      <c r="AI53" s="57" t="b">
        <f>I53&gt;=0.85*Stādīšana!I52</f>
        <v>1</v>
      </c>
      <c r="AJ53" s="57" t="b">
        <f t="shared" si="7"/>
        <v>1</v>
      </c>
    </row>
    <row r="54" spans="1:36" hidden="1" x14ac:dyDescent="0.3">
      <c r="A54" s="324" t="str">
        <f>SUBSTITUTE('Daļu izvēle'!A50,"0","")</f>
        <v/>
      </c>
      <c r="B54" s="365">
        <f>'Daļu izvēle'!B50</f>
        <v>42</v>
      </c>
      <c r="C54" s="365" t="str">
        <f>'Daļu izvēle'!C50</f>
        <v>Dienvidkurzeme</v>
      </c>
      <c r="D54" s="366" t="str">
        <f>'Daļu izvēle'!D50</f>
        <v>Ventas (DK)</v>
      </c>
      <c r="E54" s="370">
        <f>'Daļu izvēle'!Q50</f>
        <v>0</v>
      </c>
      <c r="F54" s="370">
        <f>'Daļu izvēle'!R50</f>
        <v>0</v>
      </c>
      <c r="G54" s="108">
        <f>'Daļu izvēle'!S50</f>
        <v>0</v>
      </c>
      <c r="H54" s="109">
        <f>'Daļu izvēle'!T50</f>
        <v>0</v>
      </c>
      <c r="I54" s="383"/>
      <c r="J54" s="404">
        <f t="shared" si="0"/>
        <v>0</v>
      </c>
      <c r="K54" s="167" t="str">
        <f>IF($AG54,IF(AND($I54&lt;&gt;"",$I54&lt;&gt;0),ROUND(ROUND($I54,3)*Cenas!$B$23*Cenas!B$27,2),0),"")</f>
        <v/>
      </c>
      <c r="L54" s="166" t="str">
        <f>IF($AG54,IF(AND($I54&lt;&gt;"",$I54&lt;&gt;0),ROUND(ROUND($I54,3)*Cenas!$B$23*Cenas!C$27,2),0),"")</f>
        <v/>
      </c>
      <c r="M54" s="166" t="str">
        <f>IF($AG54,IF(AND($I54&lt;&gt;"",$I54&lt;&gt;0),ROUND(ROUND($I54,3)*Cenas!$B$23*Cenas!D$27,2),0),"")</f>
        <v/>
      </c>
      <c r="N54" s="166" t="str">
        <f>IF($AG54,IF(AND($I54&lt;&gt;"",$I54&lt;&gt;0),ROUND(ROUND($I54,3)*Cenas!$B$23*Cenas!E$27,2),0),"")</f>
        <v/>
      </c>
      <c r="O54" s="166" t="str">
        <f>IF($AG54,IF(AND($I54&lt;&gt;"",$I54&lt;&gt;0),ROUND(ROUND($I54,3)*Cenas!$B$23*Cenas!F$27,2),0),"")</f>
        <v/>
      </c>
      <c r="P54" s="166" t="str">
        <f>IF($AG54,IF(AND($I54&lt;&gt;"",$I54&lt;&gt;0),ROUND(ROUND($I54,3)*Cenas!$B$23*Cenas!D$27,2),0),"")</f>
        <v/>
      </c>
      <c r="Q54" s="166" t="str">
        <f>IF($AG54,IF(AND($I54&lt;&gt;"",$I54&lt;&gt;0),ROUND(ROUND($I54,3)*Cenas!$B$23*Cenas!E$27,2),0),"")</f>
        <v/>
      </c>
      <c r="R54" s="166" t="str">
        <f>IF($AG54,IF(AND($I54&lt;&gt;"",$I54&lt;&gt;0),ROUND(ROUND($I54,3)*Cenas!$B$23*Cenas!I$27,2),0),"")</f>
        <v/>
      </c>
      <c r="S54" s="169" t="str">
        <f>IF($AG54,IF(AND($I54&lt;&gt;"",$I54&lt;&gt;0),ROUND(ROUND($I54,3)*Cenas!$B$23*Cenas!F$27,2),0),"")</f>
        <v/>
      </c>
      <c r="U54" t="b">
        <f t="shared" si="1"/>
        <v>1</v>
      </c>
      <c r="V54" t="b">
        <f t="shared" si="2"/>
        <v>1</v>
      </c>
      <c r="W54" t="b">
        <f>OR(AND(U54,V54,S54&gt;=0.89*'Daļu izvēle'!J50),NOT(Y54))</f>
        <v>1</v>
      </c>
      <c r="X54" t="b">
        <f t="shared" si="3"/>
        <v>1</v>
      </c>
      <c r="Y54" t="b">
        <f>AND($A54="x",NOT(ISBLANK('Daļu izvēle'!Q50)))</f>
        <v>0</v>
      </c>
      <c r="Z54" t="b">
        <f t="shared" si="4"/>
        <v>1</v>
      </c>
      <c r="AC54" s="1" t="b">
        <f>AND($A54="x",'Daļu izvēle'!$Q50&lt;&gt;"",ISBLANK($K54))</f>
        <v>0</v>
      </c>
      <c r="AD54" s="1" t="b">
        <f>AND($A54="x",'Daļu izvēle'!$Q50&lt;&gt;"",ISBLANK($P54))</f>
        <v>0</v>
      </c>
      <c r="AE54" s="1" t="e">
        <f t="shared" si="5"/>
        <v>#VALUE!</v>
      </c>
      <c r="AG54" s="76" t="b">
        <f>AND($A54="x",'Daļu izvēle'!$Q50&lt;&gt;"",'Daļu izvēle'!Q50&lt;&gt;0)</f>
        <v>0</v>
      </c>
      <c r="AH54" s="76" t="b">
        <f t="shared" si="6"/>
        <v>0</v>
      </c>
      <c r="AI54" s="57" t="b">
        <f>I54&gt;=0.85*Stādīšana!I53</f>
        <v>1</v>
      </c>
      <c r="AJ54" s="57" t="b">
        <f t="shared" si="7"/>
        <v>1</v>
      </c>
    </row>
    <row r="55" spans="1:36" hidden="1" x14ac:dyDescent="0.3">
      <c r="A55" s="324" t="str">
        <f>SUBSTITUTE('Daļu izvēle'!A51,"0","")</f>
        <v/>
      </c>
      <c r="B55" s="365">
        <f>'Daļu izvēle'!B51</f>
        <v>43</v>
      </c>
      <c r="C55" s="365" t="str">
        <f>'Daļu izvēle'!C51</f>
        <v>Dienvidkurzeme</v>
      </c>
      <c r="D55" s="366" t="str">
        <f>'Daļu izvēle'!D51</f>
        <v>Remtes</v>
      </c>
      <c r="E55" s="370">
        <f>'Daļu izvēle'!Q51</f>
        <v>70</v>
      </c>
      <c r="F55" s="370">
        <f>'Daļu izvēle'!R51</f>
        <v>40</v>
      </c>
      <c r="G55" s="108">
        <f>'Daļu izvēle'!S51</f>
        <v>0</v>
      </c>
      <c r="H55" s="109">
        <f>'Daļu izvēle'!T51</f>
        <v>0</v>
      </c>
      <c r="I55" s="383"/>
      <c r="J55" s="404">
        <f t="shared" si="0"/>
        <v>0</v>
      </c>
      <c r="K55" s="167" t="str">
        <f>IF($AG55,IF(AND($I55&lt;&gt;"",$I55&lt;&gt;0),ROUND(ROUND($I55,3)*Cenas!$B$23*Cenas!B$27,2),0),"")</f>
        <v/>
      </c>
      <c r="L55" s="166" t="str">
        <f>IF($AG55,IF(AND($I55&lt;&gt;"",$I55&lt;&gt;0),ROUND(ROUND($I55,3)*Cenas!$B$23*Cenas!C$27,2),0),"")</f>
        <v/>
      </c>
      <c r="M55" s="166" t="str">
        <f>IF($AG55,IF(AND($I55&lt;&gt;"",$I55&lt;&gt;0),ROUND(ROUND($I55,3)*Cenas!$B$23*Cenas!D$27,2),0),"")</f>
        <v/>
      </c>
      <c r="N55" s="166" t="str">
        <f>IF($AG55,IF(AND($I55&lt;&gt;"",$I55&lt;&gt;0),ROUND(ROUND($I55,3)*Cenas!$B$23*Cenas!E$27,2),0),"")</f>
        <v/>
      </c>
      <c r="O55" s="166" t="str">
        <f>IF($AG55,IF(AND($I55&lt;&gt;"",$I55&lt;&gt;0),ROUND(ROUND($I55,3)*Cenas!$B$23*Cenas!F$27,2),0),"")</f>
        <v/>
      </c>
      <c r="P55" s="166" t="str">
        <f>IF($AG55,IF(AND($I55&lt;&gt;"",$I55&lt;&gt;0),ROUND(ROUND($I55,3)*Cenas!$B$23*Cenas!D$27,2),0),"")</f>
        <v/>
      </c>
      <c r="Q55" s="166" t="str">
        <f>IF($AG55,IF(AND($I55&lt;&gt;"",$I55&lt;&gt;0),ROUND(ROUND($I55,3)*Cenas!$B$23*Cenas!E$27,2),0),"")</f>
        <v/>
      </c>
      <c r="R55" s="166" t="str">
        <f>IF($AG55,IF(AND($I55&lt;&gt;"",$I55&lt;&gt;0),ROUND(ROUND($I55,3)*Cenas!$B$23*Cenas!I$27,2),0),"")</f>
        <v/>
      </c>
      <c r="S55" s="169" t="str">
        <f>IF($AG55,IF(AND($I55&lt;&gt;"",$I55&lt;&gt;0),ROUND(ROUND($I55,3)*Cenas!$B$23*Cenas!F$27,2),0),"")</f>
        <v/>
      </c>
      <c r="U55" t="b">
        <f t="shared" si="1"/>
        <v>1</v>
      </c>
      <c r="V55" t="b">
        <f t="shared" si="2"/>
        <v>1</v>
      </c>
      <c r="W55" t="b">
        <f>OR(AND(U55,V55,S55&gt;=0.89*'Daļu izvēle'!J51),NOT(Y55))</f>
        <v>1</v>
      </c>
      <c r="X55" t="b">
        <f t="shared" si="3"/>
        <v>1</v>
      </c>
      <c r="Y55" t="b">
        <f>AND($A55="x",NOT(ISBLANK('Daļu izvēle'!Q51)))</f>
        <v>0</v>
      </c>
      <c r="Z55" t="b">
        <f t="shared" si="4"/>
        <v>1</v>
      </c>
      <c r="AC55" s="1" t="b">
        <f>AND($A55="x",'Daļu izvēle'!$Q51&lt;&gt;"",ISBLANK($K55))</f>
        <v>0</v>
      </c>
      <c r="AD55" s="1" t="b">
        <f>AND($A55="x",'Daļu izvēle'!$Q51&lt;&gt;"",ISBLANK($P55))</f>
        <v>0</v>
      </c>
      <c r="AE55" s="1" t="e">
        <f t="shared" si="5"/>
        <v>#VALUE!</v>
      </c>
      <c r="AG55" s="76" t="b">
        <f>AND($A55="x",'Daļu izvēle'!$Q51&lt;&gt;"",'Daļu izvēle'!Q51&lt;&gt;0)</f>
        <v>0</v>
      </c>
      <c r="AH55" s="76" t="b">
        <f t="shared" si="6"/>
        <v>0</v>
      </c>
      <c r="AI55" s="57" t="b">
        <f>I55&gt;=0.85*Stādīšana!I54</f>
        <v>1</v>
      </c>
      <c r="AJ55" s="57" t="b">
        <f t="shared" si="7"/>
        <v>1</v>
      </c>
    </row>
    <row r="56" spans="1:36" hidden="1" x14ac:dyDescent="0.3">
      <c r="A56" s="324" t="str">
        <f>SUBSTITUTE('Daļu izvēle'!A52,"0","")</f>
        <v/>
      </c>
      <c r="B56" s="365">
        <f>'Daļu izvēle'!B52</f>
        <v>44</v>
      </c>
      <c r="C56" s="365" t="str">
        <f>'Daļu izvēle'!C52</f>
        <v>Dienvidkurzeme</v>
      </c>
      <c r="D56" s="366" t="str">
        <f>'Daļu izvēle'!D52</f>
        <v>Remtes</v>
      </c>
      <c r="E56" s="370">
        <f>'Daļu izvēle'!Q52</f>
        <v>0</v>
      </c>
      <c r="F56" s="370">
        <f>'Daļu izvēle'!R52</f>
        <v>0</v>
      </c>
      <c r="G56" s="108">
        <f>'Daļu izvēle'!S52</f>
        <v>0</v>
      </c>
      <c r="H56" s="109">
        <f>'Daļu izvēle'!T52</f>
        <v>0</v>
      </c>
      <c r="I56" s="383"/>
      <c r="J56" s="404">
        <f t="shared" si="0"/>
        <v>0</v>
      </c>
      <c r="K56" s="167" t="str">
        <f>IF($AG56,IF(AND($I56&lt;&gt;"",$I56&lt;&gt;0),ROUND(ROUND($I56,3)*Cenas!$B$23*Cenas!B$27,2),0),"")</f>
        <v/>
      </c>
      <c r="L56" s="166" t="str">
        <f>IF($AG56,IF(AND($I56&lt;&gt;"",$I56&lt;&gt;0),ROUND(ROUND($I56,3)*Cenas!$B$23*Cenas!C$27,2),0),"")</f>
        <v/>
      </c>
      <c r="M56" s="166" t="str">
        <f>IF($AG56,IF(AND($I56&lt;&gt;"",$I56&lt;&gt;0),ROUND(ROUND($I56,3)*Cenas!$B$23*Cenas!D$27,2),0),"")</f>
        <v/>
      </c>
      <c r="N56" s="166" t="str">
        <f>IF($AG56,IF(AND($I56&lt;&gt;"",$I56&lt;&gt;0),ROUND(ROUND($I56,3)*Cenas!$B$23*Cenas!E$27,2),0),"")</f>
        <v/>
      </c>
      <c r="O56" s="166" t="str">
        <f>IF($AG56,IF(AND($I56&lt;&gt;"",$I56&lt;&gt;0),ROUND(ROUND($I56,3)*Cenas!$B$23*Cenas!F$27,2),0),"")</f>
        <v/>
      </c>
      <c r="P56" s="166" t="str">
        <f>IF($AG56,IF(AND($I56&lt;&gt;"",$I56&lt;&gt;0),ROUND(ROUND($I56,3)*Cenas!$B$23*Cenas!D$27,2),0),"")</f>
        <v/>
      </c>
      <c r="Q56" s="166" t="str">
        <f>IF($AG56,IF(AND($I56&lt;&gt;"",$I56&lt;&gt;0),ROUND(ROUND($I56,3)*Cenas!$B$23*Cenas!E$27,2),0),"")</f>
        <v/>
      </c>
      <c r="R56" s="166" t="str">
        <f>IF($AG56,IF(AND($I56&lt;&gt;"",$I56&lt;&gt;0),ROUND(ROUND($I56,3)*Cenas!$B$23*Cenas!I$27,2),0),"")</f>
        <v/>
      </c>
      <c r="S56" s="169" t="str">
        <f>IF($AG56,IF(AND($I56&lt;&gt;"",$I56&lt;&gt;0),ROUND(ROUND($I56,3)*Cenas!$B$23*Cenas!F$27,2),0),"")</f>
        <v/>
      </c>
      <c r="U56" t="b">
        <f t="shared" si="1"/>
        <v>1</v>
      </c>
      <c r="V56" t="b">
        <f t="shared" si="2"/>
        <v>1</v>
      </c>
      <c r="W56" t="b">
        <f>OR(AND(U56,V56,S56&gt;=0.89*'Daļu izvēle'!J52),NOT(Y56))</f>
        <v>1</v>
      </c>
      <c r="X56" t="b">
        <f t="shared" si="3"/>
        <v>1</v>
      </c>
      <c r="Y56" t="b">
        <f>AND($A56="x",NOT(ISBLANK('Daļu izvēle'!Q52)))</f>
        <v>0</v>
      </c>
      <c r="Z56" t="b">
        <f t="shared" si="4"/>
        <v>1</v>
      </c>
      <c r="AC56" s="1" t="b">
        <f>AND($A56="x",'Daļu izvēle'!$Q52&lt;&gt;"",ISBLANK($K56))</f>
        <v>0</v>
      </c>
      <c r="AD56" s="1" t="b">
        <f>AND($A56="x",'Daļu izvēle'!$Q52&lt;&gt;"",ISBLANK($P56))</f>
        <v>0</v>
      </c>
      <c r="AE56" s="1" t="e">
        <f t="shared" si="5"/>
        <v>#VALUE!</v>
      </c>
      <c r="AG56" s="76" t="b">
        <f>AND($A56="x",'Daļu izvēle'!$Q52&lt;&gt;"",'Daļu izvēle'!Q52&lt;&gt;0)</f>
        <v>0</v>
      </c>
      <c r="AH56" s="76" t="b">
        <f t="shared" si="6"/>
        <v>0</v>
      </c>
      <c r="AI56" s="57" t="b">
        <f>I56&gt;=0.85*Stādīšana!I55</f>
        <v>1</v>
      </c>
      <c r="AJ56" s="57" t="b">
        <f t="shared" si="7"/>
        <v>1</v>
      </c>
    </row>
    <row r="57" spans="1:36" hidden="1" x14ac:dyDescent="0.3">
      <c r="A57" s="324" t="str">
        <f>SUBSTITUTE('Daļu izvēle'!A53,"0","")</f>
        <v/>
      </c>
      <c r="B57" s="365">
        <f>'Daļu izvēle'!B53</f>
        <v>45</v>
      </c>
      <c r="C57" s="365" t="str">
        <f>'Daļu izvēle'!C53</f>
        <v>Dienvidkurzeme</v>
      </c>
      <c r="D57" s="366" t="str">
        <f>'Daļu izvēle'!D53</f>
        <v>Remtes</v>
      </c>
      <c r="E57" s="370">
        <f>'Daļu izvēle'!Q53</f>
        <v>0</v>
      </c>
      <c r="F57" s="370">
        <f>'Daļu izvēle'!R53</f>
        <v>0</v>
      </c>
      <c r="G57" s="108">
        <f>'Daļu izvēle'!S53</f>
        <v>0</v>
      </c>
      <c r="H57" s="109">
        <f>'Daļu izvēle'!T53</f>
        <v>0</v>
      </c>
      <c r="I57" s="383"/>
      <c r="J57" s="404">
        <f t="shared" si="0"/>
        <v>0</v>
      </c>
      <c r="K57" s="167" t="str">
        <f>IF($AG57,IF(AND($I57&lt;&gt;"",$I57&lt;&gt;0),ROUND(ROUND($I57,3)*Cenas!$B$23*Cenas!B$27,2),0),"")</f>
        <v/>
      </c>
      <c r="L57" s="166" t="str">
        <f>IF($AG57,IF(AND($I57&lt;&gt;"",$I57&lt;&gt;0),ROUND(ROUND($I57,3)*Cenas!$B$23*Cenas!C$27,2),0),"")</f>
        <v/>
      </c>
      <c r="M57" s="166" t="str">
        <f>IF($AG57,IF(AND($I57&lt;&gt;"",$I57&lt;&gt;0),ROUND(ROUND($I57,3)*Cenas!$B$23*Cenas!D$27,2),0),"")</f>
        <v/>
      </c>
      <c r="N57" s="166" t="str">
        <f>IF($AG57,IF(AND($I57&lt;&gt;"",$I57&lt;&gt;0),ROUND(ROUND($I57,3)*Cenas!$B$23*Cenas!E$27,2),0),"")</f>
        <v/>
      </c>
      <c r="O57" s="166" t="str">
        <f>IF($AG57,IF(AND($I57&lt;&gt;"",$I57&lt;&gt;0),ROUND(ROUND($I57,3)*Cenas!$B$23*Cenas!F$27,2),0),"")</f>
        <v/>
      </c>
      <c r="P57" s="166" t="str">
        <f>IF($AG57,IF(AND($I57&lt;&gt;"",$I57&lt;&gt;0),ROUND(ROUND($I57,3)*Cenas!$B$23*Cenas!D$27,2),0),"")</f>
        <v/>
      </c>
      <c r="Q57" s="166" t="str">
        <f>IF($AG57,IF(AND($I57&lt;&gt;"",$I57&lt;&gt;0),ROUND(ROUND($I57,3)*Cenas!$B$23*Cenas!E$27,2),0),"")</f>
        <v/>
      </c>
      <c r="R57" s="166" t="str">
        <f>IF($AG57,IF(AND($I57&lt;&gt;"",$I57&lt;&gt;0),ROUND(ROUND($I57,3)*Cenas!$B$23*Cenas!I$27,2),0),"")</f>
        <v/>
      </c>
      <c r="S57" s="169" t="str">
        <f>IF($AG57,IF(AND($I57&lt;&gt;"",$I57&lt;&gt;0),ROUND(ROUND($I57,3)*Cenas!$B$23*Cenas!F$27,2),0),"")</f>
        <v/>
      </c>
      <c r="U57" t="b">
        <f t="shared" si="1"/>
        <v>1</v>
      </c>
      <c r="V57" t="b">
        <f t="shared" si="2"/>
        <v>1</v>
      </c>
      <c r="W57" t="b">
        <f>OR(AND(U57,V57,S57&gt;=0.89*'Daļu izvēle'!J53),NOT(Y57))</f>
        <v>1</v>
      </c>
      <c r="X57" t="b">
        <f t="shared" si="3"/>
        <v>1</v>
      </c>
      <c r="Y57" t="b">
        <f>AND($A57="x",NOT(ISBLANK('Daļu izvēle'!Q53)))</f>
        <v>0</v>
      </c>
      <c r="Z57" t="b">
        <f t="shared" si="4"/>
        <v>1</v>
      </c>
      <c r="AC57" s="1" t="b">
        <f>AND($A57="x",'Daļu izvēle'!$Q53&lt;&gt;"",ISBLANK($K57))</f>
        <v>0</v>
      </c>
      <c r="AD57" s="1" t="b">
        <f>AND($A57="x",'Daļu izvēle'!$Q53&lt;&gt;"",ISBLANK($P57))</f>
        <v>0</v>
      </c>
      <c r="AE57" s="1" t="e">
        <f t="shared" si="5"/>
        <v>#VALUE!</v>
      </c>
      <c r="AG57" s="76" t="b">
        <f>AND($A57="x",'Daļu izvēle'!$Q53&lt;&gt;"",'Daļu izvēle'!Q53&lt;&gt;0)</f>
        <v>0</v>
      </c>
      <c r="AH57" s="76" t="b">
        <f t="shared" si="6"/>
        <v>0</v>
      </c>
      <c r="AI57" s="57" t="b">
        <f>I57&gt;=0.85*Stādīšana!I56</f>
        <v>1</v>
      </c>
      <c r="AJ57" s="57" t="b">
        <f t="shared" si="7"/>
        <v>1</v>
      </c>
    </row>
    <row r="58" spans="1:36" hidden="1" x14ac:dyDescent="0.3">
      <c r="A58" s="324" t="str">
        <f>SUBSTITUTE('Daļu izvēle'!A54,"0","")</f>
        <v/>
      </c>
      <c r="B58" s="365">
        <f>'Daļu izvēle'!B54</f>
        <v>46</v>
      </c>
      <c r="C58" s="365" t="str">
        <f>'Daļu izvēle'!C54</f>
        <v>Dienvidkurzeme</v>
      </c>
      <c r="D58" s="366" t="str">
        <f>'Daļu izvēle'!D54</f>
        <v>Remtes</v>
      </c>
      <c r="E58" s="370">
        <f>'Daļu izvēle'!Q54</f>
        <v>0</v>
      </c>
      <c r="F58" s="370">
        <f>'Daļu izvēle'!R54</f>
        <v>0</v>
      </c>
      <c r="G58" s="108">
        <f>'Daļu izvēle'!S54</f>
        <v>0</v>
      </c>
      <c r="H58" s="109">
        <f>'Daļu izvēle'!T54</f>
        <v>0</v>
      </c>
      <c r="I58" s="383"/>
      <c r="J58" s="404">
        <f t="shared" si="0"/>
        <v>0</v>
      </c>
      <c r="K58" s="167" t="str">
        <f>IF($AG58,IF(AND($I58&lt;&gt;"",$I58&lt;&gt;0),ROUND(ROUND($I58,3)*Cenas!$B$23*Cenas!B$27,2),0),"")</f>
        <v/>
      </c>
      <c r="L58" s="166" t="str">
        <f>IF($AG58,IF(AND($I58&lt;&gt;"",$I58&lt;&gt;0),ROUND(ROUND($I58,3)*Cenas!$B$23*Cenas!C$27,2),0),"")</f>
        <v/>
      </c>
      <c r="M58" s="166" t="str">
        <f>IF($AG58,IF(AND($I58&lt;&gt;"",$I58&lt;&gt;0),ROUND(ROUND($I58,3)*Cenas!$B$23*Cenas!D$27,2),0),"")</f>
        <v/>
      </c>
      <c r="N58" s="166" t="str">
        <f>IF($AG58,IF(AND($I58&lt;&gt;"",$I58&lt;&gt;0),ROUND(ROUND($I58,3)*Cenas!$B$23*Cenas!E$27,2),0),"")</f>
        <v/>
      </c>
      <c r="O58" s="166" t="str">
        <f>IF($AG58,IF(AND($I58&lt;&gt;"",$I58&lt;&gt;0),ROUND(ROUND($I58,3)*Cenas!$B$23*Cenas!F$27,2),0),"")</f>
        <v/>
      </c>
      <c r="P58" s="166" t="str">
        <f>IF($AG58,IF(AND($I58&lt;&gt;"",$I58&lt;&gt;0),ROUND(ROUND($I58,3)*Cenas!$B$23*Cenas!D$27,2),0),"")</f>
        <v/>
      </c>
      <c r="Q58" s="166" t="str">
        <f>IF($AG58,IF(AND($I58&lt;&gt;"",$I58&lt;&gt;0),ROUND(ROUND($I58,3)*Cenas!$B$23*Cenas!E$27,2),0),"")</f>
        <v/>
      </c>
      <c r="R58" s="166" t="str">
        <f>IF($AG58,IF(AND($I58&lt;&gt;"",$I58&lt;&gt;0),ROUND(ROUND($I58,3)*Cenas!$B$23*Cenas!I$27,2),0),"")</f>
        <v/>
      </c>
      <c r="S58" s="169" t="str">
        <f>IF($AG58,IF(AND($I58&lt;&gt;"",$I58&lt;&gt;0),ROUND(ROUND($I58,3)*Cenas!$B$23*Cenas!F$27,2),0),"")</f>
        <v/>
      </c>
      <c r="U58" t="b">
        <f t="shared" si="1"/>
        <v>1</v>
      </c>
      <c r="V58" t="b">
        <f t="shared" si="2"/>
        <v>1</v>
      </c>
      <c r="W58" t="b">
        <f>OR(AND(U58,V58,S58&gt;=0.89*'Daļu izvēle'!J54),NOT(Y58))</f>
        <v>1</v>
      </c>
      <c r="X58" t="b">
        <f t="shared" si="3"/>
        <v>1</v>
      </c>
      <c r="Y58" t="b">
        <f>AND($A58="x",NOT(ISBLANK('Daļu izvēle'!Q54)))</f>
        <v>0</v>
      </c>
      <c r="Z58" t="b">
        <f t="shared" si="4"/>
        <v>1</v>
      </c>
      <c r="AC58" s="1" t="b">
        <f>AND($A58="x",'Daļu izvēle'!$Q54&lt;&gt;"",ISBLANK($K58))</f>
        <v>0</v>
      </c>
      <c r="AD58" s="1" t="b">
        <f>AND($A58="x",'Daļu izvēle'!$Q54&lt;&gt;"",ISBLANK($P58))</f>
        <v>0</v>
      </c>
      <c r="AE58" s="1" t="e">
        <f t="shared" si="5"/>
        <v>#VALUE!</v>
      </c>
      <c r="AG58" s="76" t="b">
        <f>AND($A58="x",'Daļu izvēle'!$Q54&lt;&gt;"",'Daļu izvēle'!Q54&lt;&gt;0)</f>
        <v>0</v>
      </c>
      <c r="AH58" s="76" t="b">
        <f t="shared" si="6"/>
        <v>0</v>
      </c>
      <c r="AI58" s="57" t="b">
        <f>I58&gt;=0.85*Stādīšana!I57</f>
        <v>1</v>
      </c>
      <c r="AJ58" s="57" t="b">
        <f t="shared" si="7"/>
        <v>1</v>
      </c>
    </row>
    <row r="59" spans="1:36" hidden="1" x14ac:dyDescent="0.3">
      <c r="A59" s="324" t="str">
        <f>SUBSTITUTE('Daļu izvēle'!A55,"0","")</f>
        <v/>
      </c>
      <c r="B59" s="365">
        <f>'Daļu izvēle'!B55</f>
        <v>47</v>
      </c>
      <c r="C59" s="365" t="str">
        <f>'Daļu izvēle'!C55</f>
        <v>Dienvidkurzeme</v>
      </c>
      <c r="D59" s="366" t="str">
        <f>'Daļu izvēle'!D55</f>
        <v>Grobiņas</v>
      </c>
      <c r="E59" s="370">
        <f>'Daļu izvēle'!Q55</f>
        <v>100</v>
      </c>
      <c r="F59" s="370">
        <f>'Daļu izvēle'!R55</f>
        <v>50</v>
      </c>
      <c r="G59" s="108">
        <f>'Daļu izvēle'!S55</f>
        <v>0</v>
      </c>
      <c r="H59" s="109">
        <f>'Daļu izvēle'!T55</f>
        <v>0</v>
      </c>
      <c r="I59" s="383"/>
      <c r="J59" s="404">
        <f t="shared" si="0"/>
        <v>0</v>
      </c>
      <c r="K59" s="167" t="str">
        <f>IF($AG59,IF(AND($I59&lt;&gt;"",$I59&lt;&gt;0),ROUND(ROUND($I59,3)*Cenas!$B$23*Cenas!B$27,2),0),"")</f>
        <v/>
      </c>
      <c r="L59" s="166" t="str">
        <f>IF($AG59,IF(AND($I59&lt;&gt;"",$I59&lt;&gt;0),ROUND(ROUND($I59,3)*Cenas!$B$23*Cenas!C$27,2),0),"")</f>
        <v/>
      </c>
      <c r="M59" s="166" t="str">
        <f>IF($AG59,IF(AND($I59&lt;&gt;"",$I59&lt;&gt;0),ROUND(ROUND($I59,3)*Cenas!$B$23*Cenas!D$27,2),0),"")</f>
        <v/>
      </c>
      <c r="N59" s="166" t="str">
        <f>IF($AG59,IF(AND($I59&lt;&gt;"",$I59&lt;&gt;0),ROUND(ROUND($I59,3)*Cenas!$B$23*Cenas!E$27,2),0),"")</f>
        <v/>
      </c>
      <c r="O59" s="166" t="str">
        <f>IF($AG59,IF(AND($I59&lt;&gt;"",$I59&lt;&gt;0),ROUND(ROUND($I59,3)*Cenas!$B$23*Cenas!F$27,2),0),"")</f>
        <v/>
      </c>
      <c r="P59" s="166" t="str">
        <f>IF($AG59,IF(AND($I59&lt;&gt;"",$I59&lt;&gt;0),ROUND(ROUND($I59,3)*Cenas!$B$23*Cenas!D$27,2),0),"")</f>
        <v/>
      </c>
      <c r="Q59" s="166" t="str">
        <f>IF($AG59,IF(AND($I59&lt;&gt;"",$I59&lt;&gt;0),ROUND(ROUND($I59,3)*Cenas!$B$23*Cenas!E$27,2),0),"")</f>
        <v/>
      </c>
      <c r="R59" s="166" t="str">
        <f>IF($AG59,IF(AND($I59&lt;&gt;"",$I59&lt;&gt;0),ROUND(ROUND($I59,3)*Cenas!$B$23*Cenas!I$27,2),0),"")</f>
        <v/>
      </c>
      <c r="S59" s="169" t="str">
        <f>IF($AG59,IF(AND($I59&lt;&gt;"",$I59&lt;&gt;0),ROUND(ROUND($I59,3)*Cenas!$B$23*Cenas!F$27,2),0),"")</f>
        <v/>
      </c>
      <c r="U59" t="b">
        <f t="shared" si="1"/>
        <v>1</v>
      </c>
      <c r="V59" t="b">
        <f t="shared" si="2"/>
        <v>1</v>
      </c>
      <c r="W59" t="b">
        <f>OR(AND(U59,V59,S59&gt;=0.89*'Daļu izvēle'!J55),NOT(Y59))</f>
        <v>1</v>
      </c>
      <c r="X59" t="b">
        <f t="shared" si="3"/>
        <v>1</v>
      </c>
      <c r="Y59" t="b">
        <f>AND($A59="x",NOT(ISBLANK('Daļu izvēle'!Q55)))</f>
        <v>0</v>
      </c>
      <c r="Z59" t="b">
        <f t="shared" si="4"/>
        <v>1</v>
      </c>
      <c r="AC59" s="1" t="b">
        <f>AND($A59="x",'Daļu izvēle'!$Q55&lt;&gt;"",ISBLANK($K59))</f>
        <v>0</v>
      </c>
      <c r="AD59" s="1" t="b">
        <f>AND($A59="x",'Daļu izvēle'!$Q55&lt;&gt;"",ISBLANK($P59))</f>
        <v>0</v>
      </c>
      <c r="AE59" s="1" t="e">
        <f t="shared" si="5"/>
        <v>#VALUE!</v>
      </c>
      <c r="AG59" s="76" t="b">
        <f>AND($A59="x",'Daļu izvēle'!$Q55&lt;&gt;"",'Daļu izvēle'!Q55&lt;&gt;0)</f>
        <v>0</v>
      </c>
      <c r="AH59" s="76" t="b">
        <f t="shared" si="6"/>
        <v>0</v>
      </c>
      <c r="AI59" s="57" t="b">
        <f>I59&gt;=0.85*Stādīšana!I58</f>
        <v>1</v>
      </c>
      <c r="AJ59" s="57" t="b">
        <f t="shared" si="7"/>
        <v>1</v>
      </c>
    </row>
    <row r="60" spans="1:36" hidden="1" x14ac:dyDescent="0.3">
      <c r="A60" s="324" t="str">
        <f>SUBSTITUTE('Daļu izvēle'!A56,"0","")</f>
        <v/>
      </c>
      <c r="B60" s="365">
        <f>'Daļu izvēle'!B56</f>
        <v>48</v>
      </c>
      <c r="C60" s="365" t="str">
        <f>'Daļu izvēle'!C56</f>
        <v>Dienvidkurzeme</v>
      </c>
      <c r="D60" s="366" t="str">
        <f>'Daļu izvēle'!D56</f>
        <v>Grobiņas</v>
      </c>
      <c r="E60" s="370">
        <f>'Daļu izvēle'!Q56</f>
        <v>90</v>
      </c>
      <c r="F60" s="370">
        <f>'Daļu izvēle'!R56</f>
        <v>40</v>
      </c>
      <c r="G60" s="108">
        <f>'Daļu izvēle'!S56</f>
        <v>0</v>
      </c>
      <c r="H60" s="109">
        <f>'Daļu izvēle'!T56</f>
        <v>0</v>
      </c>
      <c r="I60" s="383"/>
      <c r="J60" s="404">
        <f t="shared" si="0"/>
        <v>0</v>
      </c>
      <c r="K60" s="167" t="str">
        <f>IF($AG60,IF(AND($I60&lt;&gt;"",$I60&lt;&gt;0),ROUND(ROUND($I60,3)*Cenas!$B$23*Cenas!B$27,2),0),"")</f>
        <v/>
      </c>
      <c r="L60" s="166" t="str">
        <f>IF($AG60,IF(AND($I60&lt;&gt;"",$I60&lt;&gt;0),ROUND(ROUND($I60,3)*Cenas!$B$23*Cenas!C$27,2),0),"")</f>
        <v/>
      </c>
      <c r="M60" s="166" t="str">
        <f>IF($AG60,IF(AND($I60&lt;&gt;"",$I60&lt;&gt;0),ROUND(ROUND($I60,3)*Cenas!$B$23*Cenas!D$27,2),0),"")</f>
        <v/>
      </c>
      <c r="N60" s="166" t="str">
        <f>IF($AG60,IF(AND($I60&lt;&gt;"",$I60&lt;&gt;0),ROUND(ROUND($I60,3)*Cenas!$B$23*Cenas!E$27,2),0),"")</f>
        <v/>
      </c>
      <c r="O60" s="166" t="str">
        <f>IF($AG60,IF(AND($I60&lt;&gt;"",$I60&lt;&gt;0),ROUND(ROUND($I60,3)*Cenas!$B$23*Cenas!F$27,2),0),"")</f>
        <v/>
      </c>
      <c r="P60" s="166" t="str">
        <f>IF($AG60,IF(AND($I60&lt;&gt;"",$I60&lt;&gt;0),ROUND(ROUND($I60,3)*Cenas!$B$23*Cenas!D$27,2),0),"")</f>
        <v/>
      </c>
      <c r="Q60" s="166" t="str">
        <f>IF($AG60,IF(AND($I60&lt;&gt;"",$I60&lt;&gt;0),ROUND(ROUND($I60,3)*Cenas!$B$23*Cenas!E$27,2),0),"")</f>
        <v/>
      </c>
      <c r="R60" s="166" t="str">
        <f>IF($AG60,IF(AND($I60&lt;&gt;"",$I60&lt;&gt;0),ROUND(ROUND($I60,3)*Cenas!$B$23*Cenas!I$27,2),0),"")</f>
        <v/>
      </c>
      <c r="S60" s="169" t="str">
        <f>IF($AG60,IF(AND($I60&lt;&gt;"",$I60&lt;&gt;0),ROUND(ROUND($I60,3)*Cenas!$B$23*Cenas!F$27,2),0),"")</f>
        <v/>
      </c>
      <c r="U60" t="b">
        <f t="shared" si="1"/>
        <v>1</v>
      </c>
      <c r="V60" t="b">
        <f t="shared" si="2"/>
        <v>1</v>
      </c>
      <c r="W60" t="b">
        <f>OR(AND(U60,V60,S60&gt;=0.89*'Daļu izvēle'!J56),NOT(Y60))</f>
        <v>1</v>
      </c>
      <c r="X60" t="b">
        <f t="shared" si="3"/>
        <v>1</v>
      </c>
      <c r="Y60" t="b">
        <f>AND($A60="x",NOT(ISBLANK('Daļu izvēle'!Q56)))</f>
        <v>0</v>
      </c>
      <c r="Z60" t="b">
        <f t="shared" si="4"/>
        <v>1</v>
      </c>
      <c r="AC60" s="1" t="b">
        <f>AND($A60="x",'Daļu izvēle'!$Q56&lt;&gt;"",ISBLANK($K60))</f>
        <v>0</v>
      </c>
      <c r="AD60" s="1" t="b">
        <f>AND($A60="x",'Daļu izvēle'!$Q56&lt;&gt;"",ISBLANK($P60))</f>
        <v>0</v>
      </c>
      <c r="AE60" s="1" t="e">
        <f t="shared" si="5"/>
        <v>#VALUE!</v>
      </c>
      <c r="AG60" s="76" t="b">
        <f>AND($A60="x",'Daļu izvēle'!$Q56&lt;&gt;"",'Daļu izvēle'!Q56&lt;&gt;0)</f>
        <v>0</v>
      </c>
      <c r="AH60" s="76" t="b">
        <f t="shared" si="6"/>
        <v>0</v>
      </c>
      <c r="AI60" s="57" t="b">
        <f>I60&gt;=0.85*Stādīšana!I59</f>
        <v>1</v>
      </c>
      <c r="AJ60" s="57" t="b">
        <f t="shared" si="7"/>
        <v>1</v>
      </c>
    </row>
    <row r="61" spans="1:36" hidden="1" x14ac:dyDescent="0.3">
      <c r="A61" s="324" t="str">
        <f>SUBSTITUTE('Daļu izvēle'!A57,"0","")</f>
        <v/>
      </c>
      <c r="B61" s="365">
        <f>'Daļu izvēle'!B57</f>
        <v>49</v>
      </c>
      <c r="C61" s="365" t="str">
        <f>'Daļu izvēle'!C57</f>
        <v>Dienvidkurzeme</v>
      </c>
      <c r="D61" s="366" t="str">
        <f>'Daļu izvēle'!D57</f>
        <v>Grobiņas</v>
      </c>
      <c r="E61" s="370">
        <f>'Daļu izvēle'!Q57</f>
        <v>50</v>
      </c>
      <c r="F61" s="370">
        <f>'Daļu izvēle'!R57</f>
        <v>0</v>
      </c>
      <c r="G61" s="108">
        <f>'Daļu izvēle'!S57</f>
        <v>0</v>
      </c>
      <c r="H61" s="109">
        <f>'Daļu izvēle'!T57</f>
        <v>0</v>
      </c>
      <c r="I61" s="383"/>
      <c r="J61" s="404">
        <f t="shared" si="0"/>
        <v>0</v>
      </c>
      <c r="K61" s="167" t="str">
        <f>IF($AG61,IF(AND($I61&lt;&gt;"",$I61&lt;&gt;0),ROUND(ROUND($I61,3)*Cenas!$B$23*Cenas!B$27,2),0),"")</f>
        <v/>
      </c>
      <c r="L61" s="166" t="str">
        <f>IF($AG61,IF(AND($I61&lt;&gt;"",$I61&lt;&gt;0),ROUND(ROUND($I61,3)*Cenas!$B$23*Cenas!C$27,2),0),"")</f>
        <v/>
      </c>
      <c r="M61" s="166" t="str">
        <f>IF($AG61,IF(AND($I61&lt;&gt;"",$I61&lt;&gt;0),ROUND(ROUND($I61,3)*Cenas!$B$23*Cenas!D$27,2),0),"")</f>
        <v/>
      </c>
      <c r="N61" s="166" t="str">
        <f>IF($AG61,IF(AND($I61&lt;&gt;"",$I61&lt;&gt;0),ROUND(ROUND($I61,3)*Cenas!$B$23*Cenas!E$27,2),0),"")</f>
        <v/>
      </c>
      <c r="O61" s="166" t="str">
        <f>IF($AG61,IF(AND($I61&lt;&gt;"",$I61&lt;&gt;0),ROUND(ROUND($I61,3)*Cenas!$B$23*Cenas!F$27,2),0),"")</f>
        <v/>
      </c>
      <c r="P61" s="166" t="str">
        <f>IF($AG61,IF(AND($I61&lt;&gt;"",$I61&lt;&gt;0),ROUND(ROUND($I61,3)*Cenas!$B$23*Cenas!D$27,2),0),"")</f>
        <v/>
      </c>
      <c r="Q61" s="166" t="str">
        <f>IF($AG61,IF(AND($I61&lt;&gt;"",$I61&lt;&gt;0),ROUND(ROUND($I61,3)*Cenas!$B$23*Cenas!E$27,2),0),"")</f>
        <v/>
      </c>
      <c r="R61" s="166" t="str">
        <f>IF($AG61,IF(AND($I61&lt;&gt;"",$I61&lt;&gt;0),ROUND(ROUND($I61,3)*Cenas!$B$23*Cenas!I$27,2),0),"")</f>
        <v/>
      </c>
      <c r="S61" s="169" t="str">
        <f>IF($AG61,IF(AND($I61&lt;&gt;"",$I61&lt;&gt;0),ROUND(ROUND($I61,3)*Cenas!$B$23*Cenas!F$27,2),0),"")</f>
        <v/>
      </c>
      <c r="U61" t="b">
        <f t="shared" si="1"/>
        <v>1</v>
      </c>
      <c r="V61" t="b">
        <f t="shared" si="2"/>
        <v>1</v>
      </c>
      <c r="W61" t="b">
        <f>OR(AND(U61,V61,S61&gt;=0.89*'Daļu izvēle'!J57),NOT(Y61))</f>
        <v>1</v>
      </c>
      <c r="X61" t="b">
        <f t="shared" si="3"/>
        <v>1</v>
      </c>
      <c r="Y61" t="b">
        <f>AND($A61="x",NOT(ISBLANK('Daļu izvēle'!Q57)))</f>
        <v>0</v>
      </c>
      <c r="Z61" t="b">
        <f t="shared" si="4"/>
        <v>1</v>
      </c>
      <c r="AC61" s="1" t="b">
        <f>AND($A61="x",'Daļu izvēle'!$Q57&lt;&gt;"",ISBLANK($K61))</f>
        <v>0</v>
      </c>
      <c r="AD61" s="1" t="b">
        <f>AND($A61="x",'Daļu izvēle'!$Q57&lt;&gt;"",ISBLANK($P61))</f>
        <v>0</v>
      </c>
      <c r="AE61" s="1" t="e">
        <f t="shared" si="5"/>
        <v>#VALUE!</v>
      </c>
      <c r="AG61" s="76" t="b">
        <f>AND($A61="x",'Daļu izvēle'!$Q57&lt;&gt;"",'Daļu izvēle'!Q57&lt;&gt;0)</f>
        <v>0</v>
      </c>
      <c r="AH61" s="76" t="b">
        <f t="shared" si="6"/>
        <v>0</v>
      </c>
      <c r="AI61" s="57" t="b">
        <f>I61&gt;=0.85*Stādīšana!I60</f>
        <v>1</v>
      </c>
      <c r="AJ61" s="57" t="b">
        <f t="shared" si="7"/>
        <v>1</v>
      </c>
    </row>
    <row r="62" spans="1:36" hidden="1" x14ac:dyDescent="0.3">
      <c r="A62" s="324" t="str">
        <f>SUBSTITUTE('Daļu izvēle'!A58,"0","")</f>
        <v/>
      </c>
      <c r="B62" s="365">
        <f>'Daļu izvēle'!B58</f>
        <v>50</v>
      </c>
      <c r="C62" s="365" t="str">
        <f>'Daļu izvēle'!C58</f>
        <v>Dienvidkurzeme</v>
      </c>
      <c r="D62" s="366" t="str">
        <f>'Daļu izvēle'!D58</f>
        <v>Grobiņas</v>
      </c>
      <c r="E62" s="370">
        <f>'Daļu izvēle'!Q58</f>
        <v>40</v>
      </c>
      <c r="F62" s="370">
        <f>'Daļu izvēle'!R58</f>
        <v>0</v>
      </c>
      <c r="G62" s="108">
        <f>'Daļu izvēle'!S58</f>
        <v>0</v>
      </c>
      <c r="H62" s="109">
        <f>'Daļu izvēle'!T58</f>
        <v>0</v>
      </c>
      <c r="I62" s="383"/>
      <c r="J62" s="404">
        <f t="shared" si="0"/>
        <v>0</v>
      </c>
      <c r="K62" s="167" t="str">
        <f>IF($AG62,IF(AND($I62&lt;&gt;"",$I62&lt;&gt;0),ROUND(ROUND($I62,3)*Cenas!$B$23*Cenas!B$27,2),0),"")</f>
        <v/>
      </c>
      <c r="L62" s="166" t="str">
        <f>IF($AG62,IF(AND($I62&lt;&gt;"",$I62&lt;&gt;0),ROUND(ROUND($I62,3)*Cenas!$B$23*Cenas!C$27,2),0),"")</f>
        <v/>
      </c>
      <c r="M62" s="166" t="str">
        <f>IF($AG62,IF(AND($I62&lt;&gt;"",$I62&lt;&gt;0),ROUND(ROUND($I62,3)*Cenas!$B$23*Cenas!D$27,2),0),"")</f>
        <v/>
      </c>
      <c r="N62" s="166" t="str">
        <f>IF($AG62,IF(AND($I62&lt;&gt;"",$I62&lt;&gt;0),ROUND(ROUND($I62,3)*Cenas!$B$23*Cenas!E$27,2),0),"")</f>
        <v/>
      </c>
      <c r="O62" s="166" t="str">
        <f>IF($AG62,IF(AND($I62&lt;&gt;"",$I62&lt;&gt;0),ROUND(ROUND($I62,3)*Cenas!$B$23*Cenas!F$27,2),0),"")</f>
        <v/>
      </c>
      <c r="P62" s="166" t="str">
        <f>IF($AG62,IF(AND($I62&lt;&gt;"",$I62&lt;&gt;0),ROUND(ROUND($I62,3)*Cenas!$B$23*Cenas!D$27,2),0),"")</f>
        <v/>
      </c>
      <c r="Q62" s="166" t="str">
        <f>IF($AG62,IF(AND($I62&lt;&gt;"",$I62&lt;&gt;0),ROUND(ROUND($I62,3)*Cenas!$B$23*Cenas!E$27,2),0),"")</f>
        <v/>
      </c>
      <c r="R62" s="166" t="str">
        <f>IF($AG62,IF(AND($I62&lt;&gt;"",$I62&lt;&gt;0),ROUND(ROUND($I62,3)*Cenas!$B$23*Cenas!I$27,2),0),"")</f>
        <v/>
      </c>
      <c r="S62" s="169" t="str">
        <f>IF($AG62,IF(AND($I62&lt;&gt;"",$I62&lt;&gt;0),ROUND(ROUND($I62,3)*Cenas!$B$23*Cenas!F$27,2),0),"")</f>
        <v/>
      </c>
      <c r="U62" t="b">
        <f t="shared" si="1"/>
        <v>1</v>
      </c>
      <c r="V62" t="b">
        <f t="shared" si="2"/>
        <v>1</v>
      </c>
      <c r="W62" t="b">
        <f>OR(AND(U62,V62,S62&gt;=0.89*'Daļu izvēle'!J58),NOT(Y62))</f>
        <v>1</v>
      </c>
      <c r="X62" t="b">
        <f t="shared" si="3"/>
        <v>1</v>
      </c>
      <c r="Y62" t="b">
        <f>AND($A62="x",NOT(ISBLANK('Daļu izvēle'!Q58)))</f>
        <v>0</v>
      </c>
      <c r="Z62" t="b">
        <f t="shared" si="4"/>
        <v>1</v>
      </c>
      <c r="AC62" s="1" t="b">
        <f>AND($A62="x",'Daļu izvēle'!$Q58&lt;&gt;"",ISBLANK($K62))</f>
        <v>0</v>
      </c>
      <c r="AD62" s="1" t="b">
        <f>AND($A62="x",'Daļu izvēle'!$Q58&lt;&gt;"",ISBLANK($P62))</f>
        <v>0</v>
      </c>
      <c r="AE62" s="1" t="e">
        <f t="shared" si="5"/>
        <v>#VALUE!</v>
      </c>
      <c r="AG62" s="76" t="b">
        <f>AND($A62="x",'Daļu izvēle'!$Q58&lt;&gt;"",'Daļu izvēle'!Q58&lt;&gt;0)</f>
        <v>0</v>
      </c>
      <c r="AH62" s="76" t="b">
        <f t="shared" si="6"/>
        <v>0</v>
      </c>
      <c r="AI62" s="57" t="b">
        <f>I62&gt;=0.85*Stādīšana!I61</f>
        <v>1</v>
      </c>
      <c r="AJ62" s="57" t="b">
        <f t="shared" si="7"/>
        <v>1</v>
      </c>
    </row>
    <row r="63" spans="1:36" hidden="1" x14ac:dyDescent="0.3">
      <c r="A63" s="324" t="str">
        <f>SUBSTITUTE('Daļu izvēle'!A59,"0","")</f>
        <v/>
      </c>
      <c r="B63" s="365">
        <f>'Daļu izvēle'!B59</f>
        <v>51</v>
      </c>
      <c r="C63" s="365" t="str">
        <f>'Daļu izvēle'!C59</f>
        <v>Dienvidkurzeme</v>
      </c>
      <c r="D63" s="366" t="str">
        <f>'Daļu izvēle'!D59</f>
        <v>Grobiņas</v>
      </c>
      <c r="E63" s="370">
        <f>'Daļu izvēle'!Q59</f>
        <v>0</v>
      </c>
      <c r="F63" s="370">
        <f>'Daļu izvēle'!R59</f>
        <v>0</v>
      </c>
      <c r="G63" s="108">
        <f>'Daļu izvēle'!S59</f>
        <v>0</v>
      </c>
      <c r="H63" s="109">
        <f>'Daļu izvēle'!T59</f>
        <v>0</v>
      </c>
      <c r="I63" s="383"/>
      <c r="J63" s="404">
        <f t="shared" si="0"/>
        <v>0</v>
      </c>
      <c r="K63" s="167" t="str">
        <f>IF($AG63,IF(AND($I63&lt;&gt;"",$I63&lt;&gt;0),ROUND(ROUND($I63,3)*Cenas!$B$23*Cenas!B$27,2),0),"")</f>
        <v/>
      </c>
      <c r="L63" s="166" t="str">
        <f>IF($AG63,IF(AND($I63&lt;&gt;"",$I63&lt;&gt;0),ROUND(ROUND($I63,3)*Cenas!$B$23*Cenas!C$27,2),0),"")</f>
        <v/>
      </c>
      <c r="M63" s="166" t="str">
        <f>IF($AG63,IF(AND($I63&lt;&gt;"",$I63&lt;&gt;0),ROUND(ROUND($I63,3)*Cenas!$B$23*Cenas!D$27,2),0),"")</f>
        <v/>
      </c>
      <c r="N63" s="166" t="str">
        <f>IF($AG63,IF(AND($I63&lt;&gt;"",$I63&lt;&gt;0),ROUND(ROUND($I63,3)*Cenas!$B$23*Cenas!E$27,2),0),"")</f>
        <v/>
      </c>
      <c r="O63" s="166" t="str">
        <f>IF($AG63,IF(AND($I63&lt;&gt;"",$I63&lt;&gt;0),ROUND(ROUND($I63,3)*Cenas!$B$23*Cenas!F$27,2),0),"")</f>
        <v/>
      </c>
      <c r="P63" s="166" t="str">
        <f>IF($AG63,IF(AND($I63&lt;&gt;"",$I63&lt;&gt;0),ROUND(ROUND($I63,3)*Cenas!$B$23*Cenas!D$27,2),0),"")</f>
        <v/>
      </c>
      <c r="Q63" s="166" t="str">
        <f>IF($AG63,IF(AND($I63&lt;&gt;"",$I63&lt;&gt;0),ROUND(ROUND($I63,3)*Cenas!$B$23*Cenas!E$27,2),0),"")</f>
        <v/>
      </c>
      <c r="R63" s="166" t="str">
        <f>IF($AG63,IF(AND($I63&lt;&gt;"",$I63&lt;&gt;0),ROUND(ROUND($I63,3)*Cenas!$B$23*Cenas!I$27,2),0),"")</f>
        <v/>
      </c>
      <c r="S63" s="169" t="str">
        <f>IF($AG63,IF(AND($I63&lt;&gt;"",$I63&lt;&gt;0),ROUND(ROUND($I63,3)*Cenas!$B$23*Cenas!F$27,2),0),"")</f>
        <v/>
      </c>
      <c r="U63" t="b">
        <f t="shared" si="1"/>
        <v>1</v>
      </c>
      <c r="V63" t="b">
        <f t="shared" si="2"/>
        <v>1</v>
      </c>
      <c r="W63" t="b">
        <f>OR(AND(U63,V63,S63&gt;=0.89*'Daļu izvēle'!J59),NOT(Y63))</f>
        <v>1</v>
      </c>
      <c r="X63" t="b">
        <f t="shared" si="3"/>
        <v>1</v>
      </c>
      <c r="Y63" t="b">
        <f>AND($A63="x",NOT(ISBLANK('Daļu izvēle'!Q59)))</f>
        <v>0</v>
      </c>
      <c r="Z63" t="b">
        <f t="shared" si="4"/>
        <v>1</v>
      </c>
      <c r="AC63" s="1" t="b">
        <f>AND($A63="x",'Daļu izvēle'!$Q59&lt;&gt;"",ISBLANK($K63))</f>
        <v>0</v>
      </c>
      <c r="AD63" s="1" t="b">
        <f>AND($A63="x",'Daļu izvēle'!$Q59&lt;&gt;"",ISBLANK($P63))</f>
        <v>0</v>
      </c>
      <c r="AE63" s="1" t="e">
        <f t="shared" si="5"/>
        <v>#VALUE!</v>
      </c>
      <c r="AG63" s="76" t="b">
        <f>AND($A63="x",'Daļu izvēle'!$Q59&lt;&gt;"",'Daļu izvēle'!Q59&lt;&gt;0)</f>
        <v>0</v>
      </c>
      <c r="AH63" s="76" t="b">
        <f t="shared" si="6"/>
        <v>0</v>
      </c>
      <c r="AI63" s="57" t="b">
        <f>I63&gt;=0.85*Stādīšana!I62</f>
        <v>1</v>
      </c>
      <c r="AJ63" s="57" t="b">
        <f t="shared" si="7"/>
        <v>1</v>
      </c>
    </row>
    <row r="64" spans="1:36" hidden="1" x14ac:dyDescent="0.3">
      <c r="A64" s="324" t="str">
        <f>SUBSTITUTE('Daļu izvēle'!A60,"0","")</f>
        <v/>
      </c>
      <c r="B64" s="365">
        <f>'Daļu izvēle'!B60</f>
        <v>52</v>
      </c>
      <c r="C64" s="365" t="str">
        <f>'Daļu izvēle'!C60</f>
        <v>Dienvidkurzeme</v>
      </c>
      <c r="D64" s="366" t="str">
        <f>'Daļu izvēle'!D60</f>
        <v>Grobiņas</v>
      </c>
      <c r="E64" s="370">
        <f>'Daļu izvēle'!Q60</f>
        <v>0</v>
      </c>
      <c r="F64" s="370">
        <f>'Daļu izvēle'!R60</f>
        <v>0</v>
      </c>
      <c r="G64" s="108">
        <f>'Daļu izvēle'!S60</f>
        <v>0</v>
      </c>
      <c r="H64" s="109">
        <f>'Daļu izvēle'!T60</f>
        <v>0</v>
      </c>
      <c r="I64" s="383"/>
      <c r="J64" s="404">
        <f t="shared" si="0"/>
        <v>0</v>
      </c>
      <c r="K64" s="167" t="str">
        <f>IF($AG64,IF(AND($I64&lt;&gt;"",$I64&lt;&gt;0),ROUND(ROUND($I64,3)*Cenas!$B$23*Cenas!B$27,2),0),"")</f>
        <v/>
      </c>
      <c r="L64" s="166" t="str">
        <f>IF($AG64,IF(AND($I64&lt;&gt;"",$I64&lt;&gt;0),ROUND(ROUND($I64,3)*Cenas!$B$23*Cenas!C$27,2),0),"")</f>
        <v/>
      </c>
      <c r="M64" s="166" t="str">
        <f>IF($AG64,IF(AND($I64&lt;&gt;"",$I64&lt;&gt;0),ROUND(ROUND($I64,3)*Cenas!$B$23*Cenas!D$27,2),0),"")</f>
        <v/>
      </c>
      <c r="N64" s="166" t="str">
        <f>IF($AG64,IF(AND($I64&lt;&gt;"",$I64&lt;&gt;0),ROUND(ROUND($I64,3)*Cenas!$B$23*Cenas!E$27,2),0),"")</f>
        <v/>
      </c>
      <c r="O64" s="166" t="str">
        <f>IF($AG64,IF(AND($I64&lt;&gt;"",$I64&lt;&gt;0),ROUND(ROUND($I64,3)*Cenas!$B$23*Cenas!F$27,2),0),"")</f>
        <v/>
      </c>
      <c r="P64" s="166" t="str">
        <f>IF($AG64,IF(AND($I64&lt;&gt;"",$I64&lt;&gt;0),ROUND(ROUND($I64,3)*Cenas!$B$23*Cenas!D$27,2),0),"")</f>
        <v/>
      </c>
      <c r="Q64" s="166" t="str">
        <f>IF($AG64,IF(AND($I64&lt;&gt;"",$I64&lt;&gt;0),ROUND(ROUND($I64,3)*Cenas!$B$23*Cenas!E$27,2),0),"")</f>
        <v/>
      </c>
      <c r="R64" s="166" t="str">
        <f>IF($AG64,IF(AND($I64&lt;&gt;"",$I64&lt;&gt;0),ROUND(ROUND($I64,3)*Cenas!$B$23*Cenas!I$27,2),0),"")</f>
        <v/>
      </c>
      <c r="S64" s="169" t="str">
        <f>IF($AG64,IF(AND($I64&lt;&gt;"",$I64&lt;&gt;0),ROUND(ROUND($I64,3)*Cenas!$B$23*Cenas!F$27,2),0),"")</f>
        <v/>
      </c>
      <c r="U64" t="b">
        <f t="shared" si="1"/>
        <v>1</v>
      </c>
      <c r="V64" t="b">
        <f t="shared" si="2"/>
        <v>1</v>
      </c>
      <c r="W64" t="b">
        <f>OR(AND(U64,V64,S64&gt;=0.89*'Daļu izvēle'!J60),NOT(Y64))</f>
        <v>1</v>
      </c>
      <c r="X64" t="b">
        <f t="shared" si="3"/>
        <v>1</v>
      </c>
      <c r="Y64" t="b">
        <f>AND($A64="x",NOT(ISBLANK('Daļu izvēle'!Q60)))</f>
        <v>0</v>
      </c>
      <c r="Z64" t="b">
        <f t="shared" si="4"/>
        <v>1</v>
      </c>
      <c r="AC64" s="1" t="b">
        <f>AND($A64="x",'Daļu izvēle'!$Q60&lt;&gt;"",ISBLANK($K64))</f>
        <v>0</v>
      </c>
      <c r="AD64" s="1" t="b">
        <f>AND($A64="x",'Daļu izvēle'!$Q60&lt;&gt;"",ISBLANK($P64))</f>
        <v>0</v>
      </c>
      <c r="AE64" s="1" t="e">
        <f t="shared" si="5"/>
        <v>#VALUE!</v>
      </c>
      <c r="AG64" s="76" t="b">
        <f>AND($A64="x",'Daļu izvēle'!$Q60&lt;&gt;"",'Daļu izvēle'!Q60&lt;&gt;0)</f>
        <v>0</v>
      </c>
      <c r="AH64" s="76" t="b">
        <f t="shared" si="6"/>
        <v>0</v>
      </c>
      <c r="AI64" s="57" t="b">
        <f>I64&gt;=0.85*Stādīšana!I63</f>
        <v>1</v>
      </c>
      <c r="AJ64" s="57" t="b">
        <f t="shared" si="7"/>
        <v>1</v>
      </c>
    </row>
    <row r="65" spans="1:36" hidden="1" x14ac:dyDescent="0.3">
      <c r="A65" s="324" t="str">
        <f>SUBSTITUTE('Daļu izvēle'!A61,"0","")</f>
        <v/>
      </c>
      <c r="B65" s="365">
        <f>'Daļu izvēle'!B61</f>
        <v>53</v>
      </c>
      <c r="C65" s="365" t="str">
        <f>'Daļu izvēle'!C61</f>
        <v>Dienvidkurzeme</v>
      </c>
      <c r="D65" s="366" t="str">
        <f>'Daļu izvēle'!D61</f>
        <v>Grobiņas</v>
      </c>
      <c r="E65" s="370">
        <f>'Daļu izvēle'!Q61</f>
        <v>0</v>
      </c>
      <c r="F65" s="370">
        <f>'Daļu izvēle'!R61</f>
        <v>0</v>
      </c>
      <c r="G65" s="108">
        <f>'Daļu izvēle'!S61</f>
        <v>0</v>
      </c>
      <c r="H65" s="109">
        <f>'Daļu izvēle'!T61</f>
        <v>0</v>
      </c>
      <c r="I65" s="383"/>
      <c r="J65" s="404">
        <f t="shared" si="0"/>
        <v>0</v>
      </c>
      <c r="K65" s="167" t="str">
        <f>IF($AG65,IF(AND($I65&lt;&gt;"",$I65&lt;&gt;0),ROUND(ROUND($I65,3)*Cenas!$B$23*Cenas!B$27,2),0),"")</f>
        <v/>
      </c>
      <c r="L65" s="166" t="str">
        <f>IF($AG65,IF(AND($I65&lt;&gt;"",$I65&lt;&gt;0),ROUND(ROUND($I65,3)*Cenas!$B$23*Cenas!C$27,2),0),"")</f>
        <v/>
      </c>
      <c r="M65" s="166" t="str">
        <f>IF($AG65,IF(AND($I65&lt;&gt;"",$I65&lt;&gt;0),ROUND(ROUND($I65,3)*Cenas!$B$23*Cenas!D$27,2),0),"")</f>
        <v/>
      </c>
      <c r="N65" s="166" t="str">
        <f>IF($AG65,IF(AND($I65&lt;&gt;"",$I65&lt;&gt;0),ROUND(ROUND($I65,3)*Cenas!$B$23*Cenas!E$27,2),0),"")</f>
        <v/>
      </c>
      <c r="O65" s="166" t="str">
        <f>IF($AG65,IF(AND($I65&lt;&gt;"",$I65&lt;&gt;0),ROUND(ROUND($I65,3)*Cenas!$B$23*Cenas!F$27,2),0),"")</f>
        <v/>
      </c>
      <c r="P65" s="166" t="str">
        <f>IF($AG65,IF(AND($I65&lt;&gt;"",$I65&lt;&gt;0),ROUND(ROUND($I65,3)*Cenas!$B$23*Cenas!D$27,2),0),"")</f>
        <v/>
      </c>
      <c r="Q65" s="166" t="str">
        <f>IF($AG65,IF(AND($I65&lt;&gt;"",$I65&lt;&gt;0),ROUND(ROUND($I65,3)*Cenas!$B$23*Cenas!E$27,2),0),"")</f>
        <v/>
      </c>
      <c r="R65" s="166" t="str">
        <f>IF($AG65,IF(AND($I65&lt;&gt;"",$I65&lt;&gt;0),ROUND(ROUND($I65,3)*Cenas!$B$23*Cenas!I$27,2),0),"")</f>
        <v/>
      </c>
      <c r="S65" s="169" t="str">
        <f>IF($AG65,IF(AND($I65&lt;&gt;"",$I65&lt;&gt;0),ROUND(ROUND($I65,3)*Cenas!$B$23*Cenas!F$27,2),0),"")</f>
        <v/>
      </c>
      <c r="U65" t="b">
        <f t="shared" si="1"/>
        <v>1</v>
      </c>
      <c r="V65" t="b">
        <f t="shared" si="2"/>
        <v>1</v>
      </c>
      <c r="W65" t="b">
        <f>OR(AND(U65,V65,S65&gt;=0.89*'Daļu izvēle'!J61),NOT(Y65))</f>
        <v>1</v>
      </c>
      <c r="X65" t="b">
        <f t="shared" si="3"/>
        <v>1</v>
      </c>
      <c r="Y65" t="b">
        <f>AND($A65="x",NOT(ISBLANK('Daļu izvēle'!Q61)))</f>
        <v>0</v>
      </c>
      <c r="Z65" t="b">
        <f t="shared" si="4"/>
        <v>1</v>
      </c>
      <c r="AC65" s="1" t="b">
        <f>AND($A65="x",'Daļu izvēle'!$Q61&lt;&gt;"",ISBLANK($K65))</f>
        <v>0</v>
      </c>
      <c r="AD65" s="1" t="b">
        <f>AND($A65="x",'Daļu izvēle'!$Q61&lt;&gt;"",ISBLANK($P65))</f>
        <v>0</v>
      </c>
      <c r="AE65" s="1" t="e">
        <f t="shared" si="5"/>
        <v>#VALUE!</v>
      </c>
      <c r="AG65" s="76" t="b">
        <f>AND($A65="x",'Daļu izvēle'!$Q61&lt;&gt;"",'Daļu izvēle'!Q61&lt;&gt;0)</f>
        <v>0</v>
      </c>
      <c r="AH65" s="76" t="b">
        <f t="shared" si="6"/>
        <v>0</v>
      </c>
      <c r="AI65" s="57" t="b">
        <f>I65&gt;=0.85*Stādīšana!I64</f>
        <v>1</v>
      </c>
      <c r="AJ65" s="57" t="b">
        <f t="shared" si="7"/>
        <v>1</v>
      </c>
    </row>
    <row r="66" spans="1:36" hidden="1" x14ac:dyDescent="0.3">
      <c r="A66" s="324" t="str">
        <f>SUBSTITUTE('Daļu izvēle'!A62,"0","")</f>
        <v/>
      </c>
      <c r="B66" s="365">
        <f>'Daļu izvēle'!B62</f>
        <v>54</v>
      </c>
      <c r="C66" s="365" t="str">
        <f>'Daļu izvēle'!C62</f>
        <v>Dienvidkurzeme</v>
      </c>
      <c r="D66" s="366" t="str">
        <f>'Daļu izvēle'!D62</f>
        <v>Krīvukalna</v>
      </c>
      <c r="E66" s="370">
        <f>'Daļu izvēle'!Q62</f>
        <v>100</v>
      </c>
      <c r="F66" s="370">
        <f>'Daļu izvēle'!R62</f>
        <v>70</v>
      </c>
      <c r="G66" s="108">
        <f>'Daļu izvēle'!S62</f>
        <v>0</v>
      </c>
      <c r="H66" s="109">
        <f>'Daļu izvēle'!T62</f>
        <v>0</v>
      </c>
      <c r="I66" s="383"/>
      <c r="J66" s="404">
        <f t="shared" si="0"/>
        <v>0</v>
      </c>
      <c r="K66" s="167" t="str">
        <f>IF($AG66,IF(AND($I66&lt;&gt;"",$I66&lt;&gt;0),ROUND(ROUND($I66,3)*Cenas!$B$23*Cenas!B$27,2),0),"")</f>
        <v/>
      </c>
      <c r="L66" s="166" t="str">
        <f>IF($AG66,IF(AND($I66&lt;&gt;"",$I66&lt;&gt;0),ROUND(ROUND($I66,3)*Cenas!$B$23*Cenas!C$27,2),0),"")</f>
        <v/>
      </c>
      <c r="M66" s="166" t="str">
        <f>IF($AG66,IF(AND($I66&lt;&gt;"",$I66&lt;&gt;0),ROUND(ROUND($I66,3)*Cenas!$B$23*Cenas!D$27,2),0),"")</f>
        <v/>
      </c>
      <c r="N66" s="166" t="str">
        <f>IF($AG66,IF(AND($I66&lt;&gt;"",$I66&lt;&gt;0),ROUND(ROUND($I66,3)*Cenas!$B$23*Cenas!E$27,2),0),"")</f>
        <v/>
      </c>
      <c r="O66" s="166" t="str">
        <f>IF($AG66,IF(AND($I66&lt;&gt;"",$I66&lt;&gt;0),ROUND(ROUND($I66,3)*Cenas!$B$23*Cenas!F$27,2),0),"")</f>
        <v/>
      </c>
      <c r="P66" s="166" t="str">
        <f>IF($AG66,IF(AND($I66&lt;&gt;"",$I66&lt;&gt;0),ROUND(ROUND($I66,3)*Cenas!$B$23*Cenas!D$27,2),0),"")</f>
        <v/>
      </c>
      <c r="Q66" s="166" t="str">
        <f>IF($AG66,IF(AND($I66&lt;&gt;"",$I66&lt;&gt;0),ROUND(ROUND($I66,3)*Cenas!$B$23*Cenas!E$27,2),0),"")</f>
        <v/>
      </c>
      <c r="R66" s="166" t="str">
        <f>IF($AG66,IF(AND($I66&lt;&gt;"",$I66&lt;&gt;0),ROUND(ROUND($I66,3)*Cenas!$B$23*Cenas!I$27,2),0),"")</f>
        <v/>
      </c>
      <c r="S66" s="169" t="str">
        <f>IF($AG66,IF(AND($I66&lt;&gt;"",$I66&lt;&gt;0),ROUND(ROUND($I66,3)*Cenas!$B$23*Cenas!F$27,2),0),"")</f>
        <v/>
      </c>
      <c r="U66" t="b">
        <f t="shared" si="1"/>
        <v>1</v>
      </c>
      <c r="V66" t="b">
        <f t="shared" si="2"/>
        <v>1</v>
      </c>
      <c r="W66" t="b">
        <f>OR(AND(U66,V66,S66&gt;=0.89*'Daļu izvēle'!J62),NOT(Y66))</f>
        <v>1</v>
      </c>
      <c r="X66" t="b">
        <f t="shared" si="3"/>
        <v>1</v>
      </c>
      <c r="Y66" t="b">
        <f>AND($A66="x",NOT(ISBLANK('Daļu izvēle'!Q62)))</f>
        <v>0</v>
      </c>
      <c r="Z66" t="b">
        <f t="shared" si="4"/>
        <v>1</v>
      </c>
      <c r="AC66" s="1" t="b">
        <f>AND($A66="x",'Daļu izvēle'!$Q62&lt;&gt;"",ISBLANK($K66))</f>
        <v>0</v>
      </c>
      <c r="AD66" s="1" t="b">
        <f>AND($A66="x",'Daļu izvēle'!$Q62&lt;&gt;"",ISBLANK($P66))</f>
        <v>0</v>
      </c>
      <c r="AE66" s="1" t="e">
        <f t="shared" si="5"/>
        <v>#VALUE!</v>
      </c>
      <c r="AG66" s="76" t="b">
        <f>AND($A66="x",'Daļu izvēle'!$Q62&lt;&gt;"",'Daļu izvēle'!Q62&lt;&gt;0)</f>
        <v>0</v>
      </c>
      <c r="AH66" s="76" t="b">
        <f t="shared" si="6"/>
        <v>0</v>
      </c>
      <c r="AI66" s="57" t="b">
        <f>I66&gt;=0.85*Stādīšana!I65</f>
        <v>1</v>
      </c>
      <c r="AJ66" s="57" t="b">
        <f t="shared" si="7"/>
        <v>1</v>
      </c>
    </row>
    <row r="67" spans="1:36" hidden="1" x14ac:dyDescent="0.3">
      <c r="A67" s="324" t="str">
        <f>SUBSTITUTE('Daļu izvēle'!A63,"0","")</f>
        <v/>
      </c>
      <c r="B67" s="365">
        <f>'Daļu izvēle'!B63</f>
        <v>55</v>
      </c>
      <c r="C67" s="365" t="str">
        <f>'Daļu izvēle'!C63</f>
        <v>Dienvidkurzeme</v>
      </c>
      <c r="D67" s="366" t="str">
        <f>'Daļu izvēle'!D63</f>
        <v>Krīvukalna</v>
      </c>
      <c r="E67" s="370">
        <f>'Daļu izvēle'!Q63</f>
        <v>55</v>
      </c>
      <c r="F67" s="370">
        <f>'Daļu izvēle'!R63</f>
        <v>0</v>
      </c>
      <c r="G67" s="108">
        <f>'Daļu izvēle'!S63</f>
        <v>0</v>
      </c>
      <c r="H67" s="109">
        <f>'Daļu izvēle'!T63</f>
        <v>0</v>
      </c>
      <c r="I67" s="383"/>
      <c r="J67" s="404">
        <f t="shared" si="0"/>
        <v>0</v>
      </c>
      <c r="K67" s="167" t="str">
        <f>IF($AG67,IF(AND($I67&lt;&gt;"",$I67&lt;&gt;0),ROUND(ROUND($I67,3)*Cenas!$B$23*Cenas!B$27,2),0),"")</f>
        <v/>
      </c>
      <c r="L67" s="166" t="str">
        <f>IF($AG67,IF(AND($I67&lt;&gt;"",$I67&lt;&gt;0),ROUND(ROUND($I67,3)*Cenas!$B$23*Cenas!C$27,2),0),"")</f>
        <v/>
      </c>
      <c r="M67" s="166" t="str">
        <f>IF($AG67,IF(AND($I67&lt;&gt;"",$I67&lt;&gt;0),ROUND(ROUND($I67,3)*Cenas!$B$23*Cenas!D$27,2),0),"")</f>
        <v/>
      </c>
      <c r="N67" s="166" t="str">
        <f>IF($AG67,IF(AND($I67&lt;&gt;"",$I67&lt;&gt;0),ROUND(ROUND($I67,3)*Cenas!$B$23*Cenas!E$27,2),0),"")</f>
        <v/>
      </c>
      <c r="O67" s="166" t="str">
        <f>IF($AG67,IF(AND($I67&lt;&gt;"",$I67&lt;&gt;0),ROUND(ROUND($I67,3)*Cenas!$B$23*Cenas!F$27,2),0),"")</f>
        <v/>
      </c>
      <c r="P67" s="166" t="str">
        <f>IF($AG67,IF(AND($I67&lt;&gt;"",$I67&lt;&gt;0),ROUND(ROUND($I67,3)*Cenas!$B$23*Cenas!D$27,2),0),"")</f>
        <v/>
      </c>
      <c r="Q67" s="166" t="str">
        <f>IF($AG67,IF(AND($I67&lt;&gt;"",$I67&lt;&gt;0),ROUND(ROUND($I67,3)*Cenas!$B$23*Cenas!E$27,2),0),"")</f>
        <v/>
      </c>
      <c r="R67" s="166" t="str">
        <f>IF($AG67,IF(AND($I67&lt;&gt;"",$I67&lt;&gt;0),ROUND(ROUND($I67,3)*Cenas!$B$23*Cenas!I$27,2),0),"")</f>
        <v/>
      </c>
      <c r="S67" s="169" t="str">
        <f>IF($AG67,IF(AND($I67&lt;&gt;"",$I67&lt;&gt;0),ROUND(ROUND($I67,3)*Cenas!$B$23*Cenas!F$27,2),0),"")</f>
        <v/>
      </c>
      <c r="U67" t="b">
        <f t="shared" si="1"/>
        <v>1</v>
      </c>
      <c r="V67" t="b">
        <f t="shared" si="2"/>
        <v>1</v>
      </c>
      <c r="W67" t="b">
        <f>OR(AND(U67,V67,S67&gt;=0.89*'Daļu izvēle'!J63),NOT(Y67))</f>
        <v>1</v>
      </c>
      <c r="X67" t="b">
        <f t="shared" si="3"/>
        <v>1</v>
      </c>
      <c r="Y67" t="b">
        <f>AND($A67="x",NOT(ISBLANK('Daļu izvēle'!Q63)))</f>
        <v>0</v>
      </c>
      <c r="Z67" t="b">
        <f t="shared" si="4"/>
        <v>1</v>
      </c>
      <c r="AC67" s="1" t="b">
        <f>AND($A67="x",'Daļu izvēle'!$Q63&lt;&gt;"",ISBLANK($K67))</f>
        <v>0</v>
      </c>
      <c r="AD67" s="1" t="b">
        <f>AND($A67="x",'Daļu izvēle'!$Q63&lt;&gt;"",ISBLANK($P67))</f>
        <v>0</v>
      </c>
      <c r="AE67" s="1" t="e">
        <f t="shared" si="5"/>
        <v>#VALUE!</v>
      </c>
      <c r="AG67" s="76" t="b">
        <f>AND($A67="x",'Daļu izvēle'!$Q63&lt;&gt;"",'Daļu izvēle'!Q63&lt;&gt;0)</f>
        <v>0</v>
      </c>
      <c r="AH67" s="76" t="b">
        <f t="shared" si="6"/>
        <v>0</v>
      </c>
      <c r="AI67" s="57" t="b">
        <f>I67&gt;=0.85*Stādīšana!I66</f>
        <v>1</v>
      </c>
      <c r="AJ67" s="57" t="b">
        <f t="shared" si="7"/>
        <v>1</v>
      </c>
    </row>
    <row r="68" spans="1:36" hidden="1" x14ac:dyDescent="0.3">
      <c r="A68" s="324" t="str">
        <f>SUBSTITUTE('Daļu izvēle'!A64,"0","")</f>
        <v/>
      </c>
      <c r="B68" s="365">
        <f>'Daļu izvēle'!B64</f>
        <v>56</v>
      </c>
      <c r="C68" s="365" t="str">
        <f>'Daļu izvēle'!C64</f>
        <v>Dienvidkurzeme</v>
      </c>
      <c r="D68" s="366" t="str">
        <f>'Daļu izvēle'!D64</f>
        <v>Krīvukalna</v>
      </c>
      <c r="E68" s="370">
        <f>'Daļu izvēle'!Q64</f>
        <v>55</v>
      </c>
      <c r="F68" s="370">
        <f>'Daļu izvēle'!R64</f>
        <v>0</v>
      </c>
      <c r="G68" s="108">
        <f>'Daļu izvēle'!S64</f>
        <v>0</v>
      </c>
      <c r="H68" s="109">
        <f>'Daļu izvēle'!T64</f>
        <v>0</v>
      </c>
      <c r="I68" s="383"/>
      <c r="J68" s="404">
        <f t="shared" si="0"/>
        <v>0</v>
      </c>
      <c r="K68" s="167" t="str">
        <f>IF($AG68,IF(AND($I68&lt;&gt;"",$I68&lt;&gt;0),ROUND(ROUND($I68,3)*Cenas!$B$23*Cenas!B$27,2),0),"")</f>
        <v/>
      </c>
      <c r="L68" s="166" t="str">
        <f>IF($AG68,IF(AND($I68&lt;&gt;"",$I68&lt;&gt;0),ROUND(ROUND($I68,3)*Cenas!$B$23*Cenas!C$27,2),0),"")</f>
        <v/>
      </c>
      <c r="M68" s="166" t="str">
        <f>IF($AG68,IF(AND($I68&lt;&gt;"",$I68&lt;&gt;0),ROUND(ROUND($I68,3)*Cenas!$B$23*Cenas!D$27,2),0),"")</f>
        <v/>
      </c>
      <c r="N68" s="166" t="str">
        <f>IF($AG68,IF(AND($I68&lt;&gt;"",$I68&lt;&gt;0),ROUND(ROUND($I68,3)*Cenas!$B$23*Cenas!E$27,2),0),"")</f>
        <v/>
      </c>
      <c r="O68" s="166" t="str">
        <f>IF($AG68,IF(AND($I68&lt;&gt;"",$I68&lt;&gt;0),ROUND(ROUND($I68,3)*Cenas!$B$23*Cenas!F$27,2),0),"")</f>
        <v/>
      </c>
      <c r="P68" s="166" t="str">
        <f>IF($AG68,IF(AND($I68&lt;&gt;"",$I68&lt;&gt;0),ROUND(ROUND($I68,3)*Cenas!$B$23*Cenas!D$27,2),0),"")</f>
        <v/>
      </c>
      <c r="Q68" s="166" t="str">
        <f>IF($AG68,IF(AND($I68&lt;&gt;"",$I68&lt;&gt;0),ROUND(ROUND($I68,3)*Cenas!$B$23*Cenas!E$27,2),0),"")</f>
        <v/>
      </c>
      <c r="R68" s="166" t="str">
        <f>IF($AG68,IF(AND($I68&lt;&gt;"",$I68&lt;&gt;0),ROUND(ROUND($I68,3)*Cenas!$B$23*Cenas!I$27,2),0),"")</f>
        <v/>
      </c>
      <c r="S68" s="169" t="str">
        <f>IF($AG68,IF(AND($I68&lt;&gt;"",$I68&lt;&gt;0),ROUND(ROUND($I68,3)*Cenas!$B$23*Cenas!F$27,2),0),"")</f>
        <v/>
      </c>
      <c r="U68" t="b">
        <f t="shared" si="1"/>
        <v>1</v>
      </c>
      <c r="V68" t="b">
        <f t="shared" si="2"/>
        <v>1</v>
      </c>
      <c r="W68" t="b">
        <f>OR(AND(U68,V68,S68&gt;=0.89*'Daļu izvēle'!J64),NOT(Y68))</f>
        <v>1</v>
      </c>
      <c r="X68" t="b">
        <f t="shared" si="3"/>
        <v>1</v>
      </c>
      <c r="Y68" t="b">
        <f>AND($A68="x",NOT(ISBLANK('Daļu izvēle'!Q64)))</f>
        <v>0</v>
      </c>
      <c r="Z68" t="b">
        <f t="shared" si="4"/>
        <v>1</v>
      </c>
      <c r="AC68" s="1" t="b">
        <f>AND($A68="x",'Daļu izvēle'!$Q64&lt;&gt;"",ISBLANK($K68))</f>
        <v>0</v>
      </c>
      <c r="AD68" s="1" t="b">
        <f>AND($A68="x",'Daļu izvēle'!$Q64&lt;&gt;"",ISBLANK($P68))</f>
        <v>0</v>
      </c>
      <c r="AE68" s="1" t="e">
        <f t="shared" si="5"/>
        <v>#VALUE!</v>
      </c>
      <c r="AG68" s="76" t="b">
        <f>AND($A68="x",'Daļu izvēle'!$Q64&lt;&gt;"",'Daļu izvēle'!Q64&lt;&gt;0)</f>
        <v>0</v>
      </c>
      <c r="AH68" s="76" t="b">
        <f t="shared" si="6"/>
        <v>0</v>
      </c>
      <c r="AI68" s="57" t="b">
        <f>I68&gt;=0.85*Stādīšana!I67</f>
        <v>1</v>
      </c>
      <c r="AJ68" s="57" t="b">
        <f t="shared" si="7"/>
        <v>1</v>
      </c>
    </row>
    <row r="69" spans="1:36" hidden="1" x14ac:dyDescent="0.3">
      <c r="A69" s="324" t="str">
        <f>SUBSTITUTE('Daļu izvēle'!A65,"0","")</f>
        <v/>
      </c>
      <c r="B69" s="365">
        <f>'Daļu izvēle'!B65</f>
        <v>57</v>
      </c>
      <c r="C69" s="365" t="str">
        <f>'Daļu izvēle'!C65</f>
        <v>Dienvidkurzeme</v>
      </c>
      <c r="D69" s="366" t="str">
        <f>'Daļu izvēle'!D65</f>
        <v>Krīvukalna</v>
      </c>
      <c r="E69" s="370">
        <f>'Daļu izvēle'!Q65</f>
        <v>100</v>
      </c>
      <c r="F69" s="370">
        <f>'Daļu izvēle'!R65</f>
        <v>0</v>
      </c>
      <c r="G69" s="108">
        <f>'Daļu izvēle'!S65</f>
        <v>0</v>
      </c>
      <c r="H69" s="109">
        <f>'Daļu izvēle'!T65</f>
        <v>0</v>
      </c>
      <c r="I69" s="383"/>
      <c r="J69" s="404">
        <f t="shared" si="0"/>
        <v>0</v>
      </c>
      <c r="K69" s="167" t="str">
        <f>IF($AG69,IF(AND($I69&lt;&gt;"",$I69&lt;&gt;0),ROUND(ROUND($I69,3)*Cenas!$B$23*Cenas!B$27,2),0),"")</f>
        <v/>
      </c>
      <c r="L69" s="166" t="str">
        <f>IF($AG69,IF(AND($I69&lt;&gt;"",$I69&lt;&gt;0),ROUND(ROUND($I69,3)*Cenas!$B$23*Cenas!C$27,2),0),"")</f>
        <v/>
      </c>
      <c r="M69" s="166" t="str">
        <f>IF($AG69,IF(AND($I69&lt;&gt;"",$I69&lt;&gt;0),ROUND(ROUND($I69,3)*Cenas!$B$23*Cenas!D$27,2),0),"")</f>
        <v/>
      </c>
      <c r="N69" s="166" t="str">
        <f>IF($AG69,IF(AND($I69&lt;&gt;"",$I69&lt;&gt;0),ROUND(ROUND($I69,3)*Cenas!$B$23*Cenas!E$27,2),0),"")</f>
        <v/>
      </c>
      <c r="O69" s="166" t="str">
        <f>IF($AG69,IF(AND($I69&lt;&gt;"",$I69&lt;&gt;0),ROUND(ROUND($I69,3)*Cenas!$B$23*Cenas!F$27,2),0),"")</f>
        <v/>
      </c>
      <c r="P69" s="166" t="str">
        <f>IF($AG69,IF(AND($I69&lt;&gt;"",$I69&lt;&gt;0),ROUND(ROUND($I69,3)*Cenas!$B$23*Cenas!D$27,2),0),"")</f>
        <v/>
      </c>
      <c r="Q69" s="166" t="str">
        <f>IF($AG69,IF(AND($I69&lt;&gt;"",$I69&lt;&gt;0),ROUND(ROUND($I69,3)*Cenas!$B$23*Cenas!E$27,2),0),"")</f>
        <v/>
      </c>
      <c r="R69" s="166" t="str">
        <f>IF($AG69,IF(AND($I69&lt;&gt;"",$I69&lt;&gt;0),ROUND(ROUND($I69,3)*Cenas!$B$23*Cenas!I$27,2),0),"")</f>
        <v/>
      </c>
      <c r="S69" s="169" t="str">
        <f>IF($AG69,IF(AND($I69&lt;&gt;"",$I69&lt;&gt;0),ROUND(ROUND($I69,3)*Cenas!$B$23*Cenas!F$27,2),0),"")</f>
        <v/>
      </c>
      <c r="U69" t="b">
        <f t="shared" si="1"/>
        <v>1</v>
      </c>
      <c r="V69" t="b">
        <f t="shared" si="2"/>
        <v>1</v>
      </c>
      <c r="W69" t="b">
        <f>OR(AND(U69,V69,S69&gt;=0.89*'Daļu izvēle'!J65),NOT(Y69))</f>
        <v>1</v>
      </c>
      <c r="X69" t="b">
        <f t="shared" si="3"/>
        <v>1</v>
      </c>
      <c r="Y69" t="b">
        <f>AND($A69="x",NOT(ISBLANK('Daļu izvēle'!Q65)))</f>
        <v>0</v>
      </c>
      <c r="Z69" t="b">
        <f t="shared" si="4"/>
        <v>1</v>
      </c>
      <c r="AC69" s="1" t="b">
        <f>AND($A69="x",'Daļu izvēle'!$Q65&lt;&gt;"",ISBLANK($K69))</f>
        <v>0</v>
      </c>
      <c r="AD69" s="1" t="b">
        <f>AND($A69="x",'Daļu izvēle'!$Q65&lt;&gt;"",ISBLANK($P69))</f>
        <v>0</v>
      </c>
      <c r="AE69" s="1" t="e">
        <f t="shared" si="5"/>
        <v>#VALUE!</v>
      </c>
      <c r="AG69" s="76" t="b">
        <f>AND($A69="x",'Daļu izvēle'!$Q65&lt;&gt;"",'Daļu izvēle'!Q65&lt;&gt;0)</f>
        <v>0</v>
      </c>
      <c r="AH69" s="76" t="b">
        <f t="shared" si="6"/>
        <v>0</v>
      </c>
      <c r="AI69" s="57" t="b">
        <f>I69&gt;=0.85*Stādīšana!I68</f>
        <v>1</v>
      </c>
      <c r="AJ69" s="57" t="b">
        <f t="shared" si="7"/>
        <v>1</v>
      </c>
    </row>
    <row r="70" spans="1:36" hidden="1" x14ac:dyDescent="0.3">
      <c r="A70" s="324" t="str">
        <f>SUBSTITUTE('Daļu izvēle'!A66,"0","")</f>
        <v/>
      </c>
      <c r="B70" s="365">
        <f>'Daļu izvēle'!B66</f>
        <v>58</v>
      </c>
      <c r="C70" s="365" t="str">
        <f>'Daļu izvēle'!C66</f>
        <v>Dienvidkurzeme</v>
      </c>
      <c r="D70" s="366" t="str">
        <f>'Daļu izvēle'!D66</f>
        <v>Krīvukalna</v>
      </c>
      <c r="E70" s="370">
        <f>'Daļu izvēle'!Q66</f>
        <v>0</v>
      </c>
      <c r="F70" s="370">
        <f>'Daļu izvēle'!R66</f>
        <v>0</v>
      </c>
      <c r="G70" s="108">
        <f>'Daļu izvēle'!S66</f>
        <v>0</v>
      </c>
      <c r="H70" s="109">
        <f>'Daļu izvēle'!T66</f>
        <v>0</v>
      </c>
      <c r="I70" s="383"/>
      <c r="J70" s="404">
        <f t="shared" si="0"/>
        <v>0</v>
      </c>
      <c r="K70" s="167" t="str">
        <f>IF($AG70,IF(AND($I70&lt;&gt;"",$I70&lt;&gt;0),ROUND(ROUND($I70,3)*Cenas!$B$23*Cenas!B$27,2),0),"")</f>
        <v/>
      </c>
      <c r="L70" s="166" t="str">
        <f>IF($AG70,IF(AND($I70&lt;&gt;"",$I70&lt;&gt;0),ROUND(ROUND($I70,3)*Cenas!$B$23*Cenas!C$27,2),0),"")</f>
        <v/>
      </c>
      <c r="M70" s="166" t="str">
        <f>IF($AG70,IF(AND($I70&lt;&gt;"",$I70&lt;&gt;0),ROUND(ROUND($I70,3)*Cenas!$B$23*Cenas!D$27,2),0),"")</f>
        <v/>
      </c>
      <c r="N70" s="166" t="str">
        <f>IF($AG70,IF(AND($I70&lt;&gt;"",$I70&lt;&gt;0),ROUND(ROUND($I70,3)*Cenas!$B$23*Cenas!E$27,2),0),"")</f>
        <v/>
      </c>
      <c r="O70" s="166" t="str">
        <f>IF($AG70,IF(AND($I70&lt;&gt;"",$I70&lt;&gt;0),ROUND(ROUND($I70,3)*Cenas!$B$23*Cenas!F$27,2),0),"")</f>
        <v/>
      </c>
      <c r="P70" s="166" t="str">
        <f>IF($AG70,IF(AND($I70&lt;&gt;"",$I70&lt;&gt;0),ROUND(ROUND($I70,3)*Cenas!$B$23*Cenas!D$27,2),0),"")</f>
        <v/>
      </c>
      <c r="Q70" s="166" t="str">
        <f>IF($AG70,IF(AND($I70&lt;&gt;"",$I70&lt;&gt;0),ROUND(ROUND($I70,3)*Cenas!$B$23*Cenas!E$27,2),0),"")</f>
        <v/>
      </c>
      <c r="R70" s="166" t="str">
        <f>IF($AG70,IF(AND($I70&lt;&gt;"",$I70&lt;&gt;0),ROUND(ROUND($I70,3)*Cenas!$B$23*Cenas!I$27,2),0),"")</f>
        <v/>
      </c>
      <c r="S70" s="169" t="str">
        <f>IF($AG70,IF(AND($I70&lt;&gt;"",$I70&lt;&gt;0),ROUND(ROUND($I70,3)*Cenas!$B$23*Cenas!F$27,2),0),"")</f>
        <v/>
      </c>
      <c r="U70" t="b">
        <f t="shared" si="1"/>
        <v>1</v>
      </c>
      <c r="V70" t="b">
        <f t="shared" si="2"/>
        <v>1</v>
      </c>
      <c r="W70" t="b">
        <f>OR(AND(U70,V70,S70&gt;=0.89*'Daļu izvēle'!J66),NOT(Y70))</f>
        <v>1</v>
      </c>
      <c r="X70" t="b">
        <f t="shared" si="3"/>
        <v>1</v>
      </c>
      <c r="Y70" t="b">
        <f>AND($A70="x",NOT(ISBLANK('Daļu izvēle'!Q66)))</f>
        <v>0</v>
      </c>
      <c r="Z70" t="b">
        <f t="shared" si="4"/>
        <v>1</v>
      </c>
      <c r="AC70" s="1" t="b">
        <f>AND($A70="x",'Daļu izvēle'!$Q66&lt;&gt;"",ISBLANK($K70))</f>
        <v>0</v>
      </c>
      <c r="AD70" s="1" t="b">
        <f>AND($A70="x",'Daļu izvēle'!$Q66&lt;&gt;"",ISBLANK($P70))</f>
        <v>0</v>
      </c>
      <c r="AE70" s="1" t="e">
        <f t="shared" si="5"/>
        <v>#VALUE!</v>
      </c>
      <c r="AG70" s="76" t="b">
        <f>AND($A70="x",'Daļu izvēle'!$Q66&lt;&gt;"",'Daļu izvēle'!Q66&lt;&gt;0)</f>
        <v>0</v>
      </c>
      <c r="AH70" s="76" t="b">
        <f t="shared" si="6"/>
        <v>0</v>
      </c>
      <c r="AI70" s="57" t="b">
        <f>I70&gt;=0.85*Stādīšana!I69</f>
        <v>1</v>
      </c>
      <c r="AJ70" s="57" t="b">
        <f t="shared" si="7"/>
        <v>1</v>
      </c>
    </row>
    <row r="71" spans="1:36" hidden="1" x14ac:dyDescent="0.3">
      <c r="A71" s="324" t="str">
        <f>SUBSTITUTE('Daļu izvēle'!A67,"0","")</f>
        <v/>
      </c>
      <c r="B71" s="365">
        <f>'Daļu izvēle'!B67</f>
        <v>59</v>
      </c>
      <c r="C71" s="365" t="str">
        <f>'Daļu izvēle'!C67</f>
        <v>Dienvidkurzeme</v>
      </c>
      <c r="D71" s="366" t="str">
        <f>'Daļu izvēle'!D67</f>
        <v>Pampāļu</v>
      </c>
      <c r="E71" s="370">
        <f>'Daļu izvēle'!Q67</f>
        <v>50</v>
      </c>
      <c r="F71" s="370">
        <f>'Daļu izvēle'!R67</f>
        <v>15</v>
      </c>
      <c r="G71" s="108">
        <f>'Daļu izvēle'!S67</f>
        <v>0</v>
      </c>
      <c r="H71" s="109">
        <f>'Daļu izvēle'!T67</f>
        <v>0</v>
      </c>
      <c r="I71" s="383"/>
      <c r="J71" s="404">
        <f t="shared" si="0"/>
        <v>0</v>
      </c>
      <c r="K71" s="167" t="str">
        <f>IF($AG71,IF(AND($I71&lt;&gt;"",$I71&lt;&gt;0),ROUND(ROUND($I71,3)*Cenas!$B$23*Cenas!B$27,2),0),"")</f>
        <v/>
      </c>
      <c r="L71" s="166" t="str">
        <f>IF($AG71,IF(AND($I71&lt;&gt;"",$I71&lt;&gt;0),ROUND(ROUND($I71,3)*Cenas!$B$23*Cenas!C$27,2),0),"")</f>
        <v/>
      </c>
      <c r="M71" s="166" t="str">
        <f>IF($AG71,IF(AND($I71&lt;&gt;"",$I71&lt;&gt;0),ROUND(ROUND($I71,3)*Cenas!$B$23*Cenas!D$27,2),0),"")</f>
        <v/>
      </c>
      <c r="N71" s="166" t="str">
        <f>IF($AG71,IF(AND($I71&lt;&gt;"",$I71&lt;&gt;0),ROUND(ROUND($I71,3)*Cenas!$B$23*Cenas!E$27,2),0),"")</f>
        <v/>
      </c>
      <c r="O71" s="166" t="str">
        <f>IF($AG71,IF(AND($I71&lt;&gt;"",$I71&lt;&gt;0),ROUND(ROUND($I71,3)*Cenas!$B$23*Cenas!F$27,2),0),"")</f>
        <v/>
      </c>
      <c r="P71" s="166" t="str">
        <f>IF($AG71,IF(AND($I71&lt;&gt;"",$I71&lt;&gt;0),ROUND(ROUND($I71,3)*Cenas!$B$23*Cenas!D$27,2),0),"")</f>
        <v/>
      </c>
      <c r="Q71" s="166" t="str">
        <f>IF($AG71,IF(AND($I71&lt;&gt;"",$I71&lt;&gt;0),ROUND(ROUND($I71,3)*Cenas!$B$23*Cenas!E$27,2),0),"")</f>
        <v/>
      </c>
      <c r="R71" s="166" t="str">
        <f>IF($AG71,IF(AND($I71&lt;&gt;"",$I71&lt;&gt;0),ROUND(ROUND($I71,3)*Cenas!$B$23*Cenas!I$27,2),0),"")</f>
        <v/>
      </c>
      <c r="S71" s="169" t="str">
        <f>IF($AG71,IF(AND($I71&lt;&gt;"",$I71&lt;&gt;0),ROUND(ROUND($I71,3)*Cenas!$B$23*Cenas!F$27,2),0),"")</f>
        <v/>
      </c>
      <c r="U71" t="b">
        <f t="shared" si="1"/>
        <v>1</v>
      </c>
      <c r="V71" t="b">
        <f t="shared" si="2"/>
        <v>1</v>
      </c>
      <c r="W71" t="b">
        <f>OR(AND(U71,V71,S71&gt;=0.89*'Daļu izvēle'!J67),NOT(Y71))</f>
        <v>1</v>
      </c>
      <c r="X71" t="b">
        <f t="shared" si="3"/>
        <v>1</v>
      </c>
      <c r="Y71" t="b">
        <f>AND($A71="x",NOT(ISBLANK('Daļu izvēle'!Q67)))</f>
        <v>0</v>
      </c>
      <c r="Z71" t="b">
        <f t="shared" si="4"/>
        <v>1</v>
      </c>
      <c r="AC71" s="1" t="b">
        <f>AND($A71="x",'Daļu izvēle'!$Q67&lt;&gt;"",ISBLANK($K71))</f>
        <v>0</v>
      </c>
      <c r="AD71" s="1" t="b">
        <f>AND($A71="x",'Daļu izvēle'!$Q67&lt;&gt;"",ISBLANK($P71))</f>
        <v>0</v>
      </c>
      <c r="AE71" s="1" t="e">
        <f t="shared" si="5"/>
        <v>#VALUE!</v>
      </c>
      <c r="AG71" s="76" t="b">
        <f>AND($A71="x",'Daļu izvēle'!$Q67&lt;&gt;"",'Daļu izvēle'!Q67&lt;&gt;0)</f>
        <v>0</v>
      </c>
      <c r="AH71" s="76" t="b">
        <f t="shared" si="6"/>
        <v>0</v>
      </c>
      <c r="AI71" s="57" t="b">
        <f>I71&gt;=0.85*Stādīšana!I70</f>
        <v>1</v>
      </c>
      <c r="AJ71" s="57" t="b">
        <f t="shared" si="7"/>
        <v>1</v>
      </c>
    </row>
    <row r="72" spans="1:36" hidden="1" x14ac:dyDescent="0.3">
      <c r="A72" s="324" t="str">
        <f>SUBSTITUTE('Daļu izvēle'!A68,"0","")</f>
        <v/>
      </c>
      <c r="B72" s="365">
        <f>'Daļu izvēle'!B68</f>
        <v>60</v>
      </c>
      <c r="C72" s="365" t="str">
        <f>'Daļu izvēle'!C68</f>
        <v>Dienvidkurzeme</v>
      </c>
      <c r="D72" s="366" t="str">
        <f>'Daļu izvēle'!D68</f>
        <v>Pampāļu</v>
      </c>
      <c r="E72" s="370">
        <f>'Daļu izvēle'!Q68</f>
        <v>30</v>
      </c>
      <c r="F72" s="370">
        <f>'Daļu izvēle'!R68</f>
        <v>15</v>
      </c>
      <c r="G72" s="108">
        <f>'Daļu izvēle'!S68</f>
        <v>0</v>
      </c>
      <c r="H72" s="109">
        <f>'Daļu izvēle'!T68</f>
        <v>0</v>
      </c>
      <c r="I72" s="383"/>
      <c r="J72" s="404">
        <f t="shared" si="0"/>
        <v>0</v>
      </c>
      <c r="K72" s="167" t="str">
        <f>IF($AG72,IF(AND($I72&lt;&gt;"",$I72&lt;&gt;0),ROUND(ROUND($I72,3)*Cenas!$B$23*Cenas!B$27,2),0),"")</f>
        <v/>
      </c>
      <c r="L72" s="166" t="str">
        <f>IF($AG72,IF(AND($I72&lt;&gt;"",$I72&lt;&gt;0),ROUND(ROUND($I72,3)*Cenas!$B$23*Cenas!C$27,2),0),"")</f>
        <v/>
      </c>
      <c r="M72" s="166" t="str">
        <f>IF($AG72,IF(AND($I72&lt;&gt;"",$I72&lt;&gt;0),ROUND(ROUND($I72,3)*Cenas!$B$23*Cenas!D$27,2),0),"")</f>
        <v/>
      </c>
      <c r="N72" s="166" t="str">
        <f>IF($AG72,IF(AND($I72&lt;&gt;"",$I72&lt;&gt;0),ROUND(ROUND($I72,3)*Cenas!$B$23*Cenas!E$27,2),0),"")</f>
        <v/>
      </c>
      <c r="O72" s="166" t="str">
        <f>IF($AG72,IF(AND($I72&lt;&gt;"",$I72&lt;&gt;0),ROUND(ROUND($I72,3)*Cenas!$B$23*Cenas!F$27,2),0),"")</f>
        <v/>
      </c>
      <c r="P72" s="166" t="str">
        <f>IF($AG72,IF(AND($I72&lt;&gt;"",$I72&lt;&gt;0),ROUND(ROUND($I72,3)*Cenas!$B$23*Cenas!D$27,2),0),"")</f>
        <v/>
      </c>
      <c r="Q72" s="166" t="str">
        <f>IF($AG72,IF(AND($I72&lt;&gt;"",$I72&lt;&gt;0),ROUND(ROUND($I72,3)*Cenas!$B$23*Cenas!E$27,2),0),"")</f>
        <v/>
      </c>
      <c r="R72" s="166" t="str">
        <f>IF($AG72,IF(AND($I72&lt;&gt;"",$I72&lt;&gt;0),ROUND(ROUND($I72,3)*Cenas!$B$23*Cenas!I$27,2),0),"")</f>
        <v/>
      </c>
      <c r="S72" s="169" t="str">
        <f>IF($AG72,IF(AND($I72&lt;&gt;"",$I72&lt;&gt;0),ROUND(ROUND($I72,3)*Cenas!$B$23*Cenas!F$27,2),0),"")</f>
        <v/>
      </c>
      <c r="U72" t="b">
        <f t="shared" si="1"/>
        <v>1</v>
      </c>
      <c r="V72" t="b">
        <f t="shared" si="2"/>
        <v>1</v>
      </c>
      <c r="W72" t="b">
        <f>OR(AND(U72,V72,S72&gt;=0.89*'Daļu izvēle'!J68),NOT(Y72))</f>
        <v>1</v>
      </c>
      <c r="X72" t="b">
        <f t="shared" si="3"/>
        <v>1</v>
      </c>
      <c r="Y72" t="b">
        <f>AND($A72="x",NOT(ISBLANK('Daļu izvēle'!Q68)))</f>
        <v>0</v>
      </c>
      <c r="Z72" t="b">
        <f t="shared" si="4"/>
        <v>1</v>
      </c>
      <c r="AC72" s="1" t="b">
        <f>AND($A72="x",'Daļu izvēle'!$Q68&lt;&gt;"",ISBLANK($K72))</f>
        <v>0</v>
      </c>
      <c r="AD72" s="1" t="b">
        <f>AND($A72="x",'Daļu izvēle'!$Q68&lt;&gt;"",ISBLANK($P72))</f>
        <v>0</v>
      </c>
      <c r="AE72" s="1" t="e">
        <f t="shared" si="5"/>
        <v>#VALUE!</v>
      </c>
      <c r="AG72" s="76" t="b">
        <f>AND($A72="x",'Daļu izvēle'!$Q68&lt;&gt;"",'Daļu izvēle'!Q68&lt;&gt;0)</f>
        <v>0</v>
      </c>
      <c r="AH72" s="76" t="b">
        <f t="shared" si="6"/>
        <v>0</v>
      </c>
      <c r="AI72" s="57" t="b">
        <f>I72&gt;=0.85*Stādīšana!I71</f>
        <v>1</v>
      </c>
      <c r="AJ72" s="57" t="b">
        <f t="shared" si="7"/>
        <v>1</v>
      </c>
    </row>
    <row r="73" spans="1:36" hidden="1" x14ac:dyDescent="0.3">
      <c r="A73" s="324" t="str">
        <f>SUBSTITUTE('Daļu izvēle'!A69,"0","")</f>
        <v/>
      </c>
      <c r="B73" s="365">
        <f>'Daļu izvēle'!B69</f>
        <v>61</v>
      </c>
      <c r="C73" s="365" t="str">
        <f>'Daļu izvēle'!C69</f>
        <v>Dienvidkurzeme</v>
      </c>
      <c r="D73" s="366" t="str">
        <f>'Daļu izvēle'!D69</f>
        <v>Pampāļu</v>
      </c>
      <c r="E73" s="370">
        <f>'Daļu izvēle'!Q69</f>
        <v>0</v>
      </c>
      <c r="F73" s="370">
        <f>'Daļu izvēle'!R69</f>
        <v>0</v>
      </c>
      <c r="G73" s="108">
        <f>'Daļu izvēle'!S69</f>
        <v>0</v>
      </c>
      <c r="H73" s="109">
        <f>'Daļu izvēle'!T69</f>
        <v>0</v>
      </c>
      <c r="I73" s="383"/>
      <c r="J73" s="404">
        <f t="shared" si="0"/>
        <v>0</v>
      </c>
      <c r="K73" s="167" t="str">
        <f>IF($AG73,IF(AND($I73&lt;&gt;"",$I73&lt;&gt;0),ROUND(ROUND($I73,3)*Cenas!$B$23*Cenas!B$27,2),0),"")</f>
        <v/>
      </c>
      <c r="L73" s="166" t="str">
        <f>IF($AG73,IF(AND($I73&lt;&gt;"",$I73&lt;&gt;0),ROUND(ROUND($I73,3)*Cenas!$B$23*Cenas!C$27,2),0),"")</f>
        <v/>
      </c>
      <c r="M73" s="166" t="str">
        <f>IF($AG73,IF(AND($I73&lt;&gt;"",$I73&lt;&gt;0),ROUND(ROUND($I73,3)*Cenas!$B$23*Cenas!D$27,2),0),"")</f>
        <v/>
      </c>
      <c r="N73" s="166" t="str">
        <f>IF($AG73,IF(AND($I73&lt;&gt;"",$I73&lt;&gt;0),ROUND(ROUND($I73,3)*Cenas!$B$23*Cenas!E$27,2),0),"")</f>
        <v/>
      </c>
      <c r="O73" s="166" t="str">
        <f>IF($AG73,IF(AND($I73&lt;&gt;"",$I73&lt;&gt;0),ROUND(ROUND($I73,3)*Cenas!$B$23*Cenas!F$27,2),0),"")</f>
        <v/>
      </c>
      <c r="P73" s="166" t="str">
        <f>IF($AG73,IF(AND($I73&lt;&gt;"",$I73&lt;&gt;0),ROUND(ROUND($I73,3)*Cenas!$B$23*Cenas!D$27,2),0),"")</f>
        <v/>
      </c>
      <c r="Q73" s="166" t="str">
        <f>IF($AG73,IF(AND($I73&lt;&gt;"",$I73&lt;&gt;0),ROUND(ROUND($I73,3)*Cenas!$B$23*Cenas!E$27,2),0),"")</f>
        <v/>
      </c>
      <c r="R73" s="166" t="str">
        <f>IF($AG73,IF(AND($I73&lt;&gt;"",$I73&lt;&gt;0),ROUND(ROUND($I73,3)*Cenas!$B$23*Cenas!I$27,2),0),"")</f>
        <v/>
      </c>
      <c r="S73" s="169" t="str">
        <f>IF($AG73,IF(AND($I73&lt;&gt;"",$I73&lt;&gt;0),ROUND(ROUND($I73,3)*Cenas!$B$23*Cenas!F$27,2),0),"")</f>
        <v/>
      </c>
      <c r="U73" t="b">
        <f t="shared" si="1"/>
        <v>1</v>
      </c>
      <c r="V73" t="b">
        <f t="shared" si="2"/>
        <v>1</v>
      </c>
      <c r="W73" t="b">
        <f>OR(AND(U73,V73,S73&gt;=0.89*'Daļu izvēle'!J69),NOT(Y73))</f>
        <v>1</v>
      </c>
      <c r="X73" t="b">
        <f t="shared" si="3"/>
        <v>1</v>
      </c>
      <c r="Y73" t="b">
        <f>AND($A73="x",NOT(ISBLANK('Daļu izvēle'!Q69)))</f>
        <v>0</v>
      </c>
      <c r="Z73" t="b">
        <f t="shared" si="4"/>
        <v>1</v>
      </c>
      <c r="AC73" s="1" t="b">
        <f>AND($A73="x",'Daļu izvēle'!$Q69&lt;&gt;"",ISBLANK($K73))</f>
        <v>0</v>
      </c>
      <c r="AD73" s="1" t="b">
        <f>AND($A73="x",'Daļu izvēle'!$Q69&lt;&gt;"",ISBLANK($P73))</f>
        <v>0</v>
      </c>
      <c r="AE73" s="1" t="e">
        <f t="shared" si="5"/>
        <v>#VALUE!</v>
      </c>
      <c r="AG73" s="76" t="b">
        <f>AND($A73="x",'Daļu izvēle'!$Q69&lt;&gt;"",'Daļu izvēle'!Q69&lt;&gt;0)</f>
        <v>0</v>
      </c>
      <c r="AH73" s="76" t="b">
        <f t="shared" si="6"/>
        <v>0</v>
      </c>
      <c r="AI73" s="57" t="b">
        <f>I73&gt;=0.85*Stādīšana!I72</f>
        <v>1</v>
      </c>
      <c r="AJ73" s="57" t="b">
        <f t="shared" si="7"/>
        <v>1</v>
      </c>
    </row>
    <row r="74" spans="1:36" hidden="1" x14ac:dyDescent="0.3">
      <c r="A74" s="324" t="str">
        <f>SUBSTITUTE('Daļu izvēle'!A70,"0","")</f>
        <v/>
      </c>
      <c r="B74" s="365">
        <f>'Daļu izvēle'!B70</f>
        <v>62</v>
      </c>
      <c r="C74" s="365" t="str">
        <f>'Daļu izvēle'!C70</f>
        <v>Dienvidkurzeme</v>
      </c>
      <c r="D74" s="366" t="str">
        <f>'Daļu izvēle'!D70</f>
        <v>Pampāļu</v>
      </c>
      <c r="E74" s="370">
        <f>'Daļu izvēle'!Q70</f>
        <v>0</v>
      </c>
      <c r="F74" s="370">
        <f>'Daļu izvēle'!R70</f>
        <v>0</v>
      </c>
      <c r="G74" s="108">
        <f>'Daļu izvēle'!S70</f>
        <v>0</v>
      </c>
      <c r="H74" s="109">
        <f>'Daļu izvēle'!T70</f>
        <v>0</v>
      </c>
      <c r="I74" s="383"/>
      <c r="J74" s="404">
        <f t="shared" si="0"/>
        <v>0</v>
      </c>
      <c r="K74" s="167" t="str">
        <f>IF($AG74,IF(AND($I74&lt;&gt;"",$I74&lt;&gt;0),ROUND(ROUND($I74,3)*Cenas!$B$23*Cenas!B$27,2),0),"")</f>
        <v/>
      </c>
      <c r="L74" s="166" t="str">
        <f>IF($AG74,IF(AND($I74&lt;&gt;"",$I74&lt;&gt;0),ROUND(ROUND($I74,3)*Cenas!$B$23*Cenas!C$27,2),0),"")</f>
        <v/>
      </c>
      <c r="M74" s="166" t="str">
        <f>IF($AG74,IF(AND($I74&lt;&gt;"",$I74&lt;&gt;0),ROUND(ROUND($I74,3)*Cenas!$B$23*Cenas!D$27,2),0),"")</f>
        <v/>
      </c>
      <c r="N74" s="166" t="str">
        <f>IF($AG74,IF(AND($I74&lt;&gt;"",$I74&lt;&gt;0),ROUND(ROUND($I74,3)*Cenas!$B$23*Cenas!E$27,2),0),"")</f>
        <v/>
      </c>
      <c r="O74" s="166" t="str">
        <f>IF($AG74,IF(AND($I74&lt;&gt;"",$I74&lt;&gt;0),ROUND(ROUND($I74,3)*Cenas!$B$23*Cenas!F$27,2),0),"")</f>
        <v/>
      </c>
      <c r="P74" s="166" t="str">
        <f>IF($AG74,IF(AND($I74&lt;&gt;"",$I74&lt;&gt;0),ROUND(ROUND($I74,3)*Cenas!$B$23*Cenas!D$27,2),0),"")</f>
        <v/>
      </c>
      <c r="Q74" s="166" t="str">
        <f>IF($AG74,IF(AND($I74&lt;&gt;"",$I74&lt;&gt;0),ROUND(ROUND($I74,3)*Cenas!$B$23*Cenas!E$27,2),0),"")</f>
        <v/>
      </c>
      <c r="R74" s="166" t="str">
        <f>IF($AG74,IF(AND($I74&lt;&gt;"",$I74&lt;&gt;0),ROUND(ROUND($I74,3)*Cenas!$B$23*Cenas!I$27,2),0),"")</f>
        <v/>
      </c>
      <c r="S74" s="169" t="str">
        <f>IF($AG74,IF(AND($I74&lt;&gt;"",$I74&lt;&gt;0),ROUND(ROUND($I74,3)*Cenas!$B$23*Cenas!F$27,2),0),"")</f>
        <v/>
      </c>
      <c r="U74" t="b">
        <f t="shared" si="1"/>
        <v>1</v>
      </c>
      <c r="V74" t="b">
        <f t="shared" si="2"/>
        <v>1</v>
      </c>
      <c r="W74" t="b">
        <f>OR(AND(U74,V74,S74&gt;=0.89*'Daļu izvēle'!J70),NOT(Y74))</f>
        <v>1</v>
      </c>
      <c r="X74" t="b">
        <f t="shared" si="3"/>
        <v>1</v>
      </c>
      <c r="Y74" t="b">
        <f>AND($A74="x",NOT(ISBLANK('Daļu izvēle'!Q70)))</f>
        <v>0</v>
      </c>
      <c r="Z74" t="b">
        <f t="shared" si="4"/>
        <v>1</v>
      </c>
      <c r="AC74" s="1" t="b">
        <f>AND($A74="x",'Daļu izvēle'!$Q70&lt;&gt;"",ISBLANK($K74))</f>
        <v>0</v>
      </c>
      <c r="AD74" s="1" t="b">
        <f>AND($A74="x",'Daļu izvēle'!$Q70&lt;&gt;"",ISBLANK($P74))</f>
        <v>0</v>
      </c>
      <c r="AE74" s="1" t="e">
        <f t="shared" si="5"/>
        <v>#VALUE!</v>
      </c>
      <c r="AG74" s="76" t="b">
        <f>AND($A74="x",'Daļu izvēle'!$Q70&lt;&gt;"",'Daļu izvēle'!Q70&lt;&gt;0)</f>
        <v>0</v>
      </c>
      <c r="AH74" s="76" t="b">
        <f t="shared" si="6"/>
        <v>0</v>
      </c>
      <c r="AI74" s="57" t="b">
        <f>I74&gt;=0.85*Stādīšana!I73</f>
        <v>1</v>
      </c>
      <c r="AJ74" s="57" t="b">
        <f t="shared" si="7"/>
        <v>1</v>
      </c>
    </row>
    <row r="75" spans="1:36" hidden="1" x14ac:dyDescent="0.3">
      <c r="A75" s="324" t="str">
        <f>SUBSTITUTE('Daļu izvēle'!A71,"0","")</f>
        <v/>
      </c>
      <c r="B75" s="365">
        <f>'Daļu izvēle'!B71</f>
        <v>63</v>
      </c>
      <c r="C75" s="365" t="str">
        <f>'Daļu izvēle'!C71</f>
        <v>Dienvidkurzeme</v>
      </c>
      <c r="D75" s="366" t="str">
        <f>'Daļu izvēle'!D71</f>
        <v>Zvārdes</v>
      </c>
      <c r="E75" s="370">
        <f>'Daļu izvēle'!Q71</f>
        <v>125</v>
      </c>
      <c r="F75" s="370">
        <f>'Daļu izvēle'!R71</f>
        <v>30</v>
      </c>
      <c r="G75" s="108">
        <f>'Daļu izvēle'!S71</f>
        <v>0</v>
      </c>
      <c r="H75" s="109">
        <f>'Daļu izvēle'!T71</f>
        <v>0</v>
      </c>
      <c r="I75" s="383"/>
      <c r="J75" s="404">
        <f t="shared" si="0"/>
        <v>0</v>
      </c>
      <c r="K75" s="167" t="str">
        <f>IF($AG75,IF(AND($I75&lt;&gt;"",$I75&lt;&gt;0),ROUND(ROUND($I75,3)*Cenas!$B$23*Cenas!B$27,2),0),"")</f>
        <v/>
      </c>
      <c r="L75" s="166" t="str">
        <f>IF($AG75,IF(AND($I75&lt;&gt;"",$I75&lt;&gt;0),ROUND(ROUND($I75,3)*Cenas!$B$23*Cenas!C$27,2),0),"")</f>
        <v/>
      </c>
      <c r="M75" s="166" t="str">
        <f>IF($AG75,IF(AND($I75&lt;&gt;"",$I75&lt;&gt;0),ROUND(ROUND($I75,3)*Cenas!$B$23*Cenas!D$27,2),0),"")</f>
        <v/>
      </c>
      <c r="N75" s="166" t="str">
        <f>IF($AG75,IF(AND($I75&lt;&gt;"",$I75&lt;&gt;0),ROUND(ROUND($I75,3)*Cenas!$B$23*Cenas!E$27,2),0),"")</f>
        <v/>
      </c>
      <c r="O75" s="166" t="str">
        <f>IF($AG75,IF(AND($I75&lt;&gt;"",$I75&lt;&gt;0),ROUND(ROUND($I75,3)*Cenas!$B$23*Cenas!F$27,2),0),"")</f>
        <v/>
      </c>
      <c r="P75" s="166" t="str">
        <f>IF($AG75,IF(AND($I75&lt;&gt;"",$I75&lt;&gt;0),ROUND(ROUND($I75,3)*Cenas!$B$23*Cenas!D$27,2),0),"")</f>
        <v/>
      </c>
      <c r="Q75" s="166" t="str">
        <f>IF($AG75,IF(AND($I75&lt;&gt;"",$I75&lt;&gt;0),ROUND(ROUND($I75,3)*Cenas!$B$23*Cenas!E$27,2),0),"")</f>
        <v/>
      </c>
      <c r="R75" s="166" t="str">
        <f>IF($AG75,IF(AND($I75&lt;&gt;"",$I75&lt;&gt;0),ROUND(ROUND($I75,3)*Cenas!$B$23*Cenas!I$27,2),0),"")</f>
        <v/>
      </c>
      <c r="S75" s="169" t="str">
        <f>IF($AG75,IF(AND($I75&lt;&gt;"",$I75&lt;&gt;0),ROUND(ROUND($I75,3)*Cenas!$B$23*Cenas!F$27,2),0),"")</f>
        <v/>
      </c>
      <c r="U75" t="b">
        <f t="shared" si="1"/>
        <v>1</v>
      </c>
      <c r="V75" t="b">
        <f t="shared" si="2"/>
        <v>1</v>
      </c>
      <c r="W75" t="b">
        <f>OR(AND(U75,V75,S75&gt;=0.89*'Daļu izvēle'!J71),NOT(Y75))</f>
        <v>1</v>
      </c>
      <c r="X75" t="b">
        <f t="shared" si="3"/>
        <v>1</v>
      </c>
      <c r="Y75" t="b">
        <f>AND($A75="x",NOT(ISBLANK('Daļu izvēle'!Q71)))</f>
        <v>0</v>
      </c>
      <c r="Z75" t="b">
        <f t="shared" si="4"/>
        <v>1</v>
      </c>
      <c r="AC75" s="1" t="b">
        <f>AND($A75="x",'Daļu izvēle'!$Q71&lt;&gt;"",ISBLANK($K75))</f>
        <v>0</v>
      </c>
      <c r="AD75" s="1" t="b">
        <f>AND($A75="x",'Daļu izvēle'!$Q71&lt;&gt;"",ISBLANK($P75))</f>
        <v>0</v>
      </c>
      <c r="AE75" s="1" t="e">
        <f t="shared" si="5"/>
        <v>#VALUE!</v>
      </c>
      <c r="AG75" s="76" t="b">
        <f>AND($A75="x",'Daļu izvēle'!$Q71&lt;&gt;"",'Daļu izvēle'!Q71&lt;&gt;0)</f>
        <v>0</v>
      </c>
      <c r="AH75" s="76" t="b">
        <f t="shared" si="6"/>
        <v>0</v>
      </c>
      <c r="AI75" s="57" t="b">
        <f>I75&gt;=0.85*Stādīšana!I74</f>
        <v>1</v>
      </c>
      <c r="AJ75" s="57" t="b">
        <f t="shared" si="7"/>
        <v>1</v>
      </c>
    </row>
    <row r="76" spans="1:36" hidden="1" x14ac:dyDescent="0.3">
      <c r="A76" s="324" t="str">
        <f>SUBSTITUTE('Daļu izvēle'!A72,"0","")</f>
        <v/>
      </c>
      <c r="B76" s="365">
        <f>'Daļu izvēle'!B72</f>
        <v>64</v>
      </c>
      <c r="C76" s="365" t="str">
        <f>'Daļu izvēle'!C72</f>
        <v>Dienvidkurzeme</v>
      </c>
      <c r="D76" s="366" t="str">
        <f>'Daļu izvēle'!D72</f>
        <v>Zvārdes</v>
      </c>
      <c r="E76" s="370">
        <f>'Daļu izvēle'!Q72</f>
        <v>80</v>
      </c>
      <c r="F76" s="370">
        <f>'Daļu izvēle'!R72</f>
        <v>30</v>
      </c>
      <c r="G76" s="108">
        <f>'Daļu izvēle'!S72</f>
        <v>0</v>
      </c>
      <c r="H76" s="109">
        <f>'Daļu izvēle'!T72</f>
        <v>0</v>
      </c>
      <c r="I76" s="383"/>
      <c r="J76" s="404">
        <f t="shared" si="0"/>
        <v>0</v>
      </c>
      <c r="K76" s="167" t="str">
        <f>IF($AG76,IF(AND($I76&lt;&gt;"",$I76&lt;&gt;0),ROUND(ROUND($I76,3)*Cenas!$B$23*Cenas!B$27,2),0),"")</f>
        <v/>
      </c>
      <c r="L76" s="166" t="str">
        <f>IF($AG76,IF(AND($I76&lt;&gt;"",$I76&lt;&gt;0),ROUND(ROUND($I76,3)*Cenas!$B$23*Cenas!C$27,2),0),"")</f>
        <v/>
      </c>
      <c r="M76" s="166" t="str">
        <f>IF($AG76,IF(AND($I76&lt;&gt;"",$I76&lt;&gt;0),ROUND(ROUND($I76,3)*Cenas!$B$23*Cenas!D$27,2),0),"")</f>
        <v/>
      </c>
      <c r="N76" s="166" t="str">
        <f>IF($AG76,IF(AND($I76&lt;&gt;"",$I76&lt;&gt;0),ROUND(ROUND($I76,3)*Cenas!$B$23*Cenas!E$27,2),0),"")</f>
        <v/>
      </c>
      <c r="O76" s="166" t="str">
        <f>IF($AG76,IF(AND($I76&lt;&gt;"",$I76&lt;&gt;0),ROUND(ROUND($I76,3)*Cenas!$B$23*Cenas!F$27,2),0),"")</f>
        <v/>
      </c>
      <c r="P76" s="166" t="str">
        <f>IF($AG76,IF(AND($I76&lt;&gt;"",$I76&lt;&gt;0),ROUND(ROUND($I76,3)*Cenas!$B$23*Cenas!D$27,2),0),"")</f>
        <v/>
      </c>
      <c r="Q76" s="166" t="str">
        <f>IF($AG76,IF(AND($I76&lt;&gt;"",$I76&lt;&gt;0),ROUND(ROUND($I76,3)*Cenas!$B$23*Cenas!E$27,2),0),"")</f>
        <v/>
      </c>
      <c r="R76" s="166" t="str">
        <f>IF($AG76,IF(AND($I76&lt;&gt;"",$I76&lt;&gt;0),ROUND(ROUND($I76,3)*Cenas!$B$23*Cenas!I$27,2),0),"")</f>
        <v/>
      </c>
      <c r="S76" s="169" t="str">
        <f>IF($AG76,IF(AND($I76&lt;&gt;"",$I76&lt;&gt;0),ROUND(ROUND($I76,3)*Cenas!$B$23*Cenas!F$27,2),0),"")</f>
        <v/>
      </c>
      <c r="U76" t="b">
        <f t="shared" si="1"/>
        <v>1</v>
      </c>
      <c r="V76" t="b">
        <f t="shared" si="2"/>
        <v>1</v>
      </c>
      <c r="W76" t="b">
        <f>OR(AND(U76,V76,S76&gt;=0.89*'Daļu izvēle'!J72),NOT(Y76))</f>
        <v>1</v>
      </c>
      <c r="X76" t="b">
        <f t="shared" si="3"/>
        <v>1</v>
      </c>
      <c r="Y76" t="b">
        <f>AND($A76="x",NOT(ISBLANK('Daļu izvēle'!Q72)))</f>
        <v>0</v>
      </c>
      <c r="Z76" t="b">
        <f t="shared" si="4"/>
        <v>1</v>
      </c>
      <c r="AC76" s="1" t="b">
        <f>AND($A76="x",'Daļu izvēle'!$Q72&lt;&gt;"",ISBLANK($K76))</f>
        <v>0</v>
      </c>
      <c r="AD76" s="1" t="b">
        <f>AND($A76="x",'Daļu izvēle'!$Q72&lt;&gt;"",ISBLANK($P76))</f>
        <v>0</v>
      </c>
      <c r="AE76" s="1" t="e">
        <f t="shared" si="5"/>
        <v>#VALUE!</v>
      </c>
      <c r="AG76" s="76" t="b">
        <f>AND($A76="x",'Daļu izvēle'!$Q72&lt;&gt;"",'Daļu izvēle'!Q72&lt;&gt;0)</f>
        <v>0</v>
      </c>
      <c r="AH76" s="76" t="b">
        <f t="shared" si="6"/>
        <v>0</v>
      </c>
      <c r="AI76" s="57" t="b">
        <f>I76&gt;=0.85*Stādīšana!I75</f>
        <v>1</v>
      </c>
      <c r="AJ76" s="57" t="b">
        <f t="shared" si="7"/>
        <v>1</v>
      </c>
    </row>
    <row r="77" spans="1:36" hidden="1" x14ac:dyDescent="0.3">
      <c r="A77" s="324" t="str">
        <f>SUBSTITUTE('Daļu izvēle'!A73,"0","")</f>
        <v/>
      </c>
      <c r="B77" s="365">
        <f>'Daļu izvēle'!B73</f>
        <v>65</v>
      </c>
      <c r="C77" s="365" t="str">
        <f>'Daļu izvēle'!C73</f>
        <v>Dienvidkurzeme</v>
      </c>
      <c r="D77" s="366" t="str">
        <f>'Daļu izvēle'!D73</f>
        <v>Zvārdes</v>
      </c>
      <c r="E77" s="370">
        <f>'Daļu izvēle'!Q73</f>
        <v>0</v>
      </c>
      <c r="F77" s="370">
        <f>'Daļu izvēle'!R73</f>
        <v>0</v>
      </c>
      <c r="G77" s="108">
        <f>'Daļu izvēle'!S73</f>
        <v>0</v>
      </c>
      <c r="H77" s="109">
        <f>'Daļu izvēle'!T73</f>
        <v>0</v>
      </c>
      <c r="I77" s="383"/>
      <c r="J77" s="404">
        <f t="shared" si="0"/>
        <v>0</v>
      </c>
      <c r="K77" s="167" t="str">
        <f>IF($AG77,IF(AND($I77&lt;&gt;"",$I77&lt;&gt;0),ROUND(ROUND($I77,3)*Cenas!$B$23*Cenas!B$27,2),0),"")</f>
        <v/>
      </c>
      <c r="L77" s="166" t="str">
        <f>IF($AG77,IF(AND($I77&lt;&gt;"",$I77&lt;&gt;0),ROUND(ROUND($I77,3)*Cenas!$B$23*Cenas!C$27,2),0),"")</f>
        <v/>
      </c>
      <c r="M77" s="166" t="str">
        <f>IF($AG77,IF(AND($I77&lt;&gt;"",$I77&lt;&gt;0),ROUND(ROUND($I77,3)*Cenas!$B$23*Cenas!D$27,2),0),"")</f>
        <v/>
      </c>
      <c r="N77" s="166" t="str">
        <f>IF($AG77,IF(AND($I77&lt;&gt;"",$I77&lt;&gt;0),ROUND(ROUND($I77,3)*Cenas!$B$23*Cenas!E$27,2),0),"")</f>
        <v/>
      </c>
      <c r="O77" s="166" t="str">
        <f>IF($AG77,IF(AND($I77&lt;&gt;"",$I77&lt;&gt;0),ROUND(ROUND($I77,3)*Cenas!$B$23*Cenas!F$27,2),0),"")</f>
        <v/>
      </c>
      <c r="P77" s="166" t="str">
        <f>IF($AG77,IF(AND($I77&lt;&gt;"",$I77&lt;&gt;0),ROUND(ROUND($I77,3)*Cenas!$B$23*Cenas!D$27,2),0),"")</f>
        <v/>
      </c>
      <c r="Q77" s="166" t="str">
        <f>IF($AG77,IF(AND($I77&lt;&gt;"",$I77&lt;&gt;0),ROUND(ROUND($I77,3)*Cenas!$B$23*Cenas!E$27,2),0),"")</f>
        <v/>
      </c>
      <c r="R77" s="166" t="str">
        <f>IF($AG77,IF(AND($I77&lt;&gt;"",$I77&lt;&gt;0),ROUND(ROUND($I77,3)*Cenas!$B$23*Cenas!I$27,2),0),"")</f>
        <v/>
      </c>
      <c r="S77" s="169" t="str">
        <f>IF($AG77,IF(AND($I77&lt;&gt;"",$I77&lt;&gt;0),ROUND(ROUND($I77,3)*Cenas!$B$23*Cenas!F$27,2),0),"")</f>
        <v/>
      </c>
      <c r="U77" t="b">
        <f t="shared" si="1"/>
        <v>1</v>
      </c>
      <c r="V77" t="b">
        <f t="shared" si="2"/>
        <v>1</v>
      </c>
      <c r="W77" t="b">
        <f>OR(AND(U77,V77,S77&gt;=0.89*'Daļu izvēle'!J73),NOT(Y77))</f>
        <v>1</v>
      </c>
      <c r="X77" t="b">
        <f t="shared" si="3"/>
        <v>1</v>
      </c>
      <c r="Y77" t="b">
        <f>AND($A77="x",NOT(ISBLANK('Daļu izvēle'!Q73)))</f>
        <v>0</v>
      </c>
      <c r="Z77" t="b">
        <f t="shared" si="4"/>
        <v>1</v>
      </c>
      <c r="AC77" s="1" t="b">
        <f>AND($A77="x",'Daļu izvēle'!$Q73&lt;&gt;"",ISBLANK($K77))</f>
        <v>0</v>
      </c>
      <c r="AD77" s="1" t="b">
        <f>AND($A77="x",'Daļu izvēle'!$Q73&lt;&gt;"",ISBLANK($P77))</f>
        <v>0</v>
      </c>
      <c r="AE77" s="1" t="e">
        <f t="shared" ref="AE77:AE140" si="8">AND(A77="x",K77&lt;&gt;"",P77&lt;&gt;"",K77*1.35&gt;P77)</f>
        <v>#VALUE!</v>
      </c>
      <c r="AG77" s="76" t="b">
        <f>AND($A77="x",'Daļu izvēle'!$Q73&lt;&gt;"",'Daļu izvēle'!Q73&lt;&gt;0)</f>
        <v>0</v>
      </c>
      <c r="AH77" s="76" t="b">
        <f t="shared" si="6"/>
        <v>0</v>
      </c>
      <c r="AI77" s="57" t="b">
        <f>I77&gt;=0.85*Stādīšana!I76</f>
        <v>1</v>
      </c>
      <c r="AJ77" s="57" t="b">
        <f t="shared" si="7"/>
        <v>1</v>
      </c>
    </row>
    <row r="78" spans="1:36" hidden="1" x14ac:dyDescent="0.3">
      <c r="A78" s="324" t="str">
        <f>SUBSTITUTE('Daļu izvēle'!A74,"0","")</f>
        <v/>
      </c>
      <c r="B78" s="365">
        <f>'Daļu izvēle'!B74</f>
        <v>66</v>
      </c>
      <c r="C78" s="365" t="str">
        <f>'Daļu izvēle'!C74</f>
        <v>Dienvidkurzeme</v>
      </c>
      <c r="D78" s="366" t="str">
        <f>'Daļu izvēle'!D74</f>
        <v>Zvārdes</v>
      </c>
      <c r="E78" s="370">
        <f>'Daļu izvēle'!Q74</f>
        <v>0</v>
      </c>
      <c r="F78" s="370">
        <f>'Daļu izvēle'!R74</f>
        <v>0</v>
      </c>
      <c r="G78" s="108">
        <f>'Daļu izvēle'!S74</f>
        <v>0</v>
      </c>
      <c r="H78" s="109">
        <f>'Daļu izvēle'!T74</f>
        <v>0</v>
      </c>
      <c r="I78" s="383"/>
      <c r="J78" s="404">
        <f t="shared" ref="J78:J141" si="9">IF(AND(K78&lt;&gt;"",L78&lt;&gt;"",M78&lt;&gt;"",N78&lt;&gt;"",O78&lt;&gt;"",P78&lt;&gt;"",Q78&lt;&gt;"",R78&lt;&gt;"",S78&lt;&gt;""),ROUND(AVERAGE(K78,L78,P78,Q78,S78),2),0)</f>
        <v>0</v>
      </c>
      <c r="K78" s="167" t="str">
        <f>IF($AG78,IF(AND($I78&lt;&gt;"",$I78&lt;&gt;0),ROUND(ROUND($I78,3)*Cenas!$B$23*Cenas!B$27,2),0),"")</f>
        <v/>
      </c>
      <c r="L78" s="166" t="str">
        <f>IF($AG78,IF(AND($I78&lt;&gt;"",$I78&lt;&gt;0),ROUND(ROUND($I78,3)*Cenas!$B$23*Cenas!C$27,2),0),"")</f>
        <v/>
      </c>
      <c r="M78" s="166" t="str">
        <f>IF($AG78,IF(AND($I78&lt;&gt;"",$I78&lt;&gt;0),ROUND(ROUND($I78,3)*Cenas!$B$23*Cenas!D$27,2),0),"")</f>
        <v/>
      </c>
      <c r="N78" s="166" t="str">
        <f>IF($AG78,IF(AND($I78&lt;&gt;"",$I78&lt;&gt;0),ROUND(ROUND($I78,3)*Cenas!$B$23*Cenas!E$27,2),0),"")</f>
        <v/>
      </c>
      <c r="O78" s="166" t="str">
        <f>IF($AG78,IF(AND($I78&lt;&gt;"",$I78&lt;&gt;0),ROUND(ROUND($I78,3)*Cenas!$B$23*Cenas!F$27,2),0),"")</f>
        <v/>
      </c>
      <c r="P78" s="166" t="str">
        <f>IF($AG78,IF(AND($I78&lt;&gt;"",$I78&lt;&gt;0),ROUND(ROUND($I78,3)*Cenas!$B$23*Cenas!D$27,2),0),"")</f>
        <v/>
      </c>
      <c r="Q78" s="166" t="str">
        <f>IF($AG78,IF(AND($I78&lt;&gt;"",$I78&lt;&gt;0),ROUND(ROUND($I78,3)*Cenas!$B$23*Cenas!E$27,2),0),"")</f>
        <v/>
      </c>
      <c r="R78" s="166" t="str">
        <f>IF($AG78,IF(AND($I78&lt;&gt;"",$I78&lt;&gt;0),ROUND(ROUND($I78,3)*Cenas!$B$23*Cenas!I$27,2),0),"")</f>
        <v/>
      </c>
      <c r="S78" s="169" t="str">
        <f>IF($AG78,IF(AND($I78&lt;&gt;"",$I78&lt;&gt;0),ROUND(ROUND($I78,3)*Cenas!$B$23*Cenas!F$27,2),0),"")</f>
        <v/>
      </c>
      <c r="U78" t="b">
        <f t="shared" ref="U78:U141" si="10">OR(NOT(ISBLANK($K78)),NOT(Y78))</f>
        <v>1</v>
      </c>
      <c r="V78" t="b">
        <f t="shared" ref="V78:V141" si="11">OR(NOT(ISBLANK($P78)),NOT(Y78))</f>
        <v>1</v>
      </c>
      <c r="W78" t="b">
        <f>OR(AND(U78,V78,S78&gt;=0.89*'Daļu izvēle'!J74),NOT(Y78))</f>
        <v>1</v>
      </c>
      <c r="X78" t="b">
        <f t="shared" ref="X78:X141" si="12">OR(AND(U78,V78,W78),NOT(Y78))</f>
        <v>1</v>
      </c>
      <c r="Y78" t="b">
        <f>AND($A78="x",NOT(ISBLANK('Daļu izvēle'!Q74)))</f>
        <v>0</v>
      </c>
      <c r="Z78" t="b">
        <f t="shared" ref="Z78:Z141" si="13">AND(NOT(ISBLANK(K78)),NOT(ISBLANK(P78)))</f>
        <v>1</v>
      </c>
      <c r="AC78" s="1" t="b">
        <f>AND($A78="x",'Daļu izvēle'!$Q74&lt;&gt;"",ISBLANK($K78))</f>
        <v>0</v>
      </c>
      <c r="AD78" s="1" t="b">
        <f>AND($A78="x",'Daļu izvēle'!$Q74&lt;&gt;"",ISBLANK($P78))</f>
        <v>0</v>
      </c>
      <c r="AE78" s="1" t="e">
        <f t="shared" si="8"/>
        <v>#VALUE!</v>
      </c>
      <c r="AG78" s="76" t="b">
        <f>AND($A78="x",'Daļu izvēle'!$Q74&lt;&gt;"",'Daļu izvēle'!Q74&lt;&gt;0)</f>
        <v>0</v>
      </c>
      <c r="AH78" s="76" t="b">
        <f t="shared" ref="AH78:AH141" si="14">AND(AG78=TRUE,I78&lt;&gt;"",I78&lt;&gt;0)</f>
        <v>0</v>
      </c>
      <c r="AI78" s="57" t="b">
        <f>I78&gt;=0.85*Stādīšana!I77</f>
        <v>1</v>
      </c>
      <c r="AJ78" s="57" t="b">
        <f t="shared" ref="AJ78:AJ141" si="15">IF(AG78,AND(AG78,AH78),TRUE)</f>
        <v>1</v>
      </c>
    </row>
    <row r="79" spans="1:36" hidden="1" x14ac:dyDescent="0.3">
      <c r="A79" s="324" t="str">
        <f>SUBSTITUTE('Daļu izvēle'!A75,"0","")</f>
        <v/>
      </c>
      <c r="B79" s="365">
        <f>'Daļu izvēle'!B75</f>
        <v>67</v>
      </c>
      <c r="C79" s="365" t="str">
        <f>'Daļu izvēle'!C75</f>
        <v>Dienvidkurzeme</v>
      </c>
      <c r="D79" s="366" t="str">
        <f>'Daļu izvēle'!D75</f>
        <v>Nīcas</v>
      </c>
      <c r="E79" s="370">
        <f>'Daļu izvēle'!Q75</f>
        <v>65</v>
      </c>
      <c r="F79" s="370">
        <f>'Daļu izvēle'!R75</f>
        <v>30</v>
      </c>
      <c r="G79" s="108">
        <f>'Daļu izvēle'!S75</f>
        <v>0</v>
      </c>
      <c r="H79" s="109">
        <f>'Daļu izvēle'!T75</f>
        <v>0</v>
      </c>
      <c r="I79" s="383"/>
      <c r="J79" s="404">
        <f t="shared" si="9"/>
        <v>0</v>
      </c>
      <c r="K79" s="167" t="str">
        <f>IF($AG79,IF(AND($I79&lt;&gt;"",$I79&lt;&gt;0),ROUND(ROUND($I79,3)*Cenas!$B$23*Cenas!B$27,2),0),"")</f>
        <v/>
      </c>
      <c r="L79" s="166" t="str">
        <f>IF($AG79,IF(AND($I79&lt;&gt;"",$I79&lt;&gt;0),ROUND(ROUND($I79,3)*Cenas!$B$23*Cenas!C$27,2),0),"")</f>
        <v/>
      </c>
      <c r="M79" s="166" t="str">
        <f>IF($AG79,IF(AND($I79&lt;&gt;"",$I79&lt;&gt;0),ROUND(ROUND($I79,3)*Cenas!$B$23*Cenas!D$27,2),0),"")</f>
        <v/>
      </c>
      <c r="N79" s="166" t="str">
        <f>IF($AG79,IF(AND($I79&lt;&gt;"",$I79&lt;&gt;0),ROUND(ROUND($I79,3)*Cenas!$B$23*Cenas!E$27,2),0),"")</f>
        <v/>
      </c>
      <c r="O79" s="166" t="str">
        <f>IF($AG79,IF(AND($I79&lt;&gt;"",$I79&lt;&gt;0),ROUND(ROUND($I79,3)*Cenas!$B$23*Cenas!F$27,2),0),"")</f>
        <v/>
      </c>
      <c r="P79" s="166" t="str">
        <f>IF($AG79,IF(AND($I79&lt;&gt;"",$I79&lt;&gt;0),ROUND(ROUND($I79,3)*Cenas!$B$23*Cenas!D$27,2),0),"")</f>
        <v/>
      </c>
      <c r="Q79" s="166" t="str">
        <f>IF($AG79,IF(AND($I79&lt;&gt;"",$I79&lt;&gt;0),ROUND(ROUND($I79,3)*Cenas!$B$23*Cenas!E$27,2),0),"")</f>
        <v/>
      </c>
      <c r="R79" s="166" t="str">
        <f>IF($AG79,IF(AND($I79&lt;&gt;"",$I79&lt;&gt;0),ROUND(ROUND($I79,3)*Cenas!$B$23*Cenas!I$27,2),0),"")</f>
        <v/>
      </c>
      <c r="S79" s="169" t="str">
        <f>IF($AG79,IF(AND($I79&lt;&gt;"",$I79&lt;&gt;0),ROUND(ROUND($I79,3)*Cenas!$B$23*Cenas!F$27,2),0),"")</f>
        <v/>
      </c>
      <c r="U79" t="b">
        <f t="shared" si="10"/>
        <v>1</v>
      </c>
      <c r="V79" t="b">
        <f t="shared" si="11"/>
        <v>1</v>
      </c>
      <c r="W79" t="b">
        <f>OR(AND(U79,V79,S79&gt;=0.89*'Daļu izvēle'!J75),NOT(Y79))</f>
        <v>1</v>
      </c>
      <c r="X79" t="b">
        <f t="shared" si="12"/>
        <v>1</v>
      </c>
      <c r="Y79" t="b">
        <f>AND($A79="x",NOT(ISBLANK('Daļu izvēle'!Q75)))</f>
        <v>0</v>
      </c>
      <c r="Z79" t="b">
        <f t="shared" si="13"/>
        <v>1</v>
      </c>
      <c r="AC79" s="1" t="b">
        <f>AND($A79="x",'Daļu izvēle'!$Q75&lt;&gt;"",ISBLANK($K79))</f>
        <v>0</v>
      </c>
      <c r="AD79" s="1" t="b">
        <f>AND($A79="x",'Daļu izvēle'!$Q75&lt;&gt;"",ISBLANK($P79))</f>
        <v>0</v>
      </c>
      <c r="AE79" s="1" t="e">
        <f t="shared" si="8"/>
        <v>#VALUE!</v>
      </c>
      <c r="AG79" s="76" t="b">
        <f>AND($A79="x",'Daļu izvēle'!$Q75&lt;&gt;"",'Daļu izvēle'!Q75&lt;&gt;0)</f>
        <v>0</v>
      </c>
      <c r="AH79" s="76" t="b">
        <f t="shared" si="14"/>
        <v>0</v>
      </c>
      <c r="AI79" s="57" t="b">
        <f>I79&gt;=0.85*Stādīšana!I78</f>
        <v>1</v>
      </c>
      <c r="AJ79" s="57" t="b">
        <f t="shared" si="15"/>
        <v>1</v>
      </c>
    </row>
    <row r="80" spans="1:36" hidden="1" x14ac:dyDescent="0.3">
      <c r="A80" s="324" t="str">
        <f>SUBSTITUTE('Daļu izvēle'!A76,"0","")</f>
        <v/>
      </c>
      <c r="B80" s="365">
        <f>'Daļu izvēle'!B76</f>
        <v>68</v>
      </c>
      <c r="C80" s="365" t="str">
        <f>'Daļu izvēle'!C76</f>
        <v>Dienvidkurzeme</v>
      </c>
      <c r="D80" s="366" t="str">
        <f>'Daļu izvēle'!D76</f>
        <v>Nīcas</v>
      </c>
      <c r="E80" s="370">
        <f>'Daļu izvēle'!Q76</f>
        <v>55</v>
      </c>
      <c r="F80" s="370">
        <f>'Daļu izvēle'!R76</f>
        <v>20</v>
      </c>
      <c r="G80" s="108">
        <f>'Daļu izvēle'!S76</f>
        <v>0</v>
      </c>
      <c r="H80" s="109">
        <f>'Daļu izvēle'!T76</f>
        <v>0</v>
      </c>
      <c r="I80" s="383"/>
      <c r="J80" s="404">
        <f t="shared" si="9"/>
        <v>0</v>
      </c>
      <c r="K80" s="167" t="str">
        <f>IF($AG80,IF(AND($I80&lt;&gt;"",$I80&lt;&gt;0),ROUND(ROUND($I80,3)*Cenas!$B$23*Cenas!B$27,2),0),"")</f>
        <v/>
      </c>
      <c r="L80" s="166" t="str">
        <f>IF($AG80,IF(AND($I80&lt;&gt;"",$I80&lt;&gt;0),ROUND(ROUND($I80,3)*Cenas!$B$23*Cenas!C$27,2),0),"")</f>
        <v/>
      </c>
      <c r="M80" s="166" t="str">
        <f>IF($AG80,IF(AND($I80&lt;&gt;"",$I80&lt;&gt;0),ROUND(ROUND($I80,3)*Cenas!$B$23*Cenas!D$27,2),0),"")</f>
        <v/>
      </c>
      <c r="N80" s="166" t="str">
        <f>IF($AG80,IF(AND($I80&lt;&gt;"",$I80&lt;&gt;0),ROUND(ROUND($I80,3)*Cenas!$B$23*Cenas!E$27,2),0),"")</f>
        <v/>
      </c>
      <c r="O80" s="166" t="str">
        <f>IF($AG80,IF(AND($I80&lt;&gt;"",$I80&lt;&gt;0),ROUND(ROUND($I80,3)*Cenas!$B$23*Cenas!F$27,2),0),"")</f>
        <v/>
      </c>
      <c r="P80" s="166" t="str">
        <f>IF($AG80,IF(AND($I80&lt;&gt;"",$I80&lt;&gt;0),ROUND(ROUND($I80,3)*Cenas!$B$23*Cenas!D$27,2),0),"")</f>
        <v/>
      </c>
      <c r="Q80" s="166" t="str">
        <f>IF($AG80,IF(AND($I80&lt;&gt;"",$I80&lt;&gt;0),ROUND(ROUND($I80,3)*Cenas!$B$23*Cenas!E$27,2),0),"")</f>
        <v/>
      </c>
      <c r="R80" s="166" t="str">
        <f>IF($AG80,IF(AND($I80&lt;&gt;"",$I80&lt;&gt;0),ROUND(ROUND($I80,3)*Cenas!$B$23*Cenas!I$27,2),0),"")</f>
        <v/>
      </c>
      <c r="S80" s="169" t="str">
        <f>IF($AG80,IF(AND($I80&lt;&gt;"",$I80&lt;&gt;0),ROUND(ROUND($I80,3)*Cenas!$B$23*Cenas!F$27,2),0),"")</f>
        <v/>
      </c>
      <c r="U80" t="b">
        <f t="shared" si="10"/>
        <v>1</v>
      </c>
      <c r="V80" t="b">
        <f t="shared" si="11"/>
        <v>1</v>
      </c>
      <c r="W80" t="b">
        <f>OR(AND(U80,V80,S80&gt;=0.89*'Daļu izvēle'!J76),NOT(Y80))</f>
        <v>1</v>
      </c>
      <c r="X80" t="b">
        <f t="shared" si="12"/>
        <v>1</v>
      </c>
      <c r="Y80" t="b">
        <f>AND($A80="x",NOT(ISBLANK('Daļu izvēle'!Q76)))</f>
        <v>0</v>
      </c>
      <c r="Z80" t="b">
        <f t="shared" si="13"/>
        <v>1</v>
      </c>
      <c r="AC80" s="1" t="b">
        <f>AND($A80="x",'Daļu izvēle'!$Q76&lt;&gt;"",ISBLANK($K80))</f>
        <v>0</v>
      </c>
      <c r="AD80" s="1" t="b">
        <f>AND($A80="x",'Daļu izvēle'!$Q76&lt;&gt;"",ISBLANK($P80))</f>
        <v>0</v>
      </c>
      <c r="AE80" s="1" t="e">
        <f t="shared" si="8"/>
        <v>#VALUE!</v>
      </c>
      <c r="AG80" s="76" t="b">
        <f>AND($A80="x",'Daļu izvēle'!$Q76&lt;&gt;"",'Daļu izvēle'!Q76&lt;&gt;0)</f>
        <v>0</v>
      </c>
      <c r="AH80" s="76" t="b">
        <f t="shared" si="14"/>
        <v>0</v>
      </c>
      <c r="AI80" s="57" t="b">
        <f>I80&gt;=0.85*Stādīšana!I79</f>
        <v>1</v>
      </c>
      <c r="AJ80" s="57" t="b">
        <f t="shared" si="15"/>
        <v>1</v>
      </c>
    </row>
    <row r="81" spans="1:36" hidden="1" x14ac:dyDescent="0.3">
      <c r="A81" s="324" t="str">
        <f>SUBSTITUTE('Daļu izvēle'!A77,"0","")</f>
        <v/>
      </c>
      <c r="B81" s="365">
        <f>'Daļu izvēle'!B77</f>
        <v>69</v>
      </c>
      <c r="C81" s="365" t="str">
        <f>'Daļu izvēle'!C77</f>
        <v>Dienvidkurzeme</v>
      </c>
      <c r="D81" s="366" t="str">
        <f>'Daļu izvēle'!D77</f>
        <v>Nīcas</v>
      </c>
      <c r="E81" s="370">
        <f>'Daļu izvēle'!Q77</f>
        <v>0</v>
      </c>
      <c r="F81" s="370">
        <f>'Daļu izvēle'!R77</f>
        <v>0</v>
      </c>
      <c r="G81" s="108">
        <f>'Daļu izvēle'!S77</f>
        <v>0</v>
      </c>
      <c r="H81" s="109">
        <f>'Daļu izvēle'!T77</f>
        <v>0</v>
      </c>
      <c r="I81" s="383"/>
      <c r="J81" s="404">
        <f t="shared" si="9"/>
        <v>0</v>
      </c>
      <c r="K81" s="167" t="str">
        <f>IF($AG81,IF(AND($I81&lt;&gt;"",$I81&lt;&gt;0),ROUND(ROUND($I81,3)*Cenas!$B$23*Cenas!B$27,2),0),"")</f>
        <v/>
      </c>
      <c r="L81" s="166" t="str">
        <f>IF($AG81,IF(AND($I81&lt;&gt;"",$I81&lt;&gt;0),ROUND(ROUND($I81,3)*Cenas!$B$23*Cenas!C$27,2),0),"")</f>
        <v/>
      </c>
      <c r="M81" s="166" t="str">
        <f>IF($AG81,IF(AND($I81&lt;&gt;"",$I81&lt;&gt;0),ROUND(ROUND($I81,3)*Cenas!$B$23*Cenas!D$27,2),0),"")</f>
        <v/>
      </c>
      <c r="N81" s="166" t="str">
        <f>IF($AG81,IF(AND($I81&lt;&gt;"",$I81&lt;&gt;0),ROUND(ROUND($I81,3)*Cenas!$B$23*Cenas!E$27,2),0),"")</f>
        <v/>
      </c>
      <c r="O81" s="166" t="str">
        <f>IF($AG81,IF(AND($I81&lt;&gt;"",$I81&lt;&gt;0),ROUND(ROUND($I81,3)*Cenas!$B$23*Cenas!F$27,2),0),"")</f>
        <v/>
      </c>
      <c r="P81" s="166" t="str">
        <f>IF($AG81,IF(AND($I81&lt;&gt;"",$I81&lt;&gt;0),ROUND(ROUND($I81,3)*Cenas!$B$23*Cenas!D$27,2),0),"")</f>
        <v/>
      </c>
      <c r="Q81" s="166" t="str">
        <f>IF($AG81,IF(AND($I81&lt;&gt;"",$I81&lt;&gt;0),ROUND(ROUND($I81,3)*Cenas!$B$23*Cenas!E$27,2),0),"")</f>
        <v/>
      </c>
      <c r="R81" s="166" t="str">
        <f>IF($AG81,IF(AND($I81&lt;&gt;"",$I81&lt;&gt;0),ROUND(ROUND($I81,3)*Cenas!$B$23*Cenas!I$27,2),0),"")</f>
        <v/>
      </c>
      <c r="S81" s="169" t="str">
        <f>IF($AG81,IF(AND($I81&lt;&gt;"",$I81&lt;&gt;0),ROUND(ROUND($I81,3)*Cenas!$B$23*Cenas!F$27,2),0),"")</f>
        <v/>
      </c>
      <c r="U81" t="b">
        <f t="shared" si="10"/>
        <v>1</v>
      </c>
      <c r="V81" t="b">
        <f t="shared" si="11"/>
        <v>1</v>
      </c>
      <c r="W81" t="b">
        <f>OR(AND(U81,V81,S81&gt;=0.89*'Daļu izvēle'!J77),NOT(Y81))</f>
        <v>1</v>
      </c>
      <c r="X81" t="b">
        <f t="shared" si="12"/>
        <v>1</v>
      </c>
      <c r="Y81" t="b">
        <f>AND($A81="x",NOT(ISBLANK('Daļu izvēle'!Q77)))</f>
        <v>0</v>
      </c>
      <c r="Z81" t="b">
        <f t="shared" si="13"/>
        <v>1</v>
      </c>
      <c r="AC81" s="1" t="b">
        <f>AND($A81="x",'Daļu izvēle'!$Q77&lt;&gt;"",ISBLANK($K81))</f>
        <v>0</v>
      </c>
      <c r="AD81" s="1" t="b">
        <f>AND($A81="x",'Daļu izvēle'!$Q77&lt;&gt;"",ISBLANK($P81))</f>
        <v>0</v>
      </c>
      <c r="AE81" s="1" t="e">
        <f t="shared" si="8"/>
        <v>#VALUE!</v>
      </c>
      <c r="AG81" s="76" t="b">
        <f>AND($A81="x",'Daļu izvēle'!$Q77&lt;&gt;"",'Daļu izvēle'!Q77&lt;&gt;0)</f>
        <v>0</v>
      </c>
      <c r="AH81" s="76" t="b">
        <f t="shared" si="14"/>
        <v>0</v>
      </c>
      <c r="AI81" s="57" t="b">
        <f>I81&gt;=0.85*Stādīšana!I80</f>
        <v>1</v>
      </c>
      <c r="AJ81" s="57" t="b">
        <f t="shared" si="15"/>
        <v>1</v>
      </c>
    </row>
    <row r="82" spans="1:36" hidden="1" x14ac:dyDescent="0.3">
      <c r="A82" s="324" t="str">
        <f>SUBSTITUTE('Daļu izvēle'!A78,"0","")</f>
        <v/>
      </c>
      <c r="B82" s="365">
        <f>'Daļu izvēle'!B78</f>
        <v>70</v>
      </c>
      <c r="C82" s="365" t="str">
        <f>'Daļu izvēle'!C78</f>
        <v>Dienvidkurzeme</v>
      </c>
      <c r="D82" s="366" t="str">
        <f>'Daļu izvēle'!D78</f>
        <v>Nīcas</v>
      </c>
      <c r="E82" s="370">
        <f>'Daļu izvēle'!Q78</f>
        <v>0</v>
      </c>
      <c r="F82" s="370">
        <f>'Daļu izvēle'!R78</f>
        <v>0</v>
      </c>
      <c r="G82" s="108">
        <f>'Daļu izvēle'!S78</f>
        <v>0</v>
      </c>
      <c r="H82" s="109">
        <f>'Daļu izvēle'!T78</f>
        <v>0</v>
      </c>
      <c r="I82" s="383"/>
      <c r="J82" s="404">
        <f t="shared" si="9"/>
        <v>0</v>
      </c>
      <c r="K82" s="167" t="str">
        <f>IF($AG82,IF(AND($I82&lt;&gt;"",$I82&lt;&gt;0),ROUND(ROUND($I82,3)*Cenas!$B$23*Cenas!B$27,2),0),"")</f>
        <v/>
      </c>
      <c r="L82" s="166" t="str">
        <f>IF($AG82,IF(AND($I82&lt;&gt;"",$I82&lt;&gt;0),ROUND(ROUND($I82,3)*Cenas!$B$23*Cenas!C$27,2),0),"")</f>
        <v/>
      </c>
      <c r="M82" s="166" t="str">
        <f>IF($AG82,IF(AND($I82&lt;&gt;"",$I82&lt;&gt;0),ROUND(ROUND($I82,3)*Cenas!$B$23*Cenas!D$27,2),0),"")</f>
        <v/>
      </c>
      <c r="N82" s="166" t="str">
        <f>IF($AG82,IF(AND($I82&lt;&gt;"",$I82&lt;&gt;0),ROUND(ROUND($I82,3)*Cenas!$B$23*Cenas!E$27,2),0),"")</f>
        <v/>
      </c>
      <c r="O82" s="166" t="str">
        <f>IF($AG82,IF(AND($I82&lt;&gt;"",$I82&lt;&gt;0),ROUND(ROUND($I82,3)*Cenas!$B$23*Cenas!F$27,2),0),"")</f>
        <v/>
      </c>
      <c r="P82" s="166" t="str">
        <f>IF($AG82,IF(AND($I82&lt;&gt;"",$I82&lt;&gt;0),ROUND(ROUND($I82,3)*Cenas!$B$23*Cenas!D$27,2),0),"")</f>
        <v/>
      </c>
      <c r="Q82" s="166" t="str">
        <f>IF($AG82,IF(AND($I82&lt;&gt;"",$I82&lt;&gt;0),ROUND(ROUND($I82,3)*Cenas!$B$23*Cenas!E$27,2),0),"")</f>
        <v/>
      </c>
      <c r="R82" s="166" t="str">
        <f>IF($AG82,IF(AND($I82&lt;&gt;"",$I82&lt;&gt;0),ROUND(ROUND($I82,3)*Cenas!$B$23*Cenas!I$27,2),0),"")</f>
        <v/>
      </c>
      <c r="S82" s="169" t="str">
        <f>IF($AG82,IF(AND($I82&lt;&gt;"",$I82&lt;&gt;0),ROUND(ROUND($I82,3)*Cenas!$B$23*Cenas!F$27,2),0),"")</f>
        <v/>
      </c>
      <c r="U82" t="b">
        <f t="shared" si="10"/>
        <v>1</v>
      </c>
      <c r="V82" t="b">
        <f t="shared" si="11"/>
        <v>1</v>
      </c>
      <c r="W82" t="b">
        <f>OR(AND(U82,V82,S82&gt;=0.89*'Daļu izvēle'!J78),NOT(Y82))</f>
        <v>1</v>
      </c>
      <c r="X82" t="b">
        <f t="shared" si="12"/>
        <v>1</v>
      </c>
      <c r="Y82" t="b">
        <f>AND($A82="x",NOT(ISBLANK('Daļu izvēle'!Q78)))</f>
        <v>0</v>
      </c>
      <c r="Z82" t="b">
        <f t="shared" si="13"/>
        <v>1</v>
      </c>
      <c r="AC82" s="1" t="b">
        <f>AND($A82="x",'Daļu izvēle'!$Q78&lt;&gt;"",ISBLANK($K82))</f>
        <v>0</v>
      </c>
      <c r="AD82" s="1" t="b">
        <f>AND($A82="x",'Daļu izvēle'!$Q78&lt;&gt;"",ISBLANK($P82))</f>
        <v>0</v>
      </c>
      <c r="AE82" s="1" t="e">
        <f t="shared" si="8"/>
        <v>#VALUE!</v>
      </c>
      <c r="AG82" s="76" t="b">
        <f>AND($A82="x",'Daļu izvēle'!$Q78&lt;&gt;"",'Daļu izvēle'!Q78&lt;&gt;0)</f>
        <v>0</v>
      </c>
      <c r="AH82" s="76" t="b">
        <f t="shared" si="14"/>
        <v>0</v>
      </c>
      <c r="AI82" s="57" t="b">
        <f>I82&gt;=0.85*Stādīšana!I81</f>
        <v>1</v>
      </c>
      <c r="AJ82" s="57" t="b">
        <f t="shared" si="15"/>
        <v>1</v>
      </c>
    </row>
    <row r="83" spans="1:36" hidden="1" x14ac:dyDescent="0.3">
      <c r="A83" s="324" t="str">
        <f>SUBSTITUTE('Daļu izvēle'!A79,"0","")</f>
        <v/>
      </c>
      <c r="B83" s="365">
        <f>'Daļu izvēle'!B79</f>
        <v>71</v>
      </c>
      <c r="C83" s="365" t="str">
        <f>'Daļu izvēle'!C79</f>
        <v>Dienvidlatgale</v>
      </c>
      <c r="D83" s="366" t="str">
        <f>'Daļu izvēle'!D79</f>
        <v>Viesītes</v>
      </c>
      <c r="E83" s="370">
        <f>'Daļu izvēle'!Q79</f>
        <v>0</v>
      </c>
      <c r="F83" s="370">
        <f>'Daļu izvēle'!R79</f>
        <v>0</v>
      </c>
      <c r="G83" s="108">
        <f>'Daļu izvēle'!S79</f>
        <v>0</v>
      </c>
      <c r="H83" s="109">
        <f>'Daļu izvēle'!T79</f>
        <v>0</v>
      </c>
      <c r="I83" s="383"/>
      <c r="J83" s="404">
        <f t="shared" si="9"/>
        <v>0</v>
      </c>
      <c r="K83" s="167" t="str">
        <f>IF($AG83,IF(AND($I83&lt;&gt;"",$I83&lt;&gt;0),ROUND(ROUND($I83,3)*Cenas!$B$23*Cenas!B$27,2),0),"")</f>
        <v/>
      </c>
      <c r="L83" s="166" t="str">
        <f>IF($AG83,IF(AND($I83&lt;&gt;"",$I83&lt;&gt;0),ROUND(ROUND($I83,3)*Cenas!$B$23*Cenas!C$27,2),0),"")</f>
        <v/>
      </c>
      <c r="M83" s="166" t="str">
        <f>IF($AG83,IF(AND($I83&lt;&gt;"",$I83&lt;&gt;0),ROUND(ROUND($I83,3)*Cenas!$B$23*Cenas!D$27,2),0),"")</f>
        <v/>
      </c>
      <c r="N83" s="166" t="str">
        <f>IF($AG83,IF(AND($I83&lt;&gt;"",$I83&lt;&gt;0),ROUND(ROUND($I83,3)*Cenas!$B$23*Cenas!E$27,2),0),"")</f>
        <v/>
      </c>
      <c r="O83" s="166" t="str">
        <f>IF($AG83,IF(AND($I83&lt;&gt;"",$I83&lt;&gt;0),ROUND(ROUND($I83,3)*Cenas!$B$23*Cenas!F$27,2),0),"")</f>
        <v/>
      </c>
      <c r="P83" s="166" t="str">
        <f>IF($AG83,IF(AND($I83&lt;&gt;"",$I83&lt;&gt;0),ROUND(ROUND($I83,3)*Cenas!$B$23*Cenas!D$27,2),0),"")</f>
        <v/>
      </c>
      <c r="Q83" s="166" t="str">
        <f>IF($AG83,IF(AND($I83&lt;&gt;"",$I83&lt;&gt;0),ROUND(ROUND($I83,3)*Cenas!$B$23*Cenas!E$27,2),0),"")</f>
        <v/>
      </c>
      <c r="R83" s="166" t="str">
        <f>IF($AG83,IF(AND($I83&lt;&gt;"",$I83&lt;&gt;0),ROUND(ROUND($I83,3)*Cenas!$B$23*Cenas!I$27,2),0),"")</f>
        <v/>
      </c>
      <c r="S83" s="169" t="str">
        <f>IF($AG83,IF(AND($I83&lt;&gt;"",$I83&lt;&gt;0),ROUND(ROUND($I83,3)*Cenas!$B$23*Cenas!F$27,2),0),"")</f>
        <v/>
      </c>
      <c r="U83" t="b">
        <f t="shared" si="10"/>
        <v>1</v>
      </c>
      <c r="V83" t="b">
        <f t="shared" si="11"/>
        <v>1</v>
      </c>
      <c r="W83" t="b">
        <f>OR(AND(U83,V83,S83&gt;=0.89*'Daļu izvēle'!J79),NOT(Y83))</f>
        <v>1</v>
      </c>
      <c r="X83" t="b">
        <f t="shared" si="12"/>
        <v>1</v>
      </c>
      <c r="Y83" t="b">
        <f>AND($A83="x",NOT(ISBLANK('Daļu izvēle'!Q79)))</f>
        <v>0</v>
      </c>
      <c r="Z83" t="b">
        <f t="shared" si="13"/>
        <v>1</v>
      </c>
      <c r="AC83" s="1" t="b">
        <f>AND($A83="x",'Daļu izvēle'!$Q79&lt;&gt;"",ISBLANK($K83))</f>
        <v>0</v>
      </c>
      <c r="AD83" s="1" t="b">
        <f>AND($A83="x",'Daļu izvēle'!$Q79&lt;&gt;"",ISBLANK($P83))</f>
        <v>0</v>
      </c>
      <c r="AE83" s="1" t="e">
        <f t="shared" si="8"/>
        <v>#VALUE!</v>
      </c>
      <c r="AG83" s="76" t="b">
        <f>AND($A83="x",'Daļu izvēle'!$Q79&lt;&gt;"",'Daļu izvēle'!Q79&lt;&gt;0)</f>
        <v>0</v>
      </c>
      <c r="AH83" s="76" t="b">
        <f t="shared" si="14"/>
        <v>0</v>
      </c>
      <c r="AI83" s="57" t="b">
        <f>I83&gt;=0.85*Stādīšana!I82</f>
        <v>1</v>
      </c>
      <c r="AJ83" s="57" t="b">
        <f t="shared" si="15"/>
        <v>1</v>
      </c>
    </row>
    <row r="84" spans="1:36" hidden="1" x14ac:dyDescent="0.3">
      <c r="A84" s="324" t="str">
        <f>SUBSTITUTE('Daļu izvēle'!A80,"0","")</f>
        <v/>
      </c>
      <c r="B84" s="365">
        <f>'Daļu izvēle'!B80</f>
        <v>72</v>
      </c>
      <c r="C84" s="365" t="str">
        <f>'Daļu izvēle'!C80</f>
        <v>Dienvidlatgale</v>
      </c>
      <c r="D84" s="366" t="str">
        <f>'Daļu izvēle'!D80</f>
        <v>Viesītes</v>
      </c>
      <c r="E84" s="370">
        <f>'Daļu izvēle'!Q80</f>
        <v>80</v>
      </c>
      <c r="F84" s="370">
        <f>'Daļu izvēle'!R80</f>
        <v>70</v>
      </c>
      <c r="G84" s="108">
        <f>'Daļu izvēle'!S80</f>
        <v>0</v>
      </c>
      <c r="H84" s="109">
        <f>'Daļu izvēle'!T80</f>
        <v>0</v>
      </c>
      <c r="I84" s="383"/>
      <c r="J84" s="404">
        <f t="shared" si="9"/>
        <v>0</v>
      </c>
      <c r="K84" s="167" t="str">
        <f>IF($AG84,IF(AND($I84&lt;&gt;"",$I84&lt;&gt;0),ROUND(ROUND($I84,3)*Cenas!$B$23*Cenas!B$27,2),0),"")</f>
        <v/>
      </c>
      <c r="L84" s="166" t="str">
        <f>IF($AG84,IF(AND($I84&lt;&gt;"",$I84&lt;&gt;0),ROUND(ROUND($I84,3)*Cenas!$B$23*Cenas!C$27,2),0),"")</f>
        <v/>
      </c>
      <c r="M84" s="166" t="str">
        <f>IF($AG84,IF(AND($I84&lt;&gt;"",$I84&lt;&gt;0),ROUND(ROUND($I84,3)*Cenas!$B$23*Cenas!D$27,2),0),"")</f>
        <v/>
      </c>
      <c r="N84" s="166" t="str">
        <f>IF($AG84,IF(AND($I84&lt;&gt;"",$I84&lt;&gt;0),ROUND(ROUND($I84,3)*Cenas!$B$23*Cenas!E$27,2),0),"")</f>
        <v/>
      </c>
      <c r="O84" s="166" t="str">
        <f>IF($AG84,IF(AND($I84&lt;&gt;"",$I84&lt;&gt;0),ROUND(ROUND($I84,3)*Cenas!$B$23*Cenas!F$27,2),0),"")</f>
        <v/>
      </c>
      <c r="P84" s="166" t="str">
        <f>IF($AG84,IF(AND($I84&lt;&gt;"",$I84&lt;&gt;0),ROUND(ROUND($I84,3)*Cenas!$B$23*Cenas!D$27,2),0),"")</f>
        <v/>
      </c>
      <c r="Q84" s="166" t="str">
        <f>IF($AG84,IF(AND($I84&lt;&gt;"",$I84&lt;&gt;0),ROUND(ROUND($I84,3)*Cenas!$B$23*Cenas!E$27,2),0),"")</f>
        <v/>
      </c>
      <c r="R84" s="166" t="str">
        <f>IF($AG84,IF(AND($I84&lt;&gt;"",$I84&lt;&gt;0),ROUND(ROUND($I84,3)*Cenas!$B$23*Cenas!I$27,2),0),"")</f>
        <v/>
      </c>
      <c r="S84" s="169" t="str">
        <f>IF($AG84,IF(AND($I84&lt;&gt;"",$I84&lt;&gt;0),ROUND(ROUND($I84,3)*Cenas!$B$23*Cenas!F$27,2),0),"")</f>
        <v/>
      </c>
      <c r="U84" t="b">
        <f t="shared" si="10"/>
        <v>1</v>
      </c>
      <c r="V84" t="b">
        <f t="shared" si="11"/>
        <v>1</v>
      </c>
      <c r="W84" t="b">
        <f>OR(AND(U84,V84,S84&gt;=0.89*'Daļu izvēle'!J80),NOT(Y84))</f>
        <v>1</v>
      </c>
      <c r="X84" t="b">
        <f t="shared" si="12"/>
        <v>1</v>
      </c>
      <c r="Y84" t="b">
        <f>AND($A84="x",NOT(ISBLANK('Daļu izvēle'!Q80)))</f>
        <v>0</v>
      </c>
      <c r="Z84" t="b">
        <f t="shared" si="13"/>
        <v>1</v>
      </c>
      <c r="AC84" s="1" t="b">
        <f>AND($A84="x",'Daļu izvēle'!$Q80&lt;&gt;"",ISBLANK($K84))</f>
        <v>0</v>
      </c>
      <c r="AD84" s="1" t="b">
        <f>AND($A84="x",'Daļu izvēle'!$Q80&lt;&gt;"",ISBLANK($P84))</f>
        <v>0</v>
      </c>
      <c r="AE84" s="1" t="e">
        <f t="shared" si="8"/>
        <v>#VALUE!</v>
      </c>
      <c r="AG84" s="76" t="b">
        <f>AND($A84="x",'Daļu izvēle'!$Q80&lt;&gt;"",'Daļu izvēle'!Q80&lt;&gt;0)</f>
        <v>0</v>
      </c>
      <c r="AH84" s="76" t="b">
        <f t="shared" si="14"/>
        <v>0</v>
      </c>
      <c r="AI84" s="57" t="b">
        <f>I84&gt;=0.85*Stādīšana!I83</f>
        <v>1</v>
      </c>
      <c r="AJ84" s="57" t="b">
        <f t="shared" si="15"/>
        <v>1</v>
      </c>
    </row>
    <row r="85" spans="1:36" hidden="1" x14ac:dyDescent="0.3">
      <c r="A85" s="324" t="str">
        <f>SUBSTITUTE('Daļu izvēle'!A81,"0","")</f>
        <v/>
      </c>
      <c r="B85" s="365">
        <f>'Daļu izvēle'!B81</f>
        <v>73</v>
      </c>
      <c r="C85" s="365" t="str">
        <f>'Daļu izvēle'!C81</f>
        <v>Dienvidlatgale</v>
      </c>
      <c r="D85" s="366" t="str">
        <f>'Daļu izvēle'!D81</f>
        <v>Viesītes</v>
      </c>
      <c r="E85" s="370">
        <f>'Daļu izvēle'!Q81</f>
        <v>65</v>
      </c>
      <c r="F85" s="370">
        <f>'Daļu izvēle'!R81</f>
        <v>0</v>
      </c>
      <c r="G85" s="108">
        <f>'Daļu izvēle'!S81</f>
        <v>0</v>
      </c>
      <c r="H85" s="109">
        <f>'Daļu izvēle'!T81</f>
        <v>0</v>
      </c>
      <c r="I85" s="383"/>
      <c r="J85" s="404">
        <f t="shared" si="9"/>
        <v>0</v>
      </c>
      <c r="K85" s="167" t="str">
        <f>IF($AG85,IF(AND($I85&lt;&gt;"",$I85&lt;&gt;0),ROUND(ROUND($I85,3)*Cenas!$B$23*Cenas!B$27,2),0),"")</f>
        <v/>
      </c>
      <c r="L85" s="166" t="str">
        <f>IF($AG85,IF(AND($I85&lt;&gt;"",$I85&lt;&gt;0),ROUND(ROUND($I85,3)*Cenas!$B$23*Cenas!C$27,2),0),"")</f>
        <v/>
      </c>
      <c r="M85" s="166" t="str">
        <f>IF($AG85,IF(AND($I85&lt;&gt;"",$I85&lt;&gt;0),ROUND(ROUND($I85,3)*Cenas!$B$23*Cenas!D$27,2),0),"")</f>
        <v/>
      </c>
      <c r="N85" s="166" t="str">
        <f>IF($AG85,IF(AND($I85&lt;&gt;"",$I85&lt;&gt;0),ROUND(ROUND($I85,3)*Cenas!$B$23*Cenas!E$27,2),0),"")</f>
        <v/>
      </c>
      <c r="O85" s="166" t="str">
        <f>IF($AG85,IF(AND($I85&lt;&gt;"",$I85&lt;&gt;0),ROUND(ROUND($I85,3)*Cenas!$B$23*Cenas!F$27,2),0),"")</f>
        <v/>
      </c>
      <c r="P85" s="166" t="str">
        <f>IF($AG85,IF(AND($I85&lt;&gt;"",$I85&lt;&gt;0),ROUND(ROUND($I85,3)*Cenas!$B$23*Cenas!D$27,2),0),"")</f>
        <v/>
      </c>
      <c r="Q85" s="166" t="str">
        <f>IF($AG85,IF(AND($I85&lt;&gt;"",$I85&lt;&gt;0),ROUND(ROUND($I85,3)*Cenas!$B$23*Cenas!E$27,2),0),"")</f>
        <v/>
      </c>
      <c r="R85" s="166" t="str">
        <f>IF($AG85,IF(AND($I85&lt;&gt;"",$I85&lt;&gt;0),ROUND(ROUND($I85,3)*Cenas!$B$23*Cenas!I$27,2),0),"")</f>
        <v/>
      </c>
      <c r="S85" s="169" t="str">
        <f>IF($AG85,IF(AND($I85&lt;&gt;"",$I85&lt;&gt;0),ROUND(ROUND($I85,3)*Cenas!$B$23*Cenas!F$27,2),0),"")</f>
        <v/>
      </c>
      <c r="U85" t="b">
        <f t="shared" si="10"/>
        <v>1</v>
      </c>
      <c r="V85" t="b">
        <f t="shared" si="11"/>
        <v>1</v>
      </c>
      <c r="W85" t="b">
        <f>OR(AND(U85,V85,S85&gt;=0.89*'Daļu izvēle'!J81),NOT(Y85))</f>
        <v>1</v>
      </c>
      <c r="X85" t="b">
        <f t="shared" si="12"/>
        <v>1</v>
      </c>
      <c r="Y85" t="b">
        <f>AND($A85="x",NOT(ISBLANK('Daļu izvēle'!Q81)))</f>
        <v>0</v>
      </c>
      <c r="Z85" t="b">
        <f t="shared" si="13"/>
        <v>1</v>
      </c>
      <c r="AC85" s="1" t="b">
        <f>AND($A85="x",'Daļu izvēle'!$Q81&lt;&gt;"",ISBLANK($K85))</f>
        <v>0</v>
      </c>
      <c r="AD85" s="1" t="b">
        <f>AND($A85="x",'Daļu izvēle'!$Q81&lt;&gt;"",ISBLANK($P85))</f>
        <v>0</v>
      </c>
      <c r="AE85" s="1" t="e">
        <f t="shared" si="8"/>
        <v>#VALUE!</v>
      </c>
      <c r="AG85" s="76" t="b">
        <f>AND($A85="x",'Daļu izvēle'!$Q81&lt;&gt;"",'Daļu izvēle'!Q81&lt;&gt;0)</f>
        <v>0</v>
      </c>
      <c r="AH85" s="76" t="b">
        <f t="shared" si="14"/>
        <v>0</v>
      </c>
      <c r="AI85" s="57" t="b">
        <f>I85&gt;=0.85*Stādīšana!I84</f>
        <v>1</v>
      </c>
      <c r="AJ85" s="57" t="b">
        <f t="shared" si="15"/>
        <v>1</v>
      </c>
    </row>
    <row r="86" spans="1:36" hidden="1" x14ac:dyDescent="0.3">
      <c r="A86" s="324" t="str">
        <f>SUBSTITUTE('Daļu izvēle'!A82,"0","")</f>
        <v/>
      </c>
      <c r="B86" s="365">
        <f>'Daļu izvēle'!B82</f>
        <v>74</v>
      </c>
      <c r="C86" s="365" t="str">
        <f>'Daļu izvēle'!C82</f>
        <v>Dienvidlatgale</v>
      </c>
      <c r="D86" s="366" t="str">
        <f>'Daļu izvēle'!D82</f>
        <v>Ābeļu</v>
      </c>
      <c r="E86" s="370">
        <f>'Daļu izvēle'!Q82</f>
        <v>110</v>
      </c>
      <c r="F86" s="370">
        <f>'Daļu izvēle'!R82</f>
        <v>0</v>
      </c>
      <c r="G86" s="108">
        <f>'Daļu izvēle'!S82</f>
        <v>0</v>
      </c>
      <c r="H86" s="109">
        <f>'Daļu izvēle'!T82</f>
        <v>0</v>
      </c>
      <c r="I86" s="383"/>
      <c r="J86" s="404">
        <f t="shared" si="9"/>
        <v>0</v>
      </c>
      <c r="K86" s="167" t="str">
        <f>IF($AG86,IF(AND($I86&lt;&gt;"",$I86&lt;&gt;0),ROUND(ROUND($I86,3)*Cenas!$B$23*Cenas!B$27,2),0),"")</f>
        <v/>
      </c>
      <c r="L86" s="166" t="str">
        <f>IF($AG86,IF(AND($I86&lt;&gt;"",$I86&lt;&gt;0),ROUND(ROUND($I86,3)*Cenas!$B$23*Cenas!C$27,2),0),"")</f>
        <v/>
      </c>
      <c r="M86" s="166" t="str">
        <f>IF($AG86,IF(AND($I86&lt;&gt;"",$I86&lt;&gt;0),ROUND(ROUND($I86,3)*Cenas!$B$23*Cenas!D$27,2),0),"")</f>
        <v/>
      </c>
      <c r="N86" s="166" t="str">
        <f>IF($AG86,IF(AND($I86&lt;&gt;"",$I86&lt;&gt;0),ROUND(ROUND($I86,3)*Cenas!$B$23*Cenas!E$27,2),0),"")</f>
        <v/>
      </c>
      <c r="O86" s="166" t="str">
        <f>IF($AG86,IF(AND($I86&lt;&gt;"",$I86&lt;&gt;0),ROUND(ROUND($I86,3)*Cenas!$B$23*Cenas!F$27,2),0),"")</f>
        <v/>
      </c>
      <c r="P86" s="166" t="str">
        <f>IF($AG86,IF(AND($I86&lt;&gt;"",$I86&lt;&gt;0),ROUND(ROUND($I86,3)*Cenas!$B$23*Cenas!D$27,2),0),"")</f>
        <v/>
      </c>
      <c r="Q86" s="166" t="str">
        <f>IF($AG86,IF(AND($I86&lt;&gt;"",$I86&lt;&gt;0),ROUND(ROUND($I86,3)*Cenas!$B$23*Cenas!E$27,2),0),"")</f>
        <v/>
      </c>
      <c r="R86" s="166" t="str">
        <f>IF($AG86,IF(AND($I86&lt;&gt;"",$I86&lt;&gt;0),ROUND(ROUND($I86,3)*Cenas!$B$23*Cenas!I$27,2),0),"")</f>
        <v/>
      </c>
      <c r="S86" s="169" t="str">
        <f>IF($AG86,IF(AND($I86&lt;&gt;"",$I86&lt;&gt;0),ROUND(ROUND($I86,3)*Cenas!$B$23*Cenas!F$27,2),0),"")</f>
        <v/>
      </c>
      <c r="U86" t="b">
        <f t="shared" si="10"/>
        <v>1</v>
      </c>
      <c r="V86" t="b">
        <f t="shared" si="11"/>
        <v>1</v>
      </c>
      <c r="W86" t="b">
        <f>OR(AND(U86,V86,S86&gt;=0.89*'Daļu izvēle'!J82),NOT(Y86))</f>
        <v>1</v>
      </c>
      <c r="X86" t="b">
        <f t="shared" si="12"/>
        <v>1</v>
      </c>
      <c r="Y86" t="b">
        <f>AND($A86="x",NOT(ISBLANK('Daļu izvēle'!Q82)))</f>
        <v>0</v>
      </c>
      <c r="Z86" t="b">
        <f t="shared" si="13"/>
        <v>1</v>
      </c>
      <c r="AC86" s="1" t="b">
        <f>AND($A86="x",'Daļu izvēle'!$Q82&lt;&gt;"",ISBLANK($K86))</f>
        <v>0</v>
      </c>
      <c r="AD86" s="1" t="b">
        <f>AND($A86="x",'Daļu izvēle'!$Q82&lt;&gt;"",ISBLANK($P86))</f>
        <v>0</v>
      </c>
      <c r="AE86" s="1" t="e">
        <f t="shared" si="8"/>
        <v>#VALUE!</v>
      </c>
      <c r="AG86" s="76" t="b">
        <f>AND($A86="x",'Daļu izvēle'!$Q82&lt;&gt;"",'Daļu izvēle'!Q82&lt;&gt;0)</f>
        <v>0</v>
      </c>
      <c r="AH86" s="76" t="b">
        <f t="shared" si="14"/>
        <v>0</v>
      </c>
      <c r="AI86" s="57" t="b">
        <f>I86&gt;=0.85*Stādīšana!I85</f>
        <v>1</v>
      </c>
      <c r="AJ86" s="57" t="b">
        <f t="shared" si="15"/>
        <v>1</v>
      </c>
    </row>
    <row r="87" spans="1:36" hidden="1" x14ac:dyDescent="0.3">
      <c r="A87" s="324" t="str">
        <f>SUBSTITUTE('Daļu izvēle'!A83,"0","")</f>
        <v/>
      </c>
      <c r="B87" s="365">
        <f>'Daļu izvēle'!B83</f>
        <v>75</v>
      </c>
      <c r="C87" s="365" t="str">
        <f>'Daļu izvēle'!C83</f>
        <v>Dienvidlatgale</v>
      </c>
      <c r="D87" s="366" t="str">
        <f>'Daļu izvēle'!D83</f>
        <v>Ābeļu</v>
      </c>
      <c r="E87" s="370">
        <f>'Daļu izvēle'!Q83</f>
        <v>110</v>
      </c>
      <c r="F87" s="370">
        <f>'Daļu izvēle'!R83</f>
        <v>0</v>
      </c>
      <c r="G87" s="108">
        <f>'Daļu izvēle'!S83</f>
        <v>0</v>
      </c>
      <c r="H87" s="109">
        <f>'Daļu izvēle'!T83</f>
        <v>0</v>
      </c>
      <c r="I87" s="383"/>
      <c r="J87" s="404">
        <f t="shared" si="9"/>
        <v>0</v>
      </c>
      <c r="K87" s="167" t="str">
        <f>IF($AG87,IF(AND($I87&lt;&gt;"",$I87&lt;&gt;0),ROUND(ROUND($I87,3)*Cenas!$B$23*Cenas!B$27,2),0),"")</f>
        <v/>
      </c>
      <c r="L87" s="166" t="str">
        <f>IF($AG87,IF(AND($I87&lt;&gt;"",$I87&lt;&gt;0),ROUND(ROUND($I87,3)*Cenas!$B$23*Cenas!C$27,2),0),"")</f>
        <v/>
      </c>
      <c r="M87" s="166" t="str">
        <f>IF($AG87,IF(AND($I87&lt;&gt;"",$I87&lt;&gt;0),ROUND(ROUND($I87,3)*Cenas!$B$23*Cenas!D$27,2),0),"")</f>
        <v/>
      </c>
      <c r="N87" s="166" t="str">
        <f>IF($AG87,IF(AND($I87&lt;&gt;"",$I87&lt;&gt;0),ROUND(ROUND($I87,3)*Cenas!$B$23*Cenas!E$27,2),0),"")</f>
        <v/>
      </c>
      <c r="O87" s="166" t="str">
        <f>IF($AG87,IF(AND($I87&lt;&gt;"",$I87&lt;&gt;0),ROUND(ROUND($I87,3)*Cenas!$B$23*Cenas!F$27,2),0),"")</f>
        <v/>
      </c>
      <c r="P87" s="166" t="str">
        <f>IF($AG87,IF(AND($I87&lt;&gt;"",$I87&lt;&gt;0),ROUND(ROUND($I87,3)*Cenas!$B$23*Cenas!D$27,2),0),"")</f>
        <v/>
      </c>
      <c r="Q87" s="166" t="str">
        <f>IF($AG87,IF(AND($I87&lt;&gt;"",$I87&lt;&gt;0),ROUND(ROUND($I87,3)*Cenas!$B$23*Cenas!E$27,2),0),"")</f>
        <v/>
      </c>
      <c r="R87" s="166" t="str">
        <f>IF($AG87,IF(AND($I87&lt;&gt;"",$I87&lt;&gt;0),ROUND(ROUND($I87,3)*Cenas!$B$23*Cenas!I$27,2),0),"")</f>
        <v/>
      </c>
      <c r="S87" s="169" t="str">
        <f>IF($AG87,IF(AND($I87&lt;&gt;"",$I87&lt;&gt;0),ROUND(ROUND($I87,3)*Cenas!$B$23*Cenas!F$27,2),0),"")</f>
        <v/>
      </c>
      <c r="U87" t="b">
        <f t="shared" si="10"/>
        <v>1</v>
      </c>
      <c r="V87" t="b">
        <f t="shared" si="11"/>
        <v>1</v>
      </c>
      <c r="W87" t="b">
        <f>OR(AND(U87,V87,S87&gt;=0.89*'Daļu izvēle'!J83),NOT(Y87))</f>
        <v>1</v>
      </c>
      <c r="X87" t="b">
        <f t="shared" si="12"/>
        <v>1</v>
      </c>
      <c r="Y87" t="b">
        <f>AND($A87="x",NOT(ISBLANK('Daļu izvēle'!Q83)))</f>
        <v>0</v>
      </c>
      <c r="Z87" t="b">
        <f t="shared" si="13"/>
        <v>1</v>
      </c>
      <c r="AC87" s="1" t="b">
        <f>AND($A87="x",'Daļu izvēle'!$Q83&lt;&gt;"",ISBLANK($K87))</f>
        <v>0</v>
      </c>
      <c r="AD87" s="1" t="b">
        <f>AND($A87="x",'Daļu izvēle'!$Q83&lt;&gt;"",ISBLANK($P87))</f>
        <v>0</v>
      </c>
      <c r="AE87" s="1" t="e">
        <f t="shared" si="8"/>
        <v>#VALUE!</v>
      </c>
      <c r="AG87" s="76" t="b">
        <f>AND($A87="x",'Daļu izvēle'!$Q83&lt;&gt;"",'Daļu izvēle'!Q83&lt;&gt;0)</f>
        <v>0</v>
      </c>
      <c r="AH87" s="76" t="b">
        <f t="shared" si="14"/>
        <v>0</v>
      </c>
      <c r="AI87" s="57" t="b">
        <f>I87&gt;=0.85*Stādīšana!I86</f>
        <v>1</v>
      </c>
      <c r="AJ87" s="57" t="b">
        <f t="shared" si="15"/>
        <v>1</v>
      </c>
    </row>
    <row r="88" spans="1:36" hidden="1" x14ac:dyDescent="0.3">
      <c r="A88" s="324" t="str">
        <f>SUBSTITUTE('Daļu izvēle'!A84,"0","")</f>
        <v/>
      </c>
      <c r="B88" s="365">
        <f>'Daļu izvēle'!B84</f>
        <v>76</v>
      </c>
      <c r="C88" s="365" t="str">
        <f>'Daļu izvēle'!C84</f>
        <v>Dienvidlatgale</v>
      </c>
      <c r="D88" s="366" t="str">
        <f>'Daļu izvēle'!D84</f>
        <v>Ābeļu</v>
      </c>
      <c r="E88" s="370">
        <f>'Daļu izvēle'!Q84</f>
        <v>110</v>
      </c>
      <c r="F88" s="370">
        <f>'Daļu izvēle'!R84</f>
        <v>100</v>
      </c>
      <c r="G88" s="108">
        <f>'Daļu izvēle'!S84</f>
        <v>0</v>
      </c>
      <c r="H88" s="109">
        <f>'Daļu izvēle'!T84</f>
        <v>0</v>
      </c>
      <c r="I88" s="383"/>
      <c r="J88" s="404">
        <f t="shared" si="9"/>
        <v>0</v>
      </c>
      <c r="K88" s="167" t="str">
        <f>IF($AG88,IF(AND($I88&lt;&gt;"",$I88&lt;&gt;0),ROUND(ROUND($I88,3)*Cenas!$B$23*Cenas!B$27,2),0),"")</f>
        <v/>
      </c>
      <c r="L88" s="166" t="str">
        <f>IF($AG88,IF(AND($I88&lt;&gt;"",$I88&lt;&gt;0),ROUND(ROUND($I88,3)*Cenas!$B$23*Cenas!C$27,2),0),"")</f>
        <v/>
      </c>
      <c r="M88" s="166" t="str">
        <f>IF($AG88,IF(AND($I88&lt;&gt;"",$I88&lt;&gt;0),ROUND(ROUND($I88,3)*Cenas!$B$23*Cenas!D$27,2),0),"")</f>
        <v/>
      </c>
      <c r="N88" s="166" t="str">
        <f>IF($AG88,IF(AND($I88&lt;&gt;"",$I88&lt;&gt;0),ROUND(ROUND($I88,3)*Cenas!$B$23*Cenas!E$27,2),0),"")</f>
        <v/>
      </c>
      <c r="O88" s="166" t="str">
        <f>IF($AG88,IF(AND($I88&lt;&gt;"",$I88&lt;&gt;0),ROUND(ROUND($I88,3)*Cenas!$B$23*Cenas!F$27,2),0),"")</f>
        <v/>
      </c>
      <c r="P88" s="166" t="str">
        <f>IF($AG88,IF(AND($I88&lt;&gt;"",$I88&lt;&gt;0),ROUND(ROUND($I88,3)*Cenas!$B$23*Cenas!D$27,2),0),"")</f>
        <v/>
      </c>
      <c r="Q88" s="166" t="str">
        <f>IF($AG88,IF(AND($I88&lt;&gt;"",$I88&lt;&gt;0),ROUND(ROUND($I88,3)*Cenas!$B$23*Cenas!E$27,2),0),"")</f>
        <v/>
      </c>
      <c r="R88" s="166" t="str">
        <f>IF($AG88,IF(AND($I88&lt;&gt;"",$I88&lt;&gt;0),ROUND(ROUND($I88,3)*Cenas!$B$23*Cenas!I$27,2),0),"")</f>
        <v/>
      </c>
      <c r="S88" s="169" t="str">
        <f>IF($AG88,IF(AND($I88&lt;&gt;"",$I88&lt;&gt;0),ROUND(ROUND($I88,3)*Cenas!$B$23*Cenas!F$27,2),0),"")</f>
        <v/>
      </c>
      <c r="U88" t="b">
        <f t="shared" si="10"/>
        <v>1</v>
      </c>
      <c r="V88" t="b">
        <f t="shared" si="11"/>
        <v>1</v>
      </c>
      <c r="W88" t="b">
        <f>OR(AND(U88,V88,S88&gt;=0.89*'Daļu izvēle'!J84),NOT(Y88))</f>
        <v>1</v>
      </c>
      <c r="X88" t="b">
        <f t="shared" si="12"/>
        <v>1</v>
      </c>
      <c r="Y88" t="b">
        <f>AND($A88="x",NOT(ISBLANK('Daļu izvēle'!Q84)))</f>
        <v>0</v>
      </c>
      <c r="Z88" t="b">
        <f t="shared" si="13"/>
        <v>1</v>
      </c>
      <c r="AC88" s="1" t="b">
        <f>AND($A88="x",'Daļu izvēle'!$Q84&lt;&gt;"",ISBLANK($K88))</f>
        <v>0</v>
      </c>
      <c r="AD88" s="1" t="b">
        <f>AND($A88="x",'Daļu izvēle'!$Q84&lt;&gt;"",ISBLANK($P88))</f>
        <v>0</v>
      </c>
      <c r="AE88" s="1" t="e">
        <f t="shared" si="8"/>
        <v>#VALUE!</v>
      </c>
      <c r="AG88" s="76" t="b">
        <f>AND($A88="x",'Daļu izvēle'!$Q84&lt;&gt;"",'Daļu izvēle'!Q84&lt;&gt;0)</f>
        <v>0</v>
      </c>
      <c r="AH88" s="76" t="b">
        <f t="shared" si="14"/>
        <v>0</v>
      </c>
      <c r="AI88" s="57" t="b">
        <f>I88&gt;=0.85*Stādīšana!I87</f>
        <v>1</v>
      </c>
      <c r="AJ88" s="57" t="b">
        <f t="shared" si="15"/>
        <v>1</v>
      </c>
    </row>
    <row r="89" spans="1:36" hidden="1" x14ac:dyDescent="0.3">
      <c r="A89" s="324" t="str">
        <f>SUBSTITUTE('Daļu izvēle'!A85,"0","")</f>
        <v/>
      </c>
      <c r="B89" s="365">
        <f>'Daļu izvēle'!B85</f>
        <v>77</v>
      </c>
      <c r="C89" s="365" t="str">
        <f>'Daļu izvēle'!C85</f>
        <v>Dienvidlatgale</v>
      </c>
      <c r="D89" s="366" t="str">
        <f>'Daļu izvēle'!D85</f>
        <v>Ābeļu</v>
      </c>
      <c r="E89" s="370">
        <f>'Daļu izvēle'!Q85</f>
        <v>110</v>
      </c>
      <c r="F89" s="370">
        <f>'Daļu izvēle'!R85</f>
        <v>100</v>
      </c>
      <c r="G89" s="108">
        <f>'Daļu izvēle'!S85</f>
        <v>0</v>
      </c>
      <c r="H89" s="109">
        <f>'Daļu izvēle'!T85</f>
        <v>0</v>
      </c>
      <c r="I89" s="383"/>
      <c r="J89" s="404">
        <f t="shared" si="9"/>
        <v>0</v>
      </c>
      <c r="K89" s="167" t="str">
        <f>IF($AG89,IF(AND($I89&lt;&gt;"",$I89&lt;&gt;0),ROUND(ROUND($I89,3)*Cenas!$B$23*Cenas!B$27,2),0),"")</f>
        <v/>
      </c>
      <c r="L89" s="166" t="str">
        <f>IF($AG89,IF(AND($I89&lt;&gt;"",$I89&lt;&gt;0),ROUND(ROUND($I89,3)*Cenas!$B$23*Cenas!C$27,2),0),"")</f>
        <v/>
      </c>
      <c r="M89" s="166" t="str">
        <f>IF($AG89,IF(AND($I89&lt;&gt;"",$I89&lt;&gt;0),ROUND(ROUND($I89,3)*Cenas!$B$23*Cenas!D$27,2),0),"")</f>
        <v/>
      </c>
      <c r="N89" s="166" t="str">
        <f>IF($AG89,IF(AND($I89&lt;&gt;"",$I89&lt;&gt;0),ROUND(ROUND($I89,3)*Cenas!$B$23*Cenas!E$27,2),0),"")</f>
        <v/>
      </c>
      <c r="O89" s="166" t="str">
        <f>IF($AG89,IF(AND($I89&lt;&gt;"",$I89&lt;&gt;0),ROUND(ROUND($I89,3)*Cenas!$B$23*Cenas!F$27,2),0),"")</f>
        <v/>
      </c>
      <c r="P89" s="166" t="str">
        <f>IF($AG89,IF(AND($I89&lt;&gt;"",$I89&lt;&gt;0),ROUND(ROUND($I89,3)*Cenas!$B$23*Cenas!D$27,2),0),"")</f>
        <v/>
      </c>
      <c r="Q89" s="166" t="str">
        <f>IF($AG89,IF(AND($I89&lt;&gt;"",$I89&lt;&gt;0),ROUND(ROUND($I89,3)*Cenas!$B$23*Cenas!E$27,2),0),"")</f>
        <v/>
      </c>
      <c r="R89" s="166" t="str">
        <f>IF($AG89,IF(AND($I89&lt;&gt;"",$I89&lt;&gt;0),ROUND(ROUND($I89,3)*Cenas!$B$23*Cenas!I$27,2),0),"")</f>
        <v/>
      </c>
      <c r="S89" s="169" t="str">
        <f>IF($AG89,IF(AND($I89&lt;&gt;"",$I89&lt;&gt;0),ROUND(ROUND($I89,3)*Cenas!$B$23*Cenas!F$27,2),0),"")</f>
        <v/>
      </c>
      <c r="U89" t="b">
        <f t="shared" si="10"/>
        <v>1</v>
      </c>
      <c r="V89" t="b">
        <f t="shared" si="11"/>
        <v>1</v>
      </c>
      <c r="W89" t="b">
        <f>OR(AND(U89,V89,S89&gt;=0.89*'Daļu izvēle'!J85),NOT(Y89))</f>
        <v>1</v>
      </c>
      <c r="X89" t="b">
        <f t="shared" si="12"/>
        <v>1</v>
      </c>
      <c r="Y89" t="b">
        <f>AND($A89="x",NOT(ISBLANK('Daļu izvēle'!Q85)))</f>
        <v>0</v>
      </c>
      <c r="Z89" t="b">
        <f t="shared" si="13"/>
        <v>1</v>
      </c>
      <c r="AC89" s="1" t="b">
        <f>AND($A89="x",'Daļu izvēle'!$Q85&lt;&gt;"",ISBLANK($K89))</f>
        <v>0</v>
      </c>
      <c r="AD89" s="1" t="b">
        <f>AND($A89="x",'Daļu izvēle'!$Q85&lt;&gt;"",ISBLANK($P89))</f>
        <v>0</v>
      </c>
      <c r="AE89" s="1" t="e">
        <f t="shared" si="8"/>
        <v>#VALUE!</v>
      </c>
      <c r="AG89" s="76" t="b">
        <f>AND($A89="x",'Daļu izvēle'!$Q85&lt;&gt;"",'Daļu izvēle'!Q85&lt;&gt;0)</f>
        <v>0</v>
      </c>
      <c r="AH89" s="76" t="b">
        <f t="shared" si="14"/>
        <v>0</v>
      </c>
      <c r="AI89" s="57" t="b">
        <f>I89&gt;=0.85*Stādīšana!I88</f>
        <v>1</v>
      </c>
      <c r="AJ89" s="57" t="b">
        <f t="shared" si="15"/>
        <v>1</v>
      </c>
    </row>
    <row r="90" spans="1:36" hidden="1" x14ac:dyDescent="0.3">
      <c r="A90" s="324" t="str">
        <f>SUBSTITUTE('Daļu izvēle'!A86,"0","")</f>
        <v/>
      </c>
      <c r="B90" s="365">
        <f>'Daļu izvēle'!B86</f>
        <v>78</v>
      </c>
      <c r="C90" s="365" t="str">
        <f>'Daļu izvēle'!C86</f>
        <v>Dienvidlatgale</v>
      </c>
      <c r="D90" s="366" t="str">
        <f>'Daļu izvēle'!D86</f>
        <v>Preiļu</v>
      </c>
      <c r="E90" s="370">
        <f>'Daļu izvēle'!Q86</f>
        <v>140</v>
      </c>
      <c r="F90" s="370">
        <f>'Daļu izvēle'!R86</f>
        <v>130</v>
      </c>
      <c r="G90" s="108">
        <f>'Daļu izvēle'!S86</f>
        <v>0</v>
      </c>
      <c r="H90" s="109">
        <f>'Daļu izvēle'!T86</f>
        <v>0</v>
      </c>
      <c r="I90" s="383"/>
      <c r="J90" s="404">
        <f t="shared" si="9"/>
        <v>0</v>
      </c>
      <c r="K90" s="167" t="str">
        <f>IF($AG90,IF(AND($I90&lt;&gt;"",$I90&lt;&gt;0),ROUND(ROUND($I90,3)*Cenas!$B$23*Cenas!B$27,2),0),"")</f>
        <v/>
      </c>
      <c r="L90" s="166" t="str">
        <f>IF($AG90,IF(AND($I90&lt;&gt;"",$I90&lt;&gt;0),ROUND(ROUND($I90,3)*Cenas!$B$23*Cenas!C$27,2),0),"")</f>
        <v/>
      </c>
      <c r="M90" s="166" t="str">
        <f>IF($AG90,IF(AND($I90&lt;&gt;"",$I90&lt;&gt;0),ROUND(ROUND($I90,3)*Cenas!$B$23*Cenas!D$27,2),0),"")</f>
        <v/>
      </c>
      <c r="N90" s="166" t="str">
        <f>IF($AG90,IF(AND($I90&lt;&gt;"",$I90&lt;&gt;0),ROUND(ROUND($I90,3)*Cenas!$B$23*Cenas!E$27,2),0),"")</f>
        <v/>
      </c>
      <c r="O90" s="166" t="str">
        <f>IF($AG90,IF(AND($I90&lt;&gt;"",$I90&lt;&gt;0),ROUND(ROUND($I90,3)*Cenas!$B$23*Cenas!F$27,2),0),"")</f>
        <v/>
      </c>
      <c r="P90" s="166" t="str">
        <f>IF($AG90,IF(AND($I90&lt;&gt;"",$I90&lt;&gt;0),ROUND(ROUND($I90,3)*Cenas!$B$23*Cenas!D$27,2),0),"")</f>
        <v/>
      </c>
      <c r="Q90" s="166" t="str">
        <f>IF($AG90,IF(AND($I90&lt;&gt;"",$I90&lt;&gt;0),ROUND(ROUND($I90,3)*Cenas!$B$23*Cenas!E$27,2),0),"")</f>
        <v/>
      </c>
      <c r="R90" s="166" t="str">
        <f>IF($AG90,IF(AND($I90&lt;&gt;"",$I90&lt;&gt;0),ROUND(ROUND($I90,3)*Cenas!$B$23*Cenas!I$27,2),0),"")</f>
        <v/>
      </c>
      <c r="S90" s="169" t="str">
        <f>IF($AG90,IF(AND($I90&lt;&gt;"",$I90&lt;&gt;0),ROUND(ROUND($I90,3)*Cenas!$B$23*Cenas!F$27,2),0),"")</f>
        <v/>
      </c>
      <c r="U90" t="b">
        <f t="shared" si="10"/>
        <v>1</v>
      </c>
      <c r="V90" t="b">
        <f t="shared" si="11"/>
        <v>1</v>
      </c>
      <c r="W90" t="b">
        <f>OR(AND(U90,V90,S90&gt;=0.89*'Daļu izvēle'!J86),NOT(Y90))</f>
        <v>1</v>
      </c>
      <c r="X90" t="b">
        <f t="shared" si="12"/>
        <v>1</v>
      </c>
      <c r="Y90" t="b">
        <f>AND($A90="x",NOT(ISBLANK('Daļu izvēle'!Q86)))</f>
        <v>0</v>
      </c>
      <c r="Z90" t="b">
        <f t="shared" si="13"/>
        <v>1</v>
      </c>
      <c r="AC90" s="1" t="b">
        <f>AND($A90="x",'Daļu izvēle'!$Q86&lt;&gt;"",ISBLANK($K90))</f>
        <v>0</v>
      </c>
      <c r="AD90" s="1" t="b">
        <f>AND($A90="x",'Daļu izvēle'!$Q86&lt;&gt;"",ISBLANK($P90))</f>
        <v>0</v>
      </c>
      <c r="AE90" s="1" t="e">
        <f t="shared" si="8"/>
        <v>#VALUE!</v>
      </c>
      <c r="AG90" s="76" t="b">
        <f>AND($A90="x",'Daļu izvēle'!$Q86&lt;&gt;"",'Daļu izvēle'!Q86&lt;&gt;0)</f>
        <v>0</v>
      </c>
      <c r="AH90" s="76" t="b">
        <f t="shared" si="14"/>
        <v>0</v>
      </c>
      <c r="AI90" s="57" t="b">
        <f>I90&gt;=0.85*Stādīšana!I89</f>
        <v>1</v>
      </c>
      <c r="AJ90" s="57" t="b">
        <f t="shared" si="15"/>
        <v>1</v>
      </c>
    </row>
    <row r="91" spans="1:36" hidden="1" x14ac:dyDescent="0.3">
      <c r="A91" s="324" t="str">
        <f>SUBSTITUTE('Daļu izvēle'!A87,"0","")</f>
        <v/>
      </c>
      <c r="B91" s="365">
        <f>'Daļu izvēle'!B87</f>
        <v>79</v>
      </c>
      <c r="C91" s="365" t="str">
        <f>'Daļu izvēle'!C87</f>
        <v>Dienvidlatgale</v>
      </c>
      <c r="D91" s="366" t="str">
        <f>'Daļu izvēle'!D87</f>
        <v>Preiļu</v>
      </c>
      <c r="E91" s="370">
        <f>'Daļu izvēle'!Q87</f>
        <v>110</v>
      </c>
      <c r="F91" s="370">
        <f>'Daļu izvēle'!R87</f>
        <v>0</v>
      </c>
      <c r="G91" s="108">
        <f>'Daļu izvēle'!S87</f>
        <v>0</v>
      </c>
      <c r="H91" s="109">
        <f>'Daļu izvēle'!T87</f>
        <v>0</v>
      </c>
      <c r="I91" s="383"/>
      <c r="J91" s="404">
        <f t="shared" si="9"/>
        <v>0</v>
      </c>
      <c r="K91" s="167" t="str">
        <f>IF($AG91,IF(AND($I91&lt;&gt;"",$I91&lt;&gt;0),ROUND(ROUND($I91,3)*Cenas!$B$23*Cenas!B$27,2),0),"")</f>
        <v/>
      </c>
      <c r="L91" s="166" t="str">
        <f>IF($AG91,IF(AND($I91&lt;&gt;"",$I91&lt;&gt;0),ROUND(ROUND($I91,3)*Cenas!$B$23*Cenas!C$27,2),0),"")</f>
        <v/>
      </c>
      <c r="M91" s="166" t="str">
        <f>IF($AG91,IF(AND($I91&lt;&gt;"",$I91&lt;&gt;0),ROUND(ROUND($I91,3)*Cenas!$B$23*Cenas!D$27,2),0),"")</f>
        <v/>
      </c>
      <c r="N91" s="166" t="str">
        <f>IF($AG91,IF(AND($I91&lt;&gt;"",$I91&lt;&gt;0),ROUND(ROUND($I91,3)*Cenas!$B$23*Cenas!E$27,2),0),"")</f>
        <v/>
      </c>
      <c r="O91" s="166" t="str">
        <f>IF($AG91,IF(AND($I91&lt;&gt;"",$I91&lt;&gt;0),ROUND(ROUND($I91,3)*Cenas!$B$23*Cenas!F$27,2),0),"")</f>
        <v/>
      </c>
      <c r="P91" s="166" t="str">
        <f>IF($AG91,IF(AND($I91&lt;&gt;"",$I91&lt;&gt;0),ROUND(ROUND($I91,3)*Cenas!$B$23*Cenas!D$27,2),0),"")</f>
        <v/>
      </c>
      <c r="Q91" s="166" t="str">
        <f>IF($AG91,IF(AND($I91&lt;&gt;"",$I91&lt;&gt;0),ROUND(ROUND($I91,3)*Cenas!$B$23*Cenas!E$27,2),0),"")</f>
        <v/>
      </c>
      <c r="R91" s="166" t="str">
        <f>IF($AG91,IF(AND($I91&lt;&gt;"",$I91&lt;&gt;0),ROUND(ROUND($I91,3)*Cenas!$B$23*Cenas!I$27,2),0),"")</f>
        <v/>
      </c>
      <c r="S91" s="169" t="str">
        <f>IF($AG91,IF(AND($I91&lt;&gt;"",$I91&lt;&gt;0),ROUND(ROUND($I91,3)*Cenas!$B$23*Cenas!F$27,2),0),"")</f>
        <v/>
      </c>
      <c r="U91" t="b">
        <f t="shared" si="10"/>
        <v>1</v>
      </c>
      <c r="V91" t="b">
        <f t="shared" si="11"/>
        <v>1</v>
      </c>
      <c r="W91" t="b">
        <f>OR(AND(U91,V91,S91&gt;=0.89*'Daļu izvēle'!J87),NOT(Y91))</f>
        <v>1</v>
      </c>
      <c r="X91" t="b">
        <f t="shared" si="12"/>
        <v>1</v>
      </c>
      <c r="Y91" t="b">
        <f>AND($A91="x",NOT(ISBLANK('Daļu izvēle'!Q87)))</f>
        <v>0</v>
      </c>
      <c r="Z91" t="b">
        <f t="shared" si="13"/>
        <v>1</v>
      </c>
      <c r="AC91" s="1" t="b">
        <f>AND($A91="x",'Daļu izvēle'!$Q87&lt;&gt;"",ISBLANK($K91))</f>
        <v>0</v>
      </c>
      <c r="AD91" s="1" t="b">
        <f>AND($A91="x",'Daļu izvēle'!$Q87&lt;&gt;"",ISBLANK($P91))</f>
        <v>0</v>
      </c>
      <c r="AE91" s="1" t="e">
        <f t="shared" si="8"/>
        <v>#VALUE!</v>
      </c>
      <c r="AG91" s="76" t="b">
        <f>AND($A91="x",'Daļu izvēle'!$Q87&lt;&gt;"",'Daļu izvēle'!Q87&lt;&gt;0)</f>
        <v>0</v>
      </c>
      <c r="AH91" s="76" t="b">
        <f t="shared" si="14"/>
        <v>0</v>
      </c>
      <c r="AI91" s="57" t="b">
        <f>I91&gt;=0.85*Stādīšana!I90</f>
        <v>1</v>
      </c>
      <c r="AJ91" s="57" t="b">
        <f t="shared" si="15"/>
        <v>1</v>
      </c>
    </row>
    <row r="92" spans="1:36" hidden="1" x14ac:dyDescent="0.3">
      <c r="A92" s="324" t="str">
        <f>SUBSTITUTE('Daļu izvēle'!A88,"0","")</f>
        <v/>
      </c>
      <c r="B92" s="365">
        <f>'Daļu izvēle'!B88</f>
        <v>80</v>
      </c>
      <c r="C92" s="365" t="str">
        <f>'Daļu izvēle'!C88</f>
        <v>Dienvidlatgale</v>
      </c>
      <c r="D92" s="366" t="str">
        <f>'Daļu izvēle'!D88</f>
        <v>Preiļu</v>
      </c>
      <c r="E92" s="370">
        <f>'Daļu izvēle'!Q88</f>
        <v>0</v>
      </c>
      <c r="F92" s="370">
        <f>'Daļu izvēle'!R88</f>
        <v>0</v>
      </c>
      <c r="G92" s="108">
        <f>'Daļu izvēle'!S88</f>
        <v>0</v>
      </c>
      <c r="H92" s="109">
        <f>'Daļu izvēle'!T88</f>
        <v>0</v>
      </c>
      <c r="I92" s="383"/>
      <c r="J92" s="404">
        <f t="shared" si="9"/>
        <v>0</v>
      </c>
      <c r="K92" s="167" t="str">
        <f>IF($AG92,IF(AND($I92&lt;&gt;"",$I92&lt;&gt;0),ROUND(ROUND($I92,3)*Cenas!$B$23*Cenas!B$27,2),0),"")</f>
        <v/>
      </c>
      <c r="L92" s="166" t="str">
        <f>IF($AG92,IF(AND($I92&lt;&gt;"",$I92&lt;&gt;0),ROUND(ROUND($I92,3)*Cenas!$B$23*Cenas!C$27,2),0),"")</f>
        <v/>
      </c>
      <c r="M92" s="166" t="str">
        <f>IF($AG92,IF(AND($I92&lt;&gt;"",$I92&lt;&gt;0),ROUND(ROUND($I92,3)*Cenas!$B$23*Cenas!D$27,2),0),"")</f>
        <v/>
      </c>
      <c r="N92" s="166" t="str">
        <f>IF($AG92,IF(AND($I92&lt;&gt;"",$I92&lt;&gt;0),ROUND(ROUND($I92,3)*Cenas!$B$23*Cenas!E$27,2),0),"")</f>
        <v/>
      </c>
      <c r="O92" s="166" t="str">
        <f>IF($AG92,IF(AND($I92&lt;&gt;"",$I92&lt;&gt;0),ROUND(ROUND($I92,3)*Cenas!$B$23*Cenas!F$27,2),0),"")</f>
        <v/>
      </c>
      <c r="P92" s="166" t="str">
        <f>IF($AG92,IF(AND($I92&lt;&gt;"",$I92&lt;&gt;0),ROUND(ROUND($I92,3)*Cenas!$B$23*Cenas!D$27,2),0),"")</f>
        <v/>
      </c>
      <c r="Q92" s="166" t="str">
        <f>IF($AG92,IF(AND($I92&lt;&gt;"",$I92&lt;&gt;0),ROUND(ROUND($I92,3)*Cenas!$B$23*Cenas!E$27,2),0),"")</f>
        <v/>
      </c>
      <c r="R92" s="166" t="str">
        <f>IF($AG92,IF(AND($I92&lt;&gt;"",$I92&lt;&gt;0),ROUND(ROUND($I92,3)*Cenas!$B$23*Cenas!I$27,2),0),"")</f>
        <v/>
      </c>
      <c r="S92" s="169" t="str">
        <f>IF($AG92,IF(AND($I92&lt;&gt;"",$I92&lt;&gt;0),ROUND(ROUND($I92,3)*Cenas!$B$23*Cenas!F$27,2),0),"")</f>
        <v/>
      </c>
      <c r="U92" t="b">
        <f t="shared" si="10"/>
        <v>1</v>
      </c>
      <c r="V92" t="b">
        <f t="shared" si="11"/>
        <v>1</v>
      </c>
      <c r="W92" t="b">
        <f>OR(AND(U92,V92,S92&gt;=0.89*'Daļu izvēle'!J88),NOT(Y92))</f>
        <v>1</v>
      </c>
      <c r="X92" t="b">
        <f t="shared" si="12"/>
        <v>1</v>
      </c>
      <c r="Y92" t="b">
        <f>AND($A92="x",NOT(ISBLANK('Daļu izvēle'!Q88)))</f>
        <v>0</v>
      </c>
      <c r="Z92" t="b">
        <f t="shared" si="13"/>
        <v>1</v>
      </c>
      <c r="AC92" s="1" t="b">
        <f>AND($A92="x",'Daļu izvēle'!$Q88&lt;&gt;"",ISBLANK($K92))</f>
        <v>0</v>
      </c>
      <c r="AD92" s="1" t="b">
        <f>AND($A92="x",'Daļu izvēle'!$Q88&lt;&gt;"",ISBLANK($P92))</f>
        <v>0</v>
      </c>
      <c r="AE92" s="1" t="e">
        <f t="shared" si="8"/>
        <v>#VALUE!</v>
      </c>
      <c r="AG92" s="76" t="b">
        <f>AND($A92="x",'Daļu izvēle'!$Q88&lt;&gt;"",'Daļu izvēle'!Q88&lt;&gt;0)</f>
        <v>0</v>
      </c>
      <c r="AH92" s="76" t="b">
        <f t="shared" si="14"/>
        <v>0</v>
      </c>
      <c r="AI92" s="57" t="b">
        <f>I92&gt;=0.85*Stādīšana!I91</f>
        <v>1</v>
      </c>
      <c r="AJ92" s="57" t="b">
        <f t="shared" si="15"/>
        <v>1</v>
      </c>
    </row>
    <row r="93" spans="1:36" hidden="1" x14ac:dyDescent="0.3">
      <c r="A93" s="324" t="str">
        <f>SUBSTITUTE('Daļu izvēle'!A89,"0","")</f>
        <v/>
      </c>
      <c r="B93" s="365">
        <f>'Daļu izvēle'!B89</f>
        <v>81</v>
      </c>
      <c r="C93" s="365" t="str">
        <f>'Daļu izvēle'!C89</f>
        <v>Dienvidlatgale</v>
      </c>
      <c r="D93" s="366" t="str">
        <f>'Daļu izvēle'!D89</f>
        <v>Aknīstes</v>
      </c>
      <c r="E93" s="370">
        <f>'Daļu izvēle'!Q89</f>
        <v>70</v>
      </c>
      <c r="F93" s="370">
        <f>'Daļu izvēle'!R89</f>
        <v>0</v>
      </c>
      <c r="G93" s="108">
        <f>'Daļu izvēle'!S89</f>
        <v>0</v>
      </c>
      <c r="H93" s="109">
        <f>'Daļu izvēle'!T89</f>
        <v>0</v>
      </c>
      <c r="I93" s="383"/>
      <c r="J93" s="404">
        <f t="shared" si="9"/>
        <v>0</v>
      </c>
      <c r="K93" s="167" t="str">
        <f>IF($AG93,IF(AND($I93&lt;&gt;"",$I93&lt;&gt;0),ROUND(ROUND($I93,3)*Cenas!$B$23*Cenas!B$27,2),0),"")</f>
        <v/>
      </c>
      <c r="L93" s="166" t="str">
        <f>IF($AG93,IF(AND($I93&lt;&gt;"",$I93&lt;&gt;0),ROUND(ROUND($I93,3)*Cenas!$B$23*Cenas!C$27,2),0),"")</f>
        <v/>
      </c>
      <c r="M93" s="166" t="str">
        <f>IF($AG93,IF(AND($I93&lt;&gt;"",$I93&lt;&gt;0),ROUND(ROUND($I93,3)*Cenas!$B$23*Cenas!D$27,2),0),"")</f>
        <v/>
      </c>
      <c r="N93" s="166" t="str">
        <f>IF($AG93,IF(AND($I93&lt;&gt;"",$I93&lt;&gt;0),ROUND(ROUND($I93,3)*Cenas!$B$23*Cenas!E$27,2),0),"")</f>
        <v/>
      </c>
      <c r="O93" s="166" t="str">
        <f>IF($AG93,IF(AND($I93&lt;&gt;"",$I93&lt;&gt;0),ROUND(ROUND($I93,3)*Cenas!$B$23*Cenas!F$27,2),0),"")</f>
        <v/>
      </c>
      <c r="P93" s="166" t="str">
        <f>IF($AG93,IF(AND($I93&lt;&gt;"",$I93&lt;&gt;0),ROUND(ROUND($I93,3)*Cenas!$B$23*Cenas!D$27,2),0),"")</f>
        <v/>
      </c>
      <c r="Q93" s="166" t="str">
        <f>IF($AG93,IF(AND($I93&lt;&gt;"",$I93&lt;&gt;0),ROUND(ROUND($I93,3)*Cenas!$B$23*Cenas!E$27,2),0),"")</f>
        <v/>
      </c>
      <c r="R93" s="166" t="str">
        <f>IF($AG93,IF(AND($I93&lt;&gt;"",$I93&lt;&gt;0),ROUND(ROUND($I93,3)*Cenas!$B$23*Cenas!I$27,2),0),"")</f>
        <v/>
      </c>
      <c r="S93" s="169" t="str">
        <f>IF($AG93,IF(AND($I93&lt;&gt;"",$I93&lt;&gt;0),ROUND(ROUND($I93,3)*Cenas!$B$23*Cenas!F$27,2),0),"")</f>
        <v/>
      </c>
      <c r="U93" t="b">
        <f t="shared" si="10"/>
        <v>1</v>
      </c>
      <c r="V93" t="b">
        <f t="shared" si="11"/>
        <v>1</v>
      </c>
      <c r="W93" t="b">
        <f>OR(AND(U93,V93,S93&gt;=0.89*'Daļu izvēle'!J89),NOT(Y93))</f>
        <v>1</v>
      </c>
      <c r="X93" t="b">
        <f t="shared" si="12"/>
        <v>1</v>
      </c>
      <c r="Y93" t="b">
        <f>AND($A93="x",NOT(ISBLANK('Daļu izvēle'!Q89)))</f>
        <v>0</v>
      </c>
      <c r="Z93" t="b">
        <f t="shared" si="13"/>
        <v>1</v>
      </c>
      <c r="AC93" s="1" t="b">
        <f>AND($A93="x",'Daļu izvēle'!$Q89&lt;&gt;"",ISBLANK($K93))</f>
        <v>0</v>
      </c>
      <c r="AD93" s="1" t="b">
        <f>AND($A93="x",'Daļu izvēle'!$Q89&lt;&gt;"",ISBLANK($P93))</f>
        <v>0</v>
      </c>
      <c r="AE93" s="1" t="e">
        <f t="shared" si="8"/>
        <v>#VALUE!</v>
      </c>
      <c r="AG93" s="76" t="b">
        <f>AND($A93="x",'Daļu izvēle'!$Q89&lt;&gt;"",'Daļu izvēle'!Q89&lt;&gt;0)</f>
        <v>0</v>
      </c>
      <c r="AH93" s="76" t="b">
        <f t="shared" si="14"/>
        <v>0</v>
      </c>
      <c r="AI93" s="57" t="b">
        <f>I93&gt;=0.85*Stādīšana!I92</f>
        <v>1</v>
      </c>
      <c r="AJ93" s="57" t="b">
        <f t="shared" si="15"/>
        <v>1</v>
      </c>
    </row>
    <row r="94" spans="1:36" hidden="1" x14ac:dyDescent="0.3">
      <c r="A94" s="324" t="str">
        <f>SUBSTITUTE('Daļu izvēle'!A90,"0","")</f>
        <v/>
      </c>
      <c r="B94" s="365">
        <f>'Daļu izvēle'!B90</f>
        <v>82</v>
      </c>
      <c r="C94" s="365" t="str">
        <f>'Daļu izvēle'!C90</f>
        <v>Dienvidlatgale</v>
      </c>
      <c r="D94" s="366" t="str">
        <f>'Daļu izvēle'!D90</f>
        <v>Aknīstes</v>
      </c>
      <c r="E94" s="370">
        <f>'Daļu izvēle'!Q90</f>
        <v>100</v>
      </c>
      <c r="F94" s="370">
        <f>'Daļu izvēle'!R90</f>
        <v>100</v>
      </c>
      <c r="G94" s="108">
        <f>'Daļu izvēle'!S90</f>
        <v>0</v>
      </c>
      <c r="H94" s="109">
        <f>'Daļu izvēle'!T90</f>
        <v>0</v>
      </c>
      <c r="I94" s="383"/>
      <c r="J94" s="404">
        <f t="shared" si="9"/>
        <v>0</v>
      </c>
      <c r="K94" s="167" t="str">
        <f>IF($AG94,IF(AND($I94&lt;&gt;"",$I94&lt;&gt;0),ROUND(ROUND($I94,3)*Cenas!$B$23*Cenas!B$27,2),0),"")</f>
        <v/>
      </c>
      <c r="L94" s="166" t="str">
        <f>IF($AG94,IF(AND($I94&lt;&gt;"",$I94&lt;&gt;0),ROUND(ROUND($I94,3)*Cenas!$B$23*Cenas!C$27,2),0),"")</f>
        <v/>
      </c>
      <c r="M94" s="166" t="str">
        <f>IF($AG94,IF(AND($I94&lt;&gt;"",$I94&lt;&gt;0),ROUND(ROUND($I94,3)*Cenas!$B$23*Cenas!D$27,2),0),"")</f>
        <v/>
      </c>
      <c r="N94" s="166" t="str">
        <f>IF($AG94,IF(AND($I94&lt;&gt;"",$I94&lt;&gt;0),ROUND(ROUND($I94,3)*Cenas!$B$23*Cenas!E$27,2),0),"")</f>
        <v/>
      </c>
      <c r="O94" s="166" t="str">
        <f>IF($AG94,IF(AND($I94&lt;&gt;"",$I94&lt;&gt;0),ROUND(ROUND($I94,3)*Cenas!$B$23*Cenas!F$27,2),0),"")</f>
        <v/>
      </c>
      <c r="P94" s="166" t="str">
        <f>IF($AG94,IF(AND($I94&lt;&gt;"",$I94&lt;&gt;0),ROUND(ROUND($I94,3)*Cenas!$B$23*Cenas!D$27,2),0),"")</f>
        <v/>
      </c>
      <c r="Q94" s="166" t="str">
        <f>IF($AG94,IF(AND($I94&lt;&gt;"",$I94&lt;&gt;0),ROUND(ROUND($I94,3)*Cenas!$B$23*Cenas!E$27,2),0),"")</f>
        <v/>
      </c>
      <c r="R94" s="166" t="str">
        <f>IF($AG94,IF(AND($I94&lt;&gt;"",$I94&lt;&gt;0),ROUND(ROUND($I94,3)*Cenas!$B$23*Cenas!I$27,2),0),"")</f>
        <v/>
      </c>
      <c r="S94" s="169" t="str">
        <f>IF($AG94,IF(AND($I94&lt;&gt;"",$I94&lt;&gt;0),ROUND(ROUND($I94,3)*Cenas!$B$23*Cenas!F$27,2),0),"")</f>
        <v/>
      </c>
      <c r="U94" t="b">
        <f t="shared" si="10"/>
        <v>1</v>
      </c>
      <c r="V94" t="b">
        <f t="shared" si="11"/>
        <v>1</v>
      </c>
      <c r="W94" t="b">
        <f>OR(AND(U94,V94,S94&gt;=0.89*'Daļu izvēle'!J90),NOT(Y94))</f>
        <v>1</v>
      </c>
      <c r="X94" t="b">
        <f t="shared" si="12"/>
        <v>1</v>
      </c>
      <c r="Y94" t="b">
        <f>AND($A94="x",NOT(ISBLANK('Daļu izvēle'!Q90)))</f>
        <v>0</v>
      </c>
      <c r="Z94" t="b">
        <f t="shared" si="13"/>
        <v>1</v>
      </c>
      <c r="AC94" s="1" t="b">
        <f>AND($A94="x",'Daļu izvēle'!$Q90&lt;&gt;"",ISBLANK($K94))</f>
        <v>0</v>
      </c>
      <c r="AD94" s="1" t="b">
        <f>AND($A94="x",'Daļu izvēle'!$Q90&lt;&gt;"",ISBLANK($P94))</f>
        <v>0</v>
      </c>
      <c r="AE94" s="1" t="e">
        <f t="shared" si="8"/>
        <v>#VALUE!</v>
      </c>
      <c r="AG94" s="76" t="b">
        <f>AND($A94="x",'Daļu izvēle'!$Q90&lt;&gt;"",'Daļu izvēle'!Q90&lt;&gt;0)</f>
        <v>0</v>
      </c>
      <c r="AH94" s="76" t="b">
        <f t="shared" si="14"/>
        <v>0</v>
      </c>
      <c r="AI94" s="57" t="b">
        <f>I94&gt;=0.85*Stādīšana!I93</f>
        <v>1</v>
      </c>
      <c r="AJ94" s="57" t="b">
        <f t="shared" si="15"/>
        <v>1</v>
      </c>
    </row>
    <row r="95" spans="1:36" hidden="1" x14ac:dyDescent="0.3">
      <c r="A95" s="324" t="str">
        <f>SUBSTITUTE('Daļu izvēle'!A91,"0","")</f>
        <v/>
      </c>
      <c r="B95" s="365">
        <f>'Daļu izvēle'!B91</f>
        <v>83</v>
      </c>
      <c r="C95" s="365" t="str">
        <f>'Daļu izvēle'!C91</f>
        <v>Dienvidlatgale</v>
      </c>
      <c r="D95" s="366" t="str">
        <f>'Daļu izvēle'!D91</f>
        <v>Nīcgales</v>
      </c>
      <c r="E95" s="370">
        <f>'Daļu izvēle'!Q91</f>
        <v>100</v>
      </c>
      <c r="F95" s="370">
        <f>'Daļu izvēle'!R91</f>
        <v>0</v>
      </c>
      <c r="G95" s="108">
        <f>'Daļu izvēle'!S91</f>
        <v>0</v>
      </c>
      <c r="H95" s="109">
        <f>'Daļu izvēle'!T91</f>
        <v>0</v>
      </c>
      <c r="I95" s="383"/>
      <c r="J95" s="404">
        <f t="shared" si="9"/>
        <v>0</v>
      </c>
      <c r="K95" s="167" t="str">
        <f>IF($AG95,IF(AND($I95&lt;&gt;"",$I95&lt;&gt;0),ROUND(ROUND($I95,3)*Cenas!$B$23*Cenas!B$27,2),0),"")</f>
        <v/>
      </c>
      <c r="L95" s="166" t="str">
        <f>IF($AG95,IF(AND($I95&lt;&gt;"",$I95&lt;&gt;0),ROUND(ROUND($I95,3)*Cenas!$B$23*Cenas!C$27,2),0),"")</f>
        <v/>
      </c>
      <c r="M95" s="166" t="str">
        <f>IF($AG95,IF(AND($I95&lt;&gt;"",$I95&lt;&gt;0),ROUND(ROUND($I95,3)*Cenas!$B$23*Cenas!D$27,2),0),"")</f>
        <v/>
      </c>
      <c r="N95" s="166" t="str">
        <f>IF($AG95,IF(AND($I95&lt;&gt;"",$I95&lt;&gt;0),ROUND(ROUND($I95,3)*Cenas!$B$23*Cenas!E$27,2),0),"")</f>
        <v/>
      </c>
      <c r="O95" s="166" t="str">
        <f>IF($AG95,IF(AND($I95&lt;&gt;"",$I95&lt;&gt;0),ROUND(ROUND($I95,3)*Cenas!$B$23*Cenas!F$27,2),0),"")</f>
        <v/>
      </c>
      <c r="P95" s="166" t="str">
        <f>IF($AG95,IF(AND($I95&lt;&gt;"",$I95&lt;&gt;0),ROUND(ROUND($I95,3)*Cenas!$B$23*Cenas!D$27,2),0),"")</f>
        <v/>
      </c>
      <c r="Q95" s="166" t="str">
        <f>IF($AG95,IF(AND($I95&lt;&gt;"",$I95&lt;&gt;0),ROUND(ROUND($I95,3)*Cenas!$B$23*Cenas!E$27,2),0),"")</f>
        <v/>
      </c>
      <c r="R95" s="166" t="str">
        <f>IF($AG95,IF(AND($I95&lt;&gt;"",$I95&lt;&gt;0),ROUND(ROUND($I95,3)*Cenas!$B$23*Cenas!I$27,2),0),"")</f>
        <v/>
      </c>
      <c r="S95" s="169" t="str">
        <f>IF($AG95,IF(AND($I95&lt;&gt;"",$I95&lt;&gt;0),ROUND(ROUND($I95,3)*Cenas!$B$23*Cenas!F$27,2),0),"")</f>
        <v/>
      </c>
      <c r="U95" t="b">
        <f t="shared" si="10"/>
        <v>1</v>
      </c>
      <c r="V95" t="b">
        <f t="shared" si="11"/>
        <v>1</v>
      </c>
      <c r="W95" t="b">
        <f>OR(AND(U95,V95,S95&gt;=0.89*'Daļu izvēle'!J91),NOT(Y95))</f>
        <v>1</v>
      </c>
      <c r="X95" t="b">
        <f t="shared" si="12"/>
        <v>1</v>
      </c>
      <c r="Y95" t="b">
        <f>AND($A95="x",NOT(ISBLANK('Daļu izvēle'!Q91)))</f>
        <v>0</v>
      </c>
      <c r="Z95" t="b">
        <f t="shared" si="13"/>
        <v>1</v>
      </c>
      <c r="AC95" s="1" t="b">
        <f>AND($A95="x",'Daļu izvēle'!$Q91&lt;&gt;"",ISBLANK($K95))</f>
        <v>0</v>
      </c>
      <c r="AD95" s="1" t="b">
        <f>AND($A95="x",'Daļu izvēle'!$Q91&lt;&gt;"",ISBLANK($P95))</f>
        <v>0</v>
      </c>
      <c r="AE95" s="1" t="e">
        <f t="shared" si="8"/>
        <v>#VALUE!</v>
      </c>
      <c r="AG95" s="76" t="b">
        <f>AND($A95="x",'Daļu izvēle'!$Q91&lt;&gt;"",'Daļu izvēle'!Q91&lt;&gt;0)</f>
        <v>0</v>
      </c>
      <c r="AH95" s="76" t="b">
        <f t="shared" si="14"/>
        <v>0</v>
      </c>
      <c r="AI95" s="57" t="b">
        <f>I95&gt;=0.85*Stādīšana!I94</f>
        <v>1</v>
      </c>
      <c r="AJ95" s="57" t="b">
        <f t="shared" si="15"/>
        <v>1</v>
      </c>
    </row>
    <row r="96" spans="1:36" hidden="1" x14ac:dyDescent="0.3">
      <c r="A96" s="324" t="str">
        <f>SUBSTITUTE('Daļu izvēle'!A92,"0","")</f>
        <v/>
      </c>
      <c r="B96" s="365">
        <f>'Daļu izvēle'!B92</f>
        <v>84</v>
      </c>
      <c r="C96" s="365" t="str">
        <f>'Daļu izvēle'!C92</f>
        <v>Dienvidlatgale</v>
      </c>
      <c r="D96" s="366" t="str">
        <f>'Daļu izvēle'!D92</f>
        <v>Nīcgales</v>
      </c>
      <c r="E96" s="370">
        <f>'Daļu izvēle'!Q92</f>
        <v>70</v>
      </c>
      <c r="F96" s="370">
        <f>'Daļu izvēle'!R92</f>
        <v>70</v>
      </c>
      <c r="G96" s="108">
        <f>'Daļu izvēle'!S92</f>
        <v>0</v>
      </c>
      <c r="H96" s="109">
        <f>'Daļu izvēle'!T92</f>
        <v>0</v>
      </c>
      <c r="I96" s="383"/>
      <c r="J96" s="404">
        <f t="shared" si="9"/>
        <v>0</v>
      </c>
      <c r="K96" s="167" t="str">
        <f>IF($AG96,IF(AND($I96&lt;&gt;"",$I96&lt;&gt;0),ROUND(ROUND($I96,3)*Cenas!$B$23*Cenas!B$27,2),0),"")</f>
        <v/>
      </c>
      <c r="L96" s="166" t="str">
        <f>IF($AG96,IF(AND($I96&lt;&gt;"",$I96&lt;&gt;0),ROUND(ROUND($I96,3)*Cenas!$B$23*Cenas!C$27,2),0),"")</f>
        <v/>
      </c>
      <c r="M96" s="166" t="str">
        <f>IF($AG96,IF(AND($I96&lt;&gt;"",$I96&lt;&gt;0),ROUND(ROUND($I96,3)*Cenas!$B$23*Cenas!D$27,2),0),"")</f>
        <v/>
      </c>
      <c r="N96" s="166" t="str">
        <f>IF($AG96,IF(AND($I96&lt;&gt;"",$I96&lt;&gt;0),ROUND(ROUND($I96,3)*Cenas!$B$23*Cenas!E$27,2),0),"")</f>
        <v/>
      </c>
      <c r="O96" s="166" t="str">
        <f>IF($AG96,IF(AND($I96&lt;&gt;"",$I96&lt;&gt;0),ROUND(ROUND($I96,3)*Cenas!$B$23*Cenas!F$27,2),0),"")</f>
        <v/>
      </c>
      <c r="P96" s="166" t="str">
        <f>IF($AG96,IF(AND($I96&lt;&gt;"",$I96&lt;&gt;0),ROUND(ROUND($I96,3)*Cenas!$B$23*Cenas!D$27,2),0),"")</f>
        <v/>
      </c>
      <c r="Q96" s="166" t="str">
        <f>IF($AG96,IF(AND($I96&lt;&gt;"",$I96&lt;&gt;0),ROUND(ROUND($I96,3)*Cenas!$B$23*Cenas!E$27,2),0),"")</f>
        <v/>
      </c>
      <c r="R96" s="166" t="str">
        <f>IF($AG96,IF(AND($I96&lt;&gt;"",$I96&lt;&gt;0),ROUND(ROUND($I96,3)*Cenas!$B$23*Cenas!I$27,2),0),"")</f>
        <v/>
      </c>
      <c r="S96" s="169" t="str">
        <f>IF($AG96,IF(AND($I96&lt;&gt;"",$I96&lt;&gt;0),ROUND(ROUND($I96,3)*Cenas!$B$23*Cenas!F$27,2),0),"")</f>
        <v/>
      </c>
      <c r="U96" t="b">
        <f t="shared" si="10"/>
        <v>1</v>
      </c>
      <c r="V96" t="b">
        <f t="shared" si="11"/>
        <v>1</v>
      </c>
      <c r="W96" t="b">
        <f>OR(AND(U96,V96,S96&gt;=0.89*'Daļu izvēle'!J92),NOT(Y96))</f>
        <v>1</v>
      </c>
      <c r="X96" t="b">
        <f t="shared" si="12"/>
        <v>1</v>
      </c>
      <c r="Y96" t="b">
        <f>AND($A96="x",NOT(ISBLANK('Daļu izvēle'!Q92)))</f>
        <v>0</v>
      </c>
      <c r="Z96" t="b">
        <f t="shared" si="13"/>
        <v>1</v>
      </c>
      <c r="AC96" s="1" t="b">
        <f>AND($A96="x",'Daļu izvēle'!$Q92&lt;&gt;"",ISBLANK($K96))</f>
        <v>0</v>
      </c>
      <c r="AD96" s="1" t="b">
        <f>AND($A96="x",'Daļu izvēle'!$Q92&lt;&gt;"",ISBLANK($P96))</f>
        <v>0</v>
      </c>
      <c r="AE96" s="1" t="e">
        <f t="shared" si="8"/>
        <v>#VALUE!</v>
      </c>
      <c r="AG96" s="76" t="b">
        <f>AND($A96="x",'Daļu izvēle'!$Q92&lt;&gt;"",'Daļu izvēle'!Q92&lt;&gt;0)</f>
        <v>0</v>
      </c>
      <c r="AH96" s="76" t="b">
        <f t="shared" si="14"/>
        <v>0</v>
      </c>
      <c r="AI96" s="57" t="b">
        <f>I96&gt;=0.85*Stādīšana!I95</f>
        <v>1</v>
      </c>
      <c r="AJ96" s="57" t="b">
        <f t="shared" si="15"/>
        <v>1</v>
      </c>
    </row>
    <row r="97" spans="1:36" hidden="1" x14ac:dyDescent="0.3">
      <c r="A97" s="324" t="str">
        <f>SUBSTITUTE('Daļu izvēle'!A93,"0","")</f>
        <v/>
      </c>
      <c r="B97" s="365">
        <f>'Daļu izvēle'!B93</f>
        <v>85</v>
      </c>
      <c r="C97" s="365" t="str">
        <f>'Daļu izvēle'!C93</f>
        <v>Dienvidlatgale</v>
      </c>
      <c r="D97" s="366" t="str">
        <f>'Daļu izvēle'!D93</f>
        <v>Nīcgales</v>
      </c>
      <c r="E97" s="370">
        <f>'Daļu izvēle'!Q93</f>
        <v>70</v>
      </c>
      <c r="F97" s="370">
        <f>'Daļu izvēle'!R93</f>
        <v>70</v>
      </c>
      <c r="G97" s="108">
        <f>'Daļu izvēle'!S93</f>
        <v>0</v>
      </c>
      <c r="H97" s="109">
        <f>'Daļu izvēle'!T93</f>
        <v>0</v>
      </c>
      <c r="I97" s="383"/>
      <c r="J97" s="404">
        <f t="shared" si="9"/>
        <v>0</v>
      </c>
      <c r="K97" s="167" t="str">
        <f>IF($AG97,IF(AND($I97&lt;&gt;"",$I97&lt;&gt;0),ROUND(ROUND($I97,3)*Cenas!$B$23*Cenas!B$27,2),0),"")</f>
        <v/>
      </c>
      <c r="L97" s="166" t="str">
        <f>IF($AG97,IF(AND($I97&lt;&gt;"",$I97&lt;&gt;0),ROUND(ROUND($I97,3)*Cenas!$B$23*Cenas!C$27,2),0),"")</f>
        <v/>
      </c>
      <c r="M97" s="166" t="str">
        <f>IF($AG97,IF(AND($I97&lt;&gt;"",$I97&lt;&gt;0),ROUND(ROUND($I97,3)*Cenas!$B$23*Cenas!D$27,2),0),"")</f>
        <v/>
      </c>
      <c r="N97" s="166" t="str">
        <f>IF($AG97,IF(AND($I97&lt;&gt;"",$I97&lt;&gt;0),ROUND(ROUND($I97,3)*Cenas!$B$23*Cenas!E$27,2),0),"")</f>
        <v/>
      </c>
      <c r="O97" s="166" t="str">
        <f>IF($AG97,IF(AND($I97&lt;&gt;"",$I97&lt;&gt;0),ROUND(ROUND($I97,3)*Cenas!$B$23*Cenas!F$27,2),0),"")</f>
        <v/>
      </c>
      <c r="P97" s="166" t="str">
        <f>IF($AG97,IF(AND($I97&lt;&gt;"",$I97&lt;&gt;0),ROUND(ROUND($I97,3)*Cenas!$B$23*Cenas!D$27,2),0),"")</f>
        <v/>
      </c>
      <c r="Q97" s="166" t="str">
        <f>IF($AG97,IF(AND($I97&lt;&gt;"",$I97&lt;&gt;0),ROUND(ROUND($I97,3)*Cenas!$B$23*Cenas!E$27,2),0),"")</f>
        <v/>
      </c>
      <c r="R97" s="166" t="str">
        <f>IF($AG97,IF(AND($I97&lt;&gt;"",$I97&lt;&gt;0),ROUND(ROUND($I97,3)*Cenas!$B$23*Cenas!I$27,2),0),"")</f>
        <v/>
      </c>
      <c r="S97" s="169" t="str">
        <f>IF($AG97,IF(AND($I97&lt;&gt;"",$I97&lt;&gt;0),ROUND(ROUND($I97,3)*Cenas!$B$23*Cenas!F$27,2),0),"")</f>
        <v/>
      </c>
      <c r="U97" t="b">
        <f t="shared" si="10"/>
        <v>1</v>
      </c>
      <c r="V97" t="b">
        <f t="shared" si="11"/>
        <v>1</v>
      </c>
      <c r="W97" t="b">
        <f>OR(AND(U97,V97,S97&gt;=0.89*'Daļu izvēle'!J93),NOT(Y97))</f>
        <v>1</v>
      </c>
      <c r="X97" t="b">
        <f t="shared" si="12"/>
        <v>1</v>
      </c>
      <c r="Y97" t="b">
        <f>AND($A97="x",NOT(ISBLANK('Daļu izvēle'!Q93)))</f>
        <v>0</v>
      </c>
      <c r="Z97" t="b">
        <f t="shared" si="13"/>
        <v>1</v>
      </c>
      <c r="AC97" s="1" t="b">
        <f>AND($A97="x",'Daļu izvēle'!$Q93&lt;&gt;"",ISBLANK($K97))</f>
        <v>0</v>
      </c>
      <c r="AD97" s="1" t="b">
        <f>AND($A97="x",'Daļu izvēle'!$Q93&lt;&gt;"",ISBLANK($P97))</f>
        <v>0</v>
      </c>
      <c r="AE97" s="1" t="e">
        <f t="shared" si="8"/>
        <v>#VALUE!</v>
      </c>
      <c r="AG97" s="76" t="b">
        <f>AND($A97="x",'Daļu izvēle'!$Q93&lt;&gt;"",'Daļu izvēle'!Q93&lt;&gt;0)</f>
        <v>0</v>
      </c>
      <c r="AH97" s="76" t="b">
        <f t="shared" si="14"/>
        <v>0</v>
      </c>
      <c r="AI97" s="57" t="b">
        <f>I97&gt;=0.85*Stādīšana!I96</f>
        <v>1</v>
      </c>
      <c r="AJ97" s="57" t="b">
        <f t="shared" si="15"/>
        <v>1</v>
      </c>
    </row>
    <row r="98" spans="1:36" hidden="1" x14ac:dyDescent="0.3">
      <c r="A98" s="324" t="str">
        <f>SUBSTITUTE('Daļu izvēle'!A94,"0","")</f>
        <v/>
      </c>
      <c r="B98" s="365">
        <f>'Daļu izvēle'!B94</f>
        <v>86</v>
      </c>
      <c r="C98" s="365" t="str">
        <f>'Daļu izvēle'!C94</f>
        <v>Dienvidlatgale</v>
      </c>
      <c r="D98" s="366" t="str">
        <f>'Daļu izvēle'!D94</f>
        <v>Nīcgales</v>
      </c>
      <c r="E98" s="370">
        <f>'Daļu izvēle'!Q94</f>
        <v>50</v>
      </c>
      <c r="F98" s="370">
        <f>'Daļu izvēle'!R94</f>
        <v>0</v>
      </c>
      <c r="G98" s="108">
        <f>'Daļu izvēle'!S94</f>
        <v>0</v>
      </c>
      <c r="H98" s="109">
        <f>'Daļu izvēle'!T94</f>
        <v>0</v>
      </c>
      <c r="I98" s="383"/>
      <c r="J98" s="404">
        <f t="shared" si="9"/>
        <v>0</v>
      </c>
      <c r="K98" s="167" t="str">
        <f>IF($AG98,IF(AND($I98&lt;&gt;"",$I98&lt;&gt;0),ROUND(ROUND($I98,3)*Cenas!$B$23*Cenas!B$27,2),0),"")</f>
        <v/>
      </c>
      <c r="L98" s="166" t="str">
        <f>IF($AG98,IF(AND($I98&lt;&gt;"",$I98&lt;&gt;0),ROUND(ROUND($I98,3)*Cenas!$B$23*Cenas!C$27,2),0),"")</f>
        <v/>
      </c>
      <c r="M98" s="166" t="str">
        <f>IF($AG98,IF(AND($I98&lt;&gt;"",$I98&lt;&gt;0),ROUND(ROUND($I98,3)*Cenas!$B$23*Cenas!D$27,2),0),"")</f>
        <v/>
      </c>
      <c r="N98" s="166" t="str">
        <f>IF($AG98,IF(AND($I98&lt;&gt;"",$I98&lt;&gt;0),ROUND(ROUND($I98,3)*Cenas!$B$23*Cenas!E$27,2),0),"")</f>
        <v/>
      </c>
      <c r="O98" s="166" t="str">
        <f>IF($AG98,IF(AND($I98&lt;&gt;"",$I98&lt;&gt;0),ROUND(ROUND($I98,3)*Cenas!$B$23*Cenas!F$27,2),0),"")</f>
        <v/>
      </c>
      <c r="P98" s="166" t="str">
        <f>IF($AG98,IF(AND($I98&lt;&gt;"",$I98&lt;&gt;0),ROUND(ROUND($I98,3)*Cenas!$B$23*Cenas!D$27,2),0),"")</f>
        <v/>
      </c>
      <c r="Q98" s="166" t="str">
        <f>IF($AG98,IF(AND($I98&lt;&gt;"",$I98&lt;&gt;0),ROUND(ROUND($I98,3)*Cenas!$B$23*Cenas!E$27,2),0),"")</f>
        <v/>
      </c>
      <c r="R98" s="166" t="str">
        <f>IF($AG98,IF(AND($I98&lt;&gt;"",$I98&lt;&gt;0),ROUND(ROUND($I98,3)*Cenas!$B$23*Cenas!I$27,2),0),"")</f>
        <v/>
      </c>
      <c r="S98" s="169" t="str">
        <f>IF($AG98,IF(AND($I98&lt;&gt;"",$I98&lt;&gt;0),ROUND(ROUND($I98,3)*Cenas!$B$23*Cenas!F$27,2),0),"")</f>
        <v/>
      </c>
      <c r="U98" t="b">
        <f t="shared" si="10"/>
        <v>1</v>
      </c>
      <c r="V98" t="b">
        <f t="shared" si="11"/>
        <v>1</v>
      </c>
      <c r="W98" t="b">
        <f>OR(AND(U98,V98,S98&gt;=0.89*'Daļu izvēle'!J94),NOT(Y98))</f>
        <v>1</v>
      </c>
      <c r="X98" t="b">
        <f t="shared" si="12"/>
        <v>1</v>
      </c>
      <c r="Y98" t="b">
        <f>AND($A98="x",NOT(ISBLANK('Daļu izvēle'!Q94)))</f>
        <v>0</v>
      </c>
      <c r="Z98" t="b">
        <f t="shared" si="13"/>
        <v>1</v>
      </c>
      <c r="AC98" s="1" t="b">
        <f>AND($A98="x",'Daļu izvēle'!$Q94&lt;&gt;"",ISBLANK($K98))</f>
        <v>0</v>
      </c>
      <c r="AD98" s="1" t="b">
        <f>AND($A98="x",'Daļu izvēle'!$Q94&lt;&gt;"",ISBLANK($P98))</f>
        <v>0</v>
      </c>
      <c r="AE98" s="1" t="e">
        <f t="shared" si="8"/>
        <v>#VALUE!</v>
      </c>
      <c r="AG98" s="76" t="b">
        <f>AND($A98="x",'Daļu izvēle'!$Q94&lt;&gt;"",'Daļu izvēle'!Q94&lt;&gt;0)</f>
        <v>0</v>
      </c>
      <c r="AH98" s="76" t="b">
        <f t="shared" si="14"/>
        <v>0</v>
      </c>
      <c r="AI98" s="57" t="b">
        <f>I98&gt;=0.85*Stādīšana!I97</f>
        <v>1</v>
      </c>
      <c r="AJ98" s="57" t="b">
        <f t="shared" si="15"/>
        <v>1</v>
      </c>
    </row>
    <row r="99" spans="1:36" hidden="1" x14ac:dyDescent="0.3">
      <c r="A99" s="324" t="str">
        <f>SUBSTITUTE('Daļu izvēle'!A95,"0","")</f>
        <v/>
      </c>
      <c r="B99" s="365">
        <f>'Daļu izvēle'!B95</f>
        <v>87</v>
      </c>
      <c r="C99" s="365" t="str">
        <f>'Daļu izvēle'!C95</f>
        <v>Dienvidlatgale</v>
      </c>
      <c r="D99" s="366" t="str">
        <f>'Daļu izvēle'!D95</f>
        <v>Krāslavas</v>
      </c>
      <c r="E99" s="370">
        <f>'Daļu izvēle'!Q95</f>
        <v>70</v>
      </c>
      <c r="F99" s="370">
        <f>'Daļu izvēle'!R95</f>
        <v>60</v>
      </c>
      <c r="G99" s="108">
        <f>'Daļu izvēle'!S95</f>
        <v>0</v>
      </c>
      <c r="H99" s="109">
        <f>'Daļu izvēle'!T95</f>
        <v>0</v>
      </c>
      <c r="I99" s="383"/>
      <c r="J99" s="404">
        <f t="shared" si="9"/>
        <v>0</v>
      </c>
      <c r="K99" s="167" t="str">
        <f>IF($AG99,IF(AND($I99&lt;&gt;"",$I99&lt;&gt;0),ROUND(ROUND($I99,3)*Cenas!$B$23*Cenas!B$27,2),0),"")</f>
        <v/>
      </c>
      <c r="L99" s="166" t="str">
        <f>IF($AG99,IF(AND($I99&lt;&gt;"",$I99&lt;&gt;0),ROUND(ROUND($I99,3)*Cenas!$B$23*Cenas!C$27,2),0),"")</f>
        <v/>
      </c>
      <c r="M99" s="166" t="str">
        <f>IF($AG99,IF(AND($I99&lt;&gt;"",$I99&lt;&gt;0),ROUND(ROUND($I99,3)*Cenas!$B$23*Cenas!D$27,2),0),"")</f>
        <v/>
      </c>
      <c r="N99" s="166" t="str">
        <f>IF($AG99,IF(AND($I99&lt;&gt;"",$I99&lt;&gt;0),ROUND(ROUND($I99,3)*Cenas!$B$23*Cenas!E$27,2),0),"")</f>
        <v/>
      </c>
      <c r="O99" s="166" t="str">
        <f>IF($AG99,IF(AND($I99&lt;&gt;"",$I99&lt;&gt;0),ROUND(ROUND($I99,3)*Cenas!$B$23*Cenas!F$27,2),0),"")</f>
        <v/>
      </c>
      <c r="P99" s="166" t="str">
        <f>IF($AG99,IF(AND($I99&lt;&gt;"",$I99&lt;&gt;0),ROUND(ROUND($I99,3)*Cenas!$B$23*Cenas!D$27,2),0),"")</f>
        <v/>
      </c>
      <c r="Q99" s="166" t="str">
        <f>IF($AG99,IF(AND($I99&lt;&gt;"",$I99&lt;&gt;0),ROUND(ROUND($I99,3)*Cenas!$B$23*Cenas!E$27,2),0),"")</f>
        <v/>
      </c>
      <c r="R99" s="166" t="str">
        <f>IF($AG99,IF(AND($I99&lt;&gt;"",$I99&lt;&gt;0),ROUND(ROUND($I99,3)*Cenas!$B$23*Cenas!I$27,2),0),"")</f>
        <v/>
      </c>
      <c r="S99" s="169" t="str">
        <f>IF($AG99,IF(AND($I99&lt;&gt;"",$I99&lt;&gt;0),ROUND(ROUND($I99,3)*Cenas!$B$23*Cenas!F$27,2),0),"")</f>
        <v/>
      </c>
      <c r="U99" t="b">
        <f t="shared" si="10"/>
        <v>1</v>
      </c>
      <c r="V99" t="b">
        <f t="shared" si="11"/>
        <v>1</v>
      </c>
      <c r="W99" t="b">
        <f>OR(AND(U99,V99,S99&gt;=0.89*'Daļu izvēle'!J95),NOT(Y99))</f>
        <v>1</v>
      </c>
      <c r="X99" t="b">
        <f t="shared" si="12"/>
        <v>1</v>
      </c>
      <c r="Y99" t="b">
        <f>AND($A99="x",NOT(ISBLANK('Daļu izvēle'!Q95)))</f>
        <v>0</v>
      </c>
      <c r="Z99" t="b">
        <f t="shared" si="13"/>
        <v>1</v>
      </c>
      <c r="AC99" s="1" t="b">
        <f>AND($A99="x",'Daļu izvēle'!$Q95&lt;&gt;"",ISBLANK($K99))</f>
        <v>0</v>
      </c>
      <c r="AD99" s="1" t="b">
        <f>AND($A99="x",'Daļu izvēle'!$Q95&lt;&gt;"",ISBLANK($P99))</f>
        <v>0</v>
      </c>
      <c r="AE99" s="1" t="e">
        <f t="shared" si="8"/>
        <v>#VALUE!</v>
      </c>
      <c r="AG99" s="76" t="b">
        <f>AND($A99="x",'Daļu izvēle'!$Q95&lt;&gt;"",'Daļu izvēle'!Q95&lt;&gt;0)</f>
        <v>0</v>
      </c>
      <c r="AH99" s="76" t="b">
        <f t="shared" si="14"/>
        <v>0</v>
      </c>
      <c r="AI99" s="57" t="b">
        <f>I99&gt;=0.85*Stādīšana!I98</f>
        <v>1</v>
      </c>
      <c r="AJ99" s="57" t="b">
        <f t="shared" si="15"/>
        <v>1</v>
      </c>
    </row>
    <row r="100" spans="1:36" hidden="1" x14ac:dyDescent="0.3">
      <c r="A100" s="324" t="str">
        <f>SUBSTITUTE('Daļu izvēle'!A96,"0","")</f>
        <v/>
      </c>
      <c r="B100" s="365">
        <f>'Daļu izvēle'!B96</f>
        <v>88</v>
      </c>
      <c r="C100" s="365" t="str">
        <f>'Daļu izvēle'!C96</f>
        <v>Dienvidlatgale</v>
      </c>
      <c r="D100" s="366" t="str">
        <f>'Daļu izvēle'!D96</f>
        <v>Krāslavas</v>
      </c>
      <c r="E100" s="370">
        <f>'Daļu izvēle'!Q96</f>
        <v>130</v>
      </c>
      <c r="F100" s="370">
        <f>'Daļu izvēle'!R96</f>
        <v>120</v>
      </c>
      <c r="G100" s="108">
        <f>'Daļu izvēle'!S96</f>
        <v>0</v>
      </c>
      <c r="H100" s="109">
        <f>'Daļu izvēle'!T96</f>
        <v>0</v>
      </c>
      <c r="I100" s="383"/>
      <c r="J100" s="404">
        <f t="shared" si="9"/>
        <v>0</v>
      </c>
      <c r="K100" s="167" t="str">
        <f>IF($AG100,IF(AND($I100&lt;&gt;"",$I100&lt;&gt;0),ROUND(ROUND($I100,3)*Cenas!$B$23*Cenas!B$27,2),0),"")</f>
        <v/>
      </c>
      <c r="L100" s="166" t="str">
        <f>IF($AG100,IF(AND($I100&lt;&gt;"",$I100&lt;&gt;0),ROUND(ROUND($I100,3)*Cenas!$B$23*Cenas!C$27,2),0),"")</f>
        <v/>
      </c>
      <c r="M100" s="166" t="str">
        <f>IF($AG100,IF(AND($I100&lt;&gt;"",$I100&lt;&gt;0),ROUND(ROUND($I100,3)*Cenas!$B$23*Cenas!D$27,2),0),"")</f>
        <v/>
      </c>
      <c r="N100" s="166" t="str">
        <f>IF($AG100,IF(AND($I100&lt;&gt;"",$I100&lt;&gt;0),ROUND(ROUND($I100,3)*Cenas!$B$23*Cenas!E$27,2),0),"")</f>
        <v/>
      </c>
      <c r="O100" s="166" t="str">
        <f>IF($AG100,IF(AND($I100&lt;&gt;"",$I100&lt;&gt;0),ROUND(ROUND($I100,3)*Cenas!$B$23*Cenas!F$27,2),0),"")</f>
        <v/>
      </c>
      <c r="P100" s="166" t="str">
        <f>IF($AG100,IF(AND($I100&lt;&gt;"",$I100&lt;&gt;0),ROUND(ROUND($I100,3)*Cenas!$B$23*Cenas!D$27,2),0),"")</f>
        <v/>
      </c>
      <c r="Q100" s="166" t="str">
        <f>IF($AG100,IF(AND($I100&lt;&gt;"",$I100&lt;&gt;0),ROUND(ROUND($I100,3)*Cenas!$B$23*Cenas!E$27,2),0),"")</f>
        <v/>
      </c>
      <c r="R100" s="166" t="str">
        <f>IF($AG100,IF(AND($I100&lt;&gt;"",$I100&lt;&gt;0),ROUND(ROUND($I100,3)*Cenas!$B$23*Cenas!I$27,2),0),"")</f>
        <v/>
      </c>
      <c r="S100" s="169" t="str">
        <f>IF($AG100,IF(AND($I100&lt;&gt;"",$I100&lt;&gt;0),ROUND(ROUND($I100,3)*Cenas!$B$23*Cenas!F$27,2),0),"")</f>
        <v/>
      </c>
      <c r="U100" t="b">
        <f t="shared" si="10"/>
        <v>1</v>
      </c>
      <c r="V100" t="b">
        <f t="shared" si="11"/>
        <v>1</v>
      </c>
      <c r="W100" t="b">
        <f>OR(AND(U100,V100,S100&gt;=0.89*'Daļu izvēle'!J96),NOT(Y100))</f>
        <v>1</v>
      </c>
      <c r="X100" t="b">
        <f t="shared" si="12"/>
        <v>1</v>
      </c>
      <c r="Y100" t="b">
        <f>AND($A100="x",NOT(ISBLANK('Daļu izvēle'!Q96)))</f>
        <v>0</v>
      </c>
      <c r="Z100" t="b">
        <f t="shared" si="13"/>
        <v>1</v>
      </c>
      <c r="AC100" s="1" t="b">
        <f>AND($A100="x",'Daļu izvēle'!$Q96&lt;&gt;"",ISBLANK($K100))</f>
        <v>0</v>
      </c>
      <c r="AD100" s="1" t="b">
        <f>AND($A100="x",'Daļu izvēle'!$Q96&lt;&gt;"",ISBLANK($P100))</f>
        <v>0</v>
      </c>
      <c r="AE100" s="1" t="e">
        <f t="shared" si="8"/>
        <v>#VALUE!</v>
      </c>
      <c r="AG100" s="76" t="b">
        <f>AND($A100="x",'Daļu izvēle'!$Q96&lt;&gt;"",'Daļu izvēle'!Q96&lt;&gt;0)</f>
        <v>0</v>
      </c>
      <c r="AH100" s="76" t="b">
        <f t="shared" si="14"/>
        <v>0</v>
      </c>
      <c r="AI100" s="57" t="b">
        <f>I100&gt;=0.85*Stādīšana!I99</f>
        <v>1</v>
      </c>
      <c r="AJ100" s="57" t="b">
        <f t="shared" si="15"/>
        <v>1</v>
      </c>
    </row>
    <row r="101" spans="1:36" hidden="1" x14ac:dyDescent="0.3">
      <c r="A101" s="324" t="str">
        <f>SUBSTITUTE('Daļu izvēle'!A97,"0","")</f>
        <v/>
      </c>
      <c r="B101" s="365">
        <f>'Daļu izvēle'!B97</f>
        <v>89</v>
      </c>
      <c r="C101" s="365" t="str">
        <f>'Daļu izvēle'!C97</f>
        <v>Dienvidlatgale</v>
      </c>
      <c r="D101" s="366" t="str">
        <f>'Daļu izvēle'!D97</f>
        <v>Krāslavas</v>
      </c>
      <c r="E101" s="370">
        <f>'Daļu izvēle'!Q97</f>
        <v>40</v>
      </c>
      <c r="F101" s="370">
        <f>'Daļu izvēle'!R97</f>
        <v>0</v>
      </c>
      <c r="G101" s="108">
        <f>'Daļu izvēle'!S97</f>
        <v>0</v>
      </c>
      <c r="H101" s="109">
        <f>'Daļu izvēle'!T97</f>
        <v>0</v>
      </c>
      <c r="I101" s="383"/>
      <c r="J101" s="404">
        <f t="shared" si="9"/>
        <v>0</v>
      </c>
      <c r="K101" s="167" t="str">
        <f>IF($AG101,IF(AND($I101&lt;&gt;"",$I101&lt;&gt;0),ROUND(ROUND($I101,3)*Cenas!$B$23*Cenas!B$27,2),0),"")</f>
        <v/>
      </c>
      <c r="L101" s="166" t="str">
        <f>IF($AG101,IF(AND($I101&lt;&gt;"",$I101&lt;&gt;0),ROUND(ROUND($I101,3)*Cenas!$B$23*Cenas!C$27,2),0),"")</f>
        <v/>
      </c>
      <c r="M101" s="166" t="str">
        <f>IF($AG101,IF(AND($I101&lt;&gt;"",$I101&lt;&gt;0),ROUND(ROUND($I101,3)*Cenas!$B$23*Cenas!D$27,2),0),"")</f>
        <v/>
      </c>
      <c r="N101" s="166" t="str">
        <f>IF($AG101,IF(AND($I101&lt;&gt;"",$I101&lt;&gt;0),ROUND(ROUND($I101,3)*Cenas!$B$23*Cenas!E$27,2),0),"")</f>
        <v/>
      </c>
      <c r="O101" s="166" t="str">
        <f>IF($AG101,IF(AND($I101&lt;&gt;"",$I101&lt;&gt;0),ROUND(ROUND($I101,3)*Cenas!$B$23*Cenas!F$27,2),0),"")</f>
        <v/>
      </c>
      <c r="P101" s="166" t="str">
        <f>IF($AG101,IF(AND($I101&lt;&gt;"",$I101&lt;&gt;0),ROUND(ROUND($I101,3)*Cenas!$B$23*Cenas!D$27,2),0),"")</f>
        <v/>
      </c>
      <c r="Q101" s="166" t="str">
        <f>IF($AG101,IF(AND($I101&lt;&gt;"",$I101&lt;&gt;0),ROUND(ROUND($I101,3)*Cenas!$B$23*Cenas!E$27,2),0),"")</f>
        <v/>
      </c>
      <c r="R101" s="166" t="str">
        <f>IF($AG101,IF(AND($I101&lt;&gt;"",$I101&lt;&gt;0),ROUND(ROUND($I101,3)*Cenas!$B$23*Cenas!I$27,2),0),"")</f>
        <v/>
      </c>
      <c r="S101" s="169" t="str">
        <f>IF($AG101,IF(AND($I101&lt;&gt;"",$I101&lt;&gt;0),ROUND(ROUND($I101,3)*Cenas!$B$23*Cenas!F$27,2),0),"")</f>
        <v/>
      </c>
      <c r="U101" t="b">
        <f t="shared" si="10"/>
        <v>1</v>
      </c>
      <c r="V101" t="b">
        <f t="shared" si="11"/>
        <v>1</v>
      </c>
      <c r="W101" t="b">
        <f>OR(AND(U101,V101,S101&gt;=0.89*'Daļu izvēle'!J97),NOT(Y101))</f>
        <v>1</v>
      </c>
      <c r="X101" t="b">
        <f t="shared" si="12"/>
        <v>1</v>
      </c>
      <c r="Y101" t="b">
        <f>AND($A101="x",NOT(ISBLANK('Daļu izvēle'!Q97)))</f>
        <v>0</v>
      </c>
      <c r="Z101" t="b">
        <f t="shared" si="13"/>
        <v>1</v>
      </c>
      <c r="AC101" s="1" t="b">
        <f>AND($A101="x",'Daļu izvēle'!$Q97&lt;&gt;"",ISBLANK($K101))</f>
        <v>0</v>
      </c>
      <c r="AD101" s="1" t="b">
        <f>AND($A101="x",'Daļu izvēle'!$Q97&lt;&gt;"",ISBLANK($P101))</f>
        <v>0</v>
      </c>
      <c r="AE101" s="1" t="e">
        <f t="shared" si="8"/>
        <v>#VALUE!</v>
      </c>
      <c r="AG101" s="76" t="b">
        <f>AND($A101="x",'Daļu izvēle'!$Q97&lt;&gt;"",'Daļu izvēle'!Q97&lt;&gt;0)</f>
        <v>0</v>
      </c>
      <c r="AH101" s="76" t="b">
        <f t="shared" si="14"/>
        <v>0</v>
      </c>
      <c r="AI101" s="57" t="b">
        <f>I101&gt;=0.85*Stādīšana!I100</f>
        <v>1</v>
      </c>
      <c r="AJ101" s="57" t="b">
        <f t="shared" si="15"/>
        <v>1</v>
      </c>
    </row>
    <row r="102" spans="1:36" hidden="1" x14ac:dyDescent="0.3">
      <c r="A102" s="324" t="str">
        <f>SUBSTITUTE('Daļu izvēle'!A98,"0","")</f>
        <v/>
      </c>
      <c r="B102" s="365">
        <f>'Daļu izvēle'!B98</f>
        <v>90</v>
      </c>
      <c r="C102" s="365" t="str">
        <f>'Daļu izvēle'!C98</f>
        <v>Dienvidlatgale</v>
      </c>
      <c r="D102" s="366" t="str">
        <f>'Daļu izvēle'!D98</f>
        <v>Sventes</v>
      </c>
      <c r="E102" s="370">
        <f>'Daļu izvēle'!Q98</f>
        <v>0</v>
      </c>
      <c r="F102" s="370">
        <f>'Daļu izvēle'!R98</f>
        <v>0</v>
      </c>
      <c r="G102" s="108">
        <f>'Daļu izvēle'!S98</f>
        <v>0</v>
      </c>
      <c r="H102" s="109">
        <f>'Daļu izvēle'!T98</f>
        <v>0</v>
      </c>
      <c r="I102" s="383"/>
      <c r="J102" s="404">
        <f t="shared" si="9"/>
        <v>0</v>
      </c>
      <c r="K102" s="167" t="str">
        <f>IF($AG102,IF(AND($I102&lt;&gt;"",$I102&lt;&gt;0),ROUND(ROUND($I102,3)*Cenas!$B$23*Cenas!B$27,2),0),"")</f>
        <v/>
      </c>
      <c r="L102" s="166" t="str">
        <f>IF($AG102,IF(AND($I102&lt;&gt;"",$I102&lt;&gt;0),ROUND(ROUND($I102,3)*Cenas!$B$23*Cenas!C$27,2),0),"")</f>
        <v/>
      </c>
      <c r="M102" s="166" t="str">
        <f>IF($AG102,IF(AND($I102&lt;&gt;"",$I102&lt;&gt;0),ROUND(ROUND($I102,3)*Cenas!$B$23*Cenas!D$27,2),0),"")</f>
        <v/>
      </c>
      <c r="N102" s="166" t="str">
        <f>IF($AG102,IF(AND($I102&lt;&gt;"",$I102&lt;&gt;0),ROUND(ROUND($I102,3)*Cenas!$B$23*Cenas!E$27,2),0),"")</f>
        <v/>
      </c>
      <c r="O102" s="166" t="str">
        <f>IF($AG102,IF(AND($I102&lt;&gt;"",$I102&lt;&gt;0),ROUND(ROUND($I102,3)*Cenas!$B$23*Cenas!F$27,2),0),"")</f>
        <v/>
      </c>
      <c r="P102" s="166" t="str">
        <f>IF($AG102,IF(AND($I102&lt;&gt;"",$I102&lt;&gt;0),ROUND(ROUND($I102,3)*Cenas!$B$23*Cenas!D$27,2),0),"")</f>
        <v/>
      </c>
      <c r="Q102" s="166" t="str">
        <f>IF($AG102,IF(AND($I102&lt;&gt;"",$I102&lt;&gt;0),ROUND(ROUND($I102,3)*Cenas!$B$23*Cenas!E$27,2),0),"")</f>
        <v/>
      </c>
      <c r="R102" s="166" t="str">
        <f>IF($AG102,IF(AND($I102&lt;&gt;"",$I102&lt;&gt;0),ROUND(ROUND($I102,3)*Cenas!$B$23*Cenas!I$27,2),0),"")</f>
        <v/>
      </c>
      <c r="S102" s="169" t="str">
        <f>IF($AG102,IF(AND($I102&lt;&gt;"",$I102&lt;&gt;0),ROUND(ROUND($I102,3)*Cenas!$B$23*Cenas!F$27,2),0),"")</f>
        <v/>
      </c>
      <c r="U102" t="b">
        <f t="shared" si="10"/>
        <v>1</v>
      </c>
      <c r="V102" t="b">
        <f t="shared" si="11"/>
        <v>1</v>
      </c>
      <c r="W102" t="b">
        <f>OR(AND(U102,V102,S102&gt;=0.89*'Daļu izvēle'!J98),NOT(Y102))</f>
        <v>1</v>
      </c>
      <c r="X102" t="b">
        <f t="shared" si="12"/>
        <v>1</v>
      </c>
      <c r="Y102" t="b">
        <f>AND($A102="x",NOT(ISBLANK('Daļu izvēle'!Q98)))</f>
        <v>0</v>
      </c>
      <c r="Z102" t="b">
        <f t="shared" si="13"/>
        <v>1</v>
      </c>
      <c r="AC102" s="1" t="b">
        <f>AND($A102="x",'Daļu izvēle'!$Q98&lt;&gt;"",ISBLANK($K102))</f>
        <v>0</v>
      </c>
      <c r="AD102" s="1" t="b">
        <f>AND($A102="x",'Daļu izvēle'!$Q98&lt;&gt;"",ISBLANK($P102))</f>
        <v>0</v>
      </c>
      <c r="AE102" s="1" t="e">
        <f t="shared" si="8"/>
        <v>#VALUE!</v>
      </c>
      <c r="AG102" s="76" t="b">
        <f>AND($A102="x",'Daļu izvēle'!$Q98&lt;&gt;"",'Daļu izvēle'!Q98&lt;&gt;0)</f>
        <v>0</v>
      </c>
      <c r="AH102" s="76" t="b">
        <f t="shared" si="14"/>
        <v>0</v>
      </c>
      <c r="AI102" s="57" t="b">
        <f>I102&gt;=0.85*Stādīšana!I101</f>
        <v>1</v>
      </c>
      <c r="AJ102" s="57" t="b">
        <f t="shared" si="15"/>
        <v>1</v>
      </c>
    </row>
    <row r="103" spans="1:36" hidden="1" x14ac:dyDescent="0.3">
      <c r="A103" s="324" t="str">
        <f>SUBSTITUTE('Daļu izvēle'!A99,"0","")</f>
        <v/>
      </c>
      <c r="B103" s="365">
        <f>'Daļu izvēle'!B99</f>
        <v>91</v>
      </c>
      <c r="C103" s="365" t="str">
        <f>'Daļu izvēle'!C99</f>
        <v>Dienvidlatgale</v>
      </c>
      <c r="D103" s="366" t="str">
        <f>'Daļu izvēle'!D99</f>
        <v>Sventes</v>
      </c>
      <c r="E103" s="370">
        <f>'Daļu izvēle'!Q99</f>
        <v>20</v>
      </c>
      <c r="F103" s="370">
        <f>'Daļu izvēle'!R99</f>
        <v>0</v>
      </c>
      <c r="G103" s="108">
        <f>'Daļu izvēle'!S99</f>
        <v>0</v>
      </c>
      <c r="H103" s="109">
        <f>'Daļu izvēle'!T99</f>
        <v>0</v>
      </c>
      <c r="I103" s="383"/>
      <c r="J103" s="404">
        <f t="shared" si="9"/>
        <v>0</v>
      </c>
      <c r="K103" s="167" t="str">
        <f>IF($AG103,IF(AND($I103&lt;&gt;"",$I103&lt;&gt;0),ROUND(ROUND($I103,3)*Cenas!$B$23*Cenas!B$27,2),0),"")</f>
        <v/>
      </c>
      <c r="L103" s="166" t="str">
        <f>IF($AG103,IF(AND($I103&lt;&gt;"",$I103&lt;&gt;0),ROUND(ROUND($I103,3)*Cenas!$B$23*Cenas!C$27,2),0),"")</f>
        <v/>
      </c>
      <c r="M103" s="166" t="str">
        <f>IF($AG103,IF(AND($I103&lt;&gt;"",$I103&lt;&gt;0),ROUND(ROUND($I103,3)*Cenas!$B$23*Cenas!D$27,2),0),"")</f>
        <v/>
      </c>
      <c r="N103" s="166" t="str">
        <f>IF($AG103,IF(AND($I103&lt;&gt;"",$I103&lt;&gt;0),ROUND(ROUND($I103,3)*Cenas!$B$23*Cenas!E$27,2),0),"")</f>
        <v/>
      </c>
      <c r="O103" s="166" t="str">
        <f>IF($AG103,IF(AND($I103&lt;&gt;"",$I103&lt;&gt;0),ROUND(ROUND($I103,3)*Cenas!$B$23*Cenas!F$27,2),0),"")</f>
        <v/>
      </c>
      <c r="P103" s="166" t="str">
        <f>IF($AG103,IF(AND($I103&lt;&gt;"",$I103&lt;&gt;0),ROUND(ROUND($I103,3)*Cenas!$B$23*Cenas!D$27,2),0),"")</f>
        <v/>
      </c>
      <c r="Q103" s="166" t="str">
        <f>IF($AG103,IF(AND($I103&lt;&gt;"",$I103&lt;&gt;0),ROUND(ROUND($I103,3)*Cenas!$B$23*Cenas!E$27,2),0),"")</f>
        <v/>
      </c>
      <c r="R103" s="166" t="str">
        <f>IF($AG103,IF(AND($I103&lt;&gt;"",$I103&lt;&gt;0),ROUND(ROUND($I103,3)*Cenas!$B$23*Cenas!I$27,2),0),"")</f>
        <v/>
      </c>
      <c r="S103" s="169" t="str">
        <f>IF($AG103,IF(AND($I103&lt;&gt;"",$I103&lt;&gt;0),ROUND(ROUND($I103,3)*Cenas!$B$23*Cenas!F$27,2),0),"")</f>
        <v/>
      </c>
      <c r="U103" t="b">
        <f t="shared" si="10"/>
        <v>1</v>
      </c>
      <c r="V103" t="b">
        <f t="shared" si="11"/>
        <v>1</v>
      </c>
      <c r="W103" t="b">
        <f>OR(AND(U103,V103,S103&gt;=0.89*'Daļu izvēle'!J99),NOT(Y103))</f>
        <v>1</v>
      </c>
      <c r="X103" t="b">
        <f t="shared" si="12"/>
        <v>1</v>
      </c>
      <c r="Y103" t="b">
        <f>AND($A103="x",NOT(ISBLANK('Daļu izvēle'!Q99)))</f>
        <v>0</v>
      </c>
      <c r="Z103" t="b">
        <f t="shared" si="13"/>
        <v>1</v>
      </c>
      <c r="AC103" s="1" t="b">
        <f>AND($A103="x",'Daļu izvēle'!$Q99&lt;&gt;"",ISBLANK($K103))</f>
        <v>0</v>
      </c>
      <c r="AD103" s="1" t="b">
        <f>AND($A103="x",'Daļu izvēle'!$Q99&lt;&gt;"",ISBLANK($P103))</f>
        <v>0</v>
      </c>
      <c r="AE103" s="1" t="e">
        <f t="shared" si="8"/>
        <v>#VALUE!</v>
      </c>
      <c r="AG103" s="76" t="b">
        <f>AND($A103="x",'Daļu izvēle'!$Q99&lt;&gt;"",'Daļu izvēle'!Q99&lt;&gt;0)</f>
        <v>0</v>
      </c>
      <c r="AH103" s="76" t="b">
        <f t="shared" si="14"/>
        <v>0</v>
      </c>
      <c r="AI103" s="57" t="b">
        <f>I103&gt;=0.85*Stādīšana!I102</f>
        <v>1</v>
      </c>
      <c r="AJ103" s="57" t="b">
        <f t="shared" si="15"/>
        <v>1</v>
      </c>
    </row>
    <row r="104" spans="1:36" hidden="1" x14ac:dyDescent="0.3">
      <c r="A104" s="324" t="str">
        <f>SUBSTITUTE('Daļu izvēle'!A100,"0","")</f>
        <v/>
      </c>
      <c r="B104" s="365">
        <f>'Daļu izvēle'!B100</f>
        <v>92</v>
      </c>
      <c r="C104" s="365" t="str">
        <f>'Daļu izvēle'!C100</f>
        <v>Dienvidlatgale</v>
      </c>
      <c r="D104" s="366" t="str">
        <f>'Daļu izvēle'!D100</f>
        <v>Sventes</v>
      </c>
      <c r="E104" s="370">
        <f>'Daļu izvēle'!Q100</f>
        <v>135</v>
      </c>
      <c r="F104" s="370">
        <f>'Daļu izvēle'!R100</f>
        <v>130</v>
      </c>
      <c r="G104" s="108">
        <f>'Daļu izvēle'!S100</f>
        <v>0</v>
      </c>
      <c r="H104" s="109">
        <f>'Daļu izvēle'!T100</f>
        <v>0</v>
      </c>
      <c r="I104" s="383"/>
      <c r="J104" s="404">
        <f t="shared" si="9"/>
        <v>0</v>
      </c>
      <c r="K104" s="167" t="str">
        <f>IF($AG104,IF(AND($I104&lt;&gt;"",$I104&lt;&gt;0),ROUND(ROUND($I104,3)*Cenas!$B$23*Cenas!B$27,2),0),"")</f>
        <v/>
      </c>
      <c r="L104" s="166" t="str">
        <f>IF($AG104,IF(AND($I104&lt;&gt;"",$I104&lt;&gt;0),ROUND(ROUND($I104,3)*Cenas!$B$23*Cenas!C$27,2),0),"")</f>
        <v/>
      </c>
      <c r="M104" s="166" t="str">
        <f>IF($AG104,IF(AND($I104&lt;&gt;"",$I104&lt;&gt;0),ROUND(ROUND($I104,3)*Cenas!$B$23*Cenas!D$27,2),0),"")</f>
        <v/>
      </c>
      <c r="N104" s="166" t="str">
        <f>IF($AG104,IF(AND($I104&lt;&gt;"",$I104&lt;&gt;0),ROUND(ROUND($I104,3)*Cenas!$B$23*Cenas!E$27,2),0),"")</f>
        <v/>
      </c>
      <c r="O104" s="166" t="str">
        <f>IF($AG104,IF(AND($I104&lt;&gt;"",$I104&lt;&gt;0),ROUND(ROUND($I104,3)*Cenas!$B$23*Cenas!F$27,2),0),"")</f>
        <v/>
      </c>
      <c r="P104" s="166" t="str">
        <f>IF($AG104,IF(AND($I104&lt;&gt;"",$I104&lt;&gt;0),ROUND(ROUND($I104,3)*Cenas!$B$23*Cenas!D$27,2),0),"")</f>
        <v/>
      </c>
      <c r="Q104" s="166" t="str">
        <f>IF($AG104,IF(AND($I104&lt;&gt;"",$I104&lt;&gt;0),ROUND(ROUND($I104,3)*Cenas!$B$23*Cenas!E$27,2),0),"")</f>
        <v/>
      </c>
      <c r="R104" s="166" t="str">
        <f>IF($AG104,IF(AND($I104&lt;&gt;"",$I104&lt;&gt;0),ROUND(ROUND($I104,3)*Cenas!$B$23*Cenas!I$27,2),0),"")</f>
        <v/>
      </c>
      <c r="S104" s="169" t="str">
        <f>IF($AG104,IF(AND($I104&lt;&gt;"",$I104&lt;&gt;0),ROUND(ROUND($I104,3)*Cenas!$B$23*Cenas!F$27,2),0),"")</f>
        <v/>
      </c>
      <c r="U104" t="b">
        <f t="shared" si="10"/>
        <v>1</v>
      </c>
      <c r="V104" t="b">
        <f t="shared" si="11"/>
        <v>1</v>
      </c>
      <c r="W104" t="b">
        <f>OR(AND(U104,V104,S104&gt;=0.89*'Daļu izvēle'!J100),NOT(Y104))</f>
        <v>1</v>
      </c>
      <c r="X104" t="b">
        <f t="shared" si="12"/>
        <v>1</v>
      </c>
      <c r="Y104" t="b">
        <f>AND($A104="x",NOT(ISBLANK('Daļu izvēle'!Q100)))</f>
        <v>0</v>
      </c>
      <c r="Z104" t="b">
        <f t="shared" si="13"/>
        <v>1</v>
      </c>
      <c r="AC104" s="1" t="b">
        <f>AND($A104="x",'Daļu izvēle'!$Q100&lt;&gt;"",ISBLANK($K104))</f>
        <v>0</v>
      </c>
      <c r="AD104" s="1" t="b">
        <f>AND($A104="x",'Daļu izvēle'!$Q100&lt;&gt;"",ISBLANK($P104))</f>
        <v>0</v>
      </c>
      <c r="AE104" s="1" t="e">
        <f t="shared" si="8"/>
        <v>#VALUE!</v>
      </c>
      <c r="AG104" s="76" t="b">
        <f>AND($A104="x",'Daļu izvēle'!$Q100&lt;&gt;"",'Daļu izvēle'!Q100&lt;&gt;0)</f>
        <v>0</v>
      </c>
      <c r="AH104" s="76" t="b">
        <f t="shared" si="14"/>
        <v>0</v>
      </c>
      <c r="AI104" s="57" t="b">
        <f>I104&gt;=0.85*Stādīšana!I103</f>
        <v>1</v>
      </c>
      <c r="AJ104" s="57" t="b">
        <f t="shared" si="15"/>
        <v>1</v>
      </c>
    </row>
    <row r="105" spans="1:36" hidden="1" x14ac:dyDescent="0.3">
      <c r="A105" s="324" t="str">
        <f>SUBSTITUTE('Daļu izvēle'!A101,"0","")</f>
        <v/>
      </c>
      <c r="B105" s="365">
        <f>'Daļu izvēle'!B101</f>
        <v>93</v>
      </c>
      <c r="C105" s="365" t="str">
        <f>'Daļu izvēle'!C101</f>
        <v>Dienvidlatgale</v>
      </c>
      <c r="D105" s="366" t="str">
        <f>'Daļu izvēle'!D101</f>
        <v>Sventes</v>
      </c>
      <c r="E105" s="370">
        <f>'Daļu izvēle'!Q101</f>
        <v>15</v>
      </c>
      <c r="F105" s="370">
        <f>'Daļu izvēle'!R101</f>
        <v>0</v>
      </c>
      <c r="G105" s="108">
        <f>'Daļu izvēle'!S101</f>
        <v>0</v>
      </c>
      <c r="H105" s="109">
        <f>'Daļu izvēle'!T101</f>
        <v>0</v>
      </c>
      <c r="I105" s="383"/>
      <c r="J105" s="404">
        <f t="shared" si="9"/>
        <v>0</v>
      </c>
      <c r="K105" s="167" t="str">
        <f>IF($AG105,IF(AND($I105&lt;&gt;"",$I105&lt;&gt;0),ROUND(ROUND($I105,3)*Cenas!$B$23*Cenas!B$27,2),0),"")</f>
        <v/>
      </c>
      <c r="L105" s="166" t="str">
        <f>IF($AG105,IF(AND($I105&lt;&gt;"",$I105&lt;&gt;0),ROUND(ROUND($I105,3)*Cenas!$B$23*Cenas!C$27,2),0),"")</f>
        <v/>
      </c>
      <c r="M105" s="166" t="str">
        <f>IF($AG105,IF(AND($I105&lt;&gt;"",$I105&lt;&gt;0),ROUND(ROUND($I105,3)*Cenas!$B$23*Cenas!D$27,2),0),"")</f>
        <v/>
      </c>
      <c r="N105" s="166" t="str">
        <f>IF($AG105,IF(AND($I105&lt;&gt;"",$I105&lt;&gt;0),ROUND(ROUND($I105,3)*Cenas!$B$23*Cenas!E$27,2),0),"")</f>
        <v/>
      </c>
      <c r="O105" s="166" t="str">
        <f>IF($AG105,IF(AND($I105&lt;&gt;"",$I105&lt;&gt;0),ROUND(ROUND($I105,3)*Cenas!$B$23*Cenas!F$27,2),0),"")</f>
        <v/>
      </c>
      <c r="P105" s="166" t="str">
        <f>IF($AG105,IF(AND($I105&lt;&gt;"",$I105&lt;&gt;0),ROUND(ROUND($I105,3)*Cenas!$B$23*Cenas!D$27,2),0),"")</f>
        <v/>
      </c>
      <c r="Q105" s="166" t="str">
        <f>IF($AG105,IF(AND($I105&lt;&gt;"",$I105&lt;&gt;0),ROUND(ROUND($I105,3)*Cenas!$B$23*Cenas!E$27,2),0),"")</f>
        <v/>
      </c>
      <c r="R105" s="166" t="str">
        <f>IF($AG105,IF(AND($I105&lt;&gt;"",$I105&lt;&gt;0),ROUND(ROUND($I105,3)*Cenas!$B$23*Cenas!I$27,2),0),"")</f>
        <v/>
      </c>
      <c r="S105" s="169" t="str">
        <f>IF($AG105,IF(AND($I105&lt;&gt;"",$I105&lt;&gt;0),ROUND(ROUND($I105,3)*Cenas!$B$23*Cenas!F$27,2),0),"")</f>
        <v/>
      </c>
      <c r="U105" t="b">
        <f t="shared" si="10"/>
        <v>1</v>
      </c>
      <c r="V105" t="b">
        <f t="shared" si="11"/>
        <v>1</v>
      </c>
      <c r="W105" t="b">
        <f>OR(AND(U105,V105,S105&gt;=0.89*'Daļu izvēle'!J101),NOT(Y105))</f>
        <v>1</v>
      </c>
      <c r="X105" t="b">
        <f t="shared" si="12"/>
        <v>1</v>
      </c>
      <c r="Y105" t="b">
        <f>AND($A105="x",NOT(ISBLANK('Daļu izvēle'!Q101)))</f>
        <v>0</v>
      </c>
      <c r="Z105" t="b">
        <f t="shared" si="13"/>
        <v>1</v>
      </c>
      <c r="AC105" s="1" t="b">
        <f>AND($A105="x",'Daļu izvēle'!$Q101&lt;&gt;"",ISBLANK($K105))</f>
        <v>0</v>
      </c>
      <c r="AD105" s="1" t="b">
        <f>AND($A105="x",'Daļu izvēle'!$Q101&lt;&gt;"",ISBLANK($P105))</f>
        <v>0</v>
      </c>
      <c r="AE105" s="1" t="e">
        <f t="shared" si="8"/>
        <v>#VALUE!</v>
      </c>
      <c r="AG105" s="76" t="b">
        <f>AND($A105="x",'Daļu izvēle'!$Q101&lt;&gt;"",'Daļu izvēle'!Q101&lt;&gt;0)</f>
        <v>0</v>
      </c>
      <c r="AH105" s="76" t="b">
        <f t="shared" si="14"/>
        <v>0</v>
      </c>
      <c r="AI105" s="57" t="b">
        <f>I105&gt;=0.85*Stādīšana!I104</f>
        <v>1</v>
      </c>
      <c r="AJ105" s="57" t="b">
        <f t="shared" si="15"/>
        <v>1</v>
      </c>
    </row>
    <row r="106" spans="1:36" hidden="1" x14ac:dyDescent="0.3">
      <c r="A106" s="324" t="str">
        <f>SUBSTITUTE('Daļu izvēle'!A102,"0","")</f>
        <v/>
      </c>
      <c r="B106" s="365">
        <f>'Daļu izvēle'!B102</f>
        <v>94</v>
      </c>
      <c r="C106" s="365" t="str">
        <f>'Daļu izvēle'!C102</f>
        <v>Rietumvidzeme</v>
      </c>
      <c r="D106" s="366" t="str">
        <f>'Daļu izvēle'!D102</f>
        <v>Salacgrīvas</v>
      </c>
      <c r="E106" s="370">
        <f>'Daļu izvēle'!Q102</f>
        <v>60</v>
      </c>
      <c r="F106" s="370">
        <f>'Daļu izvēle'!R102</f>
        <v>40</v>
      </c>
      <c r="G106" s="108">
        <f>'Daļu izvēle'!S102</f>
        <v>0</v>
      </c>
      <c r="H106" s="109">
        <f>'Daļu izvēle'!T102</f>
        <v>0</v>
      </c>
      <c r="I106" s="383"/>
      <c r="J106" s="404">
        <f t="shared" si="9"/>
        <v>0</v>
      </c>
      <c r="K106" s="167" t="str">
        <f>IF($AG106,IF(AND($I106&lt;&gt;"",$I106&lt;&gt;0),ROUND(ROUND($I106,3)*Cenas!$B$23*Cenas!B$27,2),0),"")</f>
        <v/>
      </c>
      <c r="L106" s="166" t="str">
        <f>IF($AG106,IF(AND($I106&lt;&gt;"",$I106&lt;&gt;0),ROUND(ROUND($I106,3)*Cenas!$B$23*Cenas!C$27,2),0),"")</f>
        <v/>
      </c>
      <c r="M106" s="166" t="str">
        <f>IF($AG106,IF(AND($I106&lt;&gt;"",$I106&lt;&gt;0),ROUND(ROUND($I106,3)*Cenas!$B$23*Cenas!D$27,2),0),"")</f>
        <v/>
      </c>
      <c r="N106" s="166" t="str">
        <f>IF($AG106,IF(AND($I106&lt;&gt;"",$I106&lt;&gt;0),ROUND(ROUND($I106,3)*Cenas!$B$23*Cenas!E$27,2),0),"")</f>
        <v/>
      </c>
      <c r="O106" s="166" t="str">
        <f>IF($AG106,IF(AND($I106&lt;&gt;"",$I106&lt;&gt;0),ROUND(ROUND($I106,3)*Cenas!$B$23*Cenas!F$27,2),0),"")</f>
        <v/>
      </c>
      <c r="P106" s="166" t="str">
        <f>IF($AG106,IF(AND($I106&lt;&gt;"",$I106&lt;&gt;0),ROUND(ROUND($I106,3)*Cenas!$B$23*Cenas!D$27,2),0),"")</f>
        <v/>
      </c>
      <c r="Q106" s="166" t="str">
        <f>IF($AG106,IF(AND($I106&lt;&gt;"",$I106&lt;&gt;0),ROUND(ROUND($I106,3)*Cenas!$B$23*Cenas!E$27,2),0),"")</f>
        <v/>
      </c>
      <c r="R106" s="166" t="str">
        <f>IF($AG106,IF(AND($I106&lt;&gt;"",$I106&lt;&gt;0),ROUND(ROUND($I106,3)*Cenas!$B$23*Cenas!I$27,2),0),"")</f>
        <v/>
      </c>
      <c r="S106" s="169" t="str">
        <f>IF($AG106,IF(AND($I106&lt;&gt;"",$I106&lt;&gt;0),ROUND(ROUND($I106,3)*Cenas!$B$23*Cenas!F$27,2),0),"")</f>
        <v/>
      </c>
      <c r="U106" t="b">
        <f t="shared" si="10"/>
        <v>1</v>
      </c>
      <c r="V106" t="b">
        <f t="shared" si="11"/>
        <v>1</v>
      </c>
      <c r="W106" t="b">
        <f>OR(AND(U106,V106,S106&gt;=0.89*'Daļu izvēle'!J102),NOT(Y106))</f>
        <v>1</v>
      </c>
      <c r="X106" t="b">
        <f t="shared" si="12"/>
        <v>1</v>
      </c>
      <c r="Y106" t="b">
        <f>AND($A106="x",NOT(ISBLANK('Daļu izvēle'!Q102)))</f>
        <v>0</v>
      </c>
      <c r="Z106" t="b">
        <f t="shared" si="13"/>
        <v>1</v>
      </c>
      <c r="AC106" s="1" t="b">
        <f>AND($A106="x",'Daļu izvēle'!$Q102&lt;&gt;"",ISBLANK($K106))</f>
        <v>0</v>
      </c>
      <c r="AD106" s="1" t="b">
        <f>AND($A106="x",'Daļu izvēle'!$Q102&lt;&gt;"",ISBLANK($P106))</f>
        <v>0</v>
      </c>
      <c r="AE106" s="1" t="e">
        <f t="shared" si="8"/>
        <v>#VALUE!</v>
      </c>
      <c r="AG106" s="76" t="b">
        <f>AND($A106="x",'Daļu izvēle'!$Q102&lt;&gt;"",'Daļu izvēle'!Q102&lt;&gt;0)</f>
        <v>0</v>
      </c>
      <c r="AH106" s="76" t="b">
        <f t="shared" si="14"/>
        <v>0</v>
      </c>
      <c r="AI106" s="57" t="b">
        <f>I106&gt;=0.85*Stādīšana!I105</f>
        <v>1</v>
      </c>
      <c r="AJ106" s="57" t="b">
        <f t="shared" si="15"/>
        <v>1</v>
      </c>
    </row>
    <row r="107" spans="1:36" hidden="1" x14ac:dyDescent="0.3">
      <c r="A107" s="324" t="str">
        <f>SUBSTITUTE('Daļu izvēle'!A103,"0","")</f>
        <v/>
      </c>
      <c r="B107" s="365">
        <f>'Daļu izvēle'!B103</f>
        <v>95</v>
      </c>
      <c r="C107" s="365" t="str">
        <f>'Daļu izvēle'!C103</f>
        <v>Rietumvidzeme</v>
      </c>
      <c r="D107" s="366" t="str">
        <f>'Daļu izvēle'!D103</f>
        <v>Salacgrīvas</v>
      </c>
      <c r="E107" s="370">
        <f>'Daļu izvēle'!Q103</f>
        <v>70</v>
      </c>
      <c r="F107" s="370">
        <f>'Daļu izvēle'!R103</f>
        <v>50</v>
      </c>
      <c r="G107" s="108">
        <f>'Daļu izvēle'!S103</f>
        <v>0</v>
      </c>
      <c r="H107" s="109">
        <f>'Daļu izvēle'!T103</f>
        <v>0</v>
      </c>
      <c r="I107" s="383"/>
      <c r="J107" s="404">
        <f t="shared" si="9"/>
        <v>0</v>
      </c>
      <c r="K107" s="167" t="str">
        <f>IF($AG107,IF(AND($I107&lt;&gt;"",$I107&lt;&gt;0),ROUND(ROUND($I107,3)*Cenas!$B$23*Cenas!B$27,2),0),"")</f>
        <v/>
      </c>
      <c r="L107" s="166" t="str">
        <f>IF($AG107,IF(AND($I107&lt;&gt;"",$I107&lt;&gt;0),ROUND(ROUND($I107,3)*Cenas!$B$23*Cenas!C$27,2),0),"")</f>
        <v/>
      </c>
      <c r="M107" s="166" t="str">
        <f>IF($AG107,IF(AND($I107&lt;&gt;"",$I107&lt;&gt;0),ROUND(ROUND($I107,3)*Cenas!$B$23*Cenas!D$27,2),0),"")</f>
        <v/>
      </c>
      <c r="N107" s="166" t="str">
        <f>IF($AG107,IF(AND($I107&lt;&gt;"",$I107&lt;&gt;0),ROUND(ROUND($I107,3)*Cenas!$B$23*Cenas!E$27,2),0),"")</f>
        <v/>
      </c>
      <c r="O107" s="166" t="str">
        <f>IF($AG107,IF(AND($I107&lt;&gt;"",$I107&lt;&gt;0),ROUND(ROUND($I107,3)*Cenas!$B$23*Cenas!F$27,2),0),"")</f>
        <v/>
      </c>
      <c r="P107" s="166" t="str">
        <f>IF($AG107,IF(AND($I107&lt;&gt;"",$I107&lt;&gt;0),ROUND(ROUND($I107,3)*Cenas!$B$23*Cenas!D$27,2),0),"")</f>
        <v/>
      </c>
      <c r="Q107" s="166" t="str">
        <f>IF($AG107,IF(AND($I107&lt;&gt;"",$I107&lt;&gt;0),ROUND(ROUND($I107,3)*Cenas!$B$23*Cenas!E$27,2),0),"")</f>
        <v/>
      </c>
      <c r="R107" s="166" t="str">
        <f>IF($AG107,IF(AND($I107&lt;&gt;"",$I107&lt;&gt;0),ROUND(ROUND($I107,3)*Cenas!$B$23*Cenas!I$27,2),0),"")</f>
        <v/>
      </c>
      <c r="S107" s="169" t="str">
        <f>IF($AG107,IF(AND($I107&lt;&gt;"",$I107&lt;&gt;0),ROUND(ROUND($I107,3)*Cenas!$B$23*Cenas!F$27,2),0),"")</f>
        <v/>
      </c>
      <c r="U107" t="b">
        <f t="shared" si="10"/>
        <v>1</v>
      </c>
      <c r="V107" t="b">
        <f t="shared" si="11"/>
        <v>1</v>
      </c>
      <c r="W107" t="b">
        <f>OR(AND(U107,V107,S107&gt;=0.89*'Daļu izvēle'!J103),NOT(Y107))</f>
        <v>1</v>
      </c>
      <c r="X107" t="b">
        <f t="shared" si="12"/>
        <v>1</v>
      </c>
      <c r="Y107" t="b">
        <f>AND($A107="x",NOT(ISBLANK('Daļu izvēle'!Q103)))</f>
        <v>0</v>
      </c>
      <c r="Z107" t="b">
        <f t="shared" si="13"/>
        <v>1</v>
      </c>
      <c r="AC107" s="1" t="b">
        <f>AND($A107="x",'Daļu izvēle'!$Q103&lt;&gt;"",ISBLANK($K107))</f>
        <v>0</v>
      </c>
      <c r="AD107" s="1" t="b">
        <f>AND($A107="x",'Daļu izvēle'!$Q103&lt;&gt;"",ISBLANK($P107))</f>
        <v>0</v>
      </c>
      <c r="AE107" s="1" t="e">
        <f t="shared" si="8"/>
        <v>#VALUE!</v>
      </c>
      <c r="AG107" s="76" t="b">
        <f>AND($A107="x",'Daļu izvēle'!$Q103&lt;&gt;"",'Daļu izvēle'!Q103&lt;&gt;0)</f>
        <v>0</v>
      </c>
      <c r="AH107" s="76" t="b">
        <f t="shared" si="14"/>
        <v>0</v>
      </c>
      <c r="AI107" s="57" t="b">
        <f>I107&gt;=0.85*Stādīšana!I106</f>
        <v>1</v>
      </c>
      <c r="AJ107" s="57" t="b">
        <f t="shared" si="15"/>
        <v>1</v>
      </c>
    </row>
    <row r="108" spans="1:36" hidden="1" x14ac:dyDescent="0.3">
      <c r="A108" s="324" t="str">
        <f>SUBSTITUTE('Daļu izvēle'!A104,"0","")</f>
        <v/>
      </c>
      <c r="B108" s="365">
        <f>'Daļu izvēle'!B104</f>
        <v>96</v>
      </c>
      <c r="C108" s="365" t="str">
        <f>'Daļu izvēle'!C104</f>
        <v>Rietumvidzeme</v>
      </c>
      <c r="D108" s="366" t="str">
        <f>'Daļu izvēle'!D104</f>
        <v>Salacgrīvas</v>
      </c>
      <c r="E108" s="370">
        <f>'Daļu izvēle'!Q104</f>
        <v>50</v>
      </c>
      <c r="F108" s="370">
        <f>'Daļu izvēle'!R104</f>
        <v>30</v>
      </c>
      <c r="G108" s="108">
        <f>'Daļu izvēle'!S104</f>
        <v>0</v>
      </c>
      <c r="H108" s="109">
        <f>'Daļu izvēle'!T104</f>
        <v>0</v>
      </c>
      <c r="I108" s="383"/>
      <c r="J108" s="404">
        <f t="shared" si="9"/>
        <v>0</v>
      </c>
      <c r="K108" s="167" t="str">
        <f>IF($AG108,IF(AND($I108&lt;&gt;"",$I108&lt;&gt;0),ROUND(ROUND($I108,3)*Cenas!$B$23*Cenas!B$27,2),0),"")</f>
        <v/>
      </c>
      <c r="L108" s="166" t="str">
        <f>IF($AG108,IF(AND($I108&lt;&gt;"",$I108&lt;&gt;0),ROUND(ROUND($I108,3)*Cenas!$B$23*Cenas!C$27,2),0),"")</f>
        <v/>
      </c>
      <c r="M108" s="166" t="str">
        <f>IF($AG108,IF(AND($I108&lt;&gt;"",$I108&lt;&gt;0),ROUND(ROUND($I108,3)*Cenas!$B$23*Cenas!D$27,2),0),"")</f>
        <v/>
      </c>
      <c r="N108" s="166" t="str">
        <f>IF($AG108,IF(AND($I108&lt;&gt;"",$I108&lt;&gt;0),ROUND(ROUND($I108,3)*Cenas!$B$23*Cenas!E$27,2),0),"")</f>
        <v/>
      </c>
      <c r="O108" s="166" t="str">
        <f>IF($AG108,IF(AND($I108&lt;&gt;"",$I108&lt;&gt;0),ROUND(ROUND($I108,3)*Cenas!$B$23*Cenas!F$27,2),0),"")</f>
        <v/>
      </c>
      <c r="P108" s="166" t="str">
        <f>IF($AG108,IF(AND($I108&lt;&gt;"",$I108&lt;&gt;0),ROUND(ROUND($I108,3)*Cenas!$B$23*Cenas!D$27,2),0),"")</f>
        <v/>
      </c>
      <c r="Q108" s="166" t="str">
        <f>IF($AG108,IF(AND($I108&lt;&gt;"",$I108&lt;&gt;0),ROUND(ROUND($I108,3)*Cenas!$B$23*Cenas!E$27,2),0),"")</f>
        <v/>
      </c>
      <c r="R108" s="166" t="str">
        <f>IF($AG108,IF(AND($I108&lt;&gt;"",$I108&lt;&gt;0),ROUND(ROUND($I108,3)*Cenas!$B$23*Cenas!I$27,2),0),"")</f>
        <v/>
      </c>
      <c r="S108" s="169" t="str">
        <f>IF($AG108,IF(AND($I108&lt;&gt;"",$I108&lt;&gt;0),ROUND(ROUND($I108,3)*Cenas!$B$23*Cenas!F$27,2),0),"")</f>
        <v/>
      </c>
      <c r="U108" t="b">
        <f t="shared" si="10"/>
        <v>1</v>
      </c>
      <c r="V108" t="b">
        <f t="shared" si="11"/>
        <v>1</v>
      </c>
      <c r="W108" t="b">
        <f>OR(AND(U108,V108,S108&gt;=0.89*'Daļu izvēle'!J104),NOT(Y108))</f>
        <v>1</v>
      </c>
      <c r="X108" t="b">
        <f t="shared" si="12"/>
        <v>1</v>
      </c>
      <c r="Y108" t="b">
        <f>AND($A108="x",NOT(ISBLANK('Daļu izvēle'!Q104)))</f>
        <v>0</v>
      </c>
      <c r="Z108" t="b">
        <f t="shared" si="13"/>
        <v>1</v>
      </c>
      <c r="AC108" s="1" t="b">
        <f>AND($A108="x",'Daļu izvēle'!$Q104&lt;&gt;"",ISBLANK($K108))</f>
        <v>0</v>
      </c>
      <c r="AD108" s="1" t="b">
        <f>AND($A108="x",'Daļu izvēle'!$Q104&lt;&gt;"",ISBLANK($P108))</f>
        <v>0</v>
      </c>
      <c r="AE108" s="1" t="e">
        <f t="shared" si="8"/>
        <v>#VALUE!</v>
      </c>
      <c r="AG108" s="76" t="b">
        <f>AND($A108="x",'Daļu izvēle'!$Q104&lt;&gt;"",'Daļu izvēle'!Q104&lt;&gt;0)</f>
        <v>0</v>
      </c>
      <c r="AH108" s="76" t="b">
        <f t="shared" si="14"/>
        <v>0</v>
      </c>
      <c r="AI108" s="57" t="b">
        <f>I108&gt;=0.85*Stādīšana!I107</f>
        <v>1</v>
      </c>
      <c r="AJ108" s="57" t="b">
        <f t="shared" si="15"/>
        <v>1</v>
      </c>
    </row>
    <row r="109" spans="1:36" hidden="1" x14ac:dyDescent="0.3">
      <c r="A109" s="324" t="str">
        <f>SUBSTITUTE('Daļu izvēle'!A105,"0","")</f>
        <v/>
      </c>
      <c r="B109" s="365">
        <f>'Daļu izvēle'!B105</f>
        <v>97</v>
      </c>
      <c r="C109" s="365" t="str">
        <f>'Daļu izvēle'!C105</f>
        <v>Rietumvidzeme</v>
      </c>
      <c r="D109" s="366" t="str">
        <f>'Daļu izvēle'!D105</f>
        <v>Salacgrīvas</v>
      </c>
      <c r="E109" s="370">
        <f>'Daļu izvēle'!Q105</f>
        <v>0</v>
      </c>
      <c r="F109" s="370">
        <f>'Daļu izvēle'!R105</f>
        <v>0</v>
      </c>
      <c r="G109" s="108">
        <f>'Daļu izvēle'!S105</f>
        <v>0</v>
      </c>
      <c r="H109" s="109">
        <f>'Daļu izvēle'!T105</f>
        <v>0</v>
      </c>
      <c r="I109" s="383"/>
      <c r="J109" s="404">
        <f t="shared" si="9"/>
        <v>0</v>
      </c>
      <c r="K109" s="167" t="str">
        <f>IF($AG109,IF(AND($I109&lt;&gt;"",$I109&lt;&gt;0),ROUND(ROUND($I109,3)*Cenas!$B$23*Cenas!B$27,2),0),"")</f>
        <v/>
      </c>
      <c r="L109" s="166" t="str">
        <f>IF($AG109,IF(AND($I109&lt;&gt;"",$I109&lt;&gt;0),ROUND(ROUND($I109,3)*Cenas!$B$23*Cenas!C$27,2),0),"")</f>
        <v/>
      </c>
      <c r="M109" s="166" t="str">
        <f>IF($AG109,IF(AND($I109&lt;&gt;"",$I109&lt;&gt;0),ROUND(ROUND($I109,3)*Cenas!$B$23*Cenas!D$27,2),0),"")</f>
        <v/>
      </c>
      <c r="N109" s="166" t="str">
        <f>IF($AG109,IF(AND($I109&lt;&gt;"",$I109&lt;&gt;0),ROUND(ROUND($I109,3)*Cenas!$B$23*Cenas!E$27,2),0),"")</f>
        <v/>
      </c>
      <c r="O109" s="166" t="str">
        <f>IF($AG109,IF(AND($I109&lt;&gt;"",$I109&lt;&gt;0),ROUND(ROUND($I109,3)*Cenas!$B$23*Cenas!F$27,2),0),"")</f>
        <v/>
      </c>
      <c r="P109" s="166" t="str">
        <f>IF($AG109,IF(AND($I109&lt;&gt;"",$I109&lt;&gt;0),ROUND(ROUND($I109,3)*Cenas!$B$23*Cenas!D$27,2),0),"")</f>
        <v/>
      </c>
      <c r="Q109" s="166" t="str">
        <f>IF($AG109,IF(AND($I109&lt;&gt;"",$I109&lt;&gt;0),ROUND(ROUND($I109,3)*Cenas!$B$23*Cenas!E$27,2),0),"")</f>
        <v/>
      </c>
      <c r="R109" s="166" t="str">
        <f>IF($AG109,IF(AND($I109&lt;&gt;"",$I109&lt;&gt;0),ROUND(ROUND($I109,3)*Cenas!$B$23*Cenas!I$27,2),0),"")</f>
        <v/>
      </c>
      <c r="S109" s="169" t="str">
        <f>IF($AG109,IF(AND($I109&lt;&gt;"",$I109&lt;&gt;0),ROUND(ROUND($I109,3)*Cenas!$B$23*Cenas!F$27,2),0),"")</f>
        <v/>
      </c>
      <c r="U109" t="b">
        <f t="shared" si="10"/>
        <v>1</v>
      </c>
      <c r="V109" t="b">
        <f t="shared" si="11"/>
        <v>1</v>
      </c>
      <c r="W109" t="b">
        <f>OR(AND(U109,V109,S109&gt;=0.89*'Daļu izvēle'!J105),NOT(Y109))</f>
        <v>1</v>
      </c>
      <c r="X109" t="b">
        <f t="shared" si="12"/>
        <v>1</v>
      </c>
      <c r="Y109" t="b">
        <f>AND($A109="x",NOT(ISBLANK('Daļu izvēle'!Q105)))</f>
        <v>0</v>
      </c>
      <c r="Z109" t="b">
        <f t="shared" si="13"/>
        <v>1</v>
      </c>
      <c r="AC109" s="1" t="b">
        <f>AND($A109="x",'Daļu izvēle'!$Q105&lt;&gt;"",ISBLANK($K109))</f>
        <v>0</v>
      </c>
      <c r="AD109" s="1" t="b">
        <f>AND($A109="x",'Daļu izvēle'!$Q105&lt;&gt;"",ISBLANK($P109))</f>
        <v>0</v>
      </c>
      <c r="AE109" s="1" t="e">
        <f t="shared" si="8"/>
        <v>#VALUE!</v>
      </c>
      <c r="AG109" s="76" t="b">
        <f>AND($A109="x",'Daļu izvēle'!$Q105&lt;&gt;"",'Daļu izvēle'!Q105&lt;&gt;0)</f>
        <v>0</v>
      </c>
      <c r="AH109" s="76" t="b">
        <f t="shared" si="14"/>
        <v>0</v>
      </c>
      <c r="AI109" s="57" t="b">
        <f>I109&gt;=0.85*Stādīšana!I108</f>
        <v>1</v>
      </c>
      <c r="AJ109" s="57" t="b">
        <f t="shared" si="15"/>
        <v>1</v>
      </c>
    </row>
    <row r="110" spans="1:36" hidden="1" x14ac:dyDescent="0.3">
      <c r="A110" s="324" t="str">
        <f>SUBSTITUTE('Daļu izvēle'!A106,"0","")</f>
        <v/>
      </c>
      <c r="B110" s="365">
        <f>'Daļu izvēle'!B106</f>
        <v>98</v>
      </c>
      <c r="C110" s="365" t="str">
        <f>'Daļu izvēle'!C106</f>
        <v>Rietumvidzeme</v>
      </c>
      <c r="D110" s="366" t="str">
        <f>'Daļu izvēle'!D106</f>
        <v>Salacgrīvas</v>
      </c>
      <c r="E110" s="370">
        <f>'Daļu izvēle'!Q106</f>
        <v>0</v>
      </c>
      <c r="F110" s="370">
        <f>'Daļu izvēle'!R106</f>
        <v>0</v>
      </c>
      <c r="G110" s="108">
        <f>'Daļu izvēle'!S106</f>
        <v>0</v>
      </c>
      <c r="H110" s="109">
        <f>'Daļu izvēle'!T106</f>
        <v>0</v>
      </c>
      <c r="I110" s="383"/>
      <c r="J110" s="404">
        <f t="shared" si="9"/>
        <v>0</v>
      </c>
      <c r="K110" s="167" t="str">
        <f>IF($AG110,IF(AND($I110&lt;&gt;"",$I110&lt;&gt;0),ROUND(ROUND($I110,3)*Cenas!$B$23*Cenas!B$27,2),0),"")</f>
        <v/>
      </c>
      <c r="L110" s="166" t="str">
        <f>IF($AG110,IF(AND($I110&lt;&gt;"",$I110&lt;&gt;0),ROUND(ROUND($I110,3)*Cenas!$B$23*Cenas!C$27,2),0),"")</f>
        <v/>
      </c>
      <c r="M110" s="166" t="str">
        <f>IF($AG110,IF(AND($I110&lt;&gt;"",$I110&lt;&gt;0),ROUND(ROUND($I110,3)*Cenas!$B$23*Cenas!D$27,2),0),"")</f>
        <v/>
      </c>
      <c r="N110" s="166" t="str">
        <f>IF($AG110,IF(AND($I110&lt;&gt;"",$I110&lt;&gt;0),ROUND(ROUND($I110,3)*Cenas!$B$23*Cenas!E$27,2),0),"")</f>
        <v/>
      </c>
      <c r="O110" s="166" t="str">
        <f>IF($AG110,IF(AND($I110&lt;&gt;"",$I110&lt;&gt;0),ROUND(ROUND($I110,3)*Cenas!$B$23*Cenas!F$27,2),0),"")</f>
        <v/>
      </c>
      <c r="P110" s="166" t="str">
        <f>IF($AG110,IF(AND($I110&lt;&gt;"",$I110&lt;&gt;0),ROUND(ROUND($I110,3)*Cenas!$B$23*Cenas!D$27,2),0),"")</f>
        <v/>
      </c>
      <c r="Q110" s="166" t="str">
        <f>IF($AG110,IF(AND($I110&lt;&gt;"",$I110&lt;&gt;0),ROUND(ROUND($I110,3)*Cenas!$B$23*Cenas!E$27,2),0),"")</f>
        <v/>
      </c>
      <c r="R110" s="166" t="str">
        <f>IF($AG110,IF(AND($I110&lt;&gt;"",$I110&lt;&gt;0),ROUND(ROUND($I110,3)*Cenas!$B$23*Cenas!I$27,2),0),"")</f>
        <v/>
      </c>
      <c r="S110" s="169" t="str">
        <f>IF($AG110,IF(AND($I110&lt;&gt;"",$I110&lt;&gt;0),ROUND(ROUND($I110,3)*Cenas!$B$23*Cenas!F$27,2),0),"")</f>
        <v/>
      </c>
      <c r="U110" t="b">
        <f t="shared" si="10"/>
        <v>1</v>
      </c>
      <c r="V110" t="b">
        <f t="shared" si="11"/>
        <v>1</v>
      </c>
      <c r="W110" t="b">
        <f>OR(AND(U110,V110,S110&gt;=0.89*'Daļu izvēle'!J106),NOT(Y110))</f>
        <v>1</v>
      </c>
      <c r="X110" t="b">
        <f t="shared" si="12"/>
        <v>1</v>
      </c>
      <c r="Y110" t="b">
        <f>AND($A110="x",NOT(ISBLANK('Daļu izvēle'!Q106)))</f>
        <v>0</v>
      </c>
      <c r="Z110" t="b">
        <f t="shared" si="13"/>
        <v>1</v>
      </c>
      <c r="AC110" s="1" t="b">
        <f>AND($A110="x",'Daļu izvēle'!$Q106&lt;&gt;"",ISBLANK($K110))</f>
        <v>0</v>
      </c>
      <c r="AD110" s="1" t="b">
        <f>AND($A110="x",'Daļu izvēle'!$Q106&lt;&gt;"",ISBLANK($P110))</f>
        <v>0</v>
      </c>
      <c r="AE110" s="1" t="e">
        <f t="shared" si="8"/>
        <v>#VALUE!</v>
      </c>
      <c r="AG110" s="76" t="b">
        <f>AND($A110="x",'Daļu izvēle'!$Q106&lt;&gt;"",'Daļu izvēle'!Q106&lt;&gt;0)</f>
        <v>0</v>
      </c>
      <c r="AH110" s="76" t="b">
        <f t="shared" si="14"/>
        <v>0</v>
      </c>
      <c r="AI110" s="57" t="b">
        <f>I110&gt;=0.85*Stādīšana!I109</f>
        <v>1</v>
      </c>
      <c r="AJ110" s="57" t="b">
        <f t="shared" si="15"/>
        <v>1</v>
      </c>
    </row>
    <row r="111" spans="1:36" hidden="1" x14ac:dyDescent="0.3">
      <c r="A111" s="324" t="str">
        <f>SUBSTITUTE('Daļu izvēle'!A107,"0","")</f>
        <v/>
      </c>
      <c r="B111" s="365">
        <f>'Daļu izvēle'!B107</f>
        <v>99</v>
      </c>
      <c r="C111" s="365" t="str">
        <f>'Daļu izvēle'!C107</f>
        <v>Rietumvidzeme</v>
      </c>
      <c r="D111" s="366" t="str">
        <f>'Daļu izvēle'!D107</f>
        <v>Salacgrīvas</v>
      </c>
      <c r="E111" s="370">
        <f>'Daļu izvēle'!Q107</f>
        <v>0</v>
      </c>
      <c r="F111" s="370">
        <f>'Daļu izvēle'!R107</f>
        <v>0</v>
      </c>
      <c r="G111" s="108">
        <f>'Daļu izvēle'!S107</f>
        <v>0</v>
      </c>
      <c r="H111" s="109">
        <f>'Daļu izvēle'!T107</f>
        <v>0</v>
      </c>
      <c r="I111" s="383"/>
      <c r="J111" s="404">
        <f t="shared" si="9"/>
        <v>0</v>
      </c>
      <c r="K111" s="167" t="str">
        <f>IF($AG111,IF(AND($I111&lt;&gt;"",$I111&lt;&gt;0),ROUND(ROUND($I111,3)*Cenas!$B$23*Cenas!B$27,2),0),"")</f>
        <v/>
      </c>
      <c r="L111" s="166" t="str">
        <f>IF($AG111,IF(AND($I111&lt;&gt;"",$I111&lt;&gt;0),ROUND(ROUND($I111,3)*Cenas!$B$23*Cenas!C$27,2),0),"")</f>
        <v/>
      </c>
      <c r="M111" s="166" t="str">
        <f>IF($AG111,IF(AND($I111&lt;&gt;"",$I111&lt;&gt;0),ROUND(ROUND($I111,3)*Cenas!$B$23*Cenas!D$27,2),0),"")</f>
        <v/>
      </c>
      <c r="N111" s="166" t="str">
        <f>IF($AG111,IF(AND($I111&lt;&gt;"",$I111&lt;&gt;0),ROUND(ROUND($I111,3)*Cenas!$B$23*Cenas!E$27,2),0),"")</f>
        <v/>
      </c>
      <c r="O111" s="166" t="str">
        <f>IF($AG111,IF(AND($I111&lt;&gt;"",$I111&lt;&gt;0),ROUND(ROUND($I111,3)*Cenas!$B$23*Cenas!F$27,2),0),"")</f>
        <v/>
      </c>
      <c r="P111" s="166" t="str">
        <f>IF($AG111,IF(AND($I111&lt;&gt;"",$I111&lt;&gt;0),ROUND(ROUND($I111,3)*Cenas!$B$23*Cenas!D$27,2),0),"")</f>
        <v/>
      </c>
      <c r="Q111" s="166" t="str">
        <f>IF($AG111,IF(AND($I111&lt;&gt;"",$I111&lt;&gt;0),ROUND(ROUND($I111,3)*Cenas!$B$23*Cenas!E$27,2),0),"")</f>
        <v/>
      </c>
      <c r="R111" s="166" t="str">
        <f>IF($AG111,IF(AND($I111&lt;&gt;"",$I111&lt;&gt;0),ROUND(ROUND($I111,3)*Cenas!$B$23*Cenas!I$27,2),0),"")</f>
        <v/>
      </c>
      <c r="S111" s="169" t="str">
        <f>IF($AG111,IF(AND($I111&lt;&gt;"",$I111&lt;&gt;0),ROUND(ROUND($I111,3)*Cenas!$B$23*Cenas!F$27,2),0),"")</f>
        <v/>
      </c>
      <c r="U111" t="b">
        <f t="shared" si="10"/>
        <v>1</v>
      </c>
      <c r="V111" t="b">
        <f t="shared" si="11"/>
        <v>1</v>
      </c>
      <c r="W111" t="b">
        <f>OR(AND(U111,V111,S111&gt;=0.89*'Daļu izvēle'!J107),NOT(Y111))</f>
        <v>1</v>
      </c>
      <c r="X111" t="b">
        <f t="shared" si="12"/>
        <v>1</v>
      </c>
      <c r="Y111" t="b">
        <f>AND($A111="x",NOT(ISBLANK('Daļu izvēle'!Q107)))</f>
        <v>0</v>
      </c>
      <c r="Z111" t="b">
        <f t="shared" si="13"/>
        <v>1</v>
      </c>
      <c r="AC111" s="1" t="b">
        <f>AND($A111="x",'Daļu izvēle'!$Q107&lt;&gt;"",ISBLANK($K111))</f>
        <v>0</v>
      </c>
      <c r="AD111" s="1" t="b">
        <f>AND($A111="x",'Daļu izvēle'!$Q107&lt;&gt;"",ISBLANK($P111))</f>
        <v>0</v>
      </c>
      <c r="AE111" s="1" t="e">
        <f t="shared" si="8"/>
        <v>#VALUE!</v>
      </c>
      <c r="AG111" s="76" t="b">
        <f>AND($A111="x",'Daļu izvēle'!$Q107&lt;&gt;"",'Daļu izvēle'!Q107&lt;&gt;0)</f>
        <v>0</v>
      </c>
      <c r="AH111" s="76" t="b">
        <f t="shared" si="14"/>
        <v>0</v>
      </c>
      <c r="AI111" s="57" t="b">
        <f>I111&gt;=0.85*Stādīšana!I110</f>
        <v>1</v>
      </c>
      <c r="AJ111" s="57" t="b">
        <f t="shared" si="15"/>
        <v>1</v>
      </c>
    </row>
    <row r="112" spans="1:36" hidden="1" x14ac:dyDescent="0.3">
      <c r="A112" s="324" t="str">
        <f>SUBSTITUTE('Daļu izvēle'!A108,"0","")</f>
        <v/>
      </c>
      <c r="B112" s="365">
        <f>'Daļu izvēle'!B108</f>
        <v>100</v>
      </c>
      <c r="C112" s="365" t="str">
        <f>'Daļu izvēle'!C108</f>
        <v>Rietumvidzeme</v>
      </c>
      <c r="D112" s="366" t="str">
        <f>'Daļu izvēle'!D108</f>
        <v>Salacgrīvas</v>
      </c>
      <c r="E112" s="370">
        <f>'Daļu izvēle'!Q108</f>
        <v>0</v>
      </c>
      <c r="F112" s="370">
        <f>'Daļu izvēle'!R108</f>
        <v>0</v>
      </c>
      <c r="G112" s="108">
        <f>'Daļu izvēle'!S108</f>
        <v>0</v>
      </c>
      <c r="H112" s="109">
        <f>'Daļu izvēle'!T108</f>
        <v>0</v>
      </c>
      <c r="I112" s="383"/>
      <c r="J112" s="404">
        <f t="shared" si="9"/>
        <v>0</v>
      </c>
      <c r="K112" s="167" t="str">
        <f>IF($AG112,IF(AND($I112&lt;&gt;"",$I112&lt;&gt;0),ROUND(ROUND($I112,3)*Cenas!$B$23*Cenas!B$27,2),0),"")</f>
        <v/>
      </c>
      <c r="L112" s="166" t="str">
        <f>IF($AG112,IF(AND($I112&lt;&gt;"",$I112&lt;&gt;0),ROUND(ROUND($I112,3)*Cenas!$B$23*Cenas!C$27,2),0),"")</f>
        <v/>
      </c>
      <c r="M112" s="166" t="str">
        <f>IF($AG112,IF(AND($I112&lt;&gt;"",$I112&lt;&gt;0),ROUND(ROUND($I112,3)*Cenas!$B$23*Cenas!D$27,2),0),"")</f>
        <v/>
      </c>
      <c r="N112" s="166" t="str">
        <f>IF($AG112,IF(AND($I112&lt;&gt;"",$I112&lt;&gt;0),ROUND(ROUND($I112,3)*Cenas!$B$23*Cenas!E$27,2),0),"")</f>
        <v/>
      </c>
      <c r="O112" s="166" t="str">
        <f>IF($AG112,IF(AND($I112&lt;&gt;"",$I112&lt;&gt;0),ROUND(ROUND($I112,3)*Cenas!$B$23*Cenas!F$27,2),0),"")</f>
        <v/>
      </c>
      <c r="P112" s="166" t="str">
        <f>IF($AG112,IF(AND($I112&lt;&gt;"",$I112&lt;&gt;0),ROUND(ROUND($I112,3)*Cenas!$B$23*Cenas!D$27,2),0),"")</f>
        <v/>
      </c>
      <c r="Q112" s="166" t="str">
        <f>IF($AG112,IF(AND($I112&lt;&gt;"",$I112&lt;&gt;0),ROUND(ROUND($I112,3)*Cenas!$B$23*Cenas!E$27,2),0),"")</f>
        <v/>
      </c>
      <c r="R112" s="166" t="str">
        <f>IF($AG112,IF(AND($I112&lt;&gt;"",$I112&lt;&gt;0),ROUND(ROUND($I112,3)*Cenas!$B$23*Cenas!I$27,2),0),"")</f>
        <v/>
      </c>
      <c r="S112" s="169" t="str">
        <f>IF($AG112,IF(AND($I112&lt;&gt;"",$I112&lt;&gt;0),ROUND(ROUND($I112,3)*Cenas!$B$23*Cenas!F$27,2),0),"")</f>
        <v/>
      </c>
      <c r="U112" t="b">
        <f t="shared" si="10"/>
        <v>1</v>
      </c>
      <c r="V112" t="b">
        <f t="shared" si="11"/>
        <v>1</v>
      </c>
      <c r="W112" t="b">
        <f>OR(AND(U112,V112,S112&gt;=0.89*'Daļu izvēle'!J108),NOT(Y112))</f>
        <v>1</v>
      </c>
      <c r="X112" t="b">
        <f t="shared" si="12"/>
        <v>1</v>
      </c>
      <c r="Y112" t="b">
        <f>AND($A112="x",NOT(ISBLANK('Daļu izvēle'!Q108)))</f>
        <v>0</v>
      </c>
      <c r="Z112" t="b">
        <f t="shared" si="13"/>
        <v>1</v>
      </c>
      <c r="AC112" s="1" t="b">
        <f>AND($A112="x",'Daļu izvēle'!$Q108&lt;&gt;"",ISBLANK($K112))</f>
        <v>0</v>
      </c>
      <c r="AD112" s="1" t="b">
        <f>AND($A112="x",'Daļu izvēle'!$Q108&lt;&gt;"",ISBLANK($P112))</f>
        <v>0</v>
      </c>
      <c r="AE112" s="1" t="e">
        <f t="shared" si="8"/>
        <v>#VALUE!</v>
      </c>
      <c r="AG112" s="76" t="b">
        <f>AND($A112="x",'Daļu izvēle'!$Q108&lt;&gt;"",'Daļu izvēle'!Q108&lt;&gt;0)</f>
        <v>0</v>
      </c>
      <c r="AH112" s="76" t="b">
        <f t="shared" si="14"/>
        <v>0</v>
      </c>
      <c r="AI112" s="57" t="b">
        <f>I112&gt;=0.85*Stādīšana!I111</f>
        <v>1</v>
      </c>
      <c r="AJ112" s="57" t="b">
        <f t="shared" si="15"/>
        <v>1</v>
      </c>
    </row>
    <row r="113" spans="1:36" hidden="1" x14ac:dyDescent="0.3">
      <c r="A113" s="324" t="str">
        <f>SUBSTITUTE('Daļu izvēle'!A109,"0","")</f>
        <v/>
      </c>
      <c r="B113" s="365">
        <f>'Daļu izvēle'!B109</f>
        <v>101</v>
      </c>
      <c r="C113" s="365" t="str">
        <f>'Daļu izvēle'!C109</f>
        <v>Rietumvidzeme</v>
      </c>
      <c r="D113" s="366" t="str">
        <f>'Daļu izvēle'!D109</f>
        <v>Rūjienas</v>
      </c>
      <c r="E113" s="370">
        <f>'Daļu izvēle'!Q109</f>
        <v>60</v>
      </c>
      <c r="F113" s="370">
        <f>'Daļu izvēle'!R109</f>
        <v>50</v>
      </c>
      <c r="G113" s="108">
        <f>'Daļu izvēle'!S109</f>
        <v>0</v>
      </c>
      <c r="H113" s="109">
        <f>'Daļu izvēle'!T109</f>
        <v>0</v>
      </c>
      <c r="I113" s="383"/>
      <c r="J113" s="404">
        <f t="shared" si="9"/>
        <v>0</v>
      </c>
      <c r="K113" s="167" t="str">
        <f>IF($AG113,IF(AND($I113&lt;&gt;"",$I113&lt;&gt;0),ROUND(ROUND($I113,3)*Cenas!$B$23*Cenas!B$27,2),0),"")</f>
        <v/>
      </c>
      <c r="L113" s="166" t="str">
        <f>IF($AG113,IF(AND($I113&lt;&gt;"",$I113&lt;&gt;0),ROUND(ROUND($I113,3)*Cenas!$B$23*Cenas!C$27,2),0),"")</f>
        <v/>
      </c>
      <c r="M113" s="166" t="str">
        <f>IF($AG113,IF(AND($I113&lt;&gt;"",$I113&lt;&gt;0),ROUND(ROUND($I113,3)*Cenas!$B$23*Cenas!D$27,2),0),"")</f>
        <v/>
      </c>
      <c r="N113" s="166" t="str">
        <f>IF($AG113,IF(AND($I113&lt;&gt;"",$I113&lt;&gt;0),ROUND(ROUND($I113,3)*Cenas!$B$23*Cenas!E$27,2),0),"")</f>
        <v/>
      </c>
      <c r="O113" s="166" t="str">
        <f>IF($AG113,IF(AND($I113&lt;&gt;"",$I113&lt;&gt;0),ROUND(ROUND($I113,3)*Cenas!$B$23*Cenas!F$27,2),0),"")</f>
        <v/>
      </c>
      <c r="P113" s="166" t="str">
        <f>IF($AG113,IF(AND($I113&lt;&gt;"",$I113&lt;&gt;0),ROUND(ROUND($I113,3)*Cenas!$B$23*Cenas!D$27,2),0),"")</f>
        <v/>
      </c>
      <c r="Q113" s="166" t="str">
        <f>IF($AG113,IF(AND($I113&lt;&gt;"",$I113&lt;&gt;0),ROUND(ROUND($I113,3)*Cenas!$B$23*Cenas!E$27,2),0),"")</f>
        <v/>
      </c>
      <c r="R113" s="166" t="str">
        <f>IF($AG113,IF(AND($I113&lt;&gt;"",$I113&lt;&gt;0),ROUND(ROUND($I113,3)*Cenas!$B$23*Cenas!I$27,2),0),"")</f>
        <v/>
      </c>
      <c r="S113" s="169" t="str">
        <f>IF($AG113,IF(AND($I113&lt;&gt;"",$I113&lt;&gt;0),ROUND(ROUND($I113,3)*Cenas!$B$23*Cenas!F$27,2),0),"")</f>
        <v/>
      </c>
      <c r="U113" t="b">
        <f t="shared" si="10"/>
        <v>1</v>
      </c>
      <c r="V113" t="b">
        <f t="shared" si="11"/>
        <v>1</v>
      </c>
      <c r="W113" t="b">
        <f>OR(AND(U113,V113,S113&gt;=0.89*'Daļu izvēle'!J109),NOT(Y113))</f>
        <v>1</v>
      </c>
      <c r="X113" t="b">
        <f t="shared" si="12"/>
        <v>1</v>
      </c>
      <c r="Y113" t="b">
        <f>AND($A113="x",NOT(ISBLANK('Daļu izvēle'!Q109)))</f>
        <v>0</v>
      </c>
      <c r="Z113" t="b">
        <f t="shared" si="13"/>
        <v>1</v>
      </c>
      <c r="AC113" s="1" t="b">
        <f>AND($A113="x",'Daļu izvēle'!$Q109&lt;&gt;"",ISBLANK($K113))</f>
        <v>0</v>
      </c>
      <c r="AD113" s="1" t="b">
        <f>AND($A113="x",'Daļu izvēle'!$Q109&lt;&gt;"",ISBLANK($P113))</f>
        <v>0</v>
      </c>
      <c r="AE113" s="1" t="e">
        <f t="shared" si="8"/>
        <v>#VALUE!</v>
      </c>
      <c r="AG113" s="76" t="b">
        <f>AND($A113="x",'Daļu izvēle'!$Q109&lt;&gt;"",'Daļu izvēle'!Q109&lt;&gt;0)</f>
        <v>0</v>
      </c>
      <c r="AH113" s="76" t="b">
        <f t="shared" si="14"/>
        <v>0</v>
      </c>
      <c r="AI113" s="57" t="b">
        <f>I113&gt;=0.85*Stādīšana!I112</f>
        <v>1</v>
      </c>
      <c r="AJ113" s="57" t="b">
        <f t="shared" si="15"/>
        <v>1</v>
      </c>
    </row>
    <row r="114" spans="1:36" hidden="1" x14ac:dyDescent="0.3">
      <c r="A114" s="324" t="str">
        <f>SUBSTITUTE('Daļu izvēle'!A110,"0","")</f>
        <v/>
      </c>
      <c r="B114" s="365">
        <f>'Daļu izvēle'!B110</f>
        <v>102</v>
      </c>
      <c r="C114" s="365" t="str">
        <f>'Daļu izvēle'!C110</f>
        <v>Rietumvidzeme</v>
      </c>
      <c r="D114" s="366" t="str">
        <f>'Daļu izvēle'!D110</f>
        <v>Rūjienas</v>
      </c>
      <c r="E114" s="370">
        <f>'Daļu izvēle'!Q110</f>
        <v>60</v>
      </c>
      <c r="F114" s="370">
        <f>'Daļu izvēle'!R110</f>
        <v>0</v>
      </c>
      <c r="G114" s="108">
        <f>'Daļu izvēle'!S110</f>
        <v>0</v>
      </c>
      <c r="H114" s="109">
        <f>'Daļu izvēle'!T110</f>
        <v>0</v>
      </c>
      <c r="I114" s="383"/>
      <c r="J114" s="404">
        <f t="shared" si="9"/>
        <v>0</v>
      </c>
      <c r="K114" s="167" t="str">
        <f>IF($AG114,IF(AND($I114&lt;&gt;"",$I114&lt;&gt;0),ROUND(ROUND($I114,3)*Cenas!$B$23*Cenas!B$27,2),0),"")</f>
        <v/>
      </c>
      <c r="L114" s="166" t="str">
        <f>IF($AG114,IF(AND($I114&lt;&gt;"",$I114&lt;&gt;0),ROUND(ROUND($I114,3)*Cenas!$B$23*Cenas!C$27,2),0),"")</f>
        <v/>
      </c>
      <c r="M114" s="166" t="str">
        <f>IF($AG114,IF(AND($I114&lt;&gt;"",$I114&lt;&gt;0),ROUND(ROUND($I114,3)*Cenas!$B$23*Cenas!D$27,2),0),"")</f>
        <v/>
      </c>
      <c r="N114" s="166" t="str">
        <f>IF($AG114,IF(AND($I114&lt;&gt;"",$I114&lt;&gt;0),ROUND(ROUND($I114,3)*Cenas!$B$23*Cenas!E$27,2),0),"")</f>
        <v/>
      </c>
      <c r="O114" s="166" t="str">
        <f>IF($AG114,IF(AND($I114&lt;&gt;"",$I114&lt;&gt;0),ROUND(ROUND($I114,3)*Cenas!$B$23*Cenas!F$27,2),0),"")</f>
        <v/>
      </c>
      <c r="P114" s="166" t="str">
        <f>IF($AG114,IF(AND($I114&lt;&gt;"",$I114&lt;&gt;0),ROUND(ROUND($I114,3)*Cenas!$B$23*Cenas!D$27,2),0),"")</f>
        <v/>
      </c>
      <c r="Q114" s="166" t="str">
        <f>IF($AG114,IF(AND($I114&lt;&gt;"",$I114&lt;&gt;0),ROUND(ROUND($I114,3)*Cenas!$B$23*Cenas!E$27,2),0),"")</f>
        <v/>
      </c>
      <c r="R114" s="166" t="str">
        <f>IF($AG114,IF(AND($I114&lt;&gt;"",$I114&lt;&gt;0),ROUND(ROUND($I114,3)*Cenas!$B$23*Cenas!I$27,2),0),"")</f>
        <v/>
      </c>
      <c r="S114" s="169" t="str">
        <f>IF($AG114,IF(AND($I114&lt;&gt;"",$I114&lt;&gt;0),ROUND(ROUND($I114,3)*Cenas!$B$23*Cenas!F$27,2),0),"")</f>
        <v/>
      </c>
      <c r="U114" t="b">
        <f t="shared" si="10"/>
        <v>1</v>
      </c>
      <c r="V114" t="b">
        <f t="shared" si="11"/>
        <v>1</v>
      </c>
      <c r="W114" t="b">
        <f>OR(AND(U114,V114,S114&gt;=0.89*'Daļu izvēle'!J110),NOT(Y114))</f>
        <v>1</v>
      </c>
      <c r="X114" t="b">
        <f t="shared" si="12"/>
        <v>1</v>
      </c>
      <c r="Y114" t="b">
        <f>AND($A114="x",NOT(ISBLANK('Daļu izvēle'!Q110)))</f>
        <v>0</v>
      </c>
      <c r="Z114" t="b">
        <f t="shared" si="13"/>
        <v>1</v>
      </c>
      <c r="AC114" s="1" t="b">
        <f>AND($A114="x",'Daļu izvēle'!$Q110&lt;&gt;"",ISBLANK($K114))</f>
        <v>0</v>
      </c>
      <c r="AD114" s="1" t="b">
        <f>AND($A114="x",'Daļu izvēle'!$Q110&lt;&gt;"",ISBLANK($P114))</f>
        <v>0</v>
      </c>
      <c r="AE114" s="1" t="e">
        <f t="shared" si="8"/>
        <v>#VALUE!</v>
      </c>
      <c r="AG114" s="76" t="b">
        <f>AND($A114="x",'Daļu izvēle'!$Q110&lt;&gt;"",'Daļu izvēle'!Q110&lt;&gt;0)</f>
        <v>0</v>
      </c>
      <c r="AH114" s="76" t="b">
        <f t="shared" si="14"/>
        <v>0</v>
      </c>
      <c r="AI114" s="57" t="b">
        <f>I114&gt;=0.85*Stādīšana!I113</f>
        <v>1</v>
      </c>
      <c r="AJ114" s="57" t="b">
        <f t="shared" si="15"/>
        <v>1</v>
      </c>
    </row>
    <row r="115" spans="1:36" hidden="1" x14ac:dyDescent="0.3">
      <c r="A115" s="324" t="str">
        <f>SUBSTITUTE('Daļu izvēle'!A111,"0","")</f>
        <v/>
      </c>
      <c r="B115" s="365">
        <f>'Daļu izvēle'!B111</f>
        <v>103</v>
      </c>
      <c r="C115" s="365" t="str">
        <f>'Daļu izvēle'!C111</f>
        <v>Rietumvidzeme</v>
      </c>
      <c r="D115" s="366" t="str">
        <f>'Daļu izvēle'!D111</f>
        <v>Rūjienas</v>
      </c>
      <c r="E115" s="370">
        <f>'Daļu izvēle'!Q111</f>
        <v>70</v>
      </c>
      <c r="F115" s="370">
        <f>'Daļu izvēle'!R111</f>
        <v>50</v>
      </c>
      <c r="G115" s="108">
        <f>'Daļu izvēle'!S111</f>
        <v>0</v>
      </c>
      <c r="H115" s="109">
        <f>'Daļu izvēle'!T111</f>
        <v>0</v>
      </c>
      <c r="I115" s="383"/>
      <c r="J115" s="404">
        <f t="shared" si="9"/>
        <v>0</v>
      </c>
      <c r="K115" s="167" t="str">
        <f>IF($AG115,IF(AND($I115&lt;&gt;"",$I115&lt;&gt;0),ROUND(ROUND($I115,3)*Cenas!$B$23*Cenas!B$27,2),0),"")</f>
        <v/>
      </c>
      <c r="L115" s="166" t="str">
        <f>IF($AG115,IF(AND($I115&lt;&gt;"",$I115&lt;&gt;0),ROUND(ROUND($I115,3)*Cenas!$B$23*Cenas!C$27,2),0),"")</f>
        <v/>
      </c>
      <c r="M115" s="166" t="str">
        <f>IF($AG115,IF(AND($I115&lt;&gt;"",$I115&lt;&gt;0),ROUND(ROUND($I115,3)*Cenas!$B$23*Cenas!D$27,2),0),"")</f>
        <v/>
      </c>
      <c r="N115" s="166" t="str">
        <f>IF($AG115,IF(AND($I115&lt;&gt;"",$I115&lt;&gt;0),ROUND(ROUND($I115,3)*Cenas!$B$23*Cenas!E$27,2),0),"")</f>
        <v/>
      </c>
      <c r="O115" s="166" t="str">
        <f>IF($AG115,IF(AND($I115&lt;&gt;"",$I115&lt;&gt;0),ROUND(ROUND($I115,3)*Cenas!$B$23*Cenas!F$27,2),0),"")</f>
        <v/>
      </c>
      <c r="P115" s="166" t="str">
        <f>IF($AG115,IF(AND($I115&lt;&gt;"",$I115&lt;&gt;0),ROUND(ROUND($I115,3)*Cenas!$B$23*Cenas!D$27,2),0),"")</f>
        <v/>
      </c>
      <c r="Q115" s="166" t="str">
        <f>IF($AG115,IF(AND($I115&lt;&gt;"",$I115&lt;&gt;0),ROUND(ROUND($I115,3)*Cenas!$B$23*Cenas!E$27,2),0),"")</f>
        <v/>
      </c>
      <c r="R115" s="166" t="str">
        <f>IF($AG115,IF(AND($I115&lt;&gt;"",$I115&lt;&gt;0),ROUND(ROUND($I115,3)*Cenas!$B$23*Cenas!I$27,2),0),"")</f>
        <v/>
      </c>
      <c r="S115" s="169" t="str">
        <f>IF($AG115,IF(AND($I115&lt;&gt;"",$I115&lt;&gt;0),ROUND(ROUND($I115,3)*Cenas!$B$23*Cenas!F$27,2),0),"")</f>
        <v/>
      </c>
      <c r="U115" t="b">
        <f t="shared" si="10"/>
        <v>1</v>
      </c>
      <c r="V115" t="b">
        <f t="shared" si="11"/>
        <v>1</v>
      </c>
      <c r="W115" t="b">
        <f>OR(AND(U115,V115,S115&gt;=0.89*'Daļu izvēle'!J111),NOT(Y115))</f>
        <v>1</v>
      </c>
      <c r="X115" t="b">
        <f t="shared" si="12"/>
        <v>1</v>
      </c>
      <c r="Y115" t="b">
        <f>AND($A115="x",NOT(ISBLANK('Daļu izvēle'!Q111)))</f>
        <v>0</v>
      </c>
      <c r="Z115" t="b">
        <f t="shared" si="13"/>
        <v>1</v>
      </c>
      <c r="AC115" s="1" t="b">
        <f>AND($A115="x",'Daļu izvēle'!$Q111&lt;&gt;"",ISBLANK($K115))</f>
        <v>0</v>
      </c>
      <c r="AD115" s="1" t="b">
        <f>AND($A115="x",'Daļu izvēle'!$Q111&lt;&gt;"",ISBLANK($P115))</f>
        <v>0</v>
      </c>
      <c r="AE115" s="1" t="e">
        <f t="shared" si="8"/>
        <v>#VALUE!</v>
      </c>
      <c r="AG115" s="76" t="b">
        <f>AND($A115="x",'Daļu izvēle'!$Q111&lt;&gt;"",'Daļu izvēle'!Q111&lt;&gt;0)</f>
        <v>0</v>
      </c>
      <c r="AH115" s="76" t="b">
        <f t="shared" si="14"/>
        <v>0</v>
      </c>
      <c r="AI115" s="57" t="b">
        <f>I115&gt;=0.85*Stādīšana!I114</f>
        <v>1</v>
      </c>
      <c r="AJ115" s="57" t="b">
        <f t="shared" si="15"/>
        <v>1</v>
      </c>
    </row>
    <row r="116" spans="1:36" hidden="1" x14ac:dyDescent="0.3">
      <c r="A116" s="324" t="str">
        <f>SUBSTITUTE('Daļu izvēle'!A112,"0","")</f>
        <v/>
      </c>
      <c r="B116" s="365">
        <f>'Daļu izvēle'!B112</f>
        <v>104</v>
      </c>
      <c r="C116" s="365" t="str">
        <f>'Daļu izvēle'!C112</f>
        <v>Rietumvidzeme</v>
      </c>
      <c r="D116" s="366" t="str">
        <f>'Daļu izvēle'!D112</f>
        <v>Rūjienas</v>
      </c>
      <c r="E116" s="370">
        <f>'Daļu izvēle'!Q112</f>
        <v>90</v>
      </c>
      <c r="F116" s="370">
        <f>'Daļu izvēle'!R112</f>
        <v>60</v>
      </c>
      <c r="G116" s="108">
        <f>'Daļu izvēle'!S112</f>
        <v>0</v>
      </c>
      <c r="H116" s="109">
        <f>'Daļu izvēle'!T112</f>
        <v>0</v>
      </c>
      <c r="I116" s="383"/>
      <c r="J116" s="404">
        <f t="shared" si="9"/>
        <v>0</v>
      </c>
      <c r="K116" s="167" t="str">
        <f>IF($AG116,IF(AND($I116&lt;&gt;"",$I116&lt;&gt;0),ROUND(ROUND($I116,3)*Cenas!$B$23*Cenas!B$27,2),0),"")</f>
        <v/>
      </c>
      <c r="L116" s="166" t="str">
        <f>IF($AG116,IF(AND($I116&lt;&gt;"",$I116&lt;&gt;0),ROUND(ROUND($I116,3)*Cenas!$B$23*Cenas!C$27,2),0),"")</f>
        <v/>
      </c>
      <c r="M116" s="166" t="str">
        <f>IF($AG116,IF(AND($I116&lt;&gt;"",$I116&lt;&gt;0),ROUND(ROUND($I116,3)*Cenas!$B$23*Cenas!D$27,2),0),"")</f>
        <v/>
      </c>
      <c r="N116" s="166" t="str">
        <f>IF($AG116,IF(AND($I116&lt;&gt;"",$I116&lt;&gt;0),ROUND(ROUND($I116,3)*Cenas!$B$23*Cenas!E$27,2),0),"")</f>
        <v/>
      </c>
      <c r="O116" s="166" t="str">
        <f>IF($AG116,IF(AND($I116&lt;&gt;"",$I116&lt;&gt;0),ROUND(ROUND($I116,3)*Cenas!$B$23*Cenas!F$27,2),0),"")</f>
        <v/>
      </c>
      <c r="P116" s="166" t="str">
        <f>IF($AG116,IF(AND($I116&lt;&gt;"",$I116&lt;&gt;0),ROUND(ROUND($I116,3)*Cenas!$B$23*Cenas!D$27,2),0),"")</f>
        <v/>
      </c>
      <c r="Q116" s="166" t="str">
        <f>IF($AG116,IF(AND($I116&lt;&gt;"",$I116&lt;&gt;0),ROUND(ROUND($I116,3)*Cenas!$B$23*Cenas!E$27,2),0),"")</f>
        <v/>
      </c>
      <c r="R116" s="166" t="str">
        <f>IF($AG116,IF(AND($I116&lt;&gt;"",$I116&lt;&gt;0),ROUND(ROUND($I116,3)*Cenas!$B$23*Cenas!I$27,2),0),"")</f>
        <v/>
      </c>
      <c r="S116" s="169" t="str">
        <f>IF($AG116,IF(AND($I116&lt;&gt;"",$I116&lt;&gt;0),ROUND(ROUND($I116,3)*Cenas!$B$23*Cenas!F$27,2),0),"")</f>
        <v/>
      </c>
      <c r="U116" t="b">
        <f t="shared" si="10"/>
        <v>1</v>
      </c>
      <c r="V116" t="b">
        <f t="shared" si="11"/>
        <v>1</v>
      </c>
      <c r="W116" t="b">
        <f>OR(AND(U116,V116,S116&gt;=0.89*'Daļu izvēle'!J112),NOT(Y116))</f>
        <v>1</v>
      </c>
      <c r="X116" t="b">
        <f t="shared" si="12"/>
        <v>1</v>
      </c>
      <c r="Y116" t="b">
        <f>AND($A116="x",NOT(ISBLANK('Daļu izvēle'!Q112)))</f>
        <v>0</v>
      </c>
      <c r="Z116" t="b">
        <f t="shared" si="13"/>
        <v>1</v>
      </c>
      <c r="AC116" s="1" t="b">
        <f>AND($A116="x",'Daļu izvēle'!$Q112&lt;&gt;"",ISBLANK($K116))</f>
        <v>0</v>
      </c>
      <c r="AD116" s="1" t="b">
        <f>AND($A116="x",'Daļu izvēle'!$Q112&lt;&gt;"",ISBLANK($P116))</f>
        <v>0</v>
      </c>
      <c r="AE116" s="1" t="e">
        <f t="shared" si="8"/>
        <v>#VALUE!</v>
      </c>
      <c r="AG116" s="76" t="b">
        <f>AND($A116="x",'Daļu izvēle'!$Q112&lt;&gt;"",'Daļu izvēle'!Q112&lt;&gt;0)</f>
        <v>0</v>
      </c>
      <c r="AH116" s="76" t="b">
        <f t="shared" si="14"/>
        <v>0</v>
      </c>
      <c r="AI116" s="57" t="b">
        <f>I116&gt;=0.85*Stādīšana!I115</f>
        <v>1</v>
      </c>
      <c r="AJ116" s="57" t="b">
        <f t="shared" si="15"/>
        <v>1</v>
      </c>
    </row>
    <row r="117" spans="1:36" hidden="1" x14ac:dyDescent="0.3">
      <c r="A117" s="324" t="str">
        <f>SUBSTITUTE('Daļu izvēle'!A113,"0","")</f>
        <v/>
      </c>
      <c r="B117" s="365">
        <f>'Daļu izvēle'!B113</f>
        <v>105</v>
      </c>
      <c r="C117" s="365" t="str">
        <f>'Daļu izvēle'!C113</f>
        <v>Rietumvidzeme</v>
      </c>
      <c r="D117" s="366" t="str">
        <f>'Daļu izvēle'!D113</f>
        <v>Rūjienas</v>
      </c>
      <c r="E117" s="370">
        <f>'Daļu izvēle'!Q113</f>
        <v>80</v>
      </c>
      <c r="F117" s="370">
        <f>'Daļu izvēle'!R113</f>
        <v>0</v>
      </c>
      <c r="G117" s="108">
        <f>'Daļu izvēle'!S113</f>
        <v>0</v>
      </c>
      <c r="H117" s="109">
        <f>'Daļu izvēle'!T113</f>
        <v>0</v>
      </c>
      <c r="I117" s="383"/>
      <c r="J117" s="404">
        <f t="shared" si="9"/>
        <v>0</v>
      </c>
      <c r="K117" s="167" t="str">
        <f>IF($AG117,IF(AND($I117&lt;&gt;"",$I117&lt;&gt;0),ROUND(ROUND($I117,3)*Cenas!$B$23*Cenas!B$27,2),0),"")</f>
        <v/>
      </c>
      <c r="L117" s="166" t="str">
        <f>IF($AG117,IF(AND($I117&lt;&gt;"",$I117&lt;&gt;0),ROUND(ROUND($I117,3)*Cenas!$B$23*Cenas!C$27,2),0),"")</f>
        <v/>
      </c>
      <c r="M117" s="166" t="str">
        <f>IF($AG117,IF(AND($I117&lt;&gt;"",$I117&lt;&gt;0),ROUND(ROUND($I117,3)*Cenas!$B$23*Cenas!D$27,2),0),"")</f>
        <v/>
      </c>
      <c r="N117" s="166" t="str">
        <f>IF($AG117,IF(AND($I117&lt;&gt;"",$I117&lt;&gt;0),ROUND(ROUND($I117,3)*Cenas!$B$23*Cenas!E$27,2),0),"")</f>
        <v/>
      </c>
      <c r="O117" s="166" t="str">
        <f>IF($AG117,IF(AND($I117&lt;&gt;"",$I117&lt;&gt;0),ROUND(ROUND($I117,3)*Cenas!$B$23*Cenas!F$27,2),0),"")</f>
        <v/>
      </c>
      <c r="P117" s="166" t="str">
        <f>IF($AG117,IF(AND($I117&lt;&gt;"",$I117&lt;&gt;0),ROUND(ROUND($I117,3)*Cenas!$B$23*Cenas!D$27,2),0),"")</f>
        <v/>
      </c>
      <c r="Q117" s="166" t="str">
        <f>IF($AG117,IF(AND($I117&lt;&gt;"",$I117&lt;&gt;0),ROUND(ROUND($I117,3)*Cenas!$B$23*Cenas!E$27,2),0),"")</f>
        <v/>
      </c>
      <c r="R117" s="166" t="str">
        <f>IF($AG117,IF(AND($I117&lt;&gt;"",$I117&lt;&gt;0),ROUND(ROUND($I117,3)*Cenas!$B$23*Cenas!I$27,2),0),"")</f>
        <v/>
      </c>
      <c r="S117" s="169" t="str">
        <f>IF($AG117,IF(AND($I117&lt;&gt;"",$I117&lt;&gt;0),ROUND(ROUND($I117,3)*Cenas!$B$23*Cenas!F$27,2),0),"")</f>
        <v/>
      </c>
      <c r="U117" t="b">
        <f t="shared" si="10"/>
        <v>1</v>
      </c>
      <c r="V117" t="b">
        <f t="shared" si="11"/>
        <v>1</v>
      </c>
      <c r="W117" t="b">
        <f>OR(AND(U117,V117,S117&gt;=0.89*'Daļu izvēle'!J113),NOT(Y117))</f>
        <v>1</v>
      </c>
      <c r="X117" t="b">
        <f t="shared" si="12"/>
        <v>1</v>
      </c>
      <c r="Y117" t="b">
        <f>AND($A117="x",NOT(ISBLANK('Daļu izvēle'!Q113)))</f>
        <v>0</v>
      </c>
      <c r="Z117" t="b">
        <f t="shared" si="13"/>
        <v>1</v>
      </c>
      <c r="AC117" s="1" t="b">
        <f>AND($A117="x",'Daļu izvēle'!$Q113&lt;&gt;"",ISBLANK($K117))</f>
        <v>0</v>
      </c>
      <c r="AD117" s="1" t="b">
        <f>AND($A117="x",'Daļu izvēle'!$Q113&lt;&gt;"",ISBLANK($P117))</f>
        <v>0</v>
      </c>
      <c r="AE117" s="1" t="e">
        <f t="shared" si="8"/>
        <v>#VALUE!</v>
      </c>
      <c r="AG117" s="76" t="b">
        <f>AND($A117="x",'Daļu izvēle'!$Q113&lt;&gt;"",'Daļu izvēle'!Q113&lt;&gt;0)</f>
        <v>0</v>
      </c>
      <c r="AH117" s="76" t="b">
        <f t="shared" si="14"/>
        <v>0</v>
      </c>
      <c r="AI117" s="57" t="b">
        <f>I117&gt;=0.85*Stādīšana!I116</f>
        <v>1</v>
      </c>
      <c r="AJ117" s="57" t="b">
        <f t="shared" si="15"/>
        <v>1</v>
      </c>
    </row>
    <row r="118" spans="1:36" hidden="1" x14ac:dyDescent="0.3">
      <c r="A118" s="324" t="str">
        <f>SUBSTITUTE('Daļu izvēle'!A114,"0","")</f>
        <v/>
      </c>
      <c r="B118" s="365">
        <f>'Daļu izvēle'!B114</f>
        <v>106</v>
      </c>
      <c r="C118" s="365" t="str">
        <f>'Daļu izvēle'!C114</f>
        <v>Rietumvidzeme</v>
      </c>
      <c r="D118" s="366" t="str">
        <f>'Daļu izvēle'!D114</f>
        <v>Rūjienas</v>
      </c>
      <c r="E118" s="370">
        <f>'Daļu izvēle'!Q114</f>
        <v>70</v>
      </c>
      <c r="F118" s="370">
        <f>'Daļu izvēle'!R114</f>
        <v>0</v>
      </c>
      <c r="G118" s="108">
        <f>'Daļu izvēle'!S114</f>
        <v>0</v>
      </c>
      <c r="H118" s="109">
        <f>'Daļu izvēle'!T114</f>
        <v>0</v>
      </c>
      <c r="I118" s="383"/>
      <c r="J118" s="404">
        <f t="shared" si="9"/>
        <v>0</v>
      </c>
      <c r="K118" s="167" t="str">
        <f>IF($AG118,IF(AND($I118&lt;&gt;"",$I118&lt;&gt;0),ROUND(ROUND($I118,3)*Cenas!$B$23*Cenas!B$27,2),0),"")</f>
        <v/>
      </c>
      <c r="L118" s="166" t="str">
        <f>IF($AG118,IF(AND($I118&lt;&gt;"",$I118&lt;&gt;0),ROUND(ROUND($I118,3)*Cenas!$B$23*Cenas!C$27,2),0),"")</f>
        <v/>
      </c>
      <c r="M118" s="166" t="str">
        <f>IF($AG118,IF(AND($I118&lt;&gt;"",$I118&lt;&gt;0),ROUND(ROUND($I118,3)*Cenas!$B$23*Cenas!D$27,2),0),"")</f>
        <v/>
      </c>
      <c r="N118" s="166" t="str">
        <f>IF($AG118,IF(AND($I118&lt;&gt;"",$I118&lt;&gt;0),ROUND(ROUND($I118,3)*Cenas!$B$23*Cenas!E$27,2),0),"")</f>
        <v/>
      </c>
      <c r="O118" s="166" t="str">
        <f>IF($AG118,IF(AND($I118&lt;&gt;"",$I118&lt;&gt;0),ROUND(ROUND($I118,3)*Cenas!$B$23*Cenas!F$27,2),0),"")</f>
        <v/>
      </c>
      <c r="P118" s="166" t="str">
        <f>IF($AG118,IF(AND($I118&lt;&gt;"",$I118&lt;&gt;0),ROUND(ROUND($I118,3)*Cenas!$B$23*Cenas!D$27,2),0),"")</f>
        <v/>
      </c>
      <c r="Q118" s="166" t="str">
        <f>IF($AG118,IF(AND($I118&lt;&gt;"",$I118&lt;&gt;0),ROUND(ROUND($I118,3)*Cenas!$B$23*Cenas!E$27,2),0),"")</f>
        <v/>
      </c>
      <c r="R118" s="166" t="str">
        <f>IF($AG118,IF(AND($I118&lt;&gt;"",$I118&lt;&gt;0),ROUND(ROUND($I118,3)*Cenas!$B$23*Cenas!I$27,2),0),"")</f>
        <v/>
      </c>
      <c r="S118" s="169" t="str">
        <f>IF($AG118,IF(AND($I118&lt;&gt;"",$I118&lt;&gt;0),ROUND(ROUND($I118,3)*Cenas!$B$23*Cenas!F$27,2),0),"")</f>
        <v/>
      </c>
      <c r="U118" t="b">
        <f t="shared" si="10"/>
        <v>1</v>
      </c>
      <c r="V118" t="b">
        <f t="shared" si="11"/>
        <v>1</v>
      </c>
      <c r="W118" t="b">
        <f>OR(AND(U118,V118,S118&gt;=0.89*'Daļu izvēle'!J114),NOT(Y118))</f>
        <v>1</v>
      </c>
      <c r="X118" t="b">
        <f t="shared" si="12"/>
        <v>1</v>
      </c>
      <c r="Y118" t="b">
        <f>AND($A118="x",NOT(ISBLANK('Daļu izvēle'!Q114)))</f>
        <v>0</v>
      </c>
      <c r="Z118" t="b">
        <f t="shared" si="13"/>
        <v>1</v>
      </c>
      <c r="AC118" s="1" t="b">
        <f>AND($A118="x",'Daļu izvēle'!$Q114&lt;&gt;"",ISBLANK($K118))</f>
        <v>0</v>
      </c>
      <c r="AD118" s="1" t="b">
        <f>AND($A118="x",'Daļu izvēle'!$Q114&lt;&gt;"",ISBLANK($P118))</f>
        <v>0</v>
      </c>
      <c r="AE118" s="1" t="e">
        <f t="shared" si="8"/>
        <v>#VALUE!</v>
      </c>
      <c r="AG118" s="76" t="b">
        <f>AND($A118="x",'Daļu izvēle'!$Q114&lt;&gt;"",'Daļu izvēle'!Q114&lt;&gt;0)</f>
        <v>0</v>
      </c>
      <c r="AH118" s="76" t="b">
        <f t="shared" si="14"/>
        <v>0</v>
      </c>
      <c r="AI118" s="57" t="b">
        <f>I118&gt;=0.85*Stādīšana!I117</f>
        <v>1</v>
      </c>
      <c r="AJ118" s="57" t="b">
        <f t="shared" si="15"/>
        <v>1</v>
      </c>
    </row>
    <row r="119" spans="1:36" hidden="1" x14ac:dyDescent="0.3">
      <c r="A119" s="324" t="str">
        <f>SUBSTITUTE('Daļu izvēle'!A115,"0","")</f>
        <v/>
      </c>
      <c r="B119" s="365">
        <f>'Daļu izvēle'!B115</f>
        <v>107</v>
      </c>
      <c r="C119" s="365" t="str">
        <f>'Daļu izvēle'!C115</f>
        <v>Rietumvidzeme</v>
      </c>
      <c r="D119" s="366" t="str">
        <f>'Daļu izvēle'!D115</f>
        <v>Rūjienas</v>
      </c>
      <c r="E119" s="370">
        <f>'Daļu izvēle'!Q115</f>
        <v>0</v>
      </c>
      <c r="F119" s="370">
        <f>'Daļu izvēle'!R115</f>
        <v>0</v>
      </c>
      <c r="G119" s="108">
        <f>'Daļu izvēle'!S115</f>
        <v>0</v>
      </c>
      <c r="H119" s="109">
        <f>'Daļu izvēle'!T115</f>
        <v>0</v>
      </c>
      <c r="I119" s="383"/>
      <c r="J119" s="404">
        <f t="shared" si="9"/>
        <v>0</v>
      </c>
      <c r="K119" s="167" t="str">
        <f>IF($AG119,IF(AND($I119&lt;&gt;"",$I119&lt;&gt;0),ROUND(ROUND($I119,3)*Cenas!$B$23*Cenas!B$27,2),0),"")</f>
        <v/>
      </c>
      <c r="L119" s="166" t="str">
        <f>IF($AG119,IF(AND($I119&lt;&gt;"",$I119&lt;&gt;0),ROUND(ROUND($I119,3)*Cenas!$B$23*Cenas!C$27,2),0),"")</f>
        <v/>
      </c>
      <c r="M119" s="166" t="str">
        <f>IF($AG119,IF(AND($I119&lt;&gt;"",$I119&lt;&gt;0),ROUND(ROUND($I119,3)*Cenas!$B$23*Cenas!D$27,2),0),"")</f>
        <v/>
      </c>
      <c r="N119" s="166" t="str">
        <f>IF($AG119,IF(AND($I119&lt;&gt;"",$I119&lt;&gt;0),ROUND(ROUND($I119,3)*Cenas!$B$23*Cenas!E$27,2),0),"")</f>
        <v/>
      </c>
      <c r="O119" s="166" t="str">
        <f>IF($AG119,IF(AND($I119&lt;&gt;"",$I119&lt;&gt;0),ROUND(ROUND($I119,3)*Cenas!$B$23*Cenas!F$27,2),0),"")</f>
        <v/>
      </c>
      <c r="P119" s="166" t="str">
        <f>IF($AG119,IF(AND($I119&lt;&gt;"",$I119&lt;&gt;0),ROUND(ROUND($I119,3)*Cenas!$B$23*Cenas!D$27,2),0),"")</f>
        <v/>
      </c>
      <c r="Q119" s="166" t="str">
        <f>IF($AG119,IF(AND($I119&lt;&gt;"",$I119&lt;&gt;0),ROUND(ROUND($I119,3)*Cenas!$B$23*Cenas!E$27,2),0),"")</f>
        <v/>
      </c>
      <c r="R119" s="166" t="str">
        <f>IF($AG119,IF(AND($I119&lt;&gt;"",$I119&lt;&gt;0),ROUND(ROUND($I119,3)*Cenas!$B$23*Cenas!I$27,2),0),"")</f>
        <v/>
      </c>
      <c r="S119" s="169" t="str">
        <f>IF($AG119,IF(AND($I119&lt;&gt;"",$I119&lt;&gt;0),ROUND(ROUND($I119,3)*Cenas!$B$23*Cenas!F$27,2),0),"")</f>
        <v/>
      </c>
      <c r="U119" t="b">
        <f t="shared" si="10"/>
        <v>1</v>
      </c>
      <c r="V119" t="b">
        <f t="shared" si="11"/>
        <v>1</v>
      </c>
      <c r="W119" t="b">
        <f>OR(AND(U119,V119,S119&gt;=0.89*'Daļu izvēle'!J115),NOT(Y119))</f>
        <v>1</v>
      </c>
      <c r="X119" t="b">
        <f t="shared" si="12"/>
        <v>1</v>
      </c>
      <c r="Y119" t="b">
        <f>AND($A119="x",NOT(ISBLANK('Daļu izvēle'!Q115)))</f>
        <v>0</v>
      </c>
      <c r="Z119" t="b">
        <f t="shared" si="13"/>
        <v>1</v>
      </c>
      <c r="AC119" s="1" t="b">
        <f>AND($A119="x",'Daļu izvēle'!$Q115&lt;&gt;"",ISBLANK($K119))</f>
        <v>0</v>
      </c>
      <c r="AD119" s="1" t="b">
        <f>AND($A119="x",'Daļu izvēle'!$Q115&lt;&gt;"",ISBLANK($P119))</f>
        <v>0</v>
      </c>
      <c r="AE119" s="1" t="e">
        <f t="shared" si="8"/>
        <v>#VALUE!</v>
      </c>
      <c r="AG119" s="76" t="b">
        <f>AND($A119="x",'Daļu izvēle'!$Q115&lt;&gt;"",'Daļu izvēle'!Q115&lt;&gt;0)</f>
        <v>0</v>
      </c>
      <c r="AH119" s="76" t="b">
        <f t="shared" si="14"/>
        <v>0</v>
      </c>
      <c r="AI119" s="57" t="b">
        <f>I119&gt;=0.85*Stādīšana!I118</f>
        <v>1</v>
      </c>
      <c r="AJ119" s="57" t="b">
        <f t="shared" si="15"/>
        <v>1</v>
      </c>
    </row>
    <row r="120" spans="1:36" hidden="1" x14ac:dyDescent="0.3">
      <c r="A120" s="324" t="str">
        <f>SUBSTITUTE('Daļu izvēle'!A116,"0","")</f>
        <v/>
      </c>
      <c r="B120" s="365">
        <f>'Daļu izvēle'!B116</f>
        <v>108</v>
      </c>
      <c r="C120" s="365" t="str">
        <f>'Daļu izvēle'!C116</f>
        <v>Rietumvidzeme</v>
      </c>
      <c r="D120" s="366" t="str">
        <f>'Daļu izvēle'!D116</f>
        <v>Rūjienas</v>
      </c>
      <c r="E120" s="370">
        <f>'Daļu izvēle'!Q116</f>
        <v>0</v>
      </c>
      <c r="F120" s="370">
        <f>'Daļu izvēle'!R116</f>
        <v>0</v>
      </c>
      <c r="G120" s="108">
        <f>'Daļu izvēle'!S116</f>
        <v>0</v>
      </c>
      <c r="H120" s="109">
        <f>'Daļu izvēle'!T116</f>
        <v>0</v>
      </c>
      <c r="I120" s="383"/>
      <c r="J120" s="404">
        <f t="shared" si="9"/>
        <v>0</v>
      </c>
      <c r="K120" s="167" t="str">
        <f>IF($AG120,IF(AND($I120&lt;&gt;"",$I120&lt;&gt;0),ROUND(ROUND($I120,3)*Cenas!$B$23*Cenas!B$27,2),0),"")</f>
        <v/>
      </c>
      <c r="L120" s="166" t="str">
        <f>IF($AG120,IF(AND($I120&lt;&gt;"",$I120&lt;&gt;0),ROUND(ROUND($I120,3)*Cenas!$B$23*Cenas!C$27,2),0),"")</f>
        <v/>
      </c>
      <c r="M120" s="166" t="str">
        <f>IF($AG120,IF(AND($I120&lt;&gt;"",$I120&lt;&gt;0),ROUND(ROUND($I120,3)*Cenas!$B$23*Cenas!D$27,2),0),"")</f>
        <v/>
      </c>
      <c r="N120" s="166" t="str">
        <f>IF($AG120,IF(AND($I120&lt;&gt;"",$I120&lt;&gt;0),ROUND(ROUND($I120,3)*Cenas!$B$23*Cenas!E$27,2),0),"")</f>
        <v/>
      </c>
      <c r="O120" s="166" t="str">
        <f>IF($AG120,IF(AND($I120&lt;&gt;"",$I120&lt;&gt;0),ROUND(ROUND($I120,3)*Cenas!$B$23*Cenas!F$27,2),0),"")</f>
        <v/>
      </c>
      <c r="P120" s="166" t="str">
        <f>IF($AG120,IF(AND($I120&lt;&gt;"",$I120&lt;&gt;0),ROUND(ROUND($I120,3)*Cenas!$B$23*Cenas!D$27,2),0),"")</f>
        <v/>
      </c>
      <c r="Q120" s="166" t="str">
        <f>IF($AG120,IF(AND($I120&lt;&gt;"",$I120&lt;&gt;0),ROUND(ROUND($I120,3)*Cenas!$B$23*Cenas!E$27,2),0),"")</f>
        <v/>
      </c>
      <c r="R120" s="166" t="str">
        <f>IF($AG120,IF(AND($I120&lt;&gt;"",$I120&lt;&gt;0),ROUND(ROUND($I120,3)*Cenas!$B$23*Cenas!I$27,2),0),"")</f>
        <v/>
      </c>
      <c r="S120" s="169" t="str">
        <f>IF($AG120,IF(AND($I120&lt;&gt;"",$I120&lt;&gt;0),ROUND(ROUND($I120,3)*Cenas!$B$23*Cenas!F$27,2),0),"")</f>
        <v/>
      </c>
      <c r="U120" t="b">
        <f t="shared" si="10"/>
        <v>1</v>
      </c>
      <c r="V120" t="b">
        <f t="shared" si="11"/>
        <v>1</v>
      </c>
      <c r="W120" t="b">
        <f>OR(AND(U120,V120,S120&gt;=0.89*'Daļu izvēle'!J116),NOT(Y120))</f>
        <v>1</v>
      </c>
      <c r="X120" t="b">
        <f t="shared" si="12"/>
        <v>1</v>
      </c>
      <c r="Y120" t="b">
        <f>AND($A120="x",NOT(ISBLANK('Daļu izvēle'!Q116)))</f>
        <v>0</v>
      </c>
      <c r="Z120" t="b">
        <f t="shared" si="13"/>
        <v>1</v>
      </c>
      <c r="AC120" s="1" t="b">
        <f>AND($A120="x",'Daļu izvēle'!$Q116&lt;&gt;"",ISBLANK($K120))</f>
        <v>0</v>
      </c>
      <c r="AD120" s="1" t="b">
        <f>AND($A120="x",'Daļu izvēle'!$Q116&lt;&gt;"",ISBLANK($P120))</f>
        <v>0</v>
      </c>
      <c r="AE120" s="1" t="e">
        <f t="shared" si="8"/>
        <v>#VALUE!</v>
      </c>
      <c r="AG120" s="76" t="b">
        <f>AND($A120="x",'Daļu izvēle'!$Q116&lt;&gt;"",'Daļu izvēle'!Q116&lt;&gt;0)</f>
        <v>0</v>
      </c>
      <c r="AH120" s="76" t="b">
        <f t="shared" si="14"/>
        <v>0</v>
      </c>
      <c r="AI120" s="57" t="b">
        <f>I120&gt;=0.85*Stādīšana!I119</f>
        <v>1</v>
      </c>
      <c r="AJ120" s="57" t="b">
        <f t="shared" si="15"/>
        <v>1</v>
      </c>
    </row>
    <row r="121" spans="1:36" hidden="1" x14ac:dyDescent="0.3">
      <c r="A121" s="324" t="str">
        <f>SUBSTITUTE('Daļu izvēle'!A117,"0","")</f>
        <v/>
      </c>
      <c r="B121" s="365">
        <f>'Daļu izvēle'!B117</f>
        <v>109</v>
      </c>
      <c r="C121" s="365" t="str">
        <f>'Daļu izvēle'!C117</f>
        <v>Rietumvidzeme</v>
      </c>
      <c r="D121" s="366" t="str">
        <f>'Daļu izvēle'!D117</f>
        <v>Rūjienas</v>
      </c>
      <c r="E121" s="370">
        <f>'Daļu izvēle'!Q117</f>
        <v>0</v>
      </c>
      <c r="F121" s="370">
        <f>'Daļu izvēle'!R117</f>
        <v>0</v>
      </c>
      <c r="G121" s="108">
        <f>'Daļu izvēle'!S117</f>
        <v>0</v>
      </c>
      <c r="H121" s="109">
        <f>'Daļu izvēle'!T117</f>
        <v>0</v>
      </c>
      <c r="I121" s="383"/>
      <c r="J121" s="404">
        <f t="shared" si="9"/>
        <v>0</v>
      </c>
      <c r="K121" s="167" t="str">
        <f>IF($AG121,IF(AND($I121&lt;&gt;"",$I121&lt;&gt;0),ROUND(ROUND($I121,3)*Cenas!$B$23*Cenas!B$27,2),0),"")</f>
        <v/>
      </c>
      <c r="L121" s="166" t="str">
        <f>IF($AG121,IF(AND($I121&lt;&gt;"",$I121&lt;&gt;0),ROUND(ROUND($I121,3)*Cenas!$B$23*Cenas!C$27,2),0),"")</f>
        <v/>
      </c>
      <c r="M121" s="166" t="str">
        <f>IF($AG121,IF(AND($I121&lt;&gt;"",$I121&lt;&gt;0),ROUND(ROUND($I121,3)*Cenas!$B$23*Cenas!D$27,2),0),"")</f>
        <v/>
      </c>
      <c r="N121" s="166" t="str">
        <f>IF($AG121,IF(AND($I121&lt;&gt;"",$I121&lt;&gt;0),ROUND(ROUND($I121,3)*Cenas!$B$23*Cenas!E$27,2),0),"")</f>
        <v/>
      </c>
      <c r="O121" s="166" t="str">
        <f>IF($AG121,IF(AND($I121&lt;&gt;"",$I121&lt;&gt;0),ROUND(ROUND($I121,3)*Cenas!$B$23*Cenas!F$27,2),0),"")</f>
        <v/>
      </c>
      <c r="P121" s="166" t="str">
        <f>IF($AG121,IF(AND($I121&lt;&gt;"",$I121&lt;&gt;0),ROUND(ROUND($I121,3)*Cenas!$B$23*Cenas!D$27,2),0),"")</f>
        <v/>
      </c>
      <c r="Q121" s="166" t="str">
        <f>IF($AG121,IF(AND($I121&lt;&gt;"",$I121&lt;&gt;0),ROUND(ROUND($I121,3)*Cenas!$B$23*Cenas!E$27,2),0),"")</f>
        <v/>
      </c>
      <c r="R121" s="166" t="str">
        <f>IF($AG121,IF(AND($I121&lt;&gt;"",$I121&lt;&gt;0),ROUND(ROUND($I121,3)*Cenas!$B$23*Cenas!I$27,2),0),"")</f>
        <v/>
      </c>
      <c r="S121" s="169" t="str">
        <f>IF($AG121,IF(AND($I121&lt;&gt;"",$I121&lt;&gt;0),ROUND(ROUND($I121,3)*Cenas!$B$23*Cenas!F$27,2),0),"")</f>
        <v/>
      </c>
      <c r="U121" t="b">
        <f t="shared" si="10"/>
        <v>1</v>
      </c>
      <c r="V121" t="b">
        <f t="shared" si="11"/>
        <v>1</v>
      </c>
      <c r="W121" t="b">
        <f>OR(AND(U121,V121,S121&gt;=0.89*'Daļu izvēle'!J117),NOT(Y121))</f>
        <v>1</v>
      </c>
      <c r="X121" t="b">
        <f t="shared" si="12"/>
        <v>1</v>
      </c>
      <c r="Y121" t="b">
        <f>AND($A121="x",NOT(ISBLANK('Daļu izvēle'!Q117)))</f>
        <v>0</v>
      </c>
      <c r="Z121" t="b">
        <f t="shared" si="13"/>
        <v>1</v>
      </c>
      <c r="AC121" s="1" t="b">
        <f>AND($A121="x",'Daļu izvēle'!$Q117&lt;&gt;"",ISBLANK($K121))</f>
        <v>0</v>
      </c>
      <c r="AD121" s="1" t="b">
        <f>AND($A121="x",'Daļu izvēle'!$Q117&lt;&gt;"",ISBLANK($P121))</f>
        <v>0</v>
      </c>
      <c r="AE121" s="1" t="e">
        <f t="shared" si="8"/>
        <v>#VALUE!</v>
      </c>
      <c r="AG121" s="76" t="b">
        <f>AND($A121="x",'Daļu izvēle'!$Q117&lt;&gt;"",'Daļu izvēle'!Q117&lt;&gt;0)</f>
        <v>0</v>
      </c>
      <c r="AH121" s="76" t="b">
        <f t="shared" si="14"/>
        <v>0</v>
      </c>
      <c r="AI121" s="57" t="b">
        <f>I121&gt;=0.85*Stādīšana!I120</f>
        <v>1</v>
      </c>
      <c r="AJ121" s="57" t="b">
        <f t="shared" si="15"/>
        <v>1</v>
      </c>
    </row>
    <row r="122" spans="1:36" hidden="1" x14ac:dyDescent="0.3">
      <c r="A122" s="324" t="str">
        <f>SUBSTITUTE('Daļu izvēle'!A118,"0","")</f>
        <v/>
      </c>
      <c r="B122" s="365">
        <f>'Daļu izvēle'!B118</f>
        <v>110</v>
      </c>
      <c r="C122" s="365" t="str">
        <f>'Daļu izvēle'!C118</f>
        <v>Rietumvidzeme</v>
      </c>
      <c r="D122" s="366" t="str">
        <f>'Daļu izvēle'!D118</f>
        <v>Piejūras</v>
      </c>
      <c r="E122" s="370">
        <f>'Daļu izvēle'!Q118</f>
        <v>80</v>
      </c>
      <c r="F122" s="370">
        <f>'Daļu izvēle'!R118</f>
        <v>60</v>
      </c>
      <c r="G122" s="108">
        <f>'Daļu izvēle'!S118</f>
        <v>0</v>
      </c>
      <c r="H122" s="109">
        <f>'Daļu izvēle'!T118</f>
        <v>0</v>
      </c>
      <c r="I122" s="383"/>
      <c r="J122" s="404">
        <f t="shared" si="9"/>
        <v>0</v>
      </c>
      <c r="K122" s="167" t="str">
        <f>IF($AG122,IF(AND($I122&lt;&gt;"",$I122&lt;&gt;0),ROUND(ROUND($I122,3)*Cenas!$B$23*Cenas!B$27,2),0),"")</f>
        <v/>
      </c>
      <c r="L122" s="166" t="str">
        <f>IF($AG122,IF(AND($I122&lt;&gt;"",$I122&lt;&gt;0),ROUND(ROUND($I122,3)*Cenas!$B$23*Cenas!C$27,2),0),"")</f>
        <v/>
      </c>
      <c r="M122" s="166" t="str">
        <f>IF($AG122,IF(AND($I122&lt;&gt;"",$I122&lt;&gt;0),ROUND(ROUND($I122,3)*Cenas!$B$23*Cenas!D$27,2),0),"")</f>
        <v/>
      </c>
      <c r="N122" s="166" t="str">
        <f>IF($AG122,IF(AND($I122&lt;&gt;"",$I122&lt;&gt;0),ROUND(ROUND($I122,3)*Cenas!$B$23*Cenas!E$27,2),0),"")</f>
        <v/>
      </c>
      <c r="O122" s="166" t="str">
        <f>IF($AG122,IF(AND($I122&lt;&gt;"",$I122&lt;&gt;0),ROUND(ROUND($I122,3)*Cenas!$B$23*Cenas!F$27,2),0),"")</f>
        <v/>
      </c>
      <c r="P122" s="166" t="str">
        <f>IF($AG122,IF(AND($I122&lt;&gt;"",$I122&lt;&gt;0),ROUND(ROUND($I122,3)*Cenas!$B$23*Cenas!D$27,2),0),"")</f>
        <v/>
      </c>
      <c r="Q122" s="166" t="str">
        <f>IF($AG122,IF(AND($I122&lt;&gt;"",$I122&lt;&gt;0),ROUND(ROUND($I122,3)*Cenas!$B$23*Cenas!E$27,2),0),"")</f>
        <v/>
      </c>
      <c r="R122" s="166" t="str">
        <f>IF($AG122,IF(AND($I122&lt;&gt;"",$I122&lt;&gt;0),ROUND(ROUND($I122,3)*Cenas!$B$23*Cenas!I$27,2),0),"")</f>
        <v/>
      </c>
      <c r="S122" s="169" t="str">
        <f>IF($AG122,IF(AND($I122&lt;&gt;"",$I122&lt;&gt;0),ROUND(ROUND($I122,3)*Cenas!$B$23*Cenas!F$27,2),0),"")</f>
        <v/>
      </c>
      <c r="U122" t="b">
        <f t="shared" si="10"/>
        <v>1</v>
      </c>
      <c r="V122" t="b">
        <f t="shared" si="11"/>
        <v>1</v>
      </c>
      <c r="W122" t="b">
        <f>OR(AND(U122,V122,S122&gt;=0.89*'Daļu izvēle'!J118),NOT(Y122))</f>
        <v>1</v>
      </c>
      <c r="X122" t="b">
        <f t="shared" si="12"/>
        <v>1</v>
      </c>
      <c r="Y122" t="b">
        <f>AND($A122="x",NOT(ISBLANK('Daļu izvēle'!Q118)))</f>
        <v>0</v>
      </c>
      <c r="Z122" t="b">
        <f t="shared" si="13"/>
        <v>1</v>
      </c>
      <c r="AC122" s="1" t="b">
        <f>AND($A122="x",'Daļu izvēle'!$Q118&lt;&gt;"",ISBLANK($K122))</f>
        <v>0</v>
      </c>
      <c r="AD122" s="1" t="b">
        <f>AND($A122="x",'Daļu izvēle'!$Q118&lt;&gt;"",ISBLANK($P122))</f>
        <v>0</v>
      </c>
      <c r="AE122" s="1" t="e">
        <f t="shared" si="8"/>
        <v>#VALUE!</v>
      </c>
      <c r="AG122" s="76" t="b">
        <f>AND($A122="x",'Daļu izvēle'!$Q118&lt;&gt;"",'Daļu izvēle'!Q118&lt;&gt;0)</f>
        <v>0</v>
      </c>
      <c r="AH122" s="76" t="b">
        <f t="shared" si="14"/>
        <v>0</v>
      </c>
      <c r="AI122" s="57" t="b">
        <f>I122&gt;=0.85*Stādīšana!I121</f>
        <v>1</v>
      </c>
      <c r="AJ122" s="57" t="b">
        <f t="shared" si="15"/>
        <v>1</v>
      </c>
    </row>
    <row r="123" spans="1:36" hidden="1" x14ac:dyDescent="0.3">
      <c r="A123" s="324" t="str">
        <f>SUBSTITUTE('Daļu izvēle'!A119,"0","")</f>
        <v/>
      </c>
      <c r="B123" s="365">
        <f>'Daļu izvēle'!B119</f>
        <v>111</v>
      </c>
      <c r="C123" s="365" t="str">
        <f>'Daļu izvēle'!C119</f>
        <v>Rietumvidzeme</v>
      </c>
      <c r="D123" s="366" t="str">
        <f>'Daļu izvēle'!D119</f>
        <v>Piejūras</v>
      </c>
      <c r="E123" s="370">
        <f>'Daļu izvēle'!Q119</f>
        <v>50</v>
      </c>
      <c r="F123" s="370">
        <f>'Daļu izvēle'!R119</f>
        <v>40</v>
      </c>
      <c r="G123" s="108">
        <f>'Daļu izvēle'!S119</f>
        <v>0</v>
      </c>
      <c r="H123" s="109">
        <f>'Daļu izvēle'!T119</f>
        <v>0</v>
      </c>
      <c r="I123" s="383"/>
      <c r="J123" s="404">
        <f t="shared" si="9"/>
        <v>0</v>
      </c>
      <c r="K123" s="167" t="str">
        <f>IF($AG123,IF(AND($I123&lt;&gt;"",$I123&lt;&gt;0),ROUND(ROUND($I123,3)*Cenas!$B$23*Cenas!B$27,2),0),"")</f>
        <v/>
      </c>
      <c r="L123" s="166" t="str">
        <f>IF($AG123,IF(AND($I123&lt;&gt;"",$I123&lt;&gt;0),ROUND(ROUND($I123,3)*Cenas!$B$23*Cenas!C$27,2),0),"")</f>
        <v/>
      </c>
      <c r="M123" s="166" t="str">
        <f>IF($AG123,IF(AND($I123&lt;&gt;"",$I123&lt;&gt;0),ROUND(ROUND($I123,3)*Cenas!$B$23*Cenas!D$27,2),0),"")</f>
        <v/>
      </c>
      <c r="N123" s="166" t="str">
        <f>IF($AG123,IF(AND($I123&lt;&gt;"",$I123&lt;&gt;0),ROUND(ROUND($I123,3)*Cenas!$B$23*Cenas!E$27,2),0),"")</f>
        <v/>
      </c>
      <c r="O123" s="166" t="str">
        <f>IF($AG123,IF(AND($I123&lt;&gt;"",$I123&lt;&gt;0),ROUND(ROUND($I123,3)*Cenas!$B$23*Cenas!F$27,2),0),"")</f>
        <v/>
      </c>
      <c r="P123" s="166" t="str">
        <f>IF($AG123,IF(AND($I123&lt;&gt;"",$I123&lt;&gt;0),ROUND(ROUND($I123,3)*Cenas!$B$23*Cenas!D$27,2),0),"")</f>
        <v/>
      </c>
      <c r="Q123" s="166" t="str">
        <f>IF($AG123,IF(AND($I123&lt;&gt;"",$I123&lt;&gt;0),ROUND(ROUND($I123,3)*Cenas!$B$23*Cenas!E$27,2),0),"")</f>
        <v/>
      </c>
      <c r="R123" s="166" t="str">
        <f>IF($AG123,IF(AND($I123&lt;&gt;"",$I123&lt;&gt;0),ROUND(ROUND($I123,3)*Cenas!$B$23*Cenas!I$27,2),0),"")</f>
        <v/>
      </c>
      <c r="S123" s="169" t="str">
        <f>IF($AG123,IF(AND($I123&lt;&gt;"",$I123&lt;&gt;0),ROUND(ROUND($I123,3)*Cenas!$B$23*Cenas!F$27,2),0),"")</f>
        <v/>
      </c>
      <c r="U123" t="b">
        <f t="shared" si="10"/>
        <v>1</v>
      </c>
      <c r="V123" t="b">
        <f t="shared" si="11"/>
        <v>1</v>
      </c>
      <c r="W123" t="b">
        <f>OR(AND(U123,V123,S123&gt;=0.89*'Daļu izvēle'!J119),NOT(Y123))</f>
        <v>1</v>
      </c>
      <c r="X123" t="b">
        <f t="shared" si="12"/>
        <v>1</v>
      </c>
      <c r="Y123" t="b">
        <f>AND($A123="x",NOT(ISBLANK('Daļu izvēle'!Q119)))</f>
        <v>0</v>
      </c>
      <c r="Z123" t="b">
        <f t="shared" si="13"/>
        <v>1</v>
      </c>
      <c r="AC123" s="1" t="b">
        <f>AND($A123="x",'Daļu izvēle'!$Q119&lt;&gt;"",ISBLANK($K123))</f>
        <v>0</v>
      </c>
      <c r="AD123" s="1" t="b">
        <f>AND($A123="x",'Daļu izvēle'!$Q119&lt;&gt;"",ISBLANK($P123))</f>
        <v>0</v>
      </c>
      <c r="AE123" s="1" t="e">
        <f t="shared" si="8"/>
        <v>#VALUE!</v>
      </c>
      <c r="AG123" s="76" t="b">
        <f>AND($A123="x",'Daļu izvēle'!$Q119&lt;&gt;"",'Daļu izvēle'!Q119&lt;&gt;0)</f>
        <v>0</v>
      </c>
      <c r="AH123" s="76" t="b">
        <f t="shared" si="14"/>
        <v>0</v>
      </c>
      <c r="AI123" s="57" t="b">
        <f>I123&gt;=0.85*Stādīšana!I122</f>
        <v>1</v>
      </c>
      <c r="AJ123" s="57" t="b">
        <f t="shared" si="15"/>
        <v>1</v>
      </c>
    </row>
    <row r="124" spans="1:36" hidden="1" x14ac:dyDescent="0.3">
      <c r="A124" s="324" t="str">
        <f>SUBSTITUTE('Daļu izvēle'!A120,"0","")</f>
        <v/>
      </c>
      <c r="B124" s="365">
        <f>'Daļu izvēle'!B120</f>
        <v>112</v>
      </c>
      <c r="C124" s="365" t="str">
        <f>'Daļu izvēle'!C120</f>
        <v>Rietumvidzeme</v>
      </c>
      <c r="D124" s="366" t="str">
        <f>'Daļu izvēle'!D120</f>
        <v>Piejūras</v>
      </c>
      <c r="E124" s="370">
        <f>'Daļu izvēle'!Q120</f>
        <v>40</v>
      </c>
      <c r="F124" s="370">
        <f>'Daļu izvēle'!R120</f>
        <v>0</v>
      </c>
      <c r="G124" s="108">
        <f>'Daļu izvēle'!S120</f>
        <v>0</v>
      </c>
      <c r="H124" s="109">
        <f>'Daļu izvēle'!T120</f>
        <v>0</v>
      </c>
      <c r="I124" s="383"/>
      <c r="J124" s="404">
        <f t="shared" si="9"/>
        <v>0</v>
      </c>
      <c r="K124" s="167" t="str">
        <f>IF($AG124,IF(AND($I124&lt;&gt;"",$I124&lt;&gt;0),ROUND(ROUND($I124,3)*Cenas!$B$23*Cenas!B$27,2),0),"")</f>
        <v/>
      </c>
      <c r="L124" s="166" t="str">
        <f>IF($AG124,IF(AND($I124&lt;&gt;"",$I124&lt;&gt;0),ROUND(ROUND($I124,3)*Cenas!$B$23*Cenas!C$27,2),0),"")</f>
        <v/>
      </c>
      <c r="M124" s="166" t="str">
        <f>IF($AG124,IF(AND($I124&lt;&gt;"",$I124&lt;&gt;0),ROUND(ROUND($I124,3)*Cenas!$B$23*Cenas!D$27,2),0),"")</f>
        <v/>
      </c>
      <c r="N124" s="166" t="str">
        <f>IF($AG124,IF(AND($I124&lt;&gt;"",$I124&lt;&gt;0),ROUND(ROUND($I124,3)*Cenas!$B$23*Cenas!E$27,2),0),"")</f>
        <v/>
      </c>
      <c r="O124" s="166" t="str">
        <f>IF($AG124,IF(AND($I124&lt;&gt;"",$I124&lt;&gt;0),ROUND(ROUND($I124,3)*Cenas!$B$23*Cenas!F$27,2),0),"")</f>
        <v/>
      </c>
      <c r="P124" s="166" t="str">
        <f>IF($AG124,IF(AND($I124&lt;&gt;"",$I124&lt;&gt;0),ROUND(ROUND($I124,3)*Cenas!$B$23*Cenas!D$27,2),0),"")</f>
        <v/>
      </c>
      <c r="Q124" s="166" t="str">
        <f>IF($AG124,IF(AND($I124&lt;&gt;"",$I124&lt;&gt;0),ROUND(ROUND($I124,3)*Cenas!$B$23*Cenas!E$27,2),0),"")</f>
        <v/>
      </c>
      <c r="R124" s="166" t="str">
        <f>IF($AG124,IF(AND($I124&lt;&gt;"",$I124&lt;&gt;0),ROUND(ROUND($I124,3)*Cenas!$B$23*Cenas!I$27,2),0),"")</f>
        <v/>
      </c>
      <c r="S124" s="169" t="str">
        <f>IF($AG124,IF(AND($I124&lt;&gt;"",$I124&lt;&gt;0),ROUND(ROUND($I124,3)*Cenas!$B$23*Cenas!F$27,2),0),"")</f>
        <v/>
      </c>
      <c r="U124" t="b">
        <f t="shared" si="10"/>
        <v>1</v>
      </c>
      <c r="V124" t="b">
        <f t="shared" si="11"/>
        <v>1</v>
      </c>
      <c r="W124" t="b">
        <f>OR(AND(U124,V124,S124&gt;=0.89*'Daļu izvēle'!J120),NOT(Y124))</f>
        <v>1</v>
      </c>
      <c r="X124" t="b">
        <f t="shared" si="12"/>
        <v>1</v>
      </c>
      <c r="Y124" t="b">
        <f>AND($A124="x",NOT(ISBLANK('Daļu izvēle'!Q120)))</f>
        <v>0</v>
      </c>
      <c r="Z124" t="b">
        <f t="shared" si="13"/>
        <v>1</v>
      </c>
      <c r="AC124" s="1" t="b">
        <f>AND($A124="x",'Daļu izvēle'!$Q120&lt;&gt;"",ISBLANK($K124))</f>
        <v>0</v>
      </c>
      <c r="AD124" s="1" t="b">
        <f>AND($A124="x",'Daļu izvēle'!$Q120&lt;&gt;"",ISBLANK($P124))</f>
        <v>0</v>
      </c>
      <c r="AE124" s="1" t="e">
        <f t="shared" si="8"/>
        <v>#VALUE!</v>
      </c>
      <c r="AG124" s="76" t="b">
        <f>AND($A124="x",'Daļu izvēle'!$Q120&lt;&gt;"",'Daļu izvēle'!Q120&lt;&gt;0)</f>
        <v>0</v>
      </c>
      <c r="AH124" s="76" t="b">
        <f t="shared" si="14"/>
        <v>0</v>
      </c>
      <c r="AI124" s="57" t="b">
        <f>I124&gt;=0.85*Stādīšana!I123</f>
        <v>1</v>
      </c>
      <c r="AJ124" s="57" t="b">
        <f t="shared" si="15"/>
        <v>1</v>
      </c>
    </row>
    <row r="125" spans="1:36" hidden="1" x14ac:dyDescent="0.3">
      <c r="A125" s="324" t="str">
        <f>SUBSTITUTE('Daļu izvēle'!A121,"0","")</f>
        <v/>
      </c>
      <c r="B125" s="365">
        <f>'Daļu izvēle'!B121</f>
        <v>113</v>
      </c>
      <c r="C125" s="365" t="str">
        <f>'Daļu izvēle'!C121</f>
        <v>Rietumvidzeme</v>
      </c>
      <c r="D125" s="366" t="str">
        <f>'Daļu izvēle'!D121</f>
        <v>Piejūras</v>
      </c>
      <c r="E125" s="370">
        <f>'Daļu izvēle'!Q121</f>
        <v>0</v>
      </c>
      <c r="F125" s="370">
        <f>'Daļu izvēle'!R121</f>
        <v>0</v>
      </c>
      <c r="G125" s="108">
        <f>'Daļu izvēle'!S121</f>
        <v>0</v>
      </c>
      <c r="H125" s="109">
        <f>'Daļu izvēle'!T121</f>
        <v>0</v>
      </c>
      <c r="I125" s="383"/>
      <c r="J125" s="404">
        <f t="shared" si="9"/>
        <v>0</v>
      </c>
      <c r="K125" s="167" t="str">
        <f>IF($AG125,IF(AND($I125&lt;&gt;"",$I125&lt;&gt;0),ROUND(ROUND($I125,3)*Cenas!$B$23*Cenas!B$27,2),0),"")</f>
        <v/>
      </c>
      <c r="L125" s="166" t="str">
        <f>IF($AG125,IF(AND($I125&lt;&gt;"",$I125&lt;&gt;0),ROUND(ROUND($I125,3)*Cenas!$B$23*Cenas!C$27,2),0),"")</f>
        <v/>
      </c>
      <c r="M125" s="166" t="str">
        <f>IF($AG125,IF(AND($I125&lt;&gt;"",$I125&lt;&gt;0),ROUND(ROUND($I125,3)*Cenas!$B$23*Cenas!D$27,2),0),"")</f>
        <v/>
      </c>
      <c r="N125" s="166" t="str">
        <f>IF($AG125,IF(AND($I125&lt;&gt;"",$I125&lt;&gt;0),ROUND(ROUND($I125,3)*Cenas!$B$23*Cenas!E$27,2),0),"")</f>
        <v/>
      </c>
      <c r="O125" s="166" t="str">
        <f>IF($AG125,IF(AND($I125&lt;&gt;"",$I125&lt;&gt;0),ROUND(ROUND($I125,3)*Cenas!$B$23*Cenas!F$27,2),0),"")</f>
        <v/>
      </c>
      <c r="P125" s="166" t="str">
        <f>IF($AG125,IF(AND($I125&lt;&gt;"",$I125&lt;&gt;0),ROUND(ROUND($I125,3)*Cenas!$B$23*Cenas!D$27,2),0),"")</f>
        <v/>
      </c>
      <c r="Q125" s="166" t="str">
        <f>IF($AG125,IF(AND($I125&lt;&gt;"",$I125&lt;&gt;0),ROUND(ROUND($I125,3)*Cenas!$B$23*Cenas!E$27,2),0),"")</f>
        <v/>
      </c>
      <c r="R125" s="166" t="str">
        <f>IF($AG125,IF(AND($I125&lt;&gt;"",$I125&lt;&gt;0),ROUND(ROUND($I125,3)*Cenas!$B$23*Cenas!I$27,2),0),"")</f>
        <v/>
      </c>
      <c r="S125" s="169" t="str">
        <f>IF($AG125,IF(AND($I125&lt;&gt;"",$I125&lt;&gt;0),ROUND(ROUND($I125,3)*Cenas!$B$23*Cenas!F$27,2),0),"")</f>
        <v/>
      </c>
      <c r="U125" t="b">
        <f t="shared" si="10"/>
        <v>1</v>
      </c>
      <c r="V125" t="b">
        <f t="shared" si="11"/>
        <v>1</v>
      </c>
      <c r="W125" t="b">
        <f>OR(AND(U125,V125,S125&gt;=0.89*'Daļu izvēle'!J121),NOT(Y125))</f>
        <v>1</v>
      </c>
      <c r="X125" t="b">
        <f t="shared" si="12"/>
        <v>1</v>
      </c>
      <c r="Y125" t="b">
        <f>AND($A125="x",NOT(ISBLANK('Daļu izvēle'!Q121)))</f>
        <v>0</v>
      </c>
      <c r="Z125" t="b">
        <f t="shared" si="13"/>
        <v>1</v>
      </c>
      <c r="AC125" s="1" t="b">
        <f>AND($A125="x",'Daļu izvēle'!$Q121&lt;&gt;"",ISBLANK($K125))</f>
        <v>0</v>
      </c>
      <c r="AD125" s="1" t="b">
        <f>AND($A125="x",'Daļu izvēle'!$Q121&lt;&gt;"",ISBLANK($P125))</f>
        <v>0</v>
      </c>
      <c r="AE125" s="1" t="e">
        <f t="shared" si="8"/>
        <v>#VALUE!</v>
      </c>
      <c r="AG125" s="76" t="b">
        <f>AND($A125="x",'Daļu izvēle'!$Q121&lt;&gt;"",'Daļu izvēle'!Q121&lt;&gt;0)</f>
        <v>0</v>
      </c>
      <c r="AH125" s="76" t="b">
        <f t="shared" si="14"/>
        <v>0</v>
      </c>
      <c r="AI125" s="57" t="b">
        <f>I125&gt;=0.85*Stādīšana!I124</f>
        <v>1</v>
      </c>
      <c r="AJ125" s="57" t="b">
        <f t="shared" si="15"/>
        <v>1</v>
      </c>
    </row>
    <row r="126" spans="1:36" hidden="1" x14ac:dyDescent="0.3">
      <c r="A126" s="324" t="str">
        <f>SUBSTITUTE('Daļu izvēle'!A122,"0","")</f>
        <v/>
      </c>
      <c r="B126" s="365">
        <f>'Daļu izvēle'!B122</f>
        <v>114</v>
      </c>
      <c r="C126" s="365" t="str">
        <f>'Daļu izvēle'!C122</f>
        <v>Rietumvidzeme</v>
      </c>
      <c r="D126" s="366" t="str">
        <f>'Daļu izvēle'!D122</f>
        <v>Limbažu</v>
      </c>
      <c r="E126" s="370">
        <f>'Daļu izvēle'!Q122</f>
        <v>100</v>
      </c>
      <c r="F126" s="370">
        <f>'Daļu izvēle'!R122</f>
        <v>80</v>
      </c>
      <c r="G126" s="108">
        <f>'Daļu izvēle'!S122</f>
        <v>0</v>
      </c>
      <c r="H126" s="109">
        <f>'Daļu izvēle'!T122</f>
        <v>0</v>
      </c>
      <c r="I126" s="383"/>
      <c r="J126" s="404">
        <f t="shared" si="9"/>
        <v>0</v>
      </c>
      <c r="K126" s="167" t="str">
        <f>IF($AG126,IF(AND($I126&lt;&gt;"",$I126&lt;&gt;0),ROUND(ROUND($I126,3)*Cenas!$B$23*Cenas!B$27,2),0),"")</f>
        <v/>
      </c>
      <c r="L126" s="166" t="str">
        <f>IF($AG126,IF(AND($I126&lt;&gt;"",$I126&lt;&gt;0),ROUND(ROUND($I126,3)*Cenas!$B$23*Cenas!C$27,2),0),"")</f>
        <v/>
      </c>
      <c r="M126" s="166" t="str">
        <f>IF($AG126,IF(AND($I126&lt;&gt;"",$I126&lt;&gt;0),ROUND(ROUND($I126,3)*Cenas!$B$23*Cenas!D$27,2),0),"")</f>
        <v/>
      </c>
      <c r="N126" s="166" t="str">
        <f>IF($AG126,IF(AND($I126&lt;&gt;"",$I126&lt;&gt;0),ROUND(ROUND($I126,3)*Cenas!$B$23*Cenas!E$27,2),0),"")</f>
        <v/>
      </c>
      <c r="O126" s="166" t="str">
        <f>IF($AG126,IF(AND($I126&lt;&gt;"",$I126&lt;&gt;0),ROUND(ROUND($I126,3)*Cenas!$B$23*Cenas!F$27,2),0),"")</f>
        <v/>
      </c>
      <c r="P126" s="166" t="str">
        <f>IF($AG126,IF(AND($I126&lt;&gt;"",$I126&lt;&gt;0),ROUND(ROUND($I126,3)*Cenas!$B$23*Cenas!D$27,2),0),"")</f>
        <v/>
      </c>
      <c r="Q126" s="166" t="str">
        <f>IF($AG126,IF(AND($I126&lt;&gt;"",$I126&lt;&gt;0),ROUND(ROUND($I126,3)*Cenas!$B$23*Cenas!E$27,2),0),"")</f>
        <v/>
      </c>
      <c r="R126" s="166" t="str">
        <f>IF($AG126,IF(AND($I126&lt;&gt;"",$I126&lt;&gt;0),ROUND(ROUND($I126,3)*Cenas!$B$23*Cenas!I$27,2),0),"")</f>
        <v/>
      </c>
      <c r="S126" s="169" t="str">
        <f>IF($AG126,IF(AND($I126&lt;&gt;"",$I126&lt;&gt;0),ROUND(ROUND($I126,3)*Cenas!$B$23*Cenas!F$27,2),0),"")</f>
        <v/>
      </c>
      <c r="U126" t="b">
        <f t="shared" si="10"/>
        <v>1</v>
      </c>
      <c r="V126" t="b">
        <f t="shared" si="11"/>
        <v>1</v>
      </c>
      <c r="W126" t="b">
        <f>OR(AND(U126,V126,S126&gt;=0.89*'Daļu izvēle'!J122),NOT(Y126))</f>
        <v>1</v>
      </c>
      <c r="X126" t="b">
        <f t="shared" si="12"/>
        <v>1</v>
      </c>
      <c r="Y126" t="b">
        <f>AND($A126="x",NOT(ISBLANK('Daļu izvēle'!Q122)))</f>
        <v>0</v>
      </c>
      <c r="Z126" t="b">
        <f t="shared" si="13"/>
        <v>1</v>
      </c>
      <c r="AC126" s="1" t="b">
        <f>AND($A126="x",'Daļu izvēle'!$Q122&lt;&gt;"",ISBLANK($K126))</f>
        <v>0</v>
      </c>
      <c r="AD126" s="1" t="b">
        <f>AND($A126="x",'Daļu izvēle'!$Q122&lt;&gt;"",ISBLANK($P126))</f>
        <v>0</v>
      </c>
      <c r="AE126" s="1" t="e">
        <f t="shared" si="8"/>
        <v>#VALUE!</v>
      </c>
      <c r="AG126" s="76" t="b">
        <f>AND($A126="x",'Daļu izvēle'!$Q122&lt;&gt;"",'Daļu izvēle'!Q122&lt;&gt;0)</f>
        <v>0</v>
      </c>
      <c r="AH126" s="76" t="b">
        <f t="shared" si="14"/>
        <v>0</v>
      </c>
      <c r="AI126" s="57" t="b">
        <f>I126&gt;=0.85*Stādīšana!I125</f>
        <v>1</v>
      </c>
      <c r="AJ126" s="57" t="b">
        <f t="shared" si="15"/>
        <v>1</v>
      </c>
    </row>
    <row r="127" spans="1:36" hidden="1" x14ac:dyDescent="0.3">
      <c r="A127" s="324" t="str">
        <f>SUBSTITUTE('Daļu izvēle'!A123,"0","")</f>
        <v/>
      </c>
      <c r="B127" s="365">
        <f>'Daļu izvēle'!B123</f>
        <v>115</v>
      </c>
      <c r="C127" s="365" t="str">
        <f>'Daļu izvēle'!C123</f>
        <v>Rietumvidzeme</v>
      </c>
      <c r="D127" s="366" t="str">
        <f>'Daļu izvēle'!D123</f>
        <v>Limbažu</v>
      </c>
      <c r="E127" s="370">
        <f>'Daļu izvēle'!Q123</f>
        <v>60</v>
      </c>
      <c r="F127" s="370">
        <f>'Daļu izvēle'!R123</f>
        <v>0</v>
      </c>
      <c r="G127" s="108">
        <f>'Daļu izvēle'!S123</f>
        <v>0</v>
      </c>
      <c r="H127" s="109">
        <f>'Daļu izvēle'!T123</f>
        <v>0</v>
      </c>
      <c r="I127" s="383"/>
      <c r="J127" s="404">
        <f t="shared" si="9"/>
        <v>0</v>
      </c>
      <c r="K127" s="167" t="str">
        <f>IF($AG127,IF(AND($I127&lt;&gt;"",$I127&lt;&gt;0),ROUND(ROUND($I127,3)*Cenas!$B$23*Cenas!B$27,2),0),"")</f>
        <v/>
      </c>
      <c r="L127" s="166" t="str">
        <f>IF($AG127,IF(AND($I127&lt;&gt;"",$I127&lt;&gt;0),ROUND(ROUND($I127,3)*Cenas!$B$23*Cenas!C$27,2),0),"")</f>
        <v/>
      </c>
      <c r="M127" s="166" t="str">
        <f>IF($AG127,IF(AND($I127&lt;&gt;"",$I127&lt;&gt;0),ROUND(ROUND($I127,3)*Cenas!$B$23*Cenas!D$27,2),0),"")</f>
        <v/>
      </c>
      <c r="N127" s="166" t="str">
        <f>IF($AG127,IF(AND($I127&lt;&gt;"",$I127&lt;&gt;0),ROUND(ROUND($I127,3)*Cenas!$B$23*Cenas!E$27,2),0),"")</f>
        <v/>
      </c>
      <c r="O127" s="166" t="str">
        <f>IF($AG127,IF(AND($I127&lt;&gt;"",$I127&lt;&gt;0),ROUND(ROUND($I127,3)*Cenas!$B$23*Cenas!F$27,2),0),"")</f>
        <v/>
      </c>
      <c r="P127" s="166" t="str">
        <f>IF($AG127,IF(AND($I127&lt;&gt;"",$I127&lt;&gt;0),ROUND(ROUND($I127,3)*Cenas!$B$23*Cenas!D$27,2),0),"")</f>
        <v/>
      </c>
      <c r="Q127" s="166" t="str">
        <f>IF($AG127,IF(AND($I127&lt;&gt;"",$I127&lt;&gt;0),ROUND(ROUND($I127,3)*Cenas!$B$23*Cenas!E$27,2),0),"")</f>
        <v/>
      </c>
      <c r="R127" s="166" t="str">
        <f>IF($AG127,IF(AND($I127&lt;&gt;"",$I127&lt;&gt;0),ROUND(ROUND($I127,3)*Cenas!$B$23*Cenas!I$27,2),0),"")</f>
        <v/>
      </c>
      <c r="S127" s="169" t="str">
        <f>IF($AG127,IF(AND($I127&lt;&gt;"",$I127&lt;&gt;0),ROUND(ROUND($I127,3)*Cenas!$B$23*Cenas!F$27,2),0),"")</f>
        <v/>
      </c>
      <c r="U127" t="b">
        <f t="shared" si="10"/>
        <v>1</v>
      </c>
      <c r="V127" t="b">
        <f t="shared" si="11"/>
        <v>1</v>
      </c>
      <c r="W127" t="b">
        <f>OR(AND(U127,V127,S127&gt;=0.89*'Daļu izvēle'!J123),NOT(Y127))</f>
        <v>1</v>
      </c>
      <c r="X127" t="b">
        <f t="shared" si="12"/>
        <v>1</v>
      </c>
      <c r="Y127" t="b">
        <f>AND($A127="x",NOT(ISBLANK('Daļu izvēle'!Q123)))</f>
        <v>0</v>
      </c>
      <c r="Z127" t="b">
        <f t="shared" si="13"/>
        <v>1</v>
      </c>
      <c r="AC127" s="1" t="b">
        <f>AND($A127="x",'Daļu izvēle'!$Q123&lt;&gt;"",ISBLANK($K127))</f>
        <v>0</v>
      </c>
      <c r="AD127" s="1" t="b">
        <f>AND($A127="x",'Daļu izvēle'!$Q123&lt;&gt;"",ISBLANK($P127))</f>
        <v>0</v>
      </c>
      <c r="AE127" s="1" t="e">
        <f t="shared" si="8"/>
        <v>#VALUE!</v>
      </c>
      <c r="AG127" s="76" t="b">
        <f>AND($A127="x",'Daļu izvēle'!$Q123&lt;&gt;"",'Daļu izvēle'!Q123&lt;&gt;0)</f>
        <v>0</v>
      </c>
      <c r="AH127" s="76" t="b">
        <f t="shared" si="14"/>
        <v>0</v>
      </c>
      <c r="AI127" s="57" t="b">
        <f>I127&gt;=0.85*Stādīšana!I126</f>
        <v>1</v>
      </c>
      <c r="AJ127" s="57" t="b">
        <f t="shared" si="15"/>
        <v>1</v>
      </c>
    </row>
    <row r="128" spans="1:36" hidden="1" x14ac:dyDescent="0.3">
      <c r="A128" s="324" t="str">
        <f>SUBSTITUTE('Daļu izvēle'!A124,"0","")</f>
        <v/>
      </c>
      <c r="B128" s="365">
        <f>'Daļu izvēle'!B124</f>
        <v>116</v>
      </c>
      <c r="C128" s="365" t="str">
        <f>'Daļu izvēle'!C124</f>
        <v>Rietumvidzeme</v>
      </c>
      <c r="D128" s="366" t="str">
        <f>'Daļu izvēle'!D124</f>
        <v>Limbažu</v>
      </c>
      <c r="E128" s="370">
        <f>'Daļu izvēle'!Q124</f>
        <v>60</v>
      </c>
      <c r="F128" s="370">
        <f>'Daļu izvēle'!R124</f>
        <v>50</v>
      </c>
      <c r="G128" s="108">
        <f>'Daļu izvēle'!S124</f>
        <v>0</v>
      </c>
      <c r="H128" s="109">
        <f>'Daļu izvēle'!T124</f>
        <v>0</v>
      </c>
      <c r="I128" s="383"/>
      <c r="J128" s="404">
        <f t="shared" si="9"/>
        <v>0</v>
      </c>
      <c r="K128" s="167" t="str">
        <f>IF($AG128,IF(AND($I128&lt;&gt;"",$I128&lt;&gt;0),ROUND(ROUND($I128,3)*Cenas!$B$23*Cenas!B$27,2),0),"")</f>
        <v/>
      </c>
      <c r="L128" s="166" t="str">
        <f>IF($AG128,IF(AND($I128&lt;&gt;"",$I128&lt;&gt;0),ROUND(ROUND($I128,3)*Cenas!$B$23*Cenas!C$27,2),0),"")</f>
        <v/>
      </c>
      <c r="M128" s="166" t="str">
        <f>IF($AG128,IF(AND($I128&lt;&gt;"",$I128&lt;&gt;0),ROUND(ROUND($I128,3)*Cenas!$B$23*Cenas!D$27,2),0),"")</f>
        <v/>
      </c>
      <c r="N128" s="166" t="str">
        <f>IF($AG128,IF(AND($I128&lt;&gt;"",$I128&lt;&gt;0),ROUND(ROUND($I128,3)*Cenas!$B$23*Cenas!E$27,2),0),"")</f>
        <v/>
      </c>
      <c r="O128" s="166" t="str">
        <f>IF($AG128,IF(AND($I128&lt;&gt;"",$I128&lt;&gt;0),ROUND(ROUND($I128,3)*Cenas!$B$23*Cenas!F$27,2),0),"")</f>
        <v/>
      </c>
      <c r="P128" s="166" t="str">
        <f>IF($AG128,IF(AND($I128&lt;&gt;"",$I128&lt;&gt;0),ROUND(ROUND($I128,3)*Cenas!$B$23*Cenas!D$27,2),0),"")</f>
        <v/>
      </c>
      <c r="Q128" s="166" t="str">
        <f>IF($AG128,IF(AND($I128&lt;&gt;"",$I128&lt;&gt;0),ROUND(ROUND($I128,3)*Cenas!$B$23*Cenas!E$27,2),0),"")</f>
        <v/>
      </c>
      <c r="R128" s="166" t="str">
        <f>IF($AG128,IF(AND($I128&lt;&gt;"",$I128&lt;&gt;0),ROUND(ROUND($I128,3)*Cenas!$B$23*Cenas!I$27,2),0),"")</f>
        <v/>
      </c>
      <c r="S128" s="169" t="str">
        <f>IF($AG128,IF(AND($I128&lt;&gt;"",$I128&lt;&gt;0),ROUND(ROUND($I128,3)*Cenas!$B$23*Cenas!F$27,2),0),"")</f>
        <v/>
      </c>
      <c r="U128" t="b">
        <f t="shared" si="10"/>
        <v>1</v>
      </c>
      <c r="V128" t="b">
        <f t="shared" si="11"/>
        <v>1</v>
      </c>
      <c r="W128" t="b">
        <f>OR(AND(U128,V128,S128&gt;=0.89*'Daļu izvēle'!J124),NOT(Y128))</f>
        <v>1</v>
      </c>
      <c r="X128" t="b">
        <f t="shared" si="12"/>
        <v>1</v>
      </c>
      <c r="Y128" t="b">
        <f>AND($A128="x",NOT(ISBLANK('Daļu izvēle'!Q124)))</f>
        <v>0</v>
      </c>
      <c r="Z128" t="b">
        <f t="shared" si="13"/>
        <v>1</v>
      </c>
      <c r="AC128" s="1" t="b">
        <f>AND($A128="x",'Daļu izvēle'!$Q124&lt;&gt;"",ISBLANK($K128))</f>
        <v>0</v>
      </c>
      <c r="AD128" s="1" t="b">
        <f>AND($A128="x",'Daļu izvēle'!$Q124&lt;&gt;"",ISBLANK($P128))</f>
        <v>0</v>
      </c>
      <c r="AE128" s="1" t="e">
        <f t="shared" si="8"/>
        <v>#VALUE!</v>
      </c>
      <c r="AG128" s="76" t="b">
        <f>AND($A128="x",'Daļu izvēle'!$Q124&lt;&gt;"",'Daļu izvēle'!Q124&lt;&gt;0)</f>
        <v>0</v>
      </c>
      <c r="AH128" s="76" t="b">
        <f t="shared" si="14"/>
        <v>0</v>
      </c>
      <c r="AI128" s="57" t="b">
        <f>I128&gt;=0.85*Stādīšana!I127</f>
        <v>1</v>
      </c>
      <c r="AJ128" s="57" t="b">
        <f t="shared" si="15"/>
        <v>1</v>
      </c>
    </row>
    <row r="129" spans="1:36" hidden="1" x14ac:dyDescent="0.3">
      <c r="A129" s="324" t="str">
        <f>SUBSTITUTE('Daļu izvēle'!A125,"0","")</f>
        <v/>
      </c>
      <c r="B129" s="365">
        <f>'Daļu izvēle'!B125</f>
        <v>117</v>
      </c>
      <c r="C129" s="365" t="str">
        <f>'Daļu izvēle'!C125</f>
        <v>Rietumvidzeme</v>
      </c>
      <c r="D129" s="366" t="str">
        <f>'Daļu izvēle'!D125</f>
        <v>Limbažu</v>
      </c>
      <c r="E129" s="370">
        <f>'Daļu izvēle'!Q125</f>
        <v>0</v>
      </c>
      <c r="F129" s="370">
        <f>'Daļu izvēle'!R125</f>
        <v>0</v>
      </c>
      <c r="G129" s="108">
        <f>'Daļu izvēle'!S125</f>
        <v>0</v>
      </c>
      <c r="H129" s="109">
        <f>'Daļu izvēle'!T125</f>
        <v>0</v>
      </c>
      <c r="I129" s="383"/>
      <c r="J129" s="404">
        <f t="shared" si="9"/>
        <v>0</v>
      </c>
      <c r="K129" s="167" t="str">
        <f>IF($AG129,IF(AND($I129&lt;&gt;"",$I129&lt;&gt;0),ROUND(ROUND($I129,3)*Cenas!$B$23*Cenas!B$27,2),0),"")</f>
        <v/>
      </c>
      <c r="L129" s="166" t="str">
        <f>IF($AG129,IF(AND($I129&lt;&gt;"",$I129&lt;&gt;0),ROUND(ROUND($I129,3)*Cenas!$B$23*Cenas!C$27,2),0),"")</f>
        <v/>
      </c>
      <c r="M129" s="166" t="str">
        <f>IF($AG129,IF(AND($I129&lt;&gt;"",$I129&lt;&gt;0),ROUND(ROUND($I129,3)*Cenas!$B$23*Cenas!D$27,2),0),"")</f>
        <v/>
      </c>
      <c r="N129" s="166" t="str">
        <f>IF($AG129,IF(AND($I129&lt;&gt;"",$I129&lt;&gt;0),ROUND(ROUND($I129,3)*Cenas!$B$23*Cenas!E$27,2),0),"")</f>
        <v/>
      </c>
      <c r="O129" s="166" t="str">
        <f>IF($AG129,IF(AND($I129&lt;&gt;"",$I129&lt;&gt;0),ROUND(ROUND($I129,3)*Cenas!$B$23*Cenas!F$27,2),0),"")</f>
        <v/>
      </c>
      <c r="P129" s="166" t="str">
        <f>IF($AG129,IF(AND($I129&lt;&gt;"",$I129&lt;&gt;0),ROUND(ROUND($I129,3)*Cenas!$B$23*Cenas!D$27,2),0),"")</f>
        <v/>
      </c>
      <c r="Q129" s="166" t="str">
        <f>IF($AG129,IF(AND($I129&lt;&gt;"",$I129&lt;&gt;0),ROUND(ROUND($I129,3)*Cenas!$B$23*Cenas!E$27,2),0),"")</f>
        <v/>
      </c>
      <c r="R129" s="166" t="str">
        <f>IF($AG129,IF(AND($I129&lt;&gt;"",$I129&lt;&gt;0),ROUND(ROUND($I129,3)*Cenas!$B$23*Cenas!I$27,2),0),"")</f>
        <v/>
      </c>
      <c r="S129" s="169" t="str">
        <f>IF($AG129,IF(AND($I129&lt;&gt;"",$I129&lt;&gt;0),ROUND(ROUND($I129,3)*Cenas!$B$23*Cenas!F$27,2),0),"")</f>
        <v/>
      </c>
      <c r="U129" t="b">
        <f t="shared" si="10"/>
        <v>1</v>
      </c>
      <c r="V129" t="b">
        <f t="shared" si="11"/>
        <v>1</v>
      </c>
      <c r="W129" t="b">
        <f>OR(AND(U129,V129,S129&gt;=0.89*'Daļu izvēle'!J125),NOT(Y129))</f>
        <v>1</v>
      </c>
      <c r="X129" t="b">
        <f t="shared" si="12"/>
        <v>1</v>
      </c>
      <c r="Y129" t="b">
        <f>AND($A129="x",NOT(ISBLANK('Daļu izvēle'!Q125)))</f>
        <v>0</v>
      </c>
      <c r="Z129" t="b">
        <f t="shared" si="13"/>
        <v>1</v>
      </c>
      <c r="AC129" s="1" t="b">
        <f>AND($A129="x",'Daļu izvēle'!$Q125&lt;&gt;"",ISBLANK($K129))</f>
        <v>0</v>
      </c>
      <c r="AD129" s="1" t="b">
        <f>AND($A129="x",'Daļu izvēle'!$Q125&lt;&gt;"",ISBLANK($P129))</f>
        <v>0</v>
      </c>
      <c r="AE129" s="1" t="e">
        <f t="shared" si="8"/>
        <v>#VALUE!</v>
      </c>
      <c r="AG129" s="76" t="b">
        <f>AND($A129="x",'Daļu izvēle'!$Q125&lt;&gt;"",'Daļu izvēle'!Q125&lt;&gt;0)</f>
        <v>0</v>
      </c>
      <c r="AH129" s="76" t="b">
        <f t="shared" si="14"/>
        <v>0</v>
      </c>
      <c r="AI129" s="57" t="b">
        <f>I129&gt;=0.85*Stādīšana!I128</f>
        <v>1</v>
      </c>
      <c r="AJ129" s="57" t="b">
        <f t="shared" si="15"/>
        <v>1</v>
      </c>
    </row>
    <row r="130" spans="1:36" hidden="1" x14ac:dyDescent="0.3">
      <c r="A130" s="324" t="str">
        <f>SUBSTITUTE('Daļu izvēle'!A126,"0","")</f>
        <v/>
      </c>
      <c r="B130" s="365">
        <f>'Daļu izvēle'!B126</f>
        <v>118</v>
      </c>
      <c r="C130" s="365" t="str">
        <f>'Daļu izvēle'!C126</f>
        <v>Rietumvidzeme</v>
      </c>
      <c r="D130" s="366" t="str">
        <f>'Daļu izvēle'!D126</f>
        <v>Limbažu</v>
      </c>
      <c r="E130" s="370">
        <f>'Daļu izvēle'!Q126</f>
        <v>0</v>
      </c>
      <c r="F130" s="370">
        <f>'Daļu izvēle'!R126</f>
        <v>0</v>
      </c>
      <c r="G130" s="108">
        <f>'Daļu izvēle'!S126</f>
        <v>0</v>
      </c>
      <c r="H130" s="109">
        <f>'Daļu izvēle'!T126</f>
        <v>0</v>
      </c>
      <c r="I130" s="383"/>
      <c r="J130" s="404">
        <f t="shared" si="9"/>
        <v>0</v>
      </c>
      <c r="K130" s="167" t="str">
        <f>IF($AG130,IF(AND($I130&lt;&gt;"",$I130&lt;&gt;0),ROUND(ROUND($I130,3)*Cenas!$B$23*Cenas!B$27,2),0),"")</f>
        <v/>
      </c>
      <c r="L130" s="166" t="str">
        <f>IF($AG130,IF(AND($I130&lt;&gt;"",$I130&lt;&gt;0),ROUND(ROUND($I130,3)*Cenas!$B$23*Cenas!C$27,2),0),"")</f>
        <v/>
      </c>
      <c r="M130" s="166" t="str">
        <f>IF($AG130,IF(AND($I130&lt;&gt;"",$I130&lt;&gt;0),ROUND(ROUND($I130,3)*Cenas!$B$23*Cenas!D$27,2),0),"")</f>
        <v/>
      </c>
      <c r="N130" s="166" t="str">
        <f>IF($AG130,IF(AND($I130&lt;&gt;"",$I130&lt;&gt;0),ROUND(ROUND($I130,3)*Cenas!$B$23*Cenas!E$27,2),0),"")</f>
        <v/>
      </c>
      <c r="O130" s="166" t="str">
        <f>IF($AG130,IF(AND($I130&lt;&gt;"",$I130&lt;&gt;0),ROUND(ROUND($I130,3)*Cenas!$B$23*Cenas!F$27,2),0),"")</f>
        <v/>
      </c>
      <c r="P130" s="166" t="str">
        <f>IF($AG130,IF(AND($I130&lt;&gt;"",$I130&lt;&gt;0),ROUND(ROUND($I130,3)*Cenas!$B$23*Cenas!D$27,2),0),"")</f>
        <v/>
      </c>
      <c r="Q130" s="166" t="str">
        <f>IF($AG130,IF(AND($I130&lt;&gt;"",$I130&lt;&gt;0),ROUND(ROUND($I130,3)*Cenas!$B$23*Cenas!E$27,2),0),"")</f>
        <v/>
      </c>
      <c r="R130" s="166" t="str">
        <f>IF($AG130,IF(AND($I130&lt;&gt;"",$I130&lt;&gt;0),ROUND(ROUND($I130,3)*Cenas!$B$23*Cenas!I$27,2),0),"")</f>
        <v/>
      </c>
      <c r="S130" s="169" t="str">
        <f>IF($AG130,IF(AND($I130&lt;&gt;"",$I130&lt;&gt;0),ROUND(ROUND($I130,3)*Cenas!$B$23*Cenas!F$27,2),0),"")</f>
        <v/>
      </c>
      <c r="U130" t="b">
        <f t="shared" si="10"/>
        <v>1</v>
      </c>
      <c r="V130" t="b">
        <f t="shared" si="11"/>
        <v>1</v>
      </c>
      <c r="W130" t="b">
        <f>OR(AND(U130,V130,S130&gt;=0.89*'Daļu izvēle'!J126),NOT(Y130))</f>
        <v>1</v>
      </c>
      <c r="X130" t="b">
        <f t="shared" si="12"/>
        <v>1</v>
      </c>
      <c r="Y130" t="b">
        <f>AND($A130="x",NOT(ISBLANK('Daļu izvēle'!Q126)))</f>
        <v>0</v>
      </c>
      <c r="Z130" t="b">
        <f t="shared" si="13"/>
        <v>1</v>
      </c>
      <c r="AC130" s="1" t="b">
        <f>AND($A130="x",'Daļu izvēle'!$Q126&lt;&gt;"",ISBLANK($K130))</f>
        <v>0</v>
      </c>
      <c r="AD130" s="1" t="b">
        <f>AND($A130="x",'Daļu izvēle'!$Q126&lt;&gt;"",ISBLANK($P130))</f>
        <v>0</v>
      </c>
      <c r="AE130" s="1" t="e">
        <f t="shared" si="8"/>
        <v>#VALUE!</v>
      </c>
      <c r="AG130" s="76" t="b">
        <f>AND($A130="x",'Daļu izvēle'!$Q126&lt;&gt;"",'Daļu izvēle'!Q126&lt;&gt;0)</f>
        <v>0</v>
      </c>
      <c r="AH130" s="76" t="b">
        <f t="shared" si="14"/>
        <v>0</v>
      </c>
      <c r="AI130" s="57" t="b">
        <f>I130&gt;=0.85*Stādīšana!I129</f>
        <v>1</v>
      </c>
      <c r="AJ130" s="57" t="b">
        <f t="shared" si="15"/>
        <v>1</v>
      </c>
    </row>
    <row r="131" spans="1:36" hidden="1" x14ac:dyDescent="0.3">
      <c r="A131" s="324" t="str">
        <f>SUBSTITUTE('Daļu izvēle'!A127,"0","")</f>
        <v/>
      </c>
      <c r="B131" s="365">
        <f>'Daļu izvēle'!B127</f>
        <v>119</v>
      </c>
      <c r="C131" s="365" t="str">
        <f>'Daļu izvēle'!C127</f>
        <v>Rietumvidzeme</v>
      </c>
      <c r="D131" s="366" t="str">
        <f>'Daļu izvēle'!D127</f>
        <v>Valmieras</v>
      </c>
      <c r="E131" s="370">
        <f>'Daļu izvēle'!Q127</f>
        <v>80</v>
      </c>
      <c r="F131" s="370">
        <f>'Daļu izvēle'!R127</f>
        <v>70</v>
      </c>
      <c r="G131" s="108">
        <f>'Daļu izvēle'!S127</f>
        <v>0</v>
      </c>
      <c r="H131" s="109">
        <f>'Daļu izvēle'!T127</f>
        <v>0</v>
      </c>
      <c r="I131" s="383"/>
      <c r="J131" s="404">
        <f t="shared" si="9"/>
        <v>0</v>
      </c>
      <c r="K131" s="167" t="str">
        <f>IF($AG131,IF(AND($I131&lt;&gt;"",$I131&lt;&gt;0),ROUND(ROUND($I131,3)*Cenas!$B$23*Cenas!B$27,2),0),"")</f>
        <v/>
      </c>
      <c r="L131" s="166" t="str">
        <f>IF($AG131,IF(AND($I131&lt;&gt;"",$I131&lt;&gt;0),ROUND(ROUND($I131,3)*Cenas!$B$23*Cenas!C$27,2),0),"")</f>
        <v/>
      </c>
      <c r="M131" s="166" t="str">
        <f>IF($AG131,IF(AND($I131&lt;&gt;"",$I131&lt;&gt;0),ROUND(ROUND($I131,3)*Cenas!$B$23*Cenas!D$27,2),0),"")</f>
        <v/>
      </c>
      <c r="N131" s="166" t="str">
        <f>IF($AG131,IF(AND($I131&lt;&gt;"",$I131&lt;&gt;0),ROUND(ROUND($I131,3)*Cenas!$B$23*Cenas!E$27,2),0),"")</f>
        <v/>
      </c>
      <c r="O131" s="166" t="str">
        <f>IF($AG131,IF(AND($I131&lt;&gt;"",$I131&lt;&gt;0),ROUND(ROUND($I131,3)*Cenas!$B$23*Cenas!F$27,2),0),"")</f>
        <v/>
      </c>
      <c r="P131" s="166" t="str">
        <f>IF($AG131,IF(AND($I131&lt;&gt;"",$I131&lt;&gt;0),ROUND(ROUND($I131,3)*Cenas!$B$23*Cenas!D$27,2),0),"")</f>
        <v/>
      </c>
      <c r="Q131" s="166" t="str">
        <f>IF($AG131,IF(AND($I131&lt;&gt;"",$I131&lt;&gt;0),ROUND(ROUND($I131,3)*Cenas!$B$23*Cenas!E$27,2),0),"")</f>
        <v/>
      </c>
      <c r="R131" s="166" t="str">
        <f>IF($AG131,IF(AND($I131&lt;&gt;"",$I131&lt;&gt;0),ROUND(ROUND($I131,3)*Cenas!$B$23*Cenas!I$27,2),0),"")</f>
        <v/>
      </c>
      <c r="S131" s="169" t="str">
        <f>IF($AG131,IF(AND($I131&lt;&gt;"",$I131&lt;&gt;0),ROUND(ROUND($I131,3)*Cenas!$B$23*Cenas!F$27,2),0),"")</f>
        <v/>
      </c>
      <c r="U131" t="b">
        <f t="shared" si="10"/>
        <v>1</v>
      </c>
      <c r="V131" t="b">
        <f t="shared" si="11"/>
        <v>1</v>
      </c>
      <c r="W131" t="b">
        <f>OR(AND(U131,V131,S131&gt;=0.89*'Daļu izvēle'!J127),NOT(Y131))</f>
        <v>1</v>
      </c>
      <c r="X131" t="b">
        <f t="shared" si="12"/>
        <v>1</v>
      </c>
      <c r="Y131" t="b">
        <f>AND($A131="x",NOT(ISBLANK('Daļu izvēle'!Q127)))</f>
        <v>0</v>
      </c>
      <c r="Z131" t="b">
        <f t="shared" si="13"/>
        <v>1</v>
      </c>
      <c r="AC131" s="1" t="b">
        <f>AND($A131="x",'Daļu izvēle'!$Q127&lt;&gt;"",ISBLANK($K131))</f>
        <v>0</v>
      </c>
      <c r="AD131" s="1" t="b">
        <f>AND($A131="x",'Daļu izvēle'!$Q127&lt;&gt;"",ISBLANK($P131))</f>
        <v>0</v>
      </c>
      <c r="AE131" s="1" t="e">
        <f t="shared" si="8"/>
        <v>#VALUE!</v>
      </c>
      <c r="AG131" s="76" t="b">
        <f>AND($A131="x",'Daļu izvēle'!$Q127&lt;&gt;"",'Daļu izvēle'!Q127&lt;&gt;0)</f>
        <v>0</v>
      </c>
      <c r="AH131" s="76" t="b">
        <f t="shared" si="14"/>
        <v>0</v>
      </c>
      <c r="AI131" s="57" t="b">
        <f>I131&gt;=0.85*Stādīšana!I130</f>
        <v>1</v>
      </c>
      <c r="AJ131" s="57" t="b">
        <f t="shared" si="15"/>
        <v>1</v>
      </c>
    </row>
    <row r="132" spans="1:36" hidden="1" x14ac:dyDescent="0.3">
      <c r="A132" s="324" t="str">
        <f>SUBSTITUTE('Daļu izvēle'!A128,"0","")</f>
        <v/>
      </c>
      <c r="B132" s="365">
        <f>'Daļu izvēle'!B128</f>
        <v>120</v>
      </c>
      <c r="C132" s="365" t="str">
        <f>'Daļu izvēle'!C128</f>
        <v>Rietumvidzeme</v>
      </c>
      <c r="D132" s="366" t="str">
        <f>'Daļu izvēle'!D128</f>
        <v>Valmieras</v>
      </c>
      <c r="E132" s="370">
        <f>'Daļu izvēle'!Q128</f>
        <v>70</v>
      </c>
      <c r="F132" s="370">
        <f>'Daļu izvēle'!R128</f>
        <v>60</v>
      </c>
      <c r="G132" s="108">
        <f>'Daļu izvēle'!S128</f>
        <v>0</v>
      </c>
      <c r="H132" s="109">
        <f>'Daļu izvēle'!T128</f>
        <v>0</v>
      </c>
      <c r="I132" s="383"/>
      <c r="J132" s="404">
        <f t="shared" si="9"/>
        <v>0</v>
      </c>
      <c r="K132" s="167" t="str">
        <f>IF($AG132,IF(AND($I132&lt;&gt;"",$I132&lt;&gt;0),ROUND(ROUND($I132,3)*Cenas!$B$23*Cenas!B$27,2),0),"")</f>
        <v/>
      </c>
      <c r="L132" s="166" t="str">
        <f>IF($AG132,IF(AND($I132&lt;&gt;"",$I132&lt;&gt;0),ROUND(ROUND($I132,3)*Cenas!$B$23*Cenas!C$27,2),0),"")</f>
        <v/>
      </c>
      <c r="M132" s="166" t="str">
        <f>IF($AG132,IF(AND($I132&lt;&gt;"",$I132&lt;&gt;0),ROUND(ROUND($I132,3)*Cenas!$B$23*Cenas!D$27,2),0),"")</f>
        <v/>
      </c>
      <c r="N132" s="166" t="str">
        <f>IF($AG132,IF(AND($I132&lt;&gt;"",$I132&lt;&gt;0),ROUND(ROUND($I132,3)*Cenas!$B$23*Cenas!E$27,2),0),"")</f>
        <v/>
      </c>
      <c r="O132" s="166" t="str">
        <f>IF($AG132,IF(AND($I132&lt;&gt;"",$I132&lt;&gt;0),ROUND(ROUND($I132,3)*Cenas!$B$23*Cenas!F$27,2),0),"")</f>
        <v/>
      </c>
      <c r="P132" s="166" t="str">
        <f>IF($AG132,IF(AND($I132&lt;&gt;"",$I132&lt;&gt;0),ROUND(ROUND($I132,3)*Cenas!$B$23*Cenas!D$27,2),0),"")</f>
        <v/>
      </c>
      <c r="Q132" s="166" t="str">
        <f>IF($AG132,IF(AND($I132&lt;&gt;"",$I132&lt;&gt;0),ROUND(ROUND($I132,3)*Cenas!$B$23*Cenas!E$27,2),0),"")</f>
        <v/>
      </c>
      <c r="R132" s="166" t="str">
        <f>IF($AG132,IF(AND($I132&lt;&gt;"",$I132&lt;&gt;0),ROUND(ROUND($I132,3)*Cenas!$B$23*Cenas!I$27,2),0),"")</f>
        <v/>
      </c>
      <c r="S132" s="169" t="str">
        <f>IF($AG132,IF(AND($I132&lt;&gt;"",$I132&lt;&gt;0),ROUND(ROUND($I132,3)*Cenas!$B$23*Cenas!F$27,2),0),"")</f>
        <v/>
      </c>
      <c r="U132" t="b">
        <f t="shared" si="10"/>
        <v>1</v>
      </c>
      <c r="V132" t="b">
        <f t="shared" si="11"/>
        <v>1</v>
      </c>
      <c r="W132" t="b">
        <f>OR(AND(U132,V132,S132&gt;=0.89*'Daļu izvēle'!J128),NOT(Y132))</f>
        <v>1</v>
      </c>
      <c r="X132" t="b">
        <f t="shared" si="12"/>
        <v>1</v>
      </c>
      <c r="Y132" t="b">
        <f>AND($A132="x",NOT(ISBLANK('Daļu izvēle'!Q128)))</f>
        <v>0</v>
      </c>
      <c r="Z132" t="b">
        <f t="shared" si="13"/>
        <v>1</v>
      </c>
      <c r="AC132" s="1" t="b">
        <f>AND($A132="x",'Daļu izvēle'!$Q128&lt;&gt;"",ISBLANK($K132))</f>
        <v>0</v>
      </c>
      <c r="AD132" s="1" t="b">
        <f>AND($A132="x",'Daļu izvēle'!$Q128&lt;&gt;"",ISBLANK($P132))</f>
        <v>0</v>
      </c>
      <c r="AE132" s="1" t="e">
        <f t="shared" si="8"/>
        <v>#VALUE!</v>
      </c>
      <c r="AG132" s="76" t="b">
        <f>AND($A132="x",'Daļu izvēle'!$Q128&lt;&gt;"",'Daļu izvēle'!Q128&lt;&gt;0)</f>
        <v>0</v>
      </c>
      <c r="AH132" s="76" t="b">
        <f t="shared" si="14"/>
        <v>0</v>
      </c>
      <c r="AI132" s="57" t="b">
        <f>I132&gt;=0.85*Stādīšana!I131</f>
        <v>1</v>
      </c>
      <c r="AJ132" s="57" t="b">
        <f t="shared" si="15"/>
        <v>1</v>
      </c>
    </row>
    <row r="133" spans="1:36" hidden="1" x14ac:dyDescent="0.3">
      <c r="A133" s="324" t="str">
        <f>SUBSTITUTE('Daļu izvēle'!A129,"0","")</f>
        <v/>
      </c>
      <c r="B133" s="365">
        <f>'Daļu izvēle'!B129</f>
        <v>121</v>
      </c>
      <c r="C133" s="365" t="str">
        <f>'Daļu izvēle'!C129</f>
        <v>Rietumvidzeme</v>
      </c>
      <c r="D133" s="366" t="str">
        <f>'Daļu izvēle'!D129</f>
        <v>Valmieras</v>
      </c>
      <c r="E133" s="370">
        <f>'Daļu izvēle'!Q129</f>
        <v>50</v>
      </c>
      <c r="F133" s="370">
        <f>'Daļu izvēle'!R129</f>
        <v>0</v>
      </c>
      <c r="G133" s="108">
        <f>'Daļu izvēle'!S129</f>
        <v>0</v>
      </c>
      <c r="H133" s="109">
        <f>'Daļu izvēle'!T129</f>
        <v>0</v>
      </c>
      <c r="I133" s="383"/>
      <c r="J133" s="404">
        <f t="shared" si="9"/>
        <v>0</v>
      </c>
      <c r="K133" s="167" t="str">
        <f>IF($AG133,IF(AND($I133&lt;&gt;"",$I133&lt;&gt;0),ROUND(ROUND($I133,3)*Cenas!$B$23*Cenas!B$27,2),0),"")</f>
        <v/>
      </c>
      <c r="L133" s="166" t="str">
        <f>IF($AG133,IF(AND($I133&lt;&gt;"",$I133&lt;&gt;0),ROUND(ROUND($I133,3)*Cenas!$B$23*Cenas!C$27,2),0),"")</f>
        <v/>
      </c>
      <c r="M133" s="166" t="str">
        <f>IF($AG133,IF(AND($I133&lt;&gt;"",$I133&lt;&gt;0),ROUND(ROUND($I133,3)*Cenas!$B$23*Cenas!D$27,2),0),"")</f>
        <v/>
      </c>
      <c r="N133" s="166" t="str">
        <f>IF($AG133,IF(AND($I133&lt;&gt;"",$I133&lt;&gt;0),ROUND(ROUND($I133,3)*Cenas!$B$23*Cenas!E$27,2),0),"")</f>
        <v/>
      </c>
      <c r="O133" s="166" t="str">
        <f>IF($AG133,IF(AND($I133&lt;&gt;"",$I133&lt;&gt;0),ROUND(ROUND($I133,3)*Cenas!$B$23*Cenas!F$27,2),0),"")</f>
        <v/>
      </c>
      <c r="P133" s="166" t="str">
        <f>IF($AG133,IF(AND($I133&lt;&gt;"",$I133&lt;&gt;0),ROUND(ROUND($I133,3)*Cenas!$B$23*Cenas!D$27,2),0),"")</f>
        <v/>
      </c>
      <c r="Q133" s="166" t="str">
        <f>IF($AG133,IF(AND($I133&lt;&gt;"",$I133&lt;&gt;0),ROUND(ROUND($I133,3)*Cenas!$B$23*Cenas!E$27,2),0),"")</f>
        <v/>
      </c>
      <c r="R133" s="166" t="str">
        <f>IF($AG133,IF(AND($I133&lt;&gt;"",$I133&lt;&gt;0),ROUND(ROUND($I133,3)*Cenas!$B$23*Cenas!I$27,2),0),"")</f>
        <v/>
      </c>
      <c r="S133" s="169" t="str">
        <f>IF($AG133,IF(AND($I133&lt;&gt;"",$I133&lt;&gt;0),ROUND(ROUND($I133,3)*Cenas!$B$23*Cenas!F$27,2),0),"")</f>
        <v/>
      </c>
      <c r="U133" t="b">
        <f t="shared" si="10"/>
        <v>1</v>
      </c>
      <c r="V133" t="b">
        <f t="shared" si="11"/>
        <v>1</v>
      </c>
      <c r="W133" t="b">
        <f>OR(AND(U133,V133,S133&gt;=0.89*'Daļu izvēle'!J129),NOT(Y133))</f>
        <v>1</v>
      </c>
      <c r="X133" t="b">
        <f t="shared" si="12"/>
        <v>1</v>
      </c>
      <c r="Y133" t="b">
        <f>AND($A133="x",NOT(ISBLANK('Daļu izvēle'!Q129)))</f>
        <v>0</v>
      </c>
      <c r="Z133" t="b">
        <f t="shared" si="13"/>
        <v>1</v>
      </c>
      <c r="AC133" s="1" t="b">
        <f>AND($A133="x",'Daļu izvēle'!$Q129&lt;&gt;"",ISBLANK($K133))</f>
        <v>0</v>
      </c>
      <c r="AD133" s="1" t="b">
        <f>AND($A133="x",'Daļu izvēle'!$Q129&lt;&gt;"",ISBLANK($P133))</f>
        <v>0</v>
      </c>
      <c r="AE133" s="1" t="e">
        <f t="shared" si="8"/>
        <v>#VALUE!</v>
      </c>
      <c r="AG133" s="76" t="b">
        <f>AND($A133="x",'Daļu izvēle'!$Q129&lt;&gt;"",'Daļu izvēle'!Q129&lt;&gt;0)</f>
        <v>0</v>
      </c>
      <c r="AH133" s="76" t="b">
        <f t="shared" si="14"/>
        <v>0</v>
      </c>
      <c r="AI133" s="57" t="b">
        <f>I133&gt;=0.85*Stādīšana!I132</f>
        <v>1</v>
      </c>
      <c r="AJ133" s="57" t="b">
        <f t="shared" si="15"/>
        <v>1</v>
      </c>
    </row>
    <row r="134" spans="1:36" hidden="1" x14ac:dyDescent="0.3">
      <c r="A134" s="324" t="str">
        <f>SUBSTITUTE('Daļu izvēle'!A130,"0","")</f>
        <v/>
      </c>
      <c r="B134" s="365">
        <f>'Daļu izvēle'!B130</f>
        <v>122</v>
      </c>
      <c r="C134" s="365" t="str">
        <f>'Daļu izvēle'!C130</f>
        <v>Rietumvidzeme</v>
      </c>
      <c r="D134" s="366" t="str">
        <f>'Daļu izvēle'!D130</f>
        <v>Valmieras</v>
      </c>
      <c r="E134" s="370">
        <f>'Daļu izvēle'!Q130</f>
        <v>60</v>
      </c>
      <c r="F134" s="370">
        <f>'Daļu izvēle'!R130</f>
        <v>0</v>
      </c>
      <c r="G134" s="108">
        <f>'Daļu izvēle'!S130</f>
        <v>0</v>
      </c>
      <c r="H134" s="109">
        <f>'Daļu izvēle'!T130</f>
        <v>0</v>
      </c>
      <c r="I134" s="383"/>
      <c r="J134" s="404">
        <f t="shared" si="9"/>
        <v>0</v>
      </c>
      <c r="K134" s="167" t="str">
        <f>IF($AG134,IF(AND($I134&lt;&gt;"",$I134&lt;&gt;0),ROUND(ROUND($I134,3)*Cenas!$B$23*Cenas!B$27,2),0),"")</f>
        <v/>
      </c>
      <c r="L134" s="166" t="str">
        <f>IF($AG134,IF(AND($I134&lt;&gt;"",$I134&lt;&gt;0),ROUND(ROUND($I134,3)*Cenas!$B$23*Cenas!C$27,2),0),"")</f>
        <v/>
      </c>
      <c r="M134" s="166" t="str">
        <f>IF($AG134,IF(AND($I134&lt;&gt;"",$I134&lt;&gt;0),ROUND(ROUND($I134,3)*Cenas!$B$23*Cenas!D$27,2),0),"")</f>
        <v/>
      </c>
      <c r="N134" s="166" t="str">
        <f>IF($AG134,IF(AND($I134&lt;&gt;"",$I134&lt;&gt;0),ROUND(ROUND($I134,3)*Cenas!$B$23*Cenas!E$27,2),0),"")</f>
        <v/>
      </c>
      <c r="O134" s="166" t="str">
        <f>IF($AG134,IF(AND($I134&lt;&gt;"",$I134&lt;&gt;0),ROUND(ROUND($I134,3)*Cenas!$B$23*Cenas!F$27,2),0),"")</f>
        <v/>
      </c>
      <c r="P134" s="166" t="str">
        <f>IF($AG134,IF(AND($I134&lt;&gt;"",$I134&lt;&gt;0),ROUND(ROUND($I134,3)*Cenas!$B$23*Cenas!D$27,2),0),"")</f>
        <v/>
      </c>
      <c r="Q134" s="166" t="str">
        <f>IF($AG134,IF(AND($I134&lt;&gt;"",$I134&lt;&gt;0),ROUND(ROUND($I134,3)*Cenas!$B$23*Cenas!E$27,2),0),"")</f>
        <v/>
      </c>
      <c r="R134" s="166" t="str">
        <f>IF($AG134,IF(AND($I134&lt;&gt;"",$I134&lt;&gt;0),ROUND(ROUND($I134,3)*Cenas!$B$23*Cenas!I$27,2),0),"")</f>
        <v/>
      </c>
      <c r="S134" s="169" t="str">
        <f>IF($AG134,IF(AND($I134&lt;&gt;"",$I134&lt;&gt;0),ROUND(ROUND($I134,3)*Cenas!$B$23*Cenas!F$27,2),0),"")</f>
        <v/>
      </c>
      <c r="U134" t="b">
        <f t="shared" si="10"/>
        <v>1</v>
      </c>
      <c r="V134" t="b">
        <f t="shared" si="11"/>
        <v>1</v>
      </c>
      <c r="W134" t="b">
        <f>OR(AND(U134,V134,S134&gt;=0.89*'Daļu izvēle'!J130),NOT(Y134))</f>
        <v>1</v>
      </c>
      <c r="X134" t="b">
        <f t="shared" si="12"/>
        <v>1</v>
      </c>
      <c r="Y134" t="b">
        <f>AND($A134="x",NOT(ISBLANK('Daļu izvēle'!Q130)))</f>
        <v>0</v>
      </c>
      <c r="Z134" t="b">
        <f t="shared" si="13"/>
        <v>1</v>
      </c>
      <c r="AC134" s="1" t="b">
        <f>AND($A134="x",'Daļu izvēle'!$Q130&lt;&gt;"",ISBLANK($K134))</f>
        <v>0</v>
      </c>
      <c r="AD134" s="1" t="b">
        <f>AND($A134="x",'Daļu izvēle'!$Q130&lt;&gt;"",ISBLANK($P134))</f>
        <v>0</v>
      </c>
      <c r="AE134" s="1" t="e">
        <f t="shared" si="8"/>
        <v>#VALUE!</v>
      </c>
      <c r="AG134" s="76" t="b">
        <f>AND($A134="x",'Daļu izvēle'!$Q130&lt;&gt;"",'Daļu izvēle'!Q130&lt;&gt;0)</f>
        <v>0</v>
      </c>
      <c r="AH134" s="76" t="b">
        <f t="shared" si="14"/>
        <v>0</v>
      </c>
      <c r="AI134" s="57" t="b">
        <f>I134&gt;=0.85*Stādīšana!I133</f>
        <v>1</v>
      </c>
      <c r="AJ134" s="57" t="b">
        <f t="shared" si="15"/>
        <v>1</v>
      </c>
    </row>
    <row r="135" spans="1:36" hidden="1" x14ac:dyDescent="0.3">
      <c r="A135" s="324" t="str">
        <f>SUBSTITUTE('Daļu izvēle'!A131,"0","")</f>
        <v/>
      </c>
      <c r="B135" s="365">
        <f>'Daļu izvēle'!B131</f>
        <v>123</v>
      </c>
      <c r="C135" s="365" t="str">
        <f>'Daļu izvēle'!C131</f>
        <v>Rietumvidzeme</v>
      </c>
      <c r="D135" s="366" t="str">
        <f>'Daļu izvēle'!D131</f>
        <v>Valmieras</v>
      </c>
      <c r="E135" s="370">
        <f>'Daļu izvēle'!Q131</f>
        <v>0</v>
      </c>
      <c r="F135" s="370">
        <f>'Daļu izvēle'!R131</f>
        <v>0</v>
      </c>
      <c r="G135" s="108">
        <f>'Daļu izvēle'!S131</f>
        <v>0</v>
      </c>
      <c r="H135" s="109">
        <f>'Daļu izvēle'!T131</f>
        <v>0</v>
      </c>
      <c r="I135" s="383"/>
      <c r="J135" s="404">
        <f t="shared" si="9"/>
        <v>0</v>
      </c>
      <c r="K135" s="167" t="str">
        <f>IF($AG135,IF(AND($I135&lt;&gt;"",$I135&lt;&gt;0),ROUND(ROUND($I135,3)*Cenas!$B$23*Cenas!B$27,2),0),"")</f>
        <v/>
      </c>
      <c r="L135" s="166" t="str">
        <f>IF($AG135,IF(AND($I135&lt;&gt;"",$I135&lt;&gt;0),ROUND(ROUND($I135,3)*Cenas!$B$23*Cenas!C$27,2),0),"")</f>
        <v/>
      </c>
      <c r="M135" s="166" t="str">
        <f>IF($AG135,IF(AND($I135&lt;&gt;"",$I135&lt;&gt;0),ROUND(ROUND($I135,3)*Cenas!$B$23*Cenas!D$27,2),0),"")</f>
        <v/>
      </c>
      <c r="N135" s="166" t="str">
        <f>IF($AG135,IF(AND($I135&lt;&gt;"",$I135&lt;&gt;0),ROUND(ROUND($I135,3)*Cenas!$B$23*Cenas!E$27,2),0),"")</f>
        <v/>
      </c>
      <c r="O135" s="166" t="str">
        <f>IF($AG135,IF(AND($I135&lt;&gt;"",$I135&lt;&gt;0),ROUND(ROUND($I135,3)*Cenas!$B$23*Cenas!F$27,2),0),"")</f>
        <v/>
      </c>
      <c r="P135" s="166" t="str">
        <f>IF($AG135,IF(AND($I135&lt;&gt;"",$I135&lt;&gt;0),ROUND(ROUND($I135,3)*Cenas!$B$23*Cenas!D$27,2),0),"")</f>
        <v/>
      </c>
      <c r="Q135" s="166" t="str">
        <f>IF($AG135,IF(AND($I135&lt;&gt;"",$I135&lt;&gt;0),ROUND(ROUND($I135,3)*Cenas!$B$23*Cenas!E$27,2),0),"")</f>
        <v/>
      </c>
      <c r="R135" s="166" t="str">
        <f>IF($AG135,IF(AND($I135&lt;&gt;"",$I135&lt;&gt;0),ROUND(ROUND($I135,3)*Cenas!$B$23*Cenas!I$27,2),0),"")</f>
        <v/>
      </c>
      <c r="S135" s="169" t="str">
        <f>IF($AG135,IF(AND($I135&lt;&gt;"",$I135&lt;&gt;0),ROUND(ROUND($I135,3)*Cenas!$B$23*Cenas!F$27,2),0),"")</f>
        <v/>
      </c>
      <c r="U135" t="b">
        <f t="shared" si="10"/>
        <v>1</v>
      </c>
      <c r="V135" t="b">
        <f t="shared" si="11"/>
        <v>1</v>
      </c>
      <c r="W135" t="b">
        <f>OR(AND(U135,V135,S135&gt;=0.89*'Daļu izvēle'!J131),NOT(Y135))</f>
        <v>1</v>
      </c>
      <c r="X135" t="b">
        <f t="shared" si="12"/>
        <v>1</v>
      </c>
      <c r="Y135" t="b">
        <f>AND($A135="x",NOT(ISBLANK('Daļu izvēle'!Q131)))</f>
        <v>0</v>
      </c>
      <c r="Z135" t="b">
        <f t="shared" si="13"/>
        <v>1</v>
      </c>
      <c r="AC135" s="1" t="b">
        <f>AND($A135="x",'Daļu izvēle'!$Q131&lt;&gt;"",ISBLANK($K135))</f>
        <v>0</v>
      </c>
      <c r="AD135" s="1" t="b">
        <f>AND($A135="x",'Daļu izvēle'!$Q131&lt;&gt;"",ISBLANK($P135))</f>
        <v>0</v>
      </c>
      <c r="AE135" s="1" t="e">
        <f t="shared" si="8"/>
        <v>#VALUE!</v>
      </c>
      <c r="AG135" s="76" t="b">
        <f>AND($A135="x",'Daļu izvēle'!$Q131&lt;&gt;"",'Daļu izvēle'!Q131&lt;&gt;0)</f>
        <v>0</v>
      </c>
      <c r="AH135" s="76" t="b">
        <f t="shared" si="14"/>
        <v>0</v>
      </c>
      <c r="AI135" s="57" t="b">
        <f>I135&gt;=0.85*Stādīšana!I134</f>
        <v>1</v>
      </c>
      <c r="AJ135" s="57" t="b">
        <f t="shared" si="15"/>
        <v>1</v>
      </c>
    </row>
    <row r="136" spans="1:36" hidden="1" x14ac:dyDescent="0.3">
      <c r="A136" s="324" t="str">
        <f>SUBSTITUTE('Daļu izvēle'!A132,"0","")</f>
        <v/>
      </c>
      <c r="B136" s="365">
        <f>'Daļu izvēle'!B132</f>
        <v>124</v>
      </c>
      <c r="C136" s="365" t="str">
        <f>'Daļu izvēle'!C132</f>
        <v>Rietumvidzeme</v>
      </c>
      <c r="D136" s="366" t="str">
        <f>'Daļu izvēle'!D132</f>
        <v>Valmieras</v>
      </c>
      <c r="E136" s="370">
        <f>'Daļu izvēle'!Q132</f>
        <v>0</v>
      </c>
      <c r="F136" s="370">
        <f>'Daļu izvēle'!R132</f>
        <v>0</v>
      </c>
      <c r="G136" s="108">
        <f>'Daļu izvēle'!S132</f>
        <v>0</v>
      </c>
      <c r="H136" s="109">
        <f>'Daļu izvēle'!T132</f>
        <v>0</v>
      </c>
      <c r="I136" s="383"/>
      <c r="J136" s="404">
        <f t="shared" si="9"/>
        <v>0</v>
      </c>
      <c r="K136" s="167" t="str">
        <f>IF($AG136,IF(AND($I136&lt;&gt;"",$I136&lt;&gt;0),ROUND(ROUND($I136,3)*Cenas!$B$23*Cenas!B$27,2),0),"")</f>
        <v/>
      </c>
      <c r="L136" s="166" t="str">
        <f>IF($AG136,IF(AND($I136&lt;&gt;"",$I136&lt;&gt;0),ROUND(ROUND($I136,3)*Cenas!$B$23*Cenas!C$27,2),0),"")</f>
        <v/>
      </c>
      <c r="M136" s="166" t="str">
        <f>IF($AG136,IF(AND($I136&lt;&gt;"",$I136&lt;&gt;0),ROUND(ROUND($I136,3)*Cenas!$B$23*Cenas!D$27,2),0),"")</f>
        <v/>
      </c>
      <c r="N136" s="166" t="str">
        <f>IF($AG136,IF(AND($I136&lt;&gt;"",$I136&lt;&gt;0),ROUND(ROUND($I136,3)*Cenas!$B$23*Cenas!E$27,2),0),"")</f>
        <v/>
      </c>
      <c r="O136" s="166" t="str">
        <f>IF($AG136,IF(AND($I136&lt;&gt;"",$I136&lt;&gt;0),ROUND(ROUND($I136,3)*Cenas!$B$23*Cenas!F$27,2),0),"")</f>
        <v/>
      </c>
      <c r="P136" s="166" t="str">
        <f>IF($AG136,IF(AND($I136&lt;&gt;"",$I136&lt;&gt;0),ROUND(ROUND($I136,3)*Cenas!$B$23*Cenas!D$27,2),0),"")</f>
        <v/>
      </c>
      <c r="Q136" s="166" t="str">
        <f>IF($AG136,IF(AND($I136&lt;&gt;"",$I136&lt;&gt;0),ROUND(ROUND($I136,3)*Cenas!$B$23*Cenas!E$27,2),0),"")</f>
        <v/>
      </c>
      <c r="R136" s="166" t="str">
        <f>IF($AG136,IF(AND($I136&lt;&gt;"",$I136&lt;&gt;0),ROUND(ROUND($I136,3)*Cenas!$B$23*Cenas!I$27,2),0),"")</f>
        <v/>
      </c>
      <c r="S136" s="169" t="str">
        <f>IF($AG136,IF(AND($I136&lt;&gt;"",$I136&lt;&gt;0),ROUND(ROUND($I136,3)*Cenas!$B$23*Cenas!F$27,2),0),"")</f>
        <v/>
      </c>
      <c r="U136" t="b">
        <f t="shared" si="10"/>
        <v>1</v>
      </c>
      <c r="V136" t="b">
        <f t="shared" si="11"/>
        <v>1</v>
      </c>
      <c r="W136" t="b">
        <f>OR(AND(U136,V136,S136&gt;=0.89*'Daļu izvēle'!J132),NOT(Y136))</f>
        <v>1</v>
      </c>
      <c r="X136" t="b">
        <f t="shared" si="12"/>
        <v>1</v>
      </c>
      <c r="Y136" t="b">
        <f>AND($A136="x",NOT(ISBLANK('Daļu izvēle'!Q132)))</f>
        <v>0</v>
      </c>
      <c r="Z136" t="b">
        <f t="shared" si="13"/>
        <v>1</v>
      </c>
      <c r="AC136" s="1" t="b">
        <f>AND($A136="x",'Daļu izvēle'!$Q132&lt;&gt;"",ISBLANK($K136))</f>
        <v>0</v>
      </c>
      <c r="AD136" s="1" t="b">
        <f>AND($A136="x",'Daļu izvēle'!$Q132&lt;&gt;"",ISBLANK($P136))</f>
        <v>0</v>
      </c>
      <c r="AE136" s="1" t="e">
        <f t="shared" si="8"/>
        <v>#VALUE!</v>
      </c>
      <c r="AG136" s="76" t="b">
        <f>AND($A136="x",'Daļu izvēle'!$Q132&lt;&gt;"",'Daļu izvēle'!Q132&lt;&gt;0)</f>
        <v>0</v>
      </c>
      <c r="AH136" s="76" t="b">
        <f t="shared" si="14"/>
        <v>0</v>
      </c>
      <c r="AI136" s="57" t="b">
        <f>I136&gt;=0.85*Stādīšana!I135</f>
        <v>1</v>
      </c>
      <c r="AJ136" s="57" t="b">
        <f t="shared" si="15"/>
        <v>1</v>
      </c>
    </row>
    <row r="137" spans="1:36" hidden="1" x14ac:dyDescent="0.3">
      <c r="A137" s="324" t="str">
        <f>SUBSTITUTE('Daļu izvēle'!A133,"0","")</f>
        <v/>
      </c>
      <c r="B137" s="365">
        <f>'Daļu izvēle'!B133</f>
        <v>125</v>
      </c>
      <c r="C137" s="365" t="str">
        <f>'Daļu izvēle'!C133</f>
        <v>Rietumvidzeme</v>
      </c>
      <c r="D137" s="366" t="str">
        <f>'Daļu izvēle'!D133</f>
        <v>Ropažu</v>
      </c>
      <c r="E137" s="370">
        <f>'Daļu izvēle'!Q133</f>
        <v>60</v>
      </c>
      <c r="F137" s="370">
        <f>'Daļu izvēle'!R133</f>
        <v>40</v>
      </c>
      <c r="G137" s="108">
        <f>'Daļu izvēle'!S133</f>
        <v>0</v>
      </c>
      <c r="H137" s="109">
        <f>'Daļu izvēle'!T133</f>
        <v>0</v>
      </c>
      <c r="I137" s="383"/>
      <c r="J137" s="404">
        <f t="shared" si="9"/>
        <v>0</v>
      </c>
      <c r="K137" s="167" t="str">
        <f>IF($AG137,IF(AND($I137&lt;&gt;"",$I137&lt;&gt;0),ROUND(ROUND($I137,3)*Cenas!$B$23*Cenas!B$27,2),0),"")</f>
        <v/>
      </c>
      <c r="L137" s="166" t="str">
        <f>IF($AG137,IF(AND($I137&lt;&gt;"",$I137&lt;&gt;0),ROUND(ROUND($I137,3)*Cenas!$B$23*Cenas!C$27,2),0),"")</f>
        <v/>
      </c>
      <c r="M137" s="166" t="str">
        <f>IF($AG137,IF(AND($I137&lt;&gt;"",$I137&lt;&gt;0),ROUND(ROUND($I137,3)*Cenas!$B$23*Cenas!D$27,2),0),"")</f>
        <v/>
      </c>
      <c r="N137" s="166" t="str">
        <f>IF($AG137,IF(AND($I137&lt;&gt;"",$I137&lt;&gt;0),ROUND(ROUND($I137,3)*Cenas!$B$23*Cenas!E$27,2),0),"")</f>
        <v/>
      </c>
      <c r="O137" s="166" t="str">
        <f>IF($AG137,IF(AND($I137&lt;&gt;"",$I137&lt;&gt;0),ROUND(ROUND($I137,3)*Cenas!$B$23*Cenas!F$27,2),0),"")</f>
        <v/>
      </c>
      <c r="P137" s="166" t="str">
        <f>IF($AG137,IF(AND($I137&lt;&gt;"",$I137&lt;&gt;0),ROUND(ROUND($I137,3)*Cenas!$B$23*Cenas!D$27,2),0),"")</f>
        <v/>
      </c>
      <c r="Q137" s="166" t="str">
        <f>IF($AG137,IF(AND($I137&lt;&gt;"",$I137&lt;&gt;0),ROUND(ROUND($I137,3)*Cenas!$B$23*Cenas!E$27,2),0),"")</f>
        <v/>
      </c>
      <c r="R137" s="166" t="str">
        <f>IF($AG137,IF(AND($I137&lt;&gt;"",$I137&lt;&gt;0),ROUND(ROUND($I137,3)*Cenas!$B$23*Cenas!I$27,2),0),"")</f>
        <v/>
      </c>
      <c r="S137" s="169" t="str">
        <f>IF($AG137,IF(AND($I137&lt;&gt;"",$I137&lt;&gt;0),ROUND(ROUND($I137,3)*Cenas!$B$23*Cenas!F$27,2),0),"")</f>
        <v/>
      </c>
      <c r="U137" t="b">
        <f t="shared" si="10"/>
        <v>1</v>
      </c>
      <c r="V137" t="b">
        <f t="shared" si="11"/>
        <v>1</v>
      </c>
      <c r="W137" t="b">
        <f>OR(AND(U137,V137,S137&gt;=0.89*'Daļu izvēle'!J133),NOT(Y137))</f>
        <v>1</v>
      </c>
      <c r="X137" t="b">
        <f t="shared" si="12"/>
        <v>1</v>
      </c>
      <c r="Y137" t="b">
        <f>AND($A137="x",NOT(ISBLANK('Daļu izvēle'!Q133)))</f>
        <v>0</v>
      </c>
      <c r="Z137" t="b">
        <f t="shared" si="13"/>
        <v>1</v>
      </c>
      <c r="AC137" s="1" t="b">
        <f>AND($A137="x",'Daļu izvēle'!$Q133&lt;&gt;"",ISBLANK($K137))</f>
        <v>0</v>
      </c>
      <c r="AD137" s="1" t="b">
        <f>AND($A137="x",'Daļu izvēle'!$Q133&lt;&gt;"",ISBLANK($P137))</f>
        <v>0</v>
      </c>
      <c r="AE137" s="1" t="e">
        <f t="shared" si="8"/>
        <v>#VALUE!</v>
      </c>
      <c r="AG137" s="76" t="b">
        <f>AND($A137="x",'Daļu izvēle'!$Q133&lt;&gt;"",'Daļu izvēle'!Q133&lt;&gt;0)</f>
        <v>0</v>
      </c>
      <c r="AH137" s="76" t="b">
        <f t="shared" si="14"/>
        <v>0</v>
      </c>
      <c r="AI137" s="57" t="b">
        <f>I137&gt;=0.85*Stādīšana!I136</f>
        <v>1</v>
      </c>
      <c r="AJ137" s="57" t="b">
        <f t="shared" si="15"/>
        <v>1</v>
      </c>
    </row>
    <row r="138" spans="1:36" hidden="1" x14ac:dyDescent="0.3">
      <c r="A138" s="324" t="str">
        <f>SUBSTITUTE('Daļu izvēle'!A134,"0","")</f>
        <v/>
      </c>
      <c r="B138" s="365">
        <f>'Daļu izvēle'!B134</f>
        <v>126</v>
      </c>
      <c r="C138" s="365" t="str">
        <f>'Daļu izvēle'!C134</f>
        <v>Rietumvidzeme</v>
      </c>
      <c r="D138" s="366" t="str">
        <f>'Daļu izvēle'!D134</f>
        <v>Ropažu</v>
      </c>
      <c r="E138" s="370">
        <f>'Daļu izvēle'!Q134</f>
        <v>40</v>
      </c>
      <c r="F138" s="370">
        <f>'Daļu izvēle'!R134</f>
        <v>0</v>
      </c>
      <c r="G138" s="108">
        <f>'Daļu izvēle'!S134</f>
        <v>0</v>
      </c>
      <c r="H138" s="109">
        <f>'Daļu izvēle'!T134</f>
        <v>0</v>
      </c>
      <c r="I138" s="383"/>
      <c r="J138" s="404">
        <f t="shared" si="9"/>
        <v>0</v>
      </c>
      <c r="K138" s="167" t="str">
        <f>IF($AG138,IF(AND($I138&lt;&gt;"",$I138&lt;&gt;0),ROUND(ROUND($I138,3)*Cenas!$B$23*Cenas!B$27,2),0),"")</f>
        <v/>
      </c>
      <c r="L138" s="166" t="str">
        <f>IF($AG138,IF(AND($I138&lt;&gt;"",$I138&lt;&gt;0),ROUND(ROUND($I138,3)*Cenas!$B$23*Cenas!C$27,2),0),"")</f>
        <v/>
      </c>
      <c r="M138" s="166" t="str">
        <f>IF($AG138,IF(AND($I138&lt;&gt;"",$I138&lt;&gt;0),ROUND(ROUND($I138,3)*Cenas!$B$23*Cenas!D$27,2),0),"")</f>
        <v/>
      </c>
      <c r="N138" s="166" t="str">
        <f>IF($AG138,IF(AND($I138&lt;&gt;"",$I138&lt;&gt;0),ROUND(ROUND($I138,3)*Cenas!$B$23*Cenas!E$27,2),0),"")</f>
        <v/>
      </c>
      <c r="O138" s="166" t="str">
        <f>IF($AG138,IF(AND($I138&lt;&gt;"",$I138&lt;&gt;0),ROUND(ROUND($I138,3)*Cenas!$B$23*Cenas!F$27,2),0),"")</f>
        <v/>
      </c>
      <c r="P138" s="166" t="str">
        <f>IF($AG138,IF(AND($I138&lt;&gt;"",$I138&lt;&gt;0),ROUND(ROUND($I138,3)*Cenas!$B$23*Cenas!D$27,2),0),"")</f>
        <v/>
      </c>
      <c r="Q138" s="166" t="str">
        <f>IF($AG138,IF(AND($I138&lt;&gt;"",$I138&lt;&gt;0),ROUND(ROUND($I138,3)*Cenas!$B$23*Cenas!E$27,2),0),"")</f>
        <v/>
      </c>
      <c r="R138" s="166" t="str">
        <f>IF($AG138,IF(AND($I138&lt;&gt;"",$I138&lt;&gt;0),ROUND(ROUND($I138,3)*Cenas!$B$23*Cenas!I$27,2),0),"")</f>
        <v/>
      </c>
      <c r="S138" s="169" t="str">
        <f>IF($AG138,IF(AND($I138&lt;&gt;"",$I138&lt;&gt;0),ROUND(ROUND($I138,3)*Cenas!$B$23*Cenas!F$27,2),0),"")</f>
        <v/>
      </c>
      <c r="U138" t="b">
        <f t="shared" si="10"/>
        <v>1</v>
      </c>
      <c r="V138" t="b">
        <f t="shared" si="11"/>
        <v>1</v>
      </c>
      <c r="W138" t="b">
        <f>OR(AND(U138,V138,S138&gt;=0.89*'Daļu izvēle'!J134),NOT(Y138))</f>
        <v>1</v>
      </c>
      <c r="X138" t="b">
        <f t="shared" si="12"/>
        <v>1</v>
      </c>
      <c r="Y138" t="b">
        <f>AND($A138="x",NOT(ISBLANK('Daļu izvēle'!Q134)))</f>
        <v>0</v>
      </c>
      <c r="Z138" t="b">
        <f t="shared" si="13"/>
        <v>1</v>
      </c>
      <c r="AC138" s="1" t="b">
        <f>AND($A138="x",'Daļu izvēle'!$Q134&lt;&gt;"",ISBLANK($K138))</f>
        <v>0</v>
      </c>
      <c r="AD138" s="1" t="b">
        <f>AND($A138="x",'Daļu izvēle'!$Q134&lt;&gt;"",ISBLANK($P138))</f>
        <v>0</v>
      </c>
      <c r="AE138" s="1" t="e">
        <f t="shared" si="8"/>
        <v>#VALUE!</v>
      </c>
      <c r="AG138" s="76" t="b">
        <f>AND($A138="x",'Daļu izvēle'!$Q134&lt;&gt;"",'Daļu izvēle'!Q134&lt;&gt;0)</f>
        <v>0</v>
      </c>
      <c r="AH138" s="76" t="b">
        <f t="shared" si="14"/>
        <v>0</v>
      </c>
      <c r="AI138" s="57" t="b">
        <f>I138&gt;=0.85*Stādīšana!I137</f>
        <v>1</v>
      </c>
      <c r="AJ138" s="57" t="b">
        <f t="shared" si="15"/>
        <v>1</v>
      </c>
    </row>
    <row r="139" spans="1:36" hidden="1" x14ac:dyDescent="0.3">
      <c r="A139" s="324" t="str">
        <f>SUBSTITUTE('Daļu izvēle'!A135,"0","")</f>
        <v/>
      </c>
      <c r="B139" s="365">
        <f>'Daļu izvēle'!B135</f>
        <v>127</v>
      </c>
      <c r="C139" s="365" t="str">
        <f>'Daļu izvēle'!C135</f>
        <v>Rietumvidzeme</v>
      </c>
      <c r="D139" s="366" t="str">
        <f>'Daļu izvēle'!D135</f>
        <v>Ropažu</v>
      </c>
      <c r="E139" s="370">
        <f>'Daļu izvēle'!Q135</f>
        <v>0</v>
      </c>
      <c r="F139" s="370">
        <f>'Daļu izvēle'!R135</f>
        <v>0</v>
      </c>
      <c r="G139" s="108">
        <f>'Daļu izvēle'!S135</f>
        <v>0</v>
      </c>
      <c r="H139" s="109">
        <f>'Daļu izvēle'!T135</f>
        <v>0</v>
      </c>
      <c r="I139" s="383"/>
      <c r="J139" s="404">
        <f t="shared" si="9"/>
        <v>0</v>
      </c>
      <c r="K139" s="167" t="str">
        <f>IF($AG139,IF(AND($I139&lt;&gt;"",$I139&lt;&gt;0),ROUND(ROUND($I139,3)*Cenas!$B$23*Cenas!B$27,2),0),"")</f>
        <v/>
      </c>
      <c r="L139" s="166" t="str">
        <f>IF($AG139,IF(AND($I139&lt;&gt;"",$I139&lt;&gt;0),ROUND(ROUND($I139,3)*Cenas!$B$23*Cenas!C$27,2),0),"")</f>
        <v/>
      </c>
      <c r="M139" s="166" t="str">
        <f>IF($AG139,IF(AND($I139&lt;&gt;"",$I139&lt;&gt;0),ROUND(ROUND($I139,3)*Cenas!$B$23*Cenas!D$27,2),0),"")</f>
        <v/>
      </c>
      <c r="N139" s="166" t="str">
        <f>IF($AG139,IF(AND($I139&lt;&gt;"",$I139&lt;&gt;0),ROUND(ROUND($I139,3)*Cenas!$B$23*Cenas!E$27,2),0),"")</f>
        <v/>
      </c>
      <c r="O139" s="166" t="str">
        <f>IF($AG139,IF(AND($I139&lt;&gt;"",$I139&lt;&gt;0),ROUND(ROUND($I139,3)*Cenas!$B$23*Cenas!F$27,2),0),"")</f>
        <v/>
      </c>
      <c r="P139" s="166" t="str">
        <f>IF($AG139,IF(AND($I139&lt;&gt;"",$I139&lt;&gt;0),ROUND(ROUND($I139,3)*Cenas!$B$23*Cenas!D$27,2),0),"")</f>
        <v/>
      </c>
      <c r="Q139" s="166" t="str">
        <f>IF($AG139,IF(AND($I139&lt;&gt;"",$I139&lt;&gt;0),ROUND(ROUND($I139,3)*Cenas!$B$23*Cenas!E$27,2),0),"")</f>
        <v/>
      </c>
      <c r="R139" s="166" t="str">
        <f>IF($AG139,IF(AND($I139&lt;&gt;"",$I139&lt;&gt;0),ROUND(ROUND($I139,3)*Cenas!$B$23*Cenas!I$27,2),0),"")</f>
        <v/>
      </c>
      <c r="S139" s="169" t="str">
        <f>IF($AG139,IF(AND($I139&lt;&gt;"",$I139&lt;&gt;0),ROUND(ROUND($I139,3)*Cenas!$B$23*Cenas!F$27,2),0),"")</f>
        <v/>
      </c>
      <c r="U139" t="b">
        <f t="shared" si="10"/>
        <v>1</v>
      </c>
      <c r="V139" t="b">
        <f t="shared" si="11"/>
        <v>1</v>
      </c>
      <c r="W139" t="b">
        <f>OR(AND(U139,V139,S139&gt;=0.89*'Daļu izvēle'!J135),NOT(Y139))</f>
        <v>1</v>
      </c>
      <c r="X139" t="b">
        <f t="shared" si="12"/>
        <v>1</v>
      </c>
      <c r="Y139" t="b">
        <f>AND($A139="x",NOT(ISBLANK('Daļu izvēle'!Q135)))</f>
        <v>0</v>
      </c>
      <c r="Z139" t="b">
        <f t="shared" si="13"/>
        <v>1</v>
      </c>
      <c r="AC139" s="1" t="b">
        <f>AND($A139="x",'Daļu izvēle'!$Q135&lt;&gt;"",ISBLANK($K139))</f>
        <v>0</v>
      </c>
      <c r="AD139" s="1" t="b">
        <f>AND($A139="x",'Daļu izvēle'!$Q135&lt;&gt;"",ISBLANK($P139))</f>
        <v>0</v>
      </c>
      <c r="AE139" s="1" t="e">
        <f t="shared" si="8"/>
        <v>#VALUE!</v>
      </c>
      <c r="AG139" s="76" t="b">
        <f>AND($A139="x",'Daļu izvēle'!$Q135&lt;&gt;"",'Daļu izvēle'!Q135&lt;&gt;0)</f>
        <v>0</v>
      </c>
      <c r="AH139" s="76" t="b">
        <f t="shared" si="14"/>
        <v>0</v>
      </c>
      <c r="AI139" s="57" t="b">
        <f>I139&gt;=0.85*Stādīšana!I138</f>
        <v>1</v>
      </c>
      <c r="AJ139" s="57" t="b">
        <f t="shared" si="15"/>
        <v>1</v>
      </c>
    </row>
    <row r="140" spans="1:36" hidden="1" x14ac:dyDescent="0.3">
      <c r="A140" s="324" t="str">
        <f>SUBSTITUTE('Daļu izvēle'!A136,"0","")</f>
        <v/>
      </c>
      <c r="B140" s="365">
        <f>'Daļu izvēle'!B136</f>
        <v>128</v>
      </c>
      <c r="C140" s="365" t="str">
        <f>'Daļu izvēle'!C136</f>
        <v>Rietumvidzeme</v>
      </c>
      <c r="D140" s="366" t="str">
        <f>'Daļu izvēle'!D136</f>
        <v>Vēru</v>
      </c>
      <c r="E140" s="370">
        <f>'Daļu izvēle'!Q136</f>
        <v>70</v>
      </c>
      <c r="F140" s="370">
        <f>'Daļu izvēle'!R136</f>
        <v>60</v>
      </c>
      <c r="G140" s="108">
        <f>'Daļu izvēle'!S136</f>
        <v>0</v>
      </c>
      <c r="H140" s="109">
        <f>'Daļu izvēle'!T136</f>
        <v>0</v>
      </c>
      <c r="I140" s="383"/>
      <c r="J140" s="404">
        <f t="shared" si="9"/>
        <v>0</v>
      </c>
      <c r="K140" s="167" t="str">
        <f>IF($AG140,IF(AND($I140&lt;&gt;"",$I140&lt;&gt;0),ROUND(ROUND($I140,3)*Cenas!$B$23*Cenas!B$27,2),0),"")</f>
        <v/>
      </c>
      <c r="L140" s="166" t="str">
        <f>IF($AG140,IF(AND($I140&lt;&gt;"",$I140&lt;&gt;0),ROUND(ROUND($I140,3)*Cenas!$B$23*Cenas!C$27,2),0),"")</f>
        <v/>
      </c>
      <c r="M140" s="166" t="str">
        <f>IF($AG140,IF(AND($I140&lt;&gt;"",$I140&lt;&gt;0),ROUND(ROUND($I140,3)*Cenas!$B$23*Cenas!D$27,2),0),"")</f>
        <v/>
      </c>
      <c r="N140" s="166" t="str">
        <f>IF($AG140,IF(AND($I140&lt;&gt;"",$I140&lt;&gt;0),ROUND(ROUND($I140,3)*Cenas!$B$23*Cenas!E$27,2),0),"")</f>
        <v/>
      </c>
      <c r="O140" s="166" t="str">
        <f>IF($AG140,IF(AND($I140&lt;&gt;"",$I140&lt;&gt;0),ROUND(ROUND($I140,3)*Cenas!$B$23*Cenas!F$27,2),0),"")</f>
        <v/>
      </c>
      <c r="P140" s="166" t="str">
        <f>IF($AG140,IF(AND($I140&lt;&gt;"",$I140&lt;&gt;0),ROUND(ROUND($I140,3)*Cenas!$B$23*Cenas!D$27,2),0),"")</f>
        <v/>
      </c>
      <c r="Q140" s="166" t="str">
        <f>IF($AG140,IF(AND($I140&lt;&gt;"",$I140&lt;&gt;0),ROUND(ROUND($I140,3)*Cenas!$B$23*Cenas!E$27,2),0),"")</f>
        <v/>
      </c>
      <c r="R140" s="166" t="str">
        <f>IF($AG140,IF(AND($I140&lt;&gt;"",$I140&lt;&gt;0),ROUND(ROUND($I140,3)*Cenas!$B$23*Cenas!I$27,2),0),"")</f>
        <v/>
      </c>
      <c r="S140" s="169" t="str">
        <f>IF($AG140,IF(AND($I140&lt;&gt;"",$I140&lt;&gt;0),ROUND(ROUND($I140,3)*Cenas!$B$23*Cenas!F$27,2),0),"")</f>
        <v/>
      </c>
      <c r="U140" t="b">
        <f t="shared" si="10"/>
        <v>1</v>
      </c>
      <c r="V140" t="b">
        <f t="shared" si="11"/>
        <v>1</v>
      </c>
      <c r="W140" t="b">
        <f>OR(AND(U140,V140,S140&gt;=0.89*'Daļu izvēle'!J136),NOT(Y140))</f>
        <v>1</v>
      </c>
      <c r="X140" t="b">
        <f t="shared" si="12"/>
        <v>1</v>
      </c>
      <c r="Y140" t="b">
        <f>AND($A140="x",NOT(ISBLANK('Daļu izvēle'!Q136)))</f>
        <v>0</v>
      </c>
      <c r="Z140" t="b">
        <f t="shared" si="13"/>
        <v>1</v>
      </c>
      <c r="AC140" s="1" t="b">
        <f>AND($A140="x",'Daļu izvēle'!$Q136&lt;&gt;"",ISBLANK($K140))</f>
        <v>0</v>
      </c>
      <c r="AD140" s="1" t="b">
        <f>AND($A140="x",'Daļu izvēle'!$Q136&lt;&gt;"",ISBLANK($P140))</f>
        <v>0</v>
      </c>
      <c r="AE140" s="1" t="e">
        <f t="shared" si="8"/>
        <v>#VALUE!</v>
      </c>
      <c r="AG140" s="76" t="b">
        <f>AND($A140="x",'Daļu izvēle'!$Q136&lt;&gt;"",'Daļu izvēle'!Q136&lt;&gt;0)</f>
        <v>0</v>
      </c>
      <c r="AH140" s="76" t="b">
        <f t="shared" si="14"/>
        <v>0</v>
      </c>
      <c r="AI140" s="57" t="b">
        <f>I140&gt;=0.85*Stādīšana!I139</f>
        <v>1</v>
      </c>
      <c r="AJ140" s="57" t="b">
        <f t="shared" si="15"/>
        <v>1</v>
      </c>
    </row>
    <row r="141" spans="1:36" hidden="1" x14ac:dyDescent="0.3">
      <c r="A141" s="324" t="str">
        <f>SUBSTITUTE('Daļu izvēle'!A137,"0","")</f>
        <v/>
      </c>
      <c r="B141" s="365">
        <f>'Daļu izvēle'!B137</f>
        <v>129</v>
      </c>
      <c r="C141" s="365" t="str">
        <f>'Daļu izvēle'!C137</f>
        <v>Rietumvidzeme</v>
      </c>
      <c r="D141" s="366" t="str">
        <f>'Daļu izvēle'!D137</f>
        <v>Vēru</v>
      </c>
      <c r="E141" s="370">
        <f>'Daļu izvēle'!Q137</f>
        <v>60</v>
      </c>
      <c r="F141" s="370">
        <f>'Daļu izvēle'!R137</f>
        <v>50</v>
      </c>
      <c r="G141" s="108">
        <f>'Daļu izvēle'!S137</f>
        <v>0</v>
      </c>
      <c r="H141" s="109">
        <f>'Daļu izvēle'!T137</f>
        <v>0</v>
      </c>
      <c r="I141" s="383"/>
      <c r="J141" s="404">
        <f t="shared" si="9"/>
        <v>0</v>
      </c>
      <c r="K141" s="167" t="str">
        <f>IF($AG141,IF(AND($I141&lt;&gt;"",$I141&lt;&gt;0),ROUND(ROUND($I141,3)*Cenas!$B$23*Cenas!B$27,2),0),"")</f>
        <v/>
      </c>
      <c r="L141" s="166" t="str">
        <f>IF($AG141,IF(AND($I141&lt;&gt;"",$I141&lt;&gt;0),ROUND(ROUND($I141,3)*Cenas!$B$23*Cenas!C$27,2),0),"")</f>
        <v/>
      </c>
      <c r="M141" s="166" t="str">
        <f>IF($AG141,IF(AND($I141&lt;&gt;"",$I141&lt;&gt;0),ROUND(ROUND($I141,3)*Cenas!$B$23*Cenas!D$27,2),0),"")</f>
        <v/>
      </c>
      <c r="N141" s="166" t="str">
        <f>IF($AG141,IF(AND($I141&lt;&gt;"",$I141&lt;&gt;0),ROUND(ROUND($I141,3)*Cenas!$B$23*Cenas!E$27,2),0),"")</f>
        <v/>
      </c>
      <c r="O141" s="166" t="str">
        <f>IF($AG141,IF(AND($I141&lt;&gt;"",$I141&lt;&gt;0),ROUND(ROUND($I141,3)*Cenas!$B$23*Cenas!F$27,2),0),"")</f>
        <v/>
      </c>
      <c r="P141" s="166" t="str">
        <f>IF($AG141,IF(AND($I141&lt;&gt;"",$I141&lt;&gt;0),ROUND(ROUND($I141,3)*Cenas!$B$23*Cenas!D$27,2),0),"")</f>
        <v/>
      </c>
      <c r="Q141" s="166" t="str">
        <f>IF($AG141,IF(AND($I141&lt;&gt;"",$I141&lt;&gt;0),ROUND(ROUND($I141,3)*Cenas!$B$23*Cenas!E$27,2),0),"")</f>
        <v/>
      </c>
      <c r="R141" s="166" t="str">
        <f>IF($AG141,IF(AND($I141&lt;&gt;"",$I141&lt;&gt;0),ROUND(ROUND($I141,3)*Cenas!$B$23*Cenas!I$27,2),0),"")</f>
        <v/>
      </c>
      <c r="S141" s="169" t="str">
        <f>IF($AG141,IF(AND($I141&lt;&gt;"",$I141&lt;&gt;0),ROUND(ROUND($I141,3)*Cenas!$B$23*Cenas!F$27,2),0),"")</f>
        <v/>
      </c>
      <c r="U141" t="b">
        <f t="shared" si="10"/>
        <v>1</v>
      </c>
      <c r="V141" t="b">
        <f t="shared" si="11"/>
        <v>1</v>
      </c>
      <c r="W141" t="b">
        <f>OR(AND(U141,V141,S141&gt;=0.89*'Daļu izvēle'!J137),NOT(Y141))</f>
        <v>1</v>
      </c>
      <c r="X141" t="b">
        <f t="shared" si="12"/>
        <v>1</v>
      </c>
      <c r="Y141" t="b">
        <f>AND($A141="x",NOT(ISBLANK('Daļu izvēle'!Q137)))</f>
        <v>0</v>
      </c>
      <c r="Z141" t="b">
        <f t="shared" si="13"/>
        <v>1</v>
      </c>
      <c r="AC141" s="1" t="b">
        <f>AND($A141="x",'Daļu izvēle'!$Q137&lt;&gt;"",ISBLANK($K141))</f>
        <v>0</v>
      </c>
      <c r="AD141" s="1" t="b">
        <f>AND($A141="x",'Daļu izvēle'!$Q137&lt;&gt;"",ISBLANK($P141))</f>
        <v>0</v>
      </c>
      <c r="AE141" s="1" t="e">
        <f t="shared" ref="AE141:AE204" si="16">AND(A141="x",K141&lt;&gt;"",P141&lt;&gt;"",K141*1.35&gt;P141)</f>
        <v>#VALUE!</v>
      </c>
      <c r="AG141" s="76" t="b">
        <f>AND($A141="x",'Daļu izvēle'!$Q137&lt;&gt;"",'Daļu izvēle'!Q137&lt;&gt;0)</f>
        <v>0</v>
      </c>
      <c r="AH141" s="76" t="b">
        <f t="shared" si="14"/>
        <v>0</v>
      </c>
      <c r="AI141" s="57" t="b">
        <f>I141&gt;=0.85*Stādīšana!I140</f>
        <v>1</v>
      </c>
      <c r="AJ141" s="57" t="b">
        <f t="shared" si="15"/>
        <v>1</v>
      </c>
    </row>
    <row r="142" spans="1:36" hidden="1" x14ac:dyDescent="0.3">
      <c r="A142" s="324" t="str">
        <f>SUBSTITUTE('Daļu izvēle'!A138,"0","")</f>
        <v/>
      </c>
      <c r="B142" s="365">
        <f>'Daļu izvēle'!B138</f>
        <v>130</v>
      </c>
      <c r="C142" s="365" t="str">
        <f>'Daļu izvēle'!C138</f>
        <v>Rietumvidzeme</v>
      </c>
      <c r="D142" s="366" t="str">
        <f>'Daļu izvēle'!D138</f>
        <v>Vēru</v>
      </c>
      <c r="E142" s="370">
        <f>'Daļu izvēle'!Q138</f>
        <v>30</v>
      </c>
      <c r="F142" s="370">
        <f>'Daļu izvēle'!R138</f>
        <v>0</v>
      </c>
      <c r="G142" s="108">
        <f>'Daļu izvēle'!S138</f>
        <v>0</v>
      </c>
      <c r="H142" s="109">
        <f>'Daļu izvēle'!T138</f>
        <v>0</v>
      </c>
      <c r="I142" s="383"/>
      <c r="J142" s="404">
        <f t="shared" ref="J142:J205" si="17">IF(AND(K142&lt;&gt;"",L142&lt;&gt;"",M142&lt;&gt;"",N142&lt;&gt;"",O142&lt;&gt;"",P142&lt;&gt;"",Q142&lt;&gt;"",R142&lt;&gt;"",S142&lt;&gt;""),ROUND(AVERAGE(K142,L142,P142,Q142,S142),2),0)</f>
        <v>0</v>
      </c>
      <c r="K142" s="167" t="str">
        <f>IF($AG142,IF(AND($I142&lt;&gt;"",$I142&lt;&gt;0),ROUND(ROUND($I142,3)*Cenas!$B$23*Cenas!B$27,2),0),"")</f>
        <v/>
      </c>
      <c r="L142" s="166" t="str">
        <f>IF($AG142,IF(AND($I142&lt;&gt;"",$I142&lt;&gt;0),ROUND(ROUND($I142,3)*Cenas!$B$23*Cenas!C$27,2),0),"")</f>
        <v/>
      </c>
      <c r="M142" s="166" t="str">
        <f>IF($AG142,IF(AND($I142&lt;&gt;"",$I142&lt;&gt;0),ROUND(ROUND($I142,3)*Cenas!$B$23*Cenas!D$27,2),0),"")</f>
        <v/>
      </c>
      <c r="N142" s="166" t="str">
        <f>IF($AG142,IF(AND($I142&lt;&gt;"",$I142&lt;&gt;0),ROUND(ROUND($I142,3)*Cenas!$B$23*Cenas!E$27,2),0),"")</f>
        <v/>
      </c>
      <c r="O142" s="166" t="str">
        <f>IF($AG142,IF(AND($I142&lt;&gt;"",$I142&lt;&gt;0),ROUND(ROUND($I142,3)*Cenas!$B$23*Cenas!F$27,2),0),"")</f>
        <v/>
      </c>
      <c r="P142" s="166" t="str">
        <f>IF($AG142,IF(AND($I142&lt;&gt;"",$I142&lt;&gt;0),ROUND(ROUND($I142,3)*Cenas!$B$23*Cenas!D$27,2),0),"")</f>
        <v/>
      </c>
      <c r="Q142" s="166" t="str">
        <f>IF($AG142,IF(AND($I142&lt;&gt;"",$I142&lt;&gt;0),ROUND(ROUND($I142,3)*Cenas!$B$23*Cenas!E$27,2),0),"")</f>
        <v/>
      </c>
      <c r="R142" s="166" t="str">
        <f>IF($AG142,IF(AND($I142&lt;&gt;"",$I142&lt;&gt;0),ROUND(ROUND($I142,3)*Cenas!$B$23*Cenas!I$27,2),0),"")</f>
        <v/>
      </c>
      <c r="S142" s="169" t="str">
        <f>IF($AG142,IF(AND($I142&lt;&gt;"",$I142&lt;&gt;0),ROUND(ROUND($I142,3)*Cenas!$B$23*Cenas!F$27,2),0),"")</f>
        <v/>
      </c>
      <c r="U142" t="b">
        <f t="shared" ref="U142:U205" si="18">OR(NOT(ISBLANK($K142)),NOT(Y142))</f>
        <v>1</v>
      </c>
      <c r="V142" t="b">
        <f t="shared" ref="V142:V205" si="19">OR(NOT(ISBLANK($P142)),NOT(Y142))</f>
        <v>1</v>
      </c>
      <c r="W142" t="b">
        <f>OR(AND(U142,V142,S142&gt;=0.89*'Daļu izvēle'!J138),NOT(Y142))</f>
        <v>1</v>
      </c>
      <c r="X142" t="b">
        <f t="shared" ref="X142:X205" si="20">OR(AND(U142,V142,W142),NOT(Y142))</f>
        <v>1</v>
      </c>
      <c r="Y142" t="b">
        <f>AND($A142="x",NOT(ISBLANK('Daļu izvēle'!Q138)))</f>
        <v>0</v>
      </c>
      <c r="Z142" t="b">
        <f t="shared" ref="Z142:Z205" si="21">AND(NOT(ISBLANK(K142)),NOT(ISBLANK(P142)))</f>
        <v>1</v>
      </c>
      <c r="AC142" s="1" t="b">
        <f>AND($A142="x",'Daļu izvēle'!$Q138&lt;&gt;"",ISBLANK($K142))</f>
        <v>0</v>
      </c>
      <c r="AD142" s="1" t="b">
        <f>AND($A142="x",'Daļu izvēle'!$Q138&lt;&gt;"",ISBLANK($P142))</f>
        <v>0</v>
      </c>
      <c r="AE142" s="1" t="e">
        <f t="shared" si="16"/>
        <v>#VALUE!</v>
      </c>
      <c r="AG142" s="76" t="b">
        <f>AND($A142="x",'Daļu izvēle'!$Q138&lt;&gt;"",'Daļu izvēle'!Q138&lt;&gt;0)</f>
        <v>0</v>
      </c>
      <c r="AH142" s="76" t="b">
        <f t="shared" ref="AH142:AH205" si="22">AND(AG142=TRUE,I142&lt;&gt;"",I142&lt;&gt;0)</f>
        <v>0</v>
      </c>
      <c r="AI142" s="57" t="b">
        <f>I142&gt;=0.85*Stādīšana!I141</f>
        <v>1</v>
      </c>
      <c r="AJ142" s="57" t="b">
        <f t="shared" ref="AJ142:AJ205" si="23">IF(AG142,AND(AG142,AH142),TRUE)</f>
        <v>1</v>
      </c>
    </row>
    <row r="143" spans="1:36" hidden="1" x14ac:dyDescent="0.3">
      <c r="A143" s="324" t="str">
        <f>SUBSTITUTE('Daļu izvēle'!A139,"0","")</f>
        <v/>
      </c>
      <c r="B143" s="365">
        <f>'Daļu izvēle'!B139</f>
        <v>131</v>
      </c>
      <c r="C143" s="365" t="str">
        <f>'Daļu izvēle'!C139</f>
        <v>Rietumvidzeme</v>
      </c>
      <c r="D143" s="366" t="str">
        <f>'Daļu izvēle'!D139</f>
        <v>Vēru</v>
      </c>
      <c r="E143" s="370">
        <f>'Daļu izvēle'!Q139</f>
        <v>50</v>
      </c>
      <c r="F143" s="370">
        <f>'Daļu izvēle'!R139</f>
        <v>40</v>
      </c>
      <c r="G143" s="108">
        <f>'Daļu izvēle'!S139</f>
        <v>0</v>
      </c>
      <c r="H143" s="109">
        <f>'Daļu izvēle'!T139</f>
        <v>0</v>
      </c>
      <c r="I143" s="383"/>
      <c r="J143" s="404">
        <f t="shared" si="17"/>
        <v>0</v>
      </c>
      <c r="K143" s="167" t="str">
        <f>IF($AG143,IF(AND($I143&lt;&gt;"",$I143&lt;&gt;0),ROUND(ROUND($I143,3)*Cenas!$B$23*Cenas!B$27,2),0),"")</f>
        <v/>
      </c>
      <c r="L143" s="166" t="str">
        <f>IF($AG143,IF(AND($I143&lt;&gt;"",$I143&lt;&gt;0),ROUND(ROUND($I143,3)*Cenas!$B$23*Cenas!C$27,2),0),"")</f>
        <v/>
      </c>
      <c r="M143" s="166" t="str">
        <f>IF($AG143,IF(AND($I143&lt;&gt;"",$I143&lt;&gt;0),ROUND(ROUND($I143,3)*Cenas!$B$23*Cenas!D$27,2),0),"")</f>
        <v/>
      </c>
      <c r="N143" s="166" t="str">
        <f>IF($AG143,IF(AND($I143&lt;&gt;"",$I143&lt;&gt;0),ROUND(ROUND($I143,3)*Cenas!$B$23*Cenas!E$27,2),0),"")</f>
        <v/>
      </c>
      <c r="O143" s="166" t="str">
        <f>IF($AG143,IF(AND($I143&lt;&gt;"",$I143&lt;&gt;0),ROUND(ROUND($I143,3)*Cenas!$B$23*Cenas!F$27,2),0),"")</f>
        <v/>
      </c>
      <c r="P143" s="166" t="str">
        <f>IF($AG143,IF(AND($I143&lt;&gt;"",$I143&lt;&gt;0),ROUND(ROUND($I143,3)*Cenas!$B$23*Cenas!D$27,2),0),"")</f>
        <v/>
      </c>
      <c r="Q143" s="166" t="str">
        <f>IF($AG143,IF(AND($I143&lt;&gt;"",$I143&lt;&gt;0),ROUND(ROUND($I143,3)*Cenas!$B$23*Cenas!E$27,2),0),"")</f>
        <v/>
      </c>
      <c r="R143" s="166" t="str">
        <f>IF($AG143,IF(AND($I143&lt;&gt;"",$I143&lt;&gt;0),ROUND(ROUND($I143,3)*Cenas!$B$23*Cenas!I$27,2),0),"")</f>
        <v/>
      </c>
      <c r="S143" s="169" t="str">
        <f>IF($AG143,IF(AND($I143&lt;&gt;"",$I143&lt;&gt;0),ROUND(ROUND($I143,3)*Cenas!$B$23*Cenas!F$27,2),0),"")</f>
        <v/>
      </c>
      <c r="U143" t="b">
        <f t="shared" si="18"/>
        <v>1</v>
      </c>
      <c r="V143" t="b">
        <f t="shared" si="19"/>
        <v>1</v>
      </c>
      <c r="W143" t="b">
        <f>OR(AND(U143,V143,S143&gt;=0.89*'Daļu izvēle'!J139),NOT(Y143))</f>
        <v>1</v>
      </c>
      <c r="X143" t="b">
        <f t="shared" si="20"/>
        <v>1</v>
      </c>
      <c r="Y143" t="b">
        <f>AND($A143="x",NOT(ISBLANK('Daļu izvēle'!Q139)))</f>
        <v>0</v>
      </c>
      <c r="Z143" t="b">
        <f t="shared" si="21"/>
        <v>1</v>
      </c>
      <c r="AC143" s="1" t="b">
        <f>AND($A143="x",'Daļu izvēle'!$Q139&lt;&gt;"",ISBLANK($K143))</f>
        <v>0</v>
      </c>
      <c r="AD143" s="1" t="b">
        <f>AND($A143="x",'Daļu izvēle'!$Q139&lt;&gt;"",ISBLANK($P143))</f>
        <v>0</v>
      </c>
      <c r="AE143" s="1" t="e">
        <f t="shared" si="16"/>
        <v>#VALUE!</v>
      </c>
      <c r="AG143" s="76" t="b">
        <f>AND($A143="x",'Daļu izvēle'!$Q139&lt;&gt;"",'Daļu izvēle'!Q139&lt;&gt;0)</f>
        <v>0</v>
      </c>
      <c r="AH143" s="76" t="b">
        <f t="shared" si="22"/>
        <v>0</v>
      </c>
      <c r="AI143" s="57" t="b">
        <f>I143&gt;=0.85*Stādīšana!I142</f>
        <v>1</v>
      </c>
      <c r="AJ143" s="57" t="b">
        <f t="shared" si="23"/>
        <v>1</v>
      </c>
    </row>
    <row r="144" spans="1:36" hidden="1" x14ac:dyDescent="0.3">
      <c r="A144" s="324" t="str">
        <f>SUBSTITUTE('Daļu izvēle'!A140,"0","")</f>
        <v/>
      </c>
      <c r="B144" s="365">
        <f>'Daļu izvēle'!B140</f>
        <v>132</v>
      </c>
      <c r="C144" s="365" t="str">
        <f>'Daļu izvēle'!C140</f>
        <v>Rietumvidzeme</v>
      </c>
      <c r="D144" s="366" t="str">
        <f>'Daļu izvēle'!D140</f>
        <v>Vēru</v>
      </c>
      <c r="E144" s="370">
        <f>'Daļu izvēle'!Q140</f>
        <v>40</v>
      </c>
      <c r="F144" s="370">
        <f>'Daļu izvēle'!R140</f>
        <v>0</v>
      </c>
      <c r="G144" s="108">
        <f>'Daļu izvēle'!S140</f>
        <v>0</v>
      </c>
      <c r="H144" s="109">
        <f>'Daļu izvēle'!T140</f>
        <v>0</v>
      </c>
      <c r="I144" s="383"/>
      <c r="J144" s="404">
        <f t="shared" si="17"/>
        <v>0</v>
      </c>
      <c r="K144" s="167" t="str">
        <f>IF($AG144,IF(AND($I144&lt;&gt;"",$I144&lt;&gt;0),ROUND(ROUND($I144,3)*Cenas!$B$23*Cenas!B$27,2),0),"")</f>
        <v/>
      </c>
      <c r="L144" s="166" t="str">
        <f>IF($AG144,IF(AND($I144&lt;&gt;"",$I144&lt;&gt;0),ROUND(ROUND($I144,3)*Cenas!$B$23*Cenas!C$27,2),0),"")</f>
        <v/>
      </c>
      <c r="M144" s="166" t="str">
        <f>IF($AG144,IF(AND($I144&lt;&gt;"",$I144&lt;&gt;0),ROUND(ROUND($I144,3)*Cenas!$B$23*Cenas!D$27,2),0),"")</f>
        <v/>
      </c>
      <c r="N144" s="166" t="str">
        <f>IF($AG144,IF(AND($I144&lt;&gt;"",$I144&lt;&gt;0),ROUND(ROUND($I144,3)*Cenas!$B$23*Cenas!E$27,2),0),"")</f>
        <v/>
      </c>
      <c r="O144" s="166" t="str">
        <f>IF($AG144,IF(AND($I144&lt;&gt;"",$I144&lt;&gt;0),ROUND(ROUND($I144,3)*Cenas!$B$23*Cenas!F$27,2),0),"")</f>
        <v/>
      </c>
      <c r="P144" s="166" t="str">
        <f>IF($AG144,IF(AND($I144&lt;&gt;"",$I144&lt;&gt;0),ROUND(ROUND($I144,3)*Cenas!$B$23*Cenas!D$27,2),0),"")</f>
        <v/>
      </c>
      <c r="Q144" s="166" t="str">
        <f>IF($AG144,IF(AND($I144&lt;&gt;"",$I144&lt;&gt;0),ROUND(ROUND($I144,3)*Cenas!$B$23*Cenas!E$27,2),0),"")</f>
        <v/>
      </c>
      <c r="R144" s="166" t="str">
        <f>IF($AG144,IF(AND($I144&lt;&gt;"",$I144&lt;&gt;0),ROUND(ROUND($I144,3)*Cenas!$B$23*Cenas!I$27,2),0),"")</f>
        <v/>
      </c>
      <c r="S144" s="169" t="str">
        <f>IF($AG144,IF(AND($I144&lt;&gt;"",$I144&lt;&gt;0),ROUND(ROUND($I144,3)*Cenas!$B$23*Cenas!F$27,2),0),"")</f>
        <v/>
      </c>
      <c r="U144" t="b">
        <f t="shared" si="18"/>
        <v>1</v>
      </c>
      <c r="V144" t="b">
        <f t="shared" si="19"/>
        <v>1</v>
      </c>
      <c r="W144" t="b">
        <f>OR(AND(U144,V144,S144&gt;=0.89*'Daļu izvēle'!J140),NOT(Y144))</f>
        <v>1</v>
      </c>
      <c r="X144" t="b">
        <f t="shared" si="20"/>
        <v>1</v>
      </c>
      <c r="Y144" t="b">
        <f>AND($A144="x",NOT(ISBLANK('Daļu izvēle'!Q140)))</f>
        <v>0</v>
      </c>
      <c r="Z144" t="b">
        <f t="shared" si="21"/>
        <v>1</v>
      </c>
      <c r="AC144" s="1" t="b">
        <f>AND($A144="x",'Daļu izvēle'!$Q140&lt;&gt;"",ISBLANK($K144))</f>
        <v>0</v>
      </c>
      <c r="AD144" s="1" t="b">
        <f>AND($A144="x",'Daļu izvēle'!$Q140&lt;&gt;"",ISBLANK($P144))</f>
        <v>0</v>
      </c>
      <c r="AE144" s="1" t="e">
        <f t="shared" si="16"/>
        <v>#VALUE!</v>
      </c>
      <c r="AG144" s="76" t="b">
        <f>AND($A144="x",'Daļu izvēle'!$Q140&lt;&gt;"",'Daļu izvēle'!Q140&lt;&gt;0)</f>
        <v>0</v>
      </c>
      <c r="AH144" s="76" t="b">
        <f t="shared" si="22"/>
        <v>0</v>
      </c>
      <c r="AI144" s="57" t="b">
        <f>I144&gt;=0.85*Stādīšana!I143</f>
        <v>1</v>
      </c>
      <c r="AJ144" s="57" t="b">
        <f t="shared" si="23"/>
        <v>1</v>
      </c>
    </row>
    <row r="145" spans="1:36" hidden="1" x14ac:dyDescent="0.3">
      <c r="A145" s="324" t="str">
        <f>SUBSTITUTE('Daļu izvēle'!A141,"0","")</f>
        <v/>
      </c>
      <c r="B145" s="365">
        <f>'Daļu izvēle'!B141</f>
        <v>133</v>
      </c>
      <c r="C145" s="365" t="str">
        <f>'Daļu izvēle'!C141</f>
        <v>Rietumvidzeme</v>
      </c>
      <c r="D145" s="366" t="str">
        <f>'Daļu izvēle'!D141</f>
        <v>Vēru</v>
      </c>
      <c r="E145" s="370">
        <f>'Daļu izvēle'!Q141</f>
        <v>60</v>
      </c>
      <c r="F145" s="370">
        <f>'Daļu izvēle'!R141</f>
        <v>50</v>
      </c>
      <c r="G145" s="108">
        <f>'Daļu izvēle'!S141</f>
        <v>0</v>
      </c>
      <c r="H145" s="109">
        <f>'Daļu izvēle'!T141</f>
        <v>0</v>
      </c>
      <c r="I145" s="383"/>
      <c r="J145" s="404">
        <f t="shared" si="17"/>
        <v>0</v>
      </c>
      <c r="K145" s="167" t="str">
        <f>IF($AG145,IF(AND($I145&lt;&gt;"",$I145&lt;&gt;0),ROUND(ROUND($I145,3)*Cenas!$B$23*Cenas!B$27,2),0),"")</f>
        <v/>
      </c>
      <c r="L145" s="166" t="str">
        <f>IF($AG145,IF(AND($I145&lt;&gt;"",$I145&lt;&gt;0),ROUND(ROUND($I145,3)*Cenas!$B$23*Cenas!C$27,2),0),"")</f>
        <v/>
      </c>
      <c r="M145" s="166" t="str">
        <f>IF($AG145,IF(AND($I145&lt;&gt;"",$I145&lt;&gt;0),ROUND(ROUND($I145,3)*Cenas!$B$23*Cenas!D$27,2),0),"")</f>
        <v/>
      </c>
      <c r="N145" s="166" t="str">
        <f>IF($AG145,IF(AND($I145&lt;&gt;"",$I145&lt;&gt;0),ROUND(ROUND($I145,3)*Cenas!$B$23*Cenas!E$27,2),0),"")</f>
        <v/>
      </c>
      <c r="O145" s="166" t="str">
        <f>IF($AG145,IF(AND($I145&lt;&gt;"",$I145&lt;&gt;0),ROUND(ROUND($I145,3)*Cenas!$B$23*Cenas!F$27,2),0),"")</f>
        <v/>
      </c>
      <c r="P145" s="166" t="str">
        <f>IF($AG145,IF(AND($I145&lt;&gt;"",$I145&lt;&gt;0),ROUND(ROUND($I145,3)*Cenas!$B$23*Cenas!D$27,2),0),"")</f>
        <v/>
      </c>
      <c r="Q145" s="166" t="str">
        <f>IF($AG145,IF(AND($I145&lt;&gt;"",$I145&lt;&gt;0),ROUND(ROUND($I145,3)*Cenas!$B$23*Cenas!E$27,2),0),"")</f>
        <v/>
      </c>
      <c r="R145" s="166" t="str">
        <f>IF($AG145,IF(AND($I145&lt;&gt;"",$I145&lt;&gt;0),ROUND(ROUND($I145,3)*Cenas!$B$23*Cenas!I$27,2),0),"")</f>
        <v/>
      </c>
      <c r="S145" s="169" t="str">
        <f>IF($AG145,IF(AND($I145&lt;&gt;"",$I145&lt;&gt;0),ROUND(ROUND($I145,3)*Cenas!$B$23*Cenas!F$27,2),0),"")</f>
        <v/>
      </c>
      <c r="U145" t="b">
        <f t="shared" si="18"/>
        <v>1</v>
      </c>
      <c r="V145" t="b">
        <f t="shared" si="19"/>
        <v>1</v>
      </c>
      <c r="W145" t="b">
        <f>OR(AND(U145,V145,S145&gt;=0.89*'Daļu izvēle'!J141),NOT(Y145))</f>
        <v>1</v>
      </c>
      <c r="X145" t="b">
        <f t="shared" si="20"/>
        <v>1</v>
      </c>
      <c r="Y145" t="b">
        <f>AND($A145="x",NOT(ISBLANK('Daļu izvēle'!Q141)))</f>
        <v>0</v>
      </c>
      <c r="Z145" t="b">
        <f t="shared" si="21"/>
        <v>1</v>
      </c>
      <c r="AC145" s="1" t="b">
        <f>AND($A145="x",'Daļu izvēle'!$Q141&lt;&gt;"",ISBLANK($K145))</f>
        <v>0</v>
      </c>
      <c r="AD145" s="1" t="b">
        <f>AND($A145="x",'Daļu izvēle'!$Q141&lt;&gt;"",ISBLANK($P145))</f>
        <v>0</v>
      </c>
      <c r="AE145" s="1" t="e">
        <f t="shared" si="16"/>
        <v>#VALUE!</v>
      </c>
      <c r="AG145" s="76" t="b">
        <f>AND($A145="x",'Daļu izvēle'!$Q141&lt;&gt;"",'Daļu izvēle'!Q141&lt;&gt;0)</f>
        <v>0</v>
      </c>
      <c r="AH145" s="76" t="b">
        <f t="shared" si="22"/>
        <v>0</v>
      </c>
      <c r="AI145" s="57" t="b">
        <f>I145&gt;=0.85*Stādīšana!I144</f>
        <v>1</v>
      </c>
      <c r="AJ145" s="57" t="b">
        <f t="shared" si="23"/>
        <v>1</v>
      </c>
    </row>
    <row r="146" spans="1:36" hidden="1" x14ac:dyDescent="0.3">
      <c r="A146" s="324" t="str">
        <f>SUBSTITUTE('Daļu izvēle'!A142,"0","")</f>
        <v/>
      </c>
      <c r="B146" s="365">
        <f>'Daļu izvēle'!B142</f>
        <v>134</v>
      </c>
      <c r="C146" s="365" t="str">
        <f>'Daļu izvēle'!C142</f>
        <v>Rietumvidzeme</v>
      </c>
      <c r="D146" s="366" t="str">
        <f>'Daļu izvēle'!D142</f>
        <v>Vēru</v>
      </c>
      <c r="E146" s="370">
        <f>'Daļu izvēle'!Q142</f>
        <v>50</v>
      </c>
      <c r="F146" s="370">
        <f>'Daļu izvēle'!R142</f>
        <v>0</v>
      </c>
      <c r="G146" s="108">
        <f>'Daļu izvēle'!S142</f>
        <v>0</v>
      </c>
      <c r="H146" s="109">
        <f>'Daļu izvēle'!T142</f>
        <v>0</v>
      </c>
      <c r="I146" s="383"/>
      <c r="J146" s="404">
        <f t="shared" si="17"/>
        <v>0</v>
      </c>
      <c r="K146" s="167" t="str">
        <f>IF($AG146,IF(AND($I146&lt;&gt;"",$I146&lt;&gt;0),ROUND(ROUND($I146,3)*Cenas!$B$23*Cenas!B$27,2),0),"")</f>
        <v/>
      </c>
      <c r="L146" s="166" t="str">
        <f>IF($AG146,IF(AND($I146&lt;&gt;"",$I146&lt;&gt;0),ROUND(ROUND($I146,3)*Cenas!$B$23*Cenas!C$27,2),0),"")</f>
        <v/>
      </c>
      <c r="M146" s="166" t="str">
        <f>IF($AG146,IF(AND($I146&lt;&gt;"",$I146&lt;&gt;0),ROUND(ROUND($I146,3)*Cenas!$B$23*Cenas!D$27,2),0),"")</f>
        <v/>
      </c>
      <c r="N146" s="166" t="str">
        <f>IF($AG146,IF(AND($I146&lt;&gt;"",$I146&lt;&gt;0),ROUND(ROUND($I146,3)*Cenas!$B$23*Cenas!E$27,2),0),"")</f>
        <v/>
      </c>
      <c r="O146" s="166" t="str">
        <f>IF($AG146,IF(AND($I146&lt;&gt;"",$I146&lt;&gt;0),ROUND(ROUND($I146,3)*Cenas!$B$23*Cenas!F$27,2),0),"")</f>
        <v/>
      </c>
      <c r="P146" s="166" t="str">
        <f>IF($AG146,IF(AND($I146&lt;&gt;"",$I146&lt;&gt;0),ROUND(ROUND($I146,3)*Cenas!$B$23*Cenas!D$27,2),0),"")</f>
        <v/>
      </c>
      <c r="Q146" s="166" t="str">
        <f>IF($AG146,IF(AND($I146&lt;&gt;"",$I146&lt;&gt;0),ROUND(ROUND($I146,3)*Cenas!$B$23*Cenas!E$27,2),0),"")</f>
        <v/>
      </c>
      <c r="R146" s="166" t="str">
        <f>IF($AG146,IF(AND($I146&lt;&gt;"",$I146&lt;&gt;0),ROUND(ROUND($I146,3)*Cenas!$B$23*Cenas!I$27,2),0),"")</f>
        <v/>
      </c>
      <c r="S146" s="169" t="str">
        <f>IF($AG146,IF(AND($I146&lt;&gt;"",$I146&lt;&gt;0),ROUND(ROUND($I146,3)*Cenas!$B$23*Cenas!F$27,2),0),"")</f>
        <v/>
      </c>
      <c r="U146" t="b">
        <f t="shared" si="18"/>
        <v>1</v>
      </c>
      <c r="V146" t="b">
        <f t="shared" si="19"/>
        <v>1</v>
      </c>
      <c r="W146" t="b">
        <f>OR(AND(U146,V146,S146&gt;=0.89*'Daļu izvēle'!J142),NOT(Y146))</f>
        <v>1</v>
      </c>
      <c r="X146" t="b">
        <f t="shared" si="20"/>
        <v>1</v>
      </c>
      <c r="Y146" t="b">
        <f>AND($A146="x",NOT(ISBLANK('Daļu izvēle'!Q142)))</f>
        <v>0</v>
      </c>
      <c r="Z146" t="b">
        <f t="shared" si="21"/>
        <v>1</v>
      </c>
      <c r="AC146" s="1" t="b">
        <f>AND($A146="x",'Daļu izvēle'!$Q142&lt;&gt;"",ISBLANK($K146))</f>
        <v>0</v>
      </c>
      <c r="AD146" s="1" t="b">
        <f>AND($A146="x",'Daļu izvēle'!$Q142&lt;&gt;"",ISBLANK($P146))</f>
        <v>0</v>
      </c>
      <c r="AE146" s="1" t="e">
        <f t="shared" si="16"/>
        <v>#VALUE!</v>
      </c>
      <c r="AG146" s="76" t="b">
        <f>AND($A146="x",'Daļu izvēle'!$Q142&lt;&gt;"",'Daļu izvēle'!Q142&lt;&gt;0)</f>
        <v>0</v>
      </c>
      <c r="AH146" s="76" t="b">
        <f t="shared" si="22"/>
        <v>0</v>
      </c>
      <c r="AI146" s="57" t="b">
        <f>I146&gt;=0.85*Stādīšana!I145</f>
        <v>1</v>
      </c>
      <c r="AJ146" s="57" t="b">
        <f t="shared" si="23"/>
        <v>1</v>
      </c>
    </row>
    <row r="147" spans="1:36" hidden="1" x14ac:dyDescent="0.3">
      <c r="A147" s="324" t="str">
        <f>SUBSTITUTE('Daļu izvēle'!A143,"0","")</f>
        <v/>
      </c>
      <c r="B147" s="365">
        <f>'Daļu izvēle'!B143</f>
        <v>135</v>
      </c>
      <c r="C147" s="365" t="str">
        <f>'Daļu izvēle'!C143</f>
        <v>Rietumvidzeme</v>
      </c>
      <c r="D147" s="366" t="str">
        <f>'Daļu izvēle'!D143</f>
        <v>Vēru</v>
      </c>
      <c r="E147" s="370">
        <f>'Daļu izvēle'!Q143</f>
        <v>0</v>
      </c>
      <c r="F147" s="370">
        <f>'Daļu izvēle'!R143</f>
        <v>0</v>
      </c>
      <c r="G147" s="108">
        <f>'Daļu izvēle'!S143</f>
        <v>0</v>
      </c>
      <c r="H147" s="109">
        <f>'Daļu izvēle'!T143</f>
        <v>0</v>
      </c>
      <c r="I147" s="383"/>
      <c r="J147" s="404">
        <f t="shared" si="17"/>
        <v>0</v>
      </c>
      <c r="K147" s="167" t="str">
        <f>IF($AG147,IF(AND($I147&lt;&gt;"",$I147&lt;&gt;0),ROUND(ROUND($I147,3)*Cenas!$B$23*Cenas!B$27,2),0),"")</f>
        <v/>
      </c>
      <c r="L147" s="166" t="str">
        <f>IF($AG147,IF(AND($I147&lt;&gt;"",$I147&lt;&gt;0),ROUND(ROUND($I147,3)*Cenas!$B$23*Cenas!C$27,2),0),"")</f>
        <v/>
      </c>
      <c r="M147" s="166" t="str">
        <f>IF($AG147,IF(AND($I147&lt;&gt;"",$I147&lt;&gt;0),ROUND(ROUND($I147,3)*Cenas!$B$23*Cenas!D$27,2),0),"")</f>
        <v/>
      </c>
      <c r="N147" s="166" t="str">
        <f>IF($AG147,IF(AND($I147&lt;&gt;"",$I147&lt;&gt;0),ROUND(ROUND($I147,3)*Cenas!$B$23*Cenas!E$27,2),0),"")</f>
        <v/>
      </c>
      <c r="O147" s="166" t="str">
        <f>IF($AG147,IF(AND($I147&lt;&gt;"",$I147&lt;&gt;0),ROUND(ROUND($I147,3)*Cenas!$B$23*Cenas!F$27,2),0),"")</f>
        <v/>
      </c>
      <c r="P147" s="166" t="str">
        <f>IF($AG147,IF(AND($I147&lt;&gt;"",$I147&lt;&gt;0),ROUND(ROUND($I147,3)*Cenas!$B$23*Cenas!D$27,2),0),"")</f>
        <v/>
      </c>
      <c r="Q147" s="166" t="str">
        <f>IF($AG147,IF(AND($I147&lt;&gt;"",$I147&lt;&gt;0),ROUND(ROUND($I147,3)*Cenas!$B$23*Cenas!E$27,2),0),"")</f>
        <v/>
      </c>
      <c r="R147" s="166" t="str">
        <f>IF($AG147,IF(AND($I147&lt;&gt;"",$I147&lt;&gt;0),ROUND(ROUND($I147,3)*Cenas!$B$23*Cenas!I$27,2),0),"")</f>
        <v/>
      </c>
      <c r="S147" s="169" t="str">
        <f>IF($AG147,IF(AND($I147&lt;&gt;"",$I147&lt;&gt;0),ROUND(ROUND($I147,3)*Cenas!$B$23*Cenas!F$27,2),0),"")</f>
        <v/>
      </c>
      <c r="U147" t="b">
        <f t="shared" si="18"/>
        <v>1</v>
      </c>
      <c r="V147" t="b">
        <f t="shared" si="19"/>
        <v>1</v>
      </c>
      <c r="W147" t="b">
        <f>OR(AND(U147,V147,S147&gt;=0.89*'Daļu izvēle'!J143),NOT(Y147))</f>
        <v>1</v>
      </c>
      <c r="X147" t="b">
        <f t="shared" si="20"/>
        <v>1</v>
      </c>
      <c r="Y147" t="b">
        <f>AND($A147="x",NOT(ISBLANK('Daļu izvēle'!Q143)))</f>
        <v>0</v>
      </c>
      <c r="Z147" t="b">
        <f t="shared" si="21"/>
        <v>1</v>
      </c>
      <c r="AC147" s="1" t="b">
        <f>AND($A147="x",'Daļu izvēle'!$Q143&lt;&gt;"",ISBLANK($K147))</f>
        <v>0</v>
      </c>
      <c r="AD147" s="1" t="b">
        <f>AND($A147="x",'Daļu izvēle'!$Q143&lt;&gt;"",ISBLANK($P147))</f>
        <v>0</v>
      </c>
      <c r="AE147" s="1" t="e">
        <f t="shared" si="16"/>
        <v>#VALUE!</v>
      </c>
      <c r="AG147" s="76" t="b">
        <f>AND($A147="x",'Daļu izvēle'!$Q143&lt;&gt;"",'Daļu izvēle'!Q143&lt;&gt;0)</f>
        <v>0</v>
      </c>
      <c r="AH147" s="76" t="b">
        <f t="shared" si="22"/>
        <v>0</v>
      </c>
      <c r="AI147" s="57" t="b">
        <f>I147&gt;=0.85*Stādīšana!I146</f>
        <v>1</v>
      </c>
      <c r="AJ147" s="57" t="b">
        <f t="shared" si="23"/>
        <v>1</v>
      </c>
    </row>
    <row r="148" spans="1:36" hidden="1" x14ac:dyDescent="0.3">
      <c r="A148" s="324" t="str">
        <f>SUBSTITUTE('Daļu izvēle'!A144,"0","")</f>
        <v/>
      </c>
      <c r="B148" s="365">
        <f>'Daļu izvēle'!B144</f>
        <v>136</v>
      </c>
      <c r="C148" s="365" t="str">
        <f>'Daļu izvēle'!C144</f>
        <v>Rietumvidzeme</v>
      </c>
      <c r="D148" s="366" t="str">
        <f>'Daļu izvēle'!D144</f>
        <v>Piebalgas</v>
      </c>
      <c r="E148" s="370">
        <f>'Daļu izvēle'!Q144</f>
        <v>70</v>
      </c>
      <c r="F148" s="370">
        <f>'Daļu izvēle'!R144</f>
        <v>60</v>
      </c>
      <c r="G148" s="108">
        <f>'Daļu izvēle'!S144</f>
        <v>0</v>
      </c>
      <c r="H148" s="109">
        <f>'Daļu izvēle'!T144</f>
        <v>0</v>
      </c>
      <c r="I148" s="383"/>
      <c r="J148" s="404">
        <f t="shared" si="17"/>
        <v>0</v>
      </c>
      <c r="K148" s="167" t="str">
        <f>IF($AG148,IF(AND($I148&lt;&gt;"",$I148&lt;&gt;0),ROUND(ROUND($I148,3)*Cenas!$B$23*Cenas!B$27,2),0),"")</f>
        <v/>
      </c>
      <c r="L148" s="166" t="str">
        <f>IF($AG148,IF(AND($I148&lt;&gt;"",$I148&lt;&gt;0),ROUND(ROUND($I148,3)*Cenas!$B$23*Cenas!C$27,2),0),"")</f>
        <v/>
      </c>
      <c r="M148" s="166" t="str">
        <f>IF($AG148,IF(AND($I148&lt;&gt;"",$I148&lt;&gt;0),ROUND(ROUND($I148,3)*Cenas!$B$23*Cenas!D$27,2),0),"")</f>
        <v/>
      </c>
      <c r="N148" s="166" t="str">
        <f>IF($AG148,IF(AND($I148&lt;&gt;"",$I148&lt;&gt;0),ROUND(ROUND($I148,3)*Cenas!$B$23*Cenas!E$27,2),0),"")</f>
        <v/>
      </c>
      <c r="O148" s="166" t="str">
        <f>IF($AG148,IF(AND($I148&lt;&gt;"",$I148&lt;&gt;0),ROUND(ROUND($I148,3)*Cenas!$B$23*Cenas!F$27,2),0),"")</f>
        <v/>
      </c>
      <c r="P148" s="166" t="str">
        <f>IF($AG148,IF(AND($I148&lt;&gt;"",$I148&lt;&gt;0),ROUND(ROUND($I148,3)*Cenas!$B$23*Cenas!D$27,2),0),"")</f>
        <v/>
      </c>
      <c r="Q148" s="166" t="str">
        <f>IF($AG148,IF(AND($I148&lt;&gt;"",$I148&lt;&gt;0),ROUND(ROUND($I148,3)*Cenas!$B$23*Cenas!E$27,2),0),"")</f>
        <v/>
      </c>
      <c r="R148" s="166" t="str">
        <f>IF($AG148,IF(AND($I148&lt;&gt;"",$I148&lt;&gt;0),ROUND(ROUND($I148,3)*Cenas!$B$23*Cenas!I$27,2),0),"")</f>
        <v/>
      </c>
      <c r="S148" s="169" t="str">
        <f>IF($AG148,IF(AND($I148&lt;&gt;"",$I148&lt;&gt;0),ROUND(ROUND($I148,3)*Cenas!$B$23*Cenas!F$27,2),0),"")</f>
        <v/>
      </c>
      <c r="U148" t="b">
        <f t="shared" si="18"/>
        <v>1</v>
      </c>
      <c r="V148" t="b">
        <f t="shared" si="19"/>
        <v>1</v>
      </c>
      <c r="W148" t="b">
        <f>OR(AND(U148,V148,S148&gt;=0.89*'Daļu izvēle'!J144),NOT(Y148))</f>
        <v>1</v>
      </c>
      <c r="X148" t="b">
        <f t="shared" si="20"/>
        <v>1</v>
      </c>
      <c r="Y148" t="b">
        <f>AND($A148="x",NOT(ISBLANK('Daļu izvēle'!Q144)))</f>
        <v>0</v>
      </c>
      <c r="Z148" t="b">
        <f t="shared" si="21"/>
        <v>1</v>
      </c>
      <c r="AC148" s="1" t="b">
        <f>AND($A148="x",'Daļu izvēle'!$Q144&lt;&gt;"",ISBLANK($K148))</f>
        <v>0</v>
      </c>
      <c r="AD148" s="1" t="b">
        <f>AND($A148="x",'Daļu izvēle'!$Q144&lt;&gt;"",ISBLANK($P148))</f>
        <v>0</v>
      </c>
      <c r="AE148" s="1" t="e">
        <f t="shared" si="16"/>
        <v>#VALUE!</v>
      </c>
      <c r="AG148" s="76" t="b">
        <f>AND($A148="x",'Daļu izvēle'!$Q144&lt;&gt;"",'Daļu izvēle'!Q144&lt;&gt;0)</f>
        <v>0</v>
      </c>
      <c r="AH148" s="76" t="b">
        <f t="shared" si="22"/>
        <v>0</v>
      </c>
      <c r="AI148" s="57" t="b">
        <f>I148&gt;=0.85*Stādīšana!I147</f>
        <v>1</v>
      </c>
      <c r="AJ148" s="57" t="b">
        <f t="shared" si="23"/>
        <v>1</v>
      </c>
    </row>
    <row r="149" spans="1:36" hidden="1" x14ac:dyDescent="0.3">
      <c r="A149" s="324" t="str">
        <f>SUBSTITUTE('Daļu izvēle'!A145,"0","")</f>
        <v/>
      </c>
      <c r="B149" s="365">
        <f>'Daļu izvēle'!B145</f>
        <v>137</v>
      </c>
      <c r="C149" s="365" t="str">
        <f>'Daļu izvēle'!C145</f>
        <v>Rietumvidzeme</v>
      </c>
      <c r="D149" s="366" t="str">
        <f>'Daļu izvēle'!D145</f>
        <v>Piebalgas</v>
      </c>
      <c r="E149" s="370">
        <f>'Daļu izvēle'!Q145</f>
        <v>60</v>
      </c>
      <c r="F149" s="370">
        <f>'Daļu izvēle'!R145</f>
        <v>50</v>
      </c>
      <c r="G149" s="108">
        <f>'Daļu izvēle'!S145</f>
        <v>0</v>
      </c>
      <c r="H149" s="109">
        <f>'Daļu izvēle'!T145</f>
        <v>0</v>
      </c>
      <c r="I149" s="383"/>
      <c r="J149" s="404">
        <f t="shared" si="17"/>
        <v>0</v>
      </c>
      <c r="K149" s="167" t="str">
        <f>IF($AG149,IF(AND($I149&lt;&gt;"",$I149&lt;&gt;0),ROUND(ROUND($I149,3)*Cenas!$B$23*Cenas!B$27,2),0),"")</f>
        <v/>
      </c>
      <c r="L149" s="166" t="str">
        <f>IF($AG149,IF(AND($I149&lt;&gt;"",$I149&lt;&gt;0),ROUND(ROUND($I149,3)*Cenas!$B$23*Cenas!C$27,2),0),"")</f>
        <v/>
      </c>
      <c r="M149" s="166" t="str">
        <f>IF($AG149,IF(AND($I149&lt;&gt;"",$I149&lt;&gt;0),ROUND(ROUND($I149,3)*Cenas!$B$23*Cenas!D$27,2),0),"")</f>
        <v/>
      </c>
      <c r="N149" s="166" t="str">
        <f>IF($AG149,IF(AND($I149&lt;&gt;"",$I149&lt;&gt;0),ROUND(ROUND($I149,3)*Cenas!$B$23*Cenas!E$27,2),0),"")</f>
        <v/>
      </c>
      <c r="O149" s="166" t="str">
        <f>IF($AG149,IF(AND($I149&lt;&gt;"",$I149&lt;&gt;0),ROUND(ROUND($I149,3)*Cenas!$B$23*Cenas!F$27,2),0),"")</f>
        <v/>
      </c>
      <c r="P149" s="166" t="str">
        <f>IF($AG149,IF(AND($I149&lt;&gt;"",$I149&lt;&gt;0),ROUND(ROUND($I149,3)*Cenas!$B$23*Cenas!D$27,2),0),"")</f>
        <v/>
      </c>
      <c r="Q149" s="166" t="str">
        <f>IF($AG149,IF(AND($I149&lt;&gt;"",$I149&lt;&gt;0),ROUND(ROUND($I149,3)*Cenas!$B$23*Cenas!E$27,2),0),"")</f>
        <v/>
      </c>
      <c r="R149" s="166" t="str">
        <f>IF($AG149,IF(AND($I149&lt;&gt;"",$I149&lt;&gt;0),ROUND(ROUND($I149,3)*Cenas!$B$23*Cenas!I$27,2),0),"")</f>
        <v/>
      </c>
      <c r="S149" s="169" t="str">
        <f>IF($AG149,IF(AND($I149&lt;&gt;"",$I149&lt;&gt;0),ROUND(ROUND($I149,3)*Cenas!$B$23*Cenas!F$27,2),0),"")</f>
        <v/>
      </c>
      <c r="U149" t="b">
        <f t="shared" si="18"/>
        <v>1</v>
      </c>
      <c r="V149" t="b">
        <f t="shared" si="19"/>
        <v>1</v>
      </c>
      <c r="W149" t="b">
        <f>OR(AND(U149,V149,S149&gt;=0.89*'Daļu izvēle'!J145),NOT(Y149))</f>
        <v>1</v>
      </c>
      <c r="X149" t="b">
        <f t="shared" si="20"/>
        <v>1</v>
      </c>
      <c r="Y149" t="b">
        <f>AND($A149="x",NOT(ISBLANK('Daļu izvēle'!Q145)))</f>
        <v>0</v>
      </c>
      <c r="Z149" t="b">
        <f t="shared" si="21"/>
        <v>1</v>
      </c>
      <c r="AC149" s="1" t="b">
        <f>AND($A149="x",'Daļu izvēle'!$Q145&lt;&gt;"",ISBLANK($K149))</f>
        <v>0</v>
      </c>
      <c r="AD149" s="1" t="b">
        <f>AND($A149="x",'Daļu izvēle'!$Q145&lt;&gt;"",ISBLANK($P149))</f>
        <v>0</v>
      </c>
      <c r="AE149" s="1" t="e">
        <f t="shared" si="16"/>
        <v>#VALUE!</v>
      </c>
      <c r="AG149" s="76" t="b">
        <f>AND($A149="x",'Daļu izvēle'!$Q145&lt;&gt;"",'Daļu izvēle'!Q145&lt;&gt;0)</f>
        <v>0</v>
      </c>
      <c r="AH149" s="76" t="b">
        <f t="shared" si="22"/>
        <v>0</v>
      </c>
      <c r="AI149" s="57" t="b">
        <f>I149&gt;=0.85*Stādīšana!I148</f>
        <v>1</v>
      </c>
      <c r="AJ149" s="57" t="b">
        <f t="shared" si="23"/>
        <v>1</v>
      </c>
    </row>
    <row r="150" spans="1:36" hidden="1" x14ac:dyDescent="0.3">
      <c r="A150" s="324" t="str">
        <f>SUBSTITUTE('Daļu izvēle'!A146,"0","")</f>
        <v/>
      </c>
      <c r="B150" s="365">
        <f>'Daļu izvēle'!B146</f>
        <v>138</v>
      </c>
      <c r="C150" s="365" t="str">
        <f>'Daļu izvēle'!C146</f>
        <v>Rietumvidzeme</v>
      </c>
      <c r="D150" s="366" t="str">
        <f>'Daļu izvēle'!D146</f>
        <v>Piebalgas</v>
      </c>
      <c r="E150" s="370">
        <f>'Daļu izvēle'!Q146</f>
        <v>20</v>
      </c>
      <c r="F150" s="370">
        <f>'Daļu izvēle'!R146</f>
        <v>0</v>
      </c>
      <c r="G150" s="108">
        <f>'Daļu izvēle'!S146</f>
        <v>0</v>
      </c>
      <c r="H150" s="109">
        <f>'Daļu izvēle'!T146</f>
        <v>0</v>
      </c>
      <c r="I150" s="383"/>
      <c r="J150" s="404">
        <f t="shared" si="17"/>
        <v>0</v>
      </c>
      <c r="K150" s="167" t="str">
        <f>IF($AG150,IF(AND($I150&lt;&gt;"",$I150&lt;&gt;0),ROUND(ROUND($I150,3)*Cenas!$B$23*Cenas!B$27,2),0),"")</f>
        <v/>
      </c>
      <c r="L150" s="166" t="str">
        <f>IF($AG150,IF(AND($I150&lt;&gt;"",$I150&lt;&gt;0),ROUND(ROUND($I150,3)*Cenas!$B$23*Cenas!C$27,2),0),"")</f>
        <v/>
      </c>
      <c r="M150" s="166" t="str">
        <f>IF($AG150,IF(AND($I150&lt;&gt;"",$I150&lt;&gt;0),ROUND(ROUND($I150,3)*Cenas!$B$23*Cenas!D$27,2),0),"")</f>
        <v/>
      </c>
      <c r="N150" s="166" t="str">
        <f>IF($AG150,IF(AND($I150&lt;&gt;"",$I150&lt;&gt;0),ROUND(ROUND($I150,3)*Cenas!$B$23*Cenas!E$27,2),0),"")</f>
        <v/>
      </c>
      <c r="O150" s="166" t="str">
        <f>IF($AG150,IF(AND($I150&lt;&gt;"",$I150&lt;&gt;0),ROUND(ROUND($I150,3)*Cenas!$B$23*Cenas!F$27,2),0),"")</f>
        <v/>
      </c>
      <c r="P150" s="166" t="str">
        <f>IF($AG150,IF(AND($I150&lt;&gt;"",$I150&lt;&gt;0),ROUND(ROUND($I150,3)*Cenas!$B$23*Cenas!D$27,2),0),"")</f>
        <v/>
      </c>
      <c r="Q150" s="166" t="str">
        <f>IF($AG150,IF(AND($I150&lt;&gt;"",$I150&lt;&gt;0),ROUND(ROUND($I150,3)*Cenas!$B$23*Cenas!E$27,2),0),"")</f>
        <v/>
      </c>
      <c r="R150" s="166" t="str">
        <f>IF($AG150,IF(AND($I150&lt;&gt;"",$I150&lt;&gt;0),ROUND(ROUND($I150,3)*Cenas!$B$23*Cenas!I$27,2),0),"")</f>
        <v/>
      </c>
      <c r="S150" s="169" t="str">
        <f>IF($AG150,IF(AND($I150&lt;&gt;"",$I150&lt;&gt;0),ROUND(ROUND($I150,3)*Cenas!$B$23*Cenas!F$27,2),0),"")</f>
        <v/>
      </c>
      <c r="U150" t="b">
        <f t="shared" si="18"/>
        <v>1</v>
      </c>
      <c r="V150" t="b">
        <f t="shared" si="19"/>
        <v>1</v>
      </c>
      <c r="W150" t="b">
        <f>OR(AND(U150,V150,S150&gt;=0.89*'Daļu izvēle'!J146),NOT(Y150))</f>
        <v>1</v>
      </c>
      <c r="X150" t="b">
        <f t="shared" si="20"/>
        <v>1</v>
      </c>
      <c r="Y150" t="b">
        <f>AND($A150="x",NOT(ISBLANK('Daļu izvēle'!Q146)))</f>
        <v>0</v>
      </c>
      <c r="Z150" t="b">
        <f t="shared" si="21"/>
        <v>1</v>
      </c>
      <c r="AC150" s="1" t="b">
        <f>AND($A150="x",'Daļu izvēle'!$Q146&lt;&gt;"",ISBLANK($K150))</f>
        <v>0</v>
      </c>
      <c r="AD150" s="1" t="b">
        <f>AND($A150="x",'Daļu izvēle'!$Q146&lt;&gt;"",ISBLANK($P150))</f>
        <v>0</v>
      </c>
      <c r="AE150" s="1" t="e">
        <f t="shared" si="16"/>
        <v>#VALUE!</v>
      </c>
      <c r="AG150" s="76" t="b">
        <f>AND($A150="x",'Daļu izvēle'!$Q146&lt;&gt;"",'Daļu izvēle'!Q146&lt;&gt;0)</f>
        <v>0</v>
      </c>
      <c r="AH150" s="76" t="b">
        <f t="shared" si="22"/>
        <v>0</v>
      </c>
      <c r="AI150" s="57" t="b">
        <f>I150&gt;=0.85*Stādīšana!I149</f>
        <v>1</v>
      </c>
      <c r="AJ150" s="57" t="b">
        <f t="shared" si="23"/>
        <v>1</v>
      </c>
    </row>
    <row r="151" spans="1:36" hidden="1" x14ac:dyDescent="0.3">
      <c r="A151" s="324" t="str">
        <f>SUBSTITUTE('Daļu izvēle'!A147,"0","")</f>
        <v/>
      </c>
      <c r="B151" s="365">
        <f>'Daļu izvēle'!B147</f>
        <v>139</v>
      </c>
      <c r="C151" s="365" t="str">
        <f>'Daļu izvēle'!C147</f>
        <v>Rietumvidzeme</v>
      </c>
      <c r="D151" s="366" t="str">
        <f>'Daļu izvēle'!D147</f>
        <v>Piebalgas</v>
      </c>
      <c r="E151" s="370">
        <f>'Daļu izvēle'!Q147</f>
        <v>50</v>
      </c>
      <c r="F151" s="370">
        <f>'Daļu izvēle'!R147</f>
        <v>0</v>
      </c>
      <c r="G151" s="108">
        <f>'Daļu izvēle'!S147</f>
        <v>0</v>
      </c>
      <c r="H151" s="109">
        <f>'Daļu izvēle'!T147</f>
        <v>0</v>
      </c>
      <c r="I151" s="383"/>
      <c r="J151" s="404">
        <f t="shared" si="17"/>
        <v>0</v>
      </c>
      <c r="K151" s="167" t="str">
        <f>IF($AG151,IF(AND($I151&lt;&gt;"",$I151&lt;&gt;0),ROUND(ROUND($I151,3)*Cenas!$B$23*Cenas!B$27,2),0),"")</f>
        <v/>
      </c>
      <c r="L151" s="166" t="str">
        <f>IF($AG151,IF(AND($I151&lt;&gt;"",$I151&lt;&gt;0),ROUND(ROUND($I151,3)*Cenas!$B$23*Cenas!C$27,2),0),"")</f>
        <v/>
      </c>
      <c r="M151" s="166" t="str">
        <f>IF($AG151,IF(AND($I151&lt;&gt;"",$I151&lt;&gt;0),ROUND(ROUND($I151,3)*Cenas!$B$23*Cenas!D$27,2),0),"")</f>
        <v/>
      </c>
      <c r="N151" s="166" t="str">
        <f>IF($AG151,IF(AND($I151&lt;&gt;"",$I151&lt;&gt;0),ROUND(ROUND($I151,3)*Cenas!$B$23*Cenas!E$27,2),0),"")</f>
        <v/>
      </c>
      <c r="O151" s="166" t="str">
        <f>IF($AG151,IF(AND($I151&lt;&gt;"",$I151&lt;&gt;0),ROUND(ROUND($I151,3)*Cenas!$B$23*Cenas!F$27,2),0),"")</f>
        <v/>
      </c>
      <c r="P151" s="166" t="str">
        <f>IF($AG151,IF(AND($I151&lt;&gt;"",$I151&lt;&gt;0),ROUND(ROUND($I151,3)*Cenas!$B$23*Cenas!D$27,2),0),"")</f>
        <v/>
      </c>
      <c r="Q151" s="166" t="str">
        <f>IF($AG151,IF(AND($I151&lt;&gt;"",$I151&lt;&gt;0),ROUND(ROUND($I151,3)*Cenas!$B$23*Cenas!E$27,2),0),"")</f>
        <v/>
      </c>
      <c r="R151" s="166" t="str">
        <f>IF($AG151,IF(AND($I151&lt;&gt;"",$I151&lt;&gt;0),ROUND(ROUND($I151,3)*Cenas!$B$23*Cenas!I$27,2),0),"")</f>
        <v/>
      </c>
      <c r="S151" s="169" t="str">
        <f>IF($AG151,IF(AND($I151&lt;&gt;"",$I151&lt;&gt;0),ROUND(ROUND($I151,3)*Cenas!$B$23*Cenas!F$27,2),0),"")</f>
        <v/>
      </c>
      <c r="U151" t="b">
        <f t="shared" si="18"/>
        <v>1</v>
      </c>
      <c r="V151" t="b">
        <f t="shared" si="19"/>
        <v>1</v>
      </c>
      <c r="W151" t="b">
        <f>OR(AND(U151,V151,S151&gt;=0.89*'Daļu izvēle'!J147),NOT(Y151))</f>
        <v>1</v>
      </c>
      <c r="X151" t="b">
        <f t="shared" si="20"/>
        <v>1</v>
      </c>
      <c r="Y151" t="b">
        <f>AND($A151="x",NOT(ISBLANK('Daļu izvēle'!Q147)))</f>
        <v>0</v>
      </c>
      <c r="Z151" t="b">
        <f t="shared" si="21"/>
        <v>1</v>
      </c>
      <c r="AC151" s="1" t="b">
        <f>AND($A151="x",'Daļu izvēle'!$Q147&lt;&gt;"",ISBLANK($K151))</f>
        <v>0</v>
      </c>
      <c r="AD151" s="1" t="b">
        <f>AND($A151="x",'Daļu izvēle'!$Q147&lt;&gt;"",ISBLANK($P151))</f>
        <v>0</v>
      </c>
      <c r="AE151" s="1" t="e">
        <f t="shared" si="16"/>
        <v>#VALUE!</v>
      </c>
      <c r="AG151" s="76" t="b">
        <f>AND($A151="x",'Daļu izvēle'!$Q147&lt;&gt;"",'Daļu izvēle'!Q147&lt;&gt;0)</f>
        <v>0</v>
      </c>
      <c r="AH151" s="76" t="b">
        <f t="shared" si="22"/>
        <v>0</v>
      </c>
      <c r="AI151" s="57" t="b">
        <f>I151&gt;=0.85*Stādīšana!I150</f>
        <v>1</v>
      </c>
      <c r="AJ151" s="57" t="b">
        <f t="shared" si="23"/>
        <v>1</v>
      </c>
    </row>
    <row r="152" spans="1:36" hidden="1" x14ac:dyDescent="0.3">
      <c r="A152" s="324" t="str">
        <f>SUBSTITUTE('Daļu izvēle'!A148,"0","")</f>
        <v/>
      </c>
      <c r="B152" s="365">
        <f>'Daļu izvēle'!B148</f>
        <v>140</v>
      </c>
      <c r="C152" s="365" t="str">
        <f>'Daļu izvēle'!C148</f>
        <v>Rietumvidzeme</v>
      </c>
      <c r="D152" s="366" t="str">
        <f>'Daļu izvēle'!D148</f>
        <v>Piebalgas</v>
      </c>
      <c r="E152" s="370">
        <f>'Daļu izvēle'!Q148</f>
        <v>40</v>
      </c>
      <c r="F152" s="370">
        <f>'Daļu izvēle'!R148</f>
        <v>0</v>
      </c>
      <c r="G152" s="108">
        <f>'Daļu izvēle'!S148</f>
        <v>0</v>
      </c>
      <c r="H152" s="109">
        <f>'Daļu izvēle'!T148</f>
        <v>0</v>
      </c>
      <c r="I152" s="383"/>
      <c r="J152" s="404">
        <f t="shared" si="17"/>
        <v>0</v>
      </c>
      <c r="K152" s="167" t="str">
        <f>IF($AG152,IF(AND($I152&lt;&gt;"",$I152&lt;&gt;0),ROUND(ROUND($I152,3)*Cenas!$B$23*Cenas!B$27,2),0),"")</f>
        <v/>
      </c>
      <c r="L152" s="166" t="str">
        <f>IF($AG152,IF(AND($I152&lt;&gt;"",$I152&lt;&gt;0),ROUND(ROUND($I152,3)*Cenas!$B$23*Cenas!C$27,2),0),"")</f>
        <v/>
      </c>
      <c r="M152" s="166" t="str">
        <f>IF($AG152,IF(AND($I152&lt;&gt;"",$I152&lt;&gt;0),ROUND(ROUND($I152,3)*Cenas!$B$23*Cenas!D$27,2),0),"")</f>
        <v/>
      </c>
      <c r="N152" s="166" t="str">
        <f>IF($AG152,IF(AND($I152&lt;&gt;"",$I152&lt;&gt;0),ROUND(ROUND($I152,3)*Cenas!$B$23*Cenas!E$27,2),0),"")</f>
        <v/>
      </c>
      <c r="O152" s="166" t="str">
        <f>IF($AG152,IF(AND($I152&lt;&gt;"",$I152&lt;&gt;0),ROUND(ROUND($I152,3)*Cenas!$B$23*Cenas!F$27,2),0),"")</f>
        <v/>
      </c>
      <c r="P152" s="166" t="str">
        <f>IF($AG152,IF(AND($I152&lt;&gt;"",$I152&lt;&gt;0),ROUND(ROUND($I152,3)*Cenas!$B$23*Cenas!D$27,2),0),"")</f>
        <v/>
      </c>
      <c r="Q152" s="166" t="str">
        <f>IF($AG152,IF(AND($I152&lt;&gt;"",$I152&lt;&gt;0),ROUND(ROUND($I152,3)*Cenas!$B$23*Cenas!E$27,2),0),"")</f>
        <v/>
      </c>
      <c r="R152" s="166" t="str">
        <f>IF($AG152,IF(AND($I152&lt;&gt;"",$I152&lt;&gt;0),ROUND(ROUND($I152,3)*Cenas!$B$23*Cenas!I$27,2),0),"")</f>
        <v/>
      </c>
      <c r="S152" s="169" t="str">
        <f>IF($AG152,IF(AND($I152&lt;&gt;"",$I152&lt;&gt;0),ROUND(ROUND($I152,3)*Cenas!$B$23*Cenas!F$27,2),0),"")</f>
        <v/>
      </c>
      <c r="U152" t="b">
        <f t="shared" si="18"/>
        <v>1</v>
      </c>
      <c r="V152" t="b">
        <f t="shared" si="19"/>
        <v>1</v>
      </c>
      <c r="W152" t="b">
        <f>OR(AND(U152,V152,S152&gt;=0.89*'Daļu izvēle'!J148),NOT(Y152))</f>
        <v>1</v>
      </c>
      <c r="X152" t="b">
        <f t="shared" si="20"/>
        <v>1</v>
      </c>
      <c r="Y152" t="b">
        <f>AND($A152="x",NOT(ISBLANK('Daļu izvēle'!Q148)))</f>
        <v>0</v>
      </c>
      <c r="Z152" t="b">
        <f t="shared" si="21"/>
        <v>1</v>
      </c>
      <c r="AC152" s="1" t="b">
        <f>AND($A152="x",'Daļu izvēle'!$Q148&lt;&gt;"",ISBLANK($K152))</f>
        <v>0</v>
      </c>
      <c r="AD152" s="1" t="b">
        <f>AND($A152="x",'Daļu izvēle'!$Q148&lt;&gt;"",ISBLANK($P152))</f>
        <v>0</v>
      </c>
      <c r="AE152" s="1" t="e">
        <f t="shared" si="16"/>
        <v>#VALUE!</v>
      </c>
      <c r="AG152" s="76" t="b">
        <f>AND($A152="x",'Daļu izvēle'!$Q148&lt;&gt;"",'Daļu izvēle'!Q148&lt;&gt;0)</f>
        <v>0</v>
      </c>
      <c r="AH152" s="76" t="b">
        <f t="shared" si="22"/>
        <v>0</v>
      </c>
      <c r="AI152" s="57" t="b">
        <f>I152&gt;=0.85*Stādīšana!I151</f>
        <v>1</v>
      </c>
      <c r="AJ152" s="57" t="b">
        <f t="shared" si="23"/>
        <v>1</v>
      </c>
    </row>
    <row r="153" spans="1:36" hidden="1" x14ac:dyDescent="0.3">
      <c r="A153" s="324" t="str">
        <f>SUBSTITUTE('Daļu izvēle'!A149,"0","")</f>
        <v/>
      </c>
      <c r="B153" s="365">
        <f>'Daļu izvēle'!B149</f>
        <v>141</v>
      </c>
      <c r="C153" s="365" t="str">
        <f>'Daļu izvēle'!C149</f>
        <v>Rietumvidzeme</v>
      </c>
      <c r="D153" s="366" t="str">
        <f>'Daļu izvēle'!D149</f>
        <v>Piebalgas</v>
      </c>
      <c r="E153" s="370">
        <f>'Daļu izvēle'!Q149</f>
        <v>40</v>
      </c>
      <c r="F153" s="370">
        <f>'Daļu izvēle'!R149</f>
        <v>30</v>
      </c>
      <c r="G153" s="108">
        <f>'Daļu izvēle'!S149</f>
        <v>0</v>
      </c>
      <c r="H153" s="109">
        <f>'Daļu izvēle'!T149</f>
        <v>0</v>
      </c>
      <c r="I153" s="383"/>
      <c r="J153" s="404">
        <f t="shared" si="17"/>
        <v>0</v>
      </c>
      <c r="K153" s="167" t="str">
        <f>IF($AG153,IF(AND($I153&lt;&gt;"",$I153&lt;&gt;0),ROUND(ROUND($I153,3)*Cenas!$B$23*Cenas!B$27,2),0),"")</f>
        <v/>
      </c>
      <c r="L153" s="166" t="str">
        <f>IF($AG153,IF(AND($I153&lt;&gt;"",$I153&lt;&gt;0),ROUND(ROUND($I153,3)*Cenas!$B$23*Cenas!C$27,2),0),"")</f>
        <v/>
      </c>
      <c r="M153" s="166" t="str">
        <f>IF($AG153,IF(AND($I153&lt;&gt;"",$I153&lt;&gt;0),ROUND(ROUND($I153,3)*Cenas!$B$23*Cenas!D$27,2),0),"")</f>
        <v/>
      </c>
      <c r="N153" s="166" t="str">
        <f>IF($AG153,IF(AND($I153&lt;&gt;"",$I153&lt;&gt;0),ROUND(ROUND($I153,3)*Cenas!$B$23*Cenas!E$27,2),0),"")</f>
        <v/>
      </c>
      <c r="O153" s="166" t="str">
        <f>IF($AG153,IF(AND($I153&lt;&gt;"",$I153&lt;&gt;0),ROUND(ROUND($I153,3)*Cenas!$B$23*Cenas!F$27,2),0),"")</f>
        <v/>
      </c>
      <c r="P153" s="166" t="str">
        <f>IF($AG153,IF(AND($I153&lt;&gt;"",$I153&lt;&gt;0),ROUND(ROUND($I153,3)*Cenas!$B$23*Cenas!D$27,2),0),"")</f>
        <v/>
      </c>
      <c r="Q153" s="166" t="str">
        <f>IF($AG153,IF(AND($I153&lt;&gt;"",$I153&lt;&gt;0),ROUND(ROUND($I153,3)*Cenas!$B$23*Cenas!E$27,2),0),"")</f>
        <v/>
      </c>
      <c r="R153" s="166" t="str">
        <f>IF($AG153,IF(AND($I153&lt;&gt;"",$I153&lt;&gt;0),ROUND(ROUND($I153,3)*Cenas!$B$23*Cenas!I$27,2),0),"")</f>
        <v/>
      </c>
      <c r="S153" s="169" t="str">
        <f>IF($AG153,IF(AND($I153&lt;&gt;"",$I153&lt;&gt;0),ROUND(ROUND($I153,3)*Cenas!$B$23*Cenas!F$27,2),0),"")</f>
        <v/>
      </c>
      <c r="U153" t="b">
        <f t="shared" si="18"/>
        <v>1</v>
      </c>
      <c r="V153" t="b">
        <f t="shared" si="19"/>
        <v>1</v>
      </c>
      <c r="W153" t="b">
        <f>OR(AND(U153,V153,S153&gt;=0.89*'Daļu izvēle'!J149),NOT(Y153))</f>
        <v>1</v>
      </c>
      <c r="X153" t="b">
        <f t="shared" si="20"/>
        <v>1</v>
      </c>
      <c r="Y153" t="b">
        <f>AND($A153="x",NOT(ISBLANK('Daļu izvēle'!Q149)))</f>
        <v>0</v>
      </c>
      <c r="Z153" t="b">
        <f t="shared" si="21"/>
        <v>1</v>
      </c>
      <c r="AC153" s="1" t="b">
        <f>AND($A153="x",'Daļu izvēle'!$Q149&lt;&gt;"",ISBLANK($K153))</f>
        <v>0</v>
      </c>
      <c r="AD153" s="1" t="b">
        <f>AND($A153="x",'Daļu izvēle'!$Q149&lt;&gt;"",ISBLANK($P153))</f>
        <v>0</v>
      </c>
      <c r="AE153" s="1" t="e">
        <f t="shared" si="16"/>
        <v>#VALUE!</v>
      </c>
      <c r="AG153" s="76" t="b">
        <f>AND($A153="x",'Daļu izvēle'!$Q149&lt;&gt;"",'Daļu izvēle'!Q149&lt;&gt;0)</f>
        <v>0</v>
      </c>
      <c r="AH153" s="76" t="b">
        <f t="shared" si="22"/>
        <v>0</v>
      </c>
      <c r="AI153" s="57" t="b">
        <f>I153&gt;=0.85*Stādīšana!I152</f>
        <v>1</v>
      </c>
      <c r="AJ153" s="57" t="b">
        <f t="shared" si="23"/>
        <v>1</v>
      </c>
    </row>
    <row r="154" spans="1:36" hidden="1" x14ac:dyDescent="0.3">
      <c r="A154" s="324" t="str">
        <f>SUBSTITUTE('Daļu izvēle'!A150,"0","")</f>
        <v/>
      </c>
      <c r="B154" s="365">
        <f>'Daļu izvēle'!B150</f>
        <v>142</v>
      </c>
      <c r="C154" s="365" t="str">
        <f>'Daļu izvēle'!C150</f>
        <v>Rietumvidzeme</v>
      </c>
      <c r="D154" s="366" t="str">
        <f>'Daļu izvēle'!D150</f>
        <v>Piebalgas</v>
      </c>
      <c r="E154" s="370">
        <f>'Daļu izvēle'!Q150</f>
        <v>40</v>
      </c>
      <c r="F154" s="370">
        <f>'Daļu izvēle'!R150</f>
        <v>0</v>
      </c>
      <c r="G154" s="108">
        <f>'Daļu izvēle'!S150</f>
        <v>0</v>
      </c>
      <c r="H154" s="109">
        <f>'Daļu izvēle'!T150</f>
        <v>0</v>
      </c>
      <c r="I154" s="383"/>
      <c r="J154" s="404">
        <f t="shared" si="17"/>
        <v>0</v>
      </c>
      <c r="K154" s="167" t="str">
        <f>IF($AG154,IF(AND($I154&lt;&gt;"",$I154&lt;&gt;0),ROUND(ROUND($I154,3)*Cenas!$B$23*Cenas!B$27,2),0),"")</f>
        <v/>
      </c>
      <c r="L154" s="166" t="str">
        <f>IF($AG154,IF(AND($I154&lt;&gt;"",$I154&lt;&gt;0),ROUND(ROUND($I154,3)*Cenas!$B$23*Cenas!C$27,2),0),"")</f>
        <v/>
      </c>
      <c r="M154" s="166" t="str">
        <f>IF($AG154,IF(AND($I154&lt;&gt;"",$I154&lt;&gt;0),ROUND(ROUND($I154,3)*Cenas!$B$23*Cenas!D$27,2),0),"")</f>
        <v/>
      </c>
      <c r="N154" s="166" t="str">
        <f>IF($AG154,IF(AND($I154&lt;&gt;"",$I154&lt;&gt;0),ROUND(ROUND($I154,3)*Cenas!$B$23*Cenas!E$27,2),0),"")</f>
        <v/>
      </c>
      <c r="O154" s="166" t="str">
        <f>IF($AG154,IF(AND($I154&lt;&gt;"",$I154&lt;&gt;0),ROUND(ROUND($I154,3)*Cenas!$B$23*Cenas!F$27,2),0),"")</f>
        <v/>
      </c>
      <c r="P154" s="166" t="str">
        <f>IF($AG154,IF(AND($I154&lt;&gt;"",$I154&lt;&gt;0),ROUND(ROUND($I154,3)*Cenas!$B$23*Cenas!D$27,2),0),"")</f>
        <v/>
      </c>
      <c r="Q154" s="166" t="str">
        <f>IF($AG154,IF(AND($I154&lt;&gt;"",$I154&lt;&gt;0),ROUND(ROUND($I154,3)*Cenas!$B$23*Cenas!E$27,2),0),"")</f>
        <v/>
      </c>
      <c r="R154" s="166" t="str">
        <f>IF($AG154,IF(AND($I154&lt;&gt;"",$I154&lt;&gt;0),ROUND(ROUND($I154,3)*Cenas!$B$23*Cenas!I$27,2),0),"")</f>
        <v/>
      </c>
      <c r="S154" s="169" t="str">
        <f>IF($AG154,IF(AND($I154&lt;&gt;"",$I154&lt;&gt;0),ROUND(ROUND($I154,3)*Cenas!$B$23*Cenas!F$27,2),0),"")</f>
        <v/>
      </c>
      <c r="U154" t="b">
        <f t="shared" si="18"/>
        <v>1</v>
      </c>
      <c r="V154" t="b">
        <f t="shared" si="19"/>
        <v>1</v>
      </c>
      <c r="W154" t="b">
        <f>OR(AND(U154,V154,S154&gt;=0.89*'Daļu izvēle'!J150),NOT(Y154))</f>
        <v>1</v>
      </c>
      <c r="X154" t="b">
        <f t="shared" si="20"/>
        <v>1</v>
      </c>
      <c r="Y154" t="b">
        <f>AND($A154="x",NOT(ISBLANK('Daļu izvēle'!Q150)))</f>
        <v>0</v>
      </c>
      <c r="Z154" t="b">
        <f t="shared" si="21"/>
        <v>1</v>
      </c>
      <c r="AC154" s="1" t="b">
        <f>AND($A154="x",'Daļu izvēle'!$Q150&lt;&gt;"",ISBLANK($K154))</f>
        <v>0</v>
      </c>
      <c r="AD154" s="1" t="b">
        <f>AND($A154="x",'Daļu izvēle'!$Q150&lt;&gt;"",ISBLANK($P154))</f>
        <v>0</v>
      </c>
      <c r="AE154" s="1" t="e">
        <f t="shared" si="16"/>
        <v>#VALUE!</v>
      </c>
      <c r="AG154" s="76" t="b">
        <f>AND($A154="x",'Daļu izvēle'!$Q150&lt;&gt;"",'Daļu izvēle'!Q150&lt;&gt;0)</f>
        <v>0</v>
      </c>
      <c r="AH154" s="76" t="b">
        <f t="shared" si="22"/>
        <v>0</v>
      </c>
      <c r="AI154" s="57" t="b">
        <f>I154&gt;=0.85*Stādīšana!I153</f>
        <v>1</v>
      </c>
      <c r="AJ154" s="57" t="b">
        <f t="shared" si="23"/>
        <v>1</v>
      </c>
    </row>
    <row r="155" spans="1:36" hidden="1" x14ac:dyDescent="0.3">
      <c r="A155" s="324" t="str">
        <f>SUBSTITUTE('Daļu izvēle'!A151,"0","")</f>
        <v/>
      </c>
      <c r="B155" s="365">
        <f>'Daļu izvēle'!B151</f>
        <v>143</v>
      </c>
      <c r="C155" s="365" t="str">
        <f>'Daļu izvēle'!C151</f>
        <v>Rietumvidzeme</v>
      </c>
      <c r="D155" s="366" t="str">
        <f>'Daļu izvēle'!D151</f>
        <v>Piebalgas</v>
      </c>
      <c r="E155" s="370">
        <f>'Daļu izvēle'!Q151</f>
        <v>0</v>
      </c>
      <c r="F155" s="370">
        <f>'Daļu izvēle'!R151</f>
        <v>0</v>
      </c>
      <c r="G155" s="108">
        <f>'Daļu izvēle'!S151</f>
        <v>0</v>
      </c>
      <c r="H155" s="109">
        <f>'Daļu izvēle'!T151</f>
        <v>0</v>
      </c>
      <c r="I155" s="383"/>
      <c r="J155" s="404">
        <f t="shared" si="17"/>
        <v>0</v>
      </c>
      <c r="K155" s="167" t="str">
        <f>IF($AG155,IF(AND($I155&lt;&gt;"",$I155&lt;&gt;0),ROUND(ROUND($I155,3)*Cenas!$B$23*Cenas!B$27,2),0),"")</f>
        <v/>
      </c>
      <c r="L155" s="166" t="str">
        <f>IF($AG155,IF(AND($I155&lt;&gt;"",$I155&lt;&gt;0),ROUND(ROUND($I155,3)*Cenas!$B$23*Cenas!C$27,2),0),"")</f>
        <v/>
      </c>
      <c r="M155" s="166" t="str">
        <f>IF($AG155,IF(AND($I155&lt;&gt;"",$I155&lt;&gt;0),ROUND(ROUND($I155,3)*Cenas!$B$23*Cenas!D$27,2),0),"")</f>
        <v/>
      </c>
      <c r="N155" s="166" t="str">
        <f>IF($AG155,IF(AND($I155&lt;&gt;"",$I155&lt;&gt;0),ROUND(ROUND($I155,3)*Cenas!$B$23*Cenas!E$27,2),0),"")</f>
        <v/>
      </c>
      <c r="O155" s="166" t="str">
        <f>IF($AG155,IF(AND($I155&lt;&gt;"",$I155&lt;&gt;0),ROUND(ROUND($I155,3)*Cenas!$B$23*Cenas!F$27,2),0),"")</f>
        <v/>
      </c>
      <c r="P155" s="166" t="str">
        <f>IF($AG155,IF(AND($I155&lt;&gt;"",$I155&lt;&gt;0),ROUND(ROUND($I155,3)*Cenas!$B$23*Cenas!D$27,2),0),"")</f>
        <v/>
      </c>
      <c r="Q155" s="166" t="str">
        <f>IF($AG155,IF(AND($I155&lt;&gt;"",$I155&lt;&gt;0),ROUND(ROUND($I155,3)*Cenas!$B$23*Cenas!E$27,2),0),"")</f>
        <v/>
      </c>
      <c r="R155" s="166" t="str">
        <f>IF($AG155,IF(AND($I155&lt;&gt;"",$I155&lt;&gt;0),ROUND(ROUND($I155,3)*Cenas!$B$23*Cenas!I$27,2),0),"")</f>
        <v/>
      </c>
      <c r="S155" s="169" t="str">
        <f>IF($AG155,IF(AND($I155&lt;&gt;"",$I155&lt;&gt;0),ROUND(ROUND($I155,3)*Cenas!$B$23*Cenas!F$27,2),0),"")</f>
        <v/>
      </c>
      <c r="U155" t="b">
        <f t="shared" si="18"/>
        <v>1</v>
      </c>
      <c r="V155" t="b">
        <f t="shared" si="19"/>
        <v>1</v>
      </c>
      <c r="W155" t="b">
        <f>OR(AND(U155,V155,S155&gt;=0.89*'Daļu izvēle'!J151),NOT(Y155))</f>
        <v>1</v>
      </c>
      <c r="X155" t="b">
        <f t="shared" si="20"/>
        <v>1</v>
      </c>
      <c r="Y155" t="b">
        <f>AND($A155="x",NOT(ISBLANK('Daļu izvēle'!Q151)))</f>
        <v>0</v>
      </c>
      <c r="Z155" t="b">
        <f t="shared" si="21"/>
        <v>1</v>
      </c>
      <c r="AC155" s="1" t="b">
        <f>AND($A155="x",'Daļu izvēle'!$Q151&lt;&gt;"",ISBLANK($K155))</f>
        <v>0</v>
      </c>
      <c r="AD155" s="1" t="b">
        <f>AND($A155="x",'Daļu izvēle'!$Q151&lt;&gt;"",ISBLANK($P155))</f>
        <v>0</v>
      </c>
      <c r="AE155" s="1" t="e">
        <f t="shared" si="16"/>
        <v>#VALUE!</v>
      </c>
      <c r="AG155" s="76" t="b">
        <f>AND($A155="x",'Daļu izvēle'!$Q151&lt;&gt;"",'Daļu izvēle'!Q151&lt;&gt;0)</f>
        <v>0</v>
      </c>
      <c r="AH155" s="76" t="b">
        <f t="shared" si="22"/>
        <v>0</v>
      </c>
      <c r="AI155" s="57" t="b">
        <f>I155&gt;=0.85*Stādīšana!I154</f>
        <v>1</v>
      </c>
      <c r="AJ155" s="57" t="b">
        <f t="shared" si="23"/>
        <v>1</v>
      </c>
    </row>
    <row r="156" spans="1:36" hidden="1" x14ac:dyDescent="0.3">
      <c r="A156" s="324" t="str">
        <f>SUBSTITUTE('Daļu izvēle'!A152,"0","")</f>
        <v/>
      </c>
      <c r="B156" s="365">
        <f>'Daļu izvēle'!B152</f>
        <v>144</v>
      </c>
      <c r="C156" s="365" t="str">
        <f>'Daļu izvēle'!C152</f>
        <v>Vidusdaugava</v>
      </c>
      <c r="D156" s="366" t="str">
        <f>'Daļu izvēle'!D152</f>
        <v xml:space="preserve">Bauskas </v>
      </c>
      <c r="E156" s="370">
        <f>'Daļu izvēle'!Q152</f>
        <v>100</v>
      </c>
      <c r="F156" s="370">
        <f>'Daļu izvēle'!R152</f>
        <v>100</v>
      </c>
      <c r="G156" s="108">
        <f>'Daļu izvēle'!S152</f>
        <v>0</v>
      </c>
      <c r="H156" s="109">
        <f>'Daļu izvēle'!T152</f>
        <v>0</v>
      </c>
      <c r="I156" s="383"/>
      <c r="J156" s="404">
        <f t="shared" si="17"/>
        <v>0</v>
      </c>
      <c r="K156" s="167" t="str">
        <f>IF($AG156,IF(AND($I156&lt;&gt;"",$I156&lt;&gt;0),ROUND(ROUND($I156,3)*Cenas!$B$23*Cenas!B$27,2),0),"")</f>
        <v/>
      </c>
      <c r="L156" s="166" t="str">
        <f>IF($AG156,IF(AND($I156&lt;&gt;"",$I156&lt;&gt;0),ROUND(ROUND($I156,3)*Cenas!$B$23*Cenas!C$27,2),0),"")</f>
        <v/>
      </c>
      <c r="M156" s="166" t="str">
        <f>IF($AG156,IF(AND($I156&lt;&gt;"",$I156&lt;&gt;0),ROUND(ROUND($I156,3)*Cenas!$B$23*Cenas!D$27,2),0),"")</f>
        <v/>
      </c>
      <c r="N156" s="166" t="str">
        <f>IF($AG156,IF(AND($I156&lt;&gt;"",$I156&lt;&gt;0),ROUND(ROUND($I156,3)*Cenas!$B$23*Cenas!E$27,2),0),"")</f>
        <v/>
      </c>
      <c r="O156" s="166" t="str">
        <f>IF($AG156,IF(AND($I156&lt;&gt;"",$I156&lt;&gt;0),ROUND(ROUND($I156,3)*Cenas!$B$23*Cenas!F$27,2),0),"")</f>
        <v/>
      </c>
      <c r="P156" s="166" t="str">
        <f>IF($AG156,IF(AND($I156&lt;&gt;"",$I156&lt;&gt;0),ROUND(ROUND($I156,3)*Cenas!$B$23*Cenas!D$27,2),0),"")</f>
        <v/>
      </c>
      <c r="Q156" s="166" t="str">
        <f>IF($AG156,IF(AND($I156&lt;&gt;"",$I156&lt;&gt;0),ROUND(ROUND($I156,3)*Cenas!$B$23*Cenas!E$27,2),0),"")</f>
        <v/>
      </c>
      <c r="R156" s="166" t="str">
        <f>IF($AG156,IF(AND($I156&lt;&gt;"",$I156&lt;&gt;0),ROUND(ROUND($I156,3)*Cenas!$B$23*Cenas!I$27,2),0),"")</f>
        <v/>
      </c>
      <c r="S156" s="169" t="str">
        <f>IF($AG156,IF(AND($I156&lt;&gt;"",$I156&lt;&gt;0),ROUND(ROUND($I156,3)*Cenas!$B$23*Cenas!F$27,2),0),"")</f>
        <v/>
      </c>
      <c r="U156" t="b">
        <f t="shared" si="18"/>
        <v>1</v>
      </c>
      <c r="V156" t="b">
        <f t="shared" si="19"/>
        <v>1</v>
      </c>
      <c r="W156" t="b">
        <f>OR(AND(U156,V156,S156&gt;=0.89*'Daļu izvēle'!J152),NOT(Y156))</f>
        <v>1</v>
      </c>
      <c r="X156" t="b">
        <f t="shared" si="20"/>
        <v>1</v>
      </c>
      <c r="Y156" t="b">
        <f>AND($A156="x",NOT(ISBLANK('Daļu izvēle'!Q152)))</f>
        <v>0</v>
      </c>
      <c r="Z156" t="b">
        <f t="shared" si="21"/>
        <v>1</v>
      </c>
      <c r="AC156" s="1" t="b">
        <f>AND($A156="x",'Daļu izvēle'!$Q152&lt;&gt;"",ISBLANK($K156))</f>
        <v>0</v>
      </c>
      <c r="AD156" s="1" t="b">
        <f>AND($A156="x",'Daļu izvēle'!$Q152&lt;&gt;"",ISBLANK($P156))</f>
        <v>0</v>
      </c>
      <c r="AE156" s="1" t="e">
        <f t="shared" si="16"/>
        <v>#VALUE!</v>
      </c>
      <c r="AG156" s="76" t="b">
        <f>AND($A156="x",'Daļu izvēle'!$Q152&lt;&gt;"",'Daļu izvēle'!Q152&lt;&gt;0)</f>
        <v>0</v>
      </c>
      <c r="AH156" s="76" t="b">
        <f t="shared" si="22"/>
        <v>0</v>
      </c>
      <c r="AI156" s="57" t="b">
        <f>I156&gt;=0.85*Stādīšana!I155</f>
        <v>1</v>
      </c>
      <c r="AJ156" s="57" t="b">
        <f t="shared" si="23"/>
        <v>1</v>
      </c>
    </row>
    <row r="157" spans="1:36" hidden="1" x14ac:dyDescent="0.3">
      <c r="A157" s="324" t="str">
        <f>SUBSTITUTE('Daļu izvēle'!A153,"0","")</f>
        <v/>
      </c>
      <c r="B157" s="365">
        <f>'Daļu izvēle'!B153</f>
        <v>145</v>
      </c>
      <c r="C157" s="365" t="str">
        <f>'Daļu izvēle'!C153</f>
        <v>Vidusdaugava</v>
      </c>
      <c r="D157" s="366" t="str">
        <f>'Daļu izvēle'!D153</f>
        <v xml:space="preserve">Bauskas </v>
      </c>
      <c r="E157" s="370">
        <f>'Daļu izvēle'!Q153</f>
        <v>100</v>
      </c>
      <c r="F157" s="370">
        <f>'Daļu izvēle'!R153</f>
        <v>100</v>
      </c>
      <c r="G157" s="108">
        <f>'Daļu izvēle'!S153</f>
        <v>0</v>
      </c>
      <c r="H157" s="109">
        <f>'Daļu izvēle'!T153</f>
        <v>0</v>
      </c>
      <c r="I157" s="383"/>
      <c r="J157" s="404">
        <f t="shared" si="17"/>
        <v>0</v>
      </c>
      <c r="K157" s="167" t="str">
        <f>IF($AG157,IF(AND($I157&lt;&gt;"",$I157&lt;&gt;0),ROUND(ROUND($I157,3)*Cenas!$B$23*Cenas!B$27,2),0),"")</f>
        <v/>
      </c>
      <c r="L157" s="166" t="str">
        <f>IF($AG157,IF(AND($I157&lt;&gt;"",$I157&lt;&gt;0),ROUND(ROUND($I157,3)*Cenas!$B$23*Cenas!C$27,2),0),"")</f>
        <v/>
      </c>
      <c r="M157" s="166" t="str">
        <f>IF($AG157,IF(AND($I157&lt;&gt;"",$I157&lt;&gt;0),ROUND(ROUND($I157,3)*Cenas!$B$23*Cenas!D$27,2),0),"")</f>
        <v/>
      </c>
      <c r="N157" s="166" t="str">
        <f>IF($AG157,IF(AND($I157&lt;&gt;"",$I157&lt;&gt;0),ROUND(ROUND($I157,3)*Cenas!$B$23*Cenas!E$27,2),0),"")</f>
        <v/>
      </c>
      <c r="O157" s="166" t="str">
        <f>IF($AG157,IF(AND($I157&lt;&gt;"",$I157&lt;&gt;0),ROUND(ROUND($I157,3)*Cenas!$B$23*Cenas!F$27,2),0),"")</f>
        <v/>
      </c>
      <c r="P157" s="166" t="str">
        <f>IF($AG157,IF(AND($I157&lt;&gt;"",$I157&lt;&gt;0),ROUND(ROUND($I157,3)*Cenas!$B$23*Cenas!D$27,2),0),"")</f>
        <v/>
      </c>
      <c r="Q157" s="166" t="str">
        <f>IF($AG157,IF(AND($I157&lt;&gt;"",$I157&lt;&gt;0),ROUND(ROUND($I157,3)*Cenas!$B$23*Cenas!E$27,2),0),"")</f>
        <v/>
      </c>
      <c r="R157" s="166" t="str">
        <f>IF($AG157,IF(AND($I157&lt;&gt;"",$I157&lt;&gt;0),ROUND(ROUND($I157,3)*Cenas!$B$23*Cenas!I$27,2),0),"")</f>
        <v/>
      </c>
      <c r="S157" s="169" t="str">
        <f>IF($AG157,IF(AND($I157&lt;&gt;"",$I157&lt;&gt;0),ROUND(ROUND($I157,3)*Cenas!$B$23*Cenas!F$27,2),0),"")</f>
        <v/>
      </c>
      <c r="U157" t="b">
        <f t="shared" si="18"/>
        <v>1</v>
      </c>
      <c r="V157" t="b">
        <f t="shared" si="19"/>
        <v>1</v>
      </c>
      <c r="W157" t="b">
        <f>OR(AND(U157,V157,S157&gt;=0.89*'Daļu izvēle'!J153),NOT(Y157))</f>
        <v>1</v>
      </c>
      <c r="X157" t="b">
        <f t="shared" si="20"/>
        <v>1</v>
      </c>
      <c r="Y157" t="b">
        <f>AND($A157="x",NOT(ISBLANK('Daļu izvēle'!Q153)))</f>
        <v>0</v>
      </c>
      <c r="Z157" t="b">
        <f t="shared" si="21"/>
        <v>1</v>
      </c>
      <c r="AC157" s="1" t="b">
        <f>AND($A157="x",'Daļu izvēle'!$Q153&lt;&gt;"",ISBLANK($K157))</f>
        <v>0</v>
      </c>
      <c r="AD157" s="1" t="b">
        <f>AND($A157="x",'Daļu izvēle'!$Q153&lt;&gt;"",ISBLANK($P157))</f>
        <v>0</v>
      </c>
      <c r="AE157" s="1" t="e">
        <f t="shared" si="16"/>
        <v>#VALUE!</v>
      </c>
      <c r="AG157" s="76" t="b">
        <f>AND($A157="x",'Daļu izvēle'!$Q153&lt;&gt;"",'Daļu izvēle'!Q153&lt;&gt;0)</f>
        <v>0</v>
      </c>
      <c r="AH157" s="76" t="b">
        <f t="shared" si="22"/>
        <v>0</v>
      </c>
      <c r="AI157" s="57" t="b">
        <f>I157&gt;=0.85*Stādīšana!I156</f>
        <v>1</v>
      </c>
      <c r="AJ157" s="57" t="b">
        <f t="shared" si="23"/>
        <v>1</v>
      </c>
    </row>
    <row r="158" spans="1:36" hidden="1" x14ac:dyDescent="0.3">
      <c r="A158" s="324" t="str">
        <f>SUBSTITUTE('Daļu izvēle'!A154,"0","")</f>
        <v/>
      </c>
      <c r="B158" s="365">
        <f>'Daļu izvēle'!B154</f>
        <v>146</v>
      </c>
      <c r="C158" s="365" t="str">
        <f>'Daļu izvēle'!C154</f>
        <v>Vidusdaugava</v>
      </c>
      <c r="D158" s="366" t="str">
        <f>'Daļu izvēle'!D154</f>
        <v xml:space="preserve">Bauskas </v>
      </c>
      <c r="E158" s="370">
        <f>'Daļu izvēle'!Q154</f>
        <v>50</v>
      </c>
      <c r="F158" s="370">
        <f>'Daļu izvēle'!R154</f>
        <v>50</v>
      </c>
      <c r="G158" s="108">
        <f>'Daļu izvēle'!S154</f>
        <v>0</v>
      </c>
      <c r="H158" s="109">
        <f>'Daļu izvēle'!T154</f>
        <v>0</v>
      </c>
      <c r="I158" s="383"/>
      <c r="J158" s="404">
        <f t="shared" si="17"/>
        <v>0</v>
      </c>
      <c r="K158" s="167" t="str">
        <f>IF($AG158,IF(AND($I158&lt;&gt;"",$I158&lt;&gt;0),ROUND(ROUND($I158,3)*Cenas!$B$23*Cenas!B$27,2),0),"")</f>
        <v/>
      </c>
      <c r="L158" s="166" t="str">
        <f>IF($AG158,IF(AND($I158&lt;&gt;"",$I158&lt;&gt;0),ROUND(ROUND($I158,3)*Cenas!$B$23*Cenas!C$27,2),0),"")</f>
        <v/>
      </c>
      <c r="M158" s="166" t="str">
        <f>IF($AG158,IF(AND($I158&lt;&gt;"",$I158&lt;&gt;0),ROUND(ROUND($I158,3)*Cenas!$B$23*Cenas!D$27,2),0),"")</f>
        <v/>
      </c>
      <c r="N158" s="166" t="str">
        <f>IF($AG158,IF(AND($I158&lt;&gt;"",$I158&lt;&gt;0),ROUND(ROUND($I158,3)*Cenas!$B$23*Cenas!E$27,2),0),"")</f>
        <v/>
      </c>
      <c r="O158" s="166" t="str">
        <f>IF($AG158,IF(AND($I158&lt;&gt;"",$I158&lt;&gt;0),ROUND(ROUND($I158,3)*Cenas!$B$23*Cenas!F$27,2),0),"")</f>
        <v/>
      </c>
      <c r="P158" s="166" t="str">
        <f>IF($AG158,IF(AND($I158&lt;&gt;"",$I158&lt;&gt;0),ROUND(ROUND($I158,3)*Cenas!$B$23*Cenas!D$27,2),0),"")</f>
        <v/>
      </c>
      <c r="Q158" s="166" t="str">
        <f>IF($AG158,IF(AND($I158&lt;&gt;"",$I158&lt;&gt;0),ROUND(ROUND($I158,3)*Cenas!$B$23*Cenas!E$27,2),0),"")</f>
        <v/>
      </c>
      <c r="R158" s="166" t="str">
        <f>IF($AG158,IF(AND($I158&lt;&gt;"",$I158&lt;&gt;0),ROUND(ROUND($I158,3)*Cenas!$B$23*Cenas!I$27,2),0),"")</f>
        <v/>
      </c>
      <c r="S158" s="169" t="str">
        <f>IF($AG158,IF(AND($I158&lt;&gt;"",$I158&lt;&gt;0),ROUND(ROUND($I158,3)*Cenas!$B$23*Cenas!F$27,2),0),"")</f>
        <v/>
      </c>
      <c r="U158" t="b">
        <f t="shared" si="18"/>
        <v>1</v>
      </c>
      <c r="V158" t="b">
        <f t="shared" si="19"/>
        <v>1</v>
      </c>
      <c r="W158" t="b">
        <f>OR(AND(U158,V158,S158&gt;=0.89*'Daļu izvēle'!J154),NOT(Y158))</f>
        <v>1</v>
      </c>
      <c r="X158" t="b">
        <f t="shared" si="20"/>
        <v>1</v>
      </c>
      <c r="Y158" t="b">
        <f>AND($A158="x",NOT(ISBLANK('Daļu izvēle'!Q154)))</f>
        <v>0</v>
      </c>
      <c r="Z158" t="b">
        <f t="shared" si="21"/>
        <v>1</v>
      </c>
      <c r="AC158" s="1" t="b">
        <f>AND($A158="x",'Daļu izvēle'!$Q154&lt;&gt;"",ISBLANK($K158))</f>
        <v>0</v>
      </c>
      <c r="AD158" s="1" t="b">
        <f>AND($A158="x",'Daļu izvēle'!$Q154&lt;&gt;"",ISBLANK($P158))</f>
        <v>0</v>
      </c>
      <c r="AE158" s="1" t="e">
        <f t="shared" si="16"/>
        <v>#VALUE!</v>
      </c>
      <c r="AG158" s="76" t="b">
        <f>AND($A158="x",'Daļu izvēle'!$Q154&lt;&gt;"",'Daļu izvēle'!Q154&lt;&gt;0)</f>
        <v>0</v>
      </c>
      <c r="AH158" s="76" t="b">
        <f t="shared" si="22"/>
        <v>0</v>
      </c>
      <c r="AI158" s="57" t="b">
        <f>I158&gt;=0.85*Stādīšana!I157</f>
        <v>1</v>
      </c>
      <c r="AJ158" s="57" t="b">
        <f t="shared" si="23"/>
        <v>1</v>
      </c>
    </row>
    <row r="159" spans="1:36" hidden="1" x14ac:dyDescent="0.3">
      <c r="A159" s="324" t="str">
        <f>SUBSTITUTE('Daļu izvēle'!A155,"0","")</f>
        <v/>
      </c>
      <c r="B159" s="365">
        <f>'Daļu izvēle'!B155</f>
        <v>147</v>
      </c>
      <c r="C159" s="365" t="str">
        <f>'Daļu izvēle'!C155</f>
        <v>Vidusdaugava</v>
      </c>
      <c r="D159" s="366" t="str">
        <f>'Daļu izvēle'!D155</f>
        <v xml:space="preserve">Bauskas </v>
      </c>
      <c r="E159" s="370">
        <f>'Daļu izvēle'!Q155</f>
        <v>50</v>
      </c>
      <c r="F159" s="370">
        <f>'Daļu izvēle'!R155</f>
        <v>50</v>
      </c>
      <c r="G159" s="108">
        <f>'Daļu izvēle'!S155</f>
        <v>0</v>
      </c>
      <c r="H159" s="109">
        <f>'Daļu izvēle'!T155</f>
        <v>0</v>
      </c>
      <c r="I159" s="383"/>
      <c r="J159" s="404">
        <f t="shared" si="17"/>
        <v>0</v>
      </c>
      <c r="K159" s="167" t="str">
        <f>IF($AG159,IF(AND($I159&lt;&gt;"",$I159&lt;&gt;0),ROUND(ROUND($I159,3)*Cenas!$B$23*Cenas!B$27,2),0),"")</f>
        <v/>
      </c>
      <c r="L159" s="166" t="str">
        <f>IF($AG159,IF(AND($I159&lt;&gt;"",$I159&lt;&gt;0),ROUND(ROUND($I159,3)*Cenas!$B$23*Cenas!C$27,2),0),"")</f>
        <v/>
      </c>
      <c r="M159" s="166" t="str">
        <f>IF($AG159,IF(AND($I159&lt;&gt;"",$I159&lt;&gt;0),ROUND(ROUND($I159,3)*Cenas!$B$23*Cenas!D$27,2),0),"")</f>
        <v/>
      </c>
      <c r="N159" s="166" t="str">
        <f>IF($AG159,IF(AND($I159&lt;&gt;"",$I159&lt;&gt;0),ROUND(ROUND($I159,3)*Cenas!$B$23*Cenas!E$27,2),0),"")</f>
        <v/>
      </c>
      <c r="O159" s="166" t="str">
        <f>IF($AG159,IF(AND($I159&lt;&gt;"",$I159&lt;&gt;0),ROUND(ROUND($I159,3)*Cenas!$B$23*Cenas!F$27,2),0),"")</f>
        <v/>
      </c>
      <c r="P159" s="166" t="str">
        <f>IF($AG159,IF(AND($I159&lt;&gt;"",$I159&lt;&gt;0),ROUND(ROUND($I159,3)*Cenas!$B$23*Cenas!D$27,2),0),"")</f>
        <v/>
      </c>
      <c r="Q159" s="166" t="str">
        <f>IF($AG159,IF(AND($I159&lt;&gt;"",$I159&lt;&gt;0),ROUND(ROUND($I159,3)*Cenas!$B$23*Cenas!E$27,2),0),"")</f>
        <v/>
      </c>
      <c r="R159" s="166" t="str">
        <f>IF($AG159,IF(AND($I159&lt;&gt;"",$I159&lt;&gt;0),ROUND(ROUND($I159,3)*Cenas!$B$23*Cenas!I$27,2),0),"")</f>
        <v/>
      </c>
      <c r="S159" s="169" t="str">
        <f>IF($AG159,IF(AND($I159&lt;&gt;"",$I159&lt;&gt;0),ROUND(ROUND($I159,3)*Cenas!$B$23*Cenas!F$27,2),0),"")</f>
        <v/>
      </c>
      <c r="U159" t="b">
        <f t="shared" si="18"/>
        <v>1</v>
      </c>
      <c r="V159" t="b">
        <f t="shared" si="19"/>
        <v>1</v>
      </c>
      <c r="W159" t="b">
        <f>OR(AND(U159,V159,S159&gt;=0.89*'Daļu izvēle'!J155),NOT(Y159))</f>
        <v>1</v>
      </c>
      <c r="X159" t="b">
        <f t="shared" si="20"/>
        <v>1</v>
      </c>
      <c r="Y159" t="b">
        <f>AND($A159="x",NOT(ISBLANK('Daļu izvēle'!Q155)))</f>
        <v>0</v>
      </c>
      <c r="Z159" t="b">
        <f t="shared" si="21"/>
        <v>1</v>
      </c>
      <c r="AC159" s="1" t="b">
        <f>AND($A159="x",'Daļu izvēle'!$Q155&lt;&gt;"",ISBLANK($K159))</f>
        <v>0</v>
      </c>
      <c r="AD159" s="1" t="b">
        <f>AND($A159="x",'Daļu izvēle'!$Q155&lt;&gt;"",ISBLANK($P159))</f>
        <v>0</v>
      </c>
      <c r="AE159" s="1" t="e">
        <f t="shared" si="16"/>
        <v>#VALUE!</v>
      </c>
      <c r="AG159" s="76" t="b">
        <f>AND($A159="x",'Daļu izvēle'!$Q155&lt;&gt;"",'Daļu izvēle'!Q155&lt;&gt;0)</f>
        <v>0</v>
      </c>
      <c r="AH159" s="76" t="b">
        <f t="shared" si="22"/>
        <v>0</v>
      </c>
      <c r="AI159" s="57" t="b">
        <f>I159&gt;=0.85*Stādīšana!I158</f>
        <v>1</v>
      </c>
      <c r="AJ159" s="57" t="b">
        <f t="shared" si="23"/>
        <v>1</v>
      </c>
    </row>
    <row r="160" spans="1:36" hidden="1" x14ac:dyDescent="0.3">
      <c r="A160" s="324" t="str">
        <f>SUBSTITUTE('Daļu izvēle'!A156,"0","")</f>
        <v/>
      </c>
      <c r="B160" s="365">
        <f>'Daļu izvēle'!B156</f>
        <v>148</v>
      </c>
      <c r="C160" s="365" t="str">
        <f>'Daļu izvēle'!C156</f>
        <v>Vidusdaugava</v>
      </c>
      <c r="D160" s="366" t="str">
        <f>'Daļu izvēle'!D156</f>
        <v xml:space="preserve">Bauskas </v>
      </c>
      <c r="E160" s="370">
        <f>'Daļu izvēle'!Q156</f>
        <v>60</v>
      </c>
      <c r="F160" s="370">
        <f>'Daļu izvēle'!R156</f>
        <v>0</v>
      </c>
      <c r="G160" s="108">
        <f>'Daļu izvēle'!S156</f>
        <v>0</v>
      </c>
      <c r="H160" s="109">
        <f>'Daļu izvēle'!T156</f>
        <v>0</v>
      </c>
      <c r="I160" s="383"/>
      <c r="J160" s="404">
        <f t="shared" si="17"/>
        <v>0</v>
      </c>
      <c r="K160" s="167" t="str">
        <f>IF($AG160,IF(AND($I160&lt;&gt;"",$I160&lt;&gt;0),ROUND(ROUND($I160,3)*Cenas!$B$23*Cenas!B$27,2),0),"")</f>
        <v/>
      </c>
      <c r="L160" s="166" t="str">
        <f>IF($AG160,IF(AND($I160&lt;&gt;"",$I160&lt;&gt;0),ROUND(ROUND($I160,3)*Cenas!$B$23*Cenas!C$27,2),0),"")</f>
        <v/>
      </c>
      <c r="M160" s="166" t="str">
        <f>IF($AG160,IF(AND($I160&lt;&gt;"",$I160&lt;&gt;0),ROUND(ROUND($I160,3)*Cenas!$B$23*Cenas!D$27,2),0),"")</f>
        <v/>
      </c>
      <c r="N160" s="166" t="str">
        <f>IF($AG160,IF(AND($I160&lt;&gt;"",$I160&lt;&gt;0),ROUND(ROUND($I160,3)*Cenas!$B$23*Cenas!E$27,2),0),"")</f>
        <v/>
      </c>
      <c r="O160" s="166" t="str">
        <f>IF($AG160,IF(AND($I160&lt;&gt;"",$I160&lt;&gt;0),ROUND(ROUND($I160,3)*Cenas!$B$23*Cenas!F$27,2),0),"")</f>
        <v/>
      </c>
      <c r="P160" s="166" t="str">
        <f>IF($AG160,IF(AND($I160&lt;&gt;"",$I160&lt;&gt;0),ROUND(ROUND($I160,3)*Cenas!$B$23*Cenas!D$27,2),0),"")</f>
        <v/>
      </c>
      <c r="Q160" s="166" t="str">
        <f>IF($AG160,IF(AND($I160&lt;&gt;"",$I160&lt;&gt;0),ROUND(ROUND($I160,3)*Cenas!$B$23*Cenas!E$27,2),0),"")</f>
        <v/>
      </c>
      <c r="R160" s="166" t="str">
        <f>IF($AG160,IF(AND($I160&lt;&gt;"",$I160&lt;&gt;0),ROUND(ROUND($I160,3)*Cenas!$B$23*Cenas!I$27,2),0),"")</f>
        <v/>
      </c>
      <c r="S160" s="169" t="str">
        <f>IF($AG160,IF(AND($I160&lt;&gt;"",$I160&lt;&gt;0),ROUND(ROUND($I160,3)*Cenas!$B$23*Cenas!F$27,2),0),"")</f>
        <v/>
      </c>
      <c r="U160" t="b">
        <f t="shared" si="18"/>
        <v>1</v>
      </c>
      <c r="V160" t="b">
        <f t="shared" si="19"/>
        <v>1</v>
      </c>
      <c r="W160" t="b">
        <f>OR(AND(U160,V160,S160&gt;=0.89*'Daļu izvēle'!J156),NOT(Y160))</f>
        <v>1</v>
      </c>
      <c r="X160" t="b">
        <f t="shared" si="20"/>
        <v>1</v>
      </c>
      <c r="Y160" t="b">
        <f>AND($A160="x",NOT(ISBLANK('Daļu izvēle'!Q156)))</f>
        <v>0</v>
      </c>
      <c r="Z160" t="b">
        <f t="shared" si="21"/>
        <v>1</v>
      </c>
      <c r="AC160" s="1" t="b">
        <f>AND($A160="x",'Daļu izvēle'!$Q156&lt;&gt;"",ISBLANK($K160))</f>
        <v>0</v>
      </c>
      <c r="AD160" s="1" t="b">
        <f>AND($A160="x",'Daļu izvēle'!$Q156&lt;&gt;"",ISBLANK($P160))</f>
        <v>0</v>
      </c>
      <c r="AE160" s="1" t="e">
        <f t="shared" si="16"/>
        <v>#VALUE!</v>
      </c>
      <c r="AG160" s="76" t="b">
        <f>AND($A160="x",'Daļu izvēle'!$Q156&lt;&gt;"",'Daļu izvēle'!Q156&lt;&gt;0)</f>
        <v>0</v>
      </c>
      <c r="AH160" s="76" t="b">
        <f t="shared" si="22"/>
        <v>0</v>
      </c>
      <c r="AI160" s="57" t="b">
        <f>I160&gt;=0.85*Stādīšana!I159</f>
        <v>1</v>
      </c>
      <c r="AJ160" s="57" t="b">
        <f t="shared" si="23"/>
        <v>1</v>
      </c>
    </row>
    <row r="161" spans="1:36" hidden="1" x14ac:dyDescent="0.3">
      <c r="A161" s="324" t="str">
        <f>SUBSTITUTE('Daļu izvēle'!A157,"0","")</f>
        <v/>
      </c>
      <c r="B161" s="365">
        <f>'Daļu izvēle'!B157</f>
        <v>149</v>
      </c>
      <c r="C161" s="365" t="str">
        <f>'Daļu izvēle'!C157</f>
        <v>Vidusdaugava</v>
      </c>
      <c r="D161" s="366" t="str">
        <f>'Daļu izvēle'!D157</f>
        <v xml:space="preserve">Bauskas </v>
      </c>
      <c r="E161" s="370">
        <f>'Daļu izvēle'!Q157</f>
        <v>0</v>
      </c>
      <c r="F161" s="370">
        <f>'Daļu izvēle'!R157</f>
        <v>0</v>
      </c>
      <c r="G161" s="108">
        <f>'Daļu izvēle'!S157</f>
        <v>0</v>
      </c>
      <c r="H161" s="109">
        <f>'Daļu izvēle'!T157</f>
        <v>0</v>
      </c>
      <c r="I161" s="383"/>
      <c r="J161" s="404">
        <f t="shared" si="17"/>
        <v>0</v>
      </c>
      <c r="K161" s="167" t="str">
        <f>IF($AG161,IF(AND($I161&lt;&gt;"",$I161&lt;&gt;0),ROUND(ROUND($I161,3)*Cenas!$B$23*Cenas!B$27,2),0),"")</f>
        <v/>
      </c>
      <c r="L161" s="166" t="str">
        <f>IF($AG161,IF(AND($I161&lt;&gt;"",$I161&lt;&gt;0),ROUND(ROUND($I161,3)*Cenas!$B$23*Cenas!C$27,2),0),"")</f>
        <v/>
      </c>
      <c r="M161" s="166" t="str">
        <f>IF($AG161,IF(AND($I161&lt;&gt;"",$I161&lt;&gt;0),ROUND(ROUND($I161,3)*Cenas!$B$23*Cenas!D$27,2),0),"")</f>
        <v/>
      </c>
      <c r="N161" s="166" t="str">
        <f>IF($AG161,IF(AND($I161&lt;&gt;"",$I161&lt;&gt;0),ROUND(ROUND($I161,3)*Cenas!$B$23*Cenas!E$27,2),0),"")</f>
        <v/>
      </c>
      <c r="O161" s="166" t="str">
        <f>IF($AG161,IF(AND($I161&lt;&gt;"",$I161&lt;&gt;0),ROUND(ROUND($I161,3)*Cenas!$B$23*Cenas!F$27,2),0),"")</f>
        <v/>
      </c>
      <c r="P161" s="166" t="str">
        <f>IF($AG161,IF(AND($I161&lt;&gt;"",$I161&lt;&gt;0),ROUND(ROUND($I161,3)*Cenas!$B$23*Cenas!D$27,2),0),"")</f>
        <v/>
      </c>
      <c r="Q161" s="166" t="str">
        <f>IF($AG161,IF(AND($I161&lt;&gt;"",$I161&lt;&gt;0),ROUND(ROUND($I161,3)*Cenas!$B$23*Cenas!E$27,2),0),"")</f>
        <v/>
      </c>
      <c r="R161" s="166" t="str">
        <f>IF($AG161,IF(AND($I161&lt;&gt;"",$I161&lt;&gt;0),ROUND(ROUND($I161,3)*Cenas!$B$23*Cenas!I$27,2),0),"")</f>
        <v/>
      </c>
      <c r="S161" s="169" t="str">
        <f>IF($AG161,IF(AND($I161&lt;&gt;"",$I161&lt;&gt;0),ROUND(ROUND($I161,3)*Cenas!$B$23*Cenas!F$27,2),0),"")</f>
        <v/>
      </c>
      <c r="U161" t="b">
        <f t="shared" si="18"/>
        <v>1</v>
      </c>
      <c r="V161" t="b">
        <f t="shared" si="19"/>
        <v>1</v>
      </c>
      <c r="W161" t="b">
        <f>OR(AND(U161,V161,S161&gt;=0.89*'Daļu izvēle'!J157),NOT(Y161))</f>
        <v>1</v>
      </c>
      <c r="X161" t="b">
        <f t="shared" si="20"/>
        <v>1</v>
      </c>
      <c r="Y161" t="b">
        <f>AND($A161="x",NOT(ISBLANK('Daļu izvēle'!Q157)))</f>
        <v>0</v>
      </c>
      <c r="Z161" t="b">
        <f t="shared" si="21"/>
        <v>1</v>
      </c>
      <c r="AC161" s="1" t="b">
        <f>AND($A161="x",'Daļu izvēle'!$Q157&lt;&gt;"",ISBLANK($K161))</f>
        <v>0</v>
      </c>
      <c r="AD161" s="1" t="b">
        <f>AND($A161="x",'Daļu izvēle'!$Q157&lt;&gt;"",ISBLANK($P161))</f>
        <v>0</v>
      </c>
      <c r="AE161" s="1" t="e">
        <f t="shared" si="16"/>
        <v>#VALUE!</v>
      </c>
      <c r="AG161" s="76" t="b">
        <f>AND($A161="x",'Daļu izvēle'!$Q157&lt;&gt;"",'Daļu izvēle'!Q157&lt;&gt;0)</f>
        <v>0</v>
      </c>
      <c r="AH161" s="76" t="b">
        <f t="shared" si="22"/>
        <v>0</v>
      </c>
      <c r="AI161" s="57" t="b">
        <f>I161&gt;=0.85*Stādīšana!I160</f>
        <v>1</v>
      </c>
      <c r="AJ161" s="57" t="b">
        <f t="shared" si="23"/>
        <v>1</v>
      </c>
    </row>
    <row r="162" spans="1:36" hidden="1" x14ac:dyDescent="0.3">
      <c r="A162" s="324" t="str">
        <f>SUBSTITUTE('Daļu izvēle'!A158,"0","")</f>
        <v/>
      </c>
      <c r="B162" s="365">
        <f>'Daļu izvēle'!B158</f>
        <v>150</v>
      </c>
      <c r="C162" s="365" t="str">
        <f>'Daļu izvēle'!C158</f>
        <v>Vidusdaugava</v>
      </c>
      <c r="D162" s="366" t="str">
        <f>'Daļu izvēle'!D158</f>
        <v xml:space="preserve">Bauskas </v>
      </c>
      <c r="E162" s="370">
        <f>'Daļu izvēle'!Q158</f>
        <v>0</v>
      </c>
      <c r="F162" s="370">
        <f>'Daļu izvēle'!R158</f>
        <v>0</v>
      </c>
      <c r="G162" s="108">
        <f>'Daļu izvēle'!S158</f>
        <v>0</v>
      </c>
      <c r="H162" s="109">
        <f>'Daļu izvēle'!T158</f>
        <v>0</v>
      </c>
      <c r="I162" s="383"/>
      <c r="J162" s="404">
        <f t="shared" si="17"/>
        <v>0</v>
      </c>
      <c r="K162" s="167" t="str">
        <f>IF($AG162,IF(AND($I162&lt;&gt;"",$I162&lt;&gt;0),ROUND(ROUND($I162,3)*Cenas!$B$23*Cenas!B$27,2),0),"")</f>
        <v/>
      </c>
      <c r="L162" s="166" t="str">
        <f>IF($AG162,IF(AND($I162&lt;&gt;"",$I162&lt;&gt;0),ROUND(ROUND($I162,3)*Cenas!$B$23*Cenas!C$27,2),0),"")</f>
        <v/>
      </c>
      <c r="M162" s="166" t="str">
        <f>IF($AG162,IF(AND($I162&lt;&gt;"",$I162&lt;&gt;0),ROUND(ROUND($I162,3)*Cenas!$B$23*Cenas!D$27,2),0),"")</f>
        <v/>
      </c>
      <c r="N162" s="166" t="str">
        <f>IF($AG162,IF(AND($I162&lt;&gt;"",$I162&lt;&gt;0),ROUND(ROUND($I162,3)*Cenas!$B$23*Cenas!E$27,2),0),"")</f>
        <v/>
      </c>
      <c r="O162" s="166" t="str">
        <f>IF($AG162,IF(AND($I162&lt;&gt;"",$I162&lt;&gt;0),ROUND(ROUND($I162,3)*Cenas!$B$23*Cenas!F$27,2),0),"")</f>
        <v/>
      </c>
      <c r="P162" s="166" t="str">
        <f>IF($AG162,IF(AND($I162&lt;&gt;"",$I162&lt;&gt;0),ROUND(ROUND($I162,3)*Cenas!$B$23*Cenas!D$27,2),0),"")</f>
        <v/>
      </c>
      <c r="Q162" s="166" t="str">
        <f>IF($AG162,IF(AND($I162&lt;&gt;"",$I162&lt;&gt;0),ROUND(ROUND($I162,3)*Cenas!$B$23*Cenas!E$27,2),0),"")</f>
        <v/>
      </c>
      <c r="R162" s="166" t="str">
        <f>IF($AG162,IF(AND($I162&lt;&gt;"",$I162&lt;&gt;0),ROUND(ROUND($I162,3)*Cenas!$B$23*Cenas!I$27,2),0),"")</f>
        <v/>
      </c>
      <c r="S162" s="169" t="str">
        <f>IF($AG162,IF(AND($I162&lt;&gt;"",$I162&lt;&gt;0),ROUND(ROUND($I162,3)*Cenas!$B$23*Cenas!F$27,2),0),"")</f>
        <v/>
      </c>
      <c r="U162" t="b">
        <f t="shared" si="18"/>
        <v>1</v>
      </c>
      <c r="V162" t="b">
        <f t="shared" si="19"/>
        <v>1</v>
      </c>
      <c r="W162" t="b">
        <f>OR(AND(U162,V162,S162&gt;=0.89*'Daļu izvēle'!J158),NOT(Y162))</f>
        <v>1</v>
      </c>
      <c r="X162" t="b">
        <f t="shared" si="20"/>
        <v>1</v>
      </c>
      <c r="Y162" t="b">
        <f>AND($A162="x",NOT(ISBLANK('Daļu izvēle'!Q158)))</f>
        <v>0</v>
      </c>
      <c r="Z162" t="b">
        <f t="shared" si="21"/>
        <v>1</v>
      </c>
      <c r="AC162" s="1" t="b">
        <f>AND($A162="x",'Daļu izvēle'!$Q158&lt;&gt;"",ISBLANK($K162))</f>
        <v>0</v>
      </c>
      <c r="AD162" s="1" t="b">
        <f>AND($A162="x",'Daļu izvēle'!$Q158&lt;&gt;"",ISBLANK($P162))</f>
        <v>0</v>
      </c>
      <c r="AE162" s="1" t="e">
        <f t="shared" si="16"/>
        <v>#VALUE!</v>
      </c>
      <c r="AG162" s="76" t="b">
        <f>AND($A162="x",'Daļu izvēle'!$Q158&lt;&gt;"",'Daļu izvēle'!Q158&lt;&gt;0)</f>
        <v>0</v>
      </c>
      <c r="AH162" s="76" t="b">
        <f t="shared" si="22"/>
        <v>0</v>
      </c>
      <c r="AI162" s="57" t="b">
        <f>I162&gt;=0.85*Stādīšana!I161</f>
        <v>1</v>
      </c>
      <c r="AJ162" s="57" t="b">
        <f t="shared" si="23"/>
        <v>1</v>
      </c>
    </row>
    <row r="163" spans="1:36" hidden="1" x14ac:dyDescent="0.3">
      <c r="A163" s="324" t="str">
        <f>SUBSTITUTE('Daļu izvēle'!A159,"0","")</f>
        <v/>
      </c>
      <c r="B163" s="365">
        <f>'Daļu izvēle'!B159</f>
        <v>151</v>
      </c>
      <c r="C163" s="365" t="str">
        <f>'Daļu izvēle'!C159</f>
        <v>Vidusdaugava</v>
      </c>
      <c r="D163" s="366" t="str">
        <f>'Daļu izvēle'!D159</f>
        <v>Ērberģes</v>
      </c>
      <c r="E163" s="370">
        <f>'Daļu izvēle'!Q159</f>
        <v>110</v>
      </c>
      <c r="F163" s="370">
        <f>'Daļu izvēle'!R159</f>
        <v>110</v>
      </c>
      <c r="G163" s="108">
        <f>'Daļu izvēle'!S159</f>
        <v>0</v>
      </c>
      <c r="H163" s="109">
        <f>'Daļu izvēle'!T159</f>
        <v>0</v>
      </c>
      <c r="I163" s="383"/>
      <c r="J163" s="404">
        <f t="shared" si="17"/>
        <v>0</v>
      </c>
      <c r="K163" s="167" t="str">
        <f>IF($AG163,IF(AND($I163&lt;&gt;"",$I163&lt;&gt;0),ROUND(ROUND($I163,3)*Cenas!$B$23*Cenas!B$27,2),0),"")</f>
        <v/>
      </c>
      <c r="L163" s="166" t="str">
        <f>IF($AG163,IF(AND($I163&lt;&gt;"",$I163&lt;&gt;0),ROUND(ROUND($I163,3)*Cenas!$B$23*Cenas!C$27,2),0),"")</f>
        <v/>
      </c>
      <c r="M163" s="166" t="str">
        <f>IF($AG163,IF(AND($I163&lt;&gt;"",$I163&lt;&gt;0),ROUND(ROUND($I163,3)*Cenas!$B$23*Cenas!D$27,2),0),"")</f>
        <v/>
      </c>
      <c r="N163" s="166" t="str">
        <f>IF($AG163,IF(AND($I163&lt;&gt;"",$I163&lt;&gt;0),ROUND(ROUND($I163,3)*Cenas!$B$23*Cenas!E$27,2),0),"")</f>
        <v/>
      </c>
      <c r="O163" s="166" t="str">
        <f>IF($AG163,IF(AND($I163&lt;&gt;"",$I163&lt;&gt;0),ROUND(ROUND($I163,3)*Cenas!$B$23*Cenas!F$27,2),0),"")</f>
        <v/>
      </c>
      <c r="P163" s="166" t="str">
        <f>IF($AG163,IF(AND($I163&lt;&gt;"",$I163&lt;&gt;0),ROUND(ROUND($I163,3)*Cenas!$B$23*Cenas!D$27,2),0),"")</f>
        <v/>
      </c>
      <c r="Q163" s="166" t="str">
        <f>IF($AG163,IF(AND($I163&lt;&gt;"",$I163&lt;&gt;0),ROUND(ROUND($I163,3)*Cenas!$B$23*Cenas!E$27,2),0),"")</f>
        <v/>
      </c>
      <c r="R163" s="166" t="str">
        <f>IF($AG163,IF(AND($I163&lt;&gt;"",$I163&lt;&gt;0),ROUND(ROUND($I163,3)*Cenas!$B$23*Cenas!I$27,2),0),"")</f>
        <v/>
      </c>
      <c r="S163" s="169" t="str">
        <f>IF($AG163,IF(AND($I163&lt;&gt;"",$I163&lt;&gt;0),ROUND(ROUND($I163,3)*Cenas!$B$23*Cenas!F$27,2),0),"")</f>
        <v/>
      </c>
      <c r="U163" t="b">
        <f t="shared" si="18"/>
        <v>1</v>
      </c>
      <c r="V163" t="b">
        <f t="shared" si="19"/>
        <v>1</v>
      </c>
      <c r="W163" t="b">
        <f>OR(AND(U163,V163,S163&gt;=0.89*'Daļu izvēle'!J159),NOT(Y163))</f>
        <v>1</v>
      </c>
      <c r="X163" t="b">
        <f t="shared" si="20"/>
        <v>1</v>
      </c>
      <c r="Y163" t="b">
        <f>AND($A163="x",NOT(ISBLANK('Daļu izvēle'!Q159)))</f>
        <v>0</v>
      </c>
      <c r="Z163" t="b">
        <f t="shared" si="21"/>
        <v>1</v>
      </c>
      <c r="AC163" s="1" t="b">
        <f>AND($A163="x",'Daļu izvēle'!$Q159&lt;&gt;"",ISBLANK($K163))</f>
        <v>0</v>
      </c>
      <c r="AD163" s="1" t="b">
        <f>AND($A163="x",'Daļu izvēle'!$Q159&lt;&gt;"",ISBLANK($P163))</f>
        <v>0</v>
      </c>
      <c r="AE163" s="1" t="e">
        <f t="shared" si="16"/>
        <v>#VALUE!</v>
      </c>
      <c r="AG163" s="76" t="b">
        <f>AND($A163="x",'Daļu izvēle'!$Q159&lt;&gt;"",'Daļu izvēle'!Q159&lt;&gt;0)</f>
        <v>0</v>
      </c>
      <c r="AH163" s="76" t="b">
        <f t="shared" si="22"/>
        <v>0</v>
      </c>
      <c r="AI163" s="57" t="b">
        <f>I163&gt;=0.85*Stādīšana!I162</f>
        <v>1</v>
      </c>
      <c r="AJ163" s="57" t="b">
        <f t="shared" si="23"/>
        <v>1</v>
      </c>
    </row>
    <row r="164" spans="1:36" hidden="1" x14ac:dyDescent="0.3">
      <c r="A164" s="324" t="str">
        <f>SUBSTITUTE('Daļu izvēle'!A160,"0","")</f>
        <v/>
      </c>
      <c r="B164" s="365">
        <f>'Daļu izvēle'!B160</f>
        <v>152</v>
      </c>
      <c r="C164" s="365" t="str">
        <f>'Daļu izvēle'!C160</f>
        <v>Vidusdaugava</v>
      </c>
      <c r="D164" s="366" t="str">
        <f>'Daļu izvēle'!D160</f>
        <v>Ērberģes</v>
      </c>
      <c r="E164" s="370">
        <f>'Daļu izvēle'!Q160</f>
        <v>95</v>
      </c>
      <c r="F164" s="370">
        <f>'Daļu izvēle'!R160</f>
        <v>0</v>
      </c>
      <c r="G164" s="108">
        <f>'Daļu izvēle'!S160</f>
        <v>0</v>
      </c>
      <c r="H164" s="109">
        <f>'Daļu izvēle'!T160</f>
        <v>0</v>
      </c>
      <c r="I164" s="383"/>
      <c r="J164" s="404">
        <f t="shared" si="17"/>
        <v>0</v>
      </c>
      <c r="K164" s="167" t="str">
        <f>IF($AG164,IF(AND($I164&lt;&gt;"",$I164&lt;&gt;0),ROUND(ROUND($I164,3)*Cenas!$B$23*Cenas!B$27,2),0),"")</f>
        <v/>
      </c>
      <c r="L164" s="166" t="str">
        <f>IF($AG164,IF(AND($I164&lt;&gt;"",$I164&lt;&gt;0),ROUND(ROUND($I164,3)*Cenas!$B$23*Cenas!C$27,2),0),"")</f>
        <v/>
      </c>
      <c r="M164" s="166" t="str">
        <f>IF($AG164,IF(AND($I164&lt;&gt;"",$I164&lt;&gt;0),ROUND(ROUND($I164,3)*Cenas!$B$23*Cenas!D$27,2),0),"")</f>
        <v/>
      </c>
      <c r="N164" s="166" t="str">
        <f>IF($AG164,IF(AND($I164&lt;&gt;"",$I164&lt;&gt;0),ROUND(ROUND($I164,3)*Cenas!$B$23*Cenas!E$27,2),0),"")</f>
        <v/>
      </c>
      <c r="O164" s="166" t="str">
        <f>IF($AG164,IF(AND($I164&lt;&gt;"",$I164&lt;&gt;0),ROUND(ROUND($I164,3)*Cenas!$B$23*Cenas!F$27,2),0),"")</f>
        <v/>
      </c>
      <c r="P164" s="166" t="str">
        <f>IF($AG164,IF(AND($I164&lt;&gt;"",$I164&lt;&gt;0),ROUND(ROUND($I164,3)*Cenas!$B$23*Cenas!D$27,2),0),"")</f>
        <v/>
      </c>
      <c r="Q164" s="166" t="str">
        <f>IF($AG164,IF(AND($I164&lt;&gt;"",$I164&lt;&gt;0),ROUND(ROUND($I164,3)*Cenas!$B$23*Cenas!E$27,2),0),"")</f>
        <v/>
      </c>
      <c r="R164" s="166" t="str">
        <f>IF($AG164,IF(AND($I164&lt;&gt;"",$I164&lt;&gt;0),ROUND(ROUND($I164,3)*Cenas!$B$23*Cenas!I$27,2),0),"")</f>
        <v/>
      </c>
      <c r="S164" s="169" t="str">
        <f>IF($AG164,IF(AND($I164&lt;&gt;"",$I164&lt;&gt;0),ROUND(ROUND($I164,3)*Cenas!$B$23*Cenas!F$27,2),0),"")</f>
        <v/>
      </c>
      <c r="U164" t="b">
        <f t="shared" si="18"/>
        <v>1</v>
      </c>
      <c r="V164" t="b">
        <f t="shared" si="19"/>
        <v>1</v>
      </c>
      <c r="W164" t="b">
        <f>OR(AND(U164,V164,S164&gt;=0.89*'Daļu izvēle'!J160),NOT(Y164))</f>
        <v>1</v>
      </c>
      <c r="X164" t="b">
        <f t="shared" si="20"/>
        <v>1</v>
      </c>
      <c r="Y164" t="b">
        <f>AND($A164="x",NOT(ISBLANK('Daļu izvēle'!Q160)))</f>
        <v>0</v>
      </c>
      <c r="Z164" t="b">
        <f t="shared" si="21"/>
        <v>1</v>
      </c>
      <c r="AC164" s="1" t="b">
        <f>AND($A164="x",'Daļu izvēle'!$Q160&lt;&gt;"",ISBLANK($K164))</f>
        <v>0</v>
      </c>
      <c r="AD164" s="1" t="b">
        <f>AND($A164="x",'Daļu izvēle'!$Q160&lt;&gt;"",ISBLANK($P164))</f>
        <v>0</v>
      </c>
      <c r="AE164" s="1" t="e">
        <f t="shared" si="16"/>
        <v>#VALUE!</v>
      </c>
      <c r="AG164" s="76" t="b">
        <f>AND($A164="x",'Daļu izvēle'!$Q160&lt;&gt;"",'Daļu izvēle'!Q160&lt;&gt;0)</f>
        <v>0</v>
      </c>
      <c r="AH164" s="76" t="b">
        <f t="shared" si="22"/>
        <v>0</v>
      </c>
      <c r="AI164" s="57" t="b">
        <f>I164&gt;=0.85*Stādīšana!I163</f>
        <v>1</v>
      </c>
      <c r="AJ164" s="57" t="b">
        <f t="shared" si="23"/>
        <v>1</v>
      </c>
    </row>
    <row r="165" spans="1:36" hidden="1" x14ac:dyDescent="0.3">
      <c r="A165" s="324" t="str">
        <f>SUBSTITUTE('Daļu izvēle'!A161,"0","")</f>
        <v/>
      </c>
      <c r="B165" s="365">
        <f>'Daļu izvēle'!B161</f>
        <v>153</v>
      </c>
      <c r="C165" s="365" t="str">
        <f>'Daļu izvēle'!C161</f>
        <v>Vidusdaugava</v>
      </c>
      <c r="D165" s="366" t="str">
        <f>'Daļu izvēle'!D161</f>
        <v>Ērberģes</v>
      </c>
      <c r="E165" s="370">
        <f>'Daļu izvēle'!Q161</f>
        <v>65</v>
      </c>
      <c r="F165" s="370">
        <f>'Daļu izvēle'!R161</f>
        <v>65</v>
      </c>
      <c r="G165" s="108">
        <f>'Daļu izvēle'!S161</f>
        <v>0</v>
      </c>
      <c r="H165" s="109">
        <f>'Daļu izvēle'!T161</f>
        <v>0</v>
      </c>
      <c r="I165" s="383"/>
      <c r="J165" s="404">
        <f t="shared" si="17"/>
        <v>0</v>
      </c>
      <c r="K165" s="167" t="str">
        <f>IF($AG165,IF(AND($I165&lt;&gt;"",$I165&lt;&gt;0),ROUND(ROUND($I165,3)*Cenas!$B$23*Cenas!B$27,2),0),"")</f>
        <v/>
      </c>
      <c r="L165" s="166" t="str">
        <f>IF($AG165,IF(AND($I165&lt;&gt;"",$I165&lt;&gt;0),ROUND(ROUND($I165,3)*Cenas!$B$23*Cenas!C$27,2),0),"")</f>
        <v/>
      </c>
      <c r="M165" s="166" t="str">
        <f>IF($AG165,IF(AND($I165&lt;&gt;"",$I165&lt;&gt;0),ROUND(ROUND($I165,3)*Cenas!$B$23*Cenas!D$27,2),0),"")</f>
        <v/>
      </c>
      <c r="N165" s="166" t="str">
        <f>IF($AG165,IF(AND($I165&lt;&gt;"",$I165&lt;&gt;0),ROUND(ROUND($I165,3)*Cenas!$B$23*Cenas!E$27,2),0),"")</f>
        <v/>
      </c>
      <c r="O165" s="166" t="str">
        <f>IF($AG165,IF(AND($I165&lt;&gt;"",$I165&lt;&gt;0),ROUND(ROUND($I165,3)*Cenas!$B$23*Cenas!F$27,2),0),"")</f>
        <v/>
      </c>
      <c r="P165" s="166" t="str">
        <f>IF($AG165,IF(AND($I165&lt;&gt;"",$I165&lt;&gt;0),ROUND(ROUND($I165,3)*Cenas!$B$23*Cenas!D$27,2),0),"")</f>
        <v/>
      </c>
      <c r="Q165" s="166" t="str">
        <f>IF($AG165,IF(AND($I165&lt;&gt;"",$I165&lt;&gt;0),ROUND(ROUND($I165,3)*Cenas!$B$23*Cenas!E$27,2),0),"")</f>
        <v/>
      </c>
      <c r="R165" s="166" t="str">
        <f>IF($AG165,IF(AND($I165&lt;&gt;"",$I165&lt;&gt;0),ROUND(ROUND($I165,3)*Cenas!$B$23*Cenas!I$27,2),0),"")</f>
        <v/>
      </c>
      <c r="S165" s="169" t="str">
        <f>IF($AG165,IF(AND($I165&lt;&gt;"",$I165&lt;&gt;0),ROUND(ROUND($I165,3)*Cenas!$B$23*Cenas!F$27,2),0),"")</f>
        <v/>
      </c>
      <c r="U165" t="b">
        <f t="shared" si="18"/>
        <v>1</v>
      </c>
      <c r="V165" t="b">
        <f t="shared" si="19"/>
        <v>1</v>
      </c>
      <c r="W165" t="b">
        <f>OR(AND(U165,V165,S165&gt;=0.89*'Daļu izvēle'!J161),NOT(Y165))</f>
        <v>1</v>
      </c>
      <c r="X165" t="b">
        <f t="shared" si="20"/>
        <v>1</v>
      </c>
      <c r="Y165" t="b">
        <f>AND($A165="x",NOT(ISBLANK('Daļu izvēle'!Q161)))</f>
        <v>0</v>
      </c>
      <c r="Z165" t="b">
        <f t="shared" si="21"/>
        <v>1</v>
      </c>
      <c r="AC165" s="1" t="b">
        <f>AND($A165="x",'Daļu izvēle'!$Q161&lt;&gt;"",ISBLANK($K165))</f>
        <v>0</v>
      </c>
      <c r="AD165" s="1" t="b">
        <f>AND($A165="x",'Daļu izvēle'!$Q161&lt;&gt;"",ISBLANK($P165))</f>
        <v>0</v>
      </c>
      <c r="AE165" s="1" t="e">
        <f t="shared" si="16"/>
        <v>#VALUE!</v>
      </c>
      <c r="AG165" s="76" t="b">
        <f>AND($A165="x",'Daļu izvēle'!$Q161&lt;&gt;"",'Daļu izvēle'!Q161&lt;&gt;0)</f>
        <v>0</v>
      </c>
      <c r="AH165" s="76" t="b">
        <f t="shared" si="22"/>
        <v>0</v>
      </c>
      <c r="AI165" s="57" t="b">
        <f>I165&gt;=0.85*Stādīšana!I164</f>
        <v>1</v>
      </c>
      <c r="AJ165" s="57" t="b">
        <f t="shared" si="23"/>
        <v>1</v>
      </c>
    </row>
    <row r="166" spans="1:36" hidden="1" x14ac:dyDescent="0.3">
      <c r="A166" s="324" t="str">
        <f>SUBSTITUTE('Daļu izvēle'!A162,"0","")</f>
        <v/>
      </c>
      <c r="B166" s="365">
        <f>'Daļu izvēle'!B162</f>
        <v>154</v>
      </c>
      <c r="C166" s="365" t="str">
        <f>'Daļu izvēle'!C162</f>
        <v>Vidusdaugava</v>
      </c>
      <c r="D166" s="366" t="str">
        <f>'Daļu izvēle'!D162</f>
        <v>Ērberģes</v>
      </c>
      <c r="E166" s="370">
        <f>'Daļu izvēle'!Q162</f>
        <v>40</v>
      </c>
      <c r="F166" s="370">
        <f>'Daļu izvēle'!R162</f>
        <v>0</v>
      </c>
      <c r="G166" s="108">
        <f>'Daļu izvēle'!S162</f>
        <v>0</v>
      </c>
      <c r="H166" s="109">
        <f>'Daļu izvēle'!T162</f>
        <v>0</v>
      </c>
      <c r="I166" s="383"/>
      <c r="J166" s="404">
        <f t="shared" si="17"/>
        <v>0</v>
      </c>
      <c r="K166" s="167" t="str">
        <f>IF($AG166,IF(AND($I166&lt;&gt;"",$I166&lt;&gt;0),ROUND(ROUND($I166,3)*Cenas!$B$23*Cenas!B$27,2),0),"")</f>
        <v/>
      </c>
      <c r="L166" s="166" t="str">
        <f>IF($AG166,IF(AND($I166&lt;&gt;"",$I166&lt;&gt;0),ROUND(ROUND($I166,3)*Cenas!$B$23*Cenas!C$27,2),0),"")</f>
        <v/>
      </c>
      <c r="M166" s="166" t="str">
        <f>IF($AG166,IF(AND($I166&lt;&gt;"",$I166&lt;&gt;0),ROUND(ROUND($I166,3)*Cenas!$B$23*Cenas!D$27,2),0),"")</f>
        <v/>
      </c>
      <c r="N166" s="166" t="str">
        <f>IF($AG166,IF(AND($I166&lt;&gt;"",$I166&lt;&gt;0),ROUND(ROUND($I166,3)*Cenas!$B$23*Cenas!E$27,2),0),"")</f>
        <v/>
      </c>
      <c r="O166" s="166" t="str">
        <f>IF($AG166,IF(AND($I166&lt;&gt;"",$I166&lt;&gt;0),ROUND(ROUND($I166,3)*Cenas!$B$23*Cenas!F$27,2),0),"")</f>
        <v/>
      </c>
      <c r="P166" s="166" t="str">
        <f>IF($AG166,IF(AND($I166&lt;&gt;"",$I166&lt;&gt;0),ROUND(ROUND($I166,3)*Cenas!$B$23*Cenas!D$27,2),0),"")</f>
        <v/>
      </c>
      <c r="Q166" s="166" t="str">
        <f>IF($AG166,IF(AND($I166&lt;&gt;"",$I166&lt;&gt;0),ROUND(ROUND($I166,3)*Cenas!$B$23*Cenas!E$27,2),0),"")</f>
        <v/>
      </c>
      <c r="R166" s="166" t="str">
        <f>IF($AG166,IF(AND($I166&lt;&gt;"",$I166&lt;&gt;0),ROUND(ROUND($I166,3)*Cenas!$B$23*Cenas!I$27,2),0),"")</f>
        <v/>
      </c>
      <c r="S166" s="169" t="str">
        <f>IF($AG166,IF(AND($I166&lt;&gt;"",$I166&lt;&gt;0),ROUND(ROUND($I166,3)*Cenas!$B$23*Cenas!F$27,2),0),"")</f>
        <v/>
      </c>
      <c r="U166" t="b">
        <f t="shared" si="18"/>
        <v>1</v>
      </c>
      <c r="V166" t="b">
        <f t="shared" si="19"/>
        <v>1</v>
      </c>
      <c r="W166" t="b">
        <f>OR(AND(U166,V166,S166&gt;=0.89*'Daļu izvēle'!J162),NOT(Y166))</f>
        <v>1</v>
      </c>
      <c r="X166" t="b">
        <f t="shared" si="20"/>
        <v>1</v>
      </c>
      <c r="Y166" t="b">
        <f>AND($A166="x",NOT(ISBLANK('Daļu izvēle'!Q162)))</f>
        <v>0</v>
      </c>
      <c r="Z166" t="b">
        <f t="shared" si="21"/>
        <v>1</v>
      </c>
      <c r="AC166" s="1" t="b">
        <f>AND($A166="x",'Daļu izvēle'!$Q162&lt;&gt;"",ISBLANK($K166))</f>
        <v>0</v>
      </c>
      <c r="AD166" s="1" t="b">
        <f>AND($A166="x",'Daļu izvēle'!$Q162&lt;&gt;"",ISBLANK($P166))</f>
        <v>0</v>
      </c>
      <c r="AE166" s="1" t="e">
        <f t="shared" si="16"/>
        <v>#VALUE!</v>
      </c>
      <c r="AG166" s="76" t="b">
        <f>AND($A166="x",'Daļu izvēle'!$Q162&lt;&gt;"",'Daļu izvēle'!Q162&lt;&gt;0)</f>
        <v>0</v>
      </c>
      <c r="AH166" s="76" t="b">
        <f t="shared" si="22"/>
        <v>0</v>
      </c>
      <c r="AI166" s="57" t="b">
        <f>I166&gt;=0.85*Stādīšana!I165</f>
        <v>1</v>
      </c>
      <c r="AJ166" s="57" t="b">
        <f t="shared" si="23"/>
        <v>1</v>
      </c>
    </row>
    <row r="167" spans="1:36" hidden="1" x14ac:dyDescent="0.3">
      <c r="A167" s="324" t="str">
        <f>SUBSTITUTE('Daļu izvēle'!A163,"0","")</f>
        <v/>
      </c>
      <c r="B167" s="365">
        <f>'Daļu izvēle'!B163</f>
        <v>155</v>
      </c>
      <c r="C167" s="365" t="str">
        <f>'Daļu izvēle'!C163</f>
        <v>Vidusdaugava</v>
      </c>
      <c r="D167" s="366" t="str">
        <f>'Daļu izvēle'!D163</f>
        <v>Jaunjelgavas</v>
      </c>
      <c r="E167" s="370">
        <f>'Daļu izvēle'!Q163</f>
        <v>0</v>
      </c>
      <c r="F167" s="370">
        <f>'Daļu izvēle'!R163</f>
        <v>0</v>
      </c>
      <c r="G167" s="108">
        <f>'Daļu izvēle'!S163</f>
        <v>0</v>
      </c>
      <c r="H167" s="109">
        <f>'Daļu izvēle'!T163</f>
        <v>0</v>
      </c>
      <c r="I167" s="383"/>
      <c r="J167" s="404">
        <f t="shared" si="17"/>
        <v>0</v>
      </c>
      <c r="K167" s="167" t="str">
        <f>IF($AG167,IF(AND($I167&lt;&gt;"",$I167&lt;&gt;0),ROUND(ROUND($I167,3)*Cenas!$B$23*Cenas!B$27,2),0),"")</f>
        <v/>
      </c>
      <c r="L167" s="166" t="str">
        <f>IF($AG167,IF(AND($I167&lt;&gt;"",$I167&lt;&gt;0),ROUND(ROUND($I167,3)*Cenas!$B$23*Cenas!C$27,2),0),"")</f>
        <v/>
      </c>
      <c r="M167" s="166" t="str">
        <f>IF($AG167,IF(AND($I167&lt;&gt;"",$I167&lt;&gt;0),ROUND(ROUND($I167,3)*Cenas!$B$23*Cenas!D$27,2),0),"")</f>
        <v/>
      </c>
      <c r="N167" s="166" t="str">
        <f>IF($AG167,IF(AND($I167&lt;&gt;"",$I167&lt;&gt;0),ROUND(ROUND($I167,3)*Cenas!$B$23*Cenas!E$27,2),0),"")</f>
        <v/>
      </c>
      <c r="O167" s="166" t="str">
        <f>IF($AG167,IF(AND($I167&lt;&gt;"",$I167&lt;&gt;0),ROUND(ROUND($I167,3)*Cenas!$B$23*Cenas!F$27,2),0),"")</f>
        <v/>
      </c>
      <c r="P167" s="166" t="str">
        <f>IF($AG167,IF(AND($I167&lt;&gt;"",$I167&lt;&gt;0),ROUND(ROUND($I167,3)*Cenas!$B$23*Cenas!D$27,2),0),"")</f>
        <v/>
      </c>
      <c r="Q167" s="166" t="str">
        <f>IF($AG167,IF(AND($I167&lt;&gt;"",$I167&lt;&gt;0),ROUND(ROUND($I167,3)*Cenas!$B$23*Cenas!E$27,2),0),"")</f>
        <v/>
      </c>
      <c r="R167" s="166" t="str">
        <f>IF($AG167,IF(AND($I167&lt;&gt;"",$I167&lt;&gt;0),ROUND(ROUND($I167,3)*Cenas!$B$23*Cenas!I$27,2),0),"")</f>
        <v/>
      </c>
      <c r="S167" s="169" t="str">
        <f>IF($AG167,IF(AND($I167&lt;&gt;"",$I167&lt;&gt;0),ROUND(ROUND($I167,3)*Cenas!$B$23*Cenas!F$27,2),0),"")</f>
        <v/>
      </c>
      <c r="U167" t="b">
        <f t="shared" si="18"/>
        <v>1</v>
      </c>
      <c r="V167" t="b">
        <f t="shared" si="19"/>
        <v>1</v>
      </c>
      <c r="W167" t="b">
        <f>OR(AND(U167,V167,S167&gt;=0.89*'Daļu izvēle'!J163),NOT(Y167))</f>
        <v>1</v>
      </c>
      <c r="X167" t="b">
        <f t="shared" si="20"/>
        <v>1</v>
      </c>
      <c r="Y167" t="b">
        <f>AND($A167="x",NOT(ISBLANK('Daļu izvēle'!Q163)))</f>
        <v>0</v>
      </c>
      <c r="Z167" t="b">
        <f t="shared" si="21"/>
        <v>1</v>
      </c>
      <c r="AC167" s="1" t="b">
        <f>AND($A167="x",'Daļu izvēle'!$Q163&lt;&gt;"",ISBLANK($K167))</f>
        <v>0</v>
      </c>
      <c r="AD167" s="1" t="b">
        <f>AND($A167="x",'Daļu izvēle'!$Q163&lt;&gt;"",ISBLANK($P167))</f>
        <v>0</v>
      </c>
      <c r="AE167" s="1" t="e">
        <f t="shared" si="16"/>
        <v>#VALUE!</v>
      </c>
      <c r="AG167" s="76" t="b">
        <f>AND($A167="x",'Daļu izvēle'!$Q163&lt;&gt;"",'Daļu izvēle'!Q163&lt;&gt;0)</f>
        <v>0</v>
      </c>
      <c r="AH167" s="76" t="b">
        <f t="shared" si="22"/>
        <v>0</v>
      </c>
      <c r="AI167" s="57" t="b">
        <f>I167&gt;=0.85*Stādīšana!I166</f>
        <v>1</v>
      </c>
      <c r="AJ167" s="57" t="b">
        <f t="shared" si="23"/>
        <v>1</v>
      </c>
    </row>
    <row r="168" spans="1:36" ht="20.399999999999999" hidden="1" x14ac:dyDescent="0.3">
      <c r="A168" s="324" t="str">
        <f>SUBSTITUTE('Daļu izvēle'!A164,"0","")</f>
        <v/>
      </c>
      <c r="B168" s="365">
        <f>'Daļu izvēle'!B164</f>
        <v>156</v>
      </c>
      <c r="C168" s="365" t="str">
        <f>'Daļu izvēle'!C164</f>
        <v>Vidusdaugava</v>
      </c>
      <c r="D168" s="366" t="str">
        <f>'Daļu izvēle'!D164</f>
        <v>Jaunjelgavas (Daugavas kreisais krasts)</v>
      </c>
      <c r="E168" s="370">
        <f>'Daļu izvēle'!Q164</f>
        <v>0</v>
      </c>
      <c r="F168" s="370">
        <f>'Daļu izvēle'!R164</f>
        <v>0</v>
      </c>
      <c r="G168" s="108">
        <f>'Daļu izvēle'!S164</f>
        <v>0</v>
      </c>
      <c r="H168" s="109">
        <f>'Daļu izvēle'!T164</f>
        <v>0</v>
      </c>
      <c r="I168" s="383"/>
      <c r="J168" s="404">
        <f t="shared" si="17"/>
        <v>0</v>
      </c>
      <c r="K168" s="167" t="str">
        <f>IF($AG168,IF(AND($I168&lt;&gt;"",$I168&lt;&gt;0),ROUND(ROUND($I168,3)*Cenas!$B$23*Cenas!B$27,2),0),"")</f>
        <v/>
      </c>
      <c r="L168" s="166" t="str">
        <f>IF($AG168,IF(AND($I168&lt;&gt;"",$I168&lt;&gt;0),ROUND(ROUND($I168,3)*Cenas!$B$23*Cenas!C$27,2),0),"")</f>
        <v/>
      </c>
      <c r="M168" s="166" t="str">
        <f>IF($AG168,IF(AND($I168&lt;&gt;"",$I168&lt;&gt;0),ROUND(ROUND($I168,3)*Cenas!$B$23*Cenas!D$27,2),0),"")</f>
        <v/>
      </c>
      <c r="N168" s="166" t="str">
        <f>IF($AG168,IF(AND($I168&lt;&gt;"",$I168&lt;&gt;0),ROUND(ROUND($I168,3)*Cenas!$B$23*Cenas!E$27,2),0),"")</f>
        <v/>
      </c>
      <c r="O168" s="166" t="str">
        <f>IF($AG168,IF(AND($I168&lt;&gt;"",$I168&lt;&gt;0),ROUND(ROUND($I168,3)*Cenas!$B$23*Cenas!F$27,2),0),"")</f>
        <v/>
      </c>
      <c r="P168" s="166" t="str">
        <f>IF($AG168,IF(AND($I168&lt;&gt;"",$I168&lt;&gt;0),ROUND(ROUND($I168,3)*Cenas!$B$23*Cenas!D$27,2),0),"")</f>
        <v/>
      </c>
      <c r="Q168" s="166" t="str">
        <f>IF($AG168,IF(AND($I168&lt;&gt;"",$I168&lt;&gt;0),ROUND(ROUND($I168,3)*Cenas!$B$23*Cenas!E$27,2),0),"")</f>
        <v/>
      </c>
      <c r="R168" s="166" t="str">
        <f>IF($AG168,IF(AND($I168&lt;&gt;"",$I168&lt;&gt;0),ROUND(ROUND($I168,3)*Cenas!$B$23*Cenas!I$27,2),0),"")</f>
        <v/>
      </c>
      <c r="S168" s="169" t="str">
        <f>IF($AG168,IF(AND($I168&lt;&gt;"",$I168&lt;&gt;0),ROUND(ROUND($I168,3)*Cenas!$B$23*Cenas!F$27,2),0),"")</f>
        <v/>
      </c>
      <c r="U168" t="b">
        <f t="shared" si="18"/>
        <v>1</v>
      </c>
      <c r="V168" t="b">
        <f t="shared" si="19"/>
        <v>1</v>
      </c>
      <c r="W168" t="b">
        <f>OR(AND(U168,V168,S168&gt;=0.89*'Daļu izvēle'!J164),NOT(Y168))</f>
        <v>1</v>
      </c>
      <c r="X168" t="b">
        <f t="shared" si="20"/>
        <v>1</v>
      </c>
      <c r="Y168" t="b">
        <f>AND($A168="x",NOT(ISBLANK('Daļu izvēle'!Q164)))</f>
        <v>0</v>
      </c>
      <c r="Z168" t="b">
        <f t="shared" si="21"/>
        <v>1</v>
      </c>
      <c r="AC168" s="1" t="b">
        <f>AND($A168="x",'Daļu izvēle'!$Q164&lt;&gt;"",ISBLANK($K168))</f>
        <v>0</v>
      </c>
      <c r="AD168" s="1" t="b">
        <f>AND($A168="x",'Daļu izvēle'!$Q164&lt;&gt;"",ISBLANK($P168))</f>
        <v>0</v>
      </c>
      <c r="AE168" s="1" t="e">
        <f t="shared" si="16"/>
        <v>#VALUE!</v>
      </c>
      <c r="AG168" s="76" t="b">
        <f>AND($A168="x",'Daļu izvēle'!$Q164&lt;&gt;"",'Daļu izvēle'!Q164&lt;&gt;0)</f>
        <v>0</v>
      </c>
      <c r="AH168" s="76" t="b">
        <f t="shared" si="22"/>
        <v>0</v>
      </c>
      <c r="AI168" s="57" t="b">
        <f>I168&gt;=0.85*Stādīšana!I167</f>
        <v>1</v>
      </c>
      <c r="AJ168" s="57" t="b">
        <f t="shared" si="23"/>
        <v>1</v>
      </c>
    </row>
    <row r="169" spans="1:36" ht="20.399999999999999" hidden="1" x14ac:dyDescent="0.3">
      <c r="A169" s="324" t="str">
        <f>SUBSTITUTE('Daļu izvēle'!A165,"0","")</f>
        <v/>
      </c>
      <c r="B169" s="365">
        <f>'Daļu izvēle'!B165</f>
        <v>157</v>
      </c>
      <c r="C169" s="365" t="str">
        <f>'Daļu izvēle'!C165</f>
        <v>Vidusdaugava</v>
      </c>
      <c r="D169" s="366" t="str">
        <f>'Daļu izvēle'!D165</f>
        <v>Jaunjelgavas (Daugavas labais krasts)</v>
      </c>
      <c r="E169" s="370">
        <f>'Daļu izvēle'!Q165</f>
        <v>0</v>
      </c>
      <c r="F169" s="370">
        <f>'Daļu izvēle'!R165</f>
        <v>0</v>
      </c>
      <c r="G169" s="108">
        <f>'Daļu izvēle'!S165</f>
        <v>0</v>
      </c>
      <c r="H169" s="109">
        <f>'Daļu izvēle'!T165</f>
        <v>0</v>
      </c>
      <c r="I169" s="383"/>
      <c r="J169" s="404">
        <f t="shared" si="17"/>
        <v>0</v>
      </c>
      <c r="K169" s="167" t="str">
        <f>IF($AG169,IF(AND($I169&lt;&gt;"",$I169&lt;&gt;0),ROUND(ROUND($I169,3)*Cenas!$B$23*Cenas!B$27,2),0),"")</f>
        <v/>
      </c>
      <c r="L169" s="166" t="str">
        <f>IF($AG169,IF(AND($I169&lt;&gt;"",$I169&lt;&gt;0),ROUND(ROUND($I169,3)*Cenas!$B$23*Cenas!C$27,2),0),"")</f>
        <v/>
      </c>
      <c r="M169" s="166" t="str">
        <f>IF($AG169,IF(AND($I169&lt;&gt;"",$I169&lt;&gt;0),ROUND(ROUND($I169,3)*Cenas!$B$23*Cenas!D$27,2),0),"")</f>
        <v/>
      </c>
      <c r="N169" s="166" t="str">
        <f>IF($AG169,IF(AND($I169&lt;&gt;"",$I169&lt;&gt;0),ROUND(ROUND($I169,3)*Cenas!$B$23*Cenas!E$27,2),0),"")</f>
        <v/>
      </c>
      <c r="O169" s="166" t="str">
        <f>IF($AG169,IF(AND($I169&lt;&gt;"",$I169&lt;&gt;0),ROUND(ROUND($I169,3)*Cenas!$B$23*Cenas!F$27,2),0),"")</f>
        <v/>
      </c>
      <c r="P169" s="166" t="str">
        <f>IF($AG169,IF(AND($I169&lt;&gt;"",$I169&lt;&gt;0),ROUND(ROUND($I169,3)*Cenas!$B$23*Cenas!D$27,2),0),"")</f>
        <v/>
      </c>
      <c r="Q169" s="166" t="str">
        <f>IF($AG169,IF(AND($I169&lt;&gt;"",$I169&lt;&gt;0),ROUND(ROUND($I169,3)*Cenas!$B$23*Cenas!E$27,2),0),"")</f>
        <v/>
      </c>
      <c r="R169" s="166" t="str">
        <f>IF($AG169,IF(AND($I169&lt;&gt;"",$I169&lt;&gt;0),ROUND(ROUND($I169,3)*Cenas!$B$23*Cenas!I$27,2),0),"")</f>
        <v/>
      </c>
      <c r="S169" s="169" t="str">
        <f>IF($AG169,IF(AND($I169&lt;&gt;"",$I169&lt;&gt;0),ROUND(ROUND($I169,3)*Cenas!$B$23*Cenas!F$27,2),0),"")</f>
        <v/>
      </c>
      <c r="U169" t="b">
        <f t="shared" si="18"/>
        <v>1</v>
      </c>
      <c r="V169" t="b">
        <f t="shared" si="19"/>
        <v>1</v>
      </c>
      <c r="W169" t="b">
        <f>OR(AND(U169,V169,S169&gt;=0.89*'Daļu izvēle'!J165),NOT(Y169))</f>
        <v>1</v>
      </c>
      <c r="X169" t="b">
        <f t="shared" si="20"/>
        <v>1</v>
      </c>
      <c r="Y169" t="b">
        <f>AND($A169="x",NOT(ISBLANK('Daļu izvēle'!Q165)))</f>
        <v>0</v>
      </c>
      <c r="Z169" t="b">
        <f t="shared" si="21"/>
        <v>1</v>
      </c>
      <c r="AC169" s="1" t="b">
        <f>AND($A169="x",'Daļu izvēle'!$Q165&lt;&gt;"",ISBLANK($K169))</f>
        <v>0</v>
      </c>
      <c r="AD169" s="1" t="b">
        <f>AND($A169="x",'Daļu izvēle'!$Q165&lt;&gt;"",ISBLANK($P169))</f>
        <v>0</v>
      </c>
      <c r="AE169" s="1" t="e">
        <f t="shared" si="16"/>
        <v>#VALUE!</v>
      </c>
      <c r="AG169" s="76" t="b">
        <f>AND($A169="x",'Daļu izvēle'!$Q165&lt;&gt;"",'Daļu izvēle'!Q165&lt;&gt;0)</f>
        <v>0</v>
      </c>
      <c r="AH169" s="76" t="b">
        <f t="shared" si="22"/>
        <v>0</v>
      </c>
      <c r="AI169" s="57" t="b">
        <f>I169&gt;=0.85*Stādīšana!I168</f>
        <v>1</v>
      </c>
      <c r="AJ169" s="57" t="b">
        <f t="shared" si="23"/>
        <v>1</v>
      </c>
    </row>
    <row r="170" spans="1:36" hidden="1" x14ac:dyDescent="0.3">
      <c r="A170" s="324" t="str">
        <f>SUBSTITUTE('Daļu izvēle'!A166,"0","")</f>
        <v/>
      </c>
      <c r="B170" s="365">
        <f>'Daļu izvēle'!B166</f>
        <v>158</v>
      </c>
      <c r="C170" s="365" t="str">
        <f>'Daļu izvēle'!C166</f>
        <v>Vidusdaugava</v>
      </c>
      <c r="D170" s="366" t="str">
        <f>'Daļu izvēle'!D166</f>
        <v>Kokneses</v>
      </c>
      <c r="E170" s="370">
        <f>'Daļu izvēle'!Q166</f>
        <v>65</v>
      </c>
      <c r="F170" s="370">
        <f>'Daļu izvēle'!R166</f>
        <v>0</v>
      </c>
      <c r="G170" s="108">
        <f>'Daļu izvēle'!S166</f>
        <v>0</v>
      </c>
      <c r="H170" s="109">
        <f>'Daļu izvēle'!T166</f>
        <v>0</v>
      </c>
      <c r="I170" s="383"/>
      <c r="J170" s="404">
        <f t="shared" si="17"/>
        <v>0</v>
      </c>
      <c r="K170" s="167" t="str">
        <f>IF($AG170,IF(AND($I170&lt;&gt;"",$I170&lt;&gt;0),ROUND(ROUND($I170,3)*Cenas!$B$23*Cenas!B$27,2),0),"")</f>
        <v/>
      </c>
      <c r="L170" s="166" t="str">
        <f>IF($AG170,IF(AND($I170&lt;&gt;"",$I170&lt;&gt;0),ROUND(ROUND($I170,3)*Cenas!$B$23*Cenas!C$27,2),0),"")</f>
        <v/>
      </c>
      <c r="M170" s="166" t="str">
        <f>IF($AG170,IF(AND($I170&lt;&gt;"",$I170&lt;&gt;0),ROUND(ROUND($I170,3)*Cenas!$B$23*Cenas!D$27,2),0),"")</f>
        <v/>
      </c>
      <c r="N170" s="166" t="str">
        <f>IF($AG170,IF(AND($I170&lt;&gt;"",$I170&lt;&gt;0),ROUND(ROUND($I170,3)*Cenas!$B$23*Cenas!E$27,2),0),"")</f>
        <v/>
      </c>
      <c r="O170" s="166" t="str">
        <f>IF($AG170,IF(AND($I170&lt;&gt;"",$I170&lt;&gt;0),ROUND(ROUND($I170,3)*Cenas!$B$23*Cenas!F$27,2),0),"")</f>
        <v/>
      </c>
      <c r="P170" s="166" t="str">
        <f>IF($AG170,IF(AND($I170&lt;&gt;"",$I170&lt;&gt;0),ROUND(ROUND($I170,3)*Cenas!$B$23*Cenas!D$27,2),0),"")</f>
        <v/>
      </c>
      <c r="Q170" s="166" t="str">
        <f>IF($AG170,IF(AND($I170&lt;&gt;"",$I170&lt;&gt;0),ROUND(ROUND($I170,3)*Cenas!$B$23*Cenas!E$27,2),0),"")</f>
        <v/>
      </c>
      <c r="R170" s="166" t="str">
        <f>IF($AG170,IF(AND($I170&lt;&gt;"",$I170&lt;&gt;0),ROUND(ROUND($I170,3)*Cenas!$B$23*Cenas!I$27,2),0),"")</f>
        <v/>
      </c>
      <c r="S170" s="169" t="str">
        <f>IF($AG170,IF(AND($I170&lt;&gt;"",$I170&lt;&gt;0),ROUND(ROUND($I170,3)*Cenas!$B$23*Cenas!F$27,2),0),"")</f>
        <v/>
      </c>
      <c r="U170" t="b">
        <f t="shared" si="18"/>
        <v>1</v>
      </c>
      <c r="V170" t="b">
        <f t="shared" si="19"/>
        <v>1</v>
      </c>
      <c r="W170" t="b">
        <f>OR(AND(U170,V170,S170&gt;=0.89*'Daļu izvēle'!J166),NOT(Y170))</f>
        <v>1</v>
      </c>
      <c r="X170" t="b">
        <f t="shared" si="20"/>
        <v>1</v>
      </c>
      <c r="Y170" t="b">
        <f>AND($A170="x",NOT(ISBLANK('Daļu izvēle'!Q166)))</f>
        <v>0</v>
      </c>
      <c r="Z170" t="b">
        <f t="shared" si="21"/>
        <v>1</v>
      </c>
      <c r="AC170" s="1" t="b">
        <f>AND($A170="x",'Daļu izvēle'!$Q166&lt;&gt;"",ISBLANK($K170))</f>
        <v>0</v>
      </c>
      <c r="AD170" s="1" t="b">
        <f>AND($A170="x",'Daļu izvēle'!$Q166&lt;&gt;"",ISBLANK($P170))</f>
        <v>0</v>
      </c>
      <c r="AE170" s="1" t="e">
        <f t="shared" si="16"/>
        <v>#VALUE!</v>
      </c>
      <c r="AG170" s="76" t="b">
        <f>AND($A170="x",'Daļu izvēle'!$Q166&lt;&gt;"",'Daļu izvēle'!Q166&lt;&gt;0)</f>
        <v>0</v>
      </c>
      <c r="AH170" s="76" t="b">
        <f t="shared" si="22"/>
        <v>0</v>
      </c>
      <c r="AI170" s="57" t="b">
        <f>I170&gt;=0.85*Stādīšana!I169</f>
        <v>1</v>
      </c>
      <c r="AJ170" s="57" t="b">
        <f t="shared" si="23"/>
        <v>1</v>
      </c>
    </row>
    <row r="171" spans="1:36" hidden="1" x14ac:dyDescent="0.3">
      <c r="A171" s="324" t="str">
        <f>SUBSTITUTE('Daļu izvēle'!A167,"0","")</f>
        <v/>
      </c>
      <c r="B171" s="365">
        <f>'Daļu izvēle'!B167</f>
        <v>159</v>
      </c>
      <c r="C171" s="365" t="str">
        <f>'Daļu izvēle'!C167</f>
        <v>Vidusdaugava</v>
      </c>
      <c r="D171" s="366" t="str">
        <f>'Daļu izvēle'!D167</f>
        <v>Kokneses</v>
      </c>
      <c r="E171" s="370">
        <f>'Daļu izvēle'!Q167</f>
        <v>65</v>
      </c>
      <c r="F171" s="370">
        <f>'Daļu izvēle'!R167</f>
        <v>65</v>
      </c>
      <c r="G171" s="108">
        <f>'Daļu izvēle'!S167</f>
        <v>0</v>
      </c>
      <c r="H171" s="109">
        <f>'Daļu izvēle'!T167</f>
        <v>0</v>
      </c>
      <c r="I171" s="383"/>
      <c r="J171" s="404">
        <f t="shared" si="17"/>
        <v>0</v>
      </c>
      <c r="K171" s="167" t="str">
        <f>IF($AG171,IF(AND($I171&lt;&gt;"",$I171&lt;&gt;0),ROUND(ROUND($I171,3)*Cenas!$B$23*Cenas!B$27,2),0),"")</f>
        <v/>
      </c>
      <c r="L171" s="166" t="str">
        <f>IF($AG171,IF(AND($I171&lt;&gt;"",$I171&lt;&gt;0),ROUND(ROUND($I171,3)*Cenas!$B$23*Cenas!C$27,2),0),"")</f>
        <v/>
      </c>
      <c r="M171" s="166" t="str">
        <f>IF($AG171,IF(AND($I171&lt;&gt;"",$I171&lt;&gt;0),ROUND(ROUND($I171,3)*Cenas!$B$23*Cenas!D$27,2),0),"")</f>
        <v/>
      </c>
      <c r="N171" s="166" t="str">
        <f>IF($AG171,IF(AND($I171&lt;&gt;"",$I171&lt;&gt;0),ROUND(ROUND($I171,3)*Cenas!$B$23*Cenas!E$27,2),0),"")</f>
        <v/>
      </c>
      <c r="O171" s="166" t="str">
        <f>IF($AG171,IF(AND($I171&lt;&gt;"",$I171&lt;&gt;0),ROUND(ROUND($I171,3)*Cenas!$B$23*Cenas!F$27,2),0),"")</f>
        <v/>
      </c>
      <c r="P171" s="166" t="str">
        <f>IF($AG171,IF(AND($I171&lt;&gt;"",$I171&lt;&gt;0),ROUND(ROUND($I171,3)*Cenas!$B$23*Cenas!D$27,2),0),"")</f>
        <v/>
      </c>
      <c r="Q171" s="166" t="str">
        <f>IF($AG171,IF(AND($I171&lt;&gt;"",$I171&lt;&gt;0),ROUND(ROUND($I171,3)*Cenas!$B$23*Cenas!E$27,2),0),"")</f>
        <v/>
      </c>
      <c r="R171" s="166" t="str">
        <f>IF($AG171,IF(AND($I171&lt;&gt;"",$I171&lt;&gt;0),ROUND(ROUND($I171,3)*Cenas!$B$23*Cenas!I$27,2),0),"")</f>
        <v/>
      </c>
      <c r="S171" s="169" t="str">
        <f>IF($AG171,IF(AND($I171&lt;&gt;"",$I171&lt;&gt;0),ROUND(ROUND($I171,3)*Cenas!$B$23*Cenas!F$27,2),0),"")</f>
        <v/>
      </c>
      <c r="U171" t="b">
        <f t="shared" si="18"/>
        <v>1</v>
      </c>
      <c r="V171" t="b">
        <f t="shared" si="19"/>
        <v>1</v>
      </c>
      <c r="W171" t="b">
        <f>OR(AND(U171,V171,S171&gt;=0.89*'Daļu izvēle'!J167),NOT(Y171))</f>
        <v>1</v>
      </c>
      <c r="X171" t="b">
        <f t="shared" si="20"/>
        <v>1</v>
      </c>
      <c r="Y171" t="b">
        <f>AND($A171="x",NOT(ISBLANK('Daļu izvēle'!Q167)))</f>
        <v>0</v>
      </c>
      <c r="Z171" t="b">
        <f t="shared" si="21"/>
        <v>1</v>
      </c>
      <c r="AC171" s="1" t="b">
        <f>AND($A171="x",'Daļu izvēle'!$Q167&lt;&gt;"",ISBLANK($K171))</f>
        <v>0</v>
      </c>
      <c r="AD171" s="1" t="b">
        <f>AND($A171="x",'Daļu izvēle'!$Q167&lt;&gt;"",ISBLANK($P171))</f>
        <v>0</v>
      </c>
      <c r="AE171" s="1" t="e">
        <f t="shared" si="16"/>
        <v>#VALUE!</v>
      </c>
      <c r="AG171" s="76" t="b">
        <f>AND($A171="x",'Daļu izvēle'!$Q167&lt;&gt;"",'Daļu izvēle'!Q167&lt;&gt;0)</f>
        <v>0</v>
      </c>
      <c r="AH171" s="76" t="b">
        <f t="shared" si="22"/>
        <v>0</v>
      </c>
      <c r="AI171" s="57" t="b">
        <f>I171&gt;=0.85*Stādīšana!I170</f>
        <v>1</v>
      </c>
      <c r="AJ171" s="57" t="b">
        <f t="shared" si="23"/>
        <v>1</v>
      </c>
    </row>
    <row r="172" spans="1:36" hidden="1" x14ac:dyDescent="0.3">
      <c r="A172" s="324" t="str">
        <f>SUBSTITUTE('Daļu izvēle'!A168,"0","")</f>
        <v/>
      </c>
      <c r="B172" s="365">
        <f>'Daļu izvēle'!B168</f>
        <v>160</v>
      </c>
      <c r="C172" s="365" t="str">
        <f>'Daļu izvēle'!C168</f>
        <v>Vidusdaugava</v>
      </c>
      <c r="D172" s="366" t="str">
        <f>'Daļu izvēle'!D168</f>
        <v>Kokneses</v>
      </c>
      <c r="E172" s="370">
        <f>'Daļu izvēle'!Q168</f>
        <v>70</v>
      </c>
      <c r="F172" s="370">
        <f>'Daļu izvēle'!R168</f>
        <v>0</v>
      </c>
      <c r="G172" s="108">
        <f>'Daļu izvēle'!S168</f>
        <v>0</v>
      </c>
      <c r="H172" s="109">
        <f>'Daļu izvēle'!T168</f>
        <v>0</v>
      </c>
      <c r="I172" s="383"/>
      <c r="J172" s="404">
        <f t="shared" si="17"/>
        <v>0</v>
      </c>
      <c r="K172" s="167" t="str">
        <f>IF($AG172,IF(AND($I172&lt;&gt;"",$I172&lt;&gt;0),ROUND(ROUND($I172,3)*Cenas!$B$23*Cenas!B$27,2),0),"")</f>
        <v/>
      </c>
      <c r="L172" s="166" t="str">
        <f>IF($AG172,IF(AND($I172&lt;&gt;"",$I172&lt;&gt;0),ROUND(ROUND($I172,3)*Cenas!$B$23*Cenas!C$27,2),0),"")</f>
        <v/>
      </c>
      <c r="M172" s="166" t="str">
        <f>IF($AG172,IF(AND($I172&lt;&gt;"",$I172&lt;&gt;0),ROUND(ROUND($I172,3)*Cenas!$B$23*Cenas!D$27,2),0),"")</f>
        <v/>
      </c>
      <c r="N172" s="166" t="str">
        <f>IF($AG172,IF(AND($I172&lt;&gt;"",$I172&lt;&gt;0),ROUND(ROUND($I172,3)*Cenas!$B$23*Cenas!E$27,2),0),"")</f>
        <v/>
      </c>
      <c r="O172" s="166" t="str">
        <f>IF($AG172,IF(AND($I172&lt;&gt;"",$I172&lt;&gt;0),ROUND(ROUND($I172,3)*Cenas!$B$23*Cenas!F$27,2),0),"")</f>
        <v/>
      </c>
      <c r="P172" s="166" t="str">
        <f>IF($AG172,IF(AND($I172&lt;&gt;"",$I172&lt;&gt;0),ROUND(ROUND($I172,3)*Cenas!$B$23*Cenas!D$27,2),0),"")</f>
        <v/>
      </c>
      <c r="Q172" s="166" t="str">
        <f>IF($AG172,IF(AND($I172&lt;&gt;"",$I172&lt;&gt;0),ROUND(ROUND($I172,3)*Cenas!$B$23*Cenas!E$27,2),0),"")</f>
        <v/>
      </c>
      <c r="R172" s="166" t="str">
        <f>IF($AG172,IF(AND($I172&lt;&gt;"",$I172&lt;&gt;0),ROUND(ROUND($I172,3)*Cenas!$B$23*Cenas!I$27,2),0),"")</f>
        <v/>
      </c>
      <c r="S172" s="169" t="str">
        <f>IF($AG172,IF(AND($I172&lt;&gt;"",$I172&lt;&gt;0),ROUND(ROUND($I172,3)*Cenas!$B$23*Cenas!F$27,2),0),"")</f>
        <v/>
      </c>
      <c r="U172" t="b">
        <f t="shared" si="18"/>
        <v>1</v>
      </c>
      <c r="V172" t="b">
        <f t="shared" si="19"/>
        <v>1</v>
      </c>
      <c r="W172" t="b">
        <f>OR(AND(U172,V172,S172&gt;=0.89*'Daļu izvēle'!J168),NOT(Y172))</f>
        <v>1</v>
      </c>
      <c r="X172" t="b">
        <f t="shared" si="20"/>
        <v>1</v>
      </c>
      <c r="Y172" t="b">
        <f>AND($A172="x",NOT(ISBLANK('Daļu izvēle'!Q168)))</f>
        <v>0</v>
      </c>
      <c r="Z172" t="b">
        <f t="shared" si="21"/>
        <v>1</v>
      </c>
      <c r="AC172" s="1" t="b">
        <f>AND($A172="x",'Daļu izvēle'!$Q168&lt;&gt;"",ISBLANK($K172))</f>
        <v>0</v>
      </c>
      <c r="AD172" s="1" t="b">
        <f>AND($A172="x",'Daļu izvēle'!$Q168&lt;&gt;"",ISBLANK($P172))</f>
        <v>0</v>
      </c>
      <c r="AE172" s="1" t="e">
        <f t="shared" si="16"/>
        <v>#VALUE!</v>
      </c>
      <c r="AG172" s="76" t="b">
        <f>AND($A172="x",'Daļu izvēle'!$Q168&lt;&gt;"",'Daļu izvēle'!Q168&lt;&gt;0)</f>
        <v>0</v>
      </c>
      <c r="AH172" s="76" t="b">
        <f t="shared" si="22"/>
        <v>0</v>
      </c>
      <c r="AI172" s="57" t="b">
        <f>I172&gt;=0.85*Stādīšana!I171</f>
        <v>1</v>
      </c>
      <c r="AJ172" s="57" t="b">
        <f t="shared" si="23"/>
        <v>1</v>
      </c>
    </row>
    <row r="173" spans="1:36" hidden="1" x14ac:dyDescent="0.3">
      <c r="A173" s="324" t="str">
        <f>SUBSTITUTE('Daļu izvēle'!A169,"0","")</f>
        <v/>
      </c>
      <c r="B173" s="365">
        <f>'Daļu izvēle'!B169</f>
        <v>161</v>
      </c>
      <c r="C173" s="365" t="str">
        <f>'Daļu izvēle'!C169</f>
        <v>Vidusdaugava</v>
      </c>
      <c r="D173" s="366" t="str">
        <f>'Daļu izvēle'!D169</f>
        <v>Ogres</v>
      </c>
      <c r="E173" s="370">
        <f>'Daļu izvēle'!Q169</f>
        <v>80</v>
      </c>
      <c r="F173" s="370">
        <f>'Daļu izvēle'!R169</f>
        <v>0</v>
      </c>
      <c r="G173" s="108">
        <f>'Daļu izvēle'!S169</f>
        <v>0</v>
      </c>
      <c r="H173" s="109">
        <f>'Daļu izvēle'!T169</f>
        <v>0</v>
      </c>
      <c r="I173" s="383"/>
      <c r="J173" s="404">
        <f t="shared" si="17"/>
        <v>0</v>
      </c>
      <c r="K173" s="167" t="str">
        <f>IF($AG173,IF(AND($I173&lt;&gt;"",$I173&lt;&gt;0),ROUND(ROUND($I173,3)*Cenas!$B$23*Cenas!B$27,2),0),"")</f>
        <v/>
      </c>
      <c r="L173" s="166" t="str">
        <f>IF($AG173,IF(AND($I173&lt;&gt;"",$I173&lt;&gt;0),ROUND(ROUND($I173,3)*Cenas!$B$23*Cenas!C$27,2),0),"")</f>
        <v/>
      </c>
      <c r="M173" s="166" t="str">
        <f>IF($AG173,IF(AND($I173&lt;&gt;"",$I173&lt;&gt;0),ROUND(ROUND($I173,3)*Cenas!$B$23*Cenas!D$27,2),0),"")</f>
        <v/>
      </c>
      <c r="N173" s="166" t="str">
        <f>IF($AG173,IF(AND($I173&lt;&gt;"",$I173&lt;&gt;0),ROUND(ROUND($I173,3)*Cenas!$B$23*Cenas!E$27,2),0),"")</f>
        <v/>
      </c>
      <c r="O173" s="166" t="str">
        <f>IF($AG173,IF(AND($I173&lt;&gt;"",$I173&lt;&gt;0),ROUND(ROUND($I173,3)*Cenas!$B$23*Cenas!F$27,2),0),"")</f>
        <v/>
      </c>
      <c r="P173" s="166" t="str">
        <f>IF($AG173,IF(AND($I173&lt;&gt;"",$I173&lt;&gt;0),ROUND(ROUND($I173,3)*Cenas!$B$23*Cenas!D$27,2),0),"")</f>
        <v/>
      </c>
      <c r="Q173" s="166" t="str">
        <f>IF($AG173,IF(AND($I173&lt;&gt;"",$I173&lt;&gt;0),ROUND(ROUND($I173,3)*Cenas!$B$23*Cenas!E$27,2),0),"")</f>
        <v/>
      </c>
      <c r="R173" s="166" t="str">
        <f>IF($AG173,IF(AND($I173&lt;&gt;"",$I173&lt;&gt;0),ROUND(ROUND($I173,3)*Cenas!$B$23*Cenas!I$27,2),0),"")</f>
        <v/>
      </c>
      <c r="S173" s="169" t="str">
        <f>IF($AG173,IF(AND($I173&lt;&gt;"",$I173&lt;&gt;0),ROUND(ROUND($I173,3)*Cenas!$B$23*Cenas!F$27,2),0),"")</f>
        <v/>
      </c>
      <c r="U173" t="b">
        <f t="shared" si="18"/>
        <v>1</v>
      </c>
      <c r="V173" t="b">
        <f t="shared" si="19"/>
        <v>1</v>
      </c>
      <c r="W173" t="b">
        <f>OR(AND(U173,V173,S173&gt;=0.89*'Daļu izvēle'!J169),NOT(Y173))</f>
        <v>1</v>
      </c>
      <c r="X173" t="b">
        <f t="shared" si="20"/>
        <v>1</v>
      </c>
      <c r="Y173" t="b">
        <f>AND($A173="x",NOT(ISBLANK('Daļu izvēle'!Q169)))</f>
        <v>0</v>
      </c>
      <c r="Z173" t="b">
        <f t="shared" si="21"/>
        <v>1</v>
      </c>
      <c r="AC173" s="1" t="b">
        <f>AND($A173="x",'Daļu izvēle'!$Q169&lt;&gt;"",ISBLANK($K173))</f>
        <v>0</v>
      </c>
      <c r="AD173" s="1" t="b">
        <f>AND($A173="x",'Daļu izvēle'!$Q169&lt;&gt;"",ISBLANK($P173))</f>
        <v>0</v>
      </c>
      <c r="AE173" s="1" t="e">
        <f t="shared" si="16"/>
        <v>#VALUE!</v>
      </c>
      <c r="AG173" s="76" t="b">
        <f>AND($A173="x",'Daļu izvēle'!$Q169&lt;&gt;"",'Daļu izvēle'!Q169&lt;&gt;0)</f>
        <v>0</v>
      </c>
      <c r="AH173" s="76" t="b">
        <f t="shared" si="22"/>
        <v>0</v>
      </c>
      <c r="AI173" s="57" t="b">
        <f>I173&gt;=0.85*Stādīšana!I172</f>
        <v>1</v>
      </c>
      <c r="AJ173" s="57" t="b">
        <f t="shared" si="23"/>
        <v>1</v>
      </c>
    </row>
    <row r="174" spans="1:36" hidden="1" x14ac:dyDescent="0.3">
      <c r="A174" s="324" t="str">
        <f>SUBSTITUTE('Daļu izvēle'!A170,"0","")</f>
        <v/>
      </c>
      <c r="B174" s="365">
        <f>'Daļu izvēle'!B170</f>
        <v>162</v>
      </c>
      <c r="C174" s="365" t="str">
        <f>'Daļu izvēle'!C170</f>
        <v>Vidusdaugava</v>
      </c>
      <c r="D174" s="366" t="str">
        <f>'Daļu izvēle'!D170</f>
        <v>Ogres</v>
      </c>
      <c r="E174" s="370">
        <f>'Daļu izvēle'!Q170</f>
        <v>45</v>
      </c>
      <c r="F174" s="370">
        <f>'Daļu izvēle'!R170</f>
        <v>35</v>
      </c>
      <c r="G174" s="108">
        <f>'Daļu izvēle'!S170</f>
        <v>0</v>
      </c>
      <c r="H174" s="109">
        <f>'Daļu izvēle'!T170</f>
        <v>0</v>
      </c>
      <c r="I174" s="383"/>
      <c r="J174" s="404">
        <f t="shared" si="17"/>
        <v>0</v>
      </c>
      <c r="K174" s="167" t="str">
        <f>IF($AG174,IF(AND($I174&lt;&gt;"",$I174&lt;&gt;0),ROUND(ROUND($I174,3)*Cenas!$B$23*Cenas!B$27,2),0),"")</f>
        <v/>
      </c>
      <c r="L174" s="166" t="str">
        <f>IF($AG174,IF(AND($I174&lt;&gt;"",$I174&lt;&gt;0),ROUND(ROUND($I174,3)*Cenas!$B$23*Cenas!C$27,2),0),"")</f>
        <v/>
      </c>
      <c r="M174" s="166" t="str">
        <f>IF($AG174,IF(AND($I174&lt;&gt;"",$I174&lt;&gt;0),ROUND(ROUND($I174,3)*Cenas!$B$23*Cenas!D$27,2),0),"")</f>
        <v/>
      </c>
      <c r="N174" s="166" t="str">
        <f>IF($AG174,IF(AND($I174&lt;&gt;"",$I174&lt;&gt;0),ROUND(ROUND($I174,3)*Cenas!$B$23*Cenas!E$27,2),0),"")</f>
        <v/>
      </c>
      <c r="O174" s="166" t="str">
        <f>IF($AG174,IF(AND($I174&lt;&gt;"",$I174&lt;&gt;0),ROUND(ROUND($I174,3)*Cenas!$B$23*Cenas!F$27,2),0),"")</f>
        <v/>
      </c>
      <c r="P174" s="166" t="str">
        <f>IF($AG174,IF(AND($I174&lt;&gt;"",$I174&lt;&gt;0),ROUND(ROUND($I174,3)*Cenas!$B$23*Cenas!D$27,2),0),"")</f>
        <v/>
      </c>
      <c r="Q174" s="166" t="str">
        <f>IF($AG174,IF(AND($I174&lt;&gt;"",$I174&lt;&gt;0),ROUND(ROUND($I174,3)*Cenas!$B$23*Cenas!E$27,2),0),"")</f>
        <v/>
      </c>
      <c r="R174" s="166" t="str">
        <f>IF($AG174,IF(AND($I174&lt;&gt;"",$I174&lt;&gt;0),ROUND(ROUND($I174,3)*Cenas!$B$23*Cenas!I$27,2),0),"")</f>
        <v/>
      </c>
      <c r="S174" s="169" t="str">
        <f>IF($AG174,IF(AND($I174&lt;&gt;"",$I174&lt;&gt;0),ROUND(ROUND($I174,3)*Cenas!$B$23*Cenas!F$27,2),0),"")</f>
        <v/>
      </c>
      <c r="U174" t="b">
        <f t="shared" si="18"/>
        <v>1</v>
      </c>
      <c r="V174" t="b">
        <f t="shared" si="19"/>
        <v>1</v>
      </c>
      <c r="W174" t="b">
        <f>OR(AND(U174,V174,S174&gt;=0.89*'Daļu izvēle'!J170),NOT(Y174))</f>
        <v>1</v>
      </c>
      <c r="X174" t="b">
        <f t="shared" si="20"/>
        <v>1</v>
      </c>
      <c r="Y174" t="b">
        <f>AND($A174="x",NOT(ISBLANK('Daļu izvēle'!Q170)))</f>
        <v>0</v>
      </c>
      <c r="Z174" t="b">
        <f t="shared" si="21"/>
        <v>1</v>
      </c>
      <c r="AC174" s="1" t="b">
        <f>AND($A174="x",'Daļu izvēle'!$Q170&lt;&gt;"",ISBLANK($K174))</f>
        <v>0</v>
      </c>
      <c r="AD174" s="1" t="b">
        <f>AND($A174="x",'Daļu izvēle'!$Q170&lt;&gt;"",ISBLANK($P174))</f>
        <v>0</v>
      </c>
      <c r="AE174" s="1" t="e">
        <f t="shared" si="16"/>
        <v>#VALUE!</v>
      </c>
      <c r="AG174" s="76" t="b">
        <f>AND($A174="x",'Daļu izvēle'!$Q170&lt;&gt;"",'Daļu izvēle'!Q170&lt;&gt;0)</f>
        <v>0</v>
      </c>
      <c r="AH174" s="76" t="b">
        <f t="shared" si="22"/>
        <v>0</v>
      </c>
      <c r="AI174" s="57" t="b">
        <f>I174&gt;=0.85*Stādīšana!I173</f>
        <v>1</v>
      </c>
      <c r="AJ174" s="57" t="b">
        <f t="shared" si="23"/>
        <v>1</v>
      </c>
    </row>
    <row r="175" spans="1:36" hidden="1" x14ac:dyDescent="0.3">
      <c r="A175" s="324" t="str">
        <f>SUBSTITUTE('Daļu izvēle'!A171,"0","")</f>
        <v/>
      </c>
      <c r="B175" s="365">
        <f>'Daļu izvēle'!B171</f>
        <v>163</v>
      </c>
      <c r="C175" s="365" t="str">
        <f>'Daļu izvēle'!C171</f>
        <v>Vidusdaugava</v>
      </c>
      <c r="D175" s="366" t="str">
        <f>'Daļu izvēle'!D171</f>
        <v>Ogres</v>
      </c>
      <c r="E175" s="370">
        <f>'Daļu izvēle'!Q171</f>
        <v>30</v>
      </c>
      <c r="F175" s="370">
        <f>'Daļu izvēle'!R171</f>
        <v>0</v>
      </c>
      <c r="G175" s="108">
        <f>'Daļu izvēle'!S171</f>
        <v>0</v>
      </c>
      <c r="H175" s="109">
        <f>'Daļu izvēle'!T171</f>
        <v>0</v>
      </c>
      <c r="I175" s="383"/>
      <c r="J175" s="404">
        <f t="shared" si="17"/>
        <v>0</v>
      </c>
      <c r="K175" s="167" t="str">
        <f>IF($AG175,IF(AND($I175&lt;&gt;"",$I175&lt;&gt;0),ROUND(ROUND($I175,3)*Cenas!$B$23*Cenas!B$27,2),0),"")</f>
        <v/>
      </c>
      <c r="L175" s="166" t="str">
        <f>IF($AG175,IF(AND($I175&lt;&gt;"",$I175&lt;&gt;0),ROUND(ROUND($I175,3)*Cenas!$B$23*Cenas!C$27,2),0),"")</f>
        <v/>
      </c>
      <c r="M175" s="166" t="str">
        <f>IF($AG175,IF(AND($I175&lt;&gt;"",$I175&lt;&gt;0),ROUND(ROUND($I175,3)*Cenas!$B$23*Cenas!D$27,2),0),"")</f>
        <v/>
      </c>
      <c r="N175" s="166" t="str">
        <f>IF($AG175,IF(AND($I175&lt;&gt;"",$I175&lt;&gt;0),ROUND(ROUND($I175,3)*Cenas!$B$23*Cenas!E$27,2),0),"")</f>
        <v/>
      </c>
      <c r="O175" s="166" t="str">
        <f>IF($AG175,IF(AND($I175&lt;&gt;"",$I175&lt;&gt;0),ROUND(ROUND($I175,3)*Cenas!$B$23*Cenas!F$27,2),0),"")</f>
        <v/>
      </c>
      <c r="P175" s="166" t="str">
        <f>IF($AG175,IF(AND($I175&lt;&gt;"",$I175&lt;&gt;0),ROUND(ROUND($I175,3)*Cenas!$B$23*Cenas!D$27,2),0),"")</f>
        <v/>
      </c>
      <c r="Q175" s="166" t="str">
        <f>IF($AG175,IF(AND($I175&lt;&gt;"",$I175&lt;&gt;0),ROUND(ROUND($I175,3)*Cenas!$B$23*Cenas!E$27,2),0),"")</f>
        <v/>
      </c>
      <c r="R175" s="166" t="str">
        <f>IF($AG175,IF(AND($I175&lt;&gt;"",$I175&lt;&gt;0),ROUND(ROUND($I175,3)*Cenas!$B$23*Cenas!I$27,2),0),"")</f>
        <v/>
      </c>
      <c r="S175" s="169" t="str">
        <f>IF($AG175,IF(AND($I175&lt;&gt;"",$I175&lt;&gt;0),ROUND(ROUND($I175,3)*Cenas!$B$23*Cenas!F$27,2),0),"")</f>
        <v/>
      </c>
      <c r="U175" t="b">
        <f t="shared" si="18"/>
        <v>1</v>
      </c>
      <c r="V175" t="b">
        <f t="shared" si="19"/>
        <v>1</v>
      </c>
      <c r="W175" t="b">
        <f>OR(AND(U175,V175,S175&gt;=0.89*'Daļu izvēle'!J171),NOT(Y175))</f>
        <v>1</v>
      </c>
      <c r="X175" t="b">
        <f t="shared" si="20"/>
        <v>1</v>
      </c>
      <c r="Y175" t="b">
        <f>AND($A175="x",NOT(ISBLANK('Daļu izvēle'!Q171)))</f>
        <v>0</v>
      </c>
      <c r="Z175" t="b">
        <f t="shared" si="21"/>
        <v>1</v>
      </c>
      <c r="AC175" s="1" t="b">
        <f>AND($A175="x",'Daļu izvēle'!$Q171&lt;&gt;"",ISBLANK($K175))</f>
        <v>0</v>
      </c>
      <c r="AD175" s="1" t="b">
        <f>AND($A175="x",'Daļu izvēle'!$Q171&lt;&gt;"",ISBLANK($P175))</f>
        <v>0</v>
      </c>
      <c r="AE175" s="1" t="e">
        <f t="shared" si="16"/>
        <v>#VALUE!</v>
      </c>
      <c r="AG175" s="76" t="b">
        <f>AND($A175="x",'Daļu izvēle'!$Q171&lt;&gt;"",'Daļu izvēle'!Q171&lt;&gt;0)</f>
        <v>0</v>
      </c>
      <c r="AH175" s="76" t="b">
        <f t="shared" si="22"/>
        <v>0</v>
      </c>
      <c r="AI175" s="57" t="b">
        <f>I175&gt;=0.85*Stādīšana!I174</f>
        <v>1</v>
      </c>
      <c r="AJ175" s="57" t="b">
        <f t="shared" si="23"/>
        <v>1</v>
      </c>
    </row>
    <row r="176" spans="1:36" hidden="1" x14ac:dyDescent="0.3">
      <c r="A176" s="324" t="str">
        <f>SUBSTITUTE('Daļu izvēle'!A172,"0","")</f>
        <v/>
      </c>
      <c r="B176" s="365">
        <f>'Daļu izvēle'!B172</f>
        <v>164</v>
      </c>
      <c r="C176" s="365" t="str">
        <f>'Daļu izvēle'!C172</f>
        <v>Vidusdaugava</v>
      </c>
      <c r="D176" s="366" t="str">
        <f>'Daļu izvēle'!D172</f>
        <v>Ogres</v>
      </c>
      <c r="E176" s="370">
        <f>'Daļu izvēle'!Q172</f>
        <v>35</v>
      </c>
      <c r="F176" s="370">
        <f>'Daļu izvēle'!R172</f>
        <v>0</v>
      </c>
      <c r="G176" s="108">
        <f>'Daļu izvēle'!S172</f>
        <v>0</v>
      </c>
      <c r="H176" s="109">
        <f>'Daļu izvēle'!T172</f>
        <v>0</v>
      </c>
      <c r="I176" s="383"/>
      <c r="J176" s="404">
        <f t="shared" si="17"/>
        <v>0</v>
      </c>
      <c r="K176" s="167" t="str">
        <f>IF($AG176,IF(AND($I176&lt;&gt;"",$I176&lt;&gt;0),ROUND(ROUND($I176,3)*Cenas!$B$23*Cenas!B$27,2),0),"")</f>
        <v/>
      </c>
      <c r="L176" s="166" t="str">
        <f>IF($AG176,IF(AND($I176&lt;&gt;"",$I176&lt;&gt;0),ROUND(ROUND($I176,3)*Cenas!$B$23*Cenas!C$27,2),0),"")</f>
        <v/>
      </c>
      <c r="M176" s="166" t="str">
        <f>IF($AG176,IF(AND($I176&lt;&gt;"",$I176&lt;&gt;0),ROUND(ROUND($I176,3)*Cenas!$B$23*Cenas!D$27,2),0),"")</f>
        <v/>
      </c>
      <c r="N176" s="166" t="str">
        <f>IF($AG176,IF(AND($I176&lt;&gt;"",$I176&lt;&gt;0),ROUND(ROUND($I176,3)*Cenas!$B$23*Cenas!E$27,2),0),"")</f>
        <v/>
      </c>
      <c r="O176" s="166" t="str">
        <f>IF($AG176,IF(AND($I176&lt;&gt;"",$I176&lt;&gt;0),ROUND(ROUND($I176,3)*Cenas!$B$23*Cenas!F$27,2),0),"")</f>
        <v/>
      </c>
      <c r="P176" s="166" t="str">
        <f>IF($AG176,IF(AND($I176&lt;&gt;"",$I176&lt;&gt;0),ROUND(ROUND($I176,3)*Cenas!$B$23*Cenas!D$27,2),0),"")</f>
        <v/>
      </c>
      <c r="Q176" s="166" t="str">
        <f>IF($AG176,IF(AND($I176&lt;&gt;"",$I176&lt;&gt;0),ROUND(ROUND($I176,3)*Cenas!$B$23*Cenas!E$27,2),0),"")</f>
        <v/>
      </c>
      <c r="R176" s="166" t="str">
        <f>IF($AG176,IF(AND($I176&lt;&gt;"",$I176&lt;&gt;0),ROUND(ROUND($I176,3)*Cenas!$B$23*Cenas!I$27,2),0),"")</f>
        <v/>
      </c>
      <c r="S176" s="169" t="str">
        <f>IF($AG176,IF(AND($I176&lt;&gt;"",$I176&lt;&gt;0),ROUND(ROUND($I176,3)*Cenas!$B$23*Cenas!F$27,2),0),"")</f>
        <v/>
      </c>
      <c r="U176" t="b">
        <f t="shared" si="18"/>
        <v>1</v>
      </c>
      <c r="V176" t="b">
        <f t="shared" si="19"/>
        <v>1</v>
      </c>
      <c r="W176" t="b">
        <f>OR(AND(U176,V176,S176&gt;=0.89*'Daļu izvēle'!J172),NOT(Y176))</f>
        <v>1</v>
      </c>
      <c r="X176" t="b">
        <f t="shared" si="20"/>
        <v>1</v>
      </c>
      <c r="Y176" t="b">
        <f>AND($A176="x",NOT(ISBLANK('Daļu izvēle'!Q172)))</f>
        <v>0</v>
      </c>
      <c r="Z176" t="b">
        <f t="shared" si="21"/>
        <v>1</v>
      </c>
      <c r="AC176" s="1" t="b">
        <f>AND($A176="x",'Daļu izvēle'!$Q172&lt;&gt;"",ISBLANK($K176))</f>
        <v>0</v>
      </c>
      <c r="AD176" s="1" t="b">
        <f>AND($A176="x",'Daļu izvēle'!$Q172&lt;&gt;"",ISBLANK($P176))</f>
        <v>0</v>
      </c>
      <c r="AE176" s="1" t="e">
        <f t="shared" si="16"/>
        <v>#VALUE!</v>
      </c>
      <c r="AG176" s="76" t="b">
        <f>AND($A176="x",'Daļu izvēle'!$Q172&lt;&gt;"",'Daļu izvēle'!Q172&lt;&gt;0)</f>
        <v>0</v>
      </c>
      <c r="AH176" s="76" t="b">
        <f t="shared" si="22"/>
        <v>0</v>
      </c>
      <c r="AI176" s="57" t="b">
        <f>I176&gt;=0.85*Stādīšana!I175</f>
        <v>1</v>
      </c>
      <c r="AJ176" s="57" t="b">
        <f t="shared" si="23"/>
        <v>1</v>
      </c>
    </row>
    <row r="177" spans="1:36" hidden="1" x14ac:dyDescent="0.3">
      <c r="A177" s="324" t="str">
        <f>SUBSTITUTE('Daļu izvēle'!A173,"0","")</f>
        <v/>
      </c>
      <c r="B177" s="365">
        <f>'Daļu izvēle'!B173</f>
        <v>165</v>
      </c>
      <c r="C177" s="365" t="str">
        <f>'Daļu izvēle'!C173</f>
        <v>Vidusdaugava</v>
      </c>
      <c r="D177" s="366" t="str">
        <f>'Daļu izvēle'!D173</f>
        <v>Seces</v>
      </c>
      <c r="E177" s="370">
        <f>'Daļu izvēle'!Q173</f>
        <v>60</v>
      </c>
      <c r="F177" s="370">
        <f>'Daļu izvēle'!R173</f>
        <v>0</v>
      </c>
      <c r="G177" s="108">
        <f>'Daļu izvēle'!S173</f>
        <v>0</v>
      </c>
      <c r="H177" s="109">
        <f>'Daļu izvēle'!T173</f>
        <v>0</v>
      </c>
      <c r="I177" s="383"/>
      <c r="J177" s="404">
        <f t="shared" si="17"/>
        <v>0</v>
      </c>
      <c r="K177" s="167" t="str">
        <f>IF($AG177,IF(AND($I177&lt;&gt;"",$I177&lt;&gt;0),ROUND(ROUND($I177,3)*Cenas!$B$23*Cenas!B$27,2),0),"")</f>
        <v/>
      </c>
      <c r="L177" s="166" t="str">
        <f>IF($AG177,IF(AND($I177&lt;&gt;"",$I177&lt;&gt;0),ROUND(ROUND($I177,3)*Cenas!$B$23*Cenas!C$27,2),0),"")</f>
        <v/>
      </c>
      <c r="M177" s="166" t="str">
        <f>IF($AG177,IF(AND($I177&lt;&gt;"",$I177&lt;&gt;0),ROUND(ROUND($I177,3)*Cenas!$B$23*Cenas!D$27,2),0),"")</f>
        <v/>
      </c>
      <c r="N177" s="166" t="str">
        <f>IF($AG177,IF(AND($I177&lt;&gt;"",$I177&lt;&gt;0),ROUND(ROUND($I177,3)*Cenas!$B$23*Cenas!E$27,2),0),"")</f>
        <v/>
      </c>
      <c r="O177" s="166" t="str">
        <f>IF($AG177,IF(AND($I177&lt;&gt;"",$I177&lt;&gt;0),ROUND(ROUND($I177,3)*Cenas!$B$23*Cenas!F$27,2),0),"")</f>
        <v/>
      </c>
      <c r="P177" s="166" t="str">
        <f>IF($AG177,IF(AND($I177&lt;&gt;"",$I177&lt;&gt;0),ROUND(ROUND($I177,3)*Cenas!$B$23*Cenas!D$27,2),0),"")</f>
        <v/>
      </c>
      <c r="Q177" s="166" t="str">
        <f>IF($AG177,IF(AND($I177&lt;&gt;"",$I177&lt;&gt;0),ROUND(ROUND($I177,3)*Cenas!$B$23*Cenas!E$27,2),0),"")</f>
        <v/>
      </c>
      <c r="R177" s="166" t="str">
        <f>IF($AG177,IF(AND($I177&lt;&gt;"",$I177&lt;&gt;0),ROUND(ROUND($I177,3)*Cenas!$B$23*Cenas!I$27,2),0),"")</f>
        <v/>
      </c>
      <c r="S177" s="169" t="str">
        <f>IF($AG177,IF(AND($I177&lt;&gt;"",$I177&lt;&gt;0),ROUND(ROUND($I177,3)*Cenas!$B$23*Cenas!F$27,2),0),"")</f>
        <v/>
      </c>
      <c r="U177" t="b">
        <f t="shared" si="18"/>
        <v>1</v>
      </c>
      <c r="V177" t="b">
        <f t="shared" si="19"/>
        <v>1</v>
      </c>
      <c r="W177" t="b">
        <f>OR(AND(U177,V177,S177&gt;=0.89*'Daļu izvēle'!J173),NOT(Y177))</f>
        <v>1</v>
      </c>
      <c r="X177" t="b">
        <f t="shared" si="20"/>
        <v>1</v>
      </c>
      <c r="Y177" t="b">
        <f>AND($A177="x",NOT(ISBLANK('Daļu izvēle'!Q173)))</f>
        <v>0</v>
      </c>
      <c r="Z177" t="b">
        <f t="shared" si="21"/>
        <v>1</v>
      </c>
      <c r="AC177" s="1" t="b">
        <f>AND($A177="x",'Daļu izvēle'!$Q173&lt;&gt;"",ISBLANK($K177))</f>
        <v>0</v>
      </c>
      <c r="AD177" s="1" t="b">
        <f>AND($A177="x",'Daļu izvēle'!$Q173&lt;&gt;"",ISBLANK($P177))</f>
        <v>0</v>
      </c>
      <c r="AE177" s="1" t="e">
        <f t="shared" si="16"/>
        <v>#VALUE!</v>
      </c>
      <c r="AG177" s="76" t="b">
        <f>AND($A177="x",'Daļu izvēle'!$Q173&lt;&gt;"",'Daļu izvēle'!Q173&lt;&gt;0)</f>
        <v>0</v>
      </c>
      <c r="AH177" s="76" t="b">
        <f t="shared" si="22"/>
        <v>0</v>
      </c>
      <c r="AI177" s="57" t="b">
        <f>I177&gt;=0.85*Stādīšana!I176</f>
        <v>1</v>
      </c>
      <c r="AJ177" s="57" t="b">
        <f t="shared" si="23"/>
        <v>1</v>
      </c>
    </row>
    <row r="178" spans="1:36" hidden="1" x14ac:dyDescent="0.3">
      <c r="A178" s="324" t="str">
        <f>SUBSTITUTE('Daļu izvēle'!A174,"0","")</f>
        <v/>
      </c>
      <c r="B178" s="365">
        <f>'Daļu izvēle'!B174</f>
        <v>166</v>
      </c>
      <c r="C178" s="365" t="str">
        <f>'Daļu izvēle'!C174</f>
        <v>Vidusdaugava</v>
      </c>
      <c r="D178" s="366" t="str">
        <f>'Daļu izvēle'!D174</f>
        <v>Seces</v>
      </c>
      <c r="E178" s="370">
        <f>'Daļu izvēle'!Q174</f>
        <v>60</v>
      </c>
      <c r="F178" s="370">
        <f>'Daļu izvēle'!R174</f>
        <v>35</v>
      </c>
      <c r="G178" s="108">
        <f>'Daļu izvēle'!S174</f>
        <v>0</v>
      </c>
      <c r="H178" s="109">
        <f>'Daļu izvēle'!T174</f>
        <v>0</v>
      </c>
      <c r="I178" s="383"/>
      <c r="J178" s="404">
        <f t="shared" si="17"/>
        <v>0</v>
      </c>
      <c r="K178" s="167" t="str">
        <f>IF($AG178,IF(AND($I178&lt;&gt;"",$I178&lt;&gt;0),ROUND(ROUND($I178,3)*Cenas!$B$23*Cenas!B$27,2),0),"")</f>
        <v/>
      </c>
      <c r="L178" s="166" t="str">
        <f>IF($AG178,IF(AND($I178&lt;&gt;"",$I178&lt;&gt;0),ROUND(ROUND($I178,3)*Cenas!$B$23*Cenas!C$27,2),0),"")</f>
        <v/>
      </c>
      <c r="M178" s="166" t="str">
        <f>IF($AG178,IF(AND($I178&lt;&gt;"",$I178&lt;&gt;0),ROUND(ROUND($I178,3)*Cenas!$B$23*Cenas!D$27,2),0),"")</f>
        <v/>
      </c>
      <c r="N178" s="166" t="str">
        <f>IF($AG178,IF(AND($I178&lt;&gt;"",$I178&lt;&gt;0),ROUND(ROUND($I178,3)*Cenas!$B$23*Cenas!E$27,2),0),"")</f>
        <v/>
      </c>
      <c r="O178" s="166" t="str">
        <f>IF($AG178,IF(AND($I178&lt;&gt;"",$I178&lt;&gt;0),ROUND(ROUND($I178,3)*Cenas!$B$23*Cenas!F$27,2),0),"")</f>
        <v/>
      </c>
      <c r="P178" s="166" t="str">
        <f>IF($AG178,IF(AND($I178&lt;&gt;"",$I178&lt;&gt;0),ROUND(ROUND($I178,3)*Cenas!$B$23*Cenas!D$27,2),0),"")</f>
        <v/>
      </c>
      <c r="Q178" s="166" t="str">
        <f>IF($AG178,IF(AND($I178&lt;&gt;"",$I178&lt;&gt;0),ROUND(ROUND($I178,3)*Cenas!$B$23*Cenas!E$27,2),0),"")</f>
        <v/>
      </c>
      <c r="R178" s="166" t="str">
        <f>IF($AG178,IF(AND($I178&lt;&gt;"",$I178&lt;&gt;0),ROUND(ROUND($I178,3)*Cenas!$B$23*Cenas!I$27,2),0),"")</f>
        <v/>
      </c>
      <c r="S178" s="169" t="str">
        <f>IF($AG178,IF(AND($I178&lt;&gt;"",$I178&lt;&gt;0),ROUND(ROUND($I178,3)*Cenas!$B$23*Cenas!F$27,2),0),"")</f>
        <v/>
      </c>
      <c r="U178" t="b">
        <f t="shared" si="18"/>
        <v>1</v>
      </c>
      <c r="V178" t="b">
        <f t="shared" si="19"/>
        <v>1</v>
      </c>
      <c r="W178" t="b">
        <f>OR(AND(U178,V178,S178&gt;=0.89*'Daļu izvēle'!J174),NOT(Y178))</f>
        <v>1</v>
      </c>
      <c r="X178" t="b">
        <f t="shared" si="20"/>
        <v>1</v>
      </c>
      <c r="Y178" t="b">
        <f>AND($A178="x",NOT(ISBLANK('Daļu izvēle'!Q174)))</f>
        <v>0</v>
      </c>
      <c r="Z178" t="b">
        <f t="shared" si="21"/>
        <v>1</v>
      </c>
      <c r="AC178" s="1" t="b">
        <f>AND($A178="x",'Daļu izvēle'!$Q174&lt;&gt;"",ISBLANK($K178))</f>
        <v>0</v>
      </c>
      <c r="AD178" s="1" t="b">
        <f>AND($A178="x",'Daļu izvēle'!$Q174&lt;&gt;"",ISBLANK($P178))</f>
        <v>0</v>
      </c>
      <c r="AE178" s="1" t="e">
        <f t="shared" si="16"/>
        <v>#VALUE!</v>
      </c>
      <c r="AG178" s="76" t="b">
        <f>AND($A178="x",'Daļu izvēle'!$Q174&lt;&gt;"",'Daļu izvēle'!Q174&lt;&gt;0)</f>
        <v>0</v>
      </c>
      <c r="AH178" s="76" t="b">
        <f t="shared" si="22"/>
        <v>0</v>
      </c>
      <c r="AI178" s="57" t="b">
        <f>I178&gt;=0.85*Stādīšana!I177</f>
        <v>1</v>
      </c>
      <c r="AJ178" s="57" t="b">
        <f t="shared" si="23"/>
        <v>1</v>
      </c>
    </row>
    <row r="179" spans="1:36" hidden="1" x14ac:dyDescent="0.3">
      <c r="A179" s="324" t="str">
        <f>SUBSTITUTE('Daļu izvēle'!A175,"0","")</f>
        <v/>
      </c>
      <c r="B179" s="365">
        <f>'Daļu izvēle'!B175</f>
        <v>167</v>
      </c>
      <c r="C179" s="365" t="str">
        <f>'Daļu izvēle'!C175</f>
        <v>Vidusdaugava</v>
      </c>
      <c r="D179" s="366" t="str">
        <f>'Daļu izvēle'!D175</f>
        <v>Skaistkalnes</v>
      </c>
      <c r="E179" s="370">
        <f>'Daļu izvēle'!Q175</f>
        <v>60</v>
      </c>
      <c r="F179" s="370">
        <f>'Daļu izvēle'!R175</f>
        <v>0</v>
      </c>
      <c r="G179" s="108">
        <f>'Daļu izvēle'!S175</f>
        <v>0</v>
      </c>
      <c r="H179" s="109">
        <f>'Daļu izvēle'!T175</f>
        <v>0</v>
      </c>
      <c r="I179" s="383"/>
      <c r="J179" s="404">
        <f t="shared" si="17"/>
        <v>0</v>
      </c>
      <c r="K179" s="167" t="str">
        <f>IF($AG179,IF(AND($I179&lt;&gt;"",$I179&lt;&gt;0),ROUND(ROUND($I179,3)*Cenas!$B$23*Cenas!B$27,2),0),"")</f>
        <v/>
      </c>
      <c r="L179" s="166" t="str">
        <f>IF($AG179,IF(AND($I179&lt;&gt;"",$I179&lt;&gt;0),ROUND(ROUND($I179,3)*Cenas!$B$23*Cenas!C$27,2),0),"")</f>
        <v/>
      </c>
      <c r="M179" s="166" t="str">
        <f>IF($AG179,IF(AND($I179&lt;&gt;"",$I179&lt;&gt;0),ROUND(ROUND($I179,3)*Cenas!$B$23*Cenas!D$27,2),0),"")</f>
        <v/>
      </c>
      <c r="N179" s="166" t="str">
        <f>IF($AG179,IF(AND($I179&lt;&gt;"",$I179&lt;&gt;0),ROUND(ROUND($I179,3)*Cenas!$B$23*Cenas!E$27,2),0),"")</f>
        <v/>
      </c>
      <c r="O179" s="166" t="str">
        <f>IF($AG179,IF(AND($I179&lt;&gt;"",$I179&lt;&gt;0),ROUND(ROUND($I179,3)*Cenas!$B$23*Cenas!F$27,2),0),"")</f>
        <v/>
      </c>
      <c r="P179" s="166" t="str">
        <f>IF($AG179,IF(AND($I179&lt;&gt;"",$I179&lt;&gt;0),ROUND(ROUND($I179,3)*Cenas!$B$23*Cenas!D$27,2),0),"")</f>
        <v/>
      </c>
      <c r="Q179" s="166" t="str">
        <f>IF($AG179,IF(AND($I179&lt;&gt;"",$I179&lt;&gt;0),ROUND(ROUND($I179,3)*Cenas!$B$23*Cenas!E$27,2),0),"")</f>
        <v/>
      </c>
      <c r="R179" s="166" t="str">
        <f>IF($AG179,IF(AND($I179&lt;&gt;"",$I179&lt;&gt;0),ROUND(ROUND($I179,3)*Cenas!$B$23*Cenas!I$27,2),0),"")</f>
        <v/>
      </c>
      <c r="S179" s="169" t="str">
        <f>IF($AG179,IF(AND($I179&lt;&gt;"",$I179&lt;&gt;0),ROUND(ROUND($I179,3)*Cenas!$B$23*Cenas!F$27,2),0),"")</f>
        <v/>
      </c>
      <c r="U179" t="b">
        <f t="shared" si="18"/>
        <v>1</v>
      </c>
      <c r="V179" t="b">
        <f t="shared" si="19"/>
        <v>1</v>
      </c>
      <c r="W179" t="b">
        <f>OR(AND(U179,V179,S179&gt;=0.89*'Daļu izvēle'!J175),NOT(Y179))</f>
        <v>1</v>
      </c>
      <c r="X179" t="b">
        <f t="shared" si="20"/>
        <v>1</v>
      </c>
      <c r="Y179" t="b">
        <f>AND($A179="x",NOT(ISBLANK('Daļu izvēle'!Q175)))</f>
        <v>0</v>
      </c>
      <c r="Z179" t="b">
        <f t="shared" si="21"/>
        <v>1</v>
      </c>
      <c r="AC179" s="1" t="b">
        <f>AND($A179="x",'Daļu izvēle'!$Q175&lt;&gt;"",ISBLANK($K179))</f>
        <v>0</v>
      </c>
      <c r="AD179" s="1" t="b">
        <f>AND($A179="x",'Daļu izvēle'!$Q175&lt;&gt;"",ISBLANK($P179))</f>
        <v>0</v>
      </c>
      <c r="AE179" s="1" t="e">
        <f t="shared" si="16"/>
        <v>#VALUE!</v>
      </c>
      <c r="AG179" s="76" t="b">
        <f>AND($A179="x",'Daļu izvēle'!$Q175&lt;&gt;"",'Daļu izvēle'!Q175&lt;&gt;0)</f>
        <v>0</v>
      </c>
      <c r="AH179" s="76" t="b">
        <f t="shared" si="22"/>
        <v>0</v>
      </c>
      <c r="AI179" s="57" t="b">
        <f>I179&gt;=0.85*Stādīšana!I178</f>
        <v>1</v>
      </c>
      <c r="AJ179" s="57" t="b">
        <f t="shared" si="23"/>
        <v>1</v>
      </c>
    </row>
    <row r="180" spans="1:36" hidden="1" x14ac:dyDescent="0.3">
      <c r="A180" s="324" t="str">
        <f>SUBSTITUTE('Daļu izvēle'!A176,"0","")</f>
        <v/>
      </c>
      <c r="B180" s="365">
        <f>'Daļu izvēle'!B176</f>
        <v>168</v>
      </c>
      <c r="C180" s="365" t="str">
        <f>'Daļu izvēle'!C176</f>
        <v>Vidusdaugava</v>
      </c>
      <c r="D180" s="366" t="str">
        <f>'Daļu izvēle'!D176</f>
        <v>Skaistkalnes</v>
      </c>
      <c r="E180" s="370">
        <f>'Daļu izvēle'!Q176</f>
        <v>65</v>
      </c>
      <c r="F180" s="370">
        <f>'Daļu izvēle'!R176</f>
        <v>0</v>
      </c>
      <c r="G180" s="108">
        <f>'Daļu izvēle'!S176</f>
        <v>0</v>
      </c>
      <c r="H180" s="109">
        <f>'Daļu izvēle'!T176</f>
        <v>0</v>
      </c>
      <c r="I180" s="383"/>
      <c r="J180" s="404">
        <f t="shared" si="17"/>
        <v>0</v>
      </c>
      <c r="K180" s="167" t="str">
        <f>IF($AG180,IF(AND($I180&lt;&gt;"",$I180&lt;&gt;0),ROUND(ROUND($I180,3)*Cenas!$B$23*Cenas!B$27,2),0),"")</f>
        <v/>
      </c>
      <c r="L180" s="166" t="str">
        <f>IF($AG180,IF(AND($I180&lt;&gt;"",$I180&lt;&gt;0),ROUND(ROUND($I180,3)*Cenas!$B$23*Cenas!C$27,2),0),"")</f>
        <v/>
      </c>
      <c r="M180" s="166" t="str">
        <f>IF($AG180,IF(AND($I180&lt;&gt;"",$I180&lt;&gt;0),ROUND(ROUND($I180,3)*Cenas!$B$23*Cenas!D$27,2),0),"")</f>
        <v/>
      </c>
      <c r="N180" s="166" t="str">
        <f>IF($AG180,IF(AND($I180&lt;&gt;"",$I180&lt;&gt;0),ROUND(ROUND($I180,3)*Cenas!$B$23*Cenas!E$27,2),0),"")</f>
        <v/>
      </c>
      <c r="O180" s="166" t="str">
        <f>IF($AG180,IF(AND($I180&lt;&gt;"",$I180&lt;&gt;0),ROUND(ROUND($I180,3)*Cenas!$B$23*Cenas!F$27,2),0),"")</f>
        <v/>
      </c>
      <c r="P180" s="166" t="str">
        <f>IF($AG180,IF(AND($I180&lt;&gt;"",$I180&lt;&gt;0),ROUND(ROUND($I180,3)*Cenas!$B$23*Cenas!D$27,2),0),"")</f>
        <v/>
      </c>
      <c r="Q180" s="166" t="str">
        <f>IF($AG180,IF(AND($I180&lt;&gt;"",$I180&lt;&gt;0),ROUND(ROUND($I180,3)*Cenas!$B$23*Cenas!E$27,2),0),"")</f>
        <v/>
      </c>
      <c r="R180" s="166" t="str">
        <f>IF($AG180,IF(AND($I180&lt;&gt;"",$I180&lt;&gt;0),ROUND(ROUND($I180,3)*Cenas!$B$23*Cenas!I$27,2),0),"")</f>
        <v/>
      </c>
      <c r="S180" s="169" t="str">
        <f>IF($AG180,IF(AND($I180&lt;&gt;"",$I180&lt;&gt;0),ROUND(ROUND($I180,3)*Cenas!$B$23*Cenas!F$27,2),0),"")</f>
        <v/>
      </c>
      <c r="U180" t="b">
        <f t="shared" si="18"/>
        <v>1</v>
      </c>
      <c r="V180" t="b">
        <f t="shared" si="19"/>
        <v>1</v>
      </c>
      <c r="W180" t="b">
        <f>OR(AND(U180,V180,S180&gt;=0.89*'Daļu izvēle'!J176),NOT(Y180))</f>
        <v>1</v>
      </c>
      <c r="X180" t="b">
        <f t="shared" si="20"/>
        <v>1</v>
      </c>
      <c r="Y180" t="b">
        <f>AND($A180="x",NOT(ISBLANK('Daļu izvēle'!Q176)))</f>
        <v>0</v>
      </c>
      <c r="Z180" t="b">
        <f t="shared" si="21"/>
        <v>1</v>
      </c>
      <c r="AC180" s="1" t="b">
        <f>AND($A180="x",'Daļu izvēle'!$Q176&lt;&gt;"",ISBLANK($K180))</f>
        <v>0</v>
      </c>
      <c r="AD180" s="1" t="b">
        <f>AND($A180="x",'Daļu izvēle'!$Q176&lt;&gt;"",ISBLANK($P180))</f>
        <v>0</v>
      </c>
      <c r="AE180" s="1" t="e">
        <f t="shared" si="16"/>
        <v>#VALUE!</v>
      </c>
      <c r="AG180" s="76" t="b">
        <f>AND($A180="x",'Daļu izvēle'!$Q176&lt;&gt;"",'Daļu izvēle'!Q176&lt;&gt;0)</f>
        <v>0</v>
      </c>
      <c r="AH180" s="76" t="b">
        <f t="shared" si="22"/>
        <v>0</v>
      </c>
      <c r="AI180" s="57" t="b">
        <f>I180&gt;=0.85*Stādīšana!I179</f>
        <v>1</v>
      </c>
      <c r="AJ180" s="57" t="b">
        <f t="shared" si="23"/>
        <v>1</v>
      </c>
    </row>
    <row r="181" spans="1:36" hidden="1" x14ac:dyDescent="0.3">
      <c r="A181" s="324" t="str">
        <f>SUBSTITUTE('Daļu izvēle'!A177,"0","")</f>
        <v/>
      </c>
      <c r="B181" s="365">
        <f>'Daļu izvēle'!B177</f>
        <v>169</v>
      </c>
      <c r="C181" s="365" t="str">
        <f>'Daļu izvēle'!C177</f>
        <v>Vidusdaugava</v>
      </c>
      <c r="D181" s="366" t="str">
        <f>'Daļu izvēle'!D177</f>
        <v>Skaistkalnes</v>
      </c>
      <c r="E181" s="370">
        <f>'Daļu izvēle'!Q177</f>
        <v>0</v>
      </c>
      <c r="F181" s="370">
        <f>'Daļu izvēle'!R177</f>
        <v>0</v>
      </c>
      <c r="G181" s="108">
        <f>'Daļu izvēle'!S177</f>
        <v>0</v>
      </c>
      <c r="H181" s="109">
        <f>'Daļu izvēle'!T177</f>
        <v>0</v>
      </c>
      <c r="I181" s="383"/>
      <c r="J181" s="404">
        <f t="shared" si="17"/>
        <v>0</v>
      </c>
      <c r="K181" s="167" t="str">
        <f>IF($AG181,IF(AND($I181&lt;&gt;"",$I181&lt;&gt;0),ROUND(ROUND($I181,3)*Cenas!$B$23*Cenas!B$27,2),0),"")</f>
        <v/>
      </c>
      <c r="L181" s="166" t="str">
        <f>IF($AG181,IF(AND($I181&lt;&gt;"",$I181&lt;&gt;0),ROUND(ROUND($I181,3)*Cenas!$B$23*Cenas!C$27,2),0),"")</f>
        <v/>
      </c>
      <c r="M181" s="166" t="str">
        <f>IF($AG181,IF(AND($I181&lt;&gt;"",$I181&lt;&gt;0),ROUND(ROUND($I181,3)*Cenas!$B$23*Cenas!D$27,2),0),"")</f>
        <v/>
      </c>
      <c r="N181" s="166" t="str">
        <f>IF($AG181,IF(AND($I181&lt;&gt;"",$I181&lt;&gt;0),ROUND(ROUND($I181,3)*Cenas!$B$23*Cenas!E$27,2),0),"")</f>
        <v/>
      </c>
      <c r="O181" s="166" t="str">
        <f>IF($AG181,IF(AND($I181&lt;&gt;"",$I181&lt;&gt;0),ROUND(ROUND($I181,3)*Cenas!$B$23*Cenas!F$27,2),0),"")</f>
        <v/>
      </c>
      <c r="P181" s="166" t="str">
        <f>IF($AG181,IF(AND($I181&lt;&gt;"",$I181&lt;&gt;0),ROUND(ROUND($I181,3)*Cenas!$B$23*Cenas!D$27,2),0),"")</f>
        <v/>
      </c>
      <c r="Q181" s="166" t="str">
        <f>IF($AG181,IF(AND($I181&lt;&gt;"",$I181&lt;&gt;0),ROUND(ROUND($I181,3)*Cenas!$B$23*Cenas!E$27,2),0),"")</f>
        <v/>
      </c>
      <c r="R181" s="166" t="str">
        <f>IF($AG181,IF(AND($I181&lt;&gt;"",$I181&lt;&gt;0),ROUND(ROUND($I181,3)*Cenas!$B$23*Cenas!I$27,2),0),"")</f>
        <v/>
      </c>
      <c r="S181" s="169" t="str">
        <f>IF($AG181,IF(AND($I181&lt;&gt;"",$I181&lt;&gt;0),ROUND(ROUND($I181,3)*Cenas!$B$23*Cenas!F$27,2),0),"")</f>
        <v/>
      </c>
      <c r="U181" t="b">
        <f t="shared" si="18"/>
        <v>1</v>
      </c>
      <c r="V181" t="b">
        <f t="shared" si="19"/>
        <v>1</v>
      </c>
      <c r="W181" t="b">
        <f>OR(AND(U181,V181,S181&gt;=0.89*'Daļu izvēle'!J177),NOT(Y181))</f>
        <v>1</v>
      </c>
      <c r="X181" t="b">
        <f t="shared" si="20"/>
        <v>1</v>
      </c>
      <c r="Y181" t="b">
        <f>AND($A181="x",NOT(ISBLANK('Daļu izvēle'!Q177)))</f>
        <v>0</v>
      </c>
      <c r="Z181" t="b">
        <f t="shared" si="21"/>
        <v>1</v>
      </c>
      <c r="AC181" s="1" t="b">
        <f>AND($A181="x",'Daļu izvēle'!$Q177&lt;&gt;"",ISBLANK($K181))</f>
        <v>0</v>
      </c>
      <c r="AD181" s="1" t="b">
        <f>AND($A181="x",'Daļu izvēle'!$Q177&lt;&gt;"",ISBLANK($P181))</f>
        <v>0</v>
      </c>
      <c r="AE181" s="1" t="e">
        <f t="shared" si="16"/>
        <v>#VALUE!</v>
      </c>
      <c r="AG181" s="76" t="b">
        <f>AND($A181="x",'Daļu izvēle'!$Q177&lt;&gt;"",'Daļu izvēle'!Q177&lt;&gt;0)</f>
        <v>0</v>
      </c>
      <c r="AH181" s="76" t="b">
        <f t="shared" si="22"/>
        <v>0</v>
      </c>
      <c r="AI181" s="57" t="b">
        <f>I181&gt;=0.85*Stādīšana!I180</f>
        <v>1</v>
      </c>
      <c r="AJ181" s="57" t="b">
        <f t="shared" si="23"/>
        <v>1</v>
      </c>
    </row>
    <row r="182" spans="1:36" hidden="1" x14ac:dyDescent="0.3">
      <c r="A182" s="324" t="str">
        <f>SUBSTITUTE('Daļu izvēle'!A178,"0","")</f>
        <v/>
      </c>
      <c r="B182" s="365">
        <f>'Daļu izvēle'!B178</f>
        <v>170</v>
      </c>
      <c r="C182" s="365" t="str">
        <f>'Daļu izvēle'!C178</f>
        <v>Vidusdaugava</v>
      </c>
      <c r="D182" s="366" t="str">
        <f>'Daļu izvēle'!D178</f>
        <v>Skaistkalnes</v>
      </c>
      <c r="E182" s="370">
        <f>'Daļu izvēle'!Q178</f>
        <v>0</v>
      </c>
      <c r="F182" s="370">
        <f>'Daļu izvēle'!R178</f>
        <v>0</v>
      </c>
      <c r="G182" s="108">
        <f>'Daļu izvēle'!S178</f>
        <v>0</v>
      </c>
      <c r="H182" s="109">
        <f>'Daļu izvēle'!T178</f>
        <v>0</v>
      </c>
      <c r="I182" s="383"/>
      <c r="J182" s="404">
        <f t="shared" si="17"/>
        <v>0</v>
      </c>
      <c r="K182" s="167" t="str">
        <f>IF($AG182,IF(AND($I182&lt;&gt;"",$I182&lt;&gt;0),ROUND(ROUND($I182,3)*Cenas!$B$23*Cenas!B$27,2),0),"")</f>
        <v/>
      </c>
      <c r="L182" s="166" t="str">
        <f>IF($AG182,IF(AND($I182&lt;&gt;"",$I182&lt;&gt;0),ROUND(ROUND($I182,3)*Cenas!$B$23*Cenas!C$27,2),0),"")</f>
        <v/>
      </c>
      <c r="M182" s="166" t="str">
        <f>IF($AG182,IF(AND($I182&lt;&gt;"",$I182&lt;&gt;0),ROUND(ROUND($I182,3)*Cenas!$B$23*Cenas!D$27,2),0),"")</f>
        <v/>
      </c>
      <c r="N182" s="166" t="str">
        <f>IF($AG182,IF(AND($I182&lt;&gt;"",$I182&lt;&gt;0),ROUND(ROUND($I182,3)*Cenas!$B$23*Cenas!E$27,2),0),"")</f>
        <v/>
      </c>
      <c r="O182" s="166" t="str">
        <f>IF($AG182,IF(AND($I182&lt;&gt;"",$I182&lt;&gt;0),ROUND(ROUND($I182,3)*Cenas!$B$23*Cenas!F$27,2),0),"")</f>
        <v/>
      </c>
      <c r="P182" s="166" t="str">
        <f>IF($AG182,IF(AND($I182&lt;&gt;"",$I182&lt;&gt;0),ROUND(ROUND($I182,3)*Cenas!$B$23*Cenas!D$27,2),0),"")</f>
        <v/>
      </c>
      <c r="Q182" s="166" t="str">
        <f>IF($AG182,IF(AND($I182&lt;&gt;"",$I182&lt;&gt;0),ROUND(ROUND($I182,3)*Cenas!$B$23*Cenas!E$27,2),0),"")</f>
        <v/>
      </c>
      <c r="R182" s="166" t="str">
        <f>IF($AG182,IF(AND($I182&lt;&gt;"",$I182&lt;&gt;0),ROUND(ROUND($I182,3)*Cenas!$B$23*Cenas!I$27,2),0),"")</f>
        <v/>
      </c>
      <c r="S182" s="169" t="str">
        <f>IF($AG182,IF(AND($I182&lt;&gt;"",$I182&lt;&gt;0),ROUND(ROUND($I182,3)*Cenas!$B$23*Cenas!F$27,2),0),"")</f>
        <v/>
      </c>
      <c r="U182" t="b">
        <f t="shared" si="18"/>
        <v>1</v>
      </c>
      <c r="V182" t="b">
        <f t="shared" si="19"/>
        <v>1</v>
      </c>
      <c r="W182" t="b">
        <f>OR(AND(U182,V182,S182&gt;=0.89*'Daļu izvēle'!J178),NOT(Y182))</f>
        <v>1</v>
      </c>
      <c r="X182" t="b">
        <f t="shared" si="20"/>
        <v>1</v>
      </c>
      <c r="Y182" t="b">
        <f>AND($A182="x",NOT(ISBLANK('Daļu izvēle'!Q178)))</f>
        <v>0</v>
      </c>
      <c r="Z182" t="b">
        <f t="shared" si="21"/>
        <v>1</v>
      </c>
      <c r="AC182" s="1" t="b">
        <f>AND($A182="x",'Daļu izvēle'!$Q178&lt;&gt;"",ISBLANK($K182))</f>
        <v>0</v>
      </c>
      <c r="AD182" s="1" t="b">
        <f>AND($A182="x",'Daļu izvēle'!$Q178&lt;&gt;"",ISBLANK($P182))</f>
        <v>0</v>
      </c>
      <c r="AE182" s="1" t="e">
        <f t="shared" si="16"/>
        <v>#VALUE!</v>
      </c>
      <c r="AG182" s="76" t="b">
        <f>AND($A182="x",'Daļu izvēle'!$Q178&lt;&gt;"",'Daļu izvēle'!Q178&lt;&gt;0)</f>
        <v>0</v>
      </c>
      <c r="AH182" s="76" t="b">
        <f t="shared" si="22"/>
        <v>0</v>
      </c>
      <c r="AI182" s="57" t="b">
        <f>I182&gt;=0.85*Stādīšana!I181</f>
        <v>1</v>
      </c>
      <c r="AJ182" s="57" t="b">
        <f t="shared" si="23"/>
        <v>1</v>
      </c>
    </row>
    <row r="183" spans="1:36" hidden="1" x14ac:dyDescent="0.3">
      <c r="A183" s="324" t="str">
        <f>SUBSTITUTE('Daļu izvēle'!A179,"0","")</f>
        <v/>
      </c>
      <c r="B183" s="365">
        <f>'Daļu izvēle'!B179</f>
        <v>171</v>
      </c>
      <c r="C183" s="365" t="str">
        <f>'Daļu izvēle'!C179</f>
        <v>Vidusdaugava</v>
      </c>
      <c r="D183" s="366" t="str">
        <f>'Daļu izvēle'!D179</f>
        <v>Skaistkalnes</v>
      </c>
      <c r="E183" s="370">
        <f>'Daļu izvēle'!Q179</f>
        <v>65</v>
      </c>
      <c r="F183" s="370">
        <f>'Daļu izvēle'!R179</f>
        <v>0</v>
      </c>
      <c r="G183" s="108">
        <f>'Daļu izvēle'!S179</f>
        <v>0</v>
      </c>
      <c r="H183" s="109">
        <f>'Daļu izvēle'!T179</f>
        <v>0</v>
      </c>
      <c r="I183" s="383"/>
      <c r="J183" s="404">
        <f t="shared" si="17"/>
        <v>0</v>
      </c>
      <c r="K183" s="167" t="str">
        <f>IF($AG183,IF(AND($I183&lt;&gt;"",$I183&lt;&gt;0),ROUND(ROUND($I183,3)*Cenas!$B$23*Cenas!B$27,2),0),"")</f>
        <v/>
      </c>
      <c r="L183" s="166" t="str">
        <f>IF($AG183,IF(AND($I183&lt;&gt;"",$I183&lt;&gt;0),ROUND(ROUND($I183,3)*Cenas!$B$23*Cenas!C$27,2),0),"")</f>
        <v/>
      </c>
      <c r="M183" s="166" t="str">
        <f>IF($AG183,IF(AND($I183&lt;&gt;"",$I183&lt;&gt;0),ROUND(ROUND($I183,3)*Cenas!$B$23*Cenas!D$27,2),0),"")</f>
        <v/>
      </c>
      <c r="N183" s="166" t="str">
        <f>IF($AG183,IF(AND($I183&lt;&gt;"",$I183&lt;&gt;0),ROUND(ROUND($I183,3)*Cenas!$B$23*Cenas!E$27,2),0),"")</f>
        <v/>
      </c>
      <c r="O183" s="166" t="str">
        <f>IF($AG183,IF(AND($I183&lt;&gt;"",$I183&lt;&gt;0),ROUND(ROUND($I183,3)*Cenas!$B$23*Cenas!F$27,2),0),"")</f>
        <v/>
      </c>
      <c r="P183" s="166" t="str">
        <f>IF($AG183,IF(AND($I183&lt;&gt;"",$I183&lt;&gt;0),ROUND(ROUND($I183,3)*Cenas!$B$23*Cenas!D$27,2),0),"")</f>
        <v/>
      </c>
      <c r="Q183" s="166" t="str">
        <f>IF($AG183,IF(AND($I183&lt;&gt;"",$I183&lt;&gt;0),ROUND(ROUND($I183,3)*Cenas!$B$23*Cenas!E$27,2),0),"")</f>
        <v/>
      </c>
      <c r="R183" s="166" t="str">
        <f>IF($AG183,IF(AND($I183&lt;&gt;"",$I183&lt;&gt;0),ROUND(ROUND($I183,3)*Cenas!$B$23*Cenas!I$27,2),0),"")</f>
        <v/>
      </c>
      <c r="S183" s="169" t="str">
        <f>IF($AG183,IF(AND($I183&lt;&gt;"",$I183&lt;&gt;0),ROUND(ROUND($I183,3)*Cenas!$B$23*Cenas!F$27,2),0),"")</f>
        <v/>
      </c>
      <c r="U183" t="b">
        <f t="shared" si="18"/>
        <v>1</v>
      </c>
      <c r="V183" t="b">
        <f t="shared" si="19"/>
        <v>1</v>
      </c>
      <c r="W183" t="b">
        <f>OR(AND(U183,V183,S183&gt;=0.89*'Daļu izvēle'!J179),NOT(Y183))</f>
        <v>1</v>
      </c>
      <c r="X183" t="b">
        <f t="shared" si="20"/>
        <v>1</v>
      </c>
      <c r="Y183" t="b">
        <f>AND($A183="x",NOT(ISBLANK('Daļu izvēle'!Q179)))</f>
        <v>0</v>
      </c>
      <c r="Z183" t="b">
        <f t="shared" si="21"/>
        <v>1</v>
      </c>
      <c r="AC183" s="1" t="b">
        <f>AND($A183="x",'Daļu izvēle'!$Q179&lt;&gt;"",ISBLANK($K183))</f>
        <v>0</v>
      </c>
      <c r="AD183" s="1" t="b">
        <f>AND($A183="x",'Daļu izvēle'!$Q179&lt;&gt;"",ISBLANK($P183))</f>
        <v>0</v>
      </c>
      <c r="AE183" s="1" t="e">
        <f t="shared" si="16"/>
        <v>#VALUE!</v>
      </c>
      <c r="AG183" s="76" t="b">
        <f>AND($A183="x",'Daļu izvēle'!$Q179&lt;&gt;"",'Daļu izvēle'!Q179&lt;&gt;0)</f>
        <v>0</v>
      </c>
      <c r="AH183" s="76" t="b">
        <f t="shared" si="22"/>
        <v>0</v>
      </c>
      <c r="AI183" s="57" t="b">
        <f>I183&gt;=0.85*Stādīšana!I182</f>
        <v>1</v>
      </c>
      <c r="AJ183" s="57" t="b">
        <f t="shared" si="23"/>
        <v>1</v>
      </c>
    </row>
    <row r="184" spans="1:36" hidden="1" x14ac:dyDescent="0.3">
      <c r="A184" s="324" t="str">
        <f>SUBSTITUTE('Daļu izvēle'!A180,"0","")</f>
        <v/>
      </c>
      <c r="B184" s="365">
        <f>'Daļu izvēle'!B180</f>
        <v>172</v>
      </c>
      <c r="C184" s="365" t="str">
        <f>'Daļu izvēle'!C180</f>
        <v>Vidusdaugava</v>
      </c>
      <c r="D184" s="366" t="str">
        <f>'Daļu izvēle'!D180</f>
        <v>Skaistkalnes</v>
      </c>
      <c r="E184" s="370">
        <f>'Daļu izvēle'!Q180</f>
        <v>140</v>
      </c>
      <c r="F184" s="370">
        <f>'Daļu izvēle'!R180</f>
        <v>140</v>
      </c>
      <c r="G184" s="108">
        <f>'Daļu izvēle'!S180</f>
        <v>0</v>
      </c>
      <c r="H184" s="109">
        <f>'Daļu izvēle'!T180</f>
        <v>0</v>
      </c>
      <c r="I184" s="383"/>
      <c r="J184" s="404">
        <f t="shared" si="17"/>
        <v>0</v>
      </c>
      <c r="K184" s="167" t="str">
        <f>IF($AG184,IF(AND($I184&lt;&gt;"",$I184&lt;&gt;0),ROUND(ROUND($I184,3)*Cenas!$B$23*Cenas!B$27,2),0),"")</f>
        <v/>
      </c>
      <c r="L184" s="166" t="str">
        <f>IF($AG184,IF(AND($I184&lt;&gt;"",$I184&lt;&gt;0),ROUND(ROUND($I184,3)*Cenas!$B$23*Cenas!C$27,2),0),"")</f>
        <v/>
      </c>
      <c r="M184" s="166" t="str">
        <f>IF($AG184,IF(AND($I184&lt;&gt;"",$I184&lt;&gt;0),ROUND(ROUND($I184,3)*Cenas!$B$23*Cenas!D$27,2),0),"")</f>
        <v/>
      </c>
      <c r="N184" s="166" t="str">
        <f>IF($AG184,IF(AND($I184&lt;&gt;"",$I184&lt;&gt;0),ROUND(ROUND($I184,3)*Cenas!$B$23*Cenas!E$27,2),0),"")</f>
        <v/>
      </c>
      <c r="O184" s="166" t="str">
        <f>IF($AG184,IF(AND($I184&lt;&gt;"",$I184&lt;&gt;0),ROUND(ROUND($I184,3)*Cenas!$B$23*Cenas!F$27,2),0),"")</f>
        <v/>
      </c>
      <c r="P184" s="166" t="str">
        <f>IF($AG184,IF(AND($I184&lt;&gt;"",$I184&lt;&gt;0),ROUND(ROUND($I184,3)*Cenas!$B$23*Cenas!D$27,2),0),"")</f>
        <v/>
      </c>
      <c r="Q184" s="166" t="str">
        <f>IF($AG184,IF(AND($I184&lt;&gt;"",$I184&lt;&gt;0),ROUND(ROUND($I184,3)*Cenas!$B$23*Cenas!E$27,2),0),"")</f>
        <v/>
      </c>
      <c r="R184" s="166" t="str">
        <f>IF($AG184,IF(AND($I184&lt;&gt;"",$I184&lt;&gt;0),ROUND(ROUND($I184,3)*Cenas!$B$23*Cenas!I$27,2),0),"")</f>
        <v/>
      </c>
      <c r="S184" s="169" t="str">
        <f>IF($AG184,IF(AND($I184&lt;&gt;"",$I184&lt;&gt;0),ROUND(ROUND($I184,3)*Cenas!$B$23*Cenas!F$27,2),0),"")</f>
        <v/>
      </c>
      <c r="U184" t="b">
        <f t="shared" si="18"/>
        <v>1</v>
      </c>
      <c r="V184" t="b">
        <f t="shared" si="19"/>
        <v>1</v>
      </c>
      <c r="W184" t="b">
        <f>OR(AND(U184,V184,S184&gt;=0.89*'Daļu izvēle'!J180),NOT(Y184))</f>
        <v>1</v>
      </c>
      <c r="X184" t="b">
        <f t="shared" si="20"/>
        <v>1</v>
      </c>
      <c r="Y184" t="b">
        <f>AND($A184="x",NOT(ISBLANK('Daļu izvēle'!Q180)))</f>
        <v>0</v>
      </c>
      <c r="Z184" t="b">
        <f t="shared" si="21"/>
        <v>1</v>
      </c>
      <c r="AC184" s="1" t="b">
        <f>AND($A184="x",'Daļu izvēle'!$Q180&lt;&gt;"",ISBLANK($K184))</f>
        <v>0</v>
      </c>
      <c r="AD184" s="1" t="b">
        <f>AND($A184="x",'Daļu izvēle'!$Q180&lt;&gt;"",ISBLANK($P184))</f>
        <v>0</v>
      </c>
      <c r="AE184" s="1" t="e">
        <f t="shared" si="16"/>
        <v>#VALUE!</v>
      </c>
      <c r="AG184" s="76" t="b">
        <f>AND($A184="x",'Daļu izvēle'!$Q180&lt;&gt;"",'Daļu izvēle'!Q180&lt;&gt;0)</f>
        <v>0</v>
      </c>
      <c r="AH184" s="76" t="b">
        <f t="shared" si="22"/>
        <v>0</v>
      </c>
      <c r="AI184" s="57" t="b">
        <f>I184&gt;=0.85*Stādīšana!I183</f>
        <v>1</v>
      </c>
      <c r="AJ184" s="57" t="b">
        <f t="shared" si="23"/>
        <v>1</v>
      </c>
    </row>
    <row r="185" spans="1:36" hidden="1" x14ac:dyDescent="0.3">
      <c r="A185" s="324" t="str">
        <f>SUBSTITUTE('Daļu izvēle'!A181,"0","")</f>
        <v/>
      </c>
      <c r="B185" s="365">
        <f>'Daļu izvēle'!B181</f>
        <v>173</v>
      </c>
      <c r="C185" s="365" t="str">
        <f>'Daļu izvēle'!C181</f>
        <v>Vidusdaugava</v>
      </c>
      <c r="D185" s="366" t="str">
        <f>'Daļu izvēle'!D181</f>
        <v>Vecumnieku</v>
      </c>
      <c r="E185" s="370">
        <f>'Daļu izvēle'!Q181</f>
        <v>100</v>
      </c>
      <c r="F185" s="370">
        <f>'Daļu izvēle'!R181</f>
        <v>100</v>
      </c>
      <c r="G185" s="108">
        <f>'Daļu izvēle'!S181</f>
        <v>0</v>
      </c>
      <c r="H185" s="109">
        <f>'Daļu izvēle'!T181</f>
        <v>0</v>
      </c>
      <c r="I185" s="383"/>
      <c r="J185" s="404">
        <f t="shared" si="17"/>
        <v>0</v>
      </c>
      <c r="K185" s="167" t="str">
        <f>IF($AG185,IF(AND($I185&lt;&gt;"",$I185&lt;&gt;0),ROUND(ROUND($I185,3)*Cenas!$B$23*Cenas!B$27,2),0),"")</f>
        <v/>
      </c>
      <c r="L185" s="166" t="str">
        <f>IF($AG185,IF(AND($I185&lt;&gt;"",$I185&lt;&gt;0),ROUND(ROUND($I185,3)*Cenas!$B$23*Cenas!C$27,2),0),"")</f>
        <v/>
      </c>
      <c r="M185" s="166" t="str">
        <f>IF($AG185,IF(AND($I185&lt;&gt;"",$I185&lt;&gt;0),ROUND(ROUND($I185,3)*Cenas!$B$23*Cenas!D$27,2),0),"")</f>
        <v/>
      </c>
      <c r="N185" s="166" t="str">
        <f>IF($AG185,IF(AND($I185&lt;&gt;"",$I185&lt;&gt;0),ROUND(ROUND($I185,3)*Cenas!$B$23*Cenas!E$27,2),0),"")</f>
        <v/>
      </c>
      <c r="O185" s="166" t="str">
        <f>IF($AG185,IF(AND($I185&lt;&gt;"",$I185&lt;&gt;0),ROUND(ROUND($I185,3)*Cenas!$B$23*Cenas!F$27,2),0),"")</f>
        <v/>
      </c>
      <c r="P185" s="166" t="str">
        <f>IF($AG185,IF(AND($I185&lt;&gt;"",$I185&lt;&gt;0),ROUND(ROUND($I185,3)*Cenas!$B$23*Cenas!D$27,2),0),"")</f>
        <v/>
      </c>
      <c r="Q185" s="166" t="str">
        <f>IF($AG185,IF(AND($I185&lt;&gt;"",$I185&lt;&gt;0),ROUND(ROUND($I185,3)*Cenas!$B$23*Cenas!E$27,2),0),"")</f>
        <v/>
      </c>
      <c r="R185" s="166" t="str">
        <f>IF($AG185,IF(AND($I185&lt;&gt;"",$I185&lt;&gt;0),ROUND(ROUND($I185,3)*Cenas!$B$23*Cenas!I$27,2),0),"")</f>
        <v/>
      </c>
      <c r="S185" s="169" t="str">
        <f>IF($AG185,IF(AND($I185&lt;&gt;"",$I185&lt;&gt;0),ROUND(ROUND($I185,3)*Cenas!$B$23*Cenas!F$27,2),0),"")</f>
        <v/>
      </c>
      <c r="U185" t="b">
        <f t="shared" si="18"/>
        <v>1</v>
      </c>
      <c r="V185" t="b">
        <f t="shared" si="19"/>
        <v>1</v>
      </c>
      <c r="W185" t="b">
        <f>OR(AND(U185,V185,S185&gt;=0.89*'Daļu izvēle'!J181),NOT(Y185))</f>
        <v>1</v>
      </c>
      <c r="X185" t="b">
        <f t="shared" si="20"/>
        <v>1</v>
      </c>
      <c r="Y185" t="b">
        <f>AND($A185="x",NOT(ISBLANK('Daļu izvēle'!Q181)))</f>
        <v>0</v>
      </c>
      <c r="Z185" t="b">
        <f t="shared" si="21"/>
        <v>1</v>
      </c>
      <c r="AC185" s="1" t="b">
        <f>AND($A185="x",'Daļu izvēle'!$Q181&lt;&gt;"",ISBLANK($K185))</f>
        <v>0</v>
      </c>
      <c r="AD185" s="1" t="b">
        <f>AND($A185="x",'Daļu izvēle'!$Q181&lt;&gt;"",ISBLANK($P185))</f>
        <v>0</v>
      </c>
      <c r="AE185" s="1" t="e">
        <f t="shared" si="16"/>
        <v>#VALUE!</v>
      </c>
      <c r="AG185" s="76" t="b">
        <f>AND($A185="x",'Daļu izvēle'!$Q181&lt;&gt;"",'Daļu izvēle'!Q181&lt;&gt;0)</f>
        <v>0</v>
      </c>
      <c r="AH185" s="76" t="b">
        <f t="shared" si="22"/>
        <v>0</v>
      </c>
      <c r="AI185" s="57" t="b">
        <f>I185&gt;=0.85*Stādīšana!I184</f>
        <v>1</v>
      </c>
      <c r="AJ185" s="57" t="b">
        <f t="shared" si="23"/>
        <v>1</v>
      </c>
    </row>
    <row r="186" spans="1:36" hidden="1" x14ac:dyDescent="0.3">
      <c r="A186" s="324" t="str">
        <f>SUBSTITUTE('Daļu izvēle'!A182,"0","")</f>
        <v/>
      </c>
      <c r="B186" s="365">
        <f>'Daļu izvēle'!B182</f>
        <v>174</v>
      </c>
      <c r="C186" s="365" t="str">
        <f>'Daļu izvēle'!C182</f>
        <v>Vidusdaugava</v>
      </c>
      <c r="D186" s="366" t="str">
        <f>'Daļu izvēle'!D182</f>
        <v>Vecumnieku</v>
      </c>
      <c r="E186" s="370">
        <f>'Daļu izvēle'!Q182</f>
        <v>65</v>
      </c>
      <c r="F186" s="370">
        <f>'Daļu izvēle'!R182</f>
        <v>0</v>
      </c>
      <c r="G186" s="108">
        <f>'Daļu izvēle'!S182</f>
        <v>0</v>
      </c>
      <c r="H186" s="109">
        <f>'Daļu izvēle'!T182</f>
        <v>0</v>
      </c>
      <c r="I186" s="383"/>
      <c r="J186" s="404">
        <f t="shared" si="17"/>
        <v>0</v>
      </c>
      <c r="K186" s="167" t="str">
        <f>IF($AG186,IF(AND($I186&lt;&gt;"",$I186&lt;&gt;0),ROUND(ROUND($I186,3)*Cenas!$B$23*Cenas!B$27,2),0),"")</f>
        <v/>
      </c>
      <c r="L186" s="166" t="str">
        <f>IF($AG186,IF(AND($I186&lt;&gt;"",$I186&lt;&gt;0),ROUND(ROUND($I186,3)*Cenas!$B$23*Cenas!C$27,2),0),"")</f>
        <v/>
      </c>
      <c r="M186" s="166" t="str">
        <f>IF($AG186,IF(AND($I186&lt;&gt;"",$I186&lt;&gt;0),ROUND(ROUND($I186,3)*Cenas!$B$23*Cenas!D$27,2),0),"")</f>
        <v/>
      </c>
      <c r="N186" s="166" t="str">
        <f>IF($AG186,IF(AND($I186&lt;&gt;"",$I186&lt;&gt;0),ROUND(ROUND($I186,3)*Cenas!$B$23*Cenas!E$27,2),0),"")</f>
        <v/>
      </c>
      <c r="O186" s="166" t="str">
        <f>IF($AG186,IF(AND($I186&lt;&gt;"",$I186&lt;&gt;0),ROUND(ROUND($I186,3)*Cenas!$B$23*Cenas!F$27,2),0),"")</f>
        <v/>
      </c>
      <c r="P186" s="166" t="str">
        <f>IF($AG186,IF(AND($I186&lt;&gt;"",$I186&lt;&gt;0),ROUND(ROUND($I186,3)*Cenas!$B$23*Cenas!D$27,2),0),"")</f>
        <v/>
      </c>
      <c r="Q186" s="166" t="str">
        <f>IF($AG186,IF(AND($I186&lt;&gt;"",$I186&lt;&gt;0),ROUND(ROUND($I186,3)*Cenas!$B$23*Cenas!E$27,2),0),"")</f>
        <v/>
      </c>
      <c r="R186" s="166" t="str">
        <f>IF($AG186,IF(AND($I186&lt;&gt;"",$I186&lt;&gt;0),ROUND(ROUND($I186,3)*Cenas!$B$23*Cenas!I$27,2),0),"")</f>
        <v/>
      </c>
      <c r="S186" s="169" t="str">
        <f>IF($AG186,IF(AND($I186&lt;&gt;"",$I186&lt;&gt;0),ROUND(ROUND($I186,3)*Cenas!$B$23*Cenas!F$27,2),0),"")</f>
        <v/>
      </c>
      <c r="U186" t="b">
        <f t="shared" si="18"/>
        <v>1</v>
      </c>
      <c r="V186" t="b">
        <f t="shared" si="19"/>
        <v>1</v>
      </c>
      <c r="W186" t="b">
        <f>OR(AND(U186,V186,S186&gt;=0.89*'Daļu izvēle'!J182),NOT(Y186))</f>
        <v>1</v>
      </c>
      <c r="X186" t="b">
        <f t="shared" si="20"/>
        <v>1</v>
      </c>
      <c r="Y186" t="b">
        <f>AND($A186="x",NOT(ISBLANK('Daļu izvēle'!Q182)))</f>
        <v>0</v>
      </c>
      <c r="Z186" t="b">
        <f t="shared" si="21"/>
        <v>1</v>
      </c>
      <c r="AC186" s="1" t="b">
        <f>AND($A186="x",'Daļu izvēle'!$Q182&lt;&gt;"",ISBLANK($K186))</f>
        <v>0</v>
      </c>
      <c r="AD186" s="1" t="b">
        <f>AND($A186="x",'Daļu izvēle'!$Q182&lt;&gt;"",ISBLANK($P186))</f>
        <v>0</v>
      </c>
      <c r="AE186" s="1" t="e">
        <f t="shared" si="16"/>
        <v>#VALUE!</v>
      </c>
      <c r="AG186" s="76" t="b">
        <f>AND($A186="x",'Daļu izvēle'!$Q182&lt;&gt;"",'Daļu izvēle'!Q182&lt;&gt;0)</f>
        <v>0</v>
      </c>
      <c r="AH186" s="76" t="b">
        <f t="shared" si="22"/>
        <v>0</v>
      </c>
      <c r="AI186" s="57" t="b">
        <f>I186&gt;=0.85*Stādīšana!I185</f>
        <v>1</v>
      </c>
      <c r="AJ186" s="57" t="b">
        <f t="shared" si="23"/>
        <v>1</v>
      </c>
    </row>
    <row r="187" spans="1:36" hidden="1" x14ac:dyDescent="0.3">
      <c r="A187" s="324" t="str">
        <f>SUBSTITUTE('Daļu izvēle'!A183,"0","")</f>
        <v/>
      </c>
      <c r="B187" s="365">
        <f>'Daļu izvēle'!B183</f>
        <v>175</v>
      </c>
      <c r="C187" s="365" t="str">
        <f>'Daļu izvēle'!C183</f>
        <v>Vidusdaugava</v>
      </c>
      <c r="D187" s="366" t="str">
        <f>'Daļu izvēle'!D183</f>
        <v>Vecumnieku</v>
      </c>
      <c r="E187" s="370">
        <f>'Daļu izvēle'!Q183</f>
        <v>120</v>
      </c>
      <c r="F187" s="370">
        <f>'Daļu izvēle'!R183</f>
        <v>0</v>
      </c>
      <c r="G187" s="108">
        <f>'Daļu izvēle'!S183</f>
        <v>0</v>
      </c>
      <c r="H187" s="109">
        <f>'Daļu izvēle'!T183</f>
        <v>0</v>
      </c>
      <c r="I187" s="383"/>
      <c r="J187" s="404">
        <f t="shared" si="17"/>
        <v>0</v>
      </c>
      <c r="K187" s="167" t="str">
        <f>IF($AG187,IF(AND($I187&lt;&gt;"",$I187&lt;&gt;0),ROUND(ROUND($I187,3)*Cenas!$B$23*Cenas!B$27,2),0),"")</f>
        <v/>
      </c>
      <c r="L187" s="166" t="str">
        <f>IF($AG187,IF(AND($I187&lt;&gt;"",$I187&lt;&gt;0),ROUND(ROUND($I187,3)*Cenas!$B$23*Cenas!C$27,2),0),"")</f>
        <v/>
      </c>
      <c r="M187" s="166" t="str">
        <f>IF($AG187,IF(AND($I187&lt;&gt;"",$I187&lt;&gt;0),ROUND(ROUND($I187,3)*Cenas!$B$23*Cenas!D$27,2),0),"")</f>
        <v/>
      </c>
      <c r="N187" s="166" t="str">
        <f>IF($AG187,IF(AND($I187&lt;&gt;"",$I187&lt;&gt;0),ROUND(ROUND($I187,3)*Cenas!$B$23*Cenas!E$27,2),0),"")</f>
        <v/>
      </c>
      <c r="O187" s="166" t="str">
        <f>IF($AG187,IF(AND($I187&lt;&gt;"",$I187&lt;&gt;0),ROUND(ROUND($I187,3)*Cenas!$B$23*Cenas!F$27,2),0),"")</f>
        <v/>
      </c>
      <c r="P187" s="166" t="str">
        <f>IF($AG187,IF(AND($I187&lt;&gt;"",$I187&lt;&gt;0),ROUND(ROUND($I187,3)*Cenas!$B$23*Cenas!D$27,2),0),"")</f>
        <v/>
      </c>
      <c r="Q187" s="166" t="str">
        <f>IF($AG187,IF(AND($I187&lt;&gt;"",$I187&lt;&gt;0),ROUND(ROUND($I187,3)*Cenas!$B$23*Cenas!E$27,2),0),"")</f>
        <v/>
      </c>
      <c r="R187" s="166" t="str">
        <f>IF($AG187,IF(AND($I187&lt;&gt;"",$I187&lt;&gt;0),ROUND(ROUND($I187,3)*Cenas!$B$23*Cenas!I$27,2),0),"")</f>
        <v/>
      </c>
      <c r="S187" s="169" t="str">
        <f>IF($AG187,IF(AND($I187&lt;&gt;"",$I187&lt;&gt;0),ROUND(ROUND($I187,3)*Cenas!$B$23*Cenas!F$27,2),0),"")</f>
        <v/>
      </c>
      <c r="U187" t="b">
        <f t="shared" si="18"/>
        <v>1</v>
      </c>
      <c r="V187" t="b">
        <f t="shared" si="19"/>
        <v>1</v>
      </c>
      <c r="W187" t="b">
        <f>OR(AND(U187,V187,S187&gt;=0.89*'Daļu izvēle'!J183),NOT(Y187))</f>
        <v>1</v>
      </c>
      <c r="X187" t="b">
        <f t="shared" si="20"/>
        <v>1</v>
      </c>
      <c r="Y187" t="b">
        <f>AND($A187="x",NOT(ISBLANK('Daļu izvēle'!Q183)))</f>
        <v>0</v>
      </c>
      <c r="Z187" t="b">
        <f t="shared" si="21"/>
        <v>1</v>
      </c>
      <c r="AC187" s="1" t="b">
        <f>AND($A187="x",'Daļu izvēle'!$Q183&lt;&gt;"",ISBLANK($K187))</f>
        <v>0</v>
      </c>
      <c r="AD187" s="1" t="b">
        <f>AND($A187="x",'Daļu izvēle'!$Q183&lt;&gt;"",ISBLANK($P187))</f>
        <v>0</v>
      </c>
      <c r="AE187" s="1" t="e">
        <f t="shared" si="16"/>
        <v>#VALUE!</v>
      </c>
      <c r="AG187" s="76" t="b">
        <f>AND($A187="x",'Daļu izvēle'!$Q183&lt;&gt;"",'Daļu izvēle'!Q183&lt;&gt;0)</f>
        <v>0</v>
      </c>
      <c r="AH187" s="76" t="b">
        <f t="shared" si="22"/>
        <v>0</v>
      </c>
      <c r="AI187" s="57" t="b">
        <f>I187&gt;=0.85*Stādīšana!I186</f>
        <v>1</v>
      </c>
      <c r="AJ187" s="57" t="b">
        <f t="shared" si="23"/>
        <v>1</v>
      </c>
    </row>
    <row r="188" spans="1:36" hidden="1" x14ac:dyDescent="0.3">
      <c r="A188" s="324" t="str">
        <f>SUBSTITUTE('Daļu izvēle'!A184,"0","")</f>
        <v/>
      </c>
      <c r="B188" s="365">
        <f>'Daļu izvēle'!B184</f>
        <v>176</v>
      </c>
      <c r="C188" s="365" t="str">
        <f>'Daļu izvēle'!C184</f>
        <v>Vidusdaugava</v>
      </c>
      <c r="D188" s="366" t="str">
        <f>'Daļu izvēle'!D184</f>
        <v>Vecumnieku</v>
      </c>
      <c r="E188" s="370">
        <f>'Daļu izvēle'!Q184</f>
        <v>65</v>
      </c>
      <c r="F188" s="370">
        <f>'Daļu izvēle'!R184</f>
        <v>0</v>
      </c>
      <c r="G188" s="108">
        <f>'Daļu izvēle'!S184</f>
        <v>0</v>
      </c>
      <c r="H188" s="109">
        <f>'Daļu izvēle'!T184</f>
        <v>0</v>
      </c>
      <c r="I188" s="383"/>
      <c r="J188" s="404">
        <f t="shared" si="17"/>
        <v>0</v>
      </c>
      <c r="K188" s="167" t="str">
        <f>IF($AG188,IF(AND($I188&lt;&gt;"",$I188&lt;&gt;0),ROUND(ROUND($I188,3)*Cenas!$B$23*Cenas!B$27,2),0),"")</f>
        <v/>
      </c>
      <c r="L188" s="166" t="str">
        <f>IF($AG188,IF(AND($I188&lt;&gt;"",$I188&lt;&gt;0),ROUND(ROUND($I188,3)*Cenas!$B$23*Cenas!C$27,2),0),"")</f>
        <v/>
      </c>
      <c r="M188" s="166" t="str">
        <f>IF($AG188,IF(AND($I188&lt;&gt;"",$I188&lt;&gt;0),ROUND(ROUND($I188,3)*Cenas!$B$23*Cenas!D$27,2),0),"")</f>
        <v/>
      </c>
      <c r="N188" s="166" t="str">
        <f>IF($AG188,IF(AND($I188&lt;&gt;"",$I188&lt;&gt;0),ROUND(ROUND($I188,3)*Cenas!$B$23*Cenas!E$27,2),0),"")</f>
        <v/>
      </c>
      <c r="O188" s="166" t="str">
        <f>IF($AG188,IF(AND($I188&lt;&gt;"",$I188&lt;&gt;0),ROUND(ROUND($I188,3)*Cenas!$B$23*Cenas!F$27,2),0),"")</f>
        <v/>
      </c>
      <c r="P188" s="166" t="str">
        <f>IF($AG188,IF(AND($I188&lt;&gt;"",$I188&lt;&gt;0),ROUND(ROUND($I188,3)*Cenas!$B$23*Cenas!D$27,2),0),"")</f>
        <v/>
      </c>
      <c r="Q188" s="166" t="str">
        <f>IF($AG188,IF(AND($I188&lt;&gt;"",$I188&lt;&gt;0),ROUND(ROUND($I188,3)*Cenas!$B$23*Cenas!E$27,2),0),"")</f>
        <v/>
      </c>
      <c r="R188" s="166" t="str">
        <f>IF($AG188,IF(AND($I188&lt;&gt;"",$I188&lt;&gt;0),ROUND(ROUND($I188,3)*Cenas!$B$23*Cenas!I$27,2),0),"")</f>
        <v/>
      </c>
      <c r="S188" s="169" t="str">
        <f>IF($AG188,IF(AND($I188&lt;&gt;"",$I188&lt;&gt;0),ROUND(ROUND($I188,3)*Cenas!$B$23*Cenas!F$27,2),0),"")</f>
        <v/>
      </c>
      <c r="U188" t="b">
        <f t="shared" si="18"/>
        <v>1</v>
      </c>
      <c r="V188" t="b">
        <f t="shared" si="19"/>
        <v>1</v>
      </c>
      <c r="W188" t="b">
        <f>OR(AND(U188,V188,S188&gt;=0.89*'Daļu izvēle'!J184),NOT(Y188))</f>
        <v>1</v>
      </c>
      <c r="X188" t="b">
        <f t="shared" si="20"/>
        <v>1</v>
      </c>
      <c r="Y188" t="b">
        <f>AND($A188="x",NOT(ISBLANK('Daļu izvēle'!Q184)))</f>
        <v>0</v>
      </c>
      <c r="Z188" t="b">
        <f t="shared" si="21"/>
        <v>1</v>
      </c>
      <c r="AC188" s="1" t="b">
        <f>AND($A188="x",'Daļu izvēle'!$Q184&lt;&gt;"",ISBLANK($K188))</f>
        <v>0</v>
      </c>
      <c r="AD188" s="1" t="b">
        <f>AND($A188="x",'Daļu izvēle'!$Q184&lt;&gt;"",ISBLANK($P188))</f>
        <v>0</v>
      </c>
      <c r="AE188" s="1" t="e">
        <f t="shared" si="16"/>
        <v>#VALUE!</v>
      </c>
      <c r="AG188" s="76" t="b">
        <f>AND($A188="x",'Daļu izvēle'!$Q184&lt;&gt;"",'Daļu izvēle'!Q184&lt;&gt;0)</f>
        <v>0</v>
      </c>
      <c r="AH188" s="76" t="b">
        <f t="shared" si="22"/>
        <v>0</v>
      </c>
      <c r="AI188" s="57" t="b">
        <f>I188&gt;=0.85*Stādīšana!I187</f>
        <v>1</v>
      </c>
      <c r="AJ188" s="57" t="b">
        <f t="shared" si="23"/>
        <v>1</v>
      </c>
    </row>
    <row r="189" spans="1:36" hidden="1" x14ac:dyDescent="0.3">
      <c r="A189" s="324" t="str">
        <f>SUBSTITUTE('Daļu izvēle'!A185,"0","")</f>
        <v/>
      </c>
      <c r="B189" s="365">
        <f>'Daļu izvēle'!B185</f>
        <v>177</v>
      </c>
      <c r="C189" s="365" t="str">
        <f>'Daļu izvēle'!C185</f>
        <v>Vidusdaugava</v>
      </c>
      <c r="D189" s="366" t="str">
        <f>'Daļu izvēle'!D185</f>
        <v>Vecumnieku</v>
      </c>
      <c r="E189" s="370">
        <f>'Daļu izvēle'!Q185</f>
        <v>0</v>
      </c>
      <c r="F189" s="370">
        <f>'Daļu izvēle'!R185</f>
        <v>0</v>
      </c>
      <c r="G189" s="108">
        <f>'Daļu izvēle'!S185</f>
        <v>0</v>
      </c>
      <c r="H189" s="109">
        <f>'Daļu izvēle'!T185</f>
        <v>0</v>
      </c>
      <c r="I189" s="383"/>
      <c r="J189" s="404">
        <f t="shared" si="17"/>
        <v>0</v>
      </c>
      <c r="K189" s="167" t="str">
        <f>IF($AG189,IF(AND($I189&lt;&gt;"",$I189&lt;&gt;0),ROUND(ROUND($I189,3)*Cenas!$B$23*Cenas!B$27,2),0),"")</f>
        <v/>
      </c>
      <c r="L189" s="166" t="str">
        <f>IF($AG189,IF(AND($I189&lt;&gt;"",$I189&lt;&gt;0),ROUND(ROUND($I189,3)*Cenas!$B$23*Cenas!C$27,2),0),"")</f>
        <v/>
      </c>
      <c r="M189" s="166" t="str">
        <f>IF($AG189,IF(AND($I189&lt;&gt;"",$I189&lt;&gt;0),ROUND(ROUND($I189,3)*Cenas!$B$23*Cenas!D$27,2),0),"")</f>
        <v/>
      </c>
      <c r="N189" s="166" t="str">
        <f>IF($AG189,IF(AND($I189&lt;&gt;"",$I189&lt;&gt;0),ROUND(ROUND($I189,3)*Cenas!$B$23*Cenas!E$27,2),0),"")</f>
        <v/>
      </c>
      <c r="O189" s="166" t="str">
        <f>IF($AG189,IF(AND($I189&lt;&gt;"",$I189&lt;&gt;0),ROUND(ROUND($I189,3)*Cenas!$B$23*Cenas!F$27,2),0),"")</f>
        <v/>
      </c>
      <c r="P189" s="166" t="str">
        <f>IF($AG189,IF(AND($I189&lt;&gt;"",$I189&lt;&gt;0),ROUND(ROUND($I189,3)*Cenas!$B$23*Cenas!D$27,2),0),"")</f>
        <v/>
      </c>
      <c r="Q189" s="166" t="str">
        <f>IF($AG189,IF(AND($I189&lt;&gt;"",$I189&lt;&gt;0),ROUND(ROUND($I189,3)*Cenas!$B$23*Cenas!E$27,2),0),"")</f>
        <v/>
      </c>
      <c r="R189" s="166" t="str">
        <f>IF($AG189,IF(AND($I189&lt;&gt;"",$I189&lt;&gt;0),ROUND(ROUND($I189,3)*Cenas!$B$23*Cenas!I$27,2),0),"")</f>
        <v/>
      </c>
      <c r="S189" s="169" t="str">
        <f>IF($AG189,IF(AND($I189&lt;&gt;"",$I189&lt;&gt;0),ROUND(ROUND($I189,3)*Cenas!$B$23*Cenas!F$27,2),0),"")</f>
        <v/>
      </c>
      <c r="U189" t="b">
        <f t="shared" si="18"/>
        <v>1</v>
      </c>
      <c r="V189" t="b">
        <f t="shared" si="19"/>
        <v>1</v>
      </c>
      <c r="W189" t="b">
        <f>OR(AND(U189,V189,S189&gt;=0.89*'Daļu izvēle'!J185),NOT(Y189))</f>
        <v>1</v>
      </c>
      <c r="X189" t="b">
        <f t="shared" si="20"/>
        <v>1</v>
      </c>
      <c r="Y189" t="b">
        <f>AND($A189="x",NOT(ISBLANK('Daļu izvēle'!Q185)))</f>
        <v>0</v>
      </c>
      <c r="Z189" t="b">
        <f t="shared" si="21"/>
        <v>1</v>
      </c>
      <c r="AC189" s="1" t="b">
        <f>AND($A189="x",'Daļu izvēle'!$Q185&lt;&gt;"",ISBLANK($K189))</f>
        <v>0</v>
      </c>
      <c r="AD189" s="1" t="b">
        <f>AND($A189="x",'Daļu izvēle'!$Q185&lt;&gt;"",ISBLANK($P189))</f>
        <v>0</v>
      </c>
      <c r="AE189" s="1" t="e">
        <f t="shared" si="16"/>
        <v>#VALUE!</v>
      </c>
      <c r="AG189" s="76" t="b">
        <f>AND($A189="x",'Daļu izvēle'!$Q185&lt;&gt;"",'Daļu izvēle'!Q185&lt;&gt;0)</f>
        <v>0</v>
      </c>
      <c r="AH189" s="76" t="b">
        <f t="shared" si="22"/>
        <v>0</v>
      </c>
      <c r="AI189" s="57" t="b">
        <f>I189&gt;=0.85*Stādīšana!I188</f>
        <v>1</v>
      </c>
      <c r="AJ189" s="57" t="b">
        <f t="shared" si="23"/>
        <v>1</v>
      </c>
    </row>
    <row r="190" spans="1:36" hidden="1" x14ac:dyDescent="0.3">
      <c r="A190" s="324" t="str">
        <f>SUBSTITUTE('Daļu izvēle'!A186,"0","")</f>
        <v/>
      </c>
      <c r="B190" s="365">
        <f>'Daļu izvēle'!B186</f>
        <v>178</v>
      </c>
      <c r="C190" s="365" t="str">
        <f>'Daļu izvēle'!C186</f>
        <v>Zemgale</v>
      </c>
      <c r="D190" s="366" t="str">
        <f>'Daļu izvēle'!D186</f>
        <v>Dobeles</v>
      </c>
      <c r="E190" s="370">
        <f>'Daļu izvēle'!Q186</f>
        <v>50</v>
      </c>
      <c r="F190" s="370">
        <f>'Daļu izvēle'!R186</f>
        <v>50</v>
      </c>
      <c r="G190" s="108">
        <f>'Daļu izvēle'!S186</f>
        <v>0</v>
      </c>
      <c r="H190" s="109">
        <f>'Daļu izvēle'!T186</f>
        <v>0</v>
      </c>
      <c r="I190" s="383"/>
      <c r="J190" s="404">
        <f t="shared" si="17"/>
        <v>0</v>
      </c>
      <c r="K190" s="167" t="str">
        <f>IF($AG190,IF(AND($I190&lt;&gt;"",$I190&lt;&gt;0),ROUND(ROUND($I190,3)*Cenas!$B$23*Cenas!B$27,2),0),"")</f>
        <v/>
      </c>
      <c r="L190" s="166" t="str">
        <f>IF($AG190,IF(AND($I190&lt;&gt;"",$I190&lt;&gt;0),ROUND(ROUND($I190,3)*Cenas!$B$23*Cenas!C$27,2),0),"")</f>
        <v/>
      </c>
      <c r="M190" s="166" t="str">
        <f>IF($AG190,IF(AND($I190&lt;&gt;"",$I190&lt;&gt;0),ROUND(ROUND($I190,3)*Cenas!$B$23*Cenas!D$27,2),0),"")</f>
        <v/>
      </c>
      <c r="N190" s="166" t="str">
        <f>IF($AG190,IF(AND($I190&lt;&gt;"",$I190&lt;&gt;0),ROUND(ROUND($I190,3)*Cenas!$B$23*Cenas!E$27,2),0),"")</f>
        <v/>
      </c>
      <c r="O190" s="166" t="str">
        <f>IF($AG190,IF(AND($I190&lt;&gt;"",$I190&lt;&gt;0),ROUND(ROUND($I190,3)*Cenas!$B$23*Cenas!F$27,2),0),"")</f>
        <v/>
      </c>
      <c r="P190" s="166" t="str">
        <f>IF($AG190,IF(AND($I190&lt;&gt;"",$I190&lt;&gt;0),ROUND(ROUND($I190,3)*Cenas!$B$23*Cenas!D$27,2),0),"")</f>
        <v/>
      </c>
      <c r="Q190" s="166" t="str">
        <f>IF($AG190,IF(AND($I190&lt;&gt;"",$I190&lt;&gt;0),ROUND(ROUND($I190,3)*Cenas!$B$23*Cenas!E$27,2),0),"")</f>
        <v/>
      </c>
      <c r="R190" s="166" t="str">
        <f>IF($AG190,IF(AND($I190&lt;&gt;"",$I190&lt;&gt;0),ROUND(ROUND($I190,3)*Cenas!$B$23*Cenas!I$27,2),0),"")</f>
        <v/>
      </c>
      <c r="S190" s="169" t="str">
        <f>IF($AG190,IF(AND($I190&lt;&gt;"",$I190&lt;&gt;0),ROUND(ROUND($I190,3)*Cenas!$B$23*Cenas!F$27,2),0),"")</f>
        <v/>
      </c>
      <c r="U190" t="b">
        <f t="shared" si="18"/>
        <v>1</v>
      </c>
      <c r="V190" t="b">
        <f t="shared" si="19"/>
        <v>1</v>
      </c>
      <c r="W190" t="b">
        <f>OR(AND(U190,V190,S190&gt;=0.89*'Daļu izvēle'!J186),NOT(Y190))</f>
        <v>1</v>
      </c>
      <c r="X190" t="b">
        <f t="shared" si="20"/>
        <v>1</v>
      </c>
      <c r="Y190" t="b">
        <f>AND($A190="x",NOT(ISBLANK('Daļu izvēle'!Q186)))</f>
        <v>0</v>
      </c>
      <c r="Z190" t="b">
        <f t="shared" si="21"/>
        <v>1</v>
      </c>
      <c r="AC190" s="1" t="b">
        <f>AND($A190="x",'Daļu izvēle'!$Q186&lt;&gt;"",ISBLANK($K190))</f>
        <v>0</v>
      </c>
      <c r="AD190" s="1" t="b">
        <f>AND($A190="x",'Daļu izvēle'!$Q186&lt;&gt;"",ISBLANK($P190))</f>
        <v>0</v>
      </c>
      <c r="AE190" s="1" t="e">
        <f t="shared" si="16"/>
        <v>#VALUE!</v>
      </c>
      <c r="AG190" s="76" t="b">
        <f>AND($A190="x",'Daļu izvēle'!$Q186&lt;&gt;"",'Daļu izvēle'!Q186&lt;&gt;0)</f>
        <v>0</v>
      </c>
      <c r="AH190" s="76" t="b">
        <f t="shared" si="22"/>
        <v>0</v>
      </c>
      <c r="AI190" s="57" t="b">
        <f>I190&gt;=0.85*Stādīšana!I189</f>
        <v>1</v>
      </c>
      <c r="AJ190" s="57" t="b">
        <f t="shared" si="23"/>
        <v>1</v>
      </c>
    </row>
    <row r="191" spans="1:36" hidden="1" x14ac:dyDescent="0.3">
      <c r="A191" s="324" t="str">
        <f>SUBSTITUTE('Daļu izvēle'!A187,"0","")</f>
        <v/>
      </c>
      <c r="B191" s="365">
        <f>'Daļu izvēle'!B187</f>
        <v>179</v>
      </c>
      <c r="C191" s="365" t="str">
        <f>'Daļu izvēle'!C187</f>
        <v>Zemgale</v>
      </c>
      <c r="D191" s="366" t="str">
        <f>'Daļu izvēle'!D187</f>
        <v>Dobeles</v>
      </c>
      <c r="E191" s="370">
        <f>'Daļu izvēle'!Q187</f>
        <v>0</v>
      </c>
      <c r="F191" s="370">
        <f>'Daļu izvēle'!R187</f>
        <v>0</v>
      </c>
      <c r="G191" s="108">
        <f>'Daļu izvēle'!S187</f>
        <v>0</v>
      </c>
      <c r="H191" s="109">
        <f>'Daļu izvēle'!T187</f>
        <v>0</v>
      </c>
      <c r="I191" s="383"/>
      <c r="J191" s="404">
        <f t="shared" si="17"/>
        <v>0</v>
      </c>
      <c r="K191" s="167" t="str">
        <f>IF($AG191,IF(AND($I191&lt;&gt;"",$I191&lt;&gt;0),ROUND(ROUND($I191,3)*Cenas!$B$23*Cenas!B$27,2),0),"")</f>
        <v/>
      </c>
      <c r="L191" s="166" t="str">
        <f>IF($AG191,IF(AND($I191&lt;&gt;"",$I191&lt;&gt;0),ROUND(ROUND($I191,3)*Cenas!$B$23*Cenas!C$27,2),0),"")</f>
        <v/>
      </c>
      <c r="M191" s="166" t="str">
        <f>IF($AG191,IF(AND($I191&lt;&gt;"",$I191&lt;&gt;0),ROUND(ROUND($I191,3)*Cenas!$B$23*Cenas!D$27,2),0),"")</f>
        <v/>
      </c>
      <c r="N191" s="166" t="str">
        <f>IF($AG191,IF(AND($I191&lt;&gt;"",$I191&lt;&gt;0),ROUND(ROUND($I191,3)*Cenas!$B$23*Cenas!E$27,2),0),"")</f>
        <v/>
      </c>
      <c r="O191" s="166" t="str">
        <f>IF($AG191,IF(AND($I191&lt;&gt;"",$I191&lt;&gt;0),ROUND(ROUND($I191,3)*Cenas!$B$23*Cenas!F$27,2),0),"")</f>
        <v/>
      </c>
      <c r="P191" s="166" t="str">
        <f>IF($AG191,IF(AND($I191&lt;&gt;"",$I191&lt;&gt;0),ROUND(ROUND($I191,3)*Cenas!$B$23*Cenas!D$27,2),0),"")</f>
        <v/>
      </c>
      <c r="Q191" s="166" t="str">
        <f>IF($AG191,IF(AND($I191&lt;&gt;"",$I191&lt;&gt;0),ROUND(ROUND($I191,3)*Cenas!$B$23*Cenas!E$27,2),0),"")</f>
        <v/>
      </c>
      <c r="R191" s="166" t="str">
        <f>IF($AG191,IF(AND($I191&lt;&gt;"",$I191&lt;&gt;0),ROUND(ROUND($I191,3)*Cenas!$B$23*Cenas!I$27,2),0),"")</f>
        <v/>
      </c>
      <c r="S191" s="169" t="str">
        <f>IF($AG191,IF(AND($I191&lt;&gt;"",$I191&lt;&gt;0),ROUND(ROUND($I191,3)*Cenas!$B$23*Cenas!F$27,2),0),"")</f>
        <v/>
      </c>
      <c r="U191" t="b">
        <f t="shared" si="18"/>
        <v>1</v>
      </c>
      <c r="V191" t="b">
        <f t="shared" si="19"/>
        <v>1</v>
      </c>
      <c r="W191" t="b">
        <f>OR(AND(U191,V191,S191&gt;=0.89*'Daļu izvēle'!J187),NOT(Y191))</f>
        <v>1</v>
      </c>
      <c r="X191" t="b">
        <f t="shared" si="20"/>
        <v>1</v>
      </c>
      <c r="Y191" t="b">
        <f>AND($A191="x",NOT(ISBLANK('Daļu izvēle'!Q187)))</f>
        <v>0</v>
      </c>
      <c r="Z191" t="b">
        <f t="shared" si="21"/>
        <v>1</v>
      </c>
      <c r="AC191" s="1" t="b">
        <f>AND($A191="x",'Daļu izvēle'!$Q187&lt;&gt;"",ISBLANK($K191))</f>
        <v>0</v>
      </c>
      <c r="AD191" s="1" t="b">
        <f>AND($A191="x",'Daļu izvēle'!$Q187&lt;&gt;"",ISBLANK($P191))</f>
        <v>0</v>
      </c>
      <c r="AE191" s="1" t="e">
        <f t="shared" si="16"/>
        <v>#VALUE!</v>
      </c>
      <c r="AG191" s="76" t="b">
        <f>AND($A191="x",'Daļu izvēle'!$Q187&lt;&gt;"",'Daļu izvēle'!Q187&lt;&gt;0)</f>
        <v>0</v>
      </c>
      <c r="AH191" s="76" t="b">
        <f t="shared" si="22"/>
        <v>0</v>
      </c>
      <c r="AI191" s="57" t="b">
        <f>I191&gt;=0.85*Stādīšana!I190</f>
        <v>1</v>
      </c>
      <c r="AJ191" s="57" t="b">
        <f t="shared" si="23"/>
        <v>1</v>
      </c>
    </row>
    <row r="192" spans="1:36" hidden="1" x14ac:dyDescent="0.3">
      <c r="A192" s="324" t="str">
        <f>SUBSTITUTE('Daļu izvēle'!A188,"0","")</f>
        <v/>
      </c>
      <c r="B192" s="365">
        <f>'Daļu izvēle'!B188</f>
        <v>180</v>
      </c>
      <c r="C192" s="365" t="str">
        <f>'Daļu izvēle'!C188</f>
        <v>Zemgale</v>
      </c>
      <c r="D192" s="366" t="str">
        <f>'Daļu izvēle'!D188</f>
        <v>Dobeles</v>
      </c>
      <c r="E192" s="370">
        <f>'Daļu izvēle'!Q188</f>
        <v>100</v>
      </c>
      <c r="F192" s="370">
        <f>'Daļu izvēle'!R188</f>
        <v>0</v>
      </c>
      <c r="G192" s="108">
        <f>'Daļu izvēle'!S188</f>
        <v>0</v>
      </c>
      <c r="H192" s="109">
        <f>'Daļu izvēle'!T188</f>
        <v>0</v>
      </c>
      <c r="I192" s="383"/>
      <c r="J192" s="404">
        <f t="shared" si="17"/>
        <v>0</v>
      </c>
      <c r="K192" s="167" t="str">
        <f>IF($AG192,IF(AND($I192&lt;&gt;"",$I192&lt;&gt;0),ROUND(ROUND($I192,3)*Cenas!$B$23*Cenas!B$27,2),0),"")</f>
        <v/>
      </c>
      <c r="L192" s="166" t="str">
        <f>IF($AG192,IF(AND($I192&lt;&gt;"",$I192&lt;&gt;0),ROUND(ROUND($I192,3)*Cenas!$B$23*Cenas!C$27,2),0),"")</f>
        <v/>
      </c>
      <c r="M192" s="166" t="str">
        <f>IF($AG192,IF(AND($I192&lt;&gt;"",$I192&lt;&gt;0),ROUND(ROUND($I192,3)*Cenas!$B$23*Cenas!D$27,2),0),"")</f>
        <v/>
      </c>
      <c r="N192" s="166" t="str">
        <f>IF($AG192,IF(AND($I192&lt;&gt;"",$I192&lt;&gt;0),ROUND(ROUND($I192,3)*Cenas!$B$23*Cenas!E$27,2),0),"")</f>
        <v/>
      </c>
      <c r="O192" s="166" t="str">
        <f>IF($AG192,IF(AND($I192&lt;&gt;"",$I192&lt;&gt;0),ROUND(ROUND($I192,3)*Cenas!$B$23*Cenas!F$27,2),0),"")</f>
        <v/>
      </c>
      <c r="P192" s="166" t="str">
        <f>IF($AG192,IF(AND($I192&lt;&gt;"",$I192&lt;&gt;0),ROUND(ROUND($I192,3)*Cenas!$B$23*Cenas!D$27,2),0),"")</f>
        <v/>
      </c>
      <c r="Q192" s="166" t="str">
        <f>IF($AG192,IF(AND($I192&lt;&gt;"",$I192&lt;&gt;0),ROUND(ROUND($I192,3)*Cenas!$B$23*Cenas!E$27,2),0),"")</f>
        <v/>
      </c>
      <c r="R192" s="166" t="str">
        <f>IF($AG192,IF(AND($I192&lt;&gt;"",$I192&lt;&gt;0),ROUND(ROUND($I192,3)*Cenas!$B$23*Cenas!I$27,2),0),"")</f>
        <v/>
      </c>
      <c r="S192" s="169" t="str">
        <f>IF($AG192,IF(AND($I192&lt;&gt;"",$I192&lt;&gt;0),ROUND(ROUND($I192,3)*Cenas!$B$23*Cenas!F$27,2),0),"")</f>
        <v/>
      </c>
      <c r="U192" t="b">
        <f t="shared" si="18"/>
        <v>1</v>
      </c>
      <c r="V192" t="b">
        <f t="shared" si="19"/>
        <v>1</v>
      </c>
      <c r="W192" t="b">
        <f>OR(AND(U192,V192,S192&gt;=0.89*'Daļu izvēle'!J188),NOT(Y192))</f>
        <v>1</v>
      </c>
      <c r="X192" t="b">
        <f t="shared" si="20"/>
        <v>1</v>
      </c>
      <c r="Y192" t="b">
        <f>AND($A192="x",NOT(ISBLANK('Daļu izvēle'!Q188)))</f>
        <v>0</v>
      </c>
      <c r="Z192" t="b">
        <f t="shared" si="21"/>
        <v>1</v>
      </c>
      <c r="AC192" s="1" t="b">
        <f>AND($A192="x",'Daļu izvēle'!$Q188&lt;&gt;"",ISBLANK($K192))</f>
        <v>0</v>
      </c>
      <c r="AD192" s="1" t="b">
        <f>AND($A192="x",'Daļu izvēle'!$Q188&lt;&gt;"",ISBLANK($P192))</f>
        <v>0</v>
      </c>
      <c r="AE192" s="1" t="e">
        <f t="shared" si="16"/>
        <v>#VALUE!</v>
      </c>
      <c r="AG192" s="76" t="b">
        <f>AND($A192="x",'Daļu izvēle'!$Q188&lt;&gt;"",'Daļu izvēle'!Q188&lt;&gt;0)</f>
        <v>0</v>
      </c>
      <c r="AH192" s="76" t="b">
        <f t="shared" si="22"/>
        <v>0</v>
      </c>
      <c r="AI192" s="57" t="b">
        <f>I192&gt;=0.85*Stādīšana!I191</f>
        <v>1</v>
      </c>
      <c r="AJ192" s="57" t="b">
        <f t="shared" si="23"/>
        <v>1</v>
      </c>
    </row>
    <row r="193" spans="1:36" hidden="1" x14ac:dyDescent="0.3">
      <c r="A193" s="324" t="str">
        <f>SUBSTITUTE('Daļu izvēle'!A189,"0","")</f>
        <v/>
      </c>
      <c r="B193" s="365">
        <f>'Daļu izvēle'!B189</f>
        <v>181</v>
      </c>
      <c r="C193" s="365" t="str">
        <f>'Daļu izvēle'!C189</f>
        <v>Zemgale</v>
      </c>
      <c r="D193" s="366" t="str">
        <f>'Daļu izvēle'!D189</f>
        <v>Dobeles</v>
      </c>
      <c r="E193" s="370">
        <f>'Daļu izvēle'!Q189</f>
        <v>60</v>
      </c>
      <c r="F193" s="370">
        <f>'Daļu izvēle'!R189</f>
        <v>60</v>
      </c>
      <c r="G193" s="108">
        <f>'Daļu izvēle'!S189</f>
        <v>0</v>
      </c>
      <c r="H193" s="109">
        <f>'Daļu izvēle'!T189</f>
        <v>0</v>
      </c>
      <c r="I193" s="383"/>
      <c r="J193" s="404">
        <f t="shared" si="17"/>
        <v>0</v>
      </c>
      <c r="K193" s="167" t="str">
        <f>IF($AG193,IF(AND($I193&lt;&gt;"",$I193&lt;&gt;0),ROUND(ROUND($I193,3)*Cenas!$B$23*Cenas!B$27,2),0),"")</f>
        <v/>
      </c>
      <c r="L193" s="166" t="str">
        <f>IF($AG193,IF(AND($I193&lt;&gt;"",$I193&lt;&gt;0),ROUND(ROUND($I193,3)*Cenas!$B$23*Cenas!C$27,2),0),"")</f>
        <v/>
      </c>
      <c r="M193" s="166" t="str">
        <f>IF($AG193,IF(AND($I193&lt;&gt;"",$I193&lt;&gt;0),ROUND(ROUND($I193,3)*Cenas!$B$23*Cenas!D$27,2),0),"")</f>
        <v/>
      </c>
      <c r="N193" s="166" t="str">
        <f>IF($AG193,IF(AND($I193&lt;&gt;"",$I193&lt;&gt;0),ROUND(ROUND($I193,3)*Cenas!$B$23*Cenas!E$27,2),0),"")</f>
        <v/>
      </c>
      <c r="O193" s="166" t="str">
        <f>IF($AG193,IF(AND($I193&lt;&gt;"",$I193&lt;&gt;0),ROUND(ROUND($I193,3)*Cenas!$B$23*Cenas!F$27,2),0),"")</f>
        <v/>
      </c>
      <c r="P193" s="166" t="str">
        <f>IF($AG193,IF(AND($I193&lt;&gt;"",$I193&lt;&gt;0),ROUND(ROUND($I193,3)*Cenas!$B$23*Cenas!D$27,2),0),"")</f>
        <v/>
      </c>
      <c r="Q193" s="166" t="str">
        <f>IF($AG193,IF(AND($I193&lt;&gt;"",$I193&lt;&gt;0),ROUND(ROUND($I193,3)*Cenas!$B$23*Cenas!E$27,2),0),"")</f>
        <v/>
      </c>
      <c r="R193" s="166" t="str">
        <f>IF($AG193,IF(AND($I193&lt;&gt;"",$I193&lt;&gt;0),ROUND(ROUND($I193,3)*Cenas!$B$23*Cenas!I$27,2),0),"")</f>
        <v/>
      </c>
      <c r="S193" s="169" t="str">
        <f>IF($AG193,IF(AND($I193&lt;&gt;"",$I193&lt;&gt;0),ROUND(ROUND($I193,3)*Cenas!$B$23*Cenas!F$27,2),0),"")</f>
        <v/>
      </c>
      <c r="U193" t="b">
        <f t="shared" si="18"/>
        <v>1</v>
      </c>
      <c r="V193" t="b">
        <f t="shared" si="19"/>
        <v>1</v>
      </c>
      <c r="W193" t="b">
        <f>OR(AND(U193,V193,S193&gt;=0.89*'Daļu izvēle'!J189),NOT(Y193))</f>
        <v>1</v>
      </c>
      <c r="X193" t="b">
        <f t="shared" si="20"/>
        <v>1</v>
      </c>
      <c r="Y193" t="b">
        <f>AND($A193="x",NOT(ISBLANK('Daļu izvēle'!Q189)))</f>
        <v>0</v>
      </c>
      <c r="Z193" t="b">
        <f t="shared" si="21"/>
        <v>1</v>
      </c>
      <c r="AC193" s="1" t="b">
        <f>AND($A193="x",'Daļu izvēle'!$Q189&lt;&gt;"",ISBLANK($K193))</f>
        <v>0</v>
      </c>
      <c r="AD193" s="1" t="b">
        <f>AND($A193="x",'Daļu izvēle'!$Q189&lt;&gt;"",ISBLANK($P193))</f>
        <v>0</v>
      </c>
      <c r="AE193" s="1" t="e">
        <f t="shared" si="16"/>
        <v>#VALUE!</v>
      </c>
      <c r="AG193" s="76" t="b">
        <f>AND($A193="x",'Daļu izvēle'!$Q189&lt;&gt;"",'Daļu izvēle'!Q189&lt;&gt;0)</f>
        <v>0</v>
      </c>
      <c r="AH193" s="76" t="b">
        <f t="shared" si="22"/>
        <v>0</v>
      </c>
      <c r="AI193" s="57" t="b">
        <f>I193&gt;=0.85*Stādīšana!I192</f>
        <v>1</v>
      </c>
      <c r="AJ193" s="57" t="b">
        <f t="shared" si="23"/>
        <v>1</v>
      </c>
    </row>
    <row r="194" spans="1:36" hidden="1" x14ac:dyDescent="0.3">
      <c r="A194" s="324" t="str">
        <f>SUBSTITUTE('Daļu izvēle'!A190,"0","")</f>
        <v/>
      </c>
      <c r="B194" s="365">
        <f>'Daļu izvēle'!B190</f>
        <v>182</v>
      </c>
      <c r="C194" s="365" t="str">
        <f>'Daļu izvēle'!C190</f>
        <v>Zemgale</v>
      </c>
      <c r="D194" s="366" t="str">
        <f>'Daļu izvēle'!D190</f>
        <v>Dobeles</v>
      </c>
      <c r="E194" s="370">
        <f>'Daļu izvēle'!Q190</f>
        <v>30</v>
      </c>
      <c r="F194" s="370">
        <f>'Daļu izvēle'!R190</f>
        <v>20</v>
      </c>
      <c r="G194" s="108">
        <f>'Daļu izvēle'!S190</f>
        <v>0</v>
      </c>
      <c r="H194" s="109">
        <f>'Daļu izvēle'!T190</f>
        <v>0</v>
      </c>
      <c r="I194" s="383"/>
      <c r="J194" s="404">
        <f t="shared" si="17"/>
        <v>0</v>
      </c>
      <c r="K194" s="167" t="str">
        <f>IF($AG194,IF(AND($I194&lt;&gt;"",$I194&lt;&gt;0),ROUND(ROUND($I194,3)*Cenas!$B$23*Cenas!B$27,2),0),"")</f>
        <v/>
      </c>
      <c r="L194" s="166" t="str">
        <f>IF($AG194,IF(AND($I194&lt;&gt;"",$I194&lt;&gt;0),ROUND(ROUND($I194,3)*Cenas!$B$23*Cenas!C$27,2),0),"")</f>
        <v/>
      </c>
      <c r="M194" s="166" t="str">
        <f>IF($AG194,IF(AND($I194&lt;&gt;"",$I194&lt;&gt;0),ROUND(ROUND($I194,3)*Cenas!$B$23*Cenas!D$27,2),0),"")</f>
        <v/>
      </c>
      <c r="N194" s="166" t="str">
        <f>IF($AG194,IF(AND($I194&lt;&gt;"",$I194&lt;&gt;0),ROUND(ROUND($I194,3)*Cenas!$B$23*Cenas!E$27,2),0),"")</f>
        <v/>
      </c>
      <c r="O194" s="166" t="str">
        <f>IF($AG194,IF(AND($I194&lt;&gt;"",$I194&lt;&gt;0),ROUND(ROUND($I194,3)*Cenas!$B$23*Cenas!F$27,2),0),"")</f>
        <v/>
      </c>
      <c r="P194" s="166" t="str">
        <f>IF($AG194,IF(AND($I194&lt;&gt;"",$I194&lt;&gt;0),ROUND(ROUND($I194,3)*Cenas!$B$23*Cenas!D$27,2),0),"")</f>
        <v/>
      </c>
      <c r="Q194" s="166" t="str">
        <f>IF($AG194,IF(AND($I194&lt;&gt;"",$I194&lt;&gt;0),ROUND(ROUND($I194,3)*Cenas!$B$23*Cenas!E$27,2),0),"")</f>
        <v/>
      </c>
      <c r="R194" s="166" t="str">
        <f>IF($AG194,IF(AND($I194&lt;&gt;"",$I194&lt;&gt;0),ROUND(ROUND($I194,3)*Cenas!$B$23*Cenas!I$27,2),0),"")</f>
        <v/>
      </c>
      <c r="S194" s="169" t="str">
        <f>IF($AG194,IF(AND($I194&lt;&gt;"",$I194&lt;&gt;0),ROUND(ROUND($I194,3)*Cenas!$B$23*Cenas!F$27,2),0),"")</f>
        <v/>
      </c>
      <c r="U194" t="b">
        <f t="shared" si="18"/>
        <v>1</v>
      </c>
      <c r="V194" t="b">
        <f t="shared" si="19"/>
        <v>1</v>
      </c>
      <c r="W194" t="b">
        <f>OR(AND(U194,V194,S194&gt;=0.89*'Daļu izvēle'!J190),NOT(Y194))</f>
        <v>1</v>
      </c>
      <c r="X194" t="b">
        <f t="shared" si="20"/>
        <v>1</v>
      </c>
      <c r="Y194" t="b">
        <f>AND($A194="x",NOT(ISBLANK('Daļu izvēle'!Q190)))</f>
        <v>0</v>
      </c>
      <c r="Z194" t="b">
        <f t="shared" si="21"/>
        <v>1</v>
      </c>
      <c r="AC194" s="1" t="b">
        <f>AND($A194="x",'Daļu izvēle'!$Q190&lt;&gt;"",ISBLANK($K194))</f>
        <v>0</v>
      </c>
      <c r="AD194" s="1" t="b">
        <f>AND($A194="x",'Daļu izvēle'!$Q190&lt;&gt;"",ISBLANK($P194))</f>
        <v>0</v>
      </c>
      <c r="AE194" s="1" t="e">
        <f t="shared" si="16"/>
        <v>#VALUE!</v>
      </c>
      <c r="AG194" s="76" t="b">
        <f>AND($A194="x",'Daļu izvēle'!$Q190&lt;&gt;"",'Daļu izvēle'!Q190&lt;&gt;0)</f>
        <v>0</v>
      </c>
      <c r="AH194" s="76" t="b">
        <f t="shared" si="22"/>
        <v>0</v>
      </c>
      <c r="AI194" s="57" t="b">
        <f>I194&gt;=0.85*Stādīšana!I193</f>
        <v>1</v>
      </c>
      <c r="AJ194" s="57" t="b">
        <f t="shared" si="23"/>
        <v>1</v>
      </c>
    </row>
    <row r="195" spans="1:36" hidden="1" x14ac:dyDescent="0.3">
      <c r="A195" s="324" t="str">
        <f>SUBSTITUTE('Daļu izvēle'!A191,"0","")</f>
        <v/>
      </c>
      <c r="B195" s="365">
        <f>'Daļu izvēle'!B191</f>
        <v>183</v>
      </c>
      <c r="C195" s="365" t="str">
        <f>'Daļu izvēle'!C191</f>
        <v>Zemgale</v>
      </c>
      <c r="D195" s="366" t="str">
        <f>'Daļu izvēle'!D191</f>
        <v>Dobeles</v>
      </c>
      <c r="E195" s="370">
        <f>'Daļu izvēle'!Q191</f>
        <v>0</v>
      </c>
      <c r="F195" s="370">
        <f>'Daļu izvēle'!R191</f>
        <v>0</v>
      </c>
      <c r="G195" s="108">
        <f>'Daļu izvēle'!S191</f>
        <v>0</v>
      </c>
      <c r="H195" s="109">
        <f>'Daļu izvēle'!T191</f>
        <v>0</v>
      </c>
      <c r="I195" s="383"/>
      <c r="J195" s="404">
        <f t="shared" si="17"/>
        <v>0</v>
      </c>
      <c r="K195" s="167" t="str">
        <f>IF($AG195,IF(AND($I195&lt;&gt;"",$I195&lt;&gt;0),ROUND(ROUND($I195,3)*Cenas!$B$23*Cenas!B$27,2),0),"")</f>
        <v/>
      </c>
      <c r="L195" s="166" t="str">
        <f>IF($AG195,IF(AND($I195&lt;&gt;"",$I195&lt;&gt;0),ROUND(ROUND($I195,3)*Cenas!$B$23*Cenas!C$27,2),0),"")</f>
        <v/>
      </c>
      <c r="M195" s="166" t="str">
        <f>IF($AG195,IF(AND($I195&lt;&gt;"",$I195&lt;&gt;0),ROUND(ROUND($I195,3)*Cenas!$B$23*Cenas!D$27,2),0),"")</f>
        <v/>
      </c>
      <c r="N195" s="166" t="str">
        <f>IF($AG195,IF(AND($I195&lt;&gt;"",$I195&lt;&gt;0),ROUND(ROUND($I195,3)*Cenas!$B$23*Cenas!E$27,2),0),"")</f>
        <v/>
      </c>
      <c r="O195" s="166" t="str">
        <f>IF($AG195,IF(AND($I195&lt;&gt;"",$I195&lt;&gt;0),ROUND(ROUND($I195,3)*Cenas!$B$23*Cenas!F$27,2),0),"")</f>
        <v/>
      </c>
      <c r="P195" s="166" t="str">
        <f>IF($AG195,IF(AND($I195&lt;&gt;"",$I195&lt;&gt;0),ROUND(ROUND($I195,3)*Cenas!$B$23*Cenas!D$27,2),0),"")</f>
        <v/>
      </c>
      <c r="Q195" s="166" t="str">
        <f>IF($AG195,IF(AND($I195&lt;&gt;"",$I195&lt;&gt;0),ROUND(ROUND($I195,3)*Cenas!$B$23*Cenas!E$27,2),0),"")</f>
        <v/>
      </c>
      <c r="R195" s="166" t="str">
        <f>IF($AG195,IF(AND($I195&lt;&gt;"",$I195&lt;&gt;0),ROUND(ROUND($I195,3)*Cenas!$B$23*Cenas!I$27,2),0),"")</f>
        <v/>
      </c>
      <c r="S195" s="169" t="str">
        <f>IF($AG195,IF(AND($I195&lt;&gt;"",$I195&lt;&gt;0),ROUND(ROUND($I195,3)*Cenas!$B$23*Cenas!F$27,2),0),"")</f>
        <v/>
      </c>
      <c r="U195" t="b">
        <f t="shared" si="18"/>
        <v>1</v>
      </c>
      <c r="V195" t="b">
        <f t="shared" si="19"/>
        <v>1</v>
      </c>
      <c r="W195" t="b">
        <f>OR(AND(U195,V195,S195&gt;=0.89*'Daļu izvēle'!J191),NOT(Y195))</f>
        <v>1</v>
      </c>
      <c r="X195" t="b">
        <f t="shared" si="20"/>
        <v>1</v>
      </c>
      <c r="Y195" t="b">
        <f>AND($A195="x",NOT(ISBLANK('Daļu izvēle'!Q191)))</f>
        <v>0</v>
      </c>
      <c r="Z195" t="b">
        <f t="shared" si="21"/>
        <v>1</v>
      </c>
      <c r="AC195" s="1" t="b">
        <f>AND($A195="x",'Daļu izvēle'!$Q191&lt;&gt;"",ISBLANK($K195))</f>
        <v>0</v>
      </c>
      <c r="AD195" s="1" t="b">
        <f>AND($A195="x",'Daļu izvēle'!$Q191&lt;&gt;"",ISBLANK($P195))</f>
        <v>0</v>
      </c>
      <c r="AE195" s="1" t="e">
        <f t="shared" si="16"/>
        <v>#VALUE!</v>
      </c>
      <c r="AG195" s="76" t="b">
        <f>AND($A195="x",'Daļu izvēle'!$Q191&lt;&gt;"",'Daļu izvēle'!Q191&lt;&gt;0)</f>
        <v>0</v>
      </c>
      <c r="AH195" s="76" t="b">
        <f t="shared" si="22"/>
        <v>0</v>
      </c>
      <c r="AI195" s="57" t="b">
        <f>I195&gt;=0.85*Stādīšana!I194</f>
        <v>1</v>
      </c>
      <c r="AJ195" s="57" t="b">
        <f t="shared" si="23"/>
        <v>1</v>
      </c>
    </row>
    <row r="196" spans="1:36" hidden="1" x14ac:dyDescent="0.3">
      <c r="A196" s="324" t="str">
        <f>SUBSTITUTE('Daļu izvēle'!A192,"0","")</f>
        <v/>
      </c>
      <c r="B196" s="365">
        <f>'Daļu izvēle'!B192</f>
        <v>184</v>
      </c>
      <c r="C196" s="365" t="str">
        <f>'Daļu izvēle'!C192</f>
        <v>Zemgale</v>
      </c>
      <c r="D196" s="366" t="str">
        <f>'Daļu izvēle'!D192</f>
        <v>Dobeles</v>
      </c>
      <c r="E196" s="370">
        <f>'Daļu izvēle'!Q192</f>
        <v>60</v>
      </c>
      <c r="F196" s="370">
        <f>'Daļu izvēle'!R192</f>
        <v>60</v>
      </c>
      <c r="G196" s="108">
        <f>'Daļu izvēle'!S192</f>
        <v>0</v>
      </c>
      <c r="H196" s="109">
        <f>'Daļu izvēle'!T192</f>
        <v>0</v>
      </c>
      <c r="I196" s="383"/>
      <c r="J196" s="404">
        <f t="shared" si="17"/>
        <v>0</v>
      </c>
      <c r="K196" s="167" t="str">
        <f>IF($AG196,IF(AND($I196&lt;&gt;"",$I196&lt;&gt;0),ROUND(ROUND($I196,3)*Cenas!$B$23*Cenas!B$27,2),0),"")</f>
        <v/>
      </c>
      <c r="L196" s="166" t="str">
        <f>IF($AG196,IF(AND($I196&lt;&gt;"",$I196&lt;&gt;0),ROUND(ROUND($I196,3)*Cenas!$B$23*Cenas!C$27,2),0),"")</f>
        <v/>
      </c>
      <c r="M196" s="166" t="str">
        <f>IF($AG196,IF(AND($I196&lt;&gt;"",$I196&lt;&gt;0),ROUND(ROUND($I196,3)*Cenas!$B$23*Cenas!D$27,2),0),"")</f>
        <v/>
      </c>
      <c r="N196" s="166" t="str">
        <f>IF($AG196,IF(AND($I196&lt;&gt;"",$I196&lt;&gt;0),ROUND(ROUND($I196,3)*Cenas!$B$23*Cenas!E$27,2),0),"")</f>
        <v/>
      </c>
      <c r="O196" s="166" t="str">
        <f>IF($AG196,IF(AND($I196&lt;&gt;"",$I196&lt;&gt;0),ROUND(ROUND($I196,3)*Cenas!$B$23*Cenas!F$27,2),0),"")</f>
        <v/>
      </c>
      <c r="P196" s="166" t="str">
        <f>IF($AG196,IF(AND($I196&lt;&gt;"",$I196&lt;&gt;0),ROUND(ROUND($I196,3)*Cenas!$B$23*Cenas!D$27,2),0),"")</f>
        <v/>
      </c>
      <c r="Q196" s="166" t="str">
        <f>IF($AG196,IF(AND($I196&lt;&gt;"",$I196&lt;&gt;0),ROUND(ROUND($I196,3)*Cenas!$B$23*Cenas!E$27,2),0),"")</f>
        <v/>
      </c>
      <c r="R196" s="166" t="str">
        <f>IF($AG196,IF(AND($I196&lt;&gt;"",$I196&lt;&gt;0),ROUND(ROUND($I196,3)*Cenas!$B$23*Cenas!I$27,2),0),"")</f>
        <v/>
      </c>
      <c r="S196" s="169" t="str">
        <f>IF($AG196,IF(AND($I196&lt;&gt;"",$I196&lt;&gt;0),ROUND(ROUND($I196,3)*Cenas!$B$23*Cenas!F$27,2),0),"")</f>
        <v/>
      </c>
      <c r="U196" t="b">
        <f t="shared" si="18"/>
        <v>1</v>
      </c>
      <c r="V196" t="b">
        <f t="shared" si="19"/>
        <v>1</v>
      </c>
      <c r="W196" t="b">
        <f>OR(AND(U196,V196,S196&gt;=0.89*'Daļu izvēle'!J192),NOT(Y196))</f>
        <v>1</v>
      </c>
      <c r="X196" t="b">
        <f t="shared" si="20"/>
        <v>1</v>
      </c>
      <c r="Y196" t="b">
        <f>AND($A196="x",NOT(ISBLANK('Daļu izvēle'!Q192)))</f>
        <v>0</v>
      </c>
      <c r="Z196" t="b">
        <f t="shared" si="21"/>
        <v>1</v>
      </c>
      <c r="AC196" s="1" t="b">
        <f>AND($A196="x",'Daļu izvēle'!$Q192&lt;&gt;"",ISBLANK($K196))</f>
        <v>0</v>
      </c>
      <c r="AD196" s="1" t="b">
        <f>AND($A196="x",'Daļu izvēle'!$Q192&lt;&gt;"",ISBLANK($P196))</f>
        <v>0</v>
      </c>
      <c r="AE196" s="1" t="e">
        <f t="shared" si="16"/>
        <v>#VALUE!</v>
      </c>
      <c r="AG196" s="76" t="b">
        <f>AND($A196="x",'Daļu izvēle'!$Q192&lt;&gt;"",'Daļu izvēle'!Q192&lt;&gt;0)</f>
        <v>0</v>
      </c>
      <c r="AH196" s="76" t="b">
        <f t="shared" si="22"/>
        <v>0</v>
      </c>
      <c r="AI196" s="57" t="b">
        <f>I196&gt;=0.85*Stādīšana!I195</f>
        <v>1</v>
      </c>
      <c r="AJ196" s="57" t="b">
        <f t="shared" si="23"/>
        <v>1</v>
      </c>
    </row>
    <row r="197" spans="1:36" hidden="1" x14ac:dyDescent="0.3">
      <c r="A197" s="324" t="str">
        <f>SUBSTITUTE('Daļu izvēle'!A193,"0","")</f>
        <v/>
      </c>
      <c r="B197" s="365">
        <f>'Daļu izvēle'!B193</f>
        <v>185</v>
      </c>
      <c r="C197" s="365" t="str">
        <f>'Daļu izvēle'!C193</f>
        <v>Zemgale</v>
      </c>
      <c r="D197" s="366" t="str">
        <f>'Daļu izvēle'!D193</f>
        <v>Engures</v>
      </c>
      <c r="E197" s="370">
        <f>'Daļu izvēle'!Q193</f>
        <v>20</v>
      </c>
      <c r="F197" s="370">
        <f>'Daļu izvēle'!R193</f>
        <v>0</v>
      </c>
      <c r="G197" s="108">
        <f>'Daļu izvēle'!S193</f>
        <v>0</v>
      </c>
      <c r="H197" s="109">
        <f>'Daļu izvēle'!T193</f>
        <v>0</v>
      </c>
      <c r="I197" s="383"/>
      <c r="J197" s="404">
        <f t="shared" si="17"/>
        <v>0</v>
      </c>
      <c r="K197" s="167" t="str">
        <f>IF($AG197,IF(AND($I197&lt;&gt;"",$I197&lt;&gt;0),ROUND(ROUND($I197,3)*Cenas!$B$23*Cenas!B$27,2),0),"")</f>
        <v/>
      </c>
      <c r="L197" s="166" t="str">
        <f>IF($AG197,IF(AND($I197&lt;&gt;"",$I197&lt;&gt;0),ROUND(ROUND($I197,3)*Cenas!$B$23*Cenas!C$27,2),0),"")</f>
        <v/>
      </c>
      <c r="M197" s="166" t="str">
        <f>IF($AG197,IF(AND($I197&lt;&gt;"",$I197&lt;&gt;0),ROUND(ROUND($I197,3)*Cenas!$B$23*Cenas!D$27,2),0),"")</f>
        <v/>
      </c>
      <c r="N197" s="166" t="str">
        <f>IF($AG197,IF(AND($I197&lt;&gt;"",$I197&lt;&gt;0),ROUND(ROUND($I197,3)*Cenas!$B$23*Cenas!E$27,2),0),"")</f>
        <v/>
      </c>
      <c r="O197" s="166" t="str">
        <f>IF($AG197,IF(AND($I197&lt;&gt;"",$I197&lt;&gt;0),ROUND(ROUND($I197,3)*Cenas!$B$23*Cenas!F$27,2),0),"")</f>
        <v/>
      </c>
      <c r="P197" s="166" t="str">
        <f>IF($AG197,IF(AND($I197&lt;&gt;"",$I197&lt;&gt;0),ROUND(ROUND($I197,3)*Cenas!$B$23*Cenas!D$27,2),0),"")</f>
        <v/>
      </c>
      <c r="Q197" s="166" t="str">
        <f>IF($AG197,IF(AND($I197&lt;&gt;"",$I197&lt;&gt;0),ROUND(ROUND($I197,3)*Cenas!$B$23*Cenas!E$27,2),0),"")</f>
        <v/>
      </c>
      <c r="R197" s="166" t="str">
        <f>IF($AG197,IF(AND($I197&lt;&gt;"",$I197&lt;&gt;0),ROUND(ROUND($I197,3)*Cenas!$B$23*Cenas!I$27,2),0),"")</f>
        <v/>
      </c>
      <c r="S197" s="169" t="str">
        <f>IF($AG197,IF(AND($I197&lt;&gt;"",$I197&lt;&gt;0),ROUND(ROUND($I197,3)*Cenas!$B$23*Cenas!F$27,2),0),"")</f>
        <v/>
      </c>
      <c r="U197" t="b">
        <f t="shared" si="18"/>
        <v>1</v>
      </c>
      <c r="V197" t="b">
        <f t="shared" si="19"/>
        <v>1</v>
      </c>
      <c r="W197" t="b">
        <f>OR(AND(U197,V197,S197&gt;=0.89*'Daļu izvēle'!J193),NOT(Y197))</f>
        <v>1</v>
      </c>
      <c r="X197" t="b">
        <f t="shared" si="20"/>
        <v>1</v>
      </c>
      <c r="Y197" t="b">
        <f>AND($A197="x",NOT(ISBLANK('Daļu izvēle'!Q193)))</f>
        <v>0</v>
      </c>
      <c r="Z197" t="b">
        <f t="shared" si="21"/>
        <v>1</v>
      </c>
      <c r="AC197" s="1" t="b">
        <f>AND($A197="x",'Daļu izvēle'!$Q193&lt;&gt;"",ISBLANK($K197))</f>
        <v>0</v>
      </c>
      <c r="AD197" s="1" t="b">
        <f>AND($A197="x",'Daļu izvēle'!$Q193&lt;&gt;"",ISBLANK($P197))</f>
        <v>0</v>
      </c>
      <c r="AE197" s="1" t="e">
        <f t="shared" si="16"/>
        <v>#VALUE!</v>
      </c>
      <c r="AG197" s="76" t="b">
        <f>AND($A197="x",'Daļu izvēle'!$Q193&lt;&gt;"",'Daļu izvēle'!Q193&lt;&gt;0)</f>
        <v>0</v>
      </c>
      <c r="AH197" s="76" t="b">
        <f t="shared" si="22"/>
        <v>0</v>
      </c>
      <c r="AI197" s="57" t="b">
        <f>I197&gt;=0.85*Stādīšana!I196</f>
        <v>1</v>
      </c>
      <c r="AJ197" s="57" t="b">
        <f t="shared" si="23"/>
        <v>1</v>
      </c>
    </row>
    <row r="198" spans="1:36" hidden="1" x14ac:dyDescent="0.3">
      <c r="A198" s="324" t="str">
        <f>SUBSTITUTE('Daļu izvēle'!A194,"0","")</f>
        <v/>
      </c>
      <c r="B198" s="365">
        <f>'Daļu izvēle'!B194</f>
        <v>186</v>
      </c>
      <c r="C198" s="365" t="str">
        <f>'Daļu izvēle'!C194</f>
        <v>Zemgale</v>
      </c>
      <c r="D198" s="366" t="str">
        <f>'Daļu izvēle'!D194</f>
        <v>Engures</v>
      </c>
      <c r="E198" s="370">
        <f>'Daļu izvēle'!Q194</f>
        <v>0</v>
      </c>
      <c r="F198" s="370">
        <f>'Daļu izvēle'!R194</f>
        <v>0</v>
      </c>
      <c r="G198" s="108">
        <f>'Daļu izvēle'!S194</f>
        <v>0</v>
      </c>
      <c r="H198" s="109">
        <f>'Daļu izvēle'!T194</f>
        <v>0</v>
      </c>
      <c r="I198" s="383"/>
      <c r="J198" s="404">
        <f t="shared" si="17"/>
        <v>0</v>
      </c>
      <c r="K198" s="167" t="str">
        <f>IF($AG198,IF(AND($I198&lt;&gt;"",$I198&lt;&gt;0),ROUND(ROUND($I198,3)*Cenas!$B$23*Cenas!B$27,2),0),"")</f>
        <v/>
      </c>
      <c r="L198" s="166" t="str">
        <f>IF($AG198,IF(AND($I198&lt;&gt;"",$I198&lt;&gt;0),ROUND(ROUND($I198,3)*Cenas!$B$23*Cenas!C$27,2),0),"")</f>
        <v/>
      </c>
      <c r="M198" s="166" t="str">
        <f>IF($AG198,IF(AND($I198&lt;&gt;"",$I198&lt;&gt;0),ROUND(ROUND($I198,3)*Cenas!$B$23*Cenas!D$27,2),0),"")</f>
        <v/>
      </c>
      <c r="N198" s="166" t="str">
        <f>IF($AG198,IF(AND($I198&lt;&gt;"",$I198&lt;&gt;0),ROUND(ROUND($I198,3)*Cenas!$B$23*Cenas!E$27,2),0),"")</f>
        <v/>
      </c>
      <c r="O198" s="166" t="str">
        <f>IF($AG198,IF(AND($I198&lt;&gt;"",$I198&lt;&gt;0),ROUND(ROUND($I198,3)*Cenas!$B$23*Cenas!F$27,2),0),"")</f>
        <v/>
      </c>
      <c r="P198" s="166" t="str">
        <f>IF($AG198,IF(AND($I198&lt;&gt;"",$I198&lt;&gt;0),ROUND(ROUND($I198,3)*Cenas!$B$23*Cenas!D$27,2),0),"")</f>
        <v/>
      </c>
      <c r="Q198" s="166" t="str">
        <f>IF($AG198,IF(AND($I198&lt;&gt;"",$I198&lt;&gt;0),ROUND(ROUND($I198,3)*Cenas!$B$23*Cenas!E$27,2),0),"")</f>
        <v/>
      </c>
      <c r="R198" s="166" t="str">
        <f>IF($AG198,IF(AND($I198&lt;&gt;"",$I198&lt;&gt;0),ROUND(ROUND($I198,3)*Cenas!$B$23*Cenas!I$27,2),0),"")</f>
        <v/>
      </c>
      <c r="S198" s="169" t="str">
        <f>IF($AG198,IF(AND($I198&lt;&gt;"",$I198&lt;&gt;0),ROUND(ROUND($I198,3)*Cenas!$B$23*Cenas!F$27,2),0),"")</f>
        <v/>
      </c>
      <c r="U198" t="b">
        <f t="shared" si="18"/>
        <v>1</v>
      </c>
      <c r="V198" t="b">
        <f t="shared" si="19"/>
        <v>1</v>
      </c>
      <c r="W198" t="b">
        <f>OR(AND(U198,V198,S198&gt;=0.89*'Daļu izvēle'!J194),NOT(Y198))</f>
        <v>1</v>
      </c>
      <c r="X198" t="b">
        <f t="shared" si="20"/>
        <v>1</v>
      </c>
      <c r="Y198" t="b">
        <f>AND($A198="x",NOT(ISBLANK('Daļu izvēle'!Q194)))</f>
        <v>0</v>
      </c>
      <c r="Z198" t="b">
        <f t="shared" si="21"/>
        <v>1</v>
      </c>
      <c r="AC198" s="1" t="b">
        <f>AND($A198="x",'Daļu izvēle'!$Q194&lt;&gt;"",ISBLANK($K198))</f>
        <v>0</v>
      </c>
      <c r="AD198" s="1" t="b">
        <f>AND($A198="x",'Daļu izvēle'!$Q194&lt;&gt;"",ISBLANK($P198))</f>
        <v>0</v>
      </c>
      <c r="AE198" s="1" t="e">
        <f t="shared" si="16"/>
        <v>#VALUE!</v>
      </c>
      <c r="AG198" s="76" t="b">
        <f>AND($A198="x",'Daļu izvēle'!$Q194&lt;&gt;"",'Daļu izvēle'!Q194&lt;&gt;0)</f>
        <v>0</v>
      </c>
      <c r="AH198" s="76" t="b">
        <f t="shared" si="22"/>
        <v>0</v>
      </c>
      <c r="AI198" s="57" t="b">
        <f>I198&gt;=0.85*Stādīšana!I197</f>
        <v>1</v>
      </c>
      <c r="AJ198" s="57" t="b">
        <f t="shared" si="23"/>
        <v>1</v>
      </c>
    </row>
    <row r="199" spans="1:36" hidden="1" x14ac:dyDescent="0.3">
      <c r="A199" s="324" t="str">
        <f>SUBSTITUTE('Daļu izvēle'!A195,"0","")</f>
        <v/>
      </c>
      <c r="B199" s="365">
        <f>'Daļu izvēle'!B195</f>
        <v>187</v>
      </c>
      <c r="C199" s="365" t="str">
        <f>'Daļu izvēle'!C195</f>
        <v>Zemgale</v>
      </c>
      <c r="D199" s="366" t="str">
        <f>'Daļu izvēle'!D195</f>
        <v>Engures</v>
      </c>
      <c r="E199" s="370">
        <f>'Daļu izvēle'!Q195</f>
        <v>100</v>
      </c>
      <c r="F199" s="370">
        <f>'Daļu izvēle'!R195</f>
        <v>90</v>
      </c>
      <c r="G199" s="108">
        <f>'Daļu izvēle'!S195</f>
        <v>0</v>
      </c>
      <c r="H199" s="109">
        <f>'Daļu izvēle'!T195</f>
        <v>0</v>
      </c>
      <c r="I199" s="383"/>
      <c r="J199" s="404">
        <f t="shared" si="17"/>
        <v>0</v>
      </c>
      <c r="K199" s="167" t="str">
        <f>IF($AG199,IF(AND($I199&lt;&gt;"",$I199&lt;&gt;0),ROUND(ROUND($I199,3)*Cenas!$B$23*Cenas!B$27,2),0),"")</f>
        <v/>
      </c>
      <c r="L199" s="166" t="str">
        <f>IF($AG199,IF(AND($I199&lt;&gt;"",$I199&lt;&gt;0),ROUND(ROUND($I199,3)*Cenas!$B$23*Cenas!C$27,2),0),"")</f>
        <v/>
      </c>
      <c r="M199" s="166" t="str">
        <f>IF($AG199,IF(AND($I199&lt;&gt;"",$I199&lt;&gt;0),ROUND(ROUND($I199,3)*Cenas!$B$23*Cenas!D$27,2),0),"")</f>
        <v/>
      </c>
      <c r="N199" s="166" t="str">
        <f>IF($AG199,IF(AND($I199&lt;&gt;"",$I199&lt;&gt;0),ROUND(ROUND($I199,3)*Cenas!$B$23*Cenas!E$27,2),0),"")</f>
        <v/>
      </c>
      <c r="O199" s="166" t="str">
        <f>IF($AG199,IF(AND($I199&lt;&gt;"",$I199&lt;&gt;0),ROUND(ROUND($I199,3)*Cenas!$B$23*Cenas!F$27,2),0),"")</f>
        <v/>
      </c>
      <c r="P199" s="166" t="str">
        <f>IF($AG199,IF(AND($I199&lt;&gt;"",$I199&lt;&gt;0),ROUND(ROUND($I199,3)*Cenas!$B$23*Cenas!D$27,2),0),"")</f>
        <v/>
      </c>
      <c r="Q199" s="166" t="str">
        <f>IF($AG199,IF(AND($I199&lt;&gt;"",$I199&lt;&gt;0),ROUND(ROUND($I199,3)*Cenas!$B$23*Cenas!E$27,2),0),"")</f>
        <v/>
      </c>
      <c r="R199" s="166" t="str">
        <f>IF($AG199,IF(AND($I199&lt;&gt;"",$I199&lt;&gt;0),ROUND(ROUND($I199,3)*Cenas!$B$23*Cenas!I$27,2),0),"")</f>
        <v/>
      </c>
      <c r="S199" s="169" t="str">
        <f>IF($AG199,IF(AND($I199&lt;&gt;"",$I199&lt;&gt;0),ROUND(ROUND($I199,3)*Cenas!$B$23*Cenas!F$27,2),0),"")</f>
        <v/>
      </c>
      <c r="U199" t="b">
        <f t="shared" si="18"/>
        <v>1</v>
      </c>
      <c r="V199" t="b">
        <f t="shared" si="19"/>
        <v>1</v>
      </c>
      <c r="W199" t="b">
        <f>OR(AND(U199,V199,S199&gt;=0.89*'Daļu izvēle'!J195),NOT(Y199))</f>
        <v>1</v>
      </c>
      <c r="X199" t="b">
        <f t="shared" si="20"/>
        <v>1</v>
      </c>
      <c r="Y199" t="b">
        <f>AND($A199="x",NOT(ISBLANK('Daļu izvēle'!Q195)))</f>
        <v>0</v>
      </c>
      <c r="Z199" t="b">
        <f t="shared" si="21"/>
        <v>1</v>
      </c>
      <c r="AC199" s="1" t="b">
        <f>AND($A199="x",'Daļu izvēle'!$Q195&lt;&gt;"",ISBLANK($K199))</f>
        <v>0</v>
      </c>
      <c r="AD199" s="1" t="b">
        <f>AND($A199="x",'Daļu izvēle'!$Q195&lt;&gt;"",ISBLANK($P199))</f>
        <v>0</v>
      </c>
      <c r="AE199" s="1" t="e">
        <f t="shared" si="16"/>
        <v>#VALUE!</v>
      </c>
      <c r="AG199" s="76" t="b">
        <f>AND($A199="x",'Daļu izvēle'!$Q195&lt;&gt;"",'Daļu izvēle'!Q195&lt;&gt;0)</f>
        <v>0</v>
      </c>
      <c r="AH199" s="76" t="b">
        <f t="shared" si="22"/>
        <v>0</v>
      </c>
      <c r="AI199" s="57" t="b">
        <f>I199&gt;=0.85*Stādīšana!I198</f>
        <v>1</v>
      </c>
      <c r="AJ199" s="57" t="b">
        <f t="shared" si="23"/>
        <v>1</v>
      </c>
    </row>
    <row r="200" spans="1:36" hidden="1" x14ac:dyDescent="0.3">
      <c r="A200" s="324" t="str">
        <f>SUBSTITUTE('Daļu izvēle'!A196,"0","")</f>
        <v/>
      </c>
      <c r="B200" s="365">
        <f>'Daļu izvēle'!B196</f>
        <v>188</v>
      </c>
      <c r="C200" s="365" t="str">
        <f>'Daļu izvēle'!C196</f>
        <v>Zemgale</v>
      </c>
      <c r="D200" s="366" t="str">
        <f>'Daļu izvēle'!D196</f>
        <v>Engures</v>
      </c>
      <c r="E200" s="370">
        <f>'Daļu izvēle'!Q196</f>
        <v>60</v>
      </c>
      <c r="F200" s="370">
        <f>'Daļu izvēle'!R196</f>
        <v>0</v>
      </c>
      <c r="G200" s="108">
        <f>'Daļu izvēle'!S196</f>
        <v>0</v>
      </c>
      <c r="H200" s="109">
        <f>'Daļu izvēle'!T196</f>
        <v>0</v>
      </c>
      <c r="I200" s="383"/>
      <c r="J200" s="404">
        <f t="shared" si="17"/>
        <v>0</v>
      </c>
      <c r="K200" s="167" t="str">
        <f>IF($AG200,IF(AND($I200&lt;&gt;"",$I200&lt;&gt;0),ROUND(ROUND($I200,3)*Cenas!$B$23*Cenas!B$27,2),0),"")</f>
        <v/>
      </c>
      <c r="L200" s="166" t="str">
        <f>IF($AG200,IF(AND($I200&lt;&gt;"",$I200&lt;&gt;0),ROUND(ROUND($I200,3)*Cenas!$B$23*Cenas!C$27,2),0),"")</f>
        <v/>
      </c>
      <c r="M200" s="166" t="str">
        <f>IF($AG200,IF(AND($I200&lt;&gt;"",$I200&lt;&gt;0),ROUND(ROUND($I200,3)*Cenas!$B$23*Cenas!D$27,2),0),"")</f>
        <v/>
      </c>
      <c r="N200" s="166" t="str">
        <f>IF($AG200,IF(AND($I200&lt;&gt;"",$I200&lt;&gt;0),ROUND(ROUND($I200,3)*Cenas!$B$23*Cenas!E$27,2),0),"")</f>
        <v/>
      </c>
      <c r="O200" s="166" t="str">
        <f>IF($AG200,IF(AND($I200&lt;&gt;"",$I200&lt;&gt;0),ROUND(ROUND($I200,3)*Cenas!$B$23*Cenas!F$27,2),0),"")</f>
        <v/>
      </c>
      <c r="P200" s="166" t="str">
        <f>IF($AG200,IF(AND($I200&lt;&gt;"",$I200&lt;&gt;0),ROUND(ROUND($I200,3)*Cenas!$B$23*Cenas!D$27,2),0),"")</f>
        <v/>
      </c>
      <c r="Q200" s="166" t="str">
        <f>IF($AG200,IF(AND($I200&lt;&gt;"",$I200&lt;&gt;0),ROUND(ROUND($I200,3)*Cenas!$B$23*Cenas!E$27,2),0),"")</f>
        <v/>
      </c>
      <c r="R200" s="166" t="str">
        <f>IF($AG200,IF(AND($I200&lt;&gt;"",$I200&lt;&gt;0),ROUND(ROUND($I200,3)*Cenas!$B$23*Cenas!I$27,2),0),"")</f>
        <v/>
      </c>
      <c r="S200" s="169" t="str">
        <f>IF($AG200,IF(AND($I200&lt;&gt;"",$I200&lt;&gt;0),ROUND(ROUND($I200,3)*Cenas!$B$23*Cenas!F$27,2),0),"")</f>
        <v/>
      </c>
      <c r="U200" t="b">
        <f t="shared" si="18"/>
        <v>1</v>
      </c>
      <c r="V200" t="b">
        <f t="shared" si="19"/>
        <v>1</v>
      </c>
      <c r="W200" t="b">
        <f>OR(AND(U200,V200,S200&gt;=0.89*'Daļu izvēle'!J196),NOT(Y200))</f>
        <v>1</v>
      </c>
      <c r="X200" t="b">
        <f t="shared" si="20"/>
        <v>1</v>
      </c>
      <c r="Y200" t="b">
        <f>AND($A200="x",NOT(ISBLANK('Daļu izvēle'!Q196)))</f>
        <v>0</v>
      </c>
      <c r="Z200" t="b">
        <f t="shared" si="21"/>
        <v>1</v>
      </c>
      <c r="AC200" s="1" t="b">
        <f>AND($A200="x",'Daļu izvēle'!$Q196&lt;&gt;"",ISBLANK($K200))</f>
        <v>0</v>
      </c>
      <c r="AD200" s="1" t="b">
        <f>AND($A200="x",'Daļu izvēle'!$Q196&lt;&gt;"",ISBLANK($P200))</f>
        <v>0</v>
      </c>
      <c r="AE200" s="1" t="e">
        <f t="shared" si="16"/>
        <v>#VALUE!</v>
      </c>
      <c r="AG200" s="76" t="b">
        <f>AND($A200="x",'Daļu izvēle'!$Q196&lt;&gt;"",'Daļu izvēle'!Q196&lt;&gt;0)</f>
        <v>0</v>
      </c>
      <c r="AH200" s="76" t="b">
        <f t="shared" si="22"/>
        <v>0</v>
      </c>
      <c r="AI200" s="57" t="b">
        <f>I200&gt;=0.85*Stādīšana!I199</f>
        <v>1</v>
      </c>
      <c r="AJ200" s="57" t="b">
        <f t="shared" si="23"/>
        <v>1</v>
      </c>
    </row>
    <row r="201" spans="1:36" hidden="1" x14ac:dyDescent="0.3">
      <c r="A201" s="324" t="str">
        <f>SUBSTITUTE('Daļu izvēle'!A197,"0","")</f>
        <v/>
      </c>
      <c r="B201" s="365">
        <f>'Daļu izvēle'!B197</f>
        <v>189</v>
      </c>
      <c r="C201" s="365" t="str">
        <f>'Daļu izvēle'!C197</f>
        <v>Zemgale</v>
      </c>
      <c r="D201" s="366" t="str">
        <f>'Daļu izvēle'!D197</f>
        <v>Engures</v>
      </c>
      <c r="E201" s="370">
        <f>'Daļu izvēle'!Q197</f>
        <v>0</v>
      </c>
      <c r="F201" s="370">
        <f>'Daļu izvēle'!R197</f>
        <v>0</v>
      </c>
      <c r="G201" s="108">
        <f>'Daļu izvēle'!S197</f>
        <v>0</v>
      </c>
      <c r="H201" s="109">
        <f>'Daļu izvēle'!T197</f>
        <v>0</v>
      </c>
      <c r="I201" s="383"/>
      <c r="J201" s="404">
        <f t="shared" si="17"/>
        <v>0</v>
      </c>
      <c r="K201" s="167" t="str">
        <f>IF($AG201,IF(AND($I201&lt;&gt;"",$I201&lt;&gt;0),ROUND(ROUND($I201,3)*Cenas!$B$23*Cenas!B$27,2),0),"")</f>
        <v/>
      </c>
      <c r="L201" s="166" t="str">
        <f>IF($AG201,IF(AND($I201&lt;&gt;"",$I201&lt;&gt;0),ROUND(ROUND($I201,3)*Cenas!$B$23*Cenas!C$27,2),0),"")</f>
        <v/>
      </c>
      <c r="M201" s="166" t="str">
        <f>IF($AG201,IF(AND($I201&lt;&gt;"",$I201&lt;&gt;0),ROUND(ROUND($I201,3)*Cenas!$B$23*Cenas!D$27,2),0),"")</f>
        <v/>
      </c>
      <c r="N201" s="166" t="str">
        <f>IF($AG201,IF(AND($I201&lt;&gt;"",$I201&lt;&gt;0),ROUND(ROUND($I201,3)*Cenas!$B$23*Cenas!E$27,2),0),"")</f>
        <v/>
      </c>
      <c r="O201" s="166" t="str">
        <f>IF($AG201,IF(AND($I201&lt;&gt;"",$I201&lt;&gt;0),ROUND(ROUND($I201,3)*Cenas!$B$23*Cenas!F$27,2),0),"")</f>
        <v/>
      </c>
      <c r="P201" s="166" t="str">
        <f>IF($AG201,IF(AND($I201&lt;&gt;"",$I201&lt;&gt;0),ROUND(ROUND($I201,3)*Cenas!$B$23*Cenas!D$27,2),0),"")</f>
        <v/>
      </c>
      <c r="Q201" s="166" t="str">
        <f>IF($AG201,IF(AND($I201&lt;&gt;"",$I201&lt;&gt;0),ROUND(ROUND($I201,3)*Cenas!$B$23*Cenas!E$27,2),0),"")</f>
        <v/>
      </c>
      <c r="R201" s="166" t="str">
        <f>IF($AG201,IF(AND($I201&lt;&gt;"",$I201&lt;&gt;0),ROUND(ROUND($I201,3)*Cenas!$B$23*Cenas!I$27,2),0),"")</f>
        <v/>
      </c>
      <c r="S201" s="169" t="str">
        <f>IF($AG201,IF(AND($I201&lt;&gt;"",$I201&lt;&gt;0),ROUND(ROUND($I201,3)*Cenas!$B$23*Cenas!F$27,2),0),"")</f>
        <v/>
      </c>
      <c r="U201" t="b">
        <f t="shared" si="18"/>
        <v>1</v>
      </c>
      <c r="V201" t="b">
        <f t="shared" si="19"/>
        <v>1</v>
      </c>
      <c r="W201" t="b">
        <f>OR(AND(U201,V201,S201&gt;=0.89*'Daļu izvēle'!J197),NOT(Y201))</f>
        <v>1</v>
      </c>
      <c r="X201" t="b">
        <f t="shared" si="20"/>
        <v>1</v>
      </c>
      <c r="Y201" t="b">
        <f>AND($A201="x",NOT(ISBLANK('Daļu izvēle'!Q197)))</f>
        <v>0</v>
      </c>
      <c r="Z201" t="b">
        <f t="shared" si="21"/>
        <v>1</v>
      </c>
      <c r="AC201" s="1" t="b">
        <f>AND($A201="x",'Daļu izvēle'!$Q197&lt;&gt;"",ISBLANK($K201))</f>
        <v>0</v>
      </c>
      <c r="AD201" s="1" t="b">
        <f>AND($A201="x",'Daļu izvēle'!$Q197&lt;&gt;"",ISBLANK($P201))</f>
        <v>0</v>
      </c>
      <c r="AE201" s="1" t="e">
        <f t="shared" si="16"/>
        <v>#VALUE!</v>
      </c>
      <c r="AG201" s="76" t="b">
        <f>AND($A201="x",'Daļu izvēle'!$Q197&lt;&gt;"",'Daļu izvēle'!Q197&lt;&gt;0)</f>
        <v>0</v>
      </c>
      <c r="AH201" s="76" t="b">
        <f t="shared" si="22"/>
        <v>0</v>
      </c>
      <c r="AI201" s="57" t="b">
        <f>I201&gt;=0.85*Stādīšana!I200</f>
        <v>1</v>
      </c>
      <c r="AJ201" s="57" t="b">
        <f t="shared" si="23"/>
        <v>1</v>
      </c>
    </row>
    <row r="202" spans="1:36" hidden="1" x14ac:dyDescent="0.3">
      <c r="A202" s="324" t="str">
        <f>SUBSTITUTE('Daļu izvēle'!A198,"0","")</f>
        <v/>
      </c>
      <c r="B202" s="365">
        <f>'Daļu izvēle'!B198</f>
        <v>190</v>
      </c>
      <c r="C202" s="365" t="str">
        <f>'Daļu izvēle'!C198</f>
        <v>Zemgale</v>
      </c>
      <c r="D202" s="366" t="str">
        <f>'Daļu izvēle'!D198</f>
        <v>Engures</v>
      </c>
      <c r="E202" s="370">
        <f>'Daļu izvēle'!Q198</f>
        <v>0</v>
      </c>
      <c r="F202" s="370">
        <f>'Daļu izvēle'!R198</f>
        <v>0</v>
      </c>
      <c r="G202" s="108">
        <f>'Daļu izvēle'!S198</f>
        <v>0</v>
      </c>
      <c r="H202" s="109">
        <f>'Daļu izvēle'!T198</f>
        <v>0</v>
      </c>
      <c r="I202" s="383"/>
      <c r="J202" s="404">
        <f t="shared" si="17"/>
        <v>0</v>
      </c>
      <c r="K202" s="167" t="str">
        <f>IF($AG202,IF(AND($I202&lt;&gt;"",$I202&lt;&gt;0),ROUND(ROUND($I202,3)*Cenas!$B$23*Cenas!B$27,2),0),"")</f>
        <v/>
      </c>
      <c r="L202" s="166" t="str">
        <f>IF($AG202,IF(AND($I202&lt;&gt;"",$I202&lt;&gt;0),ROUND(ROUND($I202,3)*Cenas!$B$23*Cenas!C$27,2),0),"")</f>
        <v/>
      </c>
      <c r="M202" s="166" t="str">
        <f>IF($AG202,IF(AND($I202&lt;&gt;"",$I202&lt;&gt;0),ROUND(ROUND($I202,3)*Cenas!$B$23*Cenas!D$27,2),0),"")</f>
        <v/>
      </c>
      <c r="N202" s="166" t="str">
        <f>IF($AG202,IF(AND($I202&lt;&gt;"",$I202&lt;&gt;0),ROUND(ROUND($I202,3)*Cenas!$B$23*Cenas!E$27,2),0),"")</f>
        <v/>
      </c>
      <c r="O202" s="166" t="str">
        <f>IF($AG202,IF(AND($I202&lt;&gt;"",$I202&lt;&gt;0),ROUND(ROUND($I202,3)*Cenas!$B$23*Cenas!F$27,2),0),"")</f>
        <v/>
      </c>
      <c r="P202" s="166" t="str">
        <f>IF($AG202,IF(AND($I202&lt;&gt;"",$I202&lt;&gt;0),ROUND(ROUND($I202,3)*Cenas!$B$23*Cenas!D$27,2),0),"")</f>
        <v/>
      </c>
      <c r="Q202" s="166" t="str">
        <f>IF($AG202,IF(AND($I202&lt;&gt;"",$I202&lt;&gt;0),ROUND(ROUND($I202,3)*Cenas!$B$23*Cenas!E$27,2),0),"")</f>
        <v/>
      </c>
      <c r="R202" s="166" t="str">
        <f>IF($AG202,IF(AND($I202&lt;&gt;"",$I202&lt;&gt;0),ROUND(ROUND($I202,3)*Cenas!$B$23*Cenas!I$27,2),0),"")</f>
        <v/>
      </c>
      <c r="S202" s="169" t="str">
        <f>IF($AG202,IF(AND($I202&lt;&gt;"",$I202&lt;&gt;0),ROUND(ROUND($I202,3)*Cenas!$B$23*Cenas!F$27,2),0),"")</f>
        <v/>
      </c>
      <c r="U202" t="b">
        <f t="shared" si="18"/>
        <v>1</v>
      </c>
      <c r="V202" t="b">
        <f t="shared" si="19"/>
        <v>1</v>
      </c>
      <c r="W202" t="b">
        <f>OR(AND(U202,V202,S202&gt;=0.89*'Daļu izvēle'!J198),NOT(Y202))</f>
        <v>1</v>
      </c>
      <c r="X202" t="b">
        <f t="shared" si="20"/>
        <v>1</v>
      </c>
      <c r="Y202" t="b">
        <f>AND($A202="x",NOT(ISBLANK('Daļu izvēle'!Q198)))</f>
        <v>0</v>
      </c>
      <c r="Z202" t="b">
        <f t="shared" si="21"/>
        <v>1</v>
      </c>
      <c r="AC202" s="1" t="b">
        <f>AND($A202="x",'Daļu izvēle'!$Q198&lt;&gt;"",ISBLANK($K202))</f>
        <v>0</v>
      </c>
      <c r="AD202" s="1" t="b">
        <f>AND($A202="x",'Daļu izvēle'!$Q198&lt;&gt;"",ISBLANK($P202))</f>
        <v>0</v>
      </c>
      <c r="AE202" s="1" t="e">
        <f t="shared" si="16"/>
        <v>#VALUE!</v>
      </c>
      <c r="AG202" s="76" t="b">
        <f>AND($A202="x",'Daļu izvēle'!$Q198&lt;&gt;"",'Daļu izvēle'!Q198&lt;&gt;0)</f>
        <v>0</v>
      </c>
      <c r="AH202" s="76" t="b">
        <f t="shared" si="22"/>
        <v>0</v>
      </c>
      <c r="AI202" s="57" t="b">
        <f>I202&gt;=0.85*Stādīšana!I201</f>
        <v>1</v>
      </c>
      <c r="AJ202" s="57" t="b">
        <f t="shared" si="23"/>
        <v>1</v>
      </c>
    </row>
    <row r="203" spans="1:36" hidden="1" x14ac:dyDescent="0.3">
      <c r="A203" s="324" t="str">
        <f>SUBSTITUTE('Daļu izvēle'!A199,"0","")</f>
        <v/>
      </c>
      <c r="B203" s="365">
        <f>'Daļu izvēle'!B199</f>
        <v>191</v>
      </c>
      <c r="C203" s="365" t="str">
        <f>'Daļu izvēle'!C199</f>
        <v>Zemgale</v>
      </c>
      <c r="D203" s="366" t="str">
        <f>'Daļu izvēle'!D199</f>
        <v>Engures</v>
      </c>
      <c r="E203" s="370">
        <f>'Daļu izvēle'!Q199</f>
        <v>0</v>
      </c>
      <c r="F203" s="370">
        <f>'Daļu izvēle'!R199</f>
        <v>0</v>
      </c>
      <c r="G203" s="108">
        <f>'Daļu izvēle'!S199</f>
        <v>0</v>
      </c>
      <c r="H203" s="109">
        <f>'Daļu izvēle'!T199</f>
        <v>0</v>
      </c>
      <c r="I203" s="383"/>
      <c r="J203" s="404">
        <f t="shared" si="17"/>
        <v>0</v>
      </c>
      <c r="K203" s="167" t="str">
        <f>IF($AG203,IF(AND($I203&lt;&gt;"",$I203&lt;&gt;0),ROUND(ROUND($I203,3)*Cenas!$B$23*Cenas!B$27,2),0),"")</f>
        <v/>
      </c>
      <c r="L203" s="166" t="str">
        <f>IF($AG203,IF(AND($I203&lt;&gt;"",$I203&lt;&gt;0),ROUND(ROUND($I203,3)*Cenas!$B$23*Cenas!C$27,2),0),"")</f>
        <v/>
      </c>
      <c r="M203" s="166" t="str">
        <f>IF($AG203,IF(AND($I203&lt;&gt;"",$I203&lt;&gt;0),ROUND(ROUND($I203,3)*Cenas!$B$23*Cenas!D$27,2),0),"")</f>
        <v/>
      </c>
      <c r="N203" s="166" t="str">
        <f>IF($AG203,IF(AND($I203&lt;&gt;"",$I203&lt;&gt;0),ROUND(ROUND($I203,3)*Cenas!$B$23*Cenas!E$27,2),0),"")</f>
        <v/>
      </c>
      <c r="O203" s="166" t="str">
        <f>IF($AG203,IF(AND($I203&lt;&gt;"",$I203&lt;&gt;0),ROUND(ROUND($I203,3)*Cenas!$B$23*Cenas!F$27,2),0),"")</f>
        <v/>
      </c>
      <c r="P203" s="166" t="str">
        <f>IF($AG203,IF(AND($I203&lt;&gt;"",$I203&lt;&gt;0),ROUND(ROUND($I203,3)*Cenas!$B$23*Cenas!D$27,2),0),"")</f>
        <v/>
      </c>
      <c r="Q203" s="166" t="str">
        <f>IF($AG203,IF(AND($I203&lt;&gt;"",$I203&lt;&gt;0),ROUND(ROUND($I203,3)*Cenas!$B$23*Cenas!E$27,2),0),"")</f>
        <v/>
      </c>
      <c r="R203" s="166" t="str">
        <f>IF($AG203,IF(AND($I203&lt;&gt;"",$I203&lt;&gt;0),ROUND(ROUND($I203,3)*Cenas!$B$23*Cenas!I$27,2),0),"")</f>
        <v/>
      </c>
      <c r="S203" s="169" t="str">
        <f>IF($AG203,IF(AND($I203&lt;&gt;"",$I203&lt;&gt;0),ROUND(ROUND($I203,3)*Cenas!$B$23*Cenas!F$27,2),0),"")</f>
        <v/>
      </c>
      <c r="U203" t="b">
        <f t="shared" si="18"/>
        <v>1</v>
      </c>
      <c r="V203" t="b">
        <f t="shared" si="19"/>
        <v>1</v>
      </c>
      <c r="W203" t="b">
        <f>OR(AND(U203,V203,S203&gt;=0.89*'Daļu izvēle'!J199),NOT(Y203))</f>
        <v>1</v>
      </c>
      <c r="X203" t="b">
        <f t="shared" si="20"/>
        <v>1</v>
      </c>
      <c r="Y203" t="b">
        <f>AND($A203="x",NOT(ISBLANK('Daļu izvēle'!Q199)))</f>
        <v>0</v>
      </c>
      <c r="Z203" t="b">
        <f t="shared" si="21"/>
        <v>1</v>
      </c>
      <c r="AC203" s="1" t="b">
        <f>AND($A203="x",'Daļu izvēle'!$Q199&lt;&gt;"",ISBLANK($K203))</f>
        <v>0</v>
      </c>
      <c r="AD203" s="1" t="b">
        <f>AND($A203="x",'Daļu izvēle'!$Q199&lt;&gt;"",ISBLANK($P203))</f>
        <v>0</v>
      </c>
      <c r="AE203" s="1" t="e">
        <f t="shared" si="16"/>
        <v>#VALUE!</v>
      </c>
      <c r="AG203" s="76" t="b">
        <f>AND($A203="x",'Daļu izvēle'!$Q199&lt;&gt;"",'Daļu izvēle'!Q199&lt;&gt;0)</f>
        <v>0</v>
      </c>
      <c r="AH203" s="76" t="b">
        <f t="shared" si="22"/>
        <v>0</v>
      </c>
      <c r="AI203" s="57" t="b">
        <f>I203&gt;=0.85*Stādīšana!I202</f>
        <v>1</v>
      </c>
      <c r="AJ203" s="57" t="b">
        <f t="shared" si="23"/>
        <v>1</v>
      </c>
    </row>
    <row r="204" spans="1:36" hidden="1" x14ac:dyDescent="0.3">
      <c r="A204" s="324" t="str">
        <f>SUBSTITUTE('Daļu izvēle'!A200,"0","")</f>
        <v/>
      </c>
      <c r="B204" s="365">
        <f>'Daļu izvēle'!B200</f>
        <v>192</v>
      </c>
      <c r="C204" s="365" t="str">
        <f>'Daļu izvēle'!C200</f>
        <v>Zemgale</v>
      </c>
      <c r="D204" s="366" t="str">
        <f>'Daļu izvēle'!D200</f>
        <v>Īles</v>
      </c>
      <c r="E204" s="370">
        <f>'Daļu izvēle'!Q200</f>
        <v>70</v>
      </c>
      <c r="F204" s="370">
        <f>'Daļu izvēle'!R200</f>
        <v>70</v>
      </c>
      <c r="G204" s="108">
        <f>'Daļu izvēle'!S200</f>
        <v>0</v>
      </c>
      <c r="H204" s="109">
        <f>'Daļu izvēle'!T200</f>
        <v>0</v>
      </c>
      <c r="I204" s="383"/>
      <c r="J204" s="404">
        <f t="shared" si="17"/>
        <v>0</v>
      </c>
      <c r="K204" s="167" t="str">
        <f>IF($AG204,IF(AND($I204&lt;&gt;"",$I204&lt;&gt;0),ROUND(ROUND($I204,3)*Cenas!$B$23*Cenas!B$27,2),0),"")</f>
        <v/>
      </c>
      <c r="L204" s="166" t="str">
        <f>IF($AG204,IF(AND($I204&lt;&gt;"",$I204&lt;&gt;0),ROUND(ROUND($I204,3)*Cenas!$B$23*Cenas!C$27,2),0),"")</f>
        <v/>
      </c>
      <c r="M204" s="166" t="str">
        <f>IF($AG204,IF(AND($I204&lt;&gt;"",$I204&lt;&gt;0),ROUND(ROUND($I204,3)*Cenas!$B$23*Cenas!D$27,2),0),"")</f>
        <v/>
      </c>
      <c r="N204" s="166" t="str">
        <f>IF($AG204,IF(AND($I204&lt;&gt;"",$I204&lt;&gt;0),ROUND(ROUND($I204,3)*Cenas!$B$23*Cenas!E$27,2),0),"")</f>
        <v/>
      </c>
      <c r="O204" s="166" t="str">
        <f>IF($AG204,IF(AND($I204&lt;&gt;"",$I204&lt;&gt;0),ROUND(ROUND($I204,3)*Cenas!$B$23*Cenas!F$27,2),0),"")</f>
        <v/>
      </c>
      <c r="P204" s="166" t="str">
        <f>IF($AG204,IF(AND($I204&lt;&gt;"",$I204&lt;&gt;0),ROUND(ROUND($I204,3)*Cenas!$B$23*Cenas!D$27,2),0),"")</f>
        <v/>
      </c>
      <c r="Q204" s="166" t="str">
        <f>IF($AG204,IF(AND($I204&lt;&gt;"",$I204&lt;&gt;0),ROUND(ROUND($I204,3)*Cenas!$B$23*Cenas!E$27,2),0),"")</f>
        <v/>
      </c>
      <c r="R204" s="166" t="str">
        <f>IF($AG204,IF(AND($I204&lt;&gt;"",$I204&lt;&gt;0),ROUND(ROUND($I204,3)*Cenas!$B$23*Cenas!I$27,2),0),"")</f>
        <v/>
      </c>
      <c r="S204" s="169" t="str">
        <f>IF($AG204,IF(AND($I204&lt;&gt;"",$I204&lt;&gt;0),ROUND(ROUND($I204,3)*Cenas!$B$23*Cenas!F$27,2),0),"")</f>
        <v/>
      </c>
      <c r="U204" t="b">
        <f t="shared" si="18"/>
        <v>1</v>
      </c>
      <c r="V204" t="b">
        <f t="shared" si="19"/>
        <v>1</v>
      </c>
      <c r="W204" t="b">
        <f>OR(AND(U204,V204,S204&gt;=0.89*'Daļu izvēle'!J200),NOT(Y204))</f>
        <v>1</v>
      </c>
      <c r="X204" t="b">
        <f t="shared" si="20"/>
        <v>1</v>
      </c>
      <c r="Y204" t="b">
        <f>AND($A204="x",NOT(ISBLANK('Daļu izvēle'!Q200)))</f>
        <v>0</v>
      </c>
      <c r="Z204" t="b">
        <f t="shared" si="21"/>
        <v>1</v>
      </c>
      <c r="AC204" s="1" t="b">
        <f>AND($A204="x",'Daļu izvēle'!$Q200&lt;&gt;"",ISBLANK($K204))</f>
        <v>0</v>
      </c>
      <c r="AD204" s="1" t="b">
        <f>AND($A204="x",'Daļu izvēle'!$Q200&lt;&gt;"",ISBLANK($P204))</f>
        <v>0</v>
      </c>
      <c r="AE204" s="1" t="e">
        <f t="shared" si="16"/>
        <v>#VALUE!</v>
      </c>
      <c r="AG204" s="76" t="b">
        <f>AND($A204="x",'Daļu izvēle'!$Q200&lt;&gt;"",'Daļu izvēle'!Q200&lt;&gt;0)</f>
        <v>0</v>
      </c>
      <c r="AH204" s="76" t="b">
        <f t="shared" si="22"/>
        <v>0</v>
      </c>
      <c r="AI204" s="57" t="b">
        <f>I204&gt;=0.85*Stādīšana!I203</f>
        <v>1</v>
      </c>
      <c r="AJ204" s="57" t="b">
        <f t="shared" si="23"/>
        <v>1</v>
      </c>
    </row>
    <row r="205" spans="1:36" hidden="1" x14ac:dyDescent="0.3">
      <c r="A205" s="324" t="str">
        <f>SUBSTITUTE('Daļu izvēle'!A201,"0","")</f>
        <v/>
      </c>
      <c r="B205" s="365">
        <f>'Daļu izvēle'!B201</f>
        <v>193</v>
      </c>
      <c r="C205" s="365" t="str">
        <f>'Daļu izvēle'!C201</f>
        <v>Zemgale</v>
      </c>
      <c r="D205" s="366" t="str">
        <f>'Daļu izvēle'!D201</f>
        <v>Īles</v>
      </c>
      <c r="E205" s="370">
        <f>'Daļu izvēle'!Q201</f>
        <v>100</v>
      </c>
      <c r="F205" s="370">
        <f>'Daļu izvēle'!R201</f>
        <v>100</v>
      </c>
      <c r="G205" s="108">
        <f>'Daļu izvēle'!S201</f>
        <v>0</v>
      </c>
      <c r="H205" s="109">
        <f>'Daļu izvēle'!T201</f>
        <v>0</v>
      </c>
      <c r="I205" s="383"/>
      <c r="J205" s="404">
        <f t="shared" si="17"/>
        <v>0</v>
      </c>
      <c r="K205" s="167" t="str">
        <f>IF($AG205,IF(AND($I205&lt;&gt;"",$I205&lt;&gt;0),ROUND(ROUND($I205,3)*Cenas!$B$23*Cenas!B$27,2),0),"")</f>
        <v/>
      </c>
      <c r="L205" s="166" t="str">
        <f>IF($AG205,IF(AND($I205&lt;&gt;"",$I205&lt;&gt;0),ROUND(ROUND($I205,3)*Cenas!$B$23*Cenas!C$27,2),0),"")</f>
        <v/>
      </c>
      <c r="M205" s="166" t="str">
        <f>IF($AG205,IF(AND($I205&lt;&gt;"",$I205&lt;&gt;0),ROUND(ROUND($I205,3)*Cenas!$B$23*Cenas!D$27,2),0),"")</f>
        <v/>
      </c>
      <c r="N205" s="166" t="str">
        <f>IF($AG205,IF(AND($I205&lt;&gt;"",$I205&lt;&gt;0),ROUND(ROUND($I205,3)*Cenas!$B$23*Cenas!E$27,2),0),"")</f>
        <v/>
      </c>
      <c r="O205" s="166" t="str">
        <f>IF($AG205,IF(AND($I205&lt;&gt;"",$I205&lt;&gt;0),ROUND(ROUND($I205,3)*Cenas!$B$23*Cenas!F$27,2),0),"")</f>
        <v/>
      </c>
      <c r="P205" s="166" t="str">
        <f>IF($AG205,IF(AND($I205&lt;&gt;"",$I205&lt;&gt;0),ROUND(ROUND($I205,3)*Cenas!$B$23*Cenas!D$27,2),0),"")</f>
        <v/>
      </c>
      <c r="Q205" s="166" t="str">
        <f>IF($AG205,IF(AND($I205&lt;&gt;"",$I205&lt;&gt;0),ROUND(ROUND($I205,3)*Cenas!$B$23*Cenas!E$27,2),0),"")</f>
        <v/>
      </c>
      <c r="R205" s="166" t="str">
        <f>IF($AG205,IF(AND($I205&lt;&gt;"",$I205&lt;&gt;0),ROUND(ROUND($I205,3)*Cenas!$B$23*Cenas!I$27,2),0),"")</f>
        <v/>
      </c>
      <c r="S205" s="169" t="str">
        <f>IF($AG205,IF(AND($I205&lt;&gt;"",$I205&lt;&gt;0),ROUND(ROUND($I205,3)*Cenas!$B$23*Cenas!F$27,2),0),"")</f>
        <v/>
      </c>
      <c r="U205" t="b">
        <f t="shared" si="18"/>
        <v>1</v>
      </c>
      <c r="V205" t="b">
        <f t="shared" si="19"/>
        <v>1</v>
      </c>
      <c r="W205" t="b">
        <f>OR(AND(U205,V205,S205&gt;=0.89*'Daļu izvēle'!J201),NOT(Y205))</f>
        <v>1</v>
      </c>
      <c r="X205" t="b">
        <f t="shared" si="20"/>
        <v>1</v>
      </c>
      <c r="Y205" t="b">
        <f>AND($A205="x",NOT(ISBLANK('Daļu izvēle'!Q201)))</f>
        <v>0</v>
      </c>
      <c r="Z205" t="b">
        <f t="shared" si="21"/>
        <v>1</v>
      </c>
      <c r="AC205" s="1" t="b">
        <f>AND($A205="x",'Daļu izvēle'!$Q201&lt;&gt;"",ISBLANK($K205))</f>
        <v>0</v>
      </c>
      <c r="AD205" s="1" t="b">
        <f>AND($A205="x",'Daļu izvēle'!$Q201&lt;&gt;"",ISBLANK($P205))</f>
        <v>0</v>
      </c>
      <c r="AE205" s="1" t="e">
        <f t="shared" ref="AE205:AE268" si="24">AND(A205="x",K205&lt;&gt;"",P205&lt;&gt;"",K205*1.35&gt;P205)</f>
        <v>#VALUE!</v>
      </c>
      <c r="AG205" s="76" t="b">
        <f>AND($A205="x",'Daļu izvēle'!$Q201&lt;&gt;"",'Daļu izvēle'!Q201&lt;&gt;0)</f>
        <v>0</v>
      </c>
      <c r="AH205" s="76" t="b">
        <f t="shared" si="22"/>
        <v>0</v>
      </c>
      <c r="AI205" s="57" t="b">
        <f>I205&gt;=0.85*Stādīšana!I204</f>
        <v>1</v>
      </c>
      <c r="AJ205" s="57" t="b">
        <f t="shared" si="23"/>
        <v>1</v>
      </c>
    </row>
    <row r="206" spans="1:36" hidden="1" x14ac:dyDescent="0.3">
      <c r="A206" s="324" t="str">
        <f>SUBSTITUTE('Daļu izvēle'!A202,"0","")</f>
        <v/>
      </c>
      <c r="B206" s="365">
        <f>'Daļu izvēle'!B202</f>
        <v>194</v>
      </c>
      <c r="C206" s="365" t="str">
        <f>'Daļu izvēle'!C202</f>
        <v>Zemgale</v>
      </c>
      <c r="D206" s="366" t="str">
        <f>'Daļu izvēle'!D202</f>
        <v>Īles</v>
      </c>
      <c r="E206" s="370">
        <f>'Daļu izvēle'!Q202</f>
        <v>20</v>
      </c>
      <c r="F206" s="370">
        <f>'Daļu izvēle'!R202</f>
        <v>0</v>
      </c>
      <c r="G206" s="108">
        <f>'Daļu izvēle'!S202</f>
        <v>0</v>
      </c>
      <c r="H206" s="109">
        <f>'Daļu izvēle'!T202</f>
        <v>0</v>
      </c>
      <c r="I206" s="383"/>
      <c r="J206" s="404">
        <f t="shared" ref="J206:J269" si="25">IF(AND(K206&lt;&gt;"",L206&lt;&gt;"",M206&lt;&gt;"",N206&lt;&gt;"",O206&lt;&gt;"",P206&lt;&gt;"",Q206&lt;&gt;"",R206&lt;&gt;"",S206&lt;&gt;""),ROUND(AVERAGE(K206,L206,P206,Q206,S206),2),0)</f>
        <v>0</v>
      </c>
      <c r="K206" s="167" t="str">
        <f>IF($AG206,IF(AND($I206&lt;&gt;"",$I206&lt;&gt;0),ROUND(ROUND($I206,3)*Cenas!$B$23*Cenas!B$27,2),0),"")</f>
        <v/>
      </c>
      <c r="L206" s="166" t="str">
        <f>IF($AG206,IF(AND($I206&lt;&gt;"",$I206&lt;&gt;0),ROUND(ROUND($I206,3)*Cenas!$B$23*Cenas!C$27,2),0),"")</f>
        <v/>
      </c>
      <c r="M206" s="166" t="str">
        <f>IF($AG206,IF(AND($I206&lt;&gt;"",$I206&lt;&gt;0),ROUND(ROUND($I206,3)*Cenas!$B$23*Cenas!D$27,2),0),"")</f>
        <v/>
      </c>
      <c r="N206" s="166" t="str">
        <f>IF($AG206,IF(AND($I206&lt;&gt;"",$I206&lt;&gt;0),ROUND(ROUND($I206,3)*Cenas!$B$23*Cenas!E$27,2),0),"")</f>
        <v/>
      </c>
      <c r="O206" s="166" t="str">
        <f>IF($AG206,IF(AND($I206&lt;&gt;"",$I206&lt;&gt;0),ROUND(ROUND($I206,3)*Cenas!$B$23*Cenas!F$27,2),0),"")</f>
        <v/>
      </c>
      <c r="P206" s="166" t="str">
        <f>IF($AG206,IF(AND($I206&lt;&gt;"",$I206&lt;&gt;0),ROUND(ROUND($I206,3)*Cenas!$B$23*Cenas!D$27,2),0),"")</f>
        <v/>
      </c>
      <c r="Q206" s="166" t="str">
        <f>IF($AG206,IF(AND($I206&lt;&gt;"",$I206&lt;&gt;0),ROUND(ROUND($I206,3)*Cenas!$B$23*Cenas!E$27,2),0),"")</f>
        <v/>
      </c>
      <c r="R206" s="166" t="str">
        <f>IF($AG206,IF(AND($I206&lt;&gt;"",$I206&lt;&gt;0),ROUND(ROUND($I206,3)*Cenas!$B$23*Cenas!I$27,2),0),"")</f>
        <v/>
      </c>
      <c r="S206" s="169" t="str">
        <f>IF($AG206,IF(AND($I206&lt;&gt;"",$I206&lt;&gt;0),ROUND(ROUND($I206,3)*Cenas!$B$23*Cenas!F$27,2),0),"")</f>
        <v/>
      </c>
      <c r="U206" t="b">
        <f t="shared" ref="U206:U269" si="26">OR(NOT(ISBLANK($K206)),NOT(Y206))</f>
        <v>1</v>
      </c>
      <c r="V206" t="b">
        <f t="shared" ref="V206:V269" si="27">OR(NOT(ISBLANK($P206)),NOT(Y206))</f>
        <v>1</v>
      </c>
      <c r="W206" t="b">
        <f>OR(AND(U206,V206,S206&gt;=0.89*'Daļu izvēle'!J202),NOT(Y206))</f>
        <v>1</v>
      </c>
      <c r="X206" t="b">
        <f t="shared" ref="X206:X269" si="28">OR(AND(U206,V206,W206),NOT(Y206))</f>
        <v>1</v>
      </c>
      <c r="Y206" t="b">
        <f>AND($A206="x",NOT(ISBLANK('Daļu izvēle'!Q202)))</f>
        <v>0</v>
      </c>
      <c r="Z206" t="b">
        <f t="shared" ref="Z206:Z269" si="29">AND(NOT(ISBLANK(K206)),NOT(ISBLANK(P206)))</f>
        <v>1</v>
      </c>
      <c r="AC206" s="1" t="b">
        <f>AND($A206="x",'Daļu izvēle'!$Q202&lt;&gt;"",ISBLANK($K206))</f>
        <v>0</v>
      </c>
      <c r="AD206" s="1" t="b">
        <f>AND($A206="x",'Daļu izvēle'!$Q202&lt;&gt;"",ISBLANK($P206))</f>
        <v>0</v>
      </c>
      <c r="AE206" s="1" t="e">
        <f t="shared" si="24"/>
        <v>#VALUE!</v>
      </c>
      <c r="AG206" s="76" t="b">
        <f>AND($A206="x",'Daļu izvēle'!$Q202&lt;&gt;"",'Daļu izvēle'!Q202&lt;&gt;0)</f>
        <v>0</v>
      </c>
      <c r="AH206" s="76" t="b">
        <f t="shared" ref="AH206:AH269" si="30">AND(AG206=TRUE,I206&lt;&gt;"",I206&lt;&gt;0)</f>
        <v>0</v>
      </c>
      <c r="AI206" s="57" t="b">
        <f>I206&gt;=0.85*Stādīšana!I205</f>
        <v>1</v>
      </c>
      <c r="AJ206" s="57" t="b">
        <f t="shared" ref="AJ206:AJ269" si="31">IF(AG206,AND(AG206,AH206),TRUE)</f>
        <v>1</v>
      </c>
    </row>
    <row r="207" spans="1:36" hidden="1" x14ac:dyDescent="0.3">
      <c r="A207" s="324" t="str">
        <f>SUBSTITUTE('Daļu izvēle'!A203,"0","")</f>
        <v/>
      </c>
      <c r="B207" s="365">
        <f>'Daļu izvēle'!B203</f>
        <v>195</v>
      </c>
      <c r="C207" s="365" t="str">
        <f>'Daļu izvēle'!C203</f>
        <v>Zemgale</v>
      </c>
      <c r="D207" s="366" t="str">
        <f>'Daļu izvēle'!D203</f>
        <v>Īles</v>
      </c>
      <c r="E207" s="370">
        <f>'Daļu izvēle'!Q203</f>
        <v>85</v>
      </c>
      <c r="F207" s="370">
        <f>'Daļu izvēle'!R203</f>
        <v>80</v>
      </c>
      <c r="G207" s="108">
        <f>'Daļu izvēle'!S203</f>
        <v>0</v>
      </c>
      <c r="H207" s="109">
        <f>'Daļu izvēle'!T203</f>
        <v>0</v>
      </c>
      <c r="I207" s="383"/>
      <c r="J207" s="404">
        <f t="shared" si="25"/>
        <v>0</v>
      </c>
      <c r="K207" s="167" t="str">
        <f>IF($AG207,IF(AND($I207&lt;&gt;"",$I207&lt;&gt;0),ROUND(ROUND($I207,3)*Cenas!$B$23*Cenas!B$27,2),0),"")</f>
        <v/>
      </c>
      <c r="L207" s="166" t="str">
        <f>IF($AG207,IF(AND($I207&lt;&gt;"",$I207&lt;&gt;0),ROUND(ROUND($I207,3)*Cenas!$B$23*Cenas!C$27,2),0),"")</f>
        <v/>
      </c>
      <c r="M207" s="166" t="str">
        <f>IF($AG207,IF(AND($I207&lt;&gt;"",$I207&lt;&gt;0),ROUND(ROUND($I207,3)*Cenas!$B$23*Cenas!D$27,2),0),"")</f>
        <v/>
      </c>
      <c r="N207" s="166" t="str">
        <f>IF($AG207,IF(AND($I207&lt;&gt;"",$I207&lt;&gt;0),ROUND(ROUND($I207,3)*Cenas!$B$23*Cenas!E$27,2),0),"")</f>
        <v/>
      </c>
      <c r="O207" s="166" t="str">
        <f>IF($AG207,IF(AND($I207&lt;&gt;"",$I207&lt;&gt;0),ROUND(ROUND($I207,3)*Cenas!$B$23*Cenas!F$27,2),0),"")</f>
        <v/>
      </c>
      <c r="P207" s="166" t="str">
        <f>IF($AG207,IF(AND($I207&lt;&gt;"",$I207&lt;&gt;0),ROUND(ROUND($I207,3)*Cenas!$B$23*Cenas!D$27,2),0),"")</f>
        <v/>
      </c>
      <c r="Q207" s="166" t="str">
        <f>IF($AG207,IF(AND($I207&lt;&gt;"",$I207&lt;&gt;0),ROUND(ROUND($I207,3)*Cenas!$B$23*Cenas!E$27,2),0),"")</f>
        <v/>
      </c>
      <c r="R207" s="166" t="str">
        <f>IF($AG207,IF(AND($I207&lt;&gt;"",$I207&lt;&gt;0),ROUND(ROUND($I207,3)*Cenas!$B$23*Cenas!I$27,2),0),"")</f>
        <v/>
      </c>
      <c r="S207" s="169" t="str">
        <f>IF($AG207,IF(AND($I207&lt;&gt;"",$I207&lt;&gt;0),ROUND(ROUND($I207,3)*Cenas!$B$23*Cenas!F$27,2),0),"")</f>
        <v/>
      </c>
      <c r="U207" t="b">
        <f t="shared" si="26"/>
        <v>1</v>
      </c>
      <c r="V207" t="b">
        <f t="shared" si="27"/>
        <v>1</v>
      </c>
      <c r="W207" t="b">
        <f>OR(AND(U207,V207,S207&gt;=0.89*'Daļu izvēle'!J203),NOT(Y207))</f>
        <v>1</v>
      </c>
      <c r="X207" t="b">
        <f t="shared" si="28"/>
        <v>1</v>
      </c>
      <c r="Y207" t="b">
        <f>AND($A207="x",NOT(ISBLANK('Daļu izvēle'!Q203)))</f>
        <v>0</v>
      </c>
      <c r="Z207" t="b">
        <f t="shared" si="29"/>
        <v>1</v>
      </c>
      <c r="AC207" s="1" t="b">
        <f>AND($A207="x",'Daļu izvēle'!$Q203&lt;&gt;"",ISBLANK($K207))</f>
        <v>0</v>
      </c>
      <c r="AD207" s="1" t="b">
        <f>AND($A207="x",'Daļu izvēle'!$Q203&lt;&gt;"",ISBLANK($P207))</f>
        <v>0</v>
      </c>
      <c r="AE207" s="1" t="e">
        <f t="shared" si="24"/>
        <v>#VALUE!</v>
      </c>
      <c r="AG207" s="76" t="b">
        <f>AND($A207="x",'Daļu izvēle'!$Q203&lt;&gt;"",'Daļu izvēle'!Q203&lt;&gt;0)</f>
        <v>0</v>
      </c>
      <c r="AH207" s="76" t="b">
        <f t="shared" si="30"/>
        <v>0</v>
      </c>
      <c r="AI207" s="57" t="b">
        <f>I207&gt;=0.85*Stādīšana!I206</f>
        <v>1</v>
      </c>
      <c r="AJ207" s="57" t="b">
        <f t="shared" si="31"/>
        <v>1</v>
      </c>
    </row>
    <row r="208" spans="1:36" hidden="1" x14ac:dyDescent="0.3">
      <c r="A208" s="324" t="str">
        <f>SUBSTITUTE('Daļu izvēle'!A204,"0","")</f>
        <v/>
      </c>
      <c r="B208" s="365">
        <f>'Daļu izvēle'!B204</f>
        <v>196</v>
      </c>
      <c r="C208" s="365" t="str">
        <f>'Daļu izvēle'!C204</f>
        <v>Zemgale</v>
      </c>
      <c r="D208" s="366" t="str">
        <f>'Daļu izvēle'!D204</f>
        <v>Īles</v>
      </c>
      <c r="E208" s="370">
        <f>'Daļu izvēle'!Q204</f>
        <v>20</v>
      </c>
      <c r="F208" s="370">
        <f>'Daļu izvēle'!R204</f>
        <v>20</v>
      </c>
      <c r="G208" s="108">
        <f>'Daļu izvēle'!S204</f>
        <v>0</v>
      </c>
      <c r="H208" s="109">
        <f>'Daļu izvēle'!T204</f>
        <v>0</v>
      </c>
      <c r="I208" s="383"/>
      <c r="J208" s="404">
        <f t="shared" si="25"/>
        <v>0</v>
      </c>
      <c r="K208" s="167" t="str">
        <f>IF($AG208,IF(AND($I208&lt;&gt;"",$I208&lt;&gt;0),ROUND(ROUND($I208,3)*Cenas!$B$23*Cenas!B$27,2),0),"")</f>
        <v/>
      </c>
      <c r="L208" s="166" t="str">
        <f>IF($AG208,IF(AND($I208&lt;&gt;"",$I208&lt;&gt;0),ROUND(ROUND($I208,3)*Cenas!$B$23*Cenas!C$27,2),0),"")</f>
        <v/>
      </c>
      <c r="M208" s="166" t="str">
        <f>IF($AG208,IF(AND($I208&lt;&gt;"",$I208&lt;&gt;0),ROUND(ROUND($I208,3)*Cenas!$B$23*Cenas!D$27,2),0),"")</f>
        <v/>
      </c>
      <c r="N208" s="166" t="str">
        <f>IF($AG208,IF(AND($I208&lt;&gt;"",$I208&lt;&gt;0),ROUND(ROUND($I208,3)*Cenas!$B$23*Cenas!E$27,2),0),"")</f>
        <v/>
      </c>
      <c r="O208" s="166" t="str">
        <f>IF($AG208,IF(AND($I208&lt;&gt;"",$I208&lt;&gt;0),ROUND(ROUND($I208,3)*Cenas!$B$23*Cenas!F$27,2),0),"")</f>
        <v/>
      </c>
      <c r="P208" s="166" t="str">
        <f>IF($AG208,IF(AND($I208&lt;&gt;"",$I208&lt;&gt;0),ROUND(ROUND($I208,3)*Cenas!$B$23*Cenas!D$27,2),0),"")</f>
        <v/>
      </c>
      <c r="Q208" s="166" t="str">
        <f>IF($AG208,IF(AND($I208&lt;&gt;"",$I208&lt;&gt;0),ROUND(ROUND($I208,3)*Cenas!$B$23*Cenas!E$27,2),0),"")</f>
        <v/>
      </c>
      <c r="R208" s="166" t="str">
        <f>IF($AG208,IF(AND($I208&lt;&gt;"",$I208&lt;&gt;0),ROUND(ROUND($I208,3)*Cenas!$B$23*Cenas!I$27,2),0),"")</f>
        <v/>
      </c>
      <c r="S208" s="169" t="str">
        <f>IF($AG208,IF(AND($I208&lt;&gt;"",$I208&lt;&gt;0),ROUND(ROUND($I208,3)*Cenas!$B$23*Cenas!F$27,2),0),"")</f>
        <v/>
      </c>
      <c r="U208" t="b">
        <f t="shared" si="26"/>
        <v>1</v>
      </c>
      <c r="V208" t="b">
        <f t="shared" si="27"/>
        <v>1</v>
      </c>
      <c r="W208" t="b">
        <f>OR(AND(U208,V208,S208&gt;=0.89*'Daļu izvēle'!J204),NOT(Y208))</f>
        <v>1</v>
      </c>
      <c r="X208" t="b">
        <f t="shared" si="28"/>
        <v>1</v>
      </c>
      <c r="Y208" t="b">
        <f>AND($A208="x",NOT(ISBLANK('Daļu izvēle'!Q204)))</f>
        <v>0</v>
      </c>
      <c r="Z208" t="b">
        <f t="shared" si="29"/>
        <v>1</v>
      </c>
      <c r="AC208" s="1" t="b">
        <f>AND($A208="x",'Daļu izvēle'!$Q204&lt;&gt;"",ISBLANK($K208))</f>
        <v>0</v>
      </c>
      <c r="AD208" s="1" t="b">
        <f>AND($A208="x",'Daļu izvēle'!$Q204&lt;&gt;"",ISBLANK($P208))</f>
        <v>0</v>
      </c>
      <c r="AE208" s="1" t="e">
        <f t="shared" si="24"/>
        <v>#VALUE!</v>
      </c>
      <c r="AG208" s="76" t="b">
        <f>AND($A208="x",'Daļu izvēle'!$Q204&lt;&gt;"",'Daļu izvēle'!Q204&lt;&gt;0)</f>
        <v>0</v>
      </c>
      <c r="AH208" s="76" t="b">
        <f t="shared" si="30"/>
        <v>0</v>
      </c>
      <c r="AI208" s="57" t="b">
        <f>I208&gt;=0.85*Stādīšana!I207</f>
        <v>1</v>
      </c>
      <c r="AJ208" s="57" t="b">
        <f t="shared" si="31"/>
        <v>1</v>
      </c>
    </row>
    <row r="209" spans="1:36" hidden="1" x14ac:dyDescent="0.3">
      <c r="A209" s="324" t="str">
        <f>SUBSTITUTE('Daļu izvēle'!A205,"0","")</f>
        <v/>
      </c>
      <c r="B209" s="365">
        <f>'Daļu izvēle'!B205</f>
        <v>197</v>
      </c>
      <c r="C209" s="365" t="str">
        <f>'Daļu izvēle'!C205</f>
        <v>Zemgale</v>
      </c>
      <c r="D209" s="366" t="str">
        <f>'Daļu izvēle'!D205</f>
        <v>Kandavas</v>
      </c>
      <c r="E209" s="370">
        <f>'Daļu izvēle'!Q205</f>
        <v>120</v>
      </c>
      <c r="F209" s="370">
        <f>'Daļu izvēle'!R205</f>
        <v>120</v>
      </c>
      <c r="G209" s="108">
        <f>'Daļu izvēle'!S205</f>
        <v>0</v>
      </c>
      <c r="H209" s="109">
        <f>'Daļu izvēle'!T205</f>
        <v>0</v>
      </c>
      <c r="I209" s="383"/>
      <c r="J209" s="404">
        <f t="shared" si="25"/>
        <v>0</v>
      </c>
      <c r="K209" s="167" t="str">
        <f>IF($AG209,IF(AND($I209&lt;&gt;"",$I209&lt;&gt;0),ROUND(ROUND($I209,3)*Cenas!$B$23*Cenas!B$27,2),0),"")</f>
        <v/>
      </c>
      <c r="L209" s="166" t="str">
        <f>IF($AG209,IF(AND($I209&lt;&gt;"",$I209&lt;&gt;0),ROUND(ROUND($I209,3)*Cenas!$B$23*Cenas!C$27,2),0),"")</f>
        <v/>
      </c>
      <c r="M209" s="166" t="str">
        <f>IF($AG209,IF(AND($I209&lt;&gt;"",$I209&lt;&gt;0),ROUND(ROUND($I209,3)*Cenas!$B$23*Cenas!D$27,2),0),"")</f>
        <v/>
      </c>
      <c r="N209" s="166" t="str">
        <f>IF($AG209,IF(AND($I209&lt;&gt;"",$I209&lt;&gt;0),ROUND(ROUND($I209,3)*Cenas!$B$23*Cenas!E$27,2),0),"")</f>
        <v/>
      </c>
      <c r="O209" s="166" t="str">
        <f>IF($AG209,IF(AND($I209&lt;&gt;"",$I209&lt;&gt;0),ROUND(ROUND($I209,3)*Cenas!$B$23*Cenas!F$27,2),0),"")</f>
        <v/>
      </c>
      <c r="P209" s="166" t="str">
        <f>IF($AG209,IF(AND($I209&lt;&gt;"",$I209&lt;&gt;0),ROUND(ROUND($I209,3)*Cenas!$B$23*Cenas!D$27,2),0),"")</f>
        <v/>
      </c>
      <c r="Q209" s="166" t="str">
        <f>IF($AG209,IF(AND($I209&lt;&gt;"",$I209&lt;&gt;0),ROUND(ROUND($I209,3)*Cenas!$B$23*Cenas!E$27,2),0),"")</f>
        <v/>
      </c>
      <c r="R209" s="166" t="str">
        <f>IF($AG209,IF(AND($I209&lt;&gt;"",$I209&lt;&gt;0),ROUND(ROUND($I209,3)*Cenas!$B$23*Cenas!I$27,2),0),"")</f>
        <v/>
      </c>
      <c r="S209" s="169" t="str">
        <f>IF($AG209,IF(AND($I209&lt;&gt;"",$I209&lt;&gt;0),ROUND(ROUND($I209,3)*Cenas!$B$23*Cenas!F$27,2),0),"")</f>
        <v/>
      </c>
      <c r="U209" t="b">
        <f t="shared" si="26"/>
        <v>1</v>
      </c>
      <c r="V209" t="b">
        <f t="shared" si="27"/>
        <v>1</v>
      </c>
      <c r="W209" t="b">
        <f>OR(AND(U209,V209,S209&gt;=0.89*'Daļu izvēle'!J205),NOT(Y209))</f>
        <v>1</v>
      </c>
      <c r="X209" t="b">
        <f t="shared" si="28"/>
        <v>1</v>
      </c>
      <c r="Y209" t="b">
        <f>AND($A209="x",NOT(ISBLANK('Daļu izvēle'!Q205)))</f>
        <v>0</v>
      </c>
      <c r="Z209" t="b">
        <f t="shared" si="29"/>
        <v>1</v>
      </c>
      <c r="AC209" s="1" t="b">
        <f>AND($A209="x",'Daļu izvēle'!$Q205&lt;&gt;"",ISBLANK($K209))</f>
        <v>0</v>
      </c>
      <c r="AD209" s="1" t="b">
        <f>AND($A209="x",'Daļu izvēle'!$Q205&lt;&gt;"",ISBLANK($P209))</f>
        <v>0</v>
      </c>
      <c r="AE209" s="1" t="e">
        <f t="shared" si="24"/>
        <v>#VALUE!</v>
      </c>
      <c r="AG209" s="76" t="b">
        <f>AND($A209="x",'Daļu izvēle'!$Q205&lt;&gt;"",'Daļu izvēle'!Q205&lt;&gt;0)</f>
        <v>0</v>
      </c>
      <c r="AH209" s="76" t="b">
        <f t="shared" si="30"/>
        <v>0</v>
      </c>
      <c r="AI209" s="57" t="b">
        <f>I209&gt;=0.85*Stādīšana!I208</f>
        <v>1</v>
      </c>
      <c r="AJ209" s="57" t="b">
        <f t="shared" si="31"/>
        <v>1</v>
      </c>
    </row>
    <row r="210" spans="1:36" hidden="1" x14ac:dyDescent="0.3">
      <c r="A210" s="324" t="str">
        <f>SUBSTITUTE('Daļu izvēle'!A206,"0","")</f>
        <v/>
      </c>
      <c r="B210" s="365">
        <f>'Daļu izvēle'!B206</f>
        <v>198</v>
      </c>
      <c r="C210" s="365" t="str">
        <f>'Daļu izvēle'!C206</f>
        <v>Zemgale</v>
      </c>
      <c r="D210" s="366" t="str">
        <f>'Daļu izvēle'!D206</f>
        <v>Kandavas</v>
      </c>
      <c r="E210" s="370">
        <f>'Daļu izvēle'!Q206</f>
        <v>0</v>
      </c>
      <c r="F210" s="370">
        <f>'Daļu izvēle'!R206</f>
        <v>0</v>
      </c>
      <c r="G210" s="108">
        <f>'Daļu izvēle'!S206</f>
        <v>0</v>
      </c>
      <c r="H210" s="109">
        <f>'Daļu izvēle'!T206</f>
        <v>0</v>
      </c>
      <c r="I210" s="383"/>
      <c r="J210" s="404">
        <f t="shared" si="25"/>
        <v>0</v>
      </c>
      <c r="K210" s="167" t="str">
        <f>IF($AG210,IF(AND($I210&lt;&gt;"",$I210&lt;&gt;0),ROUND(ROUND($I210,3)*Cenas!$B$23*Cenas!B$27,2),0),"")</f>
        <v/>
      </c>
      <c r="L210" s="166" t="str">
        <f>IF($AG210,IF(AND($I210&lt;&gt;"",$I210&lt;&gt;0),ROUND(ROUND($I210,3)*Cenas!$B$23*Cenas!C$27,2),0),"")</f>
        <v/>
      </c>
      <c r="M210" s="166" t="str">
        <f>IF($AG210,IF(AND($I210&lt;&gt;"",$I210&lt;&gt;0),ROUND(ROUND($I210,3)*Cenas!$B$23*Cenas!D$27,2),0),"")</f>
        <v/>
      </c>
      <c r="N210" s="166" t="str">
        <f>IF($AG210,IF(AND($I210&lt;&gt;"",$I210&lt;&gt;0),ROUND(ROUND($I210,3)*Cenas!$B$23*Cenas!E$27,2),0),"")</f>
        <v/>
      </c>
      <c r="O210" s="166" t="str">
        <f>IF($AG210,IF(AND($I210&lt;&gt;"",$I210&lt;&gt;0),ROUND(ROUND($I210,3)*Cenas!$B$23*Cenas!F$27,2),0),"")</f>
        <v/>
      </c>
      <c r="P210" s="166" t="str">
        <f>IF($AG210,IF(AND($I210&lt;&gt;"",$I210&lt;&gt;0),ROUND(ROUND($I210,3)*Cenas!$B$23*Cenas!D$27,2),0),"")</f>
        <v/>
      </c>
      <c r="Q210" s="166" t="str">
        <f>IF($AG210,IF(AND($I210&lt;&gt;"",$I210&lt;&gt;0),ROUND(ROUND($I210,3)*Cenas!$B$23*Cenas!E$27,2),0),"")</f>
        <v/>
      </c>
      <c r="R210" s="166" t="str">
        <f>IF($AG210,IF(AND($I210&lt;&gt;"",$I210&lt;&gt;0),ROUND(ROUND($I210,3)*Cenas!$B$23*Cenas!I$27,2),0),"")</f>
        <v/>
      </c>
      <c r="S210" s="169" t="str">
        <f>IF($AG210,IF(AND($I210&lt;&gt;"",$I210&lt;&gt;0),ROUND(ROUND($I210,3)*Cenas!$B$23*Cenas!F$27,2),0),"")</f>
        <v/>
      </c>
      <c r="U210" t="b">
        <f t="shared" si="26"/>
        <v>1</v>
      </c>
      <c r="V210" t="b">
        <f t="shared" si="27"/>
        <v>1</v>
      </c>
      <c r="W210" t="b">
        <f>OR(AND(U210,V210,S210&gt;=0.89*'Daļu izvēle'!J206),NOT(Y210))</f>
        <v>1</v>
      </c>
      <c r="X210" t="b">
        <f t="shared" si="28"/>
        <v>1</v>
      </c>
      <c r="Y210" t="b">
        <f>AND($A210="x",NOT(ISBLANK('Daļu izvēle'!Q206)))</f>
        <v>0</v>
      </c>
      <c r="Z210" t="b">
        <f t="shared" si="29"/>
        <v>1</v>
      </c>
      <c r="AC210" s="1" t="b">
        <f>AND($A210="x",'Daļu izvēle'!$Q206&lt;&gt;"",ISBLANK($K210))</f>
        <v>0</v>
      </c>
      <c r="AD210" s="1" t="b">
        <f>AND($A210="x",'Daļu izvēle'!$Q206&lt;&gt;"",ISBLANK($P210))</f>
        <v>0</v>
      </c>
      <c r="AE210" s="1" t="e">
        <f t="shared" si="24"/>
        <v>#VALUE!</v>
      </c>
      <c r="AG210" s="76" t="b">
        <f>AND($A210="x",'Daļu izvēle'!$Q206&lt;&gt;"",'Daļu izvēle'!Q206&lt;&gt;0)</f>
        <v>0</v>
      </c>
      <c r="AH210" s="76" t="b">
        <f t="shared" si="30"/>
        <v>0</v>
      </c>
      <c r="AI210" s="57" t="b">
        <f>I210&gt;=0.85*Stādīšana!I209</f>
        <v>1</v>
      </c>
      <c r="AJ210" s="57" t="b">
        <f t="shared" si="31"/>
        <v>1</v>
      </c>
    </row>
    <row r="211" spans="1:36" hidden="1" x14ac:dyDescent="0.3">
      <c r="A211" s="324" t="str">
        <f>SUBSTITUTE('Daļu izvēle'!A207,"0","")</f>
        <v/>
      </c>
      <c r="B211" s="365">
        <f>'Daļu izvēle'!B207</f>
        <v>199</v>
      </c>
      <c r="C211" s="365" t="str">
        <f>'Daļu izvēle'!C207</f>
        <v>Zemgale</v>
      </c>
      <c r="D211" s="366" t="str">
        <f>'Daļu izvēle'!D207</f>
        <v>Kandavas</v>
      </c>
      <c r="E211" s="370">
        <f>'Daļu izvēle'!Q207</f>
        <v>50</v>
      </c>
      <c r="F211" s="370">
        <f>'Daļu izvēle'!R207</f>
        <v>50</v>
      </c>
      <c r="G211" s="108">
        <f>'Daļu izvēle'!S207</f>
        <v>0</v>
      </c>
      <c r="H211" s="109">
        <f>'Daļu izvēle'!T207</f>
        <v>0</v>
      </c>
      <c r="I211" s="383"/>
      <c r="J211" s="404">
        <f t="shared" si="25"/>
        <v>0</v>
      </c>
      <c r="K211" s="167" t="str">
        <f>IF($AG211,IF(AND($I211&lt;&gt;"",$I211&lt;&gt;0),ROUND(ROUND($I211,3)*Cenas!$B$23*Cenas!B$27,2),0),"")</f>
        <v/>
      </c>
      <c r="L211" s="166" t="str">
        <f>IF($AG211,IF(AND($I211&lt;&gt;"",$I211&lt;&gt;0),ROUND(ROUND($I211,3)*Cenas!$B$23*Cenas!C$27,2),0),"")</f>
        <v/>
      </c>
      <c r="M211" s="166" t="str">
        <f>IF($AG211,IF(AND($I211&lt;&gt;"",$I211&lt;&gt;0),ROUND(ROUND($I211,3)*Cenas!$B$23*Cenas!D$27,2),0),"")</f>
        <v/>
      </c>
      <c r="N211" s="166" t="str">
        <f>IF($AG211,IF(AND($I211&lt;&gt;"",$I211&lt;&gt;0),ROUND(ROUND($I211,3)*Cenas!$B$23*Cenas!E$27,2),0),"")</f>
        <v/>
      </c>
      <c r="O211" s="166" t="str">
        <f>IF($AG211,IF(AND($I211&lt;&gt;"",$I211&lt;&gt;0),ROUND(ROUND($I211,3)*Cenas!$B$23*Cenas!F$27,2),0),"")</f>
        <v/>
      </c>
      <c r="P211" s="166" t="str">
        <f>IF($AG211,IF(AND($I211&lt;&gt;"",$I211&lt;&gt;0),ROUND(ROUND($I211,3)*Cenas!$B$23*Cenas!D$27,2),0),"")</f>
        <v/>
      </c>
      <c r="Q211" s="166" t="str">
        <f>IF($AG211,IF(AND($I211&lt;&gt;"",$I211&lt;&gt;0),ROUND(ROUND($I211,3)*Cenas!$B$23*Cenas!E$27,2),0),"")</f>
        <v/>
      </c>
      <c r="R211" s="166" t="str">
        <f>IF($AG211,IF(AND($I211&lt;&gt;"",$I211&lt;&gt;0),ROUND(ROUND($I211,3)*Cenas!$B$23*Cenas!I$27,2),0),"")</f>
        <v/>
      </c>
      <c r="S211" s="169" t="str">
        <f>IF($AG211,IF(AND($I211&lt;&gt;"",$I211&lt;&gt;0),ROUND(ROUND($I211,3)*Cenas!$B$23*Cenas!F$27,2),0),"")</f>
        <v/>
      </c>
      <c r="U211" t="b">
        <f t="shared" si="26"/>
        <v>1</v>
      </c>
      <c r="V211" t="b">
        <f t="shared" si="27"/>
        <v>1</v>
      </c>
      <c r="W211" t="b">
        <f>OR(AND(U211,V211,S211&gt;=0.89*'Daļu izvēle'!J207),NOT(Y211))</f>
        <v>1</v>
      </c>
      <c r="X211" t="b">
        <f t="shared" si="28"/>
        <v>1</v>
      </c>
      <c r="Y211" t="b">
        <f>AND($A211="x",NOT(ISBLANK('Daļu izvēle'!Q207)))</f>
        <v>0</v>
      </c>
      <c r="Z211" t="b">
        <f t="shared" si="29"/>
        <v>1</v>
      </c>
      <c r="AC211" s="1" t="b">
        <f>AND($A211="x",'Daļu izvēle'!$Q207&lt;&gt;"",ISBLANK($K211))</f>
        <v>0</v>
      </c>
      <c r="AD211" s="1" t="b">
        <f>AND($A211="x",'Daļu izvēle'!$Q207&lt;&gt;"",ISBLANK($P211))</f>
        <v>0</v>
      </c>
      <c r="AE211" s="1" t="e">
        <f t="shared" si="24"/>
        <v>#VALUE!</v>
      </c>
      <c r="AG211" s="76" t="b">
        <f>AND($A211="x",'Daļu izvēle'!$Q207&lt;&gt;"",'Daļu izvēle'!Q207&lt;&gt;0)</f>
        <v>0</v>
      </c>
      <c r="AH211" s="76" t="b">
        <f t="shared" si="30"/>
        <v>0</v>
      </c>
      <c r="AI211" s="57" t="b">
        <f>I211&gt;=0.85*Stādīšana!I210</f>
        <v>1</v>
      </c>
      <c r="AJ211" s="57" t="b">
        <f t="shared" si="31"/>
        <v>1</v>
      </c>
    </row>
    <row r="212" spans="1:36" hidden="1" x14ac:dyDescent="0.3">
      <c r="A212" s="324" t="str">
        <f>SUBSTITUTE('Daļu izvēle'!A208,"0","")</f>
        <v/>
      </c>
      <c r="B212" s="365">
        <f>'Daļu izvēle'!B208</f>
        <v>200</v>
      </c>
      <c r="C212" s="365" t="str">
        <f>'Daļu izvēle'!C208</f>
        <v>Zemgale</v>
      </c>
      <c r="D212" s="366" t="str">
        <f>'Daļu izvēle'!D208</f>
        <v>Kandavas</v>
      </c>
      <c r="E212" s="370">
        <f>'Daļu izvēle'!Q208</f>
        <v>0</v>
      </c>
      <c r="F212" s="370">
        <f>'Daļu izvēle'!R208</f>
        <v>0</v>
      </c>
      <c r="G212" s="108">
        <f>'Daļu izvēle'!S208</f>
        <v>0</v>
      </c>
      <c r="H212" s="109">
        <f>'Daļu izvēle'!T208</f>
        <v>0</v>
      </c>
      <c r="I212" s="383"/>
      <c r="J212" s="404">
        <f t="shared" si="25"/>
        <v>0</v>
      </c>
      <c r="K212" s="167" t="str">
        <f>IF($AG212,IF(AND($I212&lt;&gt;"",$I212&lt;&gt;0),ROUND(ROUND($I212,3)*Cenas!$B$23*Cenas!B$27,2),0),"")</f>
        <v/>
      </c>
      <c r="L212" s="166" t="str">
        <f>IF($AG212,IF(AND($I212&lt;&gt;"",$I212&lt;&gt;0),ROUND(ROUND($I212,3)*Cenas!$B$23*Cenas!C$27,2),0),"")</f>
        <v/>
      </c>
      <c r="M212" s="166" t="str">
        <f>IF($AG212,IF(AND($I212&lt;&gt;"",$I212&lt;&gt;0),ROUND(ROUND($I212,3)*Cenas!$B$23*Cenas!D$27,2),0),"")</f>
        <v/>
      </c>
      <c r="N212" s="166" t="str">
        <f>IF($AG212,IF(AND($I212&lt;&gt;"",$I212&lt;&gt;0),ROUND(ROUND($I212,3)*Cenas!$B$23*Cenas!E$27,2),0),"")</f>
        <v/>
      </c>
      <c r="O212" s="166" t="str">
        <f>IF($AG212,IF(AND($I212&lt;&gt;"",$I212&lt;&gt;0),ROUND(ROUND($I212,3)*Cenas!$B$23*Cenas!F$27,2),0),"")</f>
        <v/>
      </c>
      <c r="P212" s="166" t="str">
        <f>IF($AG212,IF(AND($I212&lt;&gt;"",$I212&lt;&gt;0),ROUND(ROUND($I212,3)*Cenas!$B$23*Cenas!D$27,2),0),"")</f>
        <v/>
      </c>
      <c r="Q212" s="166" t="str">
        <f>IF($AG212,IF(AND($I212&lt;&gt;"",$I212&lt;&gt;0),ROUND(ROUND($I212,3)*Cenas!$B$23*Cenas!E$27,2),0),"")</f>
        <v/>
      </c>
      <c r="R212" s="166" t="str">
        <f>IF($AG212,IF(AND($I212&lt;&gt;"",$I212&lt;&gt;0),ROUND(ROUND($I212,3)*Cenas!$B$23*Cenas!I$27,2),0),"")</f>
        <v/>
      </c>
      <c r="S212" s="169" t="str">
        <f>IF($AG212,IF(AND($I212&lt;&gt;"",$I212&lt;&gt;0),ROUND(ROUND($I212,3)*Cenas!$B$23*Cenas!F$27,2),0),"")</f>
        <v/>
      </c>
      <c r="U212" t="b">
        <f t="shared" si="26"/>
        <v>1</v>
      </c>
      <c r="V212" t="b">
        <f t="shared" si="27"/>
        <v>1</v>
      </c>
      <c r="W212" t="b">
        <f>OR(AND(U212,V212,S212&gt;=0.89*'Daļu izvēle'!J208),NOT(Y212))</f>
        <v>1</v>
      </c>
      <c r="X212" t="b">
        <f t="shared" si="28"/>
        <v>1</v>
      </c>
      <c r="Y212" t="b">
        <f>AND($A212="x",NOT(ISBLANK('Daļu izvēle'!Q208)))</f>
        <v>0</v>
      </c>
      <c r="Z212" t="b">
        <f t="shared" si="29"/>
        <v>1</v>
      </c>
      <c r="AC212" s="1" t="b">
        <f>AND($A212="x",'Daļu izvēle'!$Q208&lt;&gt;"",ISBLANK($K212))</f>
        <v>0</v>
      </c>
      <c r="AD212" s="1" t="b">
        <f>AND($A212="x",'Daļu izvēle'!$Q208&lt;&gt;"",ISBLANK($P212))</f>
        <v>0</v>
      </c>
      <c r="AE212" s="1" t="e">
        <f t="shared" si="24"/>
        <v>#VALUE!</v>
      </c>
      <c r="AG212" s="76" t="b">
        <f>AND($A212="x",'Daļu izvēle'!$Q208&lt;&gt;"",'Daļu izvēle'!Q208&lt;&gt;0)</f>
        <v>0</v>
      </c>
      <c r="AH212" s="76" t="b">
        <f t="shared" si="30"/>
        <v>0</v>
      </c>
      <c r="AI212" s="57" t="b">
        <f>I212&gt;=0.85*Stādīšana!I211</f>
        <v>1</v>
      </c>
      <c r="AJ212" s="57" t="b">
        <f t="shared" si="31"/>
        <v>1</v>
      </c>
    </row>
    <row r="213" spans="1:36" hidden="1" x14ac:dyDescent="0.3">
      <c r="A213" s="324" t="str">
        <f>SUBSTITUTE('Daļu izvēle'!A209,"0","")</f>
        <v/>
      </c>
      <c r="B213" s="365">
        <f>'Daļu izvēle'!B209</f>
        <v>201</v>
      </c>
      <c r="C213" s="365" t="str">
        <f>'Daļu izvēle'!C209</f>
        <v>Zemgale</v>
      </c>
      <c r="D213" s="366" t="str">
        <f>'Daļu izvēle'!D209</f>
        <v>Kandavas</v>
      </c>
      <c r="E213" s="370">
        <f>'Daļu izvēle'!Q209</f>
        <v>0</v>
      </c>
      <c r="F213" s="370">
        <f>'Daļu izvēle'!R209</f>
        <v>0</v>
      </c>
      <c r="G213" s="108">
        <f>'Daļu izvēle'!S209</f>
        <v>0</v>
      </c>
      <c r="H213" s="109">
        <f>'Daļu izvēle'!T209</f>
        <v>0</v>
      </c>
      <c r="I213" s="383"/>
      <c r="J213" s="404">
        <f t="shared" si="25"/>
        <v>0</v>
      </c>
      <c r="K213" s="167" t="str">
        <f>IF($AG213,IF(AND($I213&lt;&gt;"",$I213&lt;&gt;0),ROUND(ROUND($I213,3)*Cenas!$B$23*Cenas!B$27,2),0),"")</f>
        <v/>
      </c>
      <c r="L213" s="166" t="str">
        <f>IF($AG213,IF(AND($I213&lt;&gt;"",$I213&lt;&gt;0),ROUND(ROUND($I213,3)*Cenas!$B$23*Cenas!C$27,2),0),"")</f>
        <v/>
      </c>
      <c r="M213" s="166" t="str">
        <f>IF($AG213,IF(AND($I213&lt;&gt;"",$I213&lt;&gt;0),ROUND(ROUND($I213,3)*Cenas!$B$23*Cenas!D$27,2),0),"")</f>
        <v/>
      </c>
      <c r="N213" s="166" t="str">
        <f>IF($AG213,IF(AND($I213&lt;&gt;"",$I213&lt;&gt;0),ROUND(ROUND($I213,3)*Cenas!$B$23*Cenas!E$27,2),0),"")</f>
        <v/>
      </c>
      <c r="O213" s="166" t="str">
        <f>IF($AG213,IF(AND($I213&lt;&gt;"",$I213&lt;&gt;0),ROUND(ROUND($I213,3)*Cenas!$B$23*Cenas!F$27,2),0),"")</f>
        <v/>
      </c>
      <c r="P213" s="166" t="str">
        <f>IF($AG213,IF(AND($I213&lt;&gt;"",$I213&lt;&gt;0),ROUND(ROUND($I213,3)*Cenas!$B$23*Cenas!D$27,2),0),"")</f>
        <v/>
      </c>
      <c r="Q213" s="166" t="str">
        <f>IF($AG213,IF(AND($I213&lt;&gt;"",$I213&lt;&gt;0),ROUND(ROUND($I213,3)*Cenas!$B$23*Cenas!E$27,2),0),"")</f>
        <v/>
      </c>
      <c r="R213" s="166" t="str">
        <f>IF($AG213,IF(AND($I213&lt;&gt;"",$I213&lt;&gt;0),ROUND(ROUND($I213,3)*Cenas!$B$23*Cenas!I$27,2),0),"")</f>
        <v/>
      </c>
      <c r="S213" s="169" t="str">
        <f>IF($AG213,IF(AND($I213&lt;&gt;"",$I213&lt;&gt;0),ROUND(ROUND($I213,3)*Cenas!$B$23*Cenas!F$27,2),0),"")</f>
        <v/>
      </c>
      <c r="U213" t="b">
        <f t="shared" si="26"/>
        <v>1</v>
      </c>
      <c r="V213" t="b">
        <f t="shared" si="27"/>
        <v>1</v>
      </c>
      <c r="W213" t="b">
        <f>OR(AND(U213,V213,S213&gt;=0.89*'Daļu izvēle'!J209),NOT(Y213))</f>
        <v>1</v>
      </c>
      <c r="X213" t="b">
        <f t="shared" si="28"/>
        <v>1</v>
      </c>
      <c r="Y213" t="b">
        <f>AND($A213="x",NOT(ISBLANK('Daļu izvēle'!Q209)))</f>
        <v>0</v>
      </c>
      <c r="Z213" t="b">
        <f t="shared" si="29"/>
        <v>1</v>
      </c>
      <c r="AC213" s="1" t="b">
        <f>AND($A213="x",'Daļu izvēle'!$Q209&lt;&gt;"",ISBLANK($K213))</f>
        <v>0</v>
      </c>
      <c r="AD213" s="1" t="b">
        <f>AND($A213="x",'Daļu izvēle'!$Q209&lt;&gt;"",ISBLANK($P213))</f>
        <v>0</v>
      </c>
      <c r="AE213" s="1" t="e">
        <f t="shared" si="24"/>
        <v>#VALUE!</v>
      </c>
      <c r="AG213" s="76" t="b">
        <f>AND($A213="x",'Daļu izvēle'!$Q209&lt;&gt;"",'Daļu izvēle'!Q209&lt;&gt;0)</f>
        <v>0</v>
      </c>
      <c r="AH213" s="76" t="b">
        <f t="shared" si="30"/>
        <v>0</v>
      </c>
      <c r="AI213" s="57" t="b">
        <f>I213&gt;=0.85*Stādīšana!I212</f>
        <v>1</v>
      </c>
      <c r="AJ213" s="57" t="b">
        <f t="shared" si="31"/>
        <v>1</v>
      </c>
    </row>
    <row r="214" spans="1:36" hidden="1" x14ac:dyDescent="0.3">
      <c r="A214" s="324" t="str">
        <f>SUBSTITUTE('Daļu izvēle'!A210,"0","")</f>
        <v/>
      </c>
      <c r="B214" s="365">
        <f>'Daļu izvēle'!B210</f>
        <v>202</v>
      </c>
      <c r="C214" s="365" t="str">
        <f>'Daļu izvēle'!C210</f>
        <v>Zemgale</v>
      </c>
      <c r="D214" s="366" t="str">
        <f>'Daļu izvēle'!D210</f>
        <v>Kandavas</v>
      </c>
      <c r="E214" s="370">
        <f>'Daļu izvēle'!Q210</f>
        <v>25</v>
      </c>
      <c r="F214" s="370">
        <f>'Daļu izvēle'!R210</f>
        <v>0</v>
      </c>
      <c r="G214" s="108">
        <f>'Daļu izvēle'!S210</f>
        <v>0</v>
      </c>
      <c r="H214" s="109">
        <f>'Daļu izvēle'!T210</f>
        <v>0</v>
      </c>
      <c r="I214" s="383"/>
      <c r="J214" s="404">
        <f t="shared" si="25"/>
        <v>0</v>
      </c>
      <c r="K214" s="167" t="str">
        <f>IF($AG214,IF(AND($I214&lt;&gt;"",$I214&lt;&gt;0),ROUND(ROUND($I214,3)*Cenas!$B$23*Cenas!B$27,2),0),"")</f>
        <v/>
      </c>
      <c r="L214" s="166" t="str">
        <f>IF($AG214,IF(AND($I214&lt;&gt;"",$I214&lt;&gt;0),ROUND(ROUND($I214,3)*Cenas!$B$23*Cenas!C$27,2),0),"")</f>
        <v/>
      </c>
      <c r="M214" s="166" t="str">
        <f>IF($AG214,IF(AND($I214&lt;&gt;"",$I214&lt;&gt;0),ROUND(ROUND($I214,3)*Cenas!$B$23*Cenas!D$27,2),0),"")</f>
        <v/>
      </c>
      <c r="N214" s="166" t="str">
        <f>IF($AG214,IF(AND($I214&lt;&gt;"",$I214&lt;&gt;0),ROUND(ROUND($I214,3)*Cenas!$B$23*Cenas!E$27,2),0),"")</f>
        <v/>
      </c>
      <c r="O214" s="166" t="str">
        <f>IF($AG214,IF(AND($I214&lt;&gt;"",$I214&lt;&gt;0),ROUND(ROUND($I214,3)*Cenas!$B$23*Cenas!F$27,2),0),"")</f>
        <v/>
      </c>
      <c r="P214" s="166" t="str">
        <f>IF($AG214,IF(AND($I214&lt;&gt;"",$I214&lt;&gt;0),ROUND(ROUND($I214,3)*Cenas!$B$23*Cenas!D$27,2),0),"")</f>
        <v/>
      </c>
      <c r="Q214" s="166" t="str">
        <f>IF($AG214,IF(AND($I214&lt;&gt;"",$I214&lt;&gt;0),ROUND(ROUND($I214,3)*Cenas!$B$23*Cenas!E$27,2),0),"")</f>
        <v/>
      </c>
      <c r="R214" s="166" t="str">
        <f>IF($AG214,IF(AND($I214&lt;&gt;"",$I214&lt;&gt;0),ROUND(ROUND($I214,3)*Cenas!$B$23*Cenas!I$27,2),0),"")</f>
        <v/>
      </c>
      <c r="S214" s="169" t="str">
        <f>IF($AG214,IF(AND($I214&lt;&gt;"",$I214&lt;&gt;0),ROUND(ROUND($I214,3)*Cenas!$B$23*Cenas!F$27,2),0),"")</f>
        <v/>
      </c>
      <c r="U214" t="b">
        <f t="shared" si="26"/>
        <v>1</v>
      </c>
      <c r="V214" t="b">
        <f t="shared" si="27"/>
        <v>1</v>
      </c>
      <c r="W214" t="b">
        <f>OR(AND(U214,V214,S214&gt;=0.89*'Daļu izvēle'!J210),NOT(Y214))</f>
        <v>1</v>
      </c>
      <c r="X214" t="b">
        <f t="shared" si="28"/>
        <v>1</v>
      </c>
      <c r="Y214" t="b">
        <f>AND($A214="x",NOT(ISBLANK('Daļu izvēle'!Q210)))</f>
        <v>0</v>
      </c>
      <c r="Z214" t="b">
        <f t="shared" si="29"/>
        <v>1</v>
      </c>
      <c r="AC214" s="1" t="b">
        <f>AND($A214="x",'Daļu izvēle'!$Q210&lt;&gt;"",ISBLANK($K214))</f>
        <v>0</v>
      </c>
      <c r="AD214" s="1" t="b">
        <f>AND($A214="x",'Daļu izvēle'!$Q210&lt;&gt;"",ISBLANK($P214))</f>
        <v>0</v>
      </c>
      <c r="AE214" s="1" t="e">
        <f t="shared" si="24"/>
        <v>#VALUE!</v>
      </c>
      <c r="AG214" s="76" t="b">
        <f>AND($A214="x",'Daļu izvēle'!$Q210&lt;&gt;"",'Daļu izvēle'!Q210&lt;&gt;0)</f>
        <v>0</v>
      </c>
      <c r="AH214" s="76" t="b">
        <f t="shared" si="30"/>
        <v>0</v>
      </c>
      <c r="AI214" s="57" t="b">
        <f>I214&gt;=0.85*Stādīšana!I213</f>
        <v>1</v>
      </c>
      <c r="AJ214" s="57" t="b">
        <f t="shared" si="31"/>
        <v>1</v>
      </c>
    </row>
    <row r="215" spans="1:36" hidden="1" x14ac:dyDescent="0.3">
      <c r="A215" s="324" t="str">
        <f>SUBSTITUTE('Daļu izvēle'!A211,"0","")</f>
        <v/>
      </c>
      <c r="B215" s="365">
        <f>'Daļu izvēle'!B211</f>
        <v>203</v>
      </c>
      <c r="C215" s="365" t="str">
        <f>'Daļu izvēle'!C211</f>
        <v>Zemgale</v>
      </c>
      <c r="D215" s="366" t="str">
        <f>'Daļu izvēle'!D211</f>
        <v>Kandavas</v>
      </c>
      <c r="E215" s="370">
        <f>'Daļu izvēle'!Q211</f>
        <v>125</v>
      </c>
      <c r="F215" s="370">
        <f>'Daļu izvēle'!R211</f>
        <v>0</v>
      </c>
      <c r="G215" s="108">
        <f>'Daļu izvēle'!S211</f>
        <v>0</v>
      </c>
      <c r="H215" s="109">
        <f>'Daļu izvēle'!T211</f>
        <v>0</v>
      </c>
      <c r="I215" s="383"/>
      <c r="J215" s="404">
        <f t="shared" si="25"/>
        <v>0</v>
      </c>
      <c r="K215" s="167" t="str">
        <f>IF($AG215,IF(AND($I215&lt;&gt;"",$I215&lt;&gt;0),ROUND(ROUND($I215,3)*Cenas!$B$23*Cenas!B$27,2),0),"")</f>
        <v/>
      </c>
      <c r="L215" s="166" t="str">
        <f>IF($AG215,IF(AND($I215&lt;&gt;"",$I215&lt;&gt;0),ROUND(ROUND($I215,3)*Cenas!$B$23*Cenas!C$27,2),0),"")</f>
        <v/>
      </c>
      <c r="M215" s="166" t="str">
        <f>IF($AG215,IF(AND($I215&lt;&gt;"",$I215&lt;&gt;0),ROUND(ROUND($I215,3)*Cenas!$B$23*Cenas!D$27,2),0),"")</f>
        <v/>
      </c>
      <c r="N215" s="166" t="str">
        <f>IF($AG215,IF(AND($I215&lt;&gt;"",$I215&lt;&gt;0),ROUND(ROUND($I215,3)*Cenas!$B$23*Cenas!E$27,2),0),"")</f>
        <v/>
      </c>
      <c r="O215" s="166" t="str">
        <f>IF($AG215,IF(AND($I215&lt;&gt;"",$I215&lt;&gt;0),ROUND(ROUND($I215,3)*Cenas!$B$23*Cenas!F$27,2),0),"")</f>
        <v/>
      </c>
      <c r="P215" s="166" t="str">
        <f>IF($AG215,IF(AND($I215&lt;&gt;"",$I215&lt;&gt;0),ROUND(ROUND($I215,3)*Cenas!$B$23*Cenas!D$27,2),0),"")</f>
        <v/>
      </c>
      <c r="Q215" s="166" t="str">
        <f>IF($AG215,IF(AND($I215&lt;&gt;"",$I215&lt;&gt;0),ROUND(ROUND($I215,3)*Cenas!$B$23*Cenas!E$27,2),0),"")</f>
        <v/>
      </c>
      <c r="R215" s="166" t="str">
        <f>IF($AG215,IF(AND($I215&lt;&gt;"",$I215&lt;&gt;0),ROUND(ROUND($I215,3)*Cenas!$B$23*Cenas!I$27,2),0),"")</f>
        <v/>
      </c>
      <c r="S215" s="169" t="str">
        <f>IF($AG215,IF(AND($I215&lt;&gt;"",$I215&lt;&gt;0),ROUND(ROUND($I215,3)*Cenas!$B$23*Cenas!F$27,2),0),"")</f>
        <v/>
      </c>
      <c r="U215" t="b">
        <f t="shared" si="26"/>
        <v>1</v>
      </c>
      <c r="V215" t="b">
        <f t="shared" si="27"/>
        <v>1</v>
      </c>
      <c r="W215" t="b">
        <f>OR(AND(U215,V215,S215&gt;=0.89*'Daļu izvēle'!J211),NOT(Y215))</f>
        <v>1</v>
      </c>
      <c r="X215" t="b">
        <f t="shared" si="28"/>
        <v>1</v>
      </c>
      <c r="Y215" t="b">
        <f>AND($A215="x",NOT(ISBLANK('Daļu izvēle'!Q211)))</f>
        <v>0</v>
      </c>
      <c r="Z215" t="b">
        <f t="shared" si="29"/>
        <v>1</v>
      </c>
      <c r="AC215" s="1" t="b">
        <f>AND($A215="x",'Daļu izvēle'!$Q211&lt;&gt;"",ISBLANK($K215))</f>
        <v>0</v>
      </c>
      <c r="AD215" s="1" t="b">
        <f>AND($A215="x",'Daļu izvēle'!$Q211&lt;&gt;"",ISBLANK($P215))</f>
        <v>0</v>
      </c>
      <c r="AE215" s="1" t="e">
        <f t="shared" si="24"/>
        <v>#VALUE!</v>
      </c>
      <c r="AG215" s="76" t="b">
        <f>AND($A215="x",'Daļu izvēle'!$Q211&lt;&gt;"",'Daļu izvēle'!Q211&lt;&gt;0)</f>
        <v>0</v>
      </c>
      <c r="AH215" s="76" t="b">
        <f t="shared" si="30"/>
        <v>0</v>
      </c>
      <c r="AI215" s="57" t="b">
        <f>I215&gt;=0.85*Stādīšana!I214</f>
        <v>1</v>
      </c>
      <c r="AJ215" s="57" t="b">
        <f t="shared" si="31"/>
        <v>1</v>
      </c>
    </row>
    <row r="216" spans="1:36" hidden="1" x14ac:dyDescent="0.3">
      <c r="A216" s="324" t="str">
        <f>SUBSTITUTE('Daļu izvēle'!A212,"0","")</f>
        <v/>
      </c>
      <c r="B216" s="365">
        <f>'Daļu izvēle'!B212</f>
        <v>204</v>
      </c>
      <c r="C216" s="365" t="str">
        <f>'Daļu izvēle'!C212</f>
        <v>Zemgale</v>
      </c>
      <c r="D216" s="366" t="str">
        <f>'Daļu izvēle'!D212</f>
        <v>Kandavas</v>
      </c>
      <c r="E216" s="370">
        <f>'Daļu izvēle'!Q212</f>
        <v>10</v>
      </c>
      <c r="F216" s="370">
        <f>'Daļu izvēle'!R212</f>
        <v>0</v>
      </c>
      <c r="G216" s="108">
        <f>'Daļu izvēle'!S212</f>
        <v>0</v>
      </c>
      <c r="H216" s="109">
        <f>'Daļu izvēle'!T212</f>
        <v>0</v>
      </c>
      <c r="I216" s="383"/>
      <c r="J216" s="404">
        <f t="shared" si="25"/>
        <v>0</v>
      </c>
      <c r="K216" s="167" t="str">
        <f>IF($AG216,IF(AND($I216&lt;&gt;"",$I216&lt;&gt;0),ROUND(ROUND($I216,3)*Cenas!$B$23*Cenas!B$27,2),0),"")</f>
        <v/>
      </c>
      <c r="L216" s="166" t="str">
        <f>IF($AG216,IF(AND($I216&lt;&gt;"",$I216&lt;&gt;0),ROUND(ROUND($I216,3)*Cenas!$B$23*Cenas!C$27,2),0),"")</f>
        <v/>
      </c>
      <c r="M216" s="166" t="str">
        <f>IF($AG216,IF(AND($I216&lt;&gt;"",$I216&lt;&gt;0),ROUND(ROUND($I216,3)*Cenas!$B$23*Cenas!D$27,2),0),"")</f>
        <v/>
      </c>
      <c r="N216" s="166" t="str">
        <f>IF($AG216,IF(AND($I216&lt;&gt;"",$I216&lt;&gt;0),ROUND(ROUND($I216,3)*Cenas!$B$23*Cenas!E$27,2),0),"")</f>
        <v/>
      </c>
      <c r="O216" s="166" t="str">
        <f>IF($AG216,IF(AND($I216&lt;&gt;"",$I216&lt;&gt;0),ROUND(ROUND($I216,3)*Cenas!$B$23*Cenas!F$27,2),0),"")</f>
        <v/>
      </c>
      <c r="P216" s="166" t="str">
        <f>IF($AG216,IF(AND($I216&lt;&gt;"",$I216&lt;&gt;0),ROUND(ROUND($I216,3)*Cenas!$B$23*Cenas!D$27,2),0),"")</f>
        <v/>
      </c>
      <c r="Q216" s="166" t="str">
        <f>IF($AG216,IF(AND($I216&lt;&gt;"",$I216&lt;&gt;0),ROUND(ROUND($I216,3)*Cenas!$B$23*Cenas!E$27,2),0),"")</f>
        <v/>
      </c>
      <c r="R216" s="166" t="str">
        <f>IF($AG216,IF(AND($I216&lt;&gt;"",$I216&lt;&gt;0),ROUND(ROUND($I216,3)*Cenas!$B$23*Cenas!I$27,2),0),"")</f>
        <v/>
      </c>
      <c r="S216" s="169" t="str">
        <f>IF($AG216,IF(AND($I216&lt;&gt;"",$I216&lt;&gt;0),ROUND(ROUND($I216,3)*Cenas!$B$23*Cenas!F$27,2),0),"")</f>
        <v/>
      </c>
      <c r="U216" t="b">
        <f t="shared" si="26"/>
        <v>1</v>
      </c>
      <c r="V216" t="b">
        <f t="shared" si="27"/>
        <v>1</v>
      </c>
      <c r="W216" t="b">
        <f>OR(AND(U216,V216,S216&gt;=0.89*'Daļu izvēle'!J212),NOT(Y216))</f>
        <v>1</v>
      </c>
      <c r="X216" t="b">
        <f t="shared" si="28"/>
        <v>1</v>
      </c>
      <c r="Y216" t="b">
        <f>AND($A216="x",NOT(ISBLANK('Daļu izvēle'!Q212)))</f>
        <v>0</v>
      </c>
      <c r="Z216" t="b">
        <f t="shared" si="29"/>
        <v>1</v>
      </c>
      <c r="AC216" s="1" t="b">
        <f>AND($A216="x",'Daļu izvēle'!$Q212&lt;&gt;"",ISBLANK($K216))</f>
        <v>0</v>
      </c>
      <c r="AD216" s="1" t="b">
        <f>AND($A216="x",'Daļu izvēle'!$Q212&lt;&gt;"",ISBLANK($P216))</f>
        <v>0</v>
      </c>
      <c r="AE216" s="1" t="e">
        <f t="shared" si="24"/>
        <v>#VALUE!</v>
      </c>
      <c r="AG216" s="76" t="b">
        <f>AND($A216="x",'Daļu izvēle'!$Q212&lt;&gt;"",'Daļu izvēle'!Q212&lt;&gt;0)</f>
        <v>0</v>
      </c>
      <c r="AH216" s="76" t="b">
        <f t="shared" si="30"/>
        <v>0</v>
      </c>
      <c r="AI216" s="57" t="b">
        <f>I216&gt;=0.85*Stādīšana!I215</f>
        <v>1</v>
      </c>
      <c r="AJ216" s="57" t="b">
        <f t="shared" si="31"/>
        <v>1</v>
      </c>
    </row>
    <row r="217" spans="1:36" hidden="1" x14ac:dyDescent="0.3">
      <c r="A217" s="324" t="str">
        <f>SUBSTITUTE('Daļu izvēle'!A213,"0","")</f>
        <v/>
      </c>
      <c r="B217" s="365">
        <f>'Daļu izvēle'!B213</f>
        <v>205</v>
      </c>
      <c r="C217" s="365" t="str">
        <f>'Daļu izvēle'!C213</f>
        <v>Zemgale</v>
      </c>
      <c r="D217" s="366" t="str">
        <f>'Daļu izvēle'!D213</f>
        <v>Kandavas</v>
      </c>
      <c r="E217" s="370">
        <f>'Daļu izvēle'!Q213</f>
        <v>0</v>
      </c>
      <c r="F217" s="370">
        <f>'Daļu izvēle'!R213</f>
        <v>0</v>
      </c>
      <c r="G217" s="108">
        <f>'Daļu izvēle'!S213</f>
        <v>0</v>
      </c>
      <c r="H217" s="109">
        <f>'Daļu izvēle'!T213</f>
        <v>0</v>
      </c>
      <c r="I217" s="383"/>
      <c r="J217" s="404">
        <f t="shared" si="25"/>
        <v>0</v>
      </c>
      <c r="K217" s="167" t="str">
        <f>IF($AG217,IF(AND($I217&lt;&gt;"",$I217&lt;&gt;0),ROUND(ROUND($I217,3)*Cenas!$B$23*Cenas!B$27,2),0),"")</f>
        <v/>
      </c>
      <c r="L217" s="166" t="str">
        <f>IF($AG217,IF(AND($I217&lt;&gt;"",$I217&lt;&gt;0),ROUND(ROUND($I217,3)*Cenas!$B$23*Cenas!C$27,2),0),"")</f>
        <v/>
      </c>
      <c r="M217" s="166" t="str">
        <f>IF($AG217,IF(AND($I217&lt;&gt;"",$I217&lt;&gt;0),ROUND(ROUND($I217,3)*Cenas!$B$23*Cenas!D$27,2),0),"")</f>
        <v/>
      </c>
      <c r="N217" s="166" t="str">
        <f>IF($AG217,IF(AND($I217&lt;&gt;"",$I217&lt;&gt;0),ROUND(ROUND($I217,3)*Cenas!$B$23*Cenas!E$27,2),0),"")</f>
        <v/>
      </c>
      <c r="O217" s="166" t="str">
        <f>IF($AG217,IF(AND($I217&lt;&gt;"",$I217&lt;&gt;0),ROUND(ROUND($I217,3)*Cenas!$B$23*Cenas!F$27,2),0),"")</f>
        <v/>
      </c>
      <c r="P217" s="166" t="str">
        <f>IF($AG217,IF(AND($I217&lt;&gt;"",$I217&lt;&gt;0),ROUND(ROUND($I217,3)*Cenas!$B$23*Cenas!D$27,2),0),"")</f>
        <v/>
      </c>
      <c r="Q217" s="166" t="str">
        <f>IF($AG217,IF(AND($I217&lt;&gt;"",$I217&lt;&gt;0),ROUND(ROUND($I217,3)*Cenas!$B$23*Cenas!E$27,2),0),"")</f>
        <v/>
      </c>
      <c r="R217" s="166" t="str">
        <f>IF($AG217,IF(AND($I217&lt;&gt;"",$I217&lt;&gt;0),ROUND(ROUND($I217,3)*Cenas!$B$23*Cenas!I$27,2),0),"")</f>
        <v/>
      </c>
      <c r="S217" s="169" t="str">
        <f>IF($AG217,IF(AND($I217&lt;&gt;"",$I217&lt;&gt;0),ROUND(ROUND($I217,3)*Cenas!$B$23*Cenas!F$27,2),0),"")</f>
        <v/>
      </c>
      <c r="U217" t="b">
        <f t="shared" si="26"/>
        <v>1</v>
      </c>
      <c r="V217" t="b">
        <f t="shared" si="27"/>
        <v>1</v>
      </c>
      <c r="W217" t="b">
        <f>OR(AND(U217,V217,S217&gt;=0.89*'Daļu izvēle'!J213),NOT(Y217))</f>
        <v>1</v>
      </c>
      <c r="X217" t="b">
        <f t="shared" si="28"/>
        <v>1</v>
      </c>
      <c r="Y217" t="b">
        <f>AND($A217="x",NOT(ISBLANK('Daļu izvēle'!Q213)))</f>
        <v>0</v>
      </c>
      <c r="Z217" t="b">
        <f t="shared" si="29"/>
        <v>1</v>
      </c>
      <c r="AC217" s="1" t="b">
        <f>AND($A217="x",'Daļu izvēle'!$Q213&lt;&gt;"",ISBLANK($K217))</f>
        <v>0</v>
      </c>
      <c r="AD217" s="1" t="b">
        <f>AND($A217="x",'Daļu izvēle'!$Q213&lt;&gt;"",ISBLANK($P217))</f>
        <v>0</v>
      </c>
      <c r="AE217" s="1" t="e">
        <f t="shared" si="24"/>
        <v>#VALUE!</v>
      </c>
      <c r="AG217" s="76" t="b">
        <f>AND($A217="x",'Daļu izvēle'!$Q213&lt;&gt;"",'Daļu izvēle'!Q213&lt;&gt;0)</f>
        <v>0</v>
      </c>
      <c r="AH217" s="76" t="b">
        <f t="shared" si="30"/>
        <v>0</v>
      </c>
      <c r="AI217" s="57" t="b">
        <f>I217&gt;=0.85*Stādīšana!I216</f>
        <v>1</v>
      </c>
      <c r="AJ217" s="57" t="b">
        <f t="shared" si="31"/>
        <v>1</v>
      </c>
    </row>
    <row r="218" spans="1:36" hidden="1" x14ac:dyDescent="0.3">
      <c r="A218" s="324" t="str">
        <f>SUBSTITUTE('Daļu izvēle'!A214,"0","")</f>
        <v/>
      </c>
      <c r="B218" s="365">
        <f>'Daļu izvēle'!B214</f>
        <v>206</v>
      </c>
      <c r="C218" s="365" t="str">
        <f>'Daļu izvēle'!C214</f>
        <v>Zemgale</v>
      </c>
      <c r="D218" s="366" t="str">
        <f>'Daļu izvēle'!D214</f>
        <v>Klīves</v>
      </c>
      <c r="E218" s="370">
        <f>'Daļu izvēle'!Q214</f>
        <v>60</v>
      </c>
      <c r="F218" s="370">
        <f>'Daļu izvēle'!R214</f>
        <v>50</v>
      </c>
      <c r="G218" s="108">
        <f>'Daļu izvēle'!S214</f>
        <v>0</v>
      </c>
      <c r="H218" s="109">
        <f>'Daļu izvēle'!T214</f>
        <v>0</v>
      </c>
      <c r="I218" s="383"/>
      <c r="J218" s="404">
        <f t="shared" si="25"/>
        <v>0</v>
      </c>
      <c r="K218" s="167" t="str">
        <f>IF($AG218,IF(AND($I218&lt;&gt;"",$I218&lt;&gt;0),ROUND(ROUND($I218,3)*Cenas!$B$23*Cenas!B$27,2),0),"")</f>
        <v/>
      </c>
      <c r="L218" s="166" t="str">
        <f>IF($AG218,IF(AND($I218&lt;&gt;"",$I218&lt;&gt;0),ROUND(ROUND($I218,3)*Cenas!$B$23*Cenas!C$27,2),0),"")</f>
        <v/>
      </c>
      <c r="M218" s="166" t="str">
        <f>IF($AG218,IF(AND($I218&lt;&gt;"",$I218&lt;&gt;0),ROUND(ROUND($I218,3)*Cenas!$B$23*Cenas!D$27,2),0),"")</f>
        <v/>
      </c>
      <c r="N218" s="166" t="str">
        <f>IF($AG218,IF(AND($I218&lt;&gt;"",$I218&lt;&gt;0),ROUND(ROUND($I218,3)*Cenas!$B$23*Cenas!E$27,2),0),"")</f>
        <v/>
      </c>
      <c r="O218" s="166" t="str">
        <f>IF($AG218,IF(AND($I218&lt;&gt;"",$I218&lt;&gt;0),ROUND(ROUND($I218,3)*Cenas!$B$23*Cenas!F$27,2),0),"")</f>
        <v/>
      </c>
      <c r="P218" s="166" t="str">
        <f>IF($AG218,IF(AND($I218&lt;&gt;"",$I218&lt;&gt;0),ROUND(ROUND($I218,3)*Cenas!$B$23*Cenas!D$27,2),0),"")</f>
        <v/>
      </c>
      <c r="Q218" s="166" t="str">
        <f>IF($AG218,IF(AND($I218&lt;&gt;"",$I218&lt;&gt;0),ROUND(ROUND($I218,3)*Cenas!$B$23*Cenas!E$27,2),0),"")</f>
        <v/>
      </c>
      <c r="R218" s="166" t="str">
        <f>IF($AG218,IF(AND($I218&lt;&gt;"",$I218&lt;&gt;0),ROUND(ROUND($I218,3)*Cenas!$B$23*Cenas!I$27,2),0),"")</f>
        <v/>
      </c>
      <c r="S218" s="169" t="str">
        <f>IF($AG218,IF(AND($I218&lt;&gt;"",$I218&lt;&gt;0),ROUND(ROUND($I218,3)*Cenas!$B$23*Cenas!F$27,2),0),"")</f>
        <v/>
      </c>
      <c r="U218" t="b">
        <f t="shared" si="26"/>
        <v>1</v>
      </c>
      <c r="V218" t="b">
        <f t="shared" si="27"/>
        <v>1</v>
      </c>
      <c r="W218" t="b">
        <f>OR(AND(U218,V218,S218&gt;=0.89*'Daļu izvēle'!J214),NOT(Y218))</f>
        <v>1</v>
      </c>
      <c r="X218" t="b">
        <f t="shared" si="28"/>
        <v>1</v>
      </c>
      <c r="Y218" t="b">
        <f>AND($A218="x",NOT(ISBLANK('Daļu izvēle'!Q214)))</f>
        <v>0</v>
      </c>
      <c r="Z218" t="b">
        <f t="shared" si="29"/>
        <v>1</v>
      </c>
      <c r="AC218" s="1" t="b">
        <f>AND($A218="x",'Daļu izvēle'!$Q214&lt;&gt;"",ISBLANK($K218))</f>
        <v>0</v>
      </c>
      <c r="AD218" s="1" t="b">
        <f>AND($A218="x",'Daļu izvēle'!$Q214&lt;&gt;"",ISBLANK($P218))</f>
        <v>0</v>
      </c>
      <c r="AE218" s="1" t="e">
        <f t="shared" si="24"/>
        <v>#VALUE!</v>
      </c>
      <c r="AG218" s="76" t="b">
        <f>AND($A218="x",'Daļu izvēle'!$Q214&lt;&gt;"",'Daļu izvēle'!Q214&lt;&gt;0)</f>
        <v>0</v>
      </c>
      <c r="AH218" s="76" t="b">
        <f t="shared" si="30"/>
        <v>0</v>
      </c>
      <c r="AI218" s="57" t="b">
        <f>I218&gt;=0.85*Stādīšana!I217</f>
        <v>1</v>
      </c>
      <c r="AJ218" s="57" t="b">
        <f t="shared" si="31"/>
        <v>1</v>
      </c>
    </row>
    <row r="219" spans="1:36" hidden="1" x14ac:dyDescent="0.3">
      <c r="A219" s="324" t="str">
        <f>SUBSTITUTE('Daļu izvēle'!A215,"0","")</f>
        <v/>
      </c>
      <c r="B219" s="365">
        <f>'Daļu izvēle'!B215</f>
        <v>207</v>
      </c>
      <c r="C219" s="365" t="str">
        <f>'Daļu izvēle'!C215</f>
        <v>Zemgale</v>
      </c>
      <c r="D219" s="366" t="str">
        <f>'Daļu izvēle'!D215</f>
        <v>Klīves</v>
      </c>
      <c r="E219" s="370">
        <f>'Daļu izvēle'!Q215</f>
        <v>60</v>
      </c>
      <c r="F219" s="370">
        <f>'Daļu izvēle'!R215</f>
        <v>50</v>
      </c>
      <c r="G219" s="108">
        <f>'Daļu izvēle'!S215</f>
        <v>0</v>
      </c>
      <c r="H219" s="109">
        <f>'Daļu izvēle'!T215</f>
        <v>0</v>
      </c>
      <c r="I219" s="383"/>
      <c r="J219" s="404">
        <f t="shared" si="25"/>
        <v>0</v>
      </c>
      <c r="K219" s="167" t="str">
        <f>IF($AG219,IF(AND($I219&lt;&gt;"",$I219&lt;&gt;0),ROUND(ROUND($I219,3)*Cenas!$B$23*Cenas!B$27,2),0),"")</f>
        <v/>
      </c>
      <c r="L219" s="166" t="str">
        <f>IF($AG219,IF(AND($I219&lt;&gt;"",$I219&lt;&gt;0),ROUND(ROUND($I219,3)*Cenas!$B$23*Cenas!C$27,2),0),"")</f>
        <v/>
      </c>
      <c r="M219" s="166" t="str">
        <f>IF($AG219,IF(AND($I219&lt;&gt;"",$I219&lt;&gt;0),ROUND(ROUND($I219,3)*Cenas!$B$23*Cenas!D$27,2),0),"")</f>
        <v/>
      </c>
      <c r="N219" s="166" t="str">
        <f>IF($AG219,IF(AND($I219&lt;&gt;"",$I219&lt;&gt;0),ROUND(ROUND($I219,3)*Cenas!$B$23*Cenas!E$27,2),0),"")</f>
        <v/>
      </c>
      <c r="O219" s="166" t="str">
        <f>IF($AG219,IF(AND($I219&lt;&gt;"",$I219&lt;&gt;0),ROUND(ROUND($I219,3)*Cenas!$B$23*Cenas!F$27,2),0),"")</f>
        <v/>
      </c>
      <c r="P219" s="166" t="str">
        <f>IF($AG219,IF(AND($I219&lt;&gt;"",$I219&lt;&gt;0),ROUND(ROUND($I219,3)*Cenas!$B$23*Cenas!D$27,2),0),"")</f>
        <v/>
      </c>
      <c r="Q219" s="166" t="str">
        <f>IF($AG219,IF(AND($I219&lt;&gt;"",$I219&lt;&gt;0),ROUND(ROUND($I219,3)*Cenas!$B$23*Cenas!E$27,2),0),"")</f>
        <v/>
      </c>
      <c r="R219" s="166" t="str">
        <f>IF($AG219,IF(AND($I219&lt;&gt;"",$I219&lt;&gt;0),ROUND(ROUND($I219,3)*Cenas!$B$23*Cenas!I$27,2),0),"")</f>
        <v/>
      </c>
      <c r="S219" s="169" t="str">
        <f>IF($AG219,IF(AND($I219&lt;&gt;"",$I219&lt;&gt;0),ROUND(ROUND($I219,3)*Cenas!$B$23*Cenas!F$27,2),0),"")</f>
        <v/>
      </c>
      <c r="U219" t="b">
        <f t="shared" si="26"/>
        <v>1</v>
      </c>
      <c r="V219" t="b">
        <f t="shared" si="27"/>
        <v>1</v>
      </c>
      <c r="W219" t="b">
        <f>OR(AND(U219,V219,S219&gt;=0.89*'Daļu izvēle'!J215),NOT(Y219))</f>
        <v>1</v>
      </c>
      <c r="X219" t="b">
        <f t="shared" si="28"/>
        <v>1</v>
      </c>
      <c r="Y219" t="b">
        <f>AND($A219="x",NOT(ISBLANK('Daļu izvēle'!Q215)))</f>
        <v>0</v>
      </c>
      <c r="Z219" t="b">
        <f t="shared" si="29"/>
        <v>1</v>
      </c>
      <c r="AC219" s="1" t="b">
        <f>AND($A219="x",'Daļu izvēle'!$Q215&lt;&gt;"",ISBLANK($K219))</f>
        <v>0</v>
      </c>
      <c r="AD219" s="1" t="b">
        <f>AND($A219="x",'Daļu izvēle'!$Q215&lt;&gt;"",ISBLANK($P219))</f>
        <v>0</v>
      </c>
      <c r="AE219" s="1" t="e">
        <f t="shared" si="24"/>
        <v>#VALUE!</v>
      </c>
      <c r="AG219" s="76" t="b">
        <f>AND($A219="x",'Daļu izvēle'!$Q215&lt;&gt;"",'Daļu izvēle'!Q215&lt;&gt;0)</f>
        <v>0</v>
      </c>
      <c r="AH219" s="76" t="b">
        <f t="shared" si="30"/>
        <v>0</v>
      </c>
      <c r="AI219" s="57" t="b">
        <f>I219&gt;=0.85*Stādīšana!I218</f>
        <v>1</v>
      </c>
      <c r="AJ219" s="57" t="b">
        <f t="shared" si="31"/>
        <v>1</v>
      </c>
    </row>
    <row r="220" spans="1:36" hidden="1" x14ac:dyDescent="0.3">
      <c r="A220" s="324" t="str">
        <f>SUBSTITUTE('Daļu izvēle'!A216,"0","")</f>
        <v/>
      </c>
      <c r="B220" s="365">
        <f>'Daļu izvēle'!B216</f>
        <v>208</v>
      </c>
      <c r="C220" s="365" t="str">
        <f>'Daļu izvēle'!C216</f>
        <v>Zemgale</v>
      </c>
      <c r="D220" s="366" t="str">
        <f>'Daļu izvēle'!D216</f>
        <v>Klīves</v>
      </c>
      <c r="E220" s="370">
        <f>'Daļu izvēle'!Q216</f>
        <v>60</v>
      </c>
      <c r="F220" s="370">
        <f>'Daļu izvēle'!R216</f>
        <v>50</v>
      </c>
      <c r="G220" s="108">
        <f>'Daļu izvēle'!S216</f>
        <v>0</v>
      </c>
      <c r="H220" s="109">
        <f>'Daļu izvēle'!T216</f>
        <v>0</v>
      </c>
      <c r="I220" s="383"/>
      <c r="J220" s="404">
        <f t="shared" si="25"/>
        <v>0</v>
      </c>
      <c r="K220" s="167" t="str">
        <f>IF($AG220,IF(AND($I220&lt;&gt;"",$I220&lt;&gt;0),ROUND(ROUND($I220,3)*Cenas!$B$23*Cenas!B$27,2),0),"")</f>
        <v/>
      </c>
      <c r="L220" s="166" t="str">
        <f>IF($AG220,IF(AND($I220&lt;&gt;"",$I220&lt;&gt;0),ROUND(ROUND($I220,3)*Cenas!$B$23*Cenas!C$27,2),0),"")</f>
        <v/>
      </c>
      <c r="M220" s="166" t="str">
        <f>IF($AG220,IF(AND($I220&lt;&gt;"",$I220&lt;&gt;0),ROUND(ROUND($I220,3)*Cenas!$B$23*Cenas!D$27,2),0),"")</f>
        <v/>
      </c>
      <c r="N220" s="166" t="str">
        <f>IF($AG220,IF(AND($I220&lt;&gt;"",$I220&lt;&gt;0),ROUND(ROUND($I220,3)*Cenas!$B$23*Cenas!E$27,2),0),"")</f>
        <v/>
      </c>
      <c r="O220" s="166" t="str">
        <f>IF($AG220,IF(AND($I220&lt;&gt;"",$I220&lt;&gt;0),ROUND(ROUND($I220,3)*Cenas!$B$23*Cenas!F$27,2),0),"")</f>
        <v/>
      </c>
      <c r="P220" s="166" t="str">
        <f>IF($AG220,IF(AND($I220&lt;&gt;"",$I220&lt;&gt;0),ROUND(ROUND($I220,3)*Cenas!$B$23*Cenas!D$27,2),0),"")</f>
        <v/>
      </c>
      <c r="Q220" s="166" t="str">
        <f>IF($AG220,IF(AND($I220&lt;&gt;"",$I220&lt;&gt;0),ROUND(ROUND($I220,3)*Cenas!$B$23*Cenas!E$27,2),0),"")</f>
        <v/>
      </c>
      <c r="R220" s="166" t="str">
        <f>IF($AG220,IF(AND($I220&lt;&gt;"",$I220&lt;&gt;0),ROUND(ROUND($I220,3)*Cenas!$B$23*Cenas!I$27,2),0),"")</f>
        <v/>
      </c>
      <c r="S220" s="169" t="str">
        <f>IF($AG220,IF(AND($I220&lt;&gt;"",$I220&lt;&gt;0),ROUND(ROUND($I220,3)*Cenas!$B$23*Cenas!F$27,2),0),"")</f>
        <v/>
      </c>
      <c r="U220" t="b">
        <f t="shared" si="26"/>
        <v>1</v>
      </c>
      <c r="V220" t="b">
        <f t="shared" si="27"/>
        <v>1</v>
      </c>
      <c r="W220" t="b">
        <f>OR(AND(U220,V220,S220&gt;=0.89*'Daļu izvēle'!J216),NOT(Y220))</f>
        <v>1</v>
      </c>
      <c r="X220" t="b">
        <f t="shared" si="28"/>
        <v>1</v>
      </c>
      <c r="Y220" t="b">
        <f>AND($A220="x",NOT(ISBLANK('Daļu izvēle'!Q216)))</f>
        <v>0</v>
      </c>
      <c r="Z220" t="b">
        <f t="shared" si="29"/>
        <v>1</v>
      </c>
      <c r="AC220" s="1" t="b">
        <f>AND($A220="x",'Daļu izvēle'!$Q216&lt;&gt;"",ISBLANK($K220))</f>
        <v>0</v>
      </c>
      <c r="AD220" s="1" t="b">
        <f>AND($A220="x",'Daļu izvēle'!$Q216&lt;&gt;"",ISBLANK($P220))</f>
        <v>0</v>
      </c>
      <c r="AE220" s="1" t="e">
        <f t="shared" si="24"/>
        <v>#VALUE!</v>
      </c>
      <c r="AG220" s="76" t="b">
        <f>AND($A220="x",'Daļu izvēle'!$Q216&lt;&gt;"",'Daļu izvēle'!Q216&lt;&gt;0)</f>
        <v>0</v>
      </c>
      <c r="AH220" s="76" t="b">
        <f t="shared" si="30"/>
        <v>0</v>
      </c>
      <c r="AI220" s="57" t="b">
        <f>I220&gt;=0.85*Stādīšana!I219</f>
        <v>1</v>
      </c>
      <c r="AJ220" s="57" t="b">
        <f t="shared" si="31"/>
        <v>1</v>
      </c>
    </row>
    <row r="221" spans="1:36" hidden="1" x14ac:dyDescent="0.3">
      <c r="A221" s="324" t="str">
        <f>SUBSTITUTE('Daļu izvēle'!A217,"0","")</f>
        <v/>
      </c>
      <c r="B221" s="365">
        <f>'Daļu izvēle'!B217</f>
        <v>209</v>
      </c>
      <c r="C221" s="365" t="str">
        <f>'Daļu izvēle'!C217</f>
        <v>Zemgale</v>
      </c>
      <c r="D221" s="366" t="str">
        <f>'Daļu izvēle'!D217</f>
        <v>Klīves</v>
      </c>
      <c r="E221" s="370">
        <f>'Daļu izvēle'!Q217</f>
        <v>120</v>
      </c>
      <c r="F221" s="370">
        <f>'Daļu izvēle'!R217</f>
        <v>100</v>
      </c>
      <c r="G221" s="108">
        <f>'Daļu izvēle'!S217</f>
        <v>0</v>
      </c>
      <c r="H221" s="109">
        <f>'Daļu izvēle'!T217</f>
        <v>0</v>
      </c>
      <c r="I221" s="383"/>
      <c r="J221" s="404">
        <f t="shared" si="25"/>
        <v>0</v>
      </c>
      <c r="K221" s="167" t="str">
        <f>IF($AG221,IF(AND($I221&lt;&gt;"",$I221&lt;&gt;0),ROUND(ROUND($I221,3)*Cenas!$B$23*Cenas!B$27,2),0),"")</f>
        <v/>
      </c>
      <c r="L221" s="166" t="str">
        <f>IF($AG221,IF(AND($I221&lt;&gt;"",$I221&lt;&gt;0),ROUND(ROUND($I221,3)*Cenas!$B$23*Cenas!C$27,2),0),"")</f>
        <v/>
      </c>
      <c r="M221" s="166" t="str">
        <f>IF($AG221,IF(AND($I221&lt;&gt;"",$I221&lt;&gt;0),ROUND(ROUND($I221,3)*Cenas!$B$23*Cenas!D$27,2),0),"")</f>
        <v/>
      </c>
      <c r="N221" s="166" t="str">
        <f>IF($AG221,IF(AND($I221&lt;&gt;"",$I221&lt;&gt;0),ROUND(ROUND($I221,3)*Cenas!$B$23*Cenas!E$27,2),0),"")</f>
        <v/>
      </c>
      <c r="O221" s="166" t="str">
        <f>IF($AG221,IF(AND($I221&lt;&gt;"",$I221&lt;&gt;0),ROUND(ROUND($I221,3)*Cenas!$B$23*Cenas!F$27,2),0),"")</f>
        <v/>
      </c>
      <c r="P221" s="166" t="str">
        <f>IF($AG221,IF(AND($I221&lt;&gt;"",$I221&lt;&gt;0),ROUND(ROUND($I221,3)*Cenas!$B$23*Cenas!D$27,2),0),"")</f>
        <v/>
      </c>
      <c r="Q221" s="166" t="str">
        <f>IF($AG221,IF(AND($I221&lt;&gt;"",$I221&lt;&gt;0),ROUND(ROUND($I221,3)*Cenas!$B$23*Cenas!E$27,2),0),"")</f>
        <v/>
      </c>
      <c r="R221" s="166" t="str">
        <f>IF($AG221,IF(AND($I221&lt;&gt;"",$I221&lt;&gt;0),ROUND(ROUND($I221,3)*Cenas!$B$23*Cenas!I$27,2),0),"")</f>
        <v/>
      </c>
      <c r="S221" s="169" t="str">
        <f>IF($AG221,IF(AND($I221&lt;&gt;"",$I221&lt;&gt;0),ROUND(ROUND($I221,3)*Cenas!$B$23*Cenas!F$27,2),0),"")</f>
        <v/>
      </c>
      <c r="U221" t="b">
        <f t="shared" si="26"/>
        <v>1</v>
      </c>
      <c r="V221" t="b">
        <f t="shared" si="27"/>
        <v>1</v>
      </c>
      <c r="W221" t="b">
        <f>OR(AND(U221,V221,S221&gt;=0.89*'Daļu izvēle'!J217),NOT(Y221))</f>
        <v>1</v>
      </c>
      <c r="X221" t="b">
        <f t="shared" si="28"/>
        <v>1</v>
      </c>
      <c r="Y221" t="b">
        <f>AND($A221="x",NOT(ISBLANK('Daļu izvēle'!Q217)))</f>
        <v>0</v>
      </c>
      <c r="Z221" t="b">
        <f t="shared" si="29"/>
        <v>1</v>
      </c>
      <c r="AC221" s="1" t="b">
        <f>AND($A221="x",'Daļu izvēle'!$Q217&lt;&gt;"",ISBLANK($K221))</f>
        <v>0</v>
      </c>
      <c r="AD221" s="1" t="b">
        <f>AND($A221="x",'Daļu izvēle'!$Q217&lt;&gt;"",ISBLANK($P221))</f>
        <v>0</v>
      </c>
      <c r="AE221" s="1" t="e">
        <f t="shared" si="24"/>
        <v>#VALUE!</v>
      </c>
      <c r="AG221" s="76" t="b">
        <f>AND($A221="x",'Daļu izvēle'!$Q217&lt;&gt;"",'Daļu izvēle'!Q217&lt;&gt;0)</f>
        <v>0</v>
      </c>
      <c r="AH221" s="76" t="b">
        <f t="shared" si="30"/>
        <v>0</v>
      </c>
      <c r="AI221" s="57" t="b">
        <f>I221&gt;=0.85*Stādīšana!I220</f>
        <v>1</v>
      </c>
      <c r="AJ221" s="57" t="b">
        <f t="shared" si="31"/>
        <v>1</v>
      </c>
    </row>
    <row r="222" spans="1:36" hidden="1" x14ac:dyDescent="0.3">
      <c r="A222" s="324" t="str">
        <f>SUBSTITUTE('Daļu izvēle'!A218,"0","")</f>
        <v/>
      </c>
      <c r="B222" s="365">
        <f>'Daļu izvēle'!B218</f>
        <v>210</v>
      </c>
      <c r="C222" s="365" t="str">
        <f>'Daļu izvēle'!C218</f>
        <v>Zemgale</v>
      </c>
      <c r="D222" s="366" t="str">
        <f>'Daļu izvēle'!D218</f>
        <v>Klīves</v>
      </c>
      <c r="E222" s="370">
        <f>'Daļu izvēle'!Q218</f>
        <v>0</v>
      </c>
      <c r="F222" s="370">
        <f>'Daļu izvēle'!R218</f>
        <v>0</v>
      </c>
      <c r="G222" s="108">
        <f>'Daļu izvēle'!S218</f>
        <v>0</v>
      </c>
      <c r="H222" s="109">
        <f>'Daļu izvēle'!T218</f>
        <v>0</v>
      </c>
      <c r="I222" s="383"/>
      <c r="J222" s="404">
        <f t="shared" si="25"/>
        <v>0</v>
      </c>
      <c r="K222" s="167" t="str">
        <f>IF($AG222,IF(AND($I222&lt;&gt;"",$I222&lt;&gt;0),ROUND(ROUND($I222,3)*Cenas!$B$23*Cenas!B$27,2),0),"")</f>
        <v/>
      </c>
      <c r="L222" s="166" t="str">
        <f>IF($AG222,IF(AND($I222&lt;&gt;"",$I222&lt;&gt;0),ROUND(ROUND($I222,3)*Cenas!$B$23*Cenas!C$27,2),0),"")</f>
        <v/>
      </c>
      <c r="M222" s="166" t="str">
        <f>IF($AG222,IF(AND($I222&lt;&gt;"",$I222&lt;&gt;0),ROUND(ROUND($I222,3)*Cenas!$B$23*Cenas!D$27,2),0),"")</f>
        <v/>
      </c>
      <c r="N222" s="166" t="str">
        <f>IF($AG222,IF(AND($I222&lt;&gt;"",$I222&lt;&gt;0),ROUND(ROUND($I222,3)*Cenas!$B$23*Cenas!E$27,2),0),"")</f>
        <v/>
      </c>
      <c r="O222" s="166" t="str">
        <f>IF($AG222,IF(AND($I222&lt;&gt;"",$I222&lt;&gt;0),ROUND(ROUND($I222,3)*Cenas!$B$23*Cenas!F$27,2),0),"")</f>
        <v/>
      </c>
      <c r="P222" s="166" t="str">
        <f>IF($AG222,IF(AND($I222&lt;&gt;"",$I222&lt;&gt;0),ROUND(ROUND($I222,3)*Cenas!$B$23*Cenas!D$27,2),0),"")</f>
        <v/>
      </c>
      <c r="Q222" s="166" t="str">
        <f>IF($AG222,IF(AND($I222&lt;&gt;"",$I222&lt;&gt;0),ROUND(ROUND($I222,3)*Cenas!$B$23*Cenas!E$27,2),0),"")</f>
        <v/>
      </c>
      <c r="R222" s="166" t="str">
        <f>IF($AG222,IF(AND($I222&lt;&gt;"",$I222&lt;&gt;0),ROUND(ROUND($I222,3)*Cenas!$B$23*Cenas!I$27,2),0),"")</f>
        <v/>
      </c>
      <c r="S222" s="169" t="str">
        <f>IF($AG222,IF(AND($I222&lt;&gt;"",$I222&lt;&gt;0),ROUND(ROUND($I222,3)*Cenas!$B$23*Cenas!F$27,2),0),"")</f>
        <v/>
      </c>
      <c r="U222" t="b">
        <f t="shared" si="26"/>
        <v>1</v>
      </c>
      <c r="V222" t="b">
        <f t="shared" si="27"/>
        <v>1</v>
      </c>
      <c r="W222" t="b">
        <f>OR(AND(U222,V222,S222&gt;=0.89*'Daļu izvēle'!J218),NOT(Y222))</f>
        <v>1</v>
      </c>
      <c r="X222" t="b">
        <f t="shared" si="28"/>
        <v>1</v>
      </c>
      <c r="Y222" t="b">
        <f>AND($A222="x",NOT(ISBLANK('Daļu izvēle'!Q218)))</f>
        <v>0</v>
      </c>
      <c r="Z222" t="b">
        <f t="shared" si="29"/>
        <v>1</v>
      </c>
      <c r="AC222" s="1" t="b">
        <f>AND($A222="x",'Daļu izvēle'!$Q218&lt;&gt;"",ISBLANK($K222))</f>
        <v>0</v>
      </c>
      <c r="AD222" s="1" t="b">
        <f>AND($A222="x",'Daļu izvēle'!$Q218&lt;&gt;"",ISBLANK($P222))</f>
        <v>0</v>
      </c>
      <c r="AE222" s="1" t="e">
        <f t="shared" si="24"/>
        <v>#VALUE!</v>
      </c>
      <c r="AG222" s="76" t="b">
        <f>AND($A222="x",'Daļu izvēle'!$Q218&lt;&gt;"",'Daļu izvēle'!Q218&lt;&gt;0)</f>
        <v>0</v>
      </c>
      <c r="AH222" s="76" t="b">
        <f t="shared" si="30"/>
        <v>0</v>
      </c>
      <c r="AI222" s="57" t="b">
        <f>I222&gt;=0.85*Stādīšana!I221</f>
        <v>1</v>
      </c>
      <c r="AJ222" s="57" t="b">
        <f t="shared" si="31"/>
        <v>1</v>
      </c>
    </row>
    <row r="223" spans="1:36" hidden="1" x14ac:dyDescent="0.3">
      <c r="A223" s="324" t="str">
        <f>SUBSTITUTE('Daļu izvēle'!A219,"0","")</f>
        <v/>
      </c>
      <c r="B223" s="365">
        <f>'Daļu izvēle'!B219</f>
        <v>211</v>
      </c>
      <c r="C223" s="365" t="str">
        <f>'Daļu izvēle'!C219</f>
        <v>Zemgale</v>
      </c>
      <c r="D223" s="366" t="str">
        <f>'Daļu izvēle'!D219</f>
        <v>Klīves</v>
      </c>
      <c r="E223" s="370">
        <f>'Daļu izvēle'!Q219</f>
        <v>0</v>
      </c>
      <c r="F223" s="370">
        <f>'Daļu izvēle'!R219</f>
        <v>0</v>
      </c>
      <c r="G223" s="108">
        <f>'Daļu izvēle'!S219</f>
        <v>0</v>
      </c>
      <c r="H223" s="109">
        <f>'Daļu izvēle'!T219</f>
        <v>0</v>
      </c>
      <c r="I223" s="383"/>
      <c r="J223" s="404">
        <f t="shared" si="25"/>
        <v>0</v>
      </c>
      <c r="K223" s="167" t="str">
        <f>IF($AG223,IF(AND($I223&lt;&gt;"",$I223&lt;&gt;0),ROUND(ROUND($I223,3)*Cenas!$B$23*Cenas!B$27,2),0),"")</f>
        <v/>
      </c>
      <c r="L223" s="166" t="str">
        <f>IF($AG223,IF(AND($I223&lt;&gt;"",$I223&lt;&gt;0),ROUND(ROUND($I223,3)*Cenas!$B$23*Cenas!C$27,2),0),"")</f>
        <v/>
      </c>
      <c r="M223" s="166" t="str">
        <f>IF($AG223,IF(AND($I223&lt;&gt;"",$I223&lt;&gt;0),ROUND(ROUND($I223,3)*Cenas!$B$23*Cenas!D$27,2),0),"")</f>
        <v/>
      </c>
      <c r="N223" s="166" t="str">
        <f>IF($AG223,IF(AND($I223&lt;&gt;"",$I223&lt;&gt;0),ROUND(ROUND($I223,3)*Cenas!$B$23*Cenas!E$27,2),0),"")</f>
        <v/>
      </c>
      <c r="O223" s="166" t="str">
        <f>IF($AG223,IF(AND($I223&lt;&gt;"",$I223&lt;&gt;0),ROUND(ROUND($I223,3)*Cenas!$B$23*Cenas!F$27,2),0),"")</f>
        <v/>
      </c>
      <c r="P223" s="166" t="str">
        <f>IF($AG223,IF(AND($I223&lt;&gt;"",$I223&lt;&gt;0),ROUND(ROUND($I223,3)*Cenas!$B$23*Cenas!D$27,2),0),"")</f>
        <v/>
      </c>
      <c r="Q223" s="166" t="str">
        <f>IF($AG223,IF(AND($I223&lt;&gt;"",$I223&lt;&gt;0),ROUND(ROUND($I223,3)*Cenas!$B$23*Cenas!E$27,2),0),"")</f>
        <v/>
      </c>
      <c r="R223" s="166" t="str">
        <f>IF($AG223,IF(AND($I223&lt;&gt;"",$I223&lt;&gt;0),ROUND(ROUND($I223,3)*Cenas!$B$23*Cenas!I$27,2),0),"")</f>
        <v/>
      </c>
      <c r="S223" s="169" t="str">
        <f>IF($AG223,IF(AND($I223&lt;&gt;"",$I223&lt;&gt;0),ROUND(ROUND($I223,3)*Cenas!$B$23*Cenas!F$27,2),0),"")</f>
        <v/>
      </c>
      <c r="U223" t="b">
        <f t="shared" si="26"/>
        <v>1</v>
      </c>
      <c r="V223" t="b">
        <f t="shared" si="27"/>
        <v>1</v>
      </c>
      <c r="W223" t="b">
        <f>OR(AND(U223,V223,S223&gt;=0.89*'Daļu izvēle'!J219),NOT(Y223))</f>
        <v>1</v>
      </c>
      <c r="X223" t="b">
        <f t="shared" si="28"/>
        <v>1</v>
      </c>
      <c r="Y223" t="b">
        <f>AND($A223="x",NOT(ISBLANK('Daļu izvēle'!Q219)))</f>
        <v>0</v>
      </c>
      <c r="Z223" t="b">
        <f t="shared" si="29"/>
        <v>1</v>
      </c>
      <c r="AC223" s="1" t="b">
        <f>AND($A223="x",'Daļu izvēle'!$Q219&lt;&gt;"",ISBLANK($K223))</f>
        <v>0</v>
      </c>
      <c r="AD223" s="1" t="b">
        <f>AND($A223="x",'Daļu izvēle'!$Q219&lt;&gt;"",ISBLANK($P223))</f>
        <v>0</v>
      </c>
      <c r="AE223" s="1" t="e">
        <f t="shared" si="24"/>
        <v>#VALUE!</v>
      </c>
      <c r="AG223" s="76" t="b">
        <f>AND($A223="x",'Daļu izvēle'!$Q219&lt;&gt;"",'Daļu izvēle'!Q219&lt;&gt;0)</f>
        <v>0</v>
      </c>
      <c r="AH223" s="76" t="b">
        <f t="shared" si="30"/>
        <v>0</v>
      </c>
      <c r="AI223" s="57" t="b">
        <f>I223&gt;=0.85*Stādīšana!I222</f>
        <v>1</v>
      </c>
      <c r="AJ223" s="57" t="b">
        <f t="shared" si="31"/>
        <v>1</v>
      </c>
    </row>
    <row r="224" spans="1:36" hidden="1" x14ac:dyDescent="0.3">
      <c r="A224" s="324" t="str">
        <f>SUBSTITUTE('Daļu izvēle'!A220,"0","")</f>
        <v/>
      </c>
      <c r="B224" s="365">
        <f>'Daļu izvēle'!B220</f>
        <v>212</v>
      </c>
      <c r="C224" s="365" t="str">
        <f>'Daļu izvēle'!C220</f>
        <v>Zemgale</v>
      </c>
      <c r="D224" s="366" t="str">
        <f>'Daļu izvēle'!D220</f>
        <v>Klīves</v>
      </c>
      <c r="E224" s="370">
        <f>'Daļu izvēle'!Q220</f>
        <v>0</v>
      </c>
      <c r="F224" s="370">
        <f>'Daļu izvēle'!R220</f>
        <v>0</v>
      </c>
      <c r="G224" s="108">
        <f>'Daļu izvēle'!S220</f>
        <v>0</v>
      </c>
      <c r="H224" s="109">
        <f>'Daļu izvēle'!T220</f>
        <v>0</v>
      </c>
      <c r="I224" s="383"/>
      <c r="J224" s="404">
        <f t="shared" si="25"/>
        <v>0</v>
      </c>
      <c r="K224" s="167" t="str">
        <f>IF($AG224,IF(AND($I224&lt;&gt;"",$I224&lt;&gt;0),ROUND(ROUND($I224,3)*Cenas!$B$23*Cenas!B$27,2),0),"")</f>
        <v/>
      </c>
      <c r="L224" s="166" t="str">
        <f>IF($AG224,IF(AND($I224&lt;&gt;"",$I224&lt;&gt;0),ROUND(ROUND($I224,3)*Cenas!$B$23*Cenas!C$27,2),0),"")</f>
        <v/>
      </c>
      <c r="M224" s="166" t="str">
        <f>IF($AG224,IF(AND($I224&lt;&gt;"",$I224&lt;&gt;0),ROUND(ROUND($I224,3)*Cenas!$B$23*Cenas!D$27,2),0),"")</f>
        <v/>
      </c>
      <c r="N224" s="166" t="str">
        <f>IF($AG224,IF(AND($I224&lt;&gt;"",$I224&lt;&gt;0),ROUND(ROUND($I224,3)*Cenas!$B$23*Cenas!E$27,2),0),"")</f>
        <v/>
      </c>
      <c r="O224" s="166" t="str">
        <f>IF($AG224,IF(AND($I224&lt;&gt;"",$I224&lt;&gt;0),ROUND(ROUND($I224,3)*Cenas!$B$23*Cenas!F$27,2),0),"")</f>
        <v/>
      </c>
      <c r="P224" s="166" t="str">
        <f>IF($AG224,IF(AND($I224&lt;&gt;"",$I224&lt;&gt;0),ROUND(ROUND($I224,3)*Cenas!$B$23*Cenas!D$27,2),0),"")</f>
        <v/>
      </c>
      <c r="Q224" s="166" t="str">
        <f>IF($AG224,IF(AND($I224&lt;&gt;"",$I224&lt;&gt;0),ROUND(ROUND($I224,3)*Cenas!$B$23*Cenas!E$27,2),0),"")</f>
        <v/>
      </c>
      <c r="R224" s="166" t="str">
        <f>IF($AG224,IF(AND($I224&lt;&gt;"",$I224&lt;&gt;0),ROUND(ROUND($I224,3)*Cenas!$B$23*Cenas!I$27,2),0),"")</f>
        <v/>
      </c>
      <c r="S224" s="169" t="str">
        <f>IF($AG224,IF(AND($I224&lt;&gt;"",$I224&lt;&gt;0),ROUND(ROUND($I224,3)*Cenas!$B$23*Cenas!F$27,2),0),"")</f>
        <v/>
      </c>
      <c r="U224" t="b">
        <f t="shared" si="26"/>
        <v>1</v>
      </c>
      <c r="V224" t="b">
        <f t="shared" si="27"/>
        <v>1</v>
      </c>
      <c r="W224" t="b">
        <f>OR(AND(U224,V224,S224&gt;=0.89*'Daļu izvēle'!J220),NOT(Y224))</f>
        <v>1</v>
      </c>
      <c r="X224" t="b">
        <f t="shared" si="28"/>
        <v>1</v>
      </c>
      <c r="Y224" t="b">
        <f>AND($A224="x",NOT(ISBLANK('Daļu izvēle'!Q220)))</f>
        <v>0</v>
      </c>
      <c r="Z224" t="b">
        <f t="shared" si="29"/>
        <v>1</v>
      </c>
      <c r="AC224" s="1" t="b">
        <f>AND($A224="x",'Daļu izvēle'!$Q220&lt;&gt;"",ISBLANK($K224))</f>
        <v>0</v>
      </c>
      <c r="AD224" s="1" t="b">
        <f>AND($A224="x",'Daļu izvēle'!$Q220&lt;&gt;"",ISBLANK($P224))</f>
        <v>0</v>
      </c>
      <c r="AE224" s="1" t="e">
        <f t="shared" si="24"/>
        <v>#VALUE!</v>
      </c>
      <c r="AG224" s="76" t="b">
        <f>AND($A224="x",'Daļu izvēle'!$Q220&lt;&gt;"",'Daļu izvēle'!Q220&lt;&gt;0)</f>
        <v>0</v>
      </c>
      <c r="AH224" s="76" t="b">
        <f t="shared" si="30"/>
        <v>0</v>
      </c>
      <c r="AI224" s="57" t="b">
        <f>I224&gt;=0.85*Stādīšana!I223</f>
        <v>1</v>
      </c>
      <c r="AJ224" s="57" t="b">
        <f t="shared" si="31"/>
        <v>1</v>
      </c>
    </row>
    <row r="225" spans="1:36" hidden="1" x14ac:dyDescent="0.3">
      <c r="A225" s="324" t="str">
        <f>SUBSTITUTE('Daļu izvēle'!A221,"0","")</f>
        <v/>
      </c>
      <c r="B225" s="365">
        <f>'Daļu izvēle'!B221</f>
        <v>213</v>
      </c>
      <c r="C225" s="365" t="str">
        <f>'Daļu izvēle'!C221</f>
        <v>Zemgale</v>
      </c>
      <c r="D225" s="366" t="str">
        <f>'Daļu izvēle'!D221</f>
        <v>Līvbērzes</v>
      </c>
      <c r="E225" s="370">
        <f>'Daļu izvēle'!Q221</f>
        <v>100</v>
      </c>
      <c r="F225" s="370">
        <f>'Daļu izvēle'!R221</f>
        <v>100</v>
      </c>
      <c r="G225" s="108">
        <f>'Daļu izvēle'!S221</f>
        <v>0</v>
      </c>
      <c r="H225" s="109">
        <f>'Daļu izvēle'!T221</f>
        <v>0</v>
      </c>
      <c r="I225" s="383"/>
      <c r="J225" s="404">
        <f t="shared" si="25"/>
        <v>0</v>
      </c>
      <c r="K225" s="167" t="str">
        <f>IF($AG225,IF(AND($I225&lt;&gt;"",$I225&lt;&gt;0),ROUND(ROUND($I225,3)*Cenas!$B$23*Cenas!B$27,2),0),"")</f>
        <v/>
      </c>
      <c r="L225" s="166" t="str">
        <f>IF($AG225,IF(AND($I225&lt;&gt;"",$I225&lt;&gt;0),ROUND(ROUND($I225,3)*Cenas!$B$23*Cenas!C$27,2),0),"")</f>
        <v/>
      </c>
      <c r="M225" s="166" t="str">
        <f>IF($AG225,IF(AND($I225&lt;&gt;"",$I225&lt;&gt;0),ROUND(ROUND($I225,3)*Cenas!$B$23*Cenas!D$27,2),0),"")</f>
        <v/>
      </c>
      <c r="N225" s="166" t="str">
        <f>IF($AG225,IF(AND($I225&lt;&gt;"",$I225&lt;&gt;0),ROUND(ROUND($I225,3)*Cenas!$B$23*Cenas!E$27,2),0),"")</f>
        <v/>
      </c>
      <c r="O225" s="166" t="str">
        <f>IF($AG225,IF(AND($I225&lt;&gt;"",$I225&lt;&gt;0),ROUND(ROUND($I225,3)*Cenas!$B$23*Cenas!F$27,2),0),"")</f>
        <v/>
      </c>
      <c r="P225" s="166" t="str">
        <f>IF($AG225,IF(AND($I225&lt;&gt;"",$I225&lt;&gt;0),ROUND(ROUND($I225,3)*Cenas!$B$23*Cenas!D$27,2),0),"")</f>
        <v/>
      </c>
      <c r="Q225" s="166" t="str">
        <f>IF($AG225,IF(AND($I225&lt;&gt;"",$I225&lt;&gt;0),ROUND(ROUND($I225,3)*Cenas!$B$23*Cenas!E$27,2),0),"")</f>
        <v/>
      </c>
      <c r="R225" s="166" t="str">
        <f>IF($AG225,IF(AND($I225&lt;&gt;"",$I225&lt;&gt;0),ROUND(ROUND($I225,3)*Cenas!$B$23*Cenas!I$27,2),0),"")</f>
        <v/>
      </c>
      <c r="S225" s="169" t="str">
        <f>IF($AG225,IF(AND($I225&lt;&gt;"",$I225&lt;&gt;0),ROUND(ROUND($I225,3)*Cenas!$B$23*Cenas!F$27,2),0),"")</f>
        <v/>
      </c>
      <c r="U225" t="b">
        <f t="shared" si="26"/>
        <v>1</v>
      </c>
      <c r="V225" t="b">
        <f t="shared" si="27"/>
        <v>1</v>
      </c>
      <c r="W225" t="b">
        <f>OR(AND(U225,V225,S225&gt;=0.89*'Daļu izvēle'!J221),NOT(Y225))</f>
        <v>1</v>
      </c>
      <c r="X225" t="b">
        <f t="shared" si="28"/>
        <v>1</v>
      </c>
      <c r="Y225" t="b">
        <f>AND($A225="x",NOT(ISBLANK('Daļu izvēle'!Q221)))</f>
        <v>0</v>
      </c>
      <c r="Z225" t="b">
        <f t="shared" si="29"/>
        <v>1</v>
      </c>
      <c r="AC225" s="1" t="b">
        <f>AND($A225="x",'Daļu izvēle'!$Q221&lt;&gt;"",ISBLANK($K225))</f>
        <v>0</v>
      </c>
      <c r="AD225" s="1" t="b">
        <f>AND($A225="x",'Daļu izvēle'!$Q221&lt;&gt;"",ISBLANK($P225))</f>
        <v>0</v>
      </c>
      <c r="AE225" s="1" t="e">
        <f t="shared" si="24"/>
        <v>#VALUE!</v>
      </c>
      <c r="AG225" s="76" t="b">
        <f>AND($A225="x",'Daļu izvēle'!$Q221&lt;&gt;"",'Daļu izvēle'!Q221&lt;&gt;0)</f>
        <v>0</v>
      </c>
      <c r="AH225" s="76" t="b">
        <f t="shared" si="30"/>
        <v>0</v>
      </c>
      <c r="AI225" s="57" t="b">
        <f>I225&gt;=0.85*Stādīšana!I224</f>
        <v>1</v>
      </c>
      <c r="AJ225" s="57" t="b">
        <f t="shared" si="31"/>
        <v>1</v>
      </c>
    </row>
    <row r="226" spans="1:36" hidden="1" x14ac:dyDescent="0.3">
      <c r="A226" s="324" t="str">
        <f>SUBSTITUTE('Daļu izvēle'!A222,"0","")</f>
        <v/>
      </c>
      <c r="B226" s="365">
        <f>'Daļu izvēle'!B222</f>
        <v>214</v>
      </c>
      <c r="C226" s="365" t="str">
        <f>'Daļu izvēle'!C222</f>
        <v>Zemgale</v>
      </c>
      <c r="D226" s="366" t="str">
        <f>'Daļu izvēle'!D222</f>
        <v>Līvbērzes</v>
      </c>
      <c r="E226" s="370">
        <f>'Daļu izvēle'!Q222</f>
        <v>60</v>
      </c>
      <c r="F226" s="370">
        <f>'Daļu izvēle'!R222</f>
        <v>0</v>
      </c>
      <c r="G226" s="108">
        <f>'Daļu izvēle'!S222</f>
        <v>0</v>
      </c>
      <c r="H226" s="109">
        <f>'Daļu izvēle'!T222</f>
        <v>0</v>
      </c>
      <c r="I226" s="383"/>
      <c r="J226" s="404">
        <f t="shared" si="25"/>
        <v>0</v>
      </c>
      <c r="K226" s="167" t="str">
        <f>IF($AG226,IF(AND($I226&lt;&gt;"",$I226&lt;&gt;0),ROUND(ROUND($I226,3)*Cenas!$B$23*Cenas!B$27,2),0),"")</f>
        <v/>
      </c>
      <c r="L226" s="166" t="str">
        <f>IF($AG226,IF(AND($I226&lt;&gt;"",$I226&lt;&gt;0),ROUND(ROUND($I226,3)*Cenas!$B$23*Cenas!C$27,2),0),"")</f>
        <v/>
      </c>
      <c r="M226" s="166" t="str">
        <f>IF($AG226,IF(AND($I226&lt;&gt;"",$I226&lt;&gt;0),ROUND(ROUND($I226,3)*Cenas!$B$23*Cenas!D$27,2),0),"")</f>
        <v/>
      </c>
      <c r="N226" s="166" t="str">
        <f>IF($AG226,IF(AND($I226&lt;&gt;"",$I226&lt;&gt;0),ROUND(ROUND($I226,3)*Cenas!$B$23*Cenas!E$27,2),0),"")</f>
        <v/>
      </c>
      <c r="O226" s="166" t="str">
        <f>IF($AG226,IF(AND($I226&lt;&gt;"",$I226&lt;&gt;0),ROUND(ROUND($I226,3)*Cenas!$B$23*Cenas!F$27,2),0),"")</f>
        <v/>
      </c>
      <c r="P226" s="166" t="str">
        <f>IF($AG226,IF(AND($I226&lt;&gt;"",$I226&lt;&gt;0),ROUND(ROUND($I226,3)*Cenas!$B$23*Cenas!D$27,2),0),"")</f>
        <v/>
      </c>
      <c r="Q226" s="166" t="str">
        <f>IF($AG226,IF(AND($I226&lt;&gt;"",$I226&lt;&gt;0),ROUND(ROUND($I226,3)*Cenas!$B$23*Cenas!E$27,2),0),"")</f>
        <v/>
      </c>
      <c r="R226" s="166" t="str">
        <f>IF($AG226,IF(AND($I226&lt;&gt;"",$I226&lt;&gt;0),ROUND(ROUND($I226,3)*Cenas!$B$23*Cenas!I$27,2),0),"")</f>
        <v/>
      </c>
      <c r="S226" s="169" t="str">
        <f>IF($AG226,IF(AND($I226&lt;&gt;"",$I226&lt;&gt;0),ROUND(ROUND($I226,3)*Cenas!$B$23*Cenas!F$27,2),0),"")</f>
        <v/>
      </c>
      <c r="U226" t="b">
        <f t="shared" si="26"/>
        <v>1</v>
      </c>
      <c r="V226" t="b">
        <f t="shared" si="27"/>
        <v>1</v>
      </c>
      <c r="W226" t="b">
        <f>OR(AND(U226,V226,S226&gt;=0.89*'Daļu izvēle'!J222),NOT(Y226))</f>
        <v>1</v>
      </c>
      <c r="X226" t="b">
        <f t="shared" si="28"/>
        <v>1</v>
      </c>
      <c r="Y226" t="b">
        <f>AND($A226="x",NOT(ISBLANK('Daļu izvēle'!Q222)))</f>
        <v>0</v>
      </c>
      <c r="Z226" t="b">
        <f t="shared" si="29"/>
        <v>1</v>
      </c>
      <c r="AC226" s="1" t="b">
        <f>AND($A226="x",'Daļu izvēle'!$Q222&lt;&gt;"",ISBLANK($K226))</f>
        <v>0</v>
      </c>
      <c r="AD226" s="1" t="b">
        <f>AND($A226="x",'Daļu izvēle'!$Q222&lt;&gt;"",ISBLANK($P226))</f>
        <v>0</v>
      </c>
      <c r="AE226" s="1" t="e">
        <f t="shared" si="24"/>
        <v>#VALUE!</v>
      </c>
      <c r="AG226" s="76" t="b">
        <f>AND($A226="x",'Daļu izvēle'!$Q222&lt;&gt;"",'Daļu izvēle'!Q222&lt;&gt;0)</f>
        <v>0</v>
      </c>
      <c r="AH226" s="76" t="b">
        <f t="shared" si="30"/>
        <v>0</v>
      </c>
      <c r="AI226" s="57" t="b">
        <f>I226&gt;=0.85*Stādīšana!I225</f>
        <v>1</v>
      </c>
      <c r="AJ226" s="57" t="b">
        <f t="shared" si="31"/>
        <v>1</v>
      </c>
    </row>
    <row r="227" spans="1:36" hidden="1" x14ac:dyDescent="0.3">
      <c r="A227" s="324" t="str">
        <f>SUBSTITUTE('Daļu izvēle'!A223,"0","")</f>
        <v/>
      </c>
      <c r="B227" s="365">
        <f>'Daļu izvēle'!B223</f>
        <v>215</v>
      </c>
      <c r="C227" s="365" t="str">
        <f>'Daļu izvēle'!C223</f>
        <v>Zemgale</v>
      </c>
      <c r="D227" s="366" t="str">
        <f>'Daļu izvēle'!D223</f>
        <v>Līvbērzes</v>
      </c>
      <c r="E227" s="370">
        <f>'Daļu izvēle'!Q223</f>
        <v>25</v>
      </c>
      <c r="F227" s="370">
        <f>'Daļu izvēle'!R223</f>
        <v>20</v>
      </c>
      <c r="G227" s="108">
        <f>'Daļu izvēle'!S223</f>
        <v>0</v>
      </c>
      <c r="H227" s="109">
        <f>'Daļu izvēle'!T223</f>
        <v>0</v>
      </c>
      <c r="I227" s="383"/>
      <c r="J227" s="404">
        <f t="shared" si="25"/>
        <v>0</v>
      </c>
      <c r="K227" s="167" t="str">
        <f>IF($AG227,IF(AND($I227&lt;&gt;"",$I227&lt;&gt;0),ROUND(ROUND($I227,3)*Cenas!$B$23*Cenas!B$27,2),0),"")</f>
        <v/>
      </c>
      <c r="L227" s="166" t="str">
        <f>IF($AG227,IF(AND($I227&lt;&gt;"",$I227&lt;&gt;0),ROUND(ROUND($I227,3)*Cenas!$B$23*Cenas!C$27,2),0),"")</f>
        <v/>
      </c>
      <c r="M227" s="166" t="str">
        <f>IF($AG227,IF(AND($I227&lt;&gt;"",$I227&lt;&gt;0),ROUND(ROUND($I227,3)*Cenas!$B$23*Cenas!D$27,2),0),"")</f>
        <v/>
      </c>
      <c r="N227" s="166" t="str">
        <f>IF($AG227,IF(AND($I227&lt;&gt;"",$I227&lt;&gt;0),ROUND(ROUND($I227,3)*Cenas!$B$23*Cenas!E$27,2),0),"")</f>
        <v/>
      </c>
      <c r="O227" s="166" t="str">
        <f>IF($AG227,IF(AND($I227&lt;&gt;"",$I227&lt;&gt;0),ROUND(ROUND($I227,3)*Cenas!$B$23*Cenas!F$27,2),0),"")</f>
        <v/>
      </c>
      <c r="P227" s="166" t="str">
        <f>IF($AG227,IF(AND($I227&lt;&gt;"",$I227&lt;&gt;0),ROUND(ROUND($I227,3)*Cenas!$B$23*Cenas!D$27,2),0),"")</f>
        <v/>
      </c>
      <c r="Q227" s="166" t="str">
        <f>IF($AG227,IF(AND($I227&lt;&gt;"",$I227&lt;&gt;0),ROUND(ROUND($I227,3)*Cenas!$B$23*Cenas!E$27,2),0),"")</f>
        <v/>
      </c>
      <c r="R227" s="166" t="str">
        <f>IF($AG227,IF(AND($I227&lt;&gt;"",$I227&lt;&gt;0),ROUND(ROUND($I227,3)*Cenas!$B$23*Cenas!I$27,2),0),"")</f>
        <v/>
      </c>
      <c r="S227" s="169" t="str">
        <f>IF($AG227,IF(AND($I227&lt;&gt;"",$I227&lt;&gt;0),ROUND(ROUND($I227,3)*Cenas!$B$23*Cenas!F$27,2),0),"")</f>
        <v/>
      </c>
      <c r="U227" t="b">
        <f t="shared" si="26"/>
        <v>1</v>
      </c>
      <c r="V227" t="b">
        <f t="shared" si="27"/>
        <v>1</v>
      </c>
      <c r="W227" t="b">
        <f>OR(AND(U227,V227,S227&gt;=0.89*'Daļu izvēle'!J223),NOT(Y227))</f>
        <v>1</v>
      </c>
      <c r="X227" t="b">
        <f t="shared" si="28"/>
        <v>1</v>
      </c>
      <c r="Y227" t="b">
        <f>AND($A227="x",NOT(ISBLANK('Daļu izvēle'!Q223)))</f>
        <v>0</v>
      </c>
      <c r="Z227" t="b">
        <f t="shared" si="29"/>
        <v>1</v>
      </c>
      <c r="AC227" s="1" t="b">
        <f>AND($A227="x",'Daļu izvēle'!$Q223&lt;&gt;"",ISBLANK($K227))</f>
        <v>0</v>
      </c>
      <c r="AD227" s="1" t="b">
        <f>AND($A227="x",'Daļu izvēle'!$Q223&lt;&gt;"",ISBLANK($P227))</f>
        <v>0</v>
      </c>
      <c r="AE227" s="1" t="e">
        <f t="shared" si="24"/>
        <v>#VALUE!</v>
      </c>
      <c r="AG227" s="76" t="b">
        <f>AND($A227="x",'Daļu izvēle'!$Q223&lt;&gt;"",'Daļu izvēle'!Q223&lt;&gt;0)</f>
        <v>0</v>
      </c>
      <c r="AH227" s="76" t="b">
        <f t="shared" si="30"/>
        <v>0</v>
      </c>
      <c r="AI227" s="57" t="b">
        <f>I227&gt;=0.85*Stādīšana!I226</f>
        <v>1</v>
      </c>
      <c r="AJ227" s="57" t="b">
        <f t="shared" si="31"/>
        <v>1</v>
      </c>
    </row>
    <row r="228" spans="1:36" hidden="1" x14ac:dyDescent="0.3">
      <c r="A228" s="324" t="str">
        <f>SUBSTITUTE('Daļu izvēle'!A224,"0","")</f>
        <v/>
      </c>
      <c r="B228" s="365">
        <f>'Daļu izvēle'!B224</f>
        <v>216</v>
      </c>
      <c r="C228" s="365" t="str">
        <f>'Daļu izvēle'!C224</f>
        <v>Zemgale</v>
      </c>
      <c r="D228" s="366" t="str">
        <f>'Daļu izvēle'!D224</f>
        <v>Misas</v>
      </c>
      <c r="E228" s="370">
        <f>'Daļu izvēle'!Q224</f>
        <v>50</v>
      </c>
      <c r="F228" s="370">
        <f>'Daļu izvēle'!R224</f>
        <v>50</v>
      </c>
      <c r="G228" s="108">
        <f>'Daļu izvēle'!S224</f>
        <v>0</v>
      </c>
      <c r="H228" s="109">
        <f>'Daļu izvēle'!T224</f>
        <v>0</v>
      </c>
      <c r="I228" s="383"/>
      <c r="J228" s="404">
        <f t="shared" si="25"/>
        <v>0</v>
      </c>
      <c r="K228" s="167" t="str">
        <f>IF($AG228,IF(AND($I228&lt;&gt;"",$I228&lt;&gt;0),ROUND(ROUND($I228,3)*Cenas!$B$23*Cenas!B$27,2),0),"")</f>
        <v/>
      </c>
      <c r="L228" s="166" t="str">
        <f>IF($AG228,IF(AND($I228&lt;&gt;"",$I228&lt;&gt;0),ROUND(ROUND($I228,3)*Cenas!$B$23*Cenas!C$27,2),0),"")</f>
        <v/>
      </c>
      <c r="M228" s="166" t="str">
        <f>IF($AG228,IF(AND($I228&lt;&gt;"",$I228&lt;&gt;0),ROUND(ROUND($I228,3)*Cenas!$B$23*Cenas!D$27,2),0),"")</f>
        <v/>
      </c>
      <c r="N228" s="166" t="str">
        <f>IF($AG228,IF(AND($I228&lt;&gt;"",$I228&lt;&gt;0),ROUND(ROUND($I228,3)*Cenas!$B$23*Cenas!E$27,2),0),"")</f>
        <v/>
      </c>
      <c r="O228" s="166" t="str">
        <f>IF($AG228,IF(AND($I228&lt;&gt;"",$I228&lt;&gt;0),ROUND(ROUND($I228,3)*Cenas!$B$23*Cenas!F$27,2),0),"")</f>
        <v/>
      </c>
      <c r="P228" s="166" t="str">
        <f>IF($AG228,IF(AND($I228&lt;&gt;"",$I228&lt;&gt;0),ROUND(ROUND($I228,3)*Cenas!$B$23*Cenas!D$27,2),0),"")</f>
        <v/>
      </c>
      <c r="Q228" s="166" t="str">
        <f>IF($AG228,IF(AND($I228&lt;&gt;"",$I228&lt;&gt;0),ROUND(ROUND($I228,3)*Cenas!$B$23*Cenas!E$27,2),0),"")</f>
        <v/>
      </c>
      <c r="R228" s="166" t="str">
        <f>IF($AG228,IF(AND($I228&lt;&gt;"",$I228&lt;&gt;0),ROUND(ROUND($I228,3)*Cenas!$B$23*Cenas!I$27,2),0),"")</f>
        <v/>
      </c>
      <c r="S228" s="169" t="str">
        <f>IF($AG228,IF(AND($I228&lt;&gt;"",$I228&lt;&gt;0),ROUND(ROUND($I228,3)*Cenas!$B$23*Cenas!F$27,2),0),"")</f>
        <v/>
      </c>
      <c r="U228" t="b">
        <f t="shared" si="26"/>
        <v>1</v>
      </c>
      <c r="V228" t="b">
        <f t="shared" si="27"/>
        <v>1</v>
      </c>
      <c r="W228" t="b">
        <f>OR(AND(U228,V228,S228&gt;=0.89*'Daļu izvēle'!J224),NOT(Y228))</f>
        <v>1</v>
      </c>
      <c r="X228" t="b">
        <f t="shared" si="28"/>
        <v>1</v>
      </c>
      <c r="Y228" t="b">
        <f>AND($A228="x",NOT(ISBLANK('Daļu izvēle'!Q224)))</f>
        <v>0</v>
      </c>
      <c r="Z228" t="b">
        <f t="shared" si="29"/>
        <v>1</v>
      </c>
      <c r="AC228" s="1" t="b">
        <f>AND($A228="x",'Daļu izvēle'!$Q224&lt;&gt;"",ISBLANK($K228))</f>
        <v>0</v>
      </c>
      <c r="AD228" s="1" t="b">
        <f>AND($A228="x",'Daļu izvēle'!$Q224&lt;&gt;"",ISBLANK($P228))</f>
        <v>0</v>
      </c>
      <c r="AE228" s="1" t="e">
        <f t="shared" si="24"/>
        <v>#VALUE!</v>
      </c>
      <c r="AG228" s="76" t="b">
        <f>AND($A228="x",'Daļu izvēle'!$Q224&lt;&gt;"",'Daļu izvēle'!Q224&lt;&gt;0)</f>
        <v>0</v>
      </c>
      <c r="AH228" s="76" t="b">
        <f t="shared" si="30"/>
        <v>0</v>
      </c>
      <c r="AI228" s="57" t="b">
        <f>I228&gt;=0.85*Stādīšana!I227</f>
        <v>1</v>
      </c>
      <c r="AJ228" s="57" t="b">
        <f t="shared" si="31"/>
        <v>1</v>
      </c>
    </row>
    <row r="229" spans="1:36" hidden="1" x14ac:dyDescent="0.3">
      <c r="A229" s="324" t="str">
        <f>SUBSTITUTE('Daļu izvēle'!A225,"0","")</f>
        <v/>
      </c>
      <c r="B229" s="365">
        <f>'Daļu izvēle'!B225</f>
        <v>217</v>
      </c>
      <c r="C229" s="365" t="str">
        <f>'Daļu izvēle'!C225</f>
        <v>Zemgale</v>
      </c>
      <c r="D229" s="366" t="str">
        <f>'Daļu izvēle'!D225</f>
        <v>Misas</v>
      </c>
      <c r="E229" s="370">
        <f>'Daļu izvēle'!Q225</f>
        <v>60</v>
      </c>
      <c r="F229" s="370">
        <f>'Daļu izvēle'!R225</f>
        <v>50</v>
      </c>
      <c r="G229" s="108">
        <f>'Daļu izvēle'!S225</f>
        <v>0</v>
      </c>
      <c r="H229" s="109">
        <f>'Daļu izvēle'!T225</f>
        <v>0</v>
      </c>
      <c r="I229" s="383"/>
      <c r="J229" s="404">
        <f t="shared" si="25"/>
        <v>0</v>
      </c>
      <c r="K229" s="167" t="str">
        <f>IF($AG229,IF(AND($I229&lt;&gt;"",$I229&lt;&gt;0),ROUND(ROUND($I229,3)*Cenas!$B$23*Cenas!B$27,2),0),"")</f>
        <v/>
      </c>
      <c r="L229" s="166" t="str">
        <f>IF($AG229,IF(AND($I229&lt;&gt;"",$I229&lt;&gt;0),ROUND(ROUND($I229,3)*Cenas!$B$23*Cenas!C$27,2),0),"")</f>
        <v/>
      </c>
      <c r="M229" s="166" t="str">
        <f>IF($AG229,IF(AND($I229&lt;&gt;"",$I229&lt;&gt;0),ROUND(ROUND($I229,3)*Cenas!$B$23*Cenas!D$27,2),0),"")</f>
        <v/>
      </c>
      <c r="N229" s="166" t="str">
        <f>IF($AG229,IF(AND($I229&lt;&gt;"",$I229&lt;&gt;0),ROUND(ROUND($I229,3)*Cenas!$B$23*Cenas!E$27,2),0),"")</f>
        <v/>
      </c>
      <c r="O229" s="166" t="str">
        <f>IF($AG229,IF(AND($I229&lt;&gt;"",$I229&lt;&gt;0),ROUND(ROUND($I229,3)*Cenas!$B$23*Cenas!F$27,2),0),"")</f>
        <v/>
      </c>
      <c r="P229" s="166" t="str">
        <f>IF($AG229,IF(AND($I229&lt;&gt;"",$I229&lt;&gt;0),ROUND(ROUND($I229,3)*Cenas!$B$23*Cenas!D$27,2),0),"")</f>
        <v/>
      </c>
      <c r="Q229" s="166" t="str">
        <f>IF($AG229,IF(AND($I229&lt;&gt;"",$I229&lt;&gt;0),ROUND(ROUND($I229,3)*Cenas!$B$23*Cenas!E$27,2),0),"")</f>
        <v/>
      </c>
      <c r="R229" s="166" t="str">
        <f>IF($AG229,IF(AND($I229&lt;&gt;"",$I229&lt;&gt;0),ROUND(ROUND($I229,3)*Cenas!$B$23*Cenas!I$27,2),0),"")</f>
        <v/>
      </c>
      <c r="S229" s="169" t="str">
        <f>IF($AG229,IF(AND($I229&lt;&gt;"",$I229&lt;&gt;0),ROUND(ROUND($I229,3)*Cenas!$B$23*Cenas!F$27,2),0),"")</f>
        <v/>
      </c>
      <c r="U229" t="b">
        <f t="shared" si="26"/>
        <v>1</v>
      </c>
      <c r="V229" t="b">
        <f t="shared" si="27"/>
        <v>1</v>
      </c>
      <c r="W229" t="b">
        <f>OR(AND(U229,V229,S229&gt;=0.89*'Daļu izvēle'!J225),NOT(Y229))</f>
        <v>1</v>
      </c>
      <c r="X229" t="b">
        <f t="shared" si="28"/>
        <v>1</v>
      </c>
      <c r="Y229" t="b">
        <f>AND($A229="x",NOT(ISBLANK('Daļu izvēle'!Q225)))</f>
        <v>0</v>
      </c>
      <c r="Z229" t="b">
        <f t="shared" si="29"/>
        <v>1</v>
      </c>
      <c r="AC229" s="1" t="b">
        <f>AND($A229="x",'Daļu izvēle'!$Q225&lt;&gt;"",ISBLANK($K229))</f>
        <v>0</v>
      </c>
      <c r="AD229" s="1" t="b">
        <f>AND($A229="x",'Daļu izvēle'!$Q225&lt;&gt;"",ISBLANK($P229))</f>
        <v>0</v>
      </c>
      <c r="AE229" s="1" t="e">
        <f t="shared" si="24"/>
        <v>#VALUE!</v>
      </c>
      <c r="AG229" s="76" t="b">
        <f>AND($A229="x",'Daļu izvēle'!$Q225&lt;&gt;"",'Daļu izvēle'!Q225&lt;&gt;0)</f>
        <v>0</v>
      </c>
      <c r="AH229" s="76" t="b">
        <f t="shared" si="30"/>
        <v>0</v>
      </c>
      <c r="AI229" s="57" t="b">
        <f>I229&gt;=0.85*Stādīšana!I228</f>
        <v>1</v>
      </c>
      <c r="AJ229" s="57" t="b">
        <f t="shared" si="31"/>
        <v>1</v>
      </c>
    </row>
    <row r="230" spans="1:36" hidden="1" x14ac:dyDescent="0.3">
      <c r="A230" s="324" t="str">
        <f>SUBSTITUTE('Daļu izvēle'!A226,"0","")</f>
        <v/>
      </c>
      <c r="B230" s="365">
        <f>'Daļu izvēle'!B226</f>
        <v>218</v>
      </c>
      <c r="C230" s="365" t="str">
        <f>'Daļu izvēle'!C226</f>
        <v>Zemgale</v>
      </c>
      <c r="D230" s="366" t="str">
        <f>'Daļu izvēle'!D226</f>
        <v>Misas</v>
      </c>
      <c r="E230" s="370">
        <f>'Daļu izvēle'!Q226</f>
        <v>60</v>
      </c>
      <c r="F230" s="370">
        <f>'Daļu izvēle'!R226</f>
        <v>60</v>
      </c>
      <c r="G230" s="108">
        <f>'Daļu izvēle'!S226</f>
        <v>0</v>
      </c>
      <c r="H230" s="109">
        <f>'Daļu izvēle'!T226</f>
        <v>0</v>
      </c>
      <c r="I230" s="383"/>
      <c r="J230" s="404">
        <f t="shared" si="25"/>
        <v>0</v>
      </c>
      <c r="K230" s="167" t="str">
        <f>IF($AG230,IF(AND($I230&lt;&gt;"",$I230&lt;&gt;0),ROUND(ROUND($I230,3)*Cenas!$B$23*Cenas!B$27,2),0),"")</f>
        <v/>
      </c>
      <c r="L230" s="166" t="str">
        <f>IF($AG230,IF(AND($I230&lt;&gt;"",$I230&lt;&gt;0),ROUND(ROUND($I230,3)*Cenas!$B$23*Cenas!C$27,2),0),"")</f>
        <v/>
      </c>
      <c r="M230" s="166" t="str">
        <f>IF($AG230,IF(AND($I230&lt;&gt;"",$I230&lt;&gt;0),ROUND(ROUND($I230,3)*Cenas!$B$23*Cenas!D$27,2),0),"")</f>
        <v/>
      </c>
      <c r="N230" s="166" t="str">
        <f>IF($AG230,IF(AND($I230&lt;&gt;"",$I230&lt;&gt;0),ROUND(ROUND($I230,3)*Cenas!$B$23*Cenas!E$27,2),0),"")</f>
        <v/>
      </c>
      <c r="O230" s="166" t="str">
        <f>IF($AG230,IF(AND($I230&lt;&gt;"",$I230&lt;&gt;0),ROUND(ROUND($I230,3)*Cenas!$B$23*Cenas!F$27,2),0),"")</f>
        <v/>
      </c>
      <c r="P230" s="166" t="str">
        <f>IF($AG230,IF(AND($I230&lt;&gt;"",$I230&lt;&gt;0),ROUND(ROUND($I230,3)*Cenas!$B$23*Cenas!D$27,2),0),"")</f>
        <v/>
      </c>
      <c r="Q230" s="166" t="str">
        <f>IF($AG230,IF(AND($I230&lt;&gt;"",$I230&lt;&gt;0),ROUND(ROUND($I230,3)*Cenas!$B$23*Cenas!E$27,2),0),"")</f>
        <v/>
      </c>
      <c r="R230" s="166" t="str">
        <f>IF($AG230,IF(AND($I230&lt;&gt;"",$I230&lt;&gt;0),ROUND(ROUND($I230,3)*Cenas!$B$23*Cenas!I$27,2),0),"")</f>
        <v/>
      </c>
      <c r="S230" s="169" t="str">
        <f>IF($AG230,IF(AND($I230&lt;&gt;"",$I230&lt;&gt;0),ROUND(ROUND($I230,3)*Cenas!$B$23*Cenas!F$27,2),0),"")</f>
        <v/>
      </c>
      <c r="U230" t="b">
        <f t="shared" si="26"/>
        <v>1</v>
      </c>
      <c r="V230" t="b">
        <f t="shared" si="27"/>
        <v>1</v>
      </c>
      <c r="W230" t="b">
        <f>OR(AND(U230,V230,S230&gt;=0.89*'Daļu izvēle'!J226),NOT(Y230))</f>
        <v>1</v>
      </c>
      <c r="X230" t="b">
        <f t="shared" si="28"/>
        <v>1</v>
      </c>
      <c r="Y230" t="b">
        <f>AND($A230="x",NOT(ISBLANK('Daļu izvēle'!Q226)))</f>
        <v>0</v>
      </c>
      <c r="Z230" t="b">
        <f t="shared" si="29"/>
        <v>1</v>
      </c>
      <c r="AC230" s="1" t="b">
        <f>AND($A230="x",'Daļu izvēle'!$Q226&lt;&gt;"",ISBLANK($K230))</f>
        <v>0</v>
      </c>
      <c r="AD230" s="1" t="b">
        <f>AND($A230="x",'Daļu izvēle'!$Q226&lt;&gt;"",ISBLANK($P230))</f>
        <v>0</v>
      </c>
      <c r="AE230" s="1" t="e">
        <f t="shared" si="24"/>
        <v>#VALUE!</v>
      </c>
      <c r="AG230" s="76" t="b">
        <f>AND($A230="x",'Daļu izvēle'!$Q226&lt;&gt;"",'Daļu izvēle'!Q226&lt;&gt;0)</f>
        <v>0</v>
      </c>
      <c r="AH230" s="76" t="b">
        <f t="shared" si="30"/>
        <v>0</v>
      </c>
      <c r="AI230" s="57" t="b">
        <f>I230&gt;=0.85*Stādīšana!I229</f>
        <v>1</v>
      </c>
      <c r="AJ230" s="57" t="b">
        <f t="shared" si="31"/>
        <v>1</v>
      </c>
    </row>
    <row r="231" spans="1:36" hidden="1" x14ac:dyDescent="0.3">
      <c r="A231" s="324" t="str">
        <f>SUBSTITUTE('Daļu izvēle'!A227,"0","")</f>
        <v/>
      </c>
      <c r="B231" s="365">
        <f>'Daļu izvēle'!B227</f>
        <v>219</v>
      </c>
      <c r="C231" s="365" t="str">
        <f>'Daļu izvēle'!C227</f>
        <v>Zemgale</v>
      </c>
      <c r="D231" s="366" t="str">
        <f>'Daļu izvēle'!D227</f>
        <v>Misas</v>
      </c>
      <c r="E231" s="370">
        <f>'Daļu izvēle'!Q227</f>
        <v>120</v>
      </c>
      <c r="F231" s="370">
        <f>'Daļu izvēle'!R227</f>
        <v>100</v>
      </c>
      <c r="G231" s="108">
        <f>'Daļu izvēle'!S227</f>
        <v>0</v>
      </c>
      <c r="H231" s="109">
        <f>'Daļu izvēle'!T227</f>
        <v>0</v>
      </c>
      <c r="I231" s="383"/>
      <c r="J231" s="404">
        <f t="shared" si="25"/>
        <v>0</v>
      </c>
      <c r="K231" s="167" t="str">
        <f>IF($AG231,IF(AND($I231&lt;&gt;"",$I231&lt;&gt;0),ROUND(ROUND($I231,3)*Cenas!$B$23*Cenas!B$27,2),0),"")</f>
        <v/>
      </c>
      <c r="L231" s="166" t="str">
        <f>IF($AG231,IF(AND($I231&lt;&gt;"",$I231&lt;&gt;0),ROUND(ROUND($I231,3)*Cenas!$B$23*Cenas!C$27,2),0),"")</f>
        <v/>
      </c>
      <c r="M231" s="166" t="str">
        <f>IF($AG231,IF(AND($I231&lt;&gt;"",$I231&lt;&gt;0),ROUND(ROUND($I231,3)*Cenas!$B$23*Cenas!D$27,2),0),"")</f>
        <v/>
      </c>
      <c r="N231" s="166" t="str">
        <f>IF($AG231,IF(AND($I231&lt;&gt;"",$I231&lt;&gt;0),ROUND(ROUND($I231,3)*Cenas!$B$23*Cenas!E$27,2),0),"")</f>
        <v/>
      </c>
      <c r="O231" s="166" t="str">
        <f>IF($AG231,IF(AND($I231&lt;&gt;"",$I231&lt;&gt;0),ROUND(ROUND($I231,3)*Cenas!$B$23*Cenas!F$27,2),0),"")</f>
        <v/>
      </c>
      <c r="P231" s="166" t="str">
        <f>IF($AG231,IF(AND($I231&lt;&gt;"",$I231&lt;&gt;0),ROUND(ROUND($I231,3)*Cenas!$B$23*Cenas!D$27,2),0),"")</f>
        <v/>
      </c>
      <c r="Q231" s="166" t="str">
        <f>IF($AG231,IF(AND($I231&lt;&gt;"",$I231&lt;&gt;0),ROUND(ROUND($I231,3)*Cenas!$B$23*Cenas!E$27,2),0),"")</f>
        <v/>
      </c>
      <c r="R231" s="166" t="str">
        <f>IF($AG231,IF(AND($I231&lt;&gt;"",$I231&lt;&gt;0),ROUND(ROUND($I231,3)*Cenas!$B$23*Cenas!I$27,2),0),"")</f>
        <v/>
      </c>
      <c r="S231" s="169" t="str">
        <f>IF($AG231,IF(AND($I231&lt;&gt;"",$I231&lt;&gt;0),ROUND(ROUND($I231,3)*Cenas!$B$23*Cenas!F$27,2),0),"")</f>
        <v/>
      </c>
      <c r="U231" t="b">
        <f t="shared" si="26"/>
        <v>1</v>
      </c>
      <c r="V231" t="b">
        <f t="shared" si="27"/>
        <v>1</v>
      </c>
      <c r="W231" t="b">
        <f>OR(AND(U231,V231,S231&gt;=0.89*'Daļu izvēle'!J227),NOT(Y231))</f>
        <v>1</v>
      </c>
      <c r="X231" t="b">
        <f t="shared" si="28"/>
        <v>1</v>
      </c>
      <c r="Y231" t="b">
        <f>AND($A231="x",NOT(ISBLANK('Daļu izvēle'!Q227)))</f>
        <v>0</v>
      </c>
      <c r="Z231" t="b">
        <f t="shared" si="29"/>
        <v>1</v>
      </c>
      <c r="AC231" s="1" t="b">
        <f>AND($A231="x",'Daļu izvēle'!$Q227&lt;&gt;"",ISBLANK($K231))</f>
        <v>0</v>
      </c>
      <c r="AD231" s="1" t="b">
        <f>AND($A231="x",'Daļu izvēle'!$Q227&lt;&gt;"",ISBLANK($P231))</f>
        <v>0</v>
      </c>
      <c r="AE231" s="1" t="e">
        <f t="shared" si="24"/>
        <v>#VALUE!</v>
      </c>
      <c r="AG231" s="76" t="b">
        <f>AND($A231="x",'Daļu izvēle'!$Q227&lt;&gt;"",'Daļu izvēle'!Q227&lt;&gt;0)</f>
        <v>0</v>
      </c>
      <c r="AH231" s="76" t="b">
        <f t="shared" si="30"/>
        <v>0</v>
      </c>
      <c r="AI231" s="57" t="b">
        <f>I231&gt;=0.85*Stādīšana!I230</f>
        <v>1</v>
      </c>
      <c r="AJ231" s="57" t="b">
        <f t="shared" si="31"/>
        <v>1</v>
      </c>
    </row>
    <row r="232" spans="1:36" hidden="1" x14ac:dyDescent="0.3">
      <c r="A232" s="324" t="str">
        <f>SUBSTITUTE('Daļu izvēle'!A228,"0","")</f>
        <v/>
      </c>
      <c r="B232" s="365">
        <f>'Daļu izvēle'!B228</f>
        <v>220</v>
      </c>
      <c r="C232" s="365" t="str">
        <f>'Daļu izvēle'!C228</f>
        <v>Zemgale</v>
      </c>
      <c r="D232" s="366" t="str">
        <f>'Daļu izvēle'!D228</f>
        <v>Misas</v>
      </c>
      <c r="E232" s="370">
        <f>'Daļu izvēle'!Q228</f>
        <v>60</v>
      </c>
      <c r="F232" s="370">
        <f>'Daļu izvēle'!R228</f>
        <v>0</v>
      </c>
      <c r="G232" s="108">
        <f>'Daļu izvēle'!S228</f>
        <v>0</v>
      </c>
      <c r="H232" s="109">
        <f>'Daļu izvēle'!T228</f>
        <v>0</v>
      </c>
      <c r="I232" s="383"/>
      <c r="J232" s="404">
        <f t="shared" si="25"/>
        <v>0</v>
      </c>
      <c r="K232" s="167" t="str">
        <f>IF($AG232,IF(AND($I232&lt;&gt;"",$I232&lt;&gt;0),ROUND(ROUND($I232,3)*Cenas!$B$23*Cenas!B$27,2),0),"")</f>
        <v/>
      </c>
      <c r="L232" s="166" t="str">
        <f>IF($AG232,IF(AND($I232&lt;&gt;"",$I232&lt;&gt;0),ROUND(ROUND($I232,3)*Cenas!$B$23*Cenas!C$27,2),0),"")</f>
        <v/>
      </c>
      <c r="M232" s="166" t="str">
        <f>IF($AG232,IF(AND($I232&lt;&gt;"",$I232&lt;&gt;0),ROUND(ROUND($I232,3)*Cenas!$B$23*Cenas!D$27,2),0),"")</f>
        <v/>
      </c>
      <c r="N232" s="166" t="str">
        <f>IF($AG232,IF(AND($I232&lt;&gt;"",$I232&lt;&gt;0),ROUND(ROUND($I232,3)*Cenas!$B$23*Cenas!E$27,2),0),"")</f>
        <v/>
      </c>
      <c r="O232" s="166" t="str">
        <f>IF($AG232,IF(AND($I232&lt;&gt;"",$I232&lt;&gt;0),ROUND(ROUND($I232,3)*Cenas!$B$23*Cenas!F$27,2),0),"")</f>
        <v/>
      </c>
      <c r="P232" s="166" t="str">
        <f>IF($AG232,IF(AND($I232&lt;&gt;"",$I232&lt;&gt;0),ROUND(ROUND($I232,3)*Cenas!$B$23*Cenas!D$27,2),0),"")</f>
        <v/>
      </c>
      <c r="Q232" s="166" t="str">
        <f>IF($AG232,IF(AND($I232&lt;&gt;"",$I232&lt;&gt;0),ROUND(ROUND($I232,3)*Cenas!$B$23*Cenas!E$27,2),0),"")</f>
        <v/>
      </c>
      <c r="R232" s="166" t="str">
        <f>IF($AG232,IF(AND($I232&lt;&gt;"",$I232&lt;&gt;0),ROUND(ROUND($I232,3)*Cenas!$B$23*Cenas!I$27,2),0),"")</f>
        <v/>
      </c>
      <c r="S232" s="169" t="str">
        <f>IF($AG232,IF(AND($I232&lt;&gt;"",$I232&lt;&gt;0),ROUND(ROUND($I232,3)*Cenas!$B$23*Cenas!F$27,2),0),"")</f>
        <v/>
      </c>
      <c r="U232" t="b">
        <f t="shared" si="26"/>
        <v>1</v>
      </c>
      <c r="V232" t="b">
        <f t="shared" si="27"/>
        <v>1</v>
      </c>
      <c r="W232" t="b">
        <f>OR(AND(U232,V232,S232&gt;=0.89*'Daļu izvēle'!J228),NOT(Y232))</f>
        <v>1</v>
      </c>
      <c r="X232" t="b">
        <f t="shared" si="28"/>
        <v>1</v>
      </c>
      <c r="Y232" t="b">
        <f>AND($A232="x",NOT(ISBLANK('Daļu izvēle'!Q228)))</f>
        <v>0</v>
      </c>
      <c r="Z232" t="b">
        <f t="shared" si="29"/>
        <v>1</v>
      </c>
      <c r="AC232" s="1" t="b">
        <f>AND($A232="x",'Daļu izvēle'!$Q228&lt;&gt;"",ISBLANK($K232))</f>
        <v>0</v>
      </c>
      <c r="AD232" s="1" t="b">
        <f>AND($A232="x",'Daļu izvēle'!$Q228&lt;&gt;"",ISBLANK($P232))</f>
        <v>0</v>
      </c>
      <c r="AE232" s="1" t="e">
        <f t="shared" si="24"/>
        <v>#VALUE!</v>
      </c>
      <c r="AG232" s="76" t="b">
        <f>AND($A232="x",'Daļu izvēle'!$Q228&lt;&gt;"",'Daļu izvēle'!Q228&lt;&gt;0)</f>
        <v>0</v>
      </c>
      <c r="AH232" s="76" t="b">
        <f t="shared" si="30"/>
        <v>0</v>
      </c>
      <c r="AI232" s="57" t="b">
        <f>I232&gt;=0.85*Stādīšana!I231</f>
        <v>1</v>
      </c>
      <c r="AJ232" s="57" t="b">
        <f t="shared" si="31"/>
        <v>1</v>
      </c>
    </row>
    <row r="233" spans="1:36" hidden="1" x14ac:dyDescent="0.3">
      <c r="A233" s="324" t="str">
        <f>SUBSTITUTE('Daļu izvēle'!A229,"0","")</f>
        <v/>
      </c>
      <c r="B233" s="365">
        <f>'Daļu izvēle'!B229</f>
        <v>221</v>
      </c>
      <c r="C233" s="365" t="str">
        <f>'Daļu izvēle'!C229</f>
        <v>Zemgale</v>
      </c>
      <c r="D233" s="366" t="str">
        <f>'Daļu izvēle'!D229</f>
        <v>Misas</v>
      </c>
      <c r="E233" s="370">
        <f>'Daļu izvēle'!Q229</f>
        <v>60</v>
      </c>
      <c r="F233" s="370">
        <f>'Daļu izvēle'!R229</f>
        <v>0</v>
      </c>
      <c r="G233" s="108">
        <f>'Daļu izvēle'!S229</f>
        <v>0</v>
      </c>
      <c r="H233" s="109">
        <f>'Daļu izvēle'!T229</f>
        <v>0</v>
      </c>
      <c r="I233" s="383"/>
      <c r="J233" s="404">
        <f t="shared" si="25"/>
        <v>0</v>
      </c>
      <c r="K233" s="167" t="str">
        <f>IF($AG233,IF(AND($I233&lt;&gt;"",$I233&lt;&gt;0),ROUND(ROUND($I233,3)*Cenas!$B$23*Cenas!B$27,2),0),"")</f>
        <v/>
      </c>
      <c r="L233" s="166" t="str">
        <f>IF($AG233,IF(AND($I233&lt;&gt;"",$I233&lt;&gt;0),ROUND(ROUND($I233,3)*Cenas!$B$23*Cenas!C$27,2),0),"")</f>
        <v/>
      </c>
      <c r="M233" s="166" t="str">
        <f>IF($AG233,IF(AND($I233&lt;&gt;"",$I233&lt;&gt;0),ROUND(ROUND($I233,3)*Cenas!$B$23*Cenas!D$27,2),0),"")</f>
        <v/>
      </c>
      <c r="N233" s="166" t="str">
        <f>IF($AG233,IF(AND($I233&lt;&gt;"",$I233&lt;&gt;0),ROUND(ROUND($I233,3)*Cenas!$B$23*Cenas!E$27,2),0),"")</f>
        <v/>
      </c>
      <c r="O233" s="166" t="str">
        <f>IF($AG233,IF(AND($I233&lt;&gt;"",$I233&lt;&gt;0),ROUND(ROUND($I233,3)*Cenas!$B$23*Cenas!F$27,2),0),"")</f>
        <v/>
      </c>
      <c r="P233" s="166" t="str">
        <f>IF($AG233,IF(AND($I233&lt;&gt;"",$I233&lt;&gt;0),ROUND(ROUND($I233,3)*Cenas!$B$23*Cenas!D$27,2),0),"")</f>
        <v/>
      </c>
      <c r="Q233" s="166" t="str">
        <f>IF($AG233,IF(AND($I233&lt;&gt;"",$I233&lt;&gt;0),ROUND(ROUND($I233,3)*Cenas!$B$23*Cenas!E$27,2),0),"")</f>
        <v/>
      </c>
      <c r="R233" s="166" t="str">
        <f>IF($AG233,IF(AND($I233&lt;&gt;"",$I233&lt;&gt;0),ROUND(ROUND($I233,3)*Cenas!$B$23*Cenas!I$27,2),0),"")</f>
        <v/>
      </c>
      <c r="S233" s="169" t="str">
        <f>IF($AG233,IF(AND($I233&lt;&gt;"",$I233&lt;&gt;0),ROUND(ROUND($I233,3)*Cenas!$B$23*Cenas!F$27,2),0),"")</f>
        <v/>
      </c>
      <c r="U233" t="b">
        <f t="shared" si="26"/>
        <v>1</v>
      </c>
      <c r="V233" t="b">
        <f t="shared" si="27"/>
        <v>1</v>
      </c>
      <c r="W233" t="b">
        <f>OR(AND(U233,V233,S233&gt;=0.89*'Daļu izvēle'!J229),NOT(Y233))</f>
        <v>1</v>
      </c>
      <c r="X233" t="b">
        <f t="shared" si="28"/>
        <v>1</v>
      </c>
      <c r="Y233" t="b">
        <f>AND($A233="x",NOT(ISBLANK('Daļu izvēle'!Q229)))</f>
        <v>0</v>
      </c>
      <c r="Z233" t="b">
        <f t="shared" si="29"/>
        <v>1</v>
      </c>
      <c r="AC233" s="1" t="b">
        <f>AND($A233="x",'Daļu izvēle'!$Q229&lt;&gt;"",ISBLANK($K233))</f>
        <v>0</v>
      </c>
      <c r="AD233" s="1" t="b">
        <f>AND($A233="x",'Daļu izvēle'!$Q229&lt;&gt;"",ISBLANK($P233))</f>
        <v>0</v>
      </c>
      <c r="AE233" s="1" t="e">
        <f t="shared" si="24"/>
        <v>#VALUE!</v>
      </c>
      <c r="AG233" s="76" t="b">
        <f>AND($A233="x",'Daļu izvēle'!$Q229&lt;&gt;"",'Daļu izvēle'!Q229&lt;&gt;0)</f>
        <v>0</v>
      </c>
      <c r="AH233" s="76" t="b">
        <f t="shared" si="30"/>
        <v>0</v>
      </c>
      <c r="AI233" s="57" t="b">
        <f>I233&gt;=0.85*Stādīšana!I232</f>
        <v>1</v>
      </c>
      <c r="AJ233" s="57" t="b">
        <f t="shared" si="31"/>
        <v>1</v>
      </c>
    </row>
    <row r="234" spans="1:36" hidden="1" x14ac:dyDescent="0.3">
      <c r="A234" s="324" t="str">
        <f>SUBSTITUTE('Daļu izvēle'!A230,"0","")</f>
        <v/>
      </c>
      <c r="B234" s="365">
        <f>'Daļu izvēle'!B230</f>
        <v>222</v>
      </c>
      <c r="C234" s="365" t="str">
        <f>'Daļu izvēle'!C230</f>
        <v>Zemgale</v>
      </c>
      <c r="D234" s="366" t="str">
        <f>'Daļu izvēle'!D230</f>
        <v>Tērvetes</v>
      </c>
      <c r="E234" s="370">
        <f>'Daļu izvēle'!Q230</f>
        <v>55</v>
      </c>
      <c r="F234" s="370">
        <f>'Daļu izvēle'!R230</f>
        <v>40</v>
      </c>
      <c r="G234" s="108">
        <f>'Daļu izvēle'!S230</f>
        <v>0</v>
      </c>
      <c r="H234" s="109">
        <f>'Daļu izvēle'!T230</f>
        <v>0</v>
      </c>
      <c r="I234" s="383"/>
      <c r="J234" s="404">
        <f t="shared" si="25"/>
        <v>0</v>
      </c>
      <c r="K234" s="167" t="str">
        <f>IF($AG234,IF(AND($I234&lt;&gt;"",$I234&lt;&gt;0),ROUND(ROUND($I234,3)*Cenas!$B$23*Cenas!B$27,2),0),"")</f>
        <v/>
      </c>
      <c r="L234" s="166" t="str">
        <f>IF($AG234,IF(AND($I234&lt;&gt;"",$I234&lt;&gt;0),ROUND(ROUND($I234,3)*Cenas!$B$23*Cenas!C$27,2),0),"")</f>
        <v/>
      </c>
      <c r="M234" s="166" t="str">
        <f>IF($AG234,IF(AND($I234&lt;&gt;"",$I234&lt;&gt;0),ROUND(ROUND($I234,3)*Cenas!$B$23*Cenas!D$27,2),0),"")</f>
        <v/>
      </c>
      <c r="N234" s="166" t="str">
        <f>IF($AG234,IF(AND($I234&lt;&gt;"",$I234&lt;&gt;0),ROUND(ROUND($I234,3)*Cenas!$B$23*Cenas!E$27,2),0),"")</f>
        <v/>
      </c>
      <c r="O234" s="166" t="str">
        <f>IF($AG234,IF(AND($I234&lt;&gt;"",$I234&lt;&gt;0),ROUND(ROUND($I234,3)*Cenas!$B$23*Cenas!F$27,2),0),"")</f>
        <v/>
      </c>
      <c r="P234" s="166" t="str">
        <f>IF($AG234,IF(AND($I234&lt;&gt;"",$I234&lt;&gt;0),ROUND(ROUND($I234,3)*Cenas!$B$23*Cenas!D$27,2),0),"")</f>
        <v/>
      </c>
      <c r="Q234" s="166" t="str">
        <f>IF($AG234,IF(AND($I234&lt;&gt;"",$I234&lt;&gt;0),ROUND(ROUND($I234,3)*Cenas!$B$23*Cenas!E$27,2),0),"")</f>
        <v/>
      </c>
      <c r="R234" s="166" t="str">
        <f>IF($AG234,IF(AND($I234&lt;&gt;"",$I234&lt;&gt;0),ROUND(ROUND($I234,3)*Cenas!$B$23*Cenas!I$27,2),0),"")</f>
        <v/>
      </c>
      <c r="S234" s="169" t="str">
        <f>IF($AG234,IF(AND($I234&lt;&gt;"",$I234&lt;&gt;0),ROUND(ROUND($I234,3)*Cenas!$B$23*Cenas!F$27,2),0),"")</f>
        <v/>
      </c>
      <c r="U234" t="b">
        <f t="shared" si="26"/>
        <v>1</v>
      </c>
      <c r="V234" t="b">
        <f t="shared" si="27"/>
        <v>1</v>
      </c>
      <c r="W234" t="b">
        <f>OR(AND(U234,V234,S234&gt;=0.89*'Daļu izvēle'!J230),NOT(Y234))</f>
        <v>1</v>
      </c>
      <c r="X234" t="b">
        <f t="shared" si="28"/>
        <v>1</v>
      </c>
      <c r="Y234" t="b">
        <f>AND($A234="x",NOT(ISBLANK('Daļu izvēle'!Q230)))</f>
        <v>0</v>
      </c>
      <c r="Z234" t="b">
        <f t="shared" si="29"/>
        <v>1</v>
      </c>
      <c r="AC234" s="1" t="b">
        <f>AND($A234="x",'Daļu izvēle'!$Q230&lt;&gt;"",ISBLANK($K234))</f>
        <v>0</v>
      </c>
      <c r="AD234" s="1" t="b">
        <f>AND($A234="x",'Daļu izvēle'!$Q230&lt;&gt;"",ISBLANK($P234))</f>
        <v>0</v>
      </c>
      <c r="AE234" s="1" t="e">
        <f t="shared" si="24"/>
        <v>#VALUE!</v>
      </c>
      <c r="AG234" s="76" t="b">
        <f>AND($A234="x",'Daļu izvēle'!$Q230&lt;&gt;"",'Daļu izvēle'!Q230&lt;&gt;0)</f>
        <v>0</v>
      </c>
      <c r="AH234" s="76" t="b">
        <f t="shared" si="30"/>
        <v>0</v>
      </c>
      <c r="AI234" s="57" t="b">
        <f>I234&gt;=0.85*Stādīšana!I233</f>
        <v>1</v>
      </c>
      <c r="AJ234" s="57" t="b">
        <f t="shared" si="31"/>
        <v>1</v>
      </c>
    </row>
    <row r="235" spans="1:36" hidden="1" x14ac:dyDescent="0.3">
      <c r="A235" s="324" t="str">
        <f>SUBSTITUTE('Daļu izvēle'!A231,"0","")</f>
        <v/>
      </c>
      <c r="B235" s="365">
        <f>'Daļu izvēle'!B231</f>
        <v>223</v>
      </c>
      <c r="C235" s="365" t="str">
        <f>'Daļu izvēle'!C231</f>
        <v>Zemgale</v>
      </c>
      <c r="D235" s="366" t="str">
        <f>'Daļu izvēle'!D231</f>
        <v>Tērvetes</v>
      </c>
      <c r="E235" s="370">
        <f>'Daļu izvēle'!Q231</f>
        <v>70</v>
      </c>
      <c r="F235" s="370">
        <f>'Daļu izvēle'!R231</f>
        <v>50</v>
      </c>
      <c r="G235" s="108">
        <f>'Daļu izvēle'!S231</f>
        <v>0</v>
      </c>
      <c r="H235" s="109">
        <f>'Daļu izvēle'!T231</f>
        <v>0</v>
      </c>
      <c r="I235" s="383"/>
      <c r="J235" s="404">
        <f t="shared" si="25"/>
        <v>0</v>
      </c>
      <c r="K235" s="167" t="str">
        <f>IF($AG235,IF(AND($I235&lt;&gt;"",$I235&lt;&gt;0),ROUND(ROUND($I235,3)*Cenas!$B$23*Cenas!B$27,2),0),"")</f>
        <v/>
      </c>
      <c r="L235" s="166" t="str">
        <f>IF($AG235,IF(AND($I235&lt;&gt;"",$I235&lt;&gt;0),ROUND(ROUND($I235,3)*Cenas!$B$23*Cenas!C$27,2),0),"")</f>
        <v/>
      </c>
      <c r="M235" s="166" t="str">
        <f>IF($AG235,IF(AND($I235&lt;&gt;"",$I235&lt;&gt;0),ROUND(ROUND($I235,3)*Cenas!$B$23*Cenas!D$27,2),0),"")</f>
        <v/>
      </c>
      <c r="N235" s="166" t="str">
        <f>IF($AG235,IF(AND($I235&lt;&gt;"",$I235&lt;&gt;0),ROUND(ROUND($I235,3)*Cenas!$B$23*Cenas!E$27,2),0),"")</f>
        <v/>
      </c>
      <c r="O235" s="166" t="str">
        <f>IF($AG235,IF(AND($I235&lt;&gt;"",$I235&lt;&gt;0),ROUND(ROUND($I235,3)*Cenas!$B$23*Cenas!F$27,2),0),"")</f>
        <v/>
      </c>
      <c r="P235" s="166" t="str">
        <f>IF($AG235,IF(AND($I235&lt;&gt;"",$I235&lt;&gt;0),ROUND(ROUND($I235,3)*Cenas!$B$23*Cenas!D$27,2),0),"")</f>
        <v/>
      </c>
      <c r="Q235" s="166" t="str">
        <f>IF($AG235,IF(AND($I235&lt;&gt;"",$I235&lt;&gt;0),ROUND(ROUND($I235,3)*Cenas!$B$23*Cenas!E$27,2),0),"")</f>
        <v/>
      </c>
      <c r="R235" s="166" t="str">
        <f>IF($AG235,IF(AND($I235&lt;&gt;"",$I235&lt;&gt;0),ROUND(ROUND($I235,3)*Cenas!$B$23*Cenas!I$27,2),0),"")</f>
        <v/>
      </c>
      <c r="S235" s="169" t="str">
        <f>IF($AG235,IF(AND($I235&lt;&gt;"",$I235&lt;&gt;0),ROUND(ROUND($I235,3)*Cenas!$B$23*Cenas!F$27,2),0),"")</f>
        <v/>
      </c>
      <c r="U235" t="b">
        <f t="shared" si="26"/>
        <v>1</v>
      </c>
      <c r="V235" t="b">
        <f t="shared" si="27"/>
        <v>1</v>
      </c>
      <c r="W235" t="b">
        <f>OR(AND(U235,V235,S235&gt;=0.89*'Daļu izvēle'!J231),NOT(Y235))</f>
        <v>1</v>
      </c>
      <c r="X235" t="b">
        <f t="shared" si="28"/>
        <v>1</v>
      </c>
      <c r="Y235" t="b">
        <f>AND($A235="x",NOT(ISBLANK('Daļu izvēle'!Q231)))</f>
        <v>0</v>
      </c>
      <c r="Z235" t="b">
        <f t="shared" si="29"/>
        <v>1</v>
      </c>
      <c r="AC235" s="1" t="b">
        <f>AND($A235="x",'Daļu izvēle'!$Q231&lt;&gt;"",ISBLANK($K235))</f>
        <v>0</v>
      </c>
      <c r="AD235" s="1" t="b">
        <f>AND($A235="x",'Daļu izvēle'!$Q231&lt;&gt;"",ISBLANK($P235))</f>
        <v>0</v>
      </c>
      <c r="AE235" s="1" t="e">
        <f t="shared" si="24"/>
        <v>#VALUE!</v>
      </c>
      <c r="AG235" s="76" t="b">
        <f>AND($A235="x",'Daļu izvēle'!$Q231&lt;&gt;"",'Daļu izvēle'!Q231&lt;&gt;0)</f>
        <v>0</v>
      </c>
      <c r="AH235" s="76" t="b">
        <f t="shared" si="30"/>
        <v>0</v>
      </c>
      <c r="AI235" s="57" t="b">
        <f>I235&gt;=0.85*Stādīšana!I234</f>
        <v>1</v>
      </c>
      <c r="AJ235" s="57" t="b">
        <f t="shared" si="31"/>
        <v>1</v>
      </c>
    </row>
    <row r="236" spans="1:36" hidden="1" x14ac:dyDescent="0.3">
      <c r="A236" s="324" t="str">
        <f>SUBSTITUTE('Daļu izvēle'!A232,"0","")</f>
        <v/>
      </c>
      <c r="B236" s="365">
        <f>'Daļu izvēle'!B232</f>
        <v>224</v>
      </c>
      <c r="C236" s="365" t="str">
        <f>'Daļu izvēle'!C232</f>
        <v>Zemgale</v>
      </c>
      <c r="D236" s="366" t="str">
        <f>'Daļu izvēle'!D232</f>
        <v>Tērvetes</v>
      </c>
      <c r="E236" s="370">
        <f>'Daļu izvēle'!Q232</f>
        <v>60</v>
      </c>
      <c r="F236" s="370">
        <f>'Daļu izvēle'!R232</f>
        <v>0</v>
      </c>
      <c r="G236" s="108">
        <f>'Daļu izvēle'!S232</f>
        <v>0</v>
      </c>
      <c r="H236" s="109">
        <f>'Daļu izvēle'!T232</f>
        <v>0</v>
      </c>
      <c r="I236" s="383"/>
      <c r="J236" s="404">
        <f t="shared" si="25"/>
        <v>0</v>
      </c>
      <c r="K236" s="167" t="str">
        <f>IF($AG236,IF(AND($I236&lt;&gt;"",$I236&lt;&gt;0),ROUND(ROUND($I236,3)*Cenas!$B$23*Cenas!B$27,2),0),"")</f>
        <v/>
      </c>
      <c r="L236" s="166" t="str">
        <f>IF($AG236,IF(AND($I236&lt;&gt;"",$I236&lt;&gt;0),ROUND(ROUND($I236,3)*Cenas!$B$23*Cenas!C$27,2),0),"")</f>
        <v/>
      </c>
      <c r="M236" s="166" t="str">
        <f>IF($AG236,IF(AND($I236&lt;&gt;"",$I236&lt;&gt;0),ROUND(ROUND($I236,3)*Cenas!$B$23*Cenas!D$27,2),0),"")</f>
        <v/>
      </c>
      <c r="N236" s="166" t="str">
        <f>IF($AG236,IF(AND($I236&lt;&gt;"",$I236&lt;&gt;0),ROUND(ROUND($I236,3)*Cenas!$B$23*Cenas!E$27,2),0),"")</f>
        <v/>
      </c>
      <c r="O236" s="166" t="str">
        <f>IF($AG236,IF(AND($I236&lt;&gt;"",$I236&lt;&gt;0),ROUND(ROUND($I236,3)*Cenas!$B$23*Cenas!F$27,2),0),"")</f>
        <v/>
      </c>
      <c r="P236" s="166" t="str">
        <f>IF($AG236,IF(AND($I236&lt;&gt;"",$I236&lt;&gt;0),ROUND(ROUND($I236,3)*Cenas!$B$23*Cenas!D$27,2),0),"")</f>
        <v/>
      </c>
      <c r="Q236" s="166" t="str">
        <f>IF($AG236,IF(AND($I236&lt;&gt;"",$I236&lt;&gt;0),ROUND(ROUND($I236,3)*Cenas!$B$23*Cenas!E$27,2),0),"")</f>
        <v/>
      </c>
      <c r="R236" s="166" t="str">
        <f>IF($AG236,IF(AND($I236&lt;&gt;"",$I236&lt;&gt;0),ROUND(ROUND($I236,3)*Cenas!$B$23*Cenas!I$27,2),0),"")</f>
        <v/>
      </c>
      <c r="S236" s="169" t="str">
        <f>IF($AG236,IF(AND($I236&lt;&gt;"",$I236&lt;&gt;0),ROUND(ROUND($I236,3)*Cenas!$B$23*Cenas!F$27,2),0),"")</f>
        <v/>
      </c>
      <c r="U236" t="b">
        <f t="shared" si="26"/>
        <v>1</v>
      </c>
      <c r="V236" t="b">
        <f t="shared" si="27"/>
        <v>1</v>
      </c>
      <c r="W236" t="b">
        <f>OR(AND(U236,V236,S236&gt;=0.89*'Daļu izvēle'!J232),NOT(Y236))</f>
        <v>1</v>
      </c>
      <c r="X236" t="b">
        <f t="shared" si="28"/>
        <v>1</v>
      </c>
      <c r="Y236" t="b">
        <f>AND($A236="x",NOT(ISBLANK('Daļu izvēle'!Q232)))</f>
        <v>0</v>
      </c>
      <c r="Z236" t="b">
        <f t="shared" si="29"/>
        <v>1</v>
      </c>
      <c r="AC236" s="1" t="b">
        <f>AND($A236="x",'Daļu izvēle'!$Q232&lt;&gt;"",ISBLANK($K236))</f>
        <v>0</v>
      </c>
      <c r="AD236" s="1" t="b">
        <f>AND($A236="x",'Daļu izvēle'!$Q232&lt;&gt;"",ISBLANK($P236))</f>
        <v>0</v>
      </c>
      <c r="AE236" s="1" t="e">
        <f t="shared" si="24"/>
        <v>#VALUE!</v>
      </c>
      <c r="AG236" s="76" t="b">
        <f>AND($A236="x",'Daļu izvēle'!$Q232&lt;&gt;"",'Daļu izvēle'!Q232&lt;&gt;0)</f>
        <v>0</v>
      </c>
      <c r="AH236" s="76" t="b">
        <f t="shared" si="30"/>
        <v>0</v>
      </c>
      <c r="AI236" s="57" t="b">
        <f>I236&gt;=0.85*Stādīšana!I235</f>
        <v>1</v>
      </c>
      <c r="AJ236" s="57" t="b">
        <f t="shared" si="31"/>
        <v>1</v>
      </c>
    </row>
    <row r="237" spans="1:36" hidden="1" x14ac:dyDescent="0.3">
      <c r="A237" s="324" t="str">
        <f>SUBSTITUTE('Daļu izvēle'!A233,"0","")</f>
        <v/>
      </c>
      <c r="B237" s="365">
        <f>'Daļu izvēle'!B233</f>
        <v>225</v>
      </c>
      <c r="C237" s="365" t="str">
        <f>'Daļu izvēle'!C233</f>
        <v>Zemgale</v>
      </c>
      <c r="D237" s="366" t="str">
        <f>'Daļu izvēle'!D233</f>
        <v>Tērvetes</v>
      </c>
      <c r="E237" s="370">
        <f>'Daļu izvēle'!Q233</f>
        <v>120</v>
      </c>
      <c r="F237" s="370">
        <f>'Daļu izvēle'!R233</f>
        <v>0</v>
      </c>
      <c r="G237" s="108">
        <f>'Daļu izvēle'!S233</f>
        <v>0</v>
      </c>
      <c r="H237" s="109">
        <f>'Daļu izvēle'!T233</f>
        <v>0</v>
      </c>
      <c r="I237" s="383"/>
      <c r="J237" s="404">
        <f t="shared" si="25"/>
        <v>0</v>
      </c>
      <c r="K237" s="167" t="str">
        <f>IF($AG237,IF(AND($I237&lt;&gt;"",$I237&lt;&gt;0),ROUND(ROUND($I237,3)*Cenas!$B$23*Cenas!B$27,2),0),"")</f>
        <v/>
      </c>
      <c r="L237" s="166" t="str">
        <f>IF($AG237,IF(AND($I237&lt;&gt;"",$I237&lt;&gt;0),ROUND(ROUND($I237,3)*Cenas!$B$23*Cenas!C$27,2),0),"")</f>
        <v/>
      </c>
      <c r="M237" s="166" t="str">
        <f>IF($AG237,IF(AND($I237&lt;&gt;"",$I237&lt;&gt;0),ROUND(ROUND($I237,3)*Cenas!$B$23*Cenas!D$27,2),0),"")</f>
        <v/>
      </c>
      <c r="N237" s="166" t="str">
        <f>IF($AG237,IF(AND($I237&lt;&gt;"",$I237&lt;&gt;0),ROUND(ROUND($I237,3)*Cenas!$B$23*Cenas!E$27,2),0),"")</f>
        <v/>
      </c>
      <c r="O237" s="166" t="str">
        <f>IF($AG237,IF(AND($I237&lt;&gt;"",$I237&lt;&gt;0),ROUND(ROUND($I237,3)*Cenas!$B$23*Cenas!F$27,2),0),"")</f>
        <v/>
      </c>
      <c r="P237" s="166" t="str">
        <f>IF($AG237,IF(AND($I237&lt;&gt;"",$I237&lt;&gt;0),ROUND(ROUND($I237,3)*Cenas!$B$23*Cenas!D$27,2),0),"")</f>
        <v/>
      </c>
      <c r="Q237" s="166" t="str">
        <f>IF($AG237,IF(AND($I237&lt;&gt;"",$I237&lt;&gt;0),ROUND(ROUND($I237,3)*Cenas!$B$23*Cenas!E$27,2),0),"")</f>
        <v/>
      </c>
      <c r="R237" s="166" t="str">
        <f>IF($AG237,IF(AND($I237&lt;&gt;"",$I237&lt;&gt;0),ROUND(ROUND($I237,3)*Cenas!$B$23*Cenas!I$27,2),0),"")</f>
        <v/>
      </c>
      <c r="S237" s="169" t="str">
        <f>IF($AG237,IF(AND($I237&lt;&gt;"",$I237&lt;&gt;0),ROUND(ROUND($I237,3)*Cenas!$B$23*Cenas!F$27,2),0),"")</f>
        <v/>
      </c>
      <c r="U237" t="b">
        <f t="shared" si="26"/>
        <v>1</v>
      </c>
      <c r="V237" t="b">
        <f t="shared" si="27"/>
        <v>1</v>
      </c>
      <c r="W237" t="b">
        <f>OR(AND(U237,V237,S237&gt;=0.89*'Daļu izvēle'!J233),NOT(Y237))</f>
        <v>1</v>
      </c>
      <c r="X237" t="b">
        <f t="shared" si="28"/>
        <v>1</v>
      </c>
      <c r="Y237" t="b">
        <f>AND($A237="x",NOT(ISBLANK('Daļu izvēle'!Q233)))</f>
        <v>0</v>
      </c>
      <c r="Z237" t="b">
        <f t="shared" si="29"/>
        <v>1</v>
      </c>
      <c r="AC237" s="1" t="b">
        <f>AND($A237="x",'Daļu izvēle'!$Q233&lt;&gt;"",ISBLANK($K237))</f>
        <v>0</v>
      </c>
      <c r="AD237" s="1" t="b">
        <f>AND($A237="x",'Daļu izvēle'!$Q233&lt;&gt;"",ISBLANK($P237))</f>
        <v>0</v>
      </c>
      <c r="AE237" s="1" t="e">
        <f t="shared" si="24"/>
        <v>#VALUE!</v>
      </c>
      <c r="AG237" s="76" t="b">
        <f>AND($A237="x",'Daļu izvēle'!$Q233&lt;&gt;"",'Daļu izvēle'!Q233&lt;&gt;0)</f>
        <v>0</v>
      </c>
      <c r="AH237" s="76" t="b">
        <f t="shared" si="30"/>
        <v>0</v>
      </c>
      <c r="AI237" s="57" t="b">
        <f>I237&gt;=0.85*Stādīšana!I236</f>
        <v>1</v>
      </c>
      <c r="AJ237" s="57" t="b">
        <f t="shared" si="31"/>
        <v>1</v>
      </c>
    </row>
    <row r="238" spans="1:36" hidden="1" x14ac:dyDescent="0.3">
      <c r="A238" s="324" t="str">
        <f>SUBSTITUTE('Daļu izvēle'!A234,"0","")</f>
        <v/>
      </c>
      <c r="B238" s="365">
        <f>'Daļu izvēle'!B234</f>
        <v>226</v>
      </c>
      <c r="C238" s="365" t="str">
        <f>'Daļu izvēle'!C234</f>
        <v>Zemgale</v>
      </c>
      <c r="D238" s="366" t="str">
        <f>'Daļu izvēle'!D234</f>
        <v>Tērvetes</v>
      </c>
      <c r="E238" s="370">
        <f>'Daļu izvēle'!Q234</f>
        <v>0</v>
      </c>
      <c r="F238" s="370">
        <f>'Daļu izvēle'!R234</f>
        <v>0</v>
      </c>
      <c r="G238" s="108">
        <f>'Daļu izvēle'!S234</f>
        <v>0</v>
      </c>
      <c r="H238" s="109">
        <f>'Daļu izvēle'!T234</f>
        <v>0</v>
      </c>
      <c r="I238" s="383"/>
      <c r="J238" s="404">
        <f t="shared" si="25"/>
        <v>0</v>
      </c>
      <c r="K238" s="167" t="str">
        <f>IF($AG238,IF(AND($I238&lt;&gt;"",$I238&lt;&gt;0),ROUND(ROUND($I238,3)*Cenas!$B$23*Cenas!B$27,2),0),"")</f>
        <v/>
      </c>
      <c r="L238" s="166" t="str">
        <f>IF($AG238,IF(AND($I238&lt;&gt;"",$I238&lt;&gt;0),ROUND(ROUND($I238,3)*Cenas!$B$23*Cenas!C$27,2),0),"")</f>
        <v/>
      </c>
      <c r="M238" s="166" t="str">
        <f>IF($AG238,IF(AND($I238&lt;&gt;"",$I238&lt;&gt;0),ROUND(ROUND($I238,3)*Cenas!$B$23*Cenas!D$27,2),0),"")</f>
        <v/>
      </c>
      <c r="N238" s="166" t="str">
        <f>IF($AG238,IF(AND($I238&lt;&gt;"",$I238&lt;&gt;0),ROUND(ROUND($I238,3)*Cenas!$B$23*Cenas!E$27,2),0),"")</f>
        <v/>
      </c>
      <c r="O238" s="166" t="str">
        <f>IF($AG238,IF(AND($I238&lt;&gt;"",$I238&lt;&gt;0),ROUND(ROUND($I238,3)*Cenas!$B$23*Cenas!F$27,2),0),"")</f>
        <v/>
      </c>
      <c r="P238" s="166" t="str">
        <f>IF($AG238,IF(AND($I238&lt;&gt;"",$I238&lt;&gt;0),ROUND(ROUND($I238,3)*Cenas!$B$23*Cenas!D$27,2),0),"")</f>
        <v/>
      </c>
      <c r="Q238" s="166" t="str">
        <f>IF($AG238,IF(AND($I238&lt;&gt;"",$I238&lt;&gt;0),ROUND(ROUND($I238,3)*Cenas!$B$23*Cenas!E$27,2),0),"")</f>
        <v/>
      </c>
      <c r="R238" s="166" t="str">
        <f>IF($AG238,IF(AND($I238&lt;&gt;"",$I238&lt;&gt;0),ROUND(ROUND($I238,3)*Cenas!$B$23*Cenas!I$27,2),0),"")</f>
        <v/>
      </c>
      <c r="S238" s="169" t="str">
        <f>IF($AG238,IF(AND($I238&lt;&gt;"",$I238&lt;&gt;0),ROUND(ROUND($I238,3)*Cenas!$B$23*Cenas!F$27,2),0),"")</f>
        <v/>
      </c>
      <c r="U238" t="b">
        <f t="shared" si="26"/>
        <v>1</v>
      </c>
      <c r="V238" t="b">
        <f t="shared" si="27"/>
        <v>1</v>
      </c>
      <c r="W238" t="b">
        <f>OR(AND(U238,V238,S238&gt;=0.89*'Daļu izvēle'!J234),NOT(Y238))</f>
        <v>1</v>
      </c>
      <c r="X238" t="b">
        <f t="shared" si="28"/>
        <v>1</v>
      </c>
      <c r="Y238" t="b">
        <f>AND($A238="x",NOT(ISBLANK('Daļu izvēle'!Q234)))</f>
        <v>0</v>
      </c>
      <c r="Z238" t="b">
        <f t="shared" si="29"/>
        <v>1</v>
      </c>
      <c r="AC238" s="1" t="b">
        <f>AND($A238="x",'Daļu izvēle'!$Q234&lt;&gt;"",ISBLANK($K238))</f>
        <v>0</v>
      </c>
      <c r="AD238" s="1" t="b">
        <f>AND($A238="x",'Daļu izvēle'!$Q234&lt;&gt;"",ISBLANK($P238))</f>
        <v>0</v>
      </c>
      <c r="AE238" s="1" t="e">
        <f t="shared" si="24"/>
        <v>#VALUE!</v>
      </c>
      <c r="AG238" s="76" t="b">
        <f>AND($A238="x",'Daļu izvēle'!$Q234&lt;&gt;"",'Daļu izvēle'!Q234&lt;&gt;0)</f>
        <v>0</v>
      </c>
      <c r="AH238" s="76" t="b">
        <f t="shared" si="30"/>
        <v>0</v>
      </c>
      <c r="AI238" s="57" t="b">
        <f>I238&gt;=0.85*Stādīšana!I237</f>
        <v>1</v>
      </c>
      <c r="AJ238" s="57" t="b">
        <f t="shared" si="31"/>
        <v>1</v>
      </c>
    </row>
    <row r="239" spans="1:36" hidden="1" x14ac:dyDescent="0.3">
      <c r="A239" s="324" t="str">
        <f>SUBSTITUTE('Daļu izvēle'!A235,"0","")</f>
        <v/>
      </c>
      <c r="B239" s="365">
        <f>'Daļu izvēle'!B235</f>
        <v>227</v>
      </c>
      <c r="C239" s="365" t="str">
        <f>'Daļu izvēle'!C235</f>
        <v>Ziemeļkurzeme</v>
      </c>
      <c r="D239" s="366" t="str">
        <f>'Daļu izvēle'!D235</f>
        <v>Grīņu</v>
      </c>
      <c r="E239" s="370">
        <f>'Daļu izvēle'!Q235</f>
        <v>30</v>
      </c>
      <c r="F239" s="370">
        <f>'Daļu izvēle'!R235</f>
        <v>30</v>
      </c>
      <c r="G239" s="108">
        <f>'Daļu izvēle'!S235</f>
        <v>0</v>
      </c>
      <c r="H239" s="109">
        <f>'Daļu izvēle'!T235</f>
        <v>0</v>
      </c>
      <c r="I239" s="383"/>
      <c r="J239" s="404">
        <f t="shared" si="25"/>
        <v>0</v>
      </c>
      <c r="K239" s="167" t="str">
        <f>IF($AG239,IF(AND($I239&lt;&gt;"",$I239&lt;&gt;0),ROUND(ROUND($I239,3)*Cenas!$B$23*Cenas!B$27,2),0),"")</f>
        <v/>
      </c>
      <c r="L239" s="166" t="str">
        <f>IF($AG239,IF(AND($I239&lt;&gt;"",$I239&lt;&gt;0),ROUND(ROUND($I239,3)*Cenas!$B$23*Cenas!C$27,2),0),"")</f>
        <v/>
      </c>
      <c r="M239" s="166" t="str">
        <f>IF($AG239,IF(AND($I239&lt;&gt;"",$I239&lt;&gt;0),ROUND(ROUND($I239,3)*Cenas!$B$23*Cenas!D$27,2),0),"")</f>
        <v/>
      </c>
      <c r="N239" s="166" t="str">
        <f>IF($AG239,IF(AND($I239&lt;&gt;"",$I239&lt;&gt;0),ROUND(ROUND($I239,3)*Cenas!$B$23*Cenas!E$27,2),0),"")</f>
        <v/>
      </c>
      <c r="O239" s="166" t="str">
        <f>IF($AG239,IF(AND($I239&lt;&gt;"",$I239&lt;&gt;0),ROUND(ROUND($I239,3)*Cenas!$B$23*Cenas!F$27,2),0),"")</f>
        <v/>
      </c>
      <c r="P239" s="166" t="str">
        <f>IF($AG239,IF(AND($I239&lt;&gt;"",$I239&lt;&gt;0),ROUND(ROUND($I239,3)*Cenas!$B$23*Cenas!D$27,2),0),"")</f>
        <v/>
      </c>
      <c r="Q239" s="166" t="str">
        <f>IF($AG239,IF(AND($I239&lt;&gt;"",$I239&lt;&gt;0),ROUND(ROUND($I239,3)*Cenas!$B$23*Cenas!E$27,2),0),"")</f>
        <v/>
      </c>
      <c r="R239" s="166" t="str">
        <f>IF($AG239,IF(AND($I239&lt;&gt;"",$I239&lt;&gt;0),ROUND(ROUND($I239,3)*Cenas!$B$23*Cenas!I$27,2),0),"")</f>
        <v/>
      </c>
      <c r="S239" s="169" t="str">
        <f>IF($AG239,IF(AND($I239&lt;&gt;"",$I239&lt;&gt;0),ROUND(ROUND($I239,3)*Cenas!$B$23*Cenas!F$27,2),0),"")</f>
        <v/>
      </c>
      <c r="U239" t="b">
        <f t="shared" si="26"/>
        <v>1</v>
      </c>
      <c r="V239" t="b">
        <f t="shared" si="27"/>
        <v>1</v>
      </c>
      <c r="W239" t="b">
        <f>OR(AND(U239,V239,S239&gt;=0.89*'Daļu izvēle'!J235),NOT(Y239))</f>
        <v>1</v>
      </c>
      <c r="X239" t="b">
        <f t="shared" si="28"/>
        <v>1</v>
      </c>
      <c r="Y239" t="b">
        <f>AND($A239="x",NOT(ISBLANK('Daļu izvēle'!Q235)))</f>
        <v>0</v>
      </c>
      <c r="Z239" t="b">
        <f t="shared" si="29"/>
        <v>1</v>
      </c>
      <c r="AC239" s="1" t="b">
        <f>AND($A239="x",'Daļu izvēle'!$Q235&lt;&gt;"",ISBLANK($K239))</f>
        <v>0</v>
      </c>
      <c r="AD239" s="1" t="b">
        <f>AND($A239="x",'Daļu izvēle'!$Q235&lt;&gt;"",ISBLANK($P239))</f>
        <v>0</v>
      </c>
      <c r="AE239" s="1" t="e">
        <f t="shared" si="24"/>
        <v>#VALUE!</v>
      </c>
      <c r="AG239" s="76" t="b">
        <f>AND($A239="x",'Daļu izvēle'!$Q235&lt;&gt;"",'Daļu izvēle'!Q235&lt;&gt;0)</f>
        <v>0</v>
      </c>
      <c r="AH239" s="76" t="b">
        <f t="shared" si="30"/>
        <v>0</v>
      </c>
      <c r="AI239" s="57" t="b">
        <f>I239&gt;=0.85*Stādīšana!I238</f>
        <v>1</v>
      </c>
      <c r="AJ239" s="57" t="b">
        <f t="shared" si="31"/>
        <v>1</v>
      </c>
    </row>
    <row r="240" spans="1:36" hidden="1" x14ac:dyDescent="0.3">
      <c r="A240" s="324" t="str">
        <f>SUBSTITUTE('Daļu izvēle'!A236,"0","")</f>
        <v/>
      </c>
      <c r="B240" s="365">
        <f>'Daļu izvēle'!B236</f>
        <v>228</v>
      </c>
      <c r="C240" s="365" t="str">
        <f>'Daļu izvēle'!C236</f>
        <v>Ziemeļkurzeme</v>
      </c>
      <c r="D240" s="366" t="str">
        <f>'Daļu izvēle'!D236</f>
        <v>Grīņu</v>
      </c>
      <c r="E240" s="370">
        <f>'Daļu izvēle'!Q236</f>
        <v>40</v>
      </c>
      <c r="F240" s="370">
        <f>'Daļu izvēle'!R236</f>
        <v>40</v>
      </c>
      <c r="G240" s="108">
        <f>'Daļu izvēle'!S236</f>
        <v>0</v>
      </c>
      <c r="H240" s="109">
        <f>'Daļu izvēle'!T236</f>
        <v>0</v>
      </c>
      <c r="I240" s="383"/>
      <c r="J240" s="404">
        <f t="shared" si="25"/>
        <v>0</v>
      </c>
      <c r="K240" s="167" t="str">
        <f>IF($AG240,IF(AND($I240&lt;&gt;"",$I240&lt;&gt;0),ROUND(ROUND($I240,3)*Cenas!$B$23*Cenas!B$27,2),0),"")</f>
        <v/>
      </c>
      <c r="L240" s="166" t="str">
        <f>IF($AG240,IF(AND($I240&lt;&gt;"",$I240&lt;&gt;0),ROUND(ROUND($I240,3)*Cenas!$B$23*Cenas!C$27,2),0),"")</f>
        <v/>
      </c>
      <c r="M240" s="166" t="str">
        <f>IF($AG240,IF(AND($I240&lt;&gt;"",$I240&lt;&gt;0),ROUND(ROUND($I240,3)*Cenas!$B$23*Cenas!D$27,2),0),"")</f>
        <v/>
      </c>
      <c r="N240" s="166" t="str">
        <f>IF($AG240,IF(AND($I240&lt;&gt;"",$I240&lt;&gt;0),ROUND(ROUND($I240,3)*Cenas!$B$23*Cenas!E$27,2),0),"")</f>
        <v/>
      </c>
      <c r="O240" s="166" t="str">
        <f>IF($AG240,IF(AND($I240&lt;&gt;"",$I240&lt;&gt;0),ROUND(ROUND($I240,3)*Cenas!$B$23*Cenas!F$27,2),0),"")</f>
        <v/>
      </c>
      <c r="P240" s="166" t="str">
        <f>IF($AG240,IF(AND($I240&lt;&gt;"",$I240&lt;&gt;0),ROUND(ROUND($I240,3)*Cenas!$B$23*Cenas!D$27,2),0),"")</f>
        <v/>
      </c>
      <c r="Q240" s="166" t="str">
        <f>IF($AG240,IF(AND($I240&lt;&gt;"",$I240&lt;&gt;0),ROUND(ROUND($I240,3)*Cenas!$B$23*Cenas!E$27,2),0),"")</f>
        <v/>
      </c>
      <c r="R240" s="166" t="str">
        <f>IF($AG240,IF(AND($I240&lt;&gt;"",$I240&lt;&gt;0),ROUND(ROUND($I240,3)*Cenas!$B$23*Cenas!I$27,2),0),"")</f>
        <v/>
      </c>
      <c r="S240" s="169" t="str">
        <f>IF($AG240,IF(AND($I240&lt;&gt;"",$I240&lt;&gt;0),ROUND(ROUND($I240,3)*Cenas!$B$23*Cenas!F$27,2),0),"")</f>
        <v/>
      </c>
      <c r="U240" t="b">
        <f t="shared" si="26"/>
        <v>1</v>
      </c>
      <c r="V240" t="b">
        <f t="shared" si="27"/>
        <v>1</v>
      </c>
      <c r="W240" t="b">
        <f>OR(AND(U240,V240,S240&gt;=0.89*'Daļu izvēle'!J236),NOT(Y240))</f>
        <v>1</v>
      </c>
      <c r="X240" t="b">
        <f t="shared" si="28"/>
        <v>1</v>
      </c>
      <c r="Y240" t="b">
        <f>AND($A240="x",NOT(ISBLANK('Daļu izvēle'!Q236)))</f>
        <v>0</v>
      </c>
      <c r="Z240" t="b">
        <f t="shared" si="29"/>
        <v>1</v>
      </c>
      <c r="AC240" s="1" t="b">
        <f>AND($A240="x",'Daļu izvēle'!$Q236&lt;&gt;"",ISBLANK($K240))</f>
        <v>0</v>
      </c>
      <c r="AD240" s="1" t="b">
        <f>AND($A240="x",'Daļu izvēle'!$Q236&lt;&gt;"",ISBLANK($P240))</f>
        <v>0</v>
      </c>
      <c r="AE240" s="1" t="e">
        <f t="shared" si="24"/>
        <v>#VALUE!</v>
      </c>
      <c r="AG240" s="76" t="b">
        <f>AND($A240="x",'Daļu izvēle'!$Q236&lt;&gt;"",'Daļu izvēle'!Q236&lt;&gt;0)</f>
        <v>0</v>
      </c>
      <c r="AH240" s="76" t="b">
        <f t="shared" si="30"/>
        <v>0</v>
      </c>
      <c r="AI240" s="57" t="b">
        <f>I240&gt;=0.85*Stādīšana!I239</f>
        <v>1</v>
      </c>
      <c r="AJ240" s="57" t="b">
        <f t="shared" si="31"/>
        <v>1</v>
      </c>
    </row>
    <row r="241" spans="1:36" hidden="1" x14ac:dyDescent="0.3">
      <c r="A241" s="324" t="str">
        <f>SUBSTITUTE('Daļu izvēle'!A237,"0","")</f>
        <v/>
      </c>
      <c r="B241" s="365">
        <f>'Daļu izvēle'!B237</f>
        <v>229</v>
      </c>
      <c r="C241" s="365" t="str">
        <f>'Daļu izvēle'!C237</f>
        <v>Ziemeļkurzeme</v>
      </c>
      <c r="D241" s="366" t="str">
        <f>'Daļu izvēle'!D237</f>
        <v>Grīņu</v>
      </c>
      <c r="E241" s="370">
        <f>'Daļu izvēle'!Q237</f>
        <v>0</v>
      </c>
      <c r="F241" s="370">
        <f>'Daļu izvēle'!R237</f>
        <v>0</v>
      </c>
      <c r="G241" s="108">
        <f>'Daļu izvēle'!S237</f>
        <v>0</v>
      </c>
      <c r="H241" s="109">
        <f>'Daļu izvēle'!T237</f>
        <v>0</v>
      </c>
      <c r="I241" s="383"/>
      <c r="J241" s="404">
        <f t="shared" si="25"/>
        <v>0</v>
      </c>
      <c r="K241" s="167" t="str">
        <f>IF($AG241,IF(AND($I241&lt;&gt;"",$I241&lt;&gt;0),ROUND(ROUND($I241,3)*Cenas!$B$23*Cenas!B$27,2),0),"")</f>
        <v/>
      </c>
      <c r="L241" s="166" t="str">
        <f>IF($AG241,IF(AND($I241&lt;&gt;"",$I241&lt;&gt;0),ROUND(ROUND($I241,3)*Cenas!$B$23*Cenas!C$27,2),0),"")</f>
        <v/>
      </c>
      <c r="M241" s="166" t="str">
        <f>IF($AG241,IF(AND($I241&lt;&gt;"",$I241&lt;&gt;0),ROUND(ROUND($I241,3)*Cenas!$B$23*Cenas!D$27,2),0),"")</f>
        <v/>
      </c>
      <c r="N241" s="166" t="str">
        <f>IF($AG241,IF(AND($I241&lt;&gt;"",$I241&lt;&gt;0),ROUND(ROUND($I241,3)*Cenas!$B$23*Cenas!E$27,2),0),"")</f>
        <v/>
      </c>
      <c r="O241" s="166" t="str">
        <f>IF($AG241,IF(AND($I241&lt;&gt;"",$I241&lt;&gt;0),ROUND(ROUND($I241,3)*Cenas!$B$23*Cenas!F$27,2),0),"")</f>
        <v/>
      </c>
      <c r="P241" s="166" t="str">
        <f>IF($AG241,IF(AND($I241&lt;&gt;"",$I241&lt;&gt;0),ROUND(ROUND($I241,3)*Cenas!$B$23*Cenas!D$27,2),0),"")</f>
        <v/>
      </c>
      <c r="Q241" s="166" t="str">
        <f>IF($AG241,IF(AND($I241&lt;&gt;"",$I241&lt;&gt;0),ROUND(ROUND($I241,3)*Cenas!$B$23*Cenas!E$27,2),0),"")</f>
        <v/>
      </c>
      <c r="R241" s="166" t="str">
        <f>IF($AG241,IF(AND($I241&lt;&gt;"",$I241&lt;&gt;0),ROUND(ROUND($I241,3)*Cenas!$B$23*Cenas!I$27,2),0),"")</f>
        <v/>
      </c>
      <c r="S241" s="169" t="str">
        <f>IF($AG241,IF(AND($I241&lt;&gt;"",$I241&lt;&gt;0),ROUND(ROUND($I241,3)*Cenas!$B$23*Cenas!F$27,2),0),"")</f>
        <v/>
      </c>
      <c r="U241" t="b">
        <f t="shared" si="26"/>
        <v>1</v>
      </c>
      <c r="V241" t="b">
        <f t="shared" si="27"/>
        <v>1</v>
      </c>
      <c r="W241" t="b">
        <f>OR(AND(U241,V241,S241&gt;=0.89*'Daļu izvēle'!J237),NOT(Y241))</f>
        <v>1</v>
      </c>
      <c r="X241" t="b">
        <f t="shared" si="28"/>
        <v>1</v>
      </c>
      <c r="Y241" t="b">
        <f>AND($A241="x",NOT(ISBLANK('Daļu izvēle'!Q237)))</f>
        <v>0</v>
      </c>
      <c r="Z241" t="b">
        <f t="shared" si="29"/>
        <v>1</v>
      </c>
      <c r="AC241" s="1" t="b">
        <f>AND($A241="x",'Daļu izvēle'!$Q237&lt;&gt;"",ISBLANK($K241))</f>
        <v>0</v>
      </c>
      <c r="AD241" s="1" t="b">
        <f>AND($A241="x",'Daļu izvēle'!$Q237&lt;&gt;"",ISBLANK($P241))</f>
        <v>0</v>
      </c>
      <c r="AE241" s="1" t="e">
        <f t="shared" si="24"/>
        <v>#VALUE!</v>
      </c>
      <c r="AG241" s="76" t="b">
        <f>AND($A241="x",'Daļu izvēle'!$Q237&lt;&gt;"",'Daļu izvēle'!Q237&lt;&gt;0)</f>
        <v>0</v>
      </c>
      <c r="AH241" s="76" t="b">
        <f t="shared" si="30"/>
        <v>0</v>
      </c>
      <c r="AI241" s="57" t="b">
        <f>I241&gt;=0.85*Stādīšana!I240</f>
        <v>1</v>
      </c>
      <c r="AJ241" s="57" t="b">
        <f t="shared" si="31"/>
        <v>1</v>
      </c>
    </row>
    <row r="242" spans="1:36" hidden="1" x14ac:dyDescent="0.3">
      <c r="A242" s="324" t="str">
        <f>SUBSTITUTE('Daļu izvēle'!A238,"0","")</f>
        <v/>
      </c>
      <c r="B242" s="365">
        <f>'Daļu izvēle'!B238</f>
        <v>230</v>
      </c>
      <c r="C242" s="365" t="str">
        <f>'Daļu izvēle'!C238</f>
        <v>Ziemeļkurzeme</v>
      </c>
      <c r="D242" s="366" t="str">
        <f>'Daļu izvēle'!D238</f>
        <v>Grīņu</v>
      </c>
      <c r="E242" s="370">
        <f>'Daļu izvēle'!Q238</f>
        <v>0</v>
      </c>
      <c r="F242" s="370">
        <f>'Daļu izvēle'!R238</f>
        <v>0</v>
      </c>
      <c r="G242" s="108">
        <f>'Daļu izvēle'!S238</f>
        <v>0</v>
      </c>
      <c r="H242" s="109">
        <f>'Daļu izvēle'!T238</f>
        <v>0</v>
      </c>
      <c r="I242" s="383"/>
      <c r="J242" s="404">
        <f t="shared" si="25"/>
        <v>0</v>
      </c>
      <c r="K242" s="167" t="str">
        <f>IF($AG242,IF(AND($I242&lt;&gt;"",$I242&lt;&gt;0),ROUND(ROUND($I242,3)*Cenas!$B$23*Cenas!B$27,2),0),"")</f>
        <v/>
      </c>
      <c r="L242" s="166" t="str">
        <f>IF($AG242,IF(AND($I242&lt;&gt;"",$I242&lt;&gt;0),ROUND(ROUND($I242,3)*Cenas!$B$23*Cenas!C$27,2),0),"")</f>
        <v/>
      </c>
      <c r="M242" s="166" t="str">
        <f>IF($AG242,IF(AND($I242&lt;&gt;"",$I242&lt;&gt;0),ROUND(ROUND($I242,3)*Cenas!$B$23*Cenas!D$27,2),0),"")</f>
        <v/>
      </c>
      <c r="N242" s="166" t="str">
        <f>IF($AG242,IF(AND($I242&lt;&gt;"",$I242&lt;&gt;0),ROUND(ROUND($I242,3)*Cenas!$B$23*Cenas!E$27,2),0),"")</f>
        <v/>
      </c>
      <c r="O242" s="166" t="str">
        <f>IF($AG242,IF(AND($I242&lt;&gt;"",$I242&lt;&gt;0),ROUND(ROUND($I242,3)*Cenas!$B$23*Cenas!F$27,2),0),"")</f>
        <v/>
      </c>
      <c r="P242" s="166" t="str">
        <f>IF($AG242,IF(AND($I242&lt;&gt;"",$I242&lt;&gt;0),ROUND(ROUND($I242,3)*Cenas!$B$23*Cenas!D$27,2),0),"")</f>
        <v/>
      </c>
      <c r="Q242" s="166" t="str">
        <f>IF($AG242,IF(AND($I242&lt;&gt;"",$I242&lt;&gt;0),ROUND(ROUND($I242,3)*Cenas!$B$23*Cenas!E$27,2),0),"")</f>
        <v/>
      </c>
      <c r="R242" s="166" t="str">
        <f>IF($AG242,IF(AND($I242&lt;&gt;"",$I242&lt;&gt;0),ROUND(ROUND($I242,3)*Cenas!$B$23*Cenas!I$27,2),0),"")</f>
        <v/>
      </c>
      <c r="S242" s="169" t="str">
        <f>IF($AG242,IF(AND($I242&lt;&gt;"",$I242&lt;&gt;0),ROUND(ROUND($I242,3)*Cenas!$B$23*Cenas!F$27,2),0),"")</f>
        <v/>
      </c>
      <c r="U242" t="b">
        <f t="shared" si="26"/>
        <v>1</v>
      </c>
      <c r="V242" t="b">
        <f t="shared" si="27"/>
        <v>1</v>
      </c>
      <c r="W242" t="b">
        <f>OR(AND(U242,V242,S242&gt;=0.89*'Daļu izvēle'!J238),NOT(Y242))</f>
        <v>1</v>
      </c>
      <c r="X242" t="b">
        <f t="shared" si="28"/>
        <v>1</v>
      </c>
      <c r="Y242" t="b">
        <f>AND($A242="x",NOT(ISBLANK('Daļu izvēle'!Q238)))</f>
        <v>0</v>
      </c>
      <c r="Z242" t="b">
        <f t="shared" si="29"/>
        <v>1</v>
      </c>
      <c r="AC242" s="1" t="b">
        <f>AND($A242="x",'Daļu izvēle'!$Q238&lt;&gt;"",ISBLANK($K242))</f>
        <v>0</v>
      </c>
      <c r="AD242" s="1" t="b">
        <f>AND($A242="x",'Daļu izvēle'!$Q238&lt;&gt;"",ISBLANK($P242))</f>
        <v>0</v>
      </c>
      <c r="AE242" s="1" t="e">
        <f t="shared" si="24"/>
        <v>#VALUE!</v>
      </c>
      <c r="AG242" s="76" t="b">
        <f>AND($A242="x",'Daļu izvēle'!$Q238&lt;&gt;"",'Daļu izvēle'!Q238&lt;&gt;0)</f>
        <v>0</v>
      </c>
      <c r="AH242" s="76" t="b">
        <f t="shared" si="30"/>
        <v>0</v>
      </c>
      <c r="AI242" s="57" t="b">
        <f>I242&gt;=0.85*Stādīšana!I241</f>
        <v>1</v>
      </c>
      <c r="AJ242" s="57" t="b">
        <f t="shared" si="31"/>
        <v>1</v>
      </c>
    </row>
    <row r="243" spans="1:36" hidden="1" x14ac:dyDescent="0.3">
      <c r="A243" s="324" t="str">
        <f>SUBSTITUTE('Daļu izvēle'!A239,"0","")</f>
        <v/>
      </c>
      <c r="B243" s="365">
        <f>'Daļu izvēle'!B239</f>
        <v>231</v>
      </c>
      <c r="C243" s="365" t="str">
        <f>'Daļu izvēle'!C239</f>
        <v>Ziemeļkurzeme</v>
      </c>
      <c r="D243" s="366" t="str">
        <f>'Daļu izvēle'!D239</f>
        <v>Grīņu</v>
      </c>
      <c r="E243" s="370">
        <f>'Daļu izvēle'!Q239</f>
        <v>0</v>
      </c>
      <c r="F243" s="370">
        <f>'Daļu izvēle'!R239</f>
        <v>0</v>
      </c>
      <c r="G243" s="108">
        <f>'Daļu izvēle'!S239</f>
        <v>0</v>
      </c>
      <c r="H243" s="109">
        <f>'Daļu izvēle'!T239</f>
        <v>0</v>
      </c>
      <c r="I243" s="383"/>
      <c r="J243" s="404">
        <f t="shared" si="25"/>
        <v>0</v>
      </c>
      <c r="K243" s="167" t="str">
        <f>IF($AG243,IF(AND($I243&lt;&gt;"",$I243&lt;&gt;0),ROUND(ROUND($I243,3)*Cenas!$B$23*Cenas!B$27,2),0),"")</f>
        <v/>
      </c>
      <c r="L243" s="166" t="str">
        <f>IF($AG243,IF(AND($I243&lt;&gt;"",$I243&lt;&gt;0),ROUND(ROUND($I243,3)*Cenas!$B$23*Cenas!C$27,2),0),"")</f>
        <v/>
      </c>
      <c r="M243" s="166" t="str">
        <f>IF($AG243,IF(AND($I243&lt;&gt;"",$I243&lt;&gt;0),ROUND(ROUND($I243,3)*Cenas!$B$23*Cenas!D$27,2),0),"")</f>
        <v/>
      </c>
      <c r="N243" s="166" t="str">
        <f>IF($AG243,IF(AND($I243&lt;&gt;"",$I243&lt;&gt;0),ROUND(ROUND($I243,3)*Cenas!$B$23*Cenas!E$27,2),0),"")</f>
        <v/>
      </c>
      <c r="O243" s="166" t="str">
        <f>IF($AG243,IF(AND($I243&lt;&gt;"",$I243&lt;&gt;0),ROUND(ROUND($I243,3)*Cenas!$B$23*Cenas!F$27,2),0),"")</f>
        <v/>
      </c>
      <c r="P243" s="166" t="str">
        <f>IF($AG243,IF(AND($I243&lt;&gt;"",$I243&lt;&gt;0),ROUND(ROUND($I243,3)*Cenas!$B$23*Cenas!D$27,2),0),"")</f>
        <v/>
      </c>
      <c r="Q243" s="166" t="str">
        <f>IF($AG243,IF(AND($I243&lt;&gt;"",$I243&lt;&gt;0),ROUND(ROUND($I243,3)*Cenas!$B$23*Cenas!E$27,2),0),"")</f>
        <v/>
      </c>
      <c r="R243" s="166" t="str">
        <f>IF($AG243,IF(AND($I243&lt;&gt;"",$I243&lt;&gt;0),ROUND(ROUND($I243,3)*Cenas!$B$23*Cenas!I$27,2),0),"")</f>
        <v/>
      </c>
      <c r="S243" s="169" t="str">
        <f>IF($AG243,IF(AND($I243&lt;&gt;"",$I243&lt;&gt;0),ROUND(ROUND($I243,3)*Cenas!$B$23*Cenas!F$27,2),0),"")</f>
        <v/>
      </c>
      <c r="U243" t="b">
        <f t="shared" si="26"/>
        <v>1</v>
      </c>
      <c r="V243" t="b">
        <f t="shared" si="27"/>
        <v>1</v>
      </c>
      <c r="W243" t="b">
        <f>OR(AND(U243,V243,S243&gt;=0.89*'Daļu izvēle'!J239),NOT(Y243))</f>
        <v>1</v>
      </c>
      <c r="X243" t="b">
        <f t="shared" si="28"/>
        <v>1</v>
      </c>
      <c r="Y243" t="b">
        <f>AND($A243="x",NOT(ISBLANK('Daļu izvēle'!Q239)))</f>
        <v>0</v>
      </c>
      <c r="Z243" t="b">
        <f t="shared" si="29"/>
        <v>1</v>
      </c>
      <c r="AC243" s="1" t="b">
        <f>AND($A243="x",'Daļu izvēle'!$Q239&lt;&gt;"",ISBLANK($K243))</f>
        <v>0</v>
      </c>
      <c r="AD243" s="1" t="b">
        <f>AND($A243="x",'Daļu izvēle'!$Q239&lt;&gt;"",ISBLANK($P243))</f>
        <v>0</v>
      </c>
      <c r="AE243" s="1" t="e">
        <f t="shared" si="24"/>
        <v>#VALUE!</v>
      </c>
      <c r="AG243" s="76" t="b">
        <f>AND($A243="x",'Daļu izvēle'!$Q239&lt;&gt;"",'Daļu izvēle'!Q239&lt;&gt;0)</f>
        <v>0</v>
      </c>
      <c r="AH243" s="76" t="b">
        <f t="shared" si="30"/>
        <v>0</v>
      </c>
      <c r="AI243" s="57" t="b">
        <f>I243&gt;=0.85*Stādīšana!I242</f>
        <v>1</v>
      </c>
      <c r="AJ243" s="57" t="b">
        <f t="shared" si="31"/>
        <v>1</v>
      </c>
    </row>
    <row r="244" spans="1:36" hidden="1" x14ac:dyDescent="0.3">
      <c r="A244" s="324" t="str">
        <f>SUBSTITUTE('Daļu izvēle'!A240,"0","")</f>
        <v/>
      </c>
      <c r="B244" s="365">
        <f>'Daļu izvēle'!B240</f>
        <v>232</v>
      </c>
      <c r="C244" s="365" t="str">
        <f>'Daļu izvēle'!C240</f>
        <v>Ziemeļkurzeme</v>
      </c>
      <c r="D244" s="366" t="str">
        <f>'Daļu izvēle'!D240</f>
        <v>Grīņu</v>
      </c>
      <c r="E244" s="370">
        <f>'Daļu izvēle'!Q240</f>
        <v>0</v>
      </c>
      <c r="F244" s="370">
        <f>'Daļu izvēle'!R240</f>
        <v>0</v>
      </c>
      <c r="G244" s="108">
        <f>'Daļu izvēle'!S240</f>
        <v>0</v>
      </c>
      <c r="H244" s="109">
        <f>'Daļu izvēle'!T240</f>
        <v>0</v>
      </c>
      <c r="I244" s="383"/>
      <c r="J244" s="404">
        <f t="shared" si="25"/>
        <v>0</v>
      </c>
      <c r="K244" s="167" t="str">
        <f>IF($AG244,IF(AND($I244&lt;&gt;"",$I244&lt;&gt;0),ROUND(ROUND($I244,3)*Cenas!$B$23*Cenas!B$27,2),0),"")</f>
        <v/>
      </c>
      <c r="L244" s="166" t="str">
        <f>IF($AG244,IF(AND($I244&lt;&gt;"",$I244&lt;&gt;0),ROUND(ROUND($I244,3)*Cenas!$B$23*Cenas!C$27,2),0),"")</f>
        <v/>
      </c>
      <c r="M244" s="166" t="str">
        <f>IF($AG244,IF(AND($I244&lt;&gt;"",$I244&lt;&gt;0),ROUND(ROUND($I244,3)*Cenas!$B$23*Cenas!D$27,2),0),"")</f>
        <v/>
      </c>
      <c r="N244" s="166" t="str">
        <f>IF($AG244,IF(AND($I244&lt;&gt;"",$I244&lt;&gt;0),ROUND(ROUND($I244,3)*Cenas!$B$23*Cenas!E$27,2),0),"")</f>
        <v/>
      </c>
      <c r="O244" s="166" t="str">
        <f>IF($AG244,IF(AND($I244&lt;&gt;"",$I244&lt;&gt;0),ROUND(ROUND($I244,3)*Cenas!$B$23*Cenas!F$27,2),0),"")</f>
        <v/>
      </c>
      <c r="P244" s="166" t="str">
        <f>IF($AG244,IF(AND($I244&lt;&gt;"",$I244&lt;&gt;0),ROUND(ROUND($I244,3)*Cenas!$B$23*Cenas!D$27,2),0),"")</f>
        <v/>
      </c>
      <c r="Q244" s="166" t="str">
        <f>IF($AG244,IF(AND($I244&lt;&gt;"",$I244&lt;&gt;0),ROUND(ROUND($I244,3)*Cenas!$B$23*Cenas!E$27,2),0),"")</f>
        <v/>
      </c>
      <c r="R244" s="166" t="str">
        <f>IF($AG244,IF(AND($I244&lt;&gt;"",$I244&lt;&gt;0),ROUND(ROUND($I244,3)*Cenas!$B$23*Cenas!I$27,2),0),"")</f>
        <v/>
      </c>
      <c r="S244" s="169" t="str">
        <f>IF($AG244,IF(AND($I244&lt;&gt;"",$I244&lt;&gt;0),ROUND(ROUND($I244,3)*Cenas!$B$23*Cenas!F$27,2),0),"")</f>
        <v/>
      </c>
      <c r="U244" t="b">
        <f t="shared" si="26"/>
        <v>1</v>
      </c>
      <c r="V244" t="b">
        <f t="shared" si="27"/>
        <v>1</v>
      </c>
      <c r="W244" t="b">
        <f>OR(AND(U244,V244,S244&gt;=0.89*'Daļu izvēle'!J240),NOT(Y244))</f>
        <v>1</v>
      </c>
      <c r="X244" t="b">
        <f t="shared" si="28"/>
        <v>1</v>
      </c>
      <c r="Y244" t="b">
        <f>AND($A244="x",NOT(ISBLANK('Daļu izvēle'!Q240)))</f>
        <v>0</v>
      </c>
      <c r="Z244" t="b">
        <f t="shared" si="29"/>
        <v>1</v>
      </c>
      <c r="AC244" s="1" t="b">
        <f>AND($A244="x",'Daļu izvēle'!$Q240&lt;&gt;"",ISBLANK($K244))</f>
        <v>0</v>
      </c>
      <c r="AD244" s="1" t="b">
        <f>AND($A244="x",'Daļu izvēle'!$Q240&lt;&gt;"",ISBLANK($P244))</f>
        <v>0</v>
      </c>
      <c r="AE244" s="1" t="e">
        <f t="shared" si="24"/>
        <v>#VALUE!</v>
      </c>
      <c r="AG244" s="76" t="b">
        <f>AND($A244="x",'Daļu izvēle'!$Q240&lt;&gt;"",'Daļu izvēle'!Q240&lt;&gt;0)</f>
        <v>0</v>
      </c>
      <c r="AH244" s="76" t="b">
        <f t="shared" si="30"/>
        <v>0</v>
      </c>
      <c r="AI244" s="57" t="b">
        <f>I244&gt;=0.85*Stādīšana!I243</f>
        <v>1</v>
      </c>
      <c r="AJ244" s="57" t="b">
        <f t="shared" si="31"/>
        <v>1</v>
      </c>
    </row>
    <row r="245" spans="1:36" hidden="1" x14ac:dyDescent="0.3">
      <c r="A245" s="324" t="str">
        <f>SUBSTITUTE('Daļu izvēle'!A241,"0","")</f>
        <v/>
      </c>
      <c r="B245" s="365">
        <f>'Daļu izvēle'!B241</f>
        <v>233</v>
      </c>
      <c r="C245" s="365" t="str">
        <f>'Daļu izvēle'!C241</f>
        <v>Ziemeļkurzeme</v>
      </c>
      <c r="D245" s="366" t="str">
        <f>'Daļu izvēle'!D241</f>
        <v>Zilokalnu</v>
      </c>
      <c r="E245" s="370">
        <f>'Daļu izvēle'!Q241</f>
        <v>55</v>
      </c>
      <c r="F245" s="370">
        <f>'Daļu izvēle'!R241</f>
        <v>55</v>
      </c>
      <c r="G245" s="108">
        <f>'Daļu izvēle'!S241</f>
        <v>0</v>
      </c>
      <c r="H245" s="109">
        <f>'Daļu izvēle'!T241</f>
        <v>0</v>
      </c>
      <c r="I245" s="383"/>
      <c r="J245" s="404">
        <f t="shared" si="25"/>
        <v>0</v>
      </c>
      <c r="K245" s="167" t="str">
        <f>IF($AG245,IF(AND($I245&lt;&gt;"",$I245&lt;&gt;0),ROUND(ROUND($I245,3)*Cenas!$B$23*Cenas!B$27,2),0),"")</f>
        <v/>
      </c>
      <c r="L245" s="166" t="str">
        <f>IF($AG245,IF(AND($I245&lt;&gt;"",$I245&lt;&gt;0),ROUND(ROUND($I245,3)*Cenas!$B$23*Cenas!C$27,2),0),"")</f>
        <v/>
      </c>
      <c r="M245" s="166" t="str">
        <f>IF($AG245,IF(AND($I245&lt;&gt;"",$I245&lt;&gt;0),ROUND(ROUND($I245,3)*Cenas!$B$23*Cenas!D$27,2),0),"")</f>
        <v/>
      </c>
      <c r="N245" s="166" t="str">
        <f>IF($AG245,IF(AND($I245&lt;&gt;"",$I245&lt;&gt;0),ROUND(ROUND($I245,3)*Cenas!$B$23*Cenas!E$27,2),0),"")</f>
        <v/>
      </c>
      <c r="O245" s="166" t="str">
        <f>IF($AG245,IF(AND($I245&lt;&gt;"",$I245&lt;&gt;0),ROUND(ROUND($I245,3)*Cenas!$B$23*Cenas!F$27,2),0),"")</f>
        <v/>
      </c>
      <c r="P245" s="166" t="str">
        <f>IF($AG245,IF(AND($I245&lt;&gt;"",$I245&lt;&gt;0),ROUND(ROUND($I245,3)*Cenas!$B$23*Cenas!D$27,2),0),"")</f>
        <v/>
      </c>
      <c r="Q245" s="166" t="str">
        <f>IF($AG245,IF(AND($I245&lt;&gt;"",$I245&lt;&gt;0),ROUND(ROUND($I245,3)*Cenas!$B$23*Cenas!E$27,2),0),"")</f>
        <v/>
      </c>
      <c r="R245" s="166" t="str">
        <f>IF($AG245,IF(AND($I245&lt;&gt;"",$I245&lt;&gt;0),ROUND(ROUND($I245,3)*Cenas!$B$23*Cenas!I$27,2),0),"")</f>
        <v/>
      </c>
      <c r="S245" s="169" t="str">
        <f>IF($AG245,IF(AND($I245&lt;&gt;"",$I245&lt;&gt;0),ROUND(ROUND($I245,3)*Cenas!$B$23*Cenas!F$27,2),0),"")</f>
        <v/>
      </c>
      <c r="U245" t="b">
        <f t="shared" si="26"/>
        <v>1</v>
      </c>
      <c r="V245" t="b">
        <f t="shared" si="27"/>
        <v>1</v>
      </c>
      <c r="W245" t="b">
        <f>OR(AND(U245,V245,S245&gt;=0.89*'Daļu izvēle'!J241),NOT(Y245))</f>
        <v>1</v>
      </c>
      <c r="X245" t="b">
        <f t="shared" si="28"/>
        <v>1</v>
      </c>
      <c r="Y245" t="b">
        <f>AND($A245="x",NOT(ISBLANK('Daļu izvēle'!Q241)))</f>
        <v>0</v>
      </c>
      <c r="Z245" t="b">
        <f t="shared" si="29"/>
        <v>1</v>
      </c>
      <c r="AC245" s="1" t="b">
        <f>AND($A245="x",'Daļu izvēle'!$Q241&lt;&gt;"",ISBLANK($K245))</f>
        <v>0</v>
      </c>
      <c r="AD245" s="1" t="b">
        <f>AND($A245="x",'Daļu izvēle'!$Q241&lt;&gt;"",ISBLANK($P245))</f>
        <v>0</v>
      </c>
      <c r="AE245" s="1" t="e">
        <f t="shared" si="24"/>
        <v>#VALUE!</v>
      </c>
      <c r="AG245" s="76" t="b">
        <f>AND($A245="x",'Daļu izvēle'!$Q241&lt;&gt;"",'Daļu izvēle'!Q241&lt;&gt;0)</f>
        <v>0</v>
      </c>
      <c r="AH245" s="76" t="b">
        <f t="shared" si="30"/>
        <v>0</v>
      </c>
      <c r="AI245" s="57" t="b">
        <f>I245&gt;=0.85*Stādīšana!I244</f>
        <v>1</v>
      </c>
      <c r="AJ245" s="57" t="b">
        <f t="shared" si="31"/>
        <v>1</v>
      </c>
    </row>
    <row r="246" spans="1:36" hidden="1" x14ac:dyDescent="0.3">
      <c r="A246" s="324" t="str">
        <f>SUBSTITUTE('Daļu izvēle'!A242,"0","")</f>
        <v/>
      </c>
      <c r="B246" s="365">
        <f>'Daļu izvēle'!B242</f>
        <v>234</v>
      </c>
      <c r="C246" s="365" t="str">
        <f>'Daļu izvēle'!C242</f>
        <v>Ziemeļkurzeme</v>
      </c>
      <c r="D246" s="366" t="str">
        <f>'Daļu izvēle'!D242</f>
        <v>Zilokalnu</v>
      </c>
      <c r="E246" s="370">
        <f>'Daļu izvēle'!Q242</f>
        <v>50</v>
      </c>
      <c r="F246" s="370">
        <f>'Daļu izvēle'!R242</f>
        <v>0</v>
      </c>
      <c r="G246" s="108">
        <f>'Daļu izvēle'!S242</f>
        <v>0</v>
      </c>
      <c r="H246" s="109">
        <f>'Daļu izvēle'!T242</f>
        <v>0</v>
      </c>
      <c r="I246" s="383"/>
      <c r="J246" s="404">
        <f t="shared" si="25"/>
        <v>0</v>
      </c>
      <c r="K246" s="167" t="str">
        <f>IF($AG246,IF(AND($I246&lt;&gt;"",$I246&lt;&gt;0),ROUND(ROUND($I246,3)*Cenas!$B$23*Cenas!B$27,2),0),"")</f>
        <v/>
      </c>
      <c r="L246" s="166" t="str">
        <f>IF($AG246,IF(AND($I246&lt;&gt;"",$I246&lt;&gt;0),ROUND(ROUND($I246,3)*Cenas!$B$23*Cenas!C$27,2),0),"")</f>
        <v/>
      </c>
      <c r="M246" s="166" t="str">
        <f>IF($AG246,IF(AND($I246&lt;&gt;"",$I246&lt;&gt;0),ROUND(ROUND($I246,3)*Cenas!$B$23*Cenas!D$27,2),0),"")</f>
        <v/>
      </c>
      <c r="N246" s="166" t="str">
        <f>IF($AG246,IF(AND($I246&lt;&gt;"",$I246&lt;&gt;0),ROUND(ROUND($I246,3)*Cenas!$B$23*Cenas!E$27,2),0),"")</f>
        <v/>
      </c>
      <c r="O246" s="166" t="str">
        <f>IF($AG246,IF(AND($I246&lt;&gt;"",$I246&lt;&gt;0),ROUND(ROUND($I246,3)*Cenas!$B$23*Cenas!F$27,2),0),"")</f>
        <v/>
      </c>
      <c r="P246" s="166" t="str">
        <f>IF($AG246,IF(AND($I246&lt;&gt;"",$I246&lt;&gt;0),ROUND(ROUND($I246,3)*Cenas!$B$23*Cenas!D$27,2),0),"")</f>
        <v/>
      </c>
      <c r="Q246" s="166" t="str">
        <f>IF($AG246,IF(AND($I246&lt;&gt;"",$I246&lt;&gt;0),ROUND(ROUND($I246,3)*Cenas!$B$23*Cenas!E$27,2),0),"")</f>
        <v/>
      </c>
      <c r="R246" s="166" t="str">
        <f>IF($AG246,IF(AND($I246&lt;&gt;"",$I246&lt;&gt;0),ROUND(ROUND($I246,3)*Cenas!$B$23*Cenas!I$27,2),0),"")</f>
        <v/>
      </c>
      <c r="S246" s="169" t="str">
        <f>IF($AG246,IF(AND($I246&lt;&gt;"",$I246&lt;&gt;0),ROUND(ROUND($I246,3)*Cenas!$B$23*Cenas!F$27,2),0),"")</f>
        <v/>
      </c>
      <c r="U246" t="b">
        <f t="shared" si="26"/>
        <v>1</v>
      </c>
      <c r="V246" t="b">
        <f t="shared" si="27"/>
        <v>1</v>
      </c>
      <c r="W246" t="b">
        <f>OR(AND(U246,V246,S246&gt;=0.89*'Daļu izvēle'!J242),NOT(Y246))</f>
        <v>1</v>
      </c>
      <c r="X246" t="b">
        <f t="shared" si="28"/>
        <v>1</v>
      </c>
      <c r="Y246" t="b">
        <f>AND($A246="x",NOT(ISBLANK('Daļu izvēle'!Q242)))</f>
        <v>0</v>
      </c>
      <c r="Z246" t="b">
        <f t="shared" si="29"/>
        <v>1</v>
      </c>
      <c r="AC246" s="1" t="b">
        <f>AND($A246="x",'Daļu izvēle'!$Q242&lt;&gt;"",ISBLANK($K246))</f>
        <v>0</v>
      </c>
      <c r="AD246" s="1" t="b">
        <f>AND($A246="x",'Daļu izvēle'!$Q242&lt;&gt;"",ISBLANK($P246))</f>
        <v>0</v>
      </c>
      <c r="AE246" s="1" t="e">
        <f t="shared" si="24"/>
        <v>#VALUE!</v>
      </c>
      <c r="AG246" s="76" t="b">
        <f>AND($A246="x",'Daļu izvēle'!$Q242&lt;&gt;"",'Daļu izvēle'!Q242&lt;&gt;0)</f>
        <v>0</v>
      </c>
      <c r="AH246" s="76" t="b">
        <f t="shared" si="30"/>
        <v>0</v>
      </c>
      <c r="AI246" s="57" t="b">
        <f>I246&gt;=0.85*Stādīšana!I245</f>
        <v>1</v>
      </c>
      <c r="AJ246" s="57" t="b">
        <f t="shared" si="31"/>
        <v>1</v>
      </c>
    </row>
    <row r="247" spans="1:36" hidden="1" x14ac:dyDescent="0.3">
      <c r="A247" s="324" t="str">
        <f>SUBSTITUTE('Daļu izvēle'!A243,"0","")</f>
        <v/>
      </c>
      <c r="B247" s="365">
        <f>'Daļu izvēle'!B243</f>
        <v>235</v>
      </c>
      <c r="C247" s="365" t="str">
        <f>'Daļu izvēle'!C243</f>
        <v>Ziemeļkurzeme</v>
      </c>
      <c r="D247" s="366" t="str">
        <f>'Daļu izvēle'!D243</f>
        <v>Zilokalnu</v>
      </c>
      <c r="E247" s="370">
        <f>'Daļu izvēle'!Q243</f>
        <v>30</v>
      </c>
      <c r="F247" s="370">
        <f>'Daļu izvēle'!R243</f>
        <v>30</v>
      </c>
      <c r="G247" s="108">
        <f>'Daļu izvēle'!S243</f>
        <v>0</v>
      </c>
      <c r="H247" s="109">
        <f>'Daļu izvēle'!T243</f>
        <v>0</v>
      </c>
      <c r="I247" s="383"/>
      <c r="J247" s="404">
        <f t="shared" si="25"/>
        <v>0</v>
      </c>
      <c r="K247" s="167" t="str">
        <f>IF($AG247,IF(AND($I247&lt;&gt;"",$I247&lt;&gt;0),ROUND(ROUND($I247,3)*Cenas!$B$23*Cenas!B$27,2),0),"")</f>
        <v/>
      </c>
      <c r="L247" s="166" t="str">
        <f>IF($AG247,IF(AND($I247&lt;&gt;"",$I247&lt;&gt;0),ROUND(ROUND($I247,3)*Cenas!$B$23*Cenas!C$27,2),0),"")</f>
        <v/>
      </c>
      <c r="M247" s="166" t="str">
        <f>IF($AG247,IF(AND($I247&lt;&gt;"",$I247&lt;&gt;0),ROUND(ROUND($I247,3)*Cenas!$B$23*Cenas!D$27,2),0),"")</f>
        <v/>
      </c>
      <c r="N247" s="166" t="str">
        <f>IF($AG247,IF(AND($I247&lt;&gt;"",$I247&lt;&gt;0),ROUND(ROUND($I247,3)*Cenas!$B$23*Cenas!E$27,2),0),"")</f>
        <v/>
      </c>
      <c r="O247" s="166" t="str">
        <f>IF($AG247,IF(AND($I247&lt;&gt;"",$I247&lt;&gt;0),ROUND(ROUND($I247,3)*Cenas!$B$23*Cenas!F$27,2),0),"")</f>
        <v/>
      </c>
      <c r="P247" s="166" t="str">
        <f>IF($AG247,IF(AND($I247&lt;&gt;"",$I247&lt;&gt;0),ROUND(ROUND($I247,3)*Cenas!$B$23*Cenas!D$27,2),0),"")</f>
        <v/>
      </c>
      <c r="Q247" s="166" t="str">
        <f>IF($AG247,IF(AND($I247&lt;&gt;"",$I247&lt;&gt;0),ROUND(ROUND($I247,3)*Cenas!$B$23*Cenas!E$27,2),0),"")</f>
        <v/>
      </c>
      <c r="R247" s="166" t="str">
        <f>IF($AG247,IF(AND($I247&lt;&gt;"",$I247&lt;&gt;0),ROUND(ROUND($I247,3)*Cenas!$B$23*Cenas!I$27,2),0),"")</f>
        <v/>
      </c>
      <c r="S247" s="169" t="str">
        <f>IF($AG247,IF(AND($I247&lt;&gt;"",$I247&lt;&gt;0),ROUND(ROUND($I247,3)*Cenas!$B$23*Cenas!F$27,2),0),"")</f>
        <v/>
      </c>
      <c r="U247" t="b">
        <f t="shared" si="26"/>
        <v>1</v>
      </c>
      <c r="V247" t="b">
        <f t="shared" si="27"/>
        <v>1</v>
      </c>
      <c r="W247" t="b">
        <f>OR(AND(U247,V247,S247&gt;=0.89*'Daļu izvēle'!J243),NOT(Y247))</f>
        <v>1</v>
      </c>
      <c r="X247" t="b">
        <f t="shared" si="28"/>
        <v>1</v>
      </c>
      <c r="Y247" t="b">
        <f>AND($A247="x",NOT(ISBLANK('Daļu izvēle'!Q243)))</f>
        <v>0</v>
      </c>
      <c r="Z247" t="b">
        <f t="shared" si="29"/>
        <v>1</v>
      </c>
      <c r="AC247" s="1" t="b">
        <f>AND($A247="x",'Daļu izvēle'!$Q243&lt;&gt;"",ISBLANK($K247))</f>
        <v>0</v>
      </c>
      <c r="AD247" s="1" t="b">
        <f>AND($A247="x",'Daļu izvēle'!$Q243&lt;&gt;"",ISBLANK($P247))</f>
        <v>0</v>
      </c>
      <c r="AE247" s="1" t="e">
        <f t="shared" si="24"/>
        <v>#VALUE!</v>
      </c>
      <c r="AG247" s="76" t="b">
        <f>AND($A247="x",'Daļu izvēle'!$Q243&lt;&gt;"",'Daļu izvēle'!Q243&lt;&gt;0)</f>
        <v>0</v>
      </c>
      <c r="AH247" s="76" t="b">
        <f t="shared" si="30"/>
        <v>0</v>
      </c>
      <c r="AI247" s="57" t="b">
        <f>I247&gt;=0.85*Stādīšana!I246</f>
        <v>1</v>
      </c>
      <c r="AJ247" s="57" t="b">
        <f t="shared" si="31"/>
        <v>1</v>
      </c>
    </row>
    <row r="248" spans="1:36" hidden="1" x14ac:dyDescent="0.3">
      <c r="A248" s="324" t="str">
        <f>SUBSTITUTE('Daļu izvēle'!A244,"0","")</f>
        <v/>
      </c>
      <c r="B248" s="365">
        <f>'Daļu izvēle'!B244</f>
        <v>236</v>
      </c>
      <c r="C248" s="365" t="str">
        <f>'Daļu izvēle'!C244</f>
        <v>Ziemeļkurzeme</v>
      </c>
      <c r="D248" s="366" t="str">
        <f>'Daļu izvēle'!D244</f>
        <v>Zilokalnu</v>
      </c>
      <c r="E248" s="370">
        <f>'Daļu izvēle'!Q244</f>
        <v>95</v>
      </c>
      <c r="F248" s="370">
        <f>'Daļu izvēle'!R244</f>
        <v>95</v>
      </c>
      <c r="G248" s="108">
        <f>'Daļu izvēle'!S244</f>
        <v>0</v>
      </c>
      <c r="H248" s="109">
        <f>'Daļu izvēle'!T244</f>
        <v>0</v>
      </c>
      <c r="I248" s="383"/>
      <c r="J248" s="404">
        <f t="shared" si="25"/>
        <v>0</v>
      </c>
      <c r="K248" s="167" t="str">
        <f>IF($AG248,IF(AND($I248&lt;&gt;"",$I248&lt;&gt;0),ROUND(ROUND($I248,3)*Cenas!$B$23*Cenas!B$27,2),0),"")</f>
        <v/>
      </c>
      <c r="L248" s="166" t="str">
        <f>IF($AG248,IF(AND($I248&lt;&gt;"",$I248&lt;&gt;0),ROUND(ROUND($I248,3)*Cenas!$B$23*Cenas!C$27,2),0),"")</f>
        <v/>
      </c>
      <c r="M248" s="166" t="str">
        <f>IF($AG248,IF(AND($I248&lt;&gt;"",$I248&lt;&gt;0),ROUND(ROUND($I248,3)*Cenas!$B$23*Cenas!D$27,2),0),"")</f>
        <v/>
      </c>
      <c r="N248" s="166" t="str">
        <f>IF($AG248,IF(AND($I248&lt;&gt;"",$I248&lt;&gt;0),ROUND(ROUND($I248,3)*Cenas!$B$23*Cenas!E$27,2),0),"")</f>
        <v/>
      </c>
      <c r="O248" s="166" t="str">
        <f>IF($AG248,IF(AND($I248&lt;&gt;"",$I248&lt;&gt;0),ROUND(ROUND($I248,3)*Cenas!$B$23*Cenas!F$27,2),0),"")</f>
        <v/>
      </c>
      <c r="P248" s="166" t="str">
        <f>IF($AG248,IF(AND($I248&lt;&gt;"",$I248&lt;&gt;0),ROUND(ROUND($I248,3)*Cenas!$B$23*Cenas!D$27,2),0),"")</f>
        <v/>
      </c>
      <c r="Q248" s="166" t="str">
        <f>IF($AG248,IF(AND($I248&lt;&gt;"",$I248&lt;&gt;0),ROUND(ROUND($I248,3)*Cenas!$B$23*Cenas!E$27,2),0),"")</f>
        <v/>
      </c>
      <c r="R248" s="166" t="str">
        <f>IF($AG248,IF(AND($I248&lt;&gt;"",$I248&lt;&gt;0),ROUND(ROUND($I248,3)*Cenas!$B$23*Cenas!I$27,2),0),"")</f>
        <v/>
      </c>
      <c r="S248" s="169" t="str">
        <f>IF($AG248,IF(AND($I248&lt;&gt;"",$I248&lt;&gt;0),ROUND(ROUND($I248,3)*Cenas!$B$23*Cenas!F$27,2),0),"")</f>
        <v/>
      </c>
      <c r="U248" t="b">
        <f t="shared" si="26"/>
        <v>1</v>
      </c>
      <c r="V248" t="b">
        <f t="shared" si="27"/>
        <v>1</v>
      </c>
      <c r="W248" t="b">
        <f>OR(AND(U248,V248,S248&gt;=0.89*'Daļu izvēle'!J244),NOT(Y248))</f>
        <v>1</v>
      </c>
      <c r="X248" t="b">
        <f t="shared" si="28"/>
        <v>1</v>
      </c>
      <c r="Y248" t="b">
        <f>AND($A248="x",NOT(ISBLANK('Daļu izvēle'!Q244)))</f>
        <v>0</v>
      </c>
      <c r="Z248" t="b">
        <f t="shared" si="29"/>
        <v>1</v>
      </c>
      <c r="AC248" s="1" t="b">
        <f>AND($A248="x",'Daļu izvēle'!$Q244&lt;&gt;"",ISBLANK($K248))</f>
        <v>0</v>
      </c>
      <c r="AD248" s="1" t="b">
        <f>AND($A248="x",'Daļu izvēle'!$Q244&lt;&gt;"",ISBLANK($P248))</f>
        <v>0</v>
      </c>
      <c r="AE248" s="1" t="e">
        <f t="shared" si="24"/>
        <v>#VALUE!</v>
      </c>
      <c r="AG248" s="76" t="b">
        <f>AND($A248="x",'Daļu izvēle'!$Q244&lt;&gt;"",'Daļu izvēle'!Q244&lt;&gt;0)</f>
        <v>0</v>
      </c>
      <c r="AH248" s="76" t="b">
        <f t="shared" si="30"/>
        <v>0</v>
      </c>
      <c r="AI248" s="57" t="b">
        <f>I248&gt;=0.85*Stādīšana!I247</f>
        <v>1</v>
      </c>
      <c r="AJ248" s="57" t="b">
        <f t="shared" si="31"/>
        <v>1</v>
      </c>
    </row>
    <row r="249" spans="1:36" hidden="1" x14ac:dyDescent="0.3">
      <c r="A249" s="324" t="str">
        <f>SUBSTITUTE('Daļu izvēle'!A245,"0","")</f>
        <v/>
      </c>
      <c r="B249" s="365">
        <f>'Daļu izvēle'!B245</f>
        <v>237</v>
      </c>
      <c r="C249" s="365" t="str">
        <f>'Daļu izvēle'!C245</f>
        <v>Ziemeļkurzeme</v>
      </c>
      <c r="D249" s="366" t="str">
        <f>'Daļu izvēle'!D245</f>
        <v>Zilokalnu</v>
      </c>
      <c r="E249" s="370">
        <f>'Daļu izvēle'!Q245</f>
        <v>0</v>
      </c>
      <c r="F249" s="370">
        <f>'Daļu izvēle'!R245</f>
        <v>0</v>
      </c>
      <c r="G249" s="108">
        <f>'Daļu izvēle'!S245</f>
        <v>0</v>
      </c>
      <c r="H249" s="109">
        <f>'Daļu izvēle'!T245</f>
        <v>0</v>
      </c>
      <c r="I249" s="383"/>
      <c r="J249" s="404">
        <f t="shared" si="25"/>
        <v>0</v>
      </c>
      <c r="K249" s="167" t="str">
        <f>IF($AG249,IF(AND($I249&lt;&gt;"",$I249&lt;&gt;0),ROUND(ROUND($I249,3)*Cenas!$B$23*Cenas!B$27,2),0),"")</f>
        <v/>
      </c>
      <c r="L249" s="166" t="str">
        <f>IF($AG249,IF(AND($I249&lt;&gt;"",$I249&lt;&gt;0),ROUND(ROUND($I249,3)*Cenas!$B$23*Cenas!C$27,2),0),"")</f>
        <v/>
      </c>
      <c r="M249" s="166" t="str">
        <f>IF($AG249,IF(AND($I249&lt;&gt;"",$I249&lt;&gt;0),ROUND(ROUND($I249,3)*Cenas!$B$23*Cenas!D$27,2),0),"")</f>
        <v/>
      </c>
      <c r="N249" s="166" t="str">
        <f>IF($AG249,IF(AND($I249&lt;&gt;"",$I249&lt;&gt;0),ROUND(ROUND($I249,3)*Cenas!$B$23*Cenas!E$27,2),0),"")</f>
        <v/>
      </c>
      <c r="O249" s="166" t="str">
        <f>IF($AG249,IF(AND($I249&lt;&gt;"",$I249&lt;&gt;0),ROUND(ROUND($I249,3)*Cenas!$B$23*Cenas!F$27,2),0),"")</f>
        <v/>
      </c>
      <c r="P249" s="166" t="str">
        <f>IF($AG249,IF(AND($I249&lt;&gt;"",$I249&lt;&gt;0),ROUND(ROUND($I249,3)*Cenas!$B$23*Cenas!D$27,2),0),"")</f>
        <v/>
      </c>
      <c r="Q249" s="166" t="str">
        <f>IF($AG249,IF(AND($I249&lt;&gt;"",$I249&lt;&gt;0),ROUND(ROUND($I249,3)*Cenas!$B$23*Cenas!E$27,2),0),"")</f>
        <v/>
      </c>
      <c r="R249" s="166" t="str">
        <f>IF($AG249,IF(AND($I249&lt;&gt;"",$I249&lt;&gt;0),ROUND(ROUND($I249,3)*Cenas!$B$23*Cenas!I$27,2),0),"")</f>
        <v/>
      </c>
      <c r="S249" s="169" t="str">
        <f>IF($AG249,IF(AND($I249&lt;&gt;"",$I249&lt;&gt;0),ROUND(ROUND($I249,3)*Cenas!$B$23*Cenas!F$27,2),0),"")</f>
        <v/>
      </c>
      <c r="U249" t="b">
        <f t="shared" si="26"/>
        <v>1</v>
      </c>
      <c r="V249" t="b">
        <f t="shared" si="27"/>
        <v>1</v>
      </c>
      <c r="W249" t="b">
        <f>OR(AND(U249,V249,S249&gt;=0.89*'Daļu izvēle'!J245),NOT(Y249))</f>
        <v>1</v>
      </c>
      <c r="X249" t="b">
        <f t="shared" si="28"/>
        <v>1</v>
      </c>
      <c r="Y249" t="b">
        <f>AND($A249="x",NOT(ISBLANK('Daļu izvēle'!Q245)))</f>
        <v>0</v>
      </c>
      <c r="Z249" t="b">
        <f t="shared" si="29"/>
        <v>1</v>
      </c>
      <c r="AC249" s="1" t="b">
        <f>AND($A249="x",'Daļu izvēle'!$Q245&lt;&gt;"",ISBLANK($K249))</f>
        <v>0</v>
      </c>
      <c r="AD249" s="1" t="b">
        <f>AND($A249="x",'Daļu izvēle'!$Q245&lt;&gt;"",ISBLANK($P249))</f>
        <v>0</v>
      </c>
      <c r="AE249" s="1" t="e">
        <f t="shared" si="24"/>
        <v>#VALUE!</v>
      </c>
      <c r="AG249" s="76" t="b">
        <f>AND($A249="x",'Daļu izvēle'!$Q245&lt;&gt;"",'Daļu izvēle'!Q245&lt;&gt;0)</f>
        <v>0</v>
      </c>
      <c r="AH249" s="76" t="b">
        <f t="shared" si="30"/>
        <v>0</v>
      </c>
      <c r="AI249" s="57" t="b">
        <f>I249&gt;=0.85*Stādīšana!I248</f>
        <v>1</v>
      </c>
      <c r="AJ249" s="57" t="b">
        <f t="shared" si="31"/>
        <v>1</v>
      </c>
    </row>
    <row r="250" spans="1:36" hidden="1" x14ac:dyDescent="0.3">
      <c r="A250" s="324" t="str">
        <f>SUBSTITUTE('Daļu izvēle'!A246,"0","")</f>
        <v/>
      </c>
      <c r="B250" s="365">
        <f>'Daļu izvēle'!B246</f>
        <v>238</v>
      </c>
      <c r="C250" s="365" t="str">
        <f>'Daļu izvēle'!C246</f>
        <v>Ziemeļkurzeme</v>
      </c>
      <c r="D250" s="366" t="str">
        <f>'Daļu izvēle'!D246</f>
        <v>Rindas</v>
      </c>
      <c r="E250" s="370">
        <f>'Daļu izvēle'!Q246</f>
        <v>65</v>
      </c>
      <c r="F250" s="370">
        <f>'Daļu izvēle'!R246</f>
        <v>65</v>
      </c>
      <c r="G250" s="108">
        <f>'Daļu izvēle'!S246</f>
        <v>0</v>
      </c>
      <c r="H250" s="109">
        <f>'Daļu izvēle'!T246</f>
        <v>0</v>
      </c>
      <c r="I250" s="383"/>
      <c r="J250" s="404">
        <f t="shared" si="25"/>
        <v>0</v>
      </c>
      <c r="K250" s="167" t="str">
        <f>IF($AG250,IF(AND($I250&lt;&gt;"",$I250&lt;&gt;0),ROUND(ROUND($I250,3)*Cenas!$B$23*Cenas!B$27,2),0),"")</f>
        <v/>
      </c>
      <c r="L250" s="166" t="str">
        <f>IF($AG250,IF(AND($I250&lt;&gt;"",$I250&lt;&gt;0),ROUND(ROUND($I250,3)*Cenas!$B$23*Cenas!C$27,2),0),"")</f>
        <v/>
      </c>
      <c r="M250" s="166" t="str">
        <f>IF($AG250,IF(AND($I250&lt;&gt;"",$I250&lt;&gt;0),ROUND(ROUND($I250,3)*Cenas!$B$23*Cenas!D$27,2),0),"")</f>
        <v/>
      </c>
      <c r="N250" s="166" t="str">
        <f>IF($AG250,IF(AND($I250&lt;&gt;"",$I250&lt;&gt;0),ROUND(ROUND($I250,3)*Cenas!$B$23*Cenas!E$27,2),0),"")</f>
        <v/>
      </c>
      <c r="O250" s="166" t="str">
        <f>IF($AG250,IF(AND($I250&lt;&gt;"",$I250&lt;&gt;0),ROUND(ROUND($I250,3)*Cenas!$B$23*Cenas!F$27,2),0),"")</f>
        <v/>
      </c>
      <c r="P250" s="166" t="str">
        <f>IF($AG250,IF(AND($I250&lt;&gt;"",$I250&lt;&gt;0),ROUND(ROUND($I250,3)*Cenas!$B$23*Cenas!D$27,2),0),"")</f>
        <v/>
      </c>
      <c r="Q250" s="166" t="str">
        <f>IF($AG250,IF(AND($I250&lt;&gt;"",$I250&lt;&gt;0),ROUND(ROUND($I250,3)*Cenas!$B$23*Cenas!E$27,2),0),"")</f>
        <v/>
      </c>
      <c r="R250" s="166" t="str">
        <f>IF($AG250,IF(AND($I250&lt;&gt;"",$I250&lt;&gt;0),ROUND(ROUND($I250,3)*Cenas!$B$23*Cenas!I$27,2),0),"")</f>
        <v/>
      </c>
      <c r="S250" s="169" t="str">
        <f>IF($AG250,IF(AND($I250&lt;&gt;"",$I250&lt;&gt;0),ROUND(ROUND($I250,3)*Cenas!$B$23*Cenas!F$27,2),0),"")</f>
        <v/>
      </c>
      <c r="U250" t="b">
        <f t="shared" si="26"/>
        <v>1</v>
      </c>
      <c r="V250" t="b">
        <f t="shared" si="27"/>
        <v>1</v>
      </c>
      <c r="W250" t="b">
        <f>OR(AND(U250,V250,S250&gt;=0.89*'Daļu izvēle'!J246),NOT(Y250))</f>
        <v>1</v>
      </c>
      <c r="X250" t="b">
        <f t="shared" si="28"/>
        <v>1</v>
      </c>
      <c r="Y250" t="b">
        <f>AND($A250="x",NOT(ISBLANK('Daļu izvēle'!Q246)))</f>
        <v>0</v>
      </c>
      <c r="Z250" t="b">
        <f t="shared" si="29"/>
        <v>1</v>
      </c>
      <c r="AC250" s="1" t="b">
        <f>AND($A250="x",'Daļu izvēle'!$Q246&lt;&gt;"",ISBLANK($K250))</f>
        <v>0</v>
      </c>
      <c r="AD250" s="1" t="b">
        <f>AND($A250="x",'Daļu izvēle'!$Q246&lt;&gt;"",ISBLANK($P250))</f>
        <v>0</v>
      </c>
      <c r="AE250" s="1" t="e">
        <f t="shared" si="24"/>
        <v>#VALUE!</v>
      </c>
      <c r="AG250" s="76" t="b">
        <f>AND($A250="x",'Daļu izvēle'!$Q246&lt;&gt;"",'Daļu izvēle'!Q246&lt;&gt;0)</f>
        <v>0</v>
      </c>
      <c r="AH250" s="76" t="b">
        <f t="shared" si="30"/>
        <v>0</v>
      </c>
      <c r="AI250" s="57" t="b">
        <f>I250&gt;=0.85*Stādīšana!I249</f>
        <v>1</v>
      </c>
      <c r="AJ250" s="57" t="b">
        <f t="shared" si="31"/>
        <v>1</v>
      </c>
    </row>
    <row r="251" spans="1:36" hidden="1" x14ac:dyDescent="0.3">
      <c r="A251" s="324" t="str">
        <f>SUBSTITUTE('Daļu izvēle'!A247,"0","")</f>
        <v/>
      </c>
      <c r="B251" s="365">
        <f>'Daļu izvēle'!B247</f>
        <v>239</v>
      </c>
      <c r="C251" s="365" t="str">
        <f>'Daļu izvēle'!C247</f>
        <v>Ziemeļkurzeme</v>
      </c>
      <c r="D251" s="366" t="str">
        <f>'Daļu izvēle'!D247</f>
        <v>Rindas</v>
      </c>
      <c r="E251" s="370">
        <f>'Daļu izvēle'!Q247</f>
        <v>20</v>
      </c>
      <c r="F251" s="370">
        <f>'Daļu izvēle'!R247</f>
        <v>0</v>
      </c>
      <c r="G251" s="108">
        <f>'Daļu izvēle'!S247</f>
        <v>0</v>
      </c>
      <c r="H251" s="109">
        <f>'Daļu izvēle'!T247</f>
        <v>0</v>
      </c>
      <c r="I251" s="383"/>
      <c r="J251" s="404">
        <f t="shared" si="25"/>
        <v>0</v>
      </c>
      <c r="K251" s="167" t="str">
        <f>IF($AG251,IF(AND($I251&lt;&gt;"",$I251&lt;&gt;0),ROUND(ROUND($I251,3)*Cenas!$B$23*Cenas!B$27,2),0),"")</f>
        <v/>
      </c>
      <c r="L251" s="166" t="str">
        <f>IF($AG251,IF(AND($I251&lt;&gt;"",$I251&lt;&gt;0),ROUND(ROUND($I251,3)*Cenas!$B$23*Cenas!C$27,2),0),"")</f>
        <v/>
      </c>
      <c r="M251" s="166" t="str">
        <f>IF($AG251,IF(AND($I251&lt;&gt;"",$I251&lt;&gt;0),ROUND(ROUND($I251,3)*Cenas!$B$23*Cenas!D$27,2),0),"")</f>
        <v/>
      </c>
      <c r="N251" s="166" t="str">
        <f>IF($AG251,IF(AND($I251&lt;&gt;"",$I251&lt;&gt;0),ROUND(ROUND($I251,3)*Cenas!$B$23*Cenas!E$27,2),0),"")</f>
        <v/>
      </c>
      <c r="O251" s="166" t="str">
        <f>IF($AG251,IF(AND($I251&lt;&gt;"",$I251&lt;&gt;0),ROUND(ROUND($I251,3)*Cenas!$B$23*Cenas!F$27,2),0),"")</f>
        <v/>
      </c>
      <c r="P251" s="166" t="str">
        <f>IF($AG251,IF(AND($I251&lt;&gt;"",$I251&lt;&gt;0),ROUND(ROUND($I251,3)*Cenas!$B$23*Cenas!D$27,2),0),"")</f>
        <v/>
      </c>
      <c r="Q251" s="166" t="str">
        <f>IF($AG251,IF(AND($I251&lt;&gt;"",$I251&lt;&gt;0),ROUND(ROUND($I251,3)*Cenas!$B$23*Cenas!E$27,2),0),"")</f>
        <v/>
      </c>
      <c r="R251" s="166" t="str">
        <f>IF($AG251,IF(AND($I251&lt;&gt;"",$I251&lt;&gt;0),ROUND(ROUND($I251,3)*Cenas!$B$23*Cenas!I$27,2),0),"")</f>
        <v/>
      </c>
      <c r="S251" s="169" t="str">
        <f>IF($AG251,IF(AND($I251&lt;&gt;"",$I251&lt;&gt;0),ROUND(ROUND($I251,3)*Cenas!$B$23*Cenas!F$27,2),0),"")</f>
        <v/>
      </c>
      <c r="U251" t="b">
        <f t="shared" si="26"/>
        <v>1</v>
      </c>
      <c r="V251" t="b">
        <f t="shared" si="27"/>
        <v>1</v>
      </c>
      <c r="W251" t="b">
        <f>OR(AND(U251,V251,S251&gt;=0.89*'Daļu izvēle'!J247),NOT(Y251))</f>
        <v>1</v>
      </c>
      <c r="X251" t="b">
        <f t="shared" si="28"/>
        <v>1</v>
      </c>
      <c r="Y251" t="b">
        <f>AND($A251="x",NOT(ISBLANK('Daļu izvēle'!Q247)))</f>
        <v>0</v>
      </c>
      <c r="Z251" t="b">
        <f t="shared" si="29"/>
        <v>1</v>
      </c>
      <c r="AC251" s="1" t="b">
        <f>AND($A251="x",'Daļu izvēle'!$Q247&lt;&gt;"",ISBLANK($K251))</f>
        <v>0</v>
      </c>
      <c r="AD251" s="1" t="b">
        <f>AND($A251="x",'Daļu izvēle'!$Q247&lt;&gt;"",ISBLANK($P251))</f>
        <v>0</v>
      </c>
      <c r="AE251" s="1" t="e">
        <f t="shared" si="24"/>
        <v>#VALUE!</v>
      </c>
      <c r="AG251" s="76" t="b">
        <f>AND($A251="x",'Daļu izvēle'!$Q247&lt;&gt;"",'Daļu izvēle'!Q247&lt;&gt;0)</f>
        <v>0</v>
      </c>
      <c r="AH251" s="76" t="b">
        <f t="shared" si="30"/>
        <v>0</v>
      </c>
      <c r="AI251" s="57" t="b">
        <f>I251&gt;=0.85*Stādīšana!I250</f>
        <v>1</v>
      </c>
      <c r="AJ251" s="57" t="b">
        <f t="shared" si="31"/>
        <v>1</v>
      </c>
    </row>
    <row r="252" spans="1:36" hidden="1" x14ac:dyDescent="0.3">
      <c r="A252" s="324" t="str">
        <f>SUBSTITUTE('Daļu izvēle'!A248,"0","")</f>
        <v/>
      </c>
      <c r="B252" s="365">
        <f>'Daļu izvēle'!B248</f>
        <v>240</v>
      </c>
      <c r="C252" s="365" t="str">
        <f>'Daļu izvēle'!C248</f>
        <v>Ziemeļkurzeme</v>
      </c>
      <c r="D252" s="366" t="str">
        <f>'Daļu izvēle'!D248</f>
        <v>Raķupes</v>
      </c>
      <c r="E252" s="370">
        <f>'Daļu izvēle'!Q248</f>
        <v>55</v>
      </c>
      <c r="F252" s="370">
        <f>'Daļu izvēle'!R248</f>
        <v>55</v>
      </c>
      <c r="G252" s="108">
        <f>'Daļu izvēle'!S248</f>
        <v>0</v>
      </c>
      <c r="H252" s="109">
        <f>'Daļu izvēle'!T248</f>
        <v>0</v>
      </c>
      <c r="I252" s="383"/>
      <c r="J252" s="404">
        <f t="shared" si="25"/>
        <v>0</v>
      </c>
      <c r="K252" s="167" t="str">
        <f>IF($AG252,IF(AND($I252&lt;&gt;"",$I252&lt;&gt;0),ROUND(ROUND($I252,3)*Cenas!$B$23*Cenas!B$27,2),0),"")</f>
        <v/>
      </c>
      <c r="L252" s="166" t="str">
        <f>IF($AG252,IF(AND($I252&lt;&gt;"",$I252&lt;&gt;0),ROUND(ROUND($I252,3)*Cenas!$B$23*Cenas!C$27,2),0),"")</f>
        <v/>
      </c>
      <c r="M252" s="166" t="str">
        <f>IF($AG252,IF(AND($I252&lt;&gt;"",$I252&lt;&gt;0),ROUND(ROUND($I252,3)*Cenas!$B$23*Cenas!D$27,2),0),"")</f>
        <v/>
      </c>
      <c r="N252" s="166" t="str">
        <f>IF($AG252,IF(AND($I252&lt;&gt;"",$I252&lt;&gt;0),ROUND(ROUND($I252,3)*Cenas!$B$23*Cenas!E$27,2),0),"")</f>
        <v/>
      </c>
      <c r="O252" s="166" t="str">
        <f>IF($AG252,IF(AND($I252&lt;&gt;"",$I252&lt;&gt;0),ROUND(ROUND($I252,3)*Cenas!$B$23*Cenas!F$27,2),0),"")</f>
        <v/>
      </c>
      <c r="P252" s="166" t="str">
        <f>IF($AG252,IF(AND($I252&lt;&gt;"",$I252&lt;&gt;0),ROUND(ROUND($I252,3)*Cenas!$B$23*Cenas!D$27,2),0),"")</f>
        <v/>
      </c>
      <c r="Q252" s="166" t="str">
        <f>IF($AG252,IF(AND($I252&lt;&gt;"",$I252&lt;&gt;0),ROUND(ROUND($I252,3)*Cenas!$B$23*Cenas!E$27,2),0),"")</f>
        <v/>
      </c>
      <c r="R252" s="166" t="str">
        <f>IF($AG252,IF(AND($I252&lt;&gt;"",$I252&lt;&gt;0),ROUND(ROUND($I252,3)*Cenas!$B$23*Cenas!I$27,2),0),"")</f>
        <v/>
      </c>
      <c r="S252" s="169" t="str">
        <f>IF($AG252,IF(AND($I252&lt;&gt;"",$I252&lt;&gt;0),ROUND(ROUND($I252,3)*Cenas!$B$23*Cenas!F$27,2),0),"")</f>
        <v/>
      </c>
      <c r="U252" t="b">
        <f t="shared" si="26"/>
        <v>1</v>
      </c>
      <c r="V252" t="b">
        <f t="shared" si="27"/>
        <v>1</v>
      </c>
      <c r="W252" t="b">
        <f>OR(AND(U252,V252,S252&gt;=0.89*'Daļu izvēle'!J248),NOT(Y252))</f>
        <v>1</v>
      </c>
      <c r="X252" t="b">
        <f t="shared" si="28"/>
        <v>1</v>
      </c>
      <c r="Y252" t="b">
        <f>AND($A252="x",NOT(ISBLANK('Daļu izvēle'!Q248)))</f>
        <v>0</v>
      </c>
      <c r="Z252" t="b">
        <f t="shared" si="29"/>
        <v>1</v>
      </c>
      <c r="AC252" s="1" t="b">
        <f>AND($A252="x",'Daļu izvēle'!$Q248&lt;&gt;"",ISBLANK($K252))</f>
        <v>0</v>
      </c>
      <c r="AD252" s="1" t="b">
        <f>AND($A252="x",'Daļu izvēle'!$Q248&lt;&gt;"",ISBLANK($P252))</f>
        <v>0</v>
      </c>
      <c r="AE252" s="1" t="e">
        <f t="shared" si="24"/>
        <v>#VALUE!</v>
      </c>
      <c r="AG252" s="76" t="b">
        <f>AND($A252="x",'Daļu izvēle'!$Q248&lt;&gt;"",'Daļu izvēle'!Q248&lt;&gt;0)</f>
        <v>0</v>
      </c>
      <c r="AH252" s="76" t="b">
        <f t="shared" si="30"/>
        <v>0</v>
      </c>
      <c r="AI252" s="57" t="b">
        <f>I252&gt;=0.85*Stādīšana!I251</f>
        <v>1</v>
      </c>
      <c r="AJ252" s="57" t="b">
        <f t="shared" si="31"/>
        <v>1</v>
      </c>
    </row>
    <row r="253" spans="1:36" hidden="1" x14ac:dyDescent="0.3">
      <c r="A253" s="324" t="str">
        <f>SUBSTITUTE('Daļu izvēle'!A249,"0","")</f>
        <v/>
      </c>
      <c r="B253" s="365">
        <f>'Daļu izvēle'!B249</f>
        <v>241</v>
      </c>
      <c r="C253" s="365" t="str">
        <f>'Daļu izvēle'!C249</f>
        <v>Ziemeļkurzeme</v>
      </c>
      <c r="D253" s="366" t="str">
        <f>'Daļu izvēle'!D249</f>
        <v>Raķupes</v>
      </c>
      <c r="E253" s="370">
        <f>'Daļu izvēle'!Q249</f>
        <v>55</v>
      </c>
      <c r="F253" s="370">
        <f>'Daļu izvēle'!R249</f>
        <v>55</v>
      </c>
      <c r="G253" s="108">
        <f>'Daļu izvēle'!S249</f>
        <v>0</v>
      </c>
      <c r="H253" s="109">
        <f>'Daļu izvēle'!T249</f>
        <v>0</v>
      </c>
      <c r="I253" s="383"/>
      <c r="J253" s="404">
        <f t="shared" si="25"/>
        <v>0</v>
      </c>
      <c r="K253" s="167" t="str">
        <f>IF($AG253,IF(AND($I253&lt;&gt;"",$I253&lt;&gt;0),ROUND(ROUND($I253,3)*Cenas!$B$23*Cenas!B$27,2),0),"")</f>
        <v/>
      </c>
      <c r="L253" s="166" t="str">
        <f>IF($AG253,IF(AND($I253&lt;&gt;"",$I253&lt;&gt;0),ROUND(ROUND($I253,3)*Cenas!$B$23*Cenas!C$27,2),0),"")</f>
        <v/>
      </c>
      <c r="M253" s="166" t="str">
        <f>IF($AG253,IF(AND($I253&lt;&gt;"",$I253&lt;&gt;0),ROUND(ROUND($I253,3)*Cenas!$B$23*Cenas!D$27,2),0),"")</f>
        <v/>
      </c>
      <c r="N253" s="166" t="str">
        <f>IF($AG253,IF(AND($I253&lt;&gt;"",$I253&lt;&gt;0),ROUND(ROUND($I253,3)*Cenas!$B$23*Cenas!E$27,2),0),"")</f>
        <v/>
      </c>
      <c r="O253" s="166" t="str">
        <f>IF($AG253,IF(AND($I253&lt;&gt;"",$I253&lt;&gt;0),ROUND(ROUND($I253,3)*Cenas!$B$23*Cenas!F$27,2),0),"")</f>
        <v/>
      </c>
      <c r="P253" s="166" t="str">
        <f>IF($AG253,IF(AND($I253&lt;&gt;"",$I253&lt;&gt;0),ROUND(ROUND($I253,3)*Cenas!$B$23*Cenas!D$27,2),0),"")</f>
        <v/>
      </c>
      <c r="Q253" s="166" t="str">
        <f>IF($AG253,IF(AND($I253&lt;&gt;"",$I253&lt;&gt;0),ROUND(ROUND($I253,3)*Cenas!$B$23*Cenas!E$27,2),0),"")</f>
        <v/>
      </c>
      <c r="R253" s="166" t="str">
        <f>IF($AG253,IF(AND($I253&lt;&gt;"",$I253&lt;&gt;0),ROUND(ROUND($I253,3)*Cenas!$B$23*Cenas!I$27,2),0),"")</f>
        <v/>
      </c>
      <c r="S253" s="169" t="str">
        <f>IF($AG253,IF(AND($I253&lt;&gt;"",$I253&lt;&gt;0),ROUND(ROUND($I253,3)*Cenas!$B$23*Cenas!F$27,2),0),"")</f>
        <v/>
      </c>
      <c r="U253" t="b">
        <f t="shared" si="26"/>
        <v>1</v>
      </c>
      <c r="V253" t="b">
        <f t="shared" si="27"/>
        <v>1</v>
      </c>
      <c r="W253" t="b">
        <f>OR(AND(U253,V253,S253&gt;=0.89*'Daļu izvēle'!J249),NOT(Y253))</f>
        <v>1</v>
      </c>
      <c r="X253" t="b">
        <f t="shared" si="28"/>
        <v>1</v>
      </c>
      <c r="Y253" t="b">
        <f>AND($A253="x",NOT(ISBLANK('Daļu izvēle'!Q249)))</f>
        <v>0</v>
      </c>
      <c r="Z253" t="b">
        <f t="shared" si="29"/>
        <v>1</v>
      </c>
      <c r="AC253" s="1" t="b">
        <f>AND($A253="x",'Daļu izvēle'!$Q249&lt;&gt;"",ISBLANK($K253))</f>
        <v>0</v>
      </c>
      <c r="AD253" s="1" t="b">
        <f>AND($A253="x",'Daļu izvēle'!$Q249&lt;&gt;"",ISBLANK($P253))</f>
        <v>0</v>
      </c>
      <c r="AE253" s="1" t="e">
        <f t="shared" si="24"/>
        <v>#VALUE!</v>
      </c>
      <c r="AG253" s="76" t="b">
        <f>AND($A253="x",'Daļu izvēle'!$Q249&lt;&gt;"",'Daļu izvēle'!Q249&lt;&gt;0)</f>
        <v>0</v>
      </c>
      <c r="AH253" s="76" t="b">
        <f t="shared" si="30"/>
        <v>0</v>
      </c>
      <c r="AI253" s="57" t="b">
        <f>I253&gt;=0.85*Stādīšana!I252</f>
        <v>1</v>
      </c>
      <c r="AJ253" s="57" t="b">
        <f t="shared" si="31"/>
        <v>1</v>
      </c>
    </row>
    <row r="254" spans="1:36" hidden="1" x14ac:dyDescent="0.3">
      <c r="A254" s="324" t="str">
        <f>SUBSTITUTE('Daļu izvēle'!A250,"0","")</f>
        <v/>
      </c>
      <c r="B254" s="365">
        <f>'Daļu izvēle'!B250</f>
        <v>242</v>
      </c>
      <c r="C254" s="365" t="str">
        <f>'Daļu izvēle'!C250</f>
        <v>Ziemeļkurzeme</v>
      </c>
      <c r="D254" s="366" t="str">
        <f>'Daļu izvēle'!D250</f>
        <v>Raķupes</v>
      </c>
      <c r="E254" s="370">
        <f>'Daļu izvēle'!Q250</f>
        <v>120</v>
      </c>
      <c r="F254" s="370">
        <f>'Daļu izvēle'!R250</f>
        <v>0</v>
      </c>
      <c r="G254" s="108">
        <f>'Daļu izvēle'!S250</f>
        <v>0</v>
      </c>
      <c r="H254" s="109">
        <f>'Daļu izvēle'!T250</f>
        <v>0</v>
      </c>
      <c r="I254" s="383"/>
      <c r="J254" s="404">
        <f t="shared" si="25"/>
        <v>0</v>
      </c>
      <c r="K254" s="167" t="str">
        <f>IF($AG254,IF(AND($I254&lt;&gt;"",$I254&lt;&gt;0),ROUND(ROUND($I254,3)*Cenas!$B$23*Cenas!B$27,2),0),"")</f>
        <v/>
      </c>
      <c r="L254" s="166" t="str">
        <f>IF($AG254,IF(AND($I254&lt;&gt;"",$I254&lt;&gt;0),ROUND(ROUND($I254,3)*Cenas!$B$23*Cenas!C$27,2),0),"")</f>
        <v/>
      </c>
      <c r="M254" s="166" t="str">
        <f>IF($AG254,IF(AND($I254&lt;&gt;"",$I254&lt;&gt;0),ROUND(ROUND($I254,3)*Cenas!$B$23*Cenas!D$27,2),0),"")</f>
        <v/>
      </c>
      <c r="N254" s="166" t="str">
        <f>IF($AG254,IF(AND($I254&lt;&gt;"",$I254&lt;&gt;0),ROUND(ROUND($I254,3)*Cenas!$B$23*Cenas!E$27,2),0),"")</f>
        <v/>
      </c>
      <c r="O254" s="166" t="str">
        <f>IF($AG254,IF(AND($I254&lt;&gt;"",$I254&lt;&gt;0),ROUND(ROUND($I254,3)*Cenas!$B$23*Cenas!F$27,2),0),"")</f>
        <v/>
      </c>
      <c r="P254" s="166" t="str">
        <f>IF($AG254,IF(AND($I254&lt;&gt;"",$I254&lt;&gt;0),ROUND(ROUND($I254,3)*Cenas!$B$23*Cenas!D$27,2),0),"")</f>
        <v/>
      </c>
      <c r="Q254" s="166" t="str">
        <f>IF($AG254,IF(AND($I254&lt;&gt;"",$I254&lt;&gt;0),ROUND(ROUND($I254,3)*Cenas!$B$23*Cenas!E$27,2),0),"")</f>
        <v/>
      </c>
      <c r="R254" s="166" t="str">
        <f>IF($AG254,IF(AND($I254&lt;&gt;"",$I254&lt;&gt;0),ROUND(ROUND($I254,3)*Cenas!$B$23*Cenas!I$27,2),0),"")</f>
        <v/>
      </c>
      <c r="S254" s="169" t="str">
        <f>IF($AG254,IF(AND($I254&lt;&gt;"",$I254&lt;&gt;0),ROUND(ROUND($I254,3)*Cenas!$B$23*Cenas!F$27,2),0),"")</f>
        <v/>
      </c>
      <c r="U254" t="b">
        <f t="shared" si="26"/>
        <v>1</v>
      </c>
      <c r="V254" t="b">
        <f t="shared" si="27"/>
        <v>1</v>
      </c>
      <c r="W254" t="b">
        <f>OR(AND(U254,V254,S254&gt;=0.89*'Daļu izvēle'!J250),NOT(Y254))</f>
        <v>1</v>
      </c>
      <c r="X254" t="b">
        <f t="shared" si="28"/>
        <v>1</v>
      </c>
      <c r="Y254" t="b">
        <f>AND($A254="x",NOT(ISBLANK('Daļu izvēle'!Q250)))</f>
        <v>0</v>
      </c>
      <c r="Z254" t="b">
        <f t="shared" si="29"/>
        <v>1</v>
      </c>
      <c r="AC254" s="1" t="b">
        <f>AND($A254="x",'Daļu izvēle'!$Q250&lt;&gt;"",ISBLANK($K254))</f>
        <v>0</v>
      </c>
      <c r="AD254" s="1" t="b">
        <f>AND($A254="x",'Daļu izvēle'!$Q250&lt;&gt;"",ISBLANK($P254))</f>
        <v>0</v>
      </c>
      <c r="AE254" s="1" t="e">
        <f t="shared" si="24"/>
        <v>#VALUE!</v>
      </c>
      <c r="AG254" s="76" t="b">
        <f>AND($A254="x",'Daļu izvēle'!$Q250&lt;&gt;"",'Daļu izvēle'!Q250&lt;&gt;0)</f>
        <v>0</v>
      </c>
      <c r="AH254" s="76" t="b">
        <f t="shared" si="30"/>
        <v>0</v>
      </c>
      <c r="AI254" s="57" t="b">
        <f>I254&gt;=0.85*Stādīšana!I253</f>
        <v>1</v>
      </c>
      <c r="AJ254" s="57" t="b">
        <f t="shared" si="31"/>
        <v>1</v>
      </c>
    </row>
    <row r="255" spans="1:36" hidden="1" x14ac:dyDescent="0.3">
      <c r="A255" s="324" t="str">
        <f>SUBSTITUTE('Daļu izvēle'!A251,"0","")</f>
        <v/>
      </c>
      <c r="B255" s="365">
        <f>'Daļu izvēle'!B251</f>
        <v>243</v>
      </c>
      <c r="C255" s="365" t="str">
        <f>'Daļu izvēle'!C251</f>
        <v>Ziemeļkurzeme</v>
      </c>
      <c r="D255" s="366" t="str">
        <f>'Daļu izvēle'!D251</f>
        <v>Raķupes</v>
      </c>
      <c r="E255" s="370">
        <f>'Daļu izvēle'!Q251</f>
        <v>30</v>
      </c>
      <c r="F255" s="370">
        <f>'Daļu izvēle'!R251</f>
        <v>0</v>
      </c>
      <c r="G255" s="108">
        <f>'Daļu izvēle'!S251</f>
        <v>0</v>
      </c>
      <c r="H255" s="109">
        <f>'Daļu izvēle'!T251</f>
        <v>0</v>
      </c>
      <c r="I255" s="383"/>
      <c r="J255" s="404">
        <f t="shared" si="25"/>
        <v>0</v>
      </c>
      <c r="K255" s="167" t="str">
        <f>IF($AG255,IF(AND($I255&lt;&gt;"",$I255&lt;&gt;0),ROUND(ROUND($I255,3)*Cenas!$B$23*Cenas!B$27,2),0),"")</f>
        <v/>
      </c>
      <c r="L255" s="166" t="str">
        <f>IF($AG255,IF(AND($I255&lt;&gt;"",$I255&lt;&gt;0),ROUND(ROUND($I255,3)*Cenas!$B$23*Cenas!C$27,2),0),"")</f>
        <v/>
      </c>
      <c r="M255" s="166" t="str">
        <f>IF($AG255,IF(AND($I255&lt;&gt;"",$I255&lt;&gt;0),ROUND(ROUND($I255,3)*Cenas!$B$23*Cenas!D$27,2),0),"")</f>
        <v/>
      </c>
      <c r="N255" s="166" t="str">
        <f>IF($AG255,IF(AND($I255&lt;&gt;"",$I255&lt;&gt;0),ROUND(ROUND($I255,3)*Cenas!$B$23*Cenas!E$27,2),0),"")</f>
        <v/>
      </c>
      <c r="O255" s="166" t="str">
        <f>IF($AG255,IF(AND($I255&lt;&gt;"",$I255&lt;&gt;0),ROUND(ROUND($I255,3)*Cenas!$B$23*Cenas!F$27,2),0),"")</f>
        <v/>
      </c>
      <c r="P255" s="166" t="str">
        <f>IF($AG255,IF(AND($I255&lt;&gt;"",$I255&lt;&gt;0),ROUND(ROUND($I255,3)*Cenas!$B$23*Cenas!D$27,2),0),"")</f>
        <v/>
      </c>
      <c r="Q255" s="166" t="str">
        <f>IF($AG255,IF(AND($I255&lt;&gt;"",$I255&lt;&gt;0),ROUND(ROUND($I255,3)*Cenas!$B$23*Cenas!E$27,2),0),"")</f>
        <v/>
      </c>
      <c r="R255" s="166" t="str">
        <f>IF($AG255,IF(AND($I255&lt;&gt;"",$I255&lt;&gt;0),ROUND(ROUND($I255,3)*Cenas!$B$23*Cenas!I$27,2),0),"")</f>
        <v/>
      </c>
      <c r="S255" s="169" t="str">
        <f>IF($AG255,IF(AND($I255&lt;&gt;"",$I255&lt;&gt;0),ROUND(ROUND($I255,3)*Cenas!$B$23*Cenas!F$27,2),0),"")</f>
        <v/>
      </c>
      <c r="U255" t="b">
        <f t="shared" si="26"/>
        <v>1</v>
      </c>
      <c r="V255" t="b">
        <f t="shared" si="27"/>
        <v>1</v>
      </c>
      <c r="W255" t="b">
        <f>OR(AND(U255,V255,S255&gt;=0.89*'Daļu izvēle'!J251),NOT(Y255))</f>
        <v>1</v>
      </c>
      <c r="X255" t="b">
        <f t="shared" si="28"/>
        <v>1</v>
      </c>
      <c r="Y255" t="b">
        <f>AND($A255="x",NOT(ISBLANK('Daļu izvēle'!Q251)))</f>
        <v>0</v>
      </c>
      <c r="Z255" t="b">
        <f t="shared" si="29"/>
        <v>1</v>
      </c>
      <c r="AC255" s="1" t="b">
        <f>AND($A255="x",'Daļu izvēle'!$Q251&lt;&gt;"",ISBLANK($K255))</f>
        <v>0</v>
      </c>
      <c r="AD255" s="1" t="b">
        <f>AND($A255="x",'Daļu izvēle'!$Q251&lt;&gt;"",ISBLANK($P255))</f>
        <v>0</v>
      </c>
      <c r="AE255" s="1" t="e">
        <f t="shared" si="24"/>
        <v>#VALUE!</v>
      </c>
      <c r="AG255" s="76" t="b">
        <f>AND($A255="x",'Daļu izvēle'!$Q251&lt;&gt;"",'Daļu izvēle'!Q251&lt;&gt;0)</f>
        <v>0</v>
      </c>
      <c r="AH255" s="76" t="b">
        <f t="shared" si="30"/>
        <v>0</v>
      </c>
      <c r="AI255" s="57" t="b">
        <f>I255&gt;=0.85*Stādīšana!I254</f>
        <v>1</v>
      </c>
      <c r="AJ255" s="57" t="b">
        <f t="shared" si="31"/>
        <v>1</v>
      </c>
    </row>
    <row r="256" spans="1:36" hidden="1" x14ac:dyDescent="0.3">
      <c r="A256" s="324" t="str">
        <f>SUBSTITUTE('Daļu izvēle'!A252,"0","")</f>
        <v/>
      </c>
      <c r="B256" s="365">
        <f>'Daļu izvēle'!B252</f>
        <v>244</v>
      </c>
      <c r="C256" s="365" t="str">
        <f>'Daļu izvēle'!C252</f>
        <v>Ziemeļkurzeme</v>
      </c>
      <c r="D256" s="366" t="str">
        <f>'Daļu izvēle'!D252</f>
        <v>Raķupes</v>
      </c>
      <c r="E256" s="370">
        <f>'Daļu izvēle'!Q252</f>
        <v>0</v>
      </c>
      <c r="F256" s="370">
        <f>'Daļu izvēle'!R252</f>
        <v>0</v>
      </c>
      <c r="G256" s="108">
        <f>'Daļu izvēle'!S252</f>
        <v>0</v>
      </c>
      <c r="H256" s="109">
        <f>'Daļu izvēle'!T252</f>
        <v>0</v>
      </c>
      <c r="I256" s="383"/>
      <c r="J256" s="404">
        <f t="shared" si="25"/>
        <v>0</v>
      </c>
      <c r="K256" s="167" t="str">
        <f>IF($AG256,IF(AND($I256&lt;&gt;"",$I256&lt;&gt;0),ROUND(ROUND($I256,3)*Cenas!$B$23*Cenas!B$27,2),0),"")</f>
        <v/>
      </c>
      <c r="L256" s="166" t="str">
        <f>IF($AG256,IF(AND($I256&lt;&gt;"",$I256&lt;&gt;0),ROUND(ROUND($I256,3)*Cenas!$B$23*Cenas!C$27,2),0),"")</f>
        <v/>
      </c>
      <c r="M256" s="166" t="str">
        <f>IF($AG256,IF(AND($I256&lt;&gt;"",$I256&lt;&gt;0),ROUND(ROUND($I256,3)*Cenas!$B$23*Cenas!D$27,2),0),"")</f>
        <v/>
      </c>
      <c r="N256" s="166" t="str">
        <f>IF($AG256,IF(AND($I256&lt;&gt;"",$I256&lt;&gt;0),ROUND(ROUND($I256,3)*Cenas!$B$23*Cenas!E$27,2),0),"")</f>
        <v/>
      </c>
      <c r="O256" s="166" t="str">
        <f>IF($AG256,IF(AND($I256&lt;&gt;"",$I256&lt;&gt;0),ROUND(ROUND($I256,3)*Cenas!$B$23*Cenas!F$27,2),0),"")</f>
        <v/>
      </c>
      <c r="P256" s="166" t="str">
        <f>IF($AG256,IF(AND($I256&lt;&gt;"",$I256&lt;&gt;0),ROUND(ROUND($I256,3)*Cenas!$B$23*Cenas!D$27,2),0),"")</f>
        <v/>
      </c>
      <c r="Q256" s="166" t="str">
        <f>IF($AG256,IF(AND($I256&lt;&gt;"",$I256&lt;&gt;0),ROUND(ROUND($I256,3)*Cenas!$B$23*Cenas!E$27,2),0),"")</f>
        <v/>
      </c>
      <c r="R256" s="166" t="str">
        <f>IF($AG256,IF(AND($I256&lt;&gt;"",$I256&lt;&gt;0),ROUND(ROUND($I256,3)*Cenas!$B$23*Cenas!I$27,2),0),"")</f>
        <v/>
      </c>
      <c r="S256" s="169" t="str">
        <f>IF($AG256,IF(AND($I256&lt;&gt;"",$I256&lt;&gt;0),ROUND(ROUND($I256,3)*Cenas!$B$23*Cenas!F$27,2),0),"")</f>
        <v/>
      </c>
      <c r="U256" t="b">
        <f t="shared" si="26"/>
        <v>1</v>
      </c>
      <c r="V256" t="b">
        <f t="shared" si="27"/>
        <v>1</v>
      </c>
      <c r="W256" t="b">
        <f>OR(AND(U256,V256,S256&gt;=0.89*'Daļu izvēle'!J252),NOT(Y256))</f>
        <v>1</v>
      </c>
      <c r="X256" t="b">
        <f t="shared" si="28"/>
        <v>1</v>
      </c>
      <c r="Y256" t="b">
        <f>AND($A256="x",NOT(ISBLANK('Daļu izvēle'!Q252)))</f>
        <v>0</v>
      </c>
      <c r="Z256" t="b">
        <f t="shared" si="29"/>
        <v>1</v>
      </c>
      <c r="AC256" s="1" t="b">
        <f>AND($A256="x",'Daļu izvēle'!$Q252&lt;&gt;"",ISBLANK($K256))</f>
        <v>0</v>
      </c>
      <c r="AD256" s="1" t="b">
        <f>AND($A256="x",'Daļu izvēle'!$Q252&lt;&gt;"",ISBLANK($P256))</f>
        <v>0</v>
      </c>
      <c r="AE256" s="1" t="e">
        <f t="shared" si="24"/>
        <v>#VALUE!</v>
      </c>
      <c r="AG256" s="76" t="b">
        <f>AND($A256="x",'Daļu izvēle'!$Q252&lt;&gt;"",'Daļu izvēle'!Q252&lt;&gt;0)</f>
        <v>0</v>
      </c>
      <c r="AH256" s="76" t="b">
        <f t="shared" si="30"/>
        <v>0</v>
      </c>
      <c r="AI256" s="57" t="b">
        <f>I256&gt;=0.85*Stādīšana!I255</f>
        <v>1</v>
      </c>
      <c r="AJ256" s="57" t="b">
        <f t="shared" si="31"/>
        <v>1</v>
      </c>
    </row>
    <row r="257" spans="1:36" hidden="1" x14ac:dyDescent="0.3">
      <c r="A257" s="324" t="str">
        <f>SUBSTITUTE('Daļu izvēle'!A253,"0","")</f>
        <v/>
      </c>
      <c r="B257" s="365">
        <f>'Daļu izvēle'!B253</f>
        <v>245</v>
      </c>
      <c r="C257" s="365" t="str">
        <f>'Daļu izvēle'!C253</f>
        <v>Ziemeļkurzeme</v>
      </c>
      <c r="D257" s="366" t="str">
        <f>'Daļu izvēle'!D253</f>
        <v>Raķupes</v>
      </c>
      <c r="E257" s="370">
        <f>'Daļu izvēle'!Q253</f>
        <v>0</v>
      </c>
      <c r="F257" s="370">
        <f>'Daļu izvēle'!R253</f>
        <v>0</v>
      </c>
      <c r="G257" s="108">
        <f>'Daļu izvēle'!S253</f>
        <v>0</v>
      </c>
      <c r="H257" s="109">
        <f>'Daļu izvēle'!T253</f>
        <v>0</v>
      </c>
      <c r="I257" s="383"/>
      <c r="J257" s="404">
        <f t="shared" si="25"/>
        <v>0</v>
      </c>
      <c r="K257" s="167" t="str">
        <f>IF($AG257,IF(AND($I257&lt;&gt;"",$I257&lt;&gt;0),ROUND(ROUND($I257,3)*Cenas!$B$23*Cenas!B$27,2),0),"")</f>
        <v/>
      </c>
      <c r="L257" s="166" t="str">
        <f>IF($AG257,IF(AND($I257&lt;&gt;"",$I257&lt;&gt;0),ROUND(ROUND($I257,3)*Cenas!$B$23*Cenas!C$27,2),0),"")</f>
        <v/>
      </c>
      <c r="M257" s="166" t="str">
        <f>IF($AG257,IF(AND($I257&lt;&gt;"",$I257&lt;&gt;0),ROUND(ROUND($I257,3)*Cenas!$B$23*Cenas!D$27,2),0),"")</f>
        <v/>
      </c>
      <c r="N257" s="166" t="str">
        <f>IF($AG257,IF(AND($I257&lt;&gt;"",$I257&lt;&gt;0),ROUND(ROUND($I257,3)*Cenas!$B$23*Cenas!E$27,2),0),"")</f>
        <v/>
      </c>
      <c r="O257" s="166" t="str">
        <f>IF($AG257,IF(AND($I257&lt;&gt;"",$I257&lt;&gt;0),ROUND(ROUND($I257,3)*Cenas!$B$23*Cenas!F$27,2),0),"")</f>
        <v/>
      </c>
      <c r="P257" s="166" t="str">
        <f>IF($AG257,IF(AND($I257&lt;&gt;"",$I257&lt;&gt;0),ROUND(ROUND($I257,3)*Cenas!$B$23*Cenas!D$27,2),0),"")</f>
        <v/>
      </c>
      <c r="Q257" s="166" t="str">
        <f>IF($AG257,IF(AND($I257&lt;&gt;"",$I257&lt;&gt;0),ROUND(ROUND($I257,3)*Cenas!$B$23*Cenas!E$27,2),0),"")</f>
        <v/>
      </c>
      <c r="R257" s="166" t="str">
        <f>IF($AG257,IF(AND($I257&lt;&gt;"",$I257&lt;&gt;0),ROUND(ROUND($I257,3)*Cenas!$B$23*Cenas!I$27,2),0),"")</f>
        <v/>
      </c>
      <c r="S257" s="169" t="str">
        <f>IF($AG257,IF(AND($I257&lt;&gt;"",$I257&lt;&gt;0),ROUND(ROUND($I257,3)*Cenas!$B$23*Cenas!F$27,2),0),"")</f>
        <v/>
      </c>
      <c r="U257" t="b">
        <f t="shared" si="26"/>
        <v>1</v>
      </c>
      <c r="V257" t="b">
        <f t="shared" si="27"/>
        <v>1</v>
      </c>
      <c r="W257" t="b">
        <f>OR(AND(U257,V257,S257&gt;=0.89*'Daļu izvēle'!J253),NOT(Y257))</f>
        <v>1</v>
      </c>
      <c r="X257" t="b">
        <f t="shared" si="28"/>
        <v>1</v>
      </c>
      <c r="Y257" t="b">
        <f>AND($A257="x",NOT(ISBLANK('Daļu izvēle'!Q253)))</f>
        <v>0</v>
      </c>
      <c r="Z257" t="b">
        <f t="shared" si="29"/>
        <v>1</v>
      </c>
      <c r="AC257" s="1" t="b">
        <f>AND($A257="x",'Daļu izvēle'!$Q253&lt;&gt;"",ISBLANK($K257))</f>
        <v>0</v>
      </c>
      <c r="AD257" s="1" t="b">
        <f>AND($A257="x",'Daļu izvēle'!$Q253&lt;&gt;"",ISBLANK($P257))</f>
        <v>0</v>
      </c>
      <c r="AE257" s="1" t="e">
        <f t="shared" si="24"/>
        <v>#VALUE!</v>
      </c>
      <c r="AG257" s="76" t="b">
        <f>AND($A257="x",'Daļu izvēle'!$Q253&lt;&gt;"",'Daļu izvēle'!Q253&lt;&gt;0)</f>
        <v>0</v>
      </c>
      <c r="AH257" s="76" t="b">
        <f t="shared" si="30"/>
        <v>0</v>
      </c>
      <c r="AI257" s="57" t="b">
        <f>I257&gt;=0.85*Stādīšana!I256</f>
        <v>1</v>
      </c>
      <c r="AJ257" s="57" t="b">
        <f t="shared" si="31"/>
        <v>1</v>
      </c>
    </row>
    <row r="258" spans="1:36" hidden="1" x14ac:dyDescent="0.3">
      <c r="A258" s="324" t="str">
        <f>SUBSTITUTE('Daļu izvēle'!A254,"0","")</f>
        <v/>
      </c>
      <c r="B258" s="365">
        <f>'Daļu izvēle'!B254</f>
        <v>246</v>
      </c>
      <c r="C258" s="365" t="str">
        <f>'Daļu izvēle'!C254</f>
        <v>Ziemeļkurzeme</v>
      </c>
      <c r="D258" s="366" t="str">
        <f>'Daļu izvēle'!D254</f>
        <v>Raķupes</v>
      </c>
      <c r="E258" s="370">
        <f>'Daļu izvēle'!Q254</f>
        <v>0</v>
      </c>
      <c r="F258" s="370">
        <f>'Daļu izvēle'!R254</f>
        <v>0</v>
      </c>
      <c r="G258" s="108">
        <f>'Daļu izvēle'!S254</f>
        <v>0</v>
      </c>
      <c r="H258" s="109">
        <f>'Daļu izvēle'!T254</f>
        <v>0</v>
      </c>
      <c r="I258" s="383"/>
      <c r="J258" s="404">
        <f t="shared" si="25"/>
        <v>0</v>
      </c>
      <c r="K258" s="167" t="str">
        <f>IF($AG258,IF(AND($I258&lt;&gt;"",$I258&lt;&gt;0),ROUND(ROUND($I258,3)*Cenas!$B$23*Cenas!B$27,2),0),"")</f>
        <v/>
      </c>
      <c r="L258" s="166" t="str">
        <f>IF($AG258,IF(AND($I258&lt;&gt;"",$I258&lt;&gt;0),ROUND(ROUND($I258,3)*Cenas!$B$23*Cenas!C$27,2),0),"")</f>
        <v/>
      </c>
      <c r="M258" s="166" t="str">
        <f>IF($AG258,IF(AND($I258&lt;&gt;"",$I258&lt;&gt;0),ROUND(ROUND($I258,3)*Cenas!$B$23*Cenas!D$27,2),0),"")</f>
        <v/>
      </c>
      <c r="N258" s="166" t="str">
        <f>IF($AG258,IF(AND($I258&lt;&gt;"",$I258&lt;&gt;0),ROUND(ROUND($I258,3)*Cenas!$B$23*Cenas!E$27,2),0),"")</f>
        <v/>
      </c>
      <c r="O258" s="166" t="str">
        <f>IF($AG258,IF(AND($I258&lt;&gt;"",$I258&lt;&gt;0),ROUND(ROUND($I258,3)*Cenas!$B$23*Cenas!F$27,2),0),"")</f>
        <v/>
      </c>
      <c r="P258" s="166" t="str">
        <f>IF($AG258,IF(AND($I258&lt;&gt;"",$I258&lt;&gt;0),ROUND(ROUND($I258,3)*Cenas!$B$23*Cenas!D$27,2),0),"")</f>
        <v/>
      </c>
      <c r="Q258" s="166" t="str">
        <f>IF($AG258,IF(AND($I258&lt;&gt;"",$I258&lt;&gt;0),ROUND(ROUND($I258,3)*Cenas!$B$23*Cenas!E$27,2),0),"")</f>
        <v/>
      </c>
      <c r="R258" s="166" t="str">
        <f>IF($AG258,IF(AND($I258&lt;&gt;"",$I258&lt;&gt;0),ROUND(ROUND($I258,3)*Cenas!$B$23*Cenas!I$27,2),0),"")</f>
        <v/>
      </c>
      <c r="S258" s="169" t="str">
        <f>IF($AG258,IF(AND($I258&lt;&gt;"",$I258&lt;&gt;0),ROUND(ROUND($I258,3)*Cenas!$B$23*Cenas!F$27,2),0),"")</f>
        <v/>
      </c>
      <c r="U258" t="b">
        <f t="shared" si="26"/>
        <v>1</v>
      </c>
      <c r="V258" t="b">
        <f t="shared" si="27"/>
        <v>1</v>
      </c>
      <c r="W258" t="b">
        <f>OR(AND(U258,V258,S258&gt;=0.89*'Daļu izvēle'!J254),NOT(Y258))</f>
        <v>1</v>
      </c>
      <c r="X258" t="b">
        <f t="shared" si="28"/>
        <v>1</v>
      </c>
      <c r="Y258" t="b">
        <f>AND($A258="x",NOT(ISBLANK('Daļu izvēle'!Q254)))</f>
        <v>0</v>
      </c>
      <c r="Z258" t="b">
        <f t="shared" si="29"/>
        <v>1</v>
      </c>
      <c r="AC258" s="1" t="b">
        <f>AND($A258="x",'Daļu izvēle'!$Q254&lt;&gt;"",ISBLANK($K258))</f>
        <v>0</v>
      </c>
      <c r="AD258" s="1" t="b">
        <f>AND($A258="x",'Daļu izvēle'!$Q254&lt;&gt;"",ISBLANK($P258))</f>
        <v>0</v>
      </c>
      <c r="AE258" s="1" t="e">
        <f t="shared" si="24"/>
        <v>#VALUE!</v>
      </c>
      <c r="AG258" s="76" t="b">
        <f>AND($A258="x",'Daļu izvēle'!$Q254&lt;&gt;"",'Daļu izvēle'!Q254&lt;&gt;0)</f>
        <v>0</v>
      </c>
      <c r="AH258" s="76" t="b">
        <f t="shared" si="30"/>
        <v>0</v>
      </c>
      <c r="AI258" s="57" t="b">
        <f>I258&gt;=0.85*Stādīšana!I257</f>
        <v>1</v>
      </c>
      <c r="AJ258" s="57" t="b">
        <f t="shared" si="31"/>
        <v>1</v>
      </c>
    </row>
    <row r="259" spans="1:36" hidden="1" x14ac:dyDescent="0.3">
      <c r="A259" s="324" t="str">
        <f>SUBSTITUTE('Daļu izvēle'!A255,"0","")</f>
        <v/>
      </c>
      <c r="B259" s="365">
        <f>'Daļu izvēle'!B255</f>
        <v>247</v>
      </c>
      <c r="C259" s="365" t="str">
        <f>'Daļu izvēle'!C255</f>
        <v>Ziemeļkurzeme</v>
      </c>
      <c r="D259" s="366" t="str">
        <f>'Daļu izvēle'!D255</f>
        <v>Ventas (ZK)</v>
      </c>
      <c r="E259" s="370">
        <f>'Daļu izvēle'!Q255</f>
        <v>0</v>
      </c>
      <c r="F259" s="370">
        <f>'Daļu izvēle'!R255</f>
        <v>0</v>
      </c>
      <c r="G259" s="108">
        <f>'Daļu izvēle'!S255</f>
        <v>0</v>
      </c>
      <c r="H259" s="109">
        <f>'Daļu izvēle'!T255</f>
        <v>0</v>
      </c>
      <c r="I259" s="383"/>
      <c r="J259" s="404">
        <f t="shared" si="25"/>
        <v>0</v>
      </c>
      <c r="K259" s="167" t="str">
        <f>IF($AG259,IF(AND($I259&lt;&gt;"",$I259&lt;&gt;0),ROUND(ROUND($I259,3)*Cenas!$B$23*Cenas!B$27,2),0),"")</f>
        <v/>
      </c>
      <c r="L259" s="166" t="str">
        <f>IF($AG259,IF(AND($I259&lt;&gt;"",$I259&lt;&gt;0),ROUND(ROUND($I259,3)*Cenas!$B$23*Cenas!C$27,2),0),"")</f>
        <v/>
      </c>
      <c r="M259" s="166" t="str">
        <f>IF($AG259,IF(AND($I259&lt;&gt;"",$I259&lt;&gt;0),ROUND(ROUND($I259,3)*Cenas!$B$23*Cenas!D$27,2),0),"")</f>
        <v/>
      </c>
      <c r="N259" s="166" t="str">
        <f>IF($AG259,IF(AND($I259&lt;&gt;"",$I259&lt;&gt;0),ROUND(ROUND($I259,3)*Cenas!$B$23*Cenas!E$27,2),0),"")</f>
        <v/>
      </c>
      <c r="O259" s="166" t="str">
        <f>IF($AG259,IF(AND($I259&lt;&gt;"",$I259&lt;&gt;0),ROUND(ROUND($I259,3)*Cenas!$B$23*Cenas!F$27,2),0),"")</f>
        <v/>
      </c>
      <c r="P259" s="166" t="str">
        <f>IF($AG259,IF(AND($I259&lt;&gt;"",$I259&lt;&gt;0),ROUND(ROUND($I259,3)*Cenas!$B$23*Cenas!D$27,2),0),"")</f>
        <v/>
      </c>
      <c r="Q259" s="166" t="str">
        <f>IF($AG259,IF(AND($I259&lt;&gt;"",$I259&lt;&gt;0),ROUND(ROUND($I259,3)*Cenas!$B$23*Cenas!E$27,2),0),"")</f>
        <v/>
      </c>
      <c r="R259" s="166" t="str">
        <f>IF($AG259,IF(AND($I259&lt;&gt;"",$I259&lt;&gt;0),ROUND(ROUND($I259,3)*Cenas!$B$23*Cenas!I$27,2),0),"")</f>
        <v/>
      </c>
      <c r="S259" s="169" t="str">
        <f>IF($AG259,IF(AND($I259&lt;&gt;"",$I259&lt;&gt;0),ROUND(ROUND($I259,3)*Cenas!$B$23*Cenas!F$27,2),0),"")</f>
        <v/>
      </c>
      <c r="U259" t="b">
        <f t="shared" si="26"/>
        <v>1</v>
      </c>
      <c r="V259" t="b">
        <f t="shared" si="27"/>
        <v>1</v>
      </c>
      <c r="W259" t="b">
        <f>OR(AND(U259,V259,S259&gt;=0.89*'Daļu izvēle'!J255),NOT(Y259))</f>
        <v>1</v>
      </c>
      <c r="X259" t="b">
        <f t="shared" si="28"/>
        <v>1</v>
      </c>
      <c r="Y259" t="b">
        <f>AND($A259="x",NOT(ISBLANK('Daļu izvēle'!Q255)))</f>
        <v>0</v>
      </c>
      <c r="Z259" t="b">
        <f t="shared" si="29"/>
        <v>1</v>
      </c>
      <c r="AC259" s="1" t="b">
        <f>AND($A259="x",'Daļu izvēle'!$Q255&lt;&gt;"",ISBLANK($K259))</f>
        <v>0</v>
      </c>
      <c r="AD259" s="1" t="b">
        <f>AND($A259="x",'Daļu izvēle'!$Q255&lt;&gt;"",ISBLANK($P259))</f>
        <v>0</v>
      </c>
      <c r="AE259" s="1" t="e">
        <f t="shared" si="24"/>
        <v>#VALUE!</v>
      </c>
      <c r="AG259" s="76" t="b">
        <f>AND($A259="x",'Daļu izvēle'!$Q255&lt;&gt;"",'Daļu izvēle'!Q255&lt;&gt;0)</f>
        <v>0</v>
      </c>
      <c r="AH259" s="76" t="b">
        <f t="shared" si="30"/>
        <v>0</v>
      </c>
      <c r="AI259" s="57" t="b">
        <f>I259&gt;=0.85*Stādīšana!I258</f>
        <v>1</v>
      </c>
      <c r="AJ259" s="57" t="b">
        <f t="shared" si="31"/>
        <v>1</v>
      </c>
    </row>
    <row r="260" spans="1:36" hidden="1" x14ac:dyDescent="0.3">
      <c r="A260" s="324" t="str">
        <f>SUBSTITUTE('Daļu izvēle'!A256,"0","")</f>
        <v/>
      </c>
      <c r="B260" s="365">
        <f>'Daļu izvēle'!B256</f>
        <v>248</v>
      </c>
      <c r="C260" s="365" t="str">
        <f>'Daļu izvēle'!C256</f>
        <v>Ziemeļkurzeme</v>
      </c>
      <c r="D260" s="366" t="str">
        <f>'Daļu izvēle'!D256</f>
        <v>Ventas (ZK)</v>
      </c>
      <c r="E260" s="370">
        <f>'Daļu izvēle'!Q256</f>
        <v>55</v>
      </c>
      <c r="F260" s="370">
        <f>'Daļu izvēle'!R256</f>
        <v>55</v>
      </c>
      <c r="G260" s="108">
        <f>'Daļu izvēle'!S256</f>
        <v>0</v>
      </c>
      <c r="H260" s="109">
        <f>'Daļu izvēle'!T256</f>
        <v>0</v>
      </c>
      <c r="I260" s="383"/>
      <c r="J260" s="404">
        <f t="shared" si="25"/>
        <v>0</v>
      </c>
      <c r="K260" s="167" t="str">
        <f>IF($AG260,IF(AND($I260&lt;&gt;"",$I260&lt;&gt;0),ROUND(ROUND($I260,3)*Cenas!$B$23*Cenas!B$27,2),0),"")</f>
        <v/>
      </c>
      <c r="L260" s="166" t="str">
        <f>IF($AG260,IF(AND($I260&lt;&gt;"",$I260&lt;&gt;0),ROUND(ROUND($I260,3)*Cenas!$B$23*Cenas!C$27,2),0),"")</f>
        <v/>
      </c>
      <c r="M260" s="166" t="str">
        <f>IF($AG260,IF(AND($I260&lt;&gt;"",$I260&lt;&gt;0),ROUND(ROUND($I260,3)*Cenas!$B$23*Cenas!D$27,2),0),"")</f>
        <v/>
      </c>
      <c r="N260" s="166" t="str">
        <f>IF($AG260,IF(AND($I260&lt;&gt;"",$I260&lt;&gt;0),ROUND(ROUND($I260,3)*Cenas!$B$23*Cenas!E$27,2),0),"")</f>
        <v/>
      </c>
      <c r="O260" s="166" t="str">
        <f>IF($AG260,IF(AND($I260&lt;&gt;"",$I260&lt;&gt;0),ROUND(ROUND($I260,3)*Cenas!$B$23*Cenas!F$27,2),0),"")</f>
        <v/>
      </c>
      <c r="P260" s="166" t="str">
        <f>IF($AG260,IF(AND($I260&lt;&gt;"",$I260&lt;&gt;0),ROUND(ROUND($I260,3)*Cenas!$B$23*Cenas!D$27,2),0),"")</f>
        <v/>
      </c>
      <c r="Q260" s="166" t="str">
        <f>IF($AG260,IF(AND($I260&lt;&gt;"",$I260&lt;&gt;0),ROUND(ROUND($I260,3)*Cenas!$B$23*Cenas!E$27,2),0),"")</f>
        <v/>
      </c>
      <c r="R260" s="166" t="str">
        <f>IF($AG260,IF(AND($I260&lt;&gt;"",$I260&lt;&gt;0),ROUND(ROUND($I260,3)*Cenas!$B$23*Cenas!I$27,2),0),"")</f>
        <v/>
      </c>
      <c r="S260" s="169" t="str">
        <f>IF($AG260,IF(AND($I260&lt;&gt;"",$I260&lt;&gt;0),ROUND(ROUND($I260,3)*Cenas!$B$23*Cenas!F$27,2),0),"")</f>
        <v/>
      </c>
      <c r="U260" t="b">
        <f t="shared" si="26"/>
        <v>1</v>
      </c>
      <c r="V260" t="b">
        <f t="shared" si="27"/>
        <v>1</v>
      </c>
      <c r="W260" t="b">
        <f>OR(AND(U260,V260,S260&gt;=0.89*'Daļu izvēle'!J256),NOT(Y260))</f>
        <v>1</v>
      </c>
      <c r="X260" t="b">
        <f t="shared" si="28"/>
        <v>1</v>
      </c>
      <c r="Y260" t="b">
        <f>AND($A260="x",NOT(ISBLANK('Daļu izvēle'!Q256)))</f>
        <v>0</v>
      </c>
      <c r="Z260" t="b">
        <f t="shared" si="29"/>
        <v>1</v>
      </c>
      <c r="AC260" s="1" t="b">
        <f>AND($A260="x",'Daļu izvēle'!$Q256&lt;&gt;"",ISBLANK($K260))</f>
        <v>0</v>
      </c>
      <c r="AD260" s="1" t="b">
        <f>AND($A260="x",'Daļu izvēle'!$Q256&lt;&gt;"",ISBLANK($P260))</f>
        <v>0</v>
      </c>
      <c r="AE260" s="1" t="e">
        <f t="shared" si="24"/>
        <v>#VALUE!</v>
      </c>
      <c r="AG260" s="76" t="b">
        <f>AND($A260="x",'Daļu izvēle'!$Q256&lt;&gt;"",'Daļu izvēle'!Q256&lt;&gt;0)</f>
        <v>0</v>
      </c>
      <c r="AH260" s="76" t="b">
        <f t="shared" si="30"/>
        <v>0</v>
      </c>
      <c r="AI260" s="57" t="b">
        <f>I260&gt;=0.85*Stādīšana!I259</f>
        <v>1</v>
      </c>
      <c r="AJ260" s="57" t="b">
        <f t="shared" si="31"/>
        <v>1</v>
      </c>
    </row>
    <row r="261" spans="1:36" hidden="1" x14ac:dyDescent="0.3">
      <c r="A261" s="324" t="str">
        <f>SUBSTITUTE('Daļu izvēle'!A257,"0","")</f>
        <v/>
      </c>
      <c r="B261" s="365">
        <f>'Daļu izvēle'!B257</f>
        <v>249</v>
      </c>
      <c r="C261" s="365" t="str">
        <f>'Daļu izvēle'!C257</f>
        <v>Ziemeļkurzeme</v>
      </c>
      <c r="D261" s="366" t="str">
        <f>'Daļu izvēle'!D257</f>
        <v>Ventas (ZK)</v>
      </c>
      <c r="E261" s="370">
        <f>'Daļu izvēle'!Q257</f>
        <v>0</v>
      </c>
      <c r="F261" s="370">
        <f>'Daļu izvēle'!R257</f>
        <v>0</v>
      </c>
      <c r="G261" s="108">
        <f>'Daļu izvēle'!S257</f>
        <v>0</v>
      </c>
      <c r="H261" s="109">
        <f>'Daļu izvēle'!T257</f>
        <v>0</v>
      </c>
      <c r="I261" s="383"/>
      <c r="J261" s="404">
        <f t="shared" si="25"/>
        <v>0</v>
      </c>
      <c r="K261" s="167" t="str">
        <f>IF($AG261,IF(AND($I261&lt;&gt;"",$I261&lt;&gt;0),ROUND(ROUND($I261,3)*Cenas!$B$23*Cenas!B$27,2),0),"")</f>
        <v/>
      </c>
      <c r="L261" s="166" t="str">
        <f>IF($AG261,IF(AND($I261&lt;&gt;"",$I261&lt;&gt;0),ROUND(ROUND($I261,3)*Cenas!$B$23*Cenas!C$27,2),0),"")</f>
        <v/>
      </c>
      <c r="M261" s="166" t="str">
        <f>IF($AG261,IF(AND($I261&lt;&gt;"",$I261&lt;&gt;0),ROUND(ROUND($I261,3)*Cenas!$B$23*Cenas!D$27,2),0),"")</f>
        <v/>
      </c>
      <c r="N261" s="166" t="str">
        <f>IF($AG261,IF(AND($I261&lt;&gt;"",$I261&lt;&gt;0),ROUND(ROUND($I261,3)*Cenas!$B$23*Cenas!E$27,2),0),"")</f>
        <v/>
      </c>
      <c r="O261" s="166" t="str">
        <f>IF($AG261,IF(AND($I261&lt;&gt;"",$I261&lt;&gt;0),ROUND(ROUND($I261,3)*Cenas!$B$23*Cenas!F$27,2),0),"")</f>
        <v/>
      </c>
      <c r="P261" s="166" t="str">
        <f>IF($AG261,IF(AND($I261&lt;&gt;"",$I261&lt;&gt;0),ROUND(ROUND($I261,3)*Cenas!$B$23*Cenas!D$27,2),0),"")</f>
        <v/>
      </c>
      <c r="Q261" s="166" t="str">
        <f>IF($AG261,IF(AND($I261&lt;&gt;"",$I261&lt;&gt;0),ROUND(ROUND($I261,3)*Cenas!$B$23*Cenas!E$27,2),0),"")</f>
        <v/>
      </c>
      <c r="R261" s="166" t="str">
        <f>IF($AG261,IF(AND($I261&lt;&gt;"",$I261&lt;&gt;0),ROUND(ROUND($I261,3)*Cenas!$B$23*Cenas!I$27,2),0),"")</f>
        <v/>
      </c>
      <c r="S261" s="169" t="str">
        <f>IF($AG261,IF(AND($I261&lt;&gt;"",$I261&lt;&gt;0),ROUND(ROUND($I261,3)*Cenas!$B$23*Cenas!F$27,2),0),"")</f>
        <v/>
      </c>
      <c r="U261" t="b">
        <f t="shared" si="26"/>
        <v>1</v>
      </c>
      <c r="V261" t="b">
        <f t="shared" si="27"/>
        <v>1</v>
      </c>
      <c r="W261" t="b">
        <f>OR(AND(U261,V261,S261&gt;=0.89*'Daļu izvēle'!J257),NOT(Y261))</f>
        <v>1</v>
      </c>
      <c r="X261" t="b">
        <f t="shared" si="28"/>
        <v>1</v>
      </c>
      <c r="Y261" t="b">
        <f>AND($A261="x",NOT(ISBLANK('Daļu izvēle'!Q257)))</f>
        <v>0</v>
      </c>
      <c r="Z261" t="b">
        <f t="shared" si="29"/>
        <v>1</v>
      </c>
      <c r="AC261" s="1" t="b">
        <f>AND($A261="x",'Daļu izvēle'!$Q257&lt;&gt;"",ISBLANK($K261))</f>
        <v>0</v>
      </c>
      <c r="AD261" s="1" t="b">
        <f>AND($A261="x",'Daļu izvēle'!$Q257&lt;&gt;"",ISBLANK($P261))</f>
        <v>0</v>
      </c>
      <c r="AE261" s="1" t="e">
        <f t="shared" si="24"/>
        <v>#VALUE!</v>
      </c>
      <c r="AG261" s="76" t="b">
        <f>AND($A261="x",'Daļu izvēle'!$Q257&lt;&gt;"",'Daļu izvēle'!Q257&lt;&gt;0)</f>
        <v>0</v>
      </c>
      <c r="AH261" s="76" t="b">
        <f t="shared" si="30"/>
        <v>0</v>
      </c>
      <c r="AI261" s="57" t="b">
        <f>I261&gt;=0.85*Stādīšana!I260</f>
        <v>1</v>
      </c>
      <c r="AJ261" s="57" t="b">
        <f t="shared" si="31"/>
        <v>1</v>
      </c>
    </row>
    <row r="262" spans="1:36" hidden="1" x14ac:dyDescent="0.3">
      <c r="A262" s="324" t="str">
        <f>SUBSTITUTE('Daļu izvēle'!A258,"0","")</f>
        <v/>
      </c>
      <c r="B262" s="365">
        <f>'Daļu izvēle'!B258</f>
        <v>250</v>
      </c>
      <c r="C262" s="365" t="str">
        <f>'Daļu izvēle'!C258</f>
        <v>Ziemeļkurzeme</v>
      </c>
      <c r="D262" s="366" t="str">
        <f>'Daļu izvēle'!D258</f>
        <v>Ventas (ZK)</v>
      </c>
      <c r="E262" s="370">
        <f>'Daļu izvēle'!Q258</f>
        <v>120</v>
      </c>
      <c r="F262" s="370">
        <f>'Daļu izvēle'!R258</f>
        <v>120</v>
      </c>
      <c r="G262" s="108">
        <f>'Daļu izvēle'!S258</f>
        <v>0</v>
      </c>
      <c r="H262" s="109">
        <f>'Daļu izvēle'!T258</f>
        <v>0</v>
      </c>
      <c r="I262" s="383"/>
      <c r="J262" s="404">
        <f t="shared" si="25"/>
        <v>0</v>
      </c>
      <c r="K262" s="167" t="str">
        <f>IF($AG262,IF(AND($I262&lt;&gt;"",$I262&lt;&gt;0),ROUND(ROUND($I262,3)*Cenas!$B$23*Cenas!B$27,2),0),"")</f>
        <v/>
      </c>
      <c r="L262" s="166" t="str">
        <f>IF($AG262,IF(AND($I262&lt;&gt;"",$I262&lt;&gt;0),ROUND(ROUND($I262,3)*Cenas!$B$23*Cenas!C$27,2),0),"")</f>
        <v/>
      </c>
      <c r="M262" s="166" t="str">
        <f>IF($AG262,IF(AND($I262&lt;&gt;"",$I262&lt;&gt;0),ROUND(ROUND($I262,3)*Cenas!$B$23*Cenas!D$27,2),0),"")</f>
        <v/>
      </c>
      <c r="N262" s="166" t="str">
        <f>IF($AG262,IF(AND($I262&lt;&gt;"",$I262&lt;&gt;0),ROUND(ROUND($I262,3)*Cenas!$B$23*Cenas!E$27,2),0),"")</f>
        <v/>
      </c>
      <c r="O262" s="166" t="str">
        <f>IF($AG262,IF(AND($I262&lt;&gt;"",$I262&lt;&gt;0),ROUND(ROUND($I262,3)*Cenas!$B$23*Cenas!F$27,2),0),"")</f>
        <v/>
      </c>
      <c r="P262" s="166" t="str">
        <f>IF($AG262,IF(AND($I262&lt;&gt;"",$I262&lt;&gt;0),ROUND(ROUND($I262,3)*Cenas!$B$23*Cenas!D$27,2),0),"")</f>
        <v/>
      </c>
      <c r="Q262" s="166" t="str">
        <f>IF($AG262,IF(AND($I262&lt;&gt;"",$I262&lt;&gt;0),ROUND(ROUND($I262,3)*Cenas!$B$23*Cenas!E$27,2),0),"")</f>
        <v/>
      </c>
      <c r="R262" s="166" t="str">
        <f>IF($AG262,IF(AND($I262&lt;&gt;"",$I262&lt;&gt;0),ROUND(ROUND($I262,3)*Cenas!$B$23*Cenas!I$27,2),0),"")</f>
        <v/>
      </c>
      <c r="S262" s="169" t="str">
        <f>IF($AG262,IF(AND($I262&lt;&gt;"",$I262&lt;&gt;0),ROUND(ROUND($I262,3)*Cenas!$B$23*Cenas!F$27,2),0),"")</f>
        <v/>
      </c>
      <c r="U262" t="b">
        <f t="shared" si="26"/>
        <v>1</v>
      </c>
      <c r="V262" t="b">
        <f t="shared" si="27"/>
        <v>1</v>
      </c>
      <c r="W262" t="b">
        <f>OR(AND(U262,V262,S262&gt;=0.89*'Daļu izvēle'!J258),NOT(Y262))</f>
        <v>1</v>
      </c>
      <c r="X262" t="b">
        <f t="shared" si="28"/>
        <v>1</v>
      </c>
      <c r="Y262" t="b">
        <f>AND($A262="x",NOT(ISBLANK('Daļu izvēle'!Q258)))</f>
        <v>0</v>
      </c>
      <c r="Z262" t="b">
        <f t="shared" si="29"/>
        <v>1</v>
      </c>
      <c r="AC262" s="1" t="b">
        <f>AND($A262="x",'Daļu izvēle'!$Q258&lt;&gt;"",ISBLANK($K262))</f>
        <v>0</v>
      </c>
      <c r="AD262" s="1" t="b">
        <f>AND($A262="x",'Daļu izvēle'!$Q258&lt;&gt;"",ISBLANK($P262))</f>
        <v>0</v>
      </c>
      <c r="AE262" s="1" t="e">
        <f t="shared" si="24"/>
        <v>#VALUE!</v>
      </c>
      <c r="AG262" s="76" t="b">
        <f>AND($A262="x",'Daļu izvēle'!$Q258&lt;&gt;"",'Daļu izvēle'!Q258&lt;&gt;0)</f>
        <v>0</v>
      </c>
      <c r="AH262" s="76" t="b">
        <f t="shared" si="30"/>
        <v>0</v>
      </c>
      <c r="AI262" s="57" t="b">
        <f>I262&gt;=0.85*Stādīšana!I261</f>
        <v>1</v>
      </c>
      <c r="AJ262" s="57" t="b">
        <f t="shared" si="31"/>
        <v>1</v>
      </c>
    </row>
    <row r="263" spans="1:36" hidden="1" x14ac:dyDescent="0.3">
      <c r="A263" s="324" t="str">
        <f>SUBSTITUTE('Daļu izvēle'!A259,"0","")</f>
        <v/>
      </c>
      <c r="B263" s="365">
        <f>'Daļu izvēle'!B259</f>
        <v>251</v>
      </c>
      <c r="C263" s="365" t="str">
        <f>'Daļu izvēle'!C259</f>
        <v>Ziemeļkurzeme</v>
      </c>
      <c r="D263" s="366" t="str">
        <f>'Daļu izvēle'!D259</f>
        <v>Ventas (ZK)</v>
      </c>
      <c r="E263" s="370">
        <f>'Daļu izvēle'!Q259</f>
        <v>155</v>
      </c>
      <c r="F263" s="370">
        <f>'Daļu izvēle'!R259</f>
        <v>0</v>
      </c>
      <c r="G263" s="108">
        <f>'Daļu izvēle'!S259</f>
        <v>0</v>
      </c>
      <c r="H263" s="109">
        <f>'Daļu izvēle'!T259</f>
        <v>0</v>
      </c>
      <c r="I263" s="383"/>
      <c r="J263" s="404">
        <f t="shared" si="25"/>
        <v>0</v>
      </c>
      <c r="K263" s="167" t="str">
        <f>IF($AG263,IF(AND($I263&lt;&gt;"",$I263&lt;&gt;0),ROUND(ROUND($I263,3)*Cenas!$B$23*Cenas!B$27,2),0),"")</f>
        <v/>
      </c>
      <c r="L263" s="166" t="str">
        <f>IF($AG263,IF(AND($I263&lt;&gt;"",$I263&lt;&gt;0),ROUND(ROUND($I263,3)*Cenas!$B$23*Cenas!C$27,2),0),"")</f>
        <v/>
      </c>
      <c r="M263" s="166" t="str">
        <f>IF($AG263,IF(AND($I263&lt;&gt;"",$I263&lt;&gt;0),ROUND(ROUND($I263,3)*Cenas!$B$23*Cenas!D$27,2),0),"")</f>
        <v/>
      </c>
      <c r="N263" s="166" t="str">
        <f>IF($AG263,IF(AND($I263&lt;&gt;"",$I263&lt;&gt;0),ROUND(ROUND($I263,3)*Cenas!$B$23*Cenas!E$27,2),0),"")</f>
        <v/>
      </c>
      <c r="O263" s="166" t="str">
        <f>IF($AG263,IF(AND($I263&lt;&gt;"",$I263&lt;&gt;0),ROUND(ROUND($I263,3)*Cenas!$B$23*Cenas!F$27,2),0),"")</f>
        <v/>
      </c>
      <c r="P263" s="166" t="str">
        <f>IF($AG263,IF(AND($I263&lt;&gt;"",$I263&lt;&gt;0),ROUND(ROUND($I263,3)*Cenas!$B$23*Cenas!D$27,2),0),"")</f>
        <v/>
      </c>
      <c r="Q263" s="166" t="str">
        <f>IF($AG263,IF(AND($I263&lt;&gt;"",$I263&lt;&gt;0),ROUND(ROUND($I263,3)*Cenas!$B$23*Cenas!E$27,2),0),"")</f>
        <v/>
      </c>
      <c r="R263" s="166" t="str">
        <f>IF($AG263,IF(AND($I263&lt;&gt;"",$I263&lt;&gt;0),ROUND(ROUND($I263,3)*Cenas!$B$23*Cenas!I$27,2),0),"")</f>
        <v/>
      </c>
      <c r="S263" s="169" t="str">
        <f>IF($AG263,IF(AND($I263&lt;&gt;"",$I263&lt;&gt;0),ROUND(ROUND($I263,3)*Cenas!$B$23*Cenas!F$27,2),0),"")</f>
        <v/>
      </c>
      <c r="U263" t="b">
        <f t="shared" si="26"/>
        <v>1</v>
      </c>
      <c r="V263" t="b">
        <f t="shared" si="27"/>
        <v>1</v>
      </c>
      <c r="W263" t="b">
        <f>OR(AND(U263,V263,S263&gt;=0.89*'Daļu izvēle'!J259),NOT(Y263))</f>
        <v>1</v>
      </c>
      <c r="X263" t="b">
        <f t="shared" si="28"/>
        <v>1</v>
      </c>
      <c r="Y263" t="b">
        <f>AND($A263="x",NOT(ISBLANK('Daļu izvēle'!Q259)))</f>
        <v>0</v>
      </c>
      <c r="Z263" t="b">
        <f t="shared" si="29"/>
        <v>1</v>
      </c>
      <c r="AC263" s="1" t="b">
        <f>AND($A263="x",'Daļu izvēle'!$Q259&lt;&gt;"",ISBLANK($K263))</f>
        <v>0</v>
      </c>
      <c r="AD263" s="1" t="b">
        <f>AND($A263="x",'Daļu izvēle'!$Q259&lt;&gt;"",ISBLANK($P263))</f>
        <v>0</v>
      </c>
      <c r="AE263" s="1" t="e">
        <f t="shared" si="24"/>
        <v>#VALUE!</v>
      </c>
      <c r="AG263" s="76" t="b">
        <f>AND($A263="x",'Daļu izvēle'!$Q259&lt;&gt;"",'Daļu izvēle'!Q259&lt;&gt;0)</f>
        <v>0</v>
      </c>
      <c r="AH263" s="76" t="b">
        <f t="shared" si="30"/>
        <v>0</v>
      </c>
      <c r="AI263" s="57" t="b">
        <f>I263&gt;=0.85*Stādīšana!I262</f>
        <v>1</v>
      </c>
      <c r="AJ263" s="57" t="b">
        <f t="shared" si="31"/>
        <v>1</v>
      </c>
    </row>
    <row r="264" spans="1:36" hidden="1" x14ac:dyDescent="0.3">
      <c r="A264" s="324" t="str">
        <f>SUBSTITUTE('Daļu izvēle'!A260,"0","")</f>
        <v/>
      </c>
      <c r="B264" s="365">
        <f>'Daļu izvēle'!B260</f>
        <v>252</v>
      </c>
      <c r="C264" s="365" t="str">
        <f>'Daļu izvēle'!C260</f>
        <v>Ziemeļkurzeme</v>
      </c>
      <c r="D264" s="366" t="str">
        <f>'Daļu izvēle'!D260</f>
        <v>Ventas (ZK)</v>
      </c>
      <c r="E264" s="370">
        <f>'Daļu izvēle'!Q260</f>
        <v>65</v>
      </c>
      <c r="F264" s="370">
        <f>'Daļu izvēle'!R260</f>
        <v>0</v>
      </c>
      <c r="G264" s="108">
        <f>'Daļu izvēle'!S260</f>
        <v>0</v>
      </c>
      <c r="H264" s="109">
        <f>'Daļu izvēle'!T260</f>
        <v>0</v>
      </c>
      <c r="I264" s="383"/>
      <c r="J264" s="404">
        <f t="shared" si="25"/>
        <v>0</v>
      </c>
      <c r="K264" s="167" t="str">
        <f>IF($AG264,IF(AND($I264&lt;&gt;"",$I264&lt;&gt;0),ROUND(ROUND($I264,3)*Cenas!$B$23*Cenas!B$27,2),0),"")</f>
        <v/>
      </c>
      <c r="L264" s="166" t="str">
        <f>IF($AG264,IF(AND($I264&lt;&gt;"",$I264&lt;&gt;0),ROUND(ROUND($I264,3)*Cenas!$B$23*Cenas!C$27,2),0),"")</f>
        <v/>
      </c>
      <c r="M264" s="166" t="str">
        <f>IF($AG264,IF(AND($I264&lt;&gt;"",$I264&lt;&gt;0),ROUND(ROUND($I264,3)*Cenas!$B$23*Cenas!D$27,2),0),"")</f>
        <v/>
      </c>
      <c r="N264" s="166" t="str">
        <f>IF($AG264,IF(AND($I264&lt;&gt;"",$I264&lt;&gt;0),ROUND(ROUND($I264,3)*Cenas!$B$23*Cenas!E$27,2),0),"")</f>
        <v/>
      </c>
      <c r="O264" s="166" t="str">
        <f>IF($AG264,IF(AND($I264&lt;&gt;"",$I264&lt;&gt;0),ROUND(ROUND($I264,3)*Cenas!$B$23*Cenas!F$27,2),0),"")</f>
        <v/>
      </c>
      <c r="P264" s="166" t="str">
        <f>IF($AG264,IF(AND($I264&lt;&gt;"",$I264&lt;&gt;0),ROUND(ROUND($I264,3)*Cenas!$B$23*Cenas!D$27,2),0),"")</f>
        <v/>
      </c>
      <c r="Q264" s="166" t="str">
        <f>IF($AG264,IF(AND($I264&lt;&gt;"",$I264&lt;&gt;0),ROUND(ROUND($I264,3)*Cenas!$B$23*Cenas!E$27,2),0),"")</f>
        <v/>
      </c>
      <c r="R264" s="166" t="str">
        <f>IF($AG264,IF(AND($I264&lt;&gt;"",$I264&lt;&gt;0),ROUND(ROUND($I264,3)*Cenas!$B$23*Cenas!I$27,2),0),"")</f>
        <v/>
      </c>
      <c r="S264" s="169" t="str">
        <f>IF($AG264,IF(AND($I264&lt;&gt;"",$I264&lt;&gt;0),ROUND(ROUND($I264,3)*Cenas!$B$23*Cenas!F$27,2),0),"")</f>
        <v/>
      </c>
      <c r="U264" t="b">
        <f t="shared" si="26"/>
        <v>1</v>
      </c>
      <c r="V264" t="b">
        <f t="shared" si="27"/>
        <v>1</v>
      </c>
      <c r="W264" t="b">
        <f>OR(AND(U264,V264,S264&gt;=0.89*'Daļu izvēle'!J260),NOT(Y264))</f>
        <v>1</v>
      </c>
      <c r="X264" t="b">
        <f t="shared" si="28"/>
        <v>1</v>
      </c>
      <c r="Y264" t="b">
        <f>AND($A264="x",NOT(ISBLANK('Daļu izvēle'!Q260)))</f>
        <v>0</v>
      </c>
      <c r="Z264" t="b">
        <f t="shared" si="29"/>
        <v>1</v>
      </c>
      <c r="AC264" s="1" t="b">
        <f>AND($A264="x",'Daļu izvēle'!$Q260&lt;&gt;"",ISBLANK($K264))</f>
        <v>0</v>
      </c>
      <c r="AD264" s="1" t="b">
        <f>AND($A264="x",'Daļu izvēle'!$Q260&lt;&gt;"",ISBLANK($P264))</f>
        <v>0</v>
      </c>
      <c r="AE264" s="1" t="e">
        <f t="shared" si="24"/>
        <v>#VALUE!</v>
      </c>
      <c r="AG264" s="76" t="b">
        <f>AND($A264="x",'Daļu izvēle'!$Q260&lt;&gt;"",'Daļu izvēle'!Q260&lt;&gt;0)</f>
        <v>0</v>
      </c>
      <c r="AH264" s="76" t="b">
        <f t="shared" si="30"/>
        <v>0</v>
      </c>
      <c r="AI264" s="57" t="b">
        <f>I264&gt;=0.85*Stādīšana!I263</f>
        <v>1</v>
      </c>
      <c r="AJ264" s="57" t="b">
        <f t="shared" si="31"/>
        <v>1</v>
      </c>
    </row>
    <row r="265" spans="1:36" hidden="1" x14ac:dyDescent="0.3">
      <c r="A265" s="324" t="str">
        <f>SUBSTITUTE('Daļu izvēle'!A261,"0","")</f>
        <v/>
      </c>
      <c r="B265" s="365">
        <f>'Daļu izvēle'!B261</f>
        <v>253</v>
      </c>
      <c r="C265" s="365" t="str">
        <f>'Daļu izvēle'!C261</f>
        <v>Ziemeļkurzeme</v>
      </c>
      <c r="D265" s="366" t="str">
        <f>'Daļu izvēle'!D261</f>
        <v>Mētru</v>
      </c>
      <c r="E265" s="370">
        <f>'Daļu izvēle'!Q261</f>
        <v>40</v>
      </c>
      <c r="F265" s="370">
        <f>'Daļu izvēle'!R261</f>
        <v>0</v>
      </c>
      <c r="G265" s="108">
        <f>'Daļu izvēle'!S261</f>
        <v>0</v>
      </c>
      <c r="H265" s="109">
        <f>'Daļu izvēle'!T261</f>
        <v>0</v>
      </c>
      <c r="I265" s="383"/>
      <c r="J265" s="404">
        <f t="shared" si="25"/>
        <v>0</v>
      </c>
      <c r="K265" s="167" t="str">
        <f>IF($AG265,IF(AND($I265&lt;&gt;"",$I265&lt;&gt;0),ROUND(ROUND($I265,3)*Cenas!$B$23*Cenas!B$27,2),0),"")</f>
        <v/>
      </c>
      <c r="L265" s="166" t="str">
        <f>IF($AG265,IF(AND($I265&lt;&gt;"",$I265&lt;&gt;0),ROUND(ROUND($I265,3)*Cenas!$B$23*Cenas!C$27,2),0),"")</f>
        <v/>
      </c>
      <c r="M265" s="166" t="str">
        <f>IF($AG265,IF(AND($I265&lt;&gt;"",$I265&lt;&gt;0),ROUND(ROUND($I265,3)*Cenas!$B$23*Cenas!D$27,2),0),"")</f>
        <v/>
      </c>
      <c r="N265" s="166" t="str">
        <f>IF($AG265,IF(AND($I265&lt;&gt;"",$I265&lt;&gt;0),ROUND(ROUND($I265,3)*Cenas!$B$23*Cenas!E$27,2),0),"")</f>
        <v/>
      </c>
      <c r="O265" s="166" t="str">
        <f>IF($AG265,IF(AND($I265&lt;&gt;"",$I265&lt;&gt;0),ROUND(ROUND($I265,3)*Cenas!$B$23*Cenas!F$27,2),0),"")</f>
        <v/>
      </c>
      <c r="P265" s="166" t="str">
        <f>IF($AG265,IF(AND($I265&lt;&gt;"",$I265&lt;&gt;0),ROUND(ROUND($I265,3)*Cenas!$B$23*Cenas!D$27,2),0),"")</f>
        <v/>
      </c>
      <c r="Q265" s="166" t="str">
        <f>IF($AG265,IF(AND($I265&lt;&gt;"",$I265&lt;&gt;0),ROUND(ROUND($I265,3)*Cenas!$B$23*Cenas!E$27,2),0),"")</f>
        <v/>
      </c>
      <c r="R265" s="166" t="str">
        <f>IF($AG265,IF(AND($I265&lt;&gt;"",$I265&lt;&gt;0),ROUND(ROUND($I265,3)*Cenas!$B$23*Cenas!I$27,2),0),"")</f>
        <v/>
      </c>
      <c r="S265" s="169" t="str">
        <f>IF($AG265,IF(AND($I265&lt;&gt;"",$I265&lt;&gt;0),ROUND(ROUND($I265,3)*Cenas!$B$23*Cenas!F$27,2),0),"")</f>
        <v/>
      </c>
      <c r="U265" t="b">
        <f t="shared" si="26"/>
        <v>1</v>
      </c>
      <c r="V265" t="b">
        <f t="shared" si="27"/>
        <v>1</v>
      </c>
      <c r="W265" t="b">
        <f>OR(AND(U265,V265,S265&gt;=0.89*'Daļu izvēle'!J261),NOT(Y265))</f>
        <v>1</v>
      </c>
      <c r="X265" t="b">
        <f t="shared" si="28"/>
        <v>1</v>
      </c>
      <c r="Y265" t="b">
        <f>AND($A265="x",NOT(ISBLANK('Daļu izvēle'!Q261)))</f>
        <v>0</v>
      </c>
      <c r="Z265" t="b">
        <f t="shared" si="29"/>
        <v>1</v>
      </c>
      <c r="AC265" s="1" t="b">
        <f>AND($A265="x",'Daļu izvēle'!$Q261&lt;&gt;"",ISBLANK($K265))</f>
        <v>0</v>
      </c>
      <c r="AD265" s="1" t="b">
        <f>AND($A265="x",'Daļu izvēle'!$Q261&lt;&gt;"",ISBLANK($P265))</f>
        <v>0</v>
      </c>
      <c r="AE265" s="1" t="e">
        <f t="shared" si="24"/>
        <v>#VALUE!</v>
      </c>
      <c r="AG265" s="76" t="b">
        <f>AND($A265="x",'Daļu izvēle'!$Q261&lt;&gt;"",'Daļu izvēle'!Q261&lt;&gt;0)</f>
        <v>0</v>
      </c>
      <c r="AH265" s="76" t="b">
        <f t="shared" si="30"/>
        <v>0</v>
      </c>
      <c r="AI265" s="57" t="b">
        <f>I265&gt;=0.85*Stādīšana!I264</f>
        <v>1</v>
      </c>
      <c r="AJ265" s="57" t="b">
        <f t="shared" si="31"/>
        <v>1</v>
      </c>
    </row>
    <row r="266" spans="1:36" hidden="1" x14ac:dyDescent="0.3">
      <c r="A266" s="324" t="str">
        <f>SUBSTITUTE('Daļu izvēle'!A262,"0","")</f>
        <v/>
      </c>
      <c r="B266" s="365">
        <f>'Daļu izvēle'!B262</f>
        <v>254</v>
      </c>
      <c r="C266" s="365" t="str">
        <f>'Daļu izvēle'!C262</f>
        <v>Ziemeļkurzeme</v>
      </c>
      <c r="D266" s="366" t="str">
        <f>'Daļu izvēle'!D262</f>
        <v>Mētru</v>
      </c>
      <c r="E266" s="370">
        <f>'Daļu izvēle'!Q262</f>
        <v>0</v>
      </c>
      <c r="F266" s="370">
        <f>'Daļu izvēle'!R262</f>
        <v>0</v>
      </c>
      <c r="G266" s="108">
        <f>'Daļu izvēle'!S262</f>
        <v>0</v>
      </c>
      <c r="H266" s="109">
        <f>'Daļu izvēle'!T262</f>
        <v>0</v>
      </c>
      <c r="I266" s="383"/>
      <c r="J266" s="404">
        <f t="shared" si="25"/>
        <v>0</v>
      </c>
      <c r="K266" s="167" t="str">
        <f>IF($AG266,IF(AND($I266&lt;&gt;"",$I266&lt;&gt;0),ROUND(ROUND($I266,3)*Cenas!$B$23*Cenas!B$27,2),0),"")</f>
        <v/>
      </c>
      <c r="L266" s="166" t="str">
        <f>IF($AG266,IF(AND($I266&lt;&gt;"",$I266&lt;&gt;0),ROUND(ROUND($I266,3)*Cenas!$B$23*Cenas!C$27,2),0),"")</f>
        <v/>
      </c>
      <c r="M266" s="166" t="str">
        <f>IF($AG266,IF(AND($I266&lt;&gt;"",$I266&lt;&gt;0),ROUND(ROUND($I266,3)*Cenas!$B$23*Cenas!D$27,2),0),"")</f>
        <v/>
      </c>
      <c r="N266" s="166" t="str">
        <f>IF($AG266,IF(AND($I266&lt;&gt;"",$I266&lt;&gt;0),ROUND(ROUND($I266,3)*Cenas!$B$23*Cenas!E$27,2),0),"")</f>
        <v/>
      </c>
      <c r="O266" s="166" t="str">
        <f>IF($AG266,IF(AND($I266&lt;&gt;"",$I266&lt;&gt;0),ROUND(ROUND($I266,3)*Cenas!$B$23*Cenas!F$27,2),0),"")</f>
        <v/>
      </c>
      <c r="P266" s="166" t="str">
        <f>IF($AG266,IF(AND($I266&lt;&gt;"",$I266&lt;&gt;0),ROUND(ROUND($I266,3)*Cenas!$B$23*Cenas!D$27,2),0),"")</f>
        <v/>
      </c>
      <c r="Q266" s="166" t="str">
        <f>IF($AG266,IF(AND($I266&lt;&gt;"",$I266&lt;&gt;0),ROUND(ROUND($I266,3)*Cenas!$B$23*Cenas!E$27,2),0),"")</f>
        <v/>
      </c>
      <c r="R266" s="166" t="str">
        <f>IF($AG266,IF(AND($I266&lt;&gt;"",$I266&lt;&gt;0),ROUND(ROUND($I266,3)*Cenas!$B$23*Cenas!I$27,2),0),"")</f>
        <v/>
      </c>
      <c r="S266" s="169" t="str">
        <f>IF($AG266,IF(AND($I266&lt;&gt;"",$I266&lt;&gt;0),ROUND(ROUND($I266,3)*Cenas!$B$23*Cenas!F$27,2),0),"")</f>
        <v/>
      </c>
      <c r="U266" t="b">
        <f t="shared" si="26"/>
        <v>1</v>
      </c>
      <c r="V266" t="b">
        <f t="shared" si="27"/>
        <v>1</v>
      </c>
      <c r="W266" t="b">
        <f>OR(AND(U266,V266,S266&gt;=0.89*'Daļu izvēle'!J262),NOT(Y266))</f>
        <v>1</v>
      </c>
      <c r="X266" t="b">
        <f t="shared" si="28"/>
        <v>1</v>
      </c>
      <c r="Y266" t="b">
        <f>AND($A266="x",NOT(ISBLANK('Daļu izvēle'!Q262)))</f>
        <v>0</v>
      </c>
      <c r="Z266" t="b">
        <f t="shared" si="29"/>
        <v>1</v>
      </c>
      <c r="AC266" s="1" t="b">
        <f>AND($A266="x",'Daļu izvēle'!$Q262&lt;&gt;"",ISBLANK($K266))</f>
        <v>0</v>
      </c>
      <c r="AD266" s="1" t="b">
        <f>AND($A266="x",'Daļu izvēle'!$Q262&lt;&gt;"",ISBLANK($P266))</f>
        <v>0</v>
      </c>
      <c r="AE266" s="1" t="e">
        <f t="shared" si="24"/>
        <v>#VALUE!</v>
      </c>
      <c r="AG266" s="76" t="b">
        <f>AND($A266="x",'Daļu izvēle'!$Q262&lt;&gt;"",'Daļu izvēle'!Q262&lt;&gt;0)</f>
        <v>0</v>
      </c>
      <c r="AH266" s="76" t="b">
        <f t="shared" si="30"/>
        <v>0</v>
      </c>
      <c r="AI266" s="57" t="b">
        <f>I266&gt;=0.85*Stādīšana!I265</f>
        <v>1</v>
      </c>
      <c r="AJ266" s="57" t="b">
        <f t="shared" si="31"/>
        <v>1</v>
      </c>
    </row>
    <row r="267" spans="1:36" hidden="1" x14ac:dyDescent="0.3">
      <c r="A267" s="324" t="str">
        <f>SUBSTITUTE('Daļu izvēle'!A263,"0","")</f>
        <v/>
      </c>
      <c r="B267" s="365">
        <f>'Daļu izvēle'!B263</f>
        <v>255</v>
      </c>
      <c r="C267" s="365" t="str">
        <f>'Daļu izvēle'!C263</f>
        <v>Ziemeļkurzeme</v>
      </c>
      <c r="D267" s="366" t="str">
        <f>'Daļu izvēle'!D263</f>
        <v>Mētru</v>
      </c>
      <c r="E267" s="370">
        <f>'Daļu izvēle'!Q263</f>
        <v>150</v>
      </c>
      <c r="F267" s="370">
        <f>'Daļu izvēle'!R263</f>
        <v>150</v>
      </c>
      <c r="G267" s="108">
        <f>'Daļu izvēle'!S263</f>
        <v>0</v>
      </c>
      <c r="H267" s="109">
        <f>'Daļu izvēle'!T263</f>
        <v>0</v>
      </c>
      <c r="I267" s="383"/>
      <c r="J267" s="404">
        <f t="shared" si="25"/>
        <v>0</v>
      </c>
      <c r="K267" s="167" t="str">
        <f>IF($AG267,IF(AND($I267&lt;&gt;"",$I267&lt;&gt;0),ROUND(ROUND($I267,3)*Cenas!$B$23*Cenas!B$27,2),0),"")</f>
        <v/>
      </c>
      <c r="L267" s="166" t="str">
        <f>IF($AG267,IF(AND($I267&lt;&gt;"",$I267&lt;&gt;0),ROUND(ROUND($I267,3)*Cenas!$B$23*Cenas!C$27,2),0),"")</f>
        <v/>
      </c>
      <c r="M267" s="166" t="str">
        <f>IF($AG267,IF(AND($I267&lt;&gt;"",$I267&lt;&gt;0),ROUND(ROUND($I267,3)*Cenas!$B$23*Cenas!D$27,2),0),"")</f>
        <v/>
      </c>
      <c r="N267" s="166" t="str">
        <f>IF($AG267,IF(AND($I267&lt;&gt;"",$I267&lt;&gt;0),ROUND(ROUND($I267,3)*Cenas!$B$23*Cenas!E$27,2),0),"")</f>
        <v/>
      </c>
      <c r="O267" s="166" t="str">
        <f>IF($AG267,IF(AND($I267&lt;&gt;"",$I267&lt;&gt;0),ROUND(ROUND($I267,3)*Cenas!$B$23*Cenas!F$27,2),0),"")</f>
        <v/>
      </c>
      <c r="P267" s="166" t="str">
        <f>IF($AG267,IF(AND($I267&lt;&gt;"",$I267&lt;&gt;0),ROUND(ROUND($I267,3)*Cenas!$B$23*Cenas!D$27,2),0),"")</f>
        <v/>
      </c>
      <c r="Q267" s="166" t="str">
        <f>IF($AG267,IF(AND($I267&lt;&gt;"",$I267&lt;&gt;0),ROUND(ROUND($I267,3)*Cenas!$B$23*Cenas!E$27,2),0),"")</f>
        <v/>
      </c>
      <c r="R267" s="166" t="str">
        <f>IF($AG267,IF(AND($I267&lt;&gt;"",$I267&lt;&gt;0),ROUND(ROUND($I267,3)*Cenas!$B$23*Cenas!I$27,2),0),"")</f>
        <v/>
      </c>
      <c r="S267" s="169" t="str">
        <f>IF($AG267,IF(AND($I267&lt;&gt;"",$I267&lt;&gt;0),ROUND(ROUND($I267,3)*Cenas!$B$23*Cenas!F$27,2),0),"")</f>
        <v/>
      </c>
      <c r="U267" t="b">
        <f t="shared" si="26"/>
        <v>1</v>
      </c>
      <c r="V267" t="b">
        <f t="shared" si="27"/>
        <v>1</v>
      </c>
      <c r="W267" t="b">
        <f>OR(AND(U267,V267,S267&gt;=0.89*'Daļu izvēle'!J263),NOT(Y267))</f>
        <v>1</v>
      </c>
      <c r="X267" t="b">
        <f t="shared" si="28"/>
        <v>1</v>
      </c>
      <c r="Y267" t="b">
        <f>AND($A267="x",NOT(ISBLANK('Daļu izvēle'!Q263)))</f>
        <v>0</v>
      </c>
      <c r="Z267" t="b">
        <f t="shared" si="29"/>
        <v>1</v>
      </c>
      <c r="AC267" s="1" t="b">
        <f>AND($A267="x",'Daļu izvēle'!$Q263&lt;&gt;"",ISBLANK($K267))</f>
        <v>0</v>
      </c>
      <c r="AD267" s="1" t="b">
        <f>AND($A267="x",'Daļu izvēle'!$Q263&lt;&gt;"",ISBLANK($P267))</f>
        <v>0</v>
      </c>
      <c r="AE267" s="1" t="e">
        <f t="shared" si="24"/>
        <v>#VALUE!</v>
      </c>
      <c r="AG267" s="76" t="b">
        <f>AND($A267="x",'Daļu izvēle'!$Q263&lt;&gt;"",'Daļu izvēle'!Q263&lt;&gt;0)</f>
        <v>0</v>
      </c>
      <c r="AH267" s="76" t="b">
        <f t="shared" si="30"/>
        <v>0</v>
      </c>
      <c r="AI267" s="57" t="b">
        <f>I267&gt;=0.85*Stādīšana!I266</f>
        <v>1</v>
      </c>
      <c r="AJ267" s="57" t="b">
        <f t="shared" si="31"/>
        <v>1</v>
      </c>
    </row>
    <row r="268" spans="1:36" hidden="1" x14ac:dyDescent="0.3">
      <c r="A268" s="324" t="str">
        <f>SUBSTITUTE('Daļu izvēle'!A264,"0","")</f>
        <v/>
      </c>
      <c r="B268" s="365">
        <f>'Daļu izvēle'!B264</f>
        <v>256</v>
      </c>
      <c r="C268" s="365" t="str">
        <f>'Daļu izvēle'!C264</f>
        <v>Ziemeļkurzeme</v>
      </c>
      <c r="D268" s="366" t="str">
        <f>'Daļu izvēle'!D264</f>
        <v>Mētru</v>
      </c>
      <c r="E268" s="370">
        <f>'Daļu izvēle'!Q264</f>
        <v>15</v>
      </c>
      <c r="F268" s="370">
        <f>'Daļu izvēle'!R264</f>
        <v>0</v>
      </c>
      <c r="G268" s="108">
        <f>'Daļu izvēle'!S264</f>
        <v>0</v>
      </c>
      <c r="H268" s="109">
        <f>'Daļu izvēle'!T264</f>
        <v>0</v>
      </c>
      <c r="I268" s="383"/>
      <c r="J268" s="404">
        <f t="shared" si="25"/>
        <v>0</v>
      </c>
      <c r="K268" s="167" t="str">
        <f>IF($AG268,IF(AND($I268&lt;&gt;"",$I268&lt;&gt;0),ROUND(ROUND($I268,3)*Cenas!$B$23*Cenas!B$27,2),0),"")</f>
        <v/>
      </c>
      <c r="L268" s="166" t="str">
        <f>IF($AG268,IF(AND($I268&lt;&gt;"",$I268&lt;&gt;0),ROUND(ROUND($I268,3)*Cenas!$B$23*Cenas!C$27,2),0),"")</f>
        <v/>
      </c>
      <c r="M268" s="166" t="str">
        <f>IF($AG268,IF(AND($I268&lt;&gt;"",$I268&lt;&gt;0),ROUND(ROUND($I268,3)*Cenas!$B$23*Cenas!D$27,2),0),"")</f>
        <v/>
      </c>
      <c r="N268" s="166" t="str">
        <f>IF($AG268,IF(AND($I268&lt;&gt;"",$I268&lt;&gt;0),ROUND(ROUND($I268,3)*Cenas!$B$23*Cenas!E$27,2),0),"")</f>
        <v/>
      </c>
      <c r="O268" s="166" t="str">
        <f>IF($AG268,IF(AND($I268&lt;&gt;"",$I268&lt;&gt;0),ROUND(ROUND($I268,3)*Cenas!$B$23*Cenas!F$27,2),0),"")</f>
        <v/>
      </c>
      <c r="P268" s="166" t="str">
        <f>IF($AG268,IF(AND($I268&lt;&gt;"",$I268&lt;&gt;0),ROUND(ROUND($I268,3)*Cenas!$B$23*Cenas!D$27,2),0),"")</f>
        <v/>
      </c>
      <c r="Q268" s="166" t="str">
        <f>IF($AG268,IF(AND($I268&lt;&gt;"",$I268&lt;&gt;0),ROUND(ROUND($I268,3)*Cenas!$B$23*Cenas!E$27,2),0),"")</f>
        <v/>
      </c>
      <c r="R268" s="166" t="str">
        <f>IF($AG268,IF(AND($I268&lt;&gt;"",$I268&lt;&gt;0),ROUND(ROUND($I268,3)*Cenas!$B$23*Cenas!I$27,2),0),"")</f>
        <v/>
      </c>
      <c r="S268" s="169" t="str">
        <f>IF($AG268,IF(AND($I268&lt;&gt;"",$I268&lt;&gt;0),ROUND(ROUND($I268,3)*Cenas!$B$23*Cenas!F$27,2),0),"")</f>
        <v/>
      </c>
      <c r="U268" t="b">
        <f t="shared" si="26"/>
        <v>1</v>
      </c>
      <c r="V268" t="b">
        <f t="shared" si="27"/>
        <v>1</v>
      </c>
      <c r="W268" t="b">
        <f>OR(AND(U268,V268,S268&gt;=0.89*'Daļu izvēle'!J264),NOT(Y268))</f>
        <v>1</v>
      </c>
      <c r="X268" t="b">
        <f t="shared" si="28"/>
        <v>1</v>
      </c>
      <c r="Y268" t="b">
        <f>AND($A268="x",NOT(ISBLANK('Daļu izvēle'!Q264)))</f>
        <v>0</v>
      </c>
      <c r="Z268" t="b">
        <f t="shared" si="29"/>
        <v>1</v>
      </c>
      <c r="AC268" s="1" t="b">
        <f>AND($A268="x",'Daļu izvēle'!$Q264&lt;&gt;"",ISBLANK($K268))</f>
        <v>0</v>
      </c>
      <c r="AD268" s="1" t="b">
        <f>AND($A268="x",'Daļu izvēle'!$Q264&lt;&gt;"",ISBLANK($P268))</f>
        <v>0</v>
      </c>
      <c r="AE268" s="1" t="e">
        <f t="shared" si="24"/>
        <v>#VALUE!</v>
      </c>
      <c r="AG268" s="76" t="b">
        <f>AND($A268="x",'Daļu izvēle'!$Q264&lt;&gt;"",'Daļu izvēle'!Q264&lt;&gt;0)</f>
        <v>0</v>
      </c>
      <c r="AH268" s="76" t="b">
        <f t="shared" si="30"/>
        <v>0</v>
      </c>
      <c r="AI268" s="57" t="b">
        <f>I268&gt;=0.85*Stādīšana!I267</f>
        <v>1</v>
      </c>
      <c r="AJ268" s="57" t="b">
        <f t="shared" si="31"/>
        <v>1</v>
      </c>
    </row>
    <row r="269" spans="1:36" hidden="1" x14ac:dyDescent="0.3">
      <c r="A269" s="324" t="str">
        <f>SUBSTITUTE('Daļu izvēle'!A265,"0","")</f>
        <v/>
      </c>
      <c r="B269" s="365">
        <f>'Daļu izvēle'!B265</f>
        <v>257</v>
      </c>
      <c r="C269" s="365" t="str">
        <f>'Daļu izvēle'!C265</f>
        <v>Ziemeļkurzeme</v>
      </c>
      <c r="D269" s="366" t="str">
        <f>'Daļu izvēle'!D265</f>
        <v>Mētru</v>
      </c>
      <c r="E269" s="370">
        <f>'Daļu izvēle'!Q265</f>
        <v>0</v>
      </c>
      <c r="F269" s="370">
        <f>'Daļu izvēle'!R265</f>
        <v>0</v>
      </c>
      <c r="G269" s="108">
        <f>'Daļu izvēle'!S265</f>
        <v>0</v>
      </c>
      <c r="H269" s="109">
        <f>'Daļu izvēle'!T265</f>
        <v>0</v>
      </c>
      <c r="I269" s="383"/>
      <c r="J269" s="404">
        <f t="shared" si="25"/>
        <v>0</v>
      </c>
      <c r="K269" s="167" t="str">
        <f>IF($AG269,IF(AND($I269&lt;&gt;"",$I269&lt;&gt;0),ROUND(ROUND($I269,3)*Cenas!$B$23*Cenas!B$27,2),0),"")</f>
        <v/>
      </c>
      <c r="L269" s="166" t="str">
        <f>IF($AG269,IF(AND($I269&lt;&gt;"",$I269&lt;&gt;0),ROUND(ROUND($I269,3)*Cenas!$B$23*Cenas!C$27,2),0),"")</f>
        <v/>
      </c>
      <c r="M269" s="166" t="str">
        <f>IF($AG269,IF(AND($I269&lt;&gt;"",$I269&lt;&gt;0),ROUND(ROUND($I269,3)*Cenas!$B$23*Cenas!D$27,2),0),"")</f>
        <v/>
      </c>
      <c r="N269" s="166" t="str">
        <f>IF($AG269,IF(AND($I269&lt;&gt;"",$I269&lt;&gt;0),ROUND(ROUND($I269,3)*Cenas!$B$23*Cenas!E$27,2),0),"")</f>
        <v/>
      </c>
      <c r="O269" s="166" t="str">
        <f>IF($AG269,IF(AND($I269&lt;&gt;"",$I269&lt;&gt;0),ROUND(ROUND($I269,3)*Cenas!$B$23*Cenas!F$27,2),0),"")</f>
        <v/>
      </c>
      <c r="P269" s="166" t="str">
        <f>IF($AG269,IF(AND($I269&lt;&gt;"",$I269&lt;&gt;0),ROUND(ROUND($I269,3)*Cenas!$B$23*Cenas!D$27,2),0),"")</f>
        <v/>
      </c>
      <c r="Q269" s="166" t="str">
        <f>IF($AG269,IF(AND($I269&lt;&gt;"",$I269&lt;&gt;0),ROUND(ROUND($I269,3)*Cenas!$B$23*Cenas!E$27,2),0),"")</f>
        <v/>
      </c>
      <c r="R269" s="166" t="str">
        <f>IF($AG269,IF(AND($I269&lt;&gt;"",$I269&lt;&gt;0),ROUND(ROUND($I269,3)*Cenas!$B$23*Cenas!I$27,2),0),"")</f>
        <v/>
      </c>
      <c r="S269" s="169" t="str">
        <f>IF($AG269,IF(AND($I269&lt;&gt;"",$I269&lt;&gt;0),ROUND(ROUND($I269,3)*Cenas!$B$23*Cenas!F$27,2),0),"")</f>
        <v/>
      </c>
      <c r="U269" t="b">
        <f t="shared" si="26"/>
        <v>1</v>
      </c>
      <c r="V269" t="b">
        <f t="shared" si="27"/>
        <v>1</v>
      </c>
      <c r="W269" t="b">
        <f>OR(AND(U269,V269,S269&gt;=0.89*'Daļu izvēle'!J265),NOT(Y269))</f>
        <v>1</v>
      </c>
      <c r="X269" t="b">
        <f t="shared" si="28"/>
        <v>1</v>
      </c>
      <c r="Y269" t="b">
        <f>AND($A269="x",NOT(ISBLANK('Daļu izvēle'!Q265)))</f>
        <v>0</v>
      </c>
      <c r="Z269" t="b">
        <f t="shared" si="29"/>
        <v>1</v>
      </c>
      <c r="AC269" s="1" t="b">
        <f>AND($A269="x",'Daļu izvēle'!$Q265&lt;&gt;"",ISBLANK($K269))</f>
        <v>0</v>
      </c>
      <c r="AD269" s="1" t="b">
        <f>AND($A269="x",'Daļu izvēle'!$Q265&lt;&gt;"",ISBLANK($P269))</f>
        <v>0</v>
      </c>
      <c r="AE269" s="1" t="e">
        <f t="shared" ref="AE269:AE306" si="32">AND(A269="x",K269&lt;&gt;"",P269&lt;&gt;"",K269*1.35&gt;P269)</f>
        <v>#VALUE!</v>
      </c>
      <c r="AG269" s="76" t="b">
        <f>AND($A269="x",'Daļu izvēle'!$Q265&lt;&gt;"",'Daļu izvēle'!Q265&lt;&gt;0)</f>
        <v>0</v>
      </c>
      <c r="AH269" s="76" t="b">
        <f t="shared" si="30"/>
        <v>0</v>
      </c>
      <c r="AI269" s="57" t="b">
        <f>I269&gt;=0.85*Stādīšana!I268</f>
        <v>1</v>
      </c>
      <c r="AJ269" s="57" t="b">
        <f t="shared" si="31"/>
        <v>1</v>
      </c>
    </row>
    <row r="270" spans="1:36" hidden="1" x14ac:dyDescent="0.3">
      <c r="A270" s="324" t="str">
        <f>SUBSTITUTE('Daļu izvēle'!A266,"0","")</f>
        <v/>
      </c>
      <c r="B270" s="365">
        <f>'Daļu izvēle'!B266</f>
        <v>258</v>
      </c>
      <c r="C270" s="365" t="str">
        <f>'Daļu izvēle'!C266</f>
        <v>Ziemeļkurzeme</v>
      </c>
      <c r="D270" s="366" t="str">
        <f>'Daļu izvēle'!D266</f>
        <v>Vanemas</v>
      </c>
      <c r="E270" s="370">
        <f>'Daļu izvēle'!Q266</f>
        <v>30</v>
      </c>
      <c r="F270" s="370">
        <f>'Daļu izvēle'!R266</f>
        <v>30</v>
      </c>
      <c r="G270" s="108">
        <f>'Daļu izvēle'!S266</f>
        <v>0</v>
      </c>
      <c r="H270" s="109">
        <f>'Daļu izvēle'!T266</f>
        <v>0</v>
      </c>
      <c r="I270" s="383"/>
      <c r="J270" s="404">
        <f t="shared" ref="J270:J306" si="33">IF(AND(K270&lt;&gt;"",L270&lt;&gt;"",M270&lt;&gt;"",N270&lt;&gt;"",O270&lt;&gt;"",P270&lt;&gt;"",Q270&lt;&gt;"",R270&lt;&gt;"",S270&lt;&gt;""),ROUND(AVERAGE(K270,L270,P270,Q270,S270),2),0)</f>
        <v>0</v>
      </c>
      <c r="K270" s="167" t="str">
        <f>IF($AG270,IF(AND($I270&lt;&gt;"",$I270&lt;&gt;0),ROUND(ROUND($I270,3)*Cenas!$B$23*Cenas!B$27,2),0),"")</f>
        <v/>
      </c>
      <c r="L270" s="166" t="str">
        <f>IF($AG270,IF(AND($I270&lt;&gt;"",$I270&lt;&gt;0),ROUND(ROUND($I270,3)*Cenas!$B$23*Cenas!C$27,2),0),"")</f>
        <v/>
      </c>
      <c r="M270" s="166" t="str">
        <f>IF($AG270,IF(AND($I270&lt;&gt;"",$I270&lt;&gt;0),ROUND(ROUND($I270,3)*Cenas!$B$23*Cenas!D$27,2),0),"")</f>
        <v/>
      </c>
      <c r="N270" s="166" t="str">
        <f>IF($AG270,IF(AND($I270&lt;&gt;"",$I270&lt;&gt;0),ROUND(ROUND($I270,3)*Cenas!$B$23*Cenas!E$27,2),0),"")</f>
        <v/>
      </c>
      <c r="O270" s="166" t="str">
        <f>IF($AG270,IF(AND($I270&lt;&gt;"",$I270&lt;&gt;0),ROUND(ROUND($I270,3)*Cenas!$B$23*Cenas!F$27,2),0),"")</f>
        <v/>
      </c>
      <c r="P270" s="166" t="str">
        <f>IF($AG270,IF(AND($I270&lt;&gt;"",$I270&lt;&gt;0),ROUND(ROUND($I270,3)*Cenas!$B$23*Cenas!D$27,2),0),"")</f>
        <v/>
      </c>
      <c r="Q270" s="166" t="str">
        <f>IF($AG270,IF(AND($I270&lt;&gt;"",$I270&lt;&gt;0),ROUND(ROUND($I270,3)*Cenas!$B$23*Cenas!E$27,2),0),"")</f>
        <v/>
      </c>
      <c r="R270" s="166" t="str">
        <f>IF($AG270,IF(AND($I270&lt;&gt;"",$I270&lt;&gt;0),ROUND(ROUND($I270,3)*Cenas!$B$23*Cenas!I$27,2),0),"")</f>
        <v/>
      </c>
      <c r="S270" s="169" t="str">
        <f>IF($AG270,IF(AND($I270&lt;&gt;"",$I270&lt;&gt;0),ROUND(ROUND($I270,3)*Cenas!$B$23*Cenas!F$27,2),0),"")</f>
        <v/>
      </c>
      <c r="U270" t="b">
        <f t="shared" ref="U270:U306" si="34">OR(NOT(ISBLANK($K270)),NOT(Y270))</f>
        <v>1</v>
      </c>
      <c r="V270" t="b">
        <f t="shared" ref="V270:V306" si="35">OR(NOT(ISBLANK($P270)),NOT(Y270))</f>
        <v>1</v>
      </c>
      <c r="W270" t="b">
        <f>OR(AND(U270,V270,S270&gt;=0.89*'Daļu izvēle'!J266),NOT(Y270))</f>
        <v>1</v>
      </c>
      <c r="X270" t="b">
        <f t="shared" ref="X270:X306" si="36">OR(AND(U270,V270,W270),NOT(Y270))</f>
        <v>1</v>
      </c>
      <c r="Y270" t="b">
        <f>AND($A270="x",NOT(ISBLANK('Daļu izvēle'!Q266)))</f>
        <v>0</v>
      </c>
      <c r="Z270" t="b">
        <f t="shared" ref="Z270:Z306" si="37">AND(NOT(ISBLANK(K270)),NOT(ISBLANK(P270)))</f>
        <v>1</v>
      </c>
      <c r="AC270" s="1" t="b">
        <f>AND($A270="x",'Daļu izvēle'!$Q266&lt;&gt;"",ISBLANK($K270))</f>
        <v>0</v>
      </c>
      <c r="AD270" s="1" t="b">
        <f>AND($A270="x",'Daļu izvēle'!$Q266&lt;&gt;"",ISBLANK($P270))</f>
        <v>0</v>
      </c>
      <c r="AE270" s="1" t="e">
        <f t="shared" si="32"/>
        <v>#VALUE!</v>
      </c>
      <c r="AG270" s="76" t="b">
        <f>AND($A270="x",'Daļu izvēle'!$Q266&lt;&gt;"",'Daļu izvēle'!Q266&lt;&gt;0)</f>
        <v>0</v>
      </c>
      <c r="AH270" s="76" t="b">
        <f t="shared" ref="AH270:AH306" si="38">AND(AG270=TRUE,I270&lt;&gt;"",I270&lt;&gt;0)</f>
        <v>0</v>
      </c>
      <c r="AI270" s="57" t="b">
        <f>I270&gt;=0.85*Stādīšana!I269</f>
        <v>1</v>
      </c>
      <c r="AJ270" s="57" t="b">
        <f t="shared" ref="AJ270:AJ306" si="39">IF(AG270,AND(AG270,AH270),TRUE)</f>
        <v>1</v>
      </c>
    </row>
    <row r="271" spans="1:36" hidden="1" x14ac:dyDescent="0.3">
      <c r="A271" s="324" t="str">
        <f>SUBSTITUTE('Daļu izvēle'!A267,"0","")</f>
        <v/>
      </c>
      <c r="B271" s="365">
        <f>'Daļu izvēle'!B267</f>
        <v>259</v>
      </c>
      <c r="C271" s="365" t="str">
        <f>'Daļu izvēle'!C267</f>
        <v>Ziemeļkurzeme</v>
      </c>
      <c r="D271" s="366" t="str">
        <f>'Daļu izvēle'!D267</f>
        <v>Vanemas</v>
      </c>
      <c r="E271" s="370">
        <f>'Daļu izvēle'!Q267</f>
        <v>120</v>
      </c>
      <c r="F271" s="370">
        <f>'Daļu izvēle'!R267</f>
        <v>120</v>
      </c>
      <c r="G271" s="108">
        <f>'Daļu izvēle'!S267</f>
        <v>0</v>
      </c>
      <c r="H271" s="109">
        <f>'Daļu izvēle'!T267</f>
        <v>0</v>
      </c>
      <c r="I271" s="383"/>
      <c r="J271" s="404">
        <f t="shared" si="33"/>
        <v>0</v>
      </c>
      <c r="K271" s="167" t="str">
        <f>IF($AG271,IF(AND($I271&lt;&gt;"",$I271&lt;&gt;0),ROUND(ROUND($I271,3)*Cenas!$B$23*Cenas!B$27,2),0),"")</f>
        <v/>
      </c>
      <c r="L271" s="166" t="str">
        <f>IF($AG271,IF(AND($I271&lt;&gt;"",$I271&lt;&gt;0),ROUND(ROUND($I271,3)*Cenas!$B$23*Cenas!C$27,2),0),"")</f>
        <v/>
      </c>
      <c r="M271" s="166" t="str">
        <f>IF($AG271,IF(AND($I271&lt;&gt;"",$I271&lt;&gt;0),ROUND(ROUND($I271,3)*Cenas!$B$23*Cenas!D$27,2),0),"")</f>
        <v/>
      </c>
      <c r="N271" s="166" t="str">
        <f>IF($AG271,IF(AND($I271&lt;&gt;"",$I271&lt;&gt;0),ROUND(ROUND($I271,3)*Cenas!$B$23*Cenas!E$27,2),0),"")</f>
        <v/>
      </c>
      <c r="O271" s="166" t="str">
        <f>IF($AG271,IF(AND($I271&lt;&gt;"",$I271&lt;&gt;0),ROUND(ROUND($I271,3)*Cenas!$B$23*Cenas!F$27,2),0),"")</f>
        <v/>
      </c>
      <c r="P271" s="166" t="str">
        <f>IF($AG271,IF(AND($I271&lt;&gt;"",$I271&lt;&gt;0),ROUND(ROUND($I271,3)*Cenas!$B$23*Cenas!D$27,2),0),"")</f>
        <v/>
      </c>
      <c r="Q271" s="166" t="str">
        <f>IF($AG271,IF(AND($I271&lt;&gt;"",$I271&lt;&gt;0),ROUND(ROUND($I271,3)*Cenas!$B$23*Cenas!E$27,2),0),"")</f>
        <v/>
      </c>
      <c r="R271" s="166" t="str">
        <f>IF($AG271,IF(AND($I271&lt;&gt;"",$I271&lt;&gt;0),ROUND(ROUND($I271,3)*Cenas!$B$23*Cenas!I$27,2),0),"")</f>
        <v/>
      </c>
      <c r="S271" s="169" t="str">
        <f>IF($AG271,IF(AND($I271&lt;&gt;"",$I271&lt;&gt;0),ROUND(ROUND($I271,3)*Cenas!$B$23*Cenas!F$27,2),0),"")</f>
        <v/>
      </c>
      <c r="U271" t="b">
        <f t="shared" si="34"/>
        <v>1</v>
      </c>
      <c r="V271" t="b">
        <f t="shared" si="35"/>
        <v>1</v>
      </c>
      <c r="W271" t="b">
        <f>OR(AND(U271,V271,S271&gt;=0.89*'Daļu izvēle'!J267),NOT(Y271))</f>
        <v>1</v>
      </c>
      <c r="X271" t="b">
        <f t="shared" si="36"/>
        <v>1</v>
      </c>
      <c r="Y271" t="b">
        <f>AND($A271="x",NOT(ISBLANK('Daļu izvēle'!Q267)))</f>
        <v>0</v>
      </c>
      <c r="Z271" t="b">
        <f t="shared" si="37"/>
        <v>1</v>
      </c>
      <c r="AC271" s="1" t="b">
        <f>AND($A271="x",'Daļu izvēle'!$Q267&lt;&gt;"",ISBLANK($K271))</f>
        <v>0</v>
      </c>
      <c r="AD271" s="1" t="b">
        <f>AND($A271="x",'Daļu izvēle'!$Q267&lt;&gt;"",ISBLANK($P271))</f>
        <v>0</v>
      </c>
      <c r="AE271" s="1" t="e">
        <f t="shared" si="32"/>
        <v>#VALUE!</v>
      </c>
      <c r="AG271" s="76" t="b">
        <f>AND($A271="x",'Daļu izvēle'!$Q267&lt;&gt;"",'Daļu izvēle'!Q267&lt;&gt;0)</f>
        <v>0</v>
      </c>
      <c r="AH271" s="76" t="b">
        <f t="shared" si="38"/>
        <v>0</v>
      </c>
      <c r="AI271" s="57" t="b">
        <f>I271&gt;=0.85*Stādīšana!I270</f>
        <v>1</v>
      </c>
      <c r="AJ271" s="57" t="b">
        <f t="shared" si="39"/>
        <v>1</v>
      </c>
    </row>
    <row r="272" spans="1:36" hidden="1" x14ac:dyDescent="0.3">
      <c r="A272" s="324" t="str">
        <f>SUBSTITUTE('Daļu izvēle'!A268,"0","")</f>
        <v/>
      </c>
      <c r="B272" s="365">
        <f>'Daļu izvēle'!B268</f>
        <v>260</v>
      </c>
      <c r="C272" s="365" t="str">
        <f>'Daļu izvēle'!C268</f>
        <v>Ziemeļkurzeme</v>
      </c>
      <c r="D272" s="366" t="str">
        <f>'Daļu izvēle'!D268</f>
        <v>Vanemas</v>
      </c>
      <c r="E272" s="370">
        <f>'Daļu izvēle'!Q268</f>
        <v>45</v>
      </c>
      <c r="F272" s="370">
        <f>'Daļu izvēle'!R268</f>
        <v>45</v>
      </c>
      <c r="G272" s="108">
        <f>'Daļu izvēle'!S268</f>
        <v>0</v>
      </c>
      <c r="H272" s="109">
        <f>'Daļu izvēle'!T268</f>
        <v>0</v>
      </c>
      <c r="I272" s="383"/>
      <c r="J272" s="404">
        <f t="shared" si="33"/>
        <v>0</v>
      </c>
      <c r="K272" s="167" t="str">
        <f>IF($AG272,IF(AND($I272&lt;&gt;"",$I272&lt;&gt;0),ROUND(ROUND($I272,3)*Cenas!$B$23*Cenas!B$27,2),0),"")</f>
        <v/>
      </c>
      <c r="L272" s="166" t="str">
        <f>IF($AG272,IF(AND($I272&lt;&gt;"",$I272&lt;&gt;0),ROUND(ROUND($I272,3)*Cenas!$B$23*Cenas!C$27,2),0),"")</f>
        <v/>
      </c>
      <c r="M272" s="166" t="str">
        <f>IF($AG272,IF(AND($I272&lt;&gt;"",$I272&lt;&gt;0),ROUND(ROUND($I272,3)*Cenas!$B$23*Cenas!D$27,2),0),"")</f>
        <v/>
      </c>
      <c r="N272" s="166" t="str">
        <f>IF($AG272,IF(AND($I272&lt;&gt;"",$I272&lt;&gt;0),ROUND(ROUND($I272,3)*Cenas!$B$23*Cenas!E$27,2),0),"")</f>
        <v/>
      </c>
      <c r="O272" s="166" t="str">
        <f>IF($AG272,IF(AND($I272&lt;&gt;"",$I272&lt;&gt;0),ROUND(ROUND($I272,3)*Cenas!$B$23*Cenas!F$27,2),0),"")</f>
        <v/>
      </c>
      <c r="P272" s="166" t="str">
        <f>IF($AG272,IF(AND($I272&lt;&gt;"",$I272&lt;&gt;0),ROUND(ROUND($I272,3)*Cenas!$B$23*Cenas!D$27,2),0),"")</f>
        <v/>
      </c>
      <c r="Q272" s="166" t="str">
        <f>IF($AG272,IF(AND($I272&lt;&gt;"",$I272&lt;&gt;0),ROUND(ROUND($I272,3)*Cenas!$B$23*Cenas!E$27,2),0),"")</f>
        <v/>
      </c>
      <c r="R272" s="166" t="str">
        <f>IF($AG272,IF(AND($I272&lt;&gt;"",$I272&lt;&gt;0),ROUND(ROUND($I272,3)*Cenas!$B$23*Cenas!I$27,2),0),"")</f>
        <v/>
      </c>
      <c r="S272" s="169" t="str">
        <f>IF($AG272,IF(AND($I272&lt;&gt;"",$I272&lt;&gt;0),ROUND(ROUND($I272,3)*Cenas!$B$23*Cenas!F$27,2),0),"")</f>
        <v/>
      </c>
      <c r="U272" t="b">
        <f t="shared" si="34"/>
        <v>1</v>
      </c>
      <c r="V272" t="b">
        <f t="shared" si="35"/>
        <v>1</v>
      </c>
      <c r="W272" t="b">
        <f>OR(AND(U272,V272,S272&gt;=0.89*'Daļu izvēle'!J268),NOT(Y272))</f>
        <v>1</v>
      </c>
      <c r="X272" t="b">
        <f t="shared" si="36"/>
        <v>1</v>
      </c>
      <c r="Y272" t="b">
        <f>AND($A272="x",NOT(ISBLANK('Daļu izvēle'!Q268)))</f>
        <v>0</v>
      </c>
      <c r="Z272" t="b">
        <f t="shared" si="37"/>
        <v>1</v>
      </c>
      <c r="AC272" s="1" t="b">
        <f>AND($A272="x",'Daļu izvēle'!$Q268&lt;&gt;"",ISBLANK($K272))</f>
        <v>0</v>
      </c>
      <c r="AD272" s="1" t="b">
        <f>AND($A272="x",'Daļu izvēle'!$Q268&lt;&gt;"",ISBLANK($P272))</f>
        <v>0</v>
      </c>
      <c r="AE272" s="1" t="e">
        <f t="shared" si="32"/>
        <v>#VALUE!</v>
      </c>
      <c r="AG272" s="76" t="b">
        <f>AND($A272="x",'Daļu izvēle'!$Q268&lt;&gt;"",'Daļu izvēle'!Q268&lt;&gt;0)</f>
        <v>0</v>
      </c>
      <c r="AH272" s="76" t="b">
        <f t="shared" si="38"/>
        <v>0</v>
      </c>
      <c r="AI272" s="57" t="b">
        <f>I272&gt;=0.85*Stādīšana!I271</f>
        <v>1</v>
      </c>
      <c r="AJ272" s="57" t="b">
        <f t="shared" si="39"/>
        <v>1</v>
      </c>
    </row>
    <row r="273" spans="1:36" hidden="1" x14ac:dyDescent="0.3">
      <c r="A273" s="324" t="str">
        <f>SUBSTITUTE('Daļu izvēle'!A269,"0","")</f>
        <v/>
      </c>
      <c r="B273" s="365">
        <f>'Daļu izvēle'!B269</f>
        <v>261</v>
      </c>
      <c r="C273" s="365" t="str">
        <f>'Daļu izvēle'!C269</f>
        <v>Ziemeļkurzeme</v>
      </c>
      <c r="D273" s="366" t="str">
        <f>'Daļu izvēle'!D269</f>
        <v>Vanemas</v>
      </c>
      <c r="E273" s="370">
        <f>'Daļu izvēle'!Q269</f>
        <v>170</v>
      </c>
      <c r="F273" s="370">
        <f>'Daļu izvēle'!R269</f>
        <v>0</v>
      </c>
      <c r="G273" s="108">
        <f>'Daļu izvēle'!S269</f>
        <v>0</v>
      </c>
      <c r="H273" s="109">
        <f>'Daļu izvēle'!T269</f>
        <v>0</v>
      </c>
      <c r="I273" s="383"/>
      <c r="J273" s="404">
        <f t="shared" si="33"/>
        <v>0</v>
      </c>
      <c r="K273" s="167" t="str">
        <f>IF($AG273,IF(AND($I273&lt;&gt;"",$I273&lt;&gt;0),ROUND(ROUND($I273,3)*Cenas!$B$23*Cenas!B$27,2),0),"")</f>
        <v/>
      </c>
      <c r="L273" s="166" t="str">
        <f>IF($AG273,IF(AND($I273&lt;&gt;"",$I273&lt;&gt;0),ROUND(ROUND($I273,3)*Cenas!$B$23*Cenas!C$27,2),0),"")</f>
        <v/>
      </c>
      <c r="M273" s="166" t="str">
        <f>IF($AG273,IF(AND($I273&lt;&gt;"",$I273&lt;&gt;0),ROUND(ROUND($I273,3)*Cenas!$B$23*Cenas!D$27,2),0),"")</f>
        <v/>
      </c>
      <c r="N273" s="166" t="str">
        <f>IF($AG273,IF(AND($I273&lt;&gt;"",$I273&lt;&gt;0),ROUND(ROUND($I273,3)*Cenas!$B$23*Cenas!E$27,2),0),"")</f>
        <v/>
      </c>
      <c r="O273" s="166" t="str">
        <f>IF($AG273,IF(AND($I273&lt;&gt;"",$I273&lt;&gt;0),ROUND(ROUND($I273,3)*Cenas!$B$23*Cenas!F$27,2),0),"")</f>
        <v/>
      </c>
      <c r="P273" s="166" t="str">
        <f>IF($AG273,IF(AND($I273&lt;&gt;"",$I273&lt;&gt;0),ROUND(ROUND($I273,3)*Cenas!$B$23*Cenas!D$27,2),0),"")</f>
        <v/>
      </c>
      <c r="Q273" s="166" t="str">
        <f>IF($AG273,IF(AND($I273&lt;&gt;"",$I273&lt;&gt;0),ROUND(ROUND($I273,3)*Cenas!$B$23*Cenas!E$27,2),0),"")</f>
        <v/>
      </c>
      <c r="R273" s="166" t="str">
        <f>IF($AG273,IF(AND($I273&lt;&gt;"",$I273&lt;&gt;0),ROUND(ROUND($I273,3)*Cenas!$B$23*Cenas!I$27,2),0),"")</f>
        <v/>
      </c>
      <c r="S273" s="169" t="str">
        <f>IF($AG273,IF(AND($I273&lt;&gt;"",$I273&lt;&gt;0),ROUND(ROUND($I273,3)*Cenas!$B$23*Cenas!F$27,2),0),"")</f>
        <v/>
      </c>
      <c r="U273" t="b">
        <f t="shared" si="34"/>
        <v>1</v>
      </c>
      <c r="V273" t="b">
        <f t="shared" si="35"/>
        <v>1</v>
      </c>
      <c r="W273" t="b">
        <f>OR(AND(U273,V273,S273&gt;=0.89*'Daļu izvēle'!J269),NOT(Y273))</f>
        <v>1</v>
      </c>
      <c r="X273" t="b">
        <f t="shared" si="36"/>
        <v>1</v>
      </c>
      <c r="Y273" t="b">
        <f>AND($A273="x",NOT(ISBLANK('Daļu izvēle'!Q269)))</f>
        <v>0</v>
      </c>
      <c r="Z273" t="b">
        <f t="shared" si="37"/>
        <v>1</v>
      </c>
      <c r="AC273" s="1" t="b">
        <f>AND($A273="x",'Daļu izvēle'!$Q269&lt;&gt;"",ISBLANK($K273))</f>
        <v>0</v>
      </c>
      <c r="AD273" s="1" t="b">
        <f>AND($A273="x",'Daļu izvēle'!$Q269&lt;&gt;"",ISBLANK($P273))</f>
        <v>0</v>
      </c>
      <c r="AE273" s="1" t="e">
        <f t="shared" si="32"/>
        <v>#VALUE!</v>
      </c>
      <c r="AG273" s="76" t="b">
        <f>AND($A273="x",'Daļu izvēle'!$Q269&lt;&gt;"",'Daļu izvēle'!Q269&lt;&gt;0)</f>
        <v>0</v>
      </c>
      <c r="AH273" s="76" t="b">
        <f t="shared" si="38"/>
        <v>0</v>
      </c>
      <c r="AI273" s="57" t="b">
        <f>I273&gt;=0.85*Stādīšana!I272</f>
        <v>1</v>
      </c>
      <c r="AJ273" s="57" t="b">
        <f t="shared" si="39"/>
        <v>1</v>
      </c>
    </row>
    <row r="274" spans="1:36" hidden="1" x14ac:dyDescent="0.3">
      <c r="A274" s="324" t="str">
        <f>SUBSTITUTE('Daļu izvēle'!A270,"0","")</f>
        <v/>
      </c>
      <c r="B274" s="365">
        <f>'Daļu izvēle'!B270</f>
        <v>262</v>
      </c>
      <c r="C274" s="365" t="str">
        <f>'Daļu izvēle'!C270</f>
        <v>Ziemeļkurzeme</v>
      </c>
      <c r="D274" s="366" t="str">
        <f>'Daļu izvēle'!D270</f>
        <v>Vanemas</v>
      </c>
      <c r="E274" s="370">
        <f>'Daļu izvēle'!Q270</f>
        <v>0</v>
      </c>
      <c r="F274" s="370">
        <f>'Daļu izvēle'!R270</f>
        <v>0</v>
      </c>
      <c r="G274" s="108">
        <f>'Daļu izvēle'!S270</f>
        <v>0</v>
      </c>
      <c r="H274" s="109">
        <f>'Daļu izvēle'!T270</f>
        <v>0</v>
      </c>
      <c r="I274" s="383"/>
      <c r="J274" s="404">
        <f t="shared" si="33"/>
        <v>0</v>
      </c>
      <c r="K274" s="167" t="str">
        <f>IF($AG274,IF(AND($I274&lt;&gt;"",$I274&lt;&gt;0),ROUND(ROUND($I274,3)*Cenas!$B$23*Cenas!B$27,2),0),"")</f>
        <v/>
      </c>
      <c r="L274" s="166" t="str">
        <f>IF($AG274,IF(AND($I274&lt;&gt;"",$I274&lt;&gt;0),ROUND(ROUND($I274,3)*Cenas!$B$23*Cenas!C$27,2),0),"")</f>
        <v/>
      </c>
      <c r="M274" s="166" t="str">
        <f>IF($AG274,IF(AND($I274&lt;&gt;"",$I274&lt;&gt;0),ROUND(ROUND($I274,3)*Cenas!$B$23*Cenas!D$27,2),0),"")</f>
        <v/>
      </c>
      <c r="N274" s="166" t="str">
        <f>IF($AG274,IF(AND($I274&lt;&gt;"",$I274&lt;&gt;0),ROUND(ROUND($I274,3)*Cenas!$B$23*Cenas!E$27,2),0),"")</f>
        <v/>
      </c>
      <c r="O274" s="166" t="str">
        <f>IF($AG274,IF(AND($I274&lt;&gt;"",$I274&lt;&gt;0),ROUND(ROUND($I274,3)*Cenas!$B$23*Cenas!F$27,2),0),"")</f>
        <v/>
      </c>
      <c r="P274" s="166" t="str">
        <f>IF($AG274,IF(AND($I274&lt;&gt;"",$I274&lt;&gt;0),ROUND(ROUND($I274,3)*Cenas!$B$23*Cenas!D$27,2),0),"")</f>
        <v/>
      </c>
      <c r="Q274" s="166" t="str">
        <f>IF($AG274,IF(AND($I274&lt;&gt;"",$I274&lt;&gt;0),ROUND(ROUND($I274,3)*Cenas!$B$23*Cenas!E$27,2),0),"")</f>
        <v/>
      </c>
      <c r="R274" s="166" t="str">
        <f>IF($AG274,IF(AND($I274&lt;&gt;"",$I274&lt;&gt;0),ROUND(ROUND($I274,3)*Cenas!$B$23*Cenas!I$27,2),0),"")</f>
        <v/>
      </c>
      <c r="S274" s="169" t="str">
        <f>IF($AG274,IF(AND($I274&lt;&gt;"",$I274&lt;&gt;0),ROUND(ROUND($I274,3)*Cenas!$B$23*Cenas!F$27,2),0),"")</f>
        <v/>
      </c>
      <c r="U274" t="b">
        <f t="shared" si="34"/>
        <v>1</v>
      </c>
      <c r="V274" t="b">
        <f t="shared" si="35"/>
        <v>1</v>
      </c>
      <c r="W274" t="b">
        <f>OR(AND(U274,V274,S274&gt;=0.89*'Daļu izvēle'!J270),NOT(Y274))</f>
        <v>1</v>
      </c>
      <c r="X274" t="b">
        <f t="shared" si="36"/>
        <v>1</v>
      </c>
      <c r="Y274" t="b">
        <f>AND($A274="x",NOT(ISBLANK('Daļu izvēle'!Q270)))</f>
        <v>0</v>
      </c>
      <c r="Z274" t="b">
        <f t="shared" si="37"/>
        <v>1</v>
      </c>
      <c r="AC274" s="1" t="b">
        <f>AND($A274="x",'Daļu izvēle'!$Q270&lt;&gt;"",ISBLANK($K274))</f>
        <v>0</v>
      </c>
      <c r="AD274" s="1" t="b">
        <f>AND($A274="x",'Daļu izvēle'!$Q270&lt;&gt;"",ISBLANK($P274))</f>
        <v>0</v>
      </c>
      <c r="AE274" s="1" t="e">
        <f t="shared" si="32"/>
        <v>#VALUE!</v>
      </c>
      <c r="AG274" s="76" t="b">
        <f>AND($A274="x",'Daļu izvēle'!$Q270&lt;&gt;"",'Daļu izvēle'!Q270&lt;&gt;0)</f>
        <v>0</v>
      </c>
      <c r="AH274" s="76" t="b">
        <f t="shared" si="38"/>
        <v>0</v>
      </c>
      <c r="AI274" s="57" t="b">
        <f>I274&gt;=0.85*Stādīšana!I273</f>
        <v>1</v>
      </c>
      <c r="AJ274" s="57" t="b">
        <f t="shared" si="39"/>
        <v>1</v>
      </c>
    </row>
    <row r="275" spans="1:36" hidden="1" x14ac:dyDescent="0.3">
      <c r="A275" s="324" t="str">
        <f>SUBSTITUTE('Daļu izvēle'!A271,"0","")</f>
        <v/>
      </c>
      <c r="B275" s="365">
        <f>'Daļu izvēle'!B271</f>
        <v>263</v>
      </c>
      <c r="C275" s="365" t="str">
        <f>'Daļu izvēle'!C271</f>
        <v>Ziemeļkurzeme</v>
      </c>
      <c r="D275" s="366" t="str">
        <f>'Daļu izvēle'!D271</f>
        <v>Mērsraga</v>
      </c>
      <c r="E275" s="370">
        <f>'Daļu izvēle'!Q271</f>
        <v>30</v>
      </c>
      <c r="F275" s="370">
        <f>'Daļu izvēle'!R271</f>
        <v>0</v>
      </c>
      <c r="G275" s="108">
        <f>'Daļu izvēle'!S271</f>
        <v>0</v>
      </c>
      <c r="H275" s="109">
        <f>'Daļu izvēle'!T271</f>
        <v>0</v>
      </c>
      <c r="I275" s="383"/>
      <c r="J275" s="404">
        <f t="shared" si="33"/>
        <v>0</v>
      </c>
      <c r="K275" s="167" t="str">
        <f>IF($AG275,IF(AND($I275&lt;&gt;"",$I275&lt;&gt;0),ROUND(ROUND($I275,3)*Cenas!$B$23*Cenas!B$27,2),0),"")</f>
        <v/>
      </c>
      <c r="L275" s="166" t="str">
        <f>IF($AG275,IF(AND($I275&lt;&gt;"",$I275&lt;&gt;0),ROUND(ROUND($I275,3)*Cenas!$B$23*Cenas!C$27,2),0),"")</f>
        <v/>
      </c>
      <c r="M275" s="166" t="str">
        <f>IF($AG275,IF(AND($I275&lt;&gt;"",$I275&lt;&gt;0),ROUND(ROUND($I275,3)*Cenas!$B$23*Cenas!D$27,2),0),"")</f>
        <v/>
      </c>
      <c r="N275" s="166" t="str">
        <f>IF($AG275,IF(AND($I275&lt;&gt;"",$I275&lt;&gt;0),ROUND(ROUND($I275,3)*Cenas!$B$23*Cenas!E$27,2),0),"")</f>
        <v/>
      </c>
      <c r="O275" s="166" t="str">
        <f>IF($AG275,IF(AND($I275&lt;&gt;"",$I275&lt;&gt;0),ROUND(ROUND($I275,3)*Cenas!$B$23*Cenas!F$27,2),0),"")</f>
        <v/>
      </c>
      <c r="P275" s="166" t="str">
        <f>IF($AG275,IF(AND($I275&lt;&gt;"",$I275&lt;&gt;0),ROUND(ROUND($I275,3)*Cenas!$B$23*Cenas!D$27,2),0),"")</f>
        <v/>
      </c>
      <c r="Q275" s="166" t="str">
        <f>IF($AG275,IF(AND($I275&lt;&gt;"",$I275&lt;&gt;0),ROUND(ROUND($I275,3)*Cenas!$B$23*Cenas!E$27,2),0),"")</f>
        <v/>
      </c>
      <c r="R275" s="166" t="str">
        <f>IF($AG275,IF(AND($I275&lt;&gt;"",$I275&lt;&gt;0),ROUND(ROUND($I275,3)*Cenas!$B$23*Cenas!I$27,2),0),"")</f>
        <v/>
      </c>
      <c r="S275" s="169" t="str">
        <f>IF($AG275,IF(AND($I275&lt;&gt;"",$I275&lt;&gt;0),ROUND(ROUND($I275,3)*Cenas!$B$23*Cenas!F$27,2),0),"")</f>
        <v/>
      </c>
      <c r="U275" t="b">
        <f t="shared" si="34"/>
        <v>1</v>
      </c>
      <c r="V275" t="b">
        <f t="shared" si="35"/>
        <v>1</v>
      </c>
      <c r="W275" t="b">
        <f>OR(AND(U275,V275,S275&gt;=0.89*'Daļu izvēle'!J271),NOT(Y275))</f>
        <v>1</v>
      </c>
      <c r="X275" t="b">
        <f t="shared" si="36"/>
        <v>1</v>
      </c>
      <c r="Y275" t="b">
        <f>AND($A275="x",NOT(ISBLANK('Daļu izvēle'!Q271)))</f>
        <v>0</v>
      </c>
      <c r="Z275" t="b">
        <f t="shared" si="37"/>
        <v>1</v>
      </c>
      <c r="AC275" s="1" t="b">
        <f>AND($A275="x",'Daļu izvēle'!$Q271&lt;&gt;"",ISBLANK($K275))</f>
        <v>0</v>
      </c>
      <c r="AD275" s="1" t="b">
        <f>AND($A275="x",'Daļu izvēle'!$Q271&lt;&gt;"",ISBLANK($P275))</f>
        <v>0</v>
      </c>
      <c r="AE275" s="1" t="e">
        <f t="shared" si="32"/>
        <v>#VALUE!</v>
      </c>
      <c r="AG275" s="76" t="b">
        <f>AND($A275="x",'Daļu izvēle'!$Q271&lt;&gt;"",'Daļu izvēle'!Q271&lt;&gt;0)</f>
        <v>0</v>
      </c>
      <c r="AH275" s="76" t="b">
        <f t="shared" si="38"/>
        <v>0</v>
      </c>
      <c r="AI275" s="57" t="b">
        <f>I275&gt;=0.85*Stādīšana!I274</f>
        <v>1</v>
      </c>
      <c r="AJ275" s="57" t="b">
        <f t="shared" si="39"/>
        <v>1</v>
      </c>
    </row>
    <row r="276" spans="1:36" hidden="1" x14ac:dyDescent="0.3">
      <c r="A276" s="324" t="str">
        <f>SUBSTITUTE('Daļu izvēle'!A272,"0","")</f>
        <v/>
      </c>
      <c r="B276" s="365">
        <f>'Daļu izvēle'!B272</f>
        <v>264</v>
      </c>
      <c r="C276" s="365" t="str">
        <f>'Daļu izvēle'!C272</f>
        <v>Ziemeļkurzeme</v>
      </c>
      <c r="D276" s="366" t="str">
        <f>'Daļu izvēle'!D272</f>
        <v>Mērsraga</v>
      </c>
      <c r="E276" s="370">
        <f>'Daļu izvēle'!Q272</f>
        <v>30</v>
      </c>
      <c r="F276" s="370">
        <f>'Daļu izvēle'!R272</f>
        <v>0</v>
      </c>
      <c r="G276" s="108">
        <f>'Daļu izvēle'!S272</f>
        <v>0</v>
      </c>
      <c r="H276" s="109">
        <f>'Daļu izvēle'!T272</f>
        <v>0</v>
      </c>
      <c r="I276" s="383"/>
      <c r="J276" s="404">
        <f t="shared" si="33"/>
        <v>0</v>
      </c>
      <c r="K276" s="167" t="str">
        <f>IF($AG276,IF(AND($I276&lt;&gt;"",$I276&lt;&gt;0),ROUND(ROUND($I276,3)*Cenas!$B$23*Cenas!B$27,2),0),"")</f>
        <v/>
      </c>
      <c r="L276" s="166" t="str">
        <f>IF($AG276,IF(AND($I276&lt;&gt;"",$I276&lt;&gt;0),ROUND(ROUND($I276,3)*Cenas!$B$23*Cenas!C$27,2),0),"")</f>
        <v/>
      </c>
      <c r="M276" s="166" t="str">
        <f>IF($AG276,IF(AND($I276&lt;&gt;"",$I276&lt;&gt;0),ROUND(ROUND($I276,3)*Cenas!$B$23*Cenas!D$27,2),0),"")</f>
        <v/>
      </c>
      <c r="N276" s="166" t="str">
        <f>IF($AG276,IF(AND($I276&lt;&gt;"",$I276&lt;&gt;0),ROUND(ROUND($I276,3)*Cenas!$B$23*Cenas!E$27,2),0),"")</f>
        <v/>
      </c>
      <c r="O276" s="166" t="str">
        <f>IF($AG276,IF(AND($I276&lt;&gt;"",$I276&lt;&gt;0),ROUND(ROUND($I276,3)*Cenas!$B$23*Cenas!F$27,2),0),"")</f>
        <v/>
      </c>
      <c r="P276" s="166" t="str">
        <f>IF($AG276,IF(AND($I276&lt;&gt;"",$I276&lt;&gt;0),ROUND(ROUND($I276,3)*Cenas!$B$23*Cenas!D$27,2),0),"")</f>
        <v/>
      </c>
      <c r="Q276" s="166" t="str">
        <f>IF($AG276,IF(AND($I276&lt;&gt;"",$I276&lt;&gt;0),ROUND(ROUND($I276,3)*Cenas!$B$23*Cenas!E$27,2),0),"")</f>
        <v/>
      </c>
      <c r="R276" s="166" t="str">
        <f>IF($AG276,IF(AND($I276&lt;&gt;"",$I276&lt;&gt;0),ROUND(ROUND($I276,3)*Cenas!$B$23*Cenas!I$27,2),0),"")</f>
        <v/>
      </c>
      <c r="S276" s="169" t="str">
        <f>IF($AG276,IF(AND($I276&lt;&gt;"",$I276&lt;&gt;0),ROUND(ROUND($I276,3)*Cenas!$B$23*Cenas!F$27,2),0),"")</f>
        <v/>
      </c>
      <c r="U276" t="b">
        <f t="shared" si="34"/>
        <v>1</v>
      </c>
      <c r="V276" t="b">
        <f t="shared" si="35"/>
        <v>1</v>
      </c>
      <c r="W276" t="b">
        <f>OR(AND(U276,V276,S276&gt;=0.89*'Daļu izvēle'!J272),NOT(Y276))</f>
        <v>1</v>
      </c>
      <c r="X276" t="b">
        <f t="shared" si="36"/>
        <v>1</v>
      </c>
      <c r="Y276" t="b">
        <f>AND($A276="x",NOT(ISBLANK('Daļu izvēle'!Q272)))</f>
        <v>0</v>
      </c>
      <c r="Z276" t="b">
        <f t="shared" si="37"/>
        <v>1</v>
      </c>
      <c r="AC276" s="1" t="b">
        <f>AND($A276="x",'Daļu izvēle'!$Q272&lt;&gt;"",ISBLANK($K276))</f>
        <v>0</v>
      </c>
      <c r="AD276" s="1" t="b">
        <f>AND($A276="x",'Daļu izvēle'!$Q272&lt;&gt;"",ISBLANK($P276))</f>
        <v>0</v>
      </c>
      <c r="AE276" s="1" t="e">
        <f t="shared" si="32"/>
        <v>#VALUE!</v>
      </c>
      <c r="AG276" s="76" t="b">
        <f>AND($A276="x",'Daļu izvēle'!$Q272&lt;&gt;"",'Daļu izvēle'!Q272&lt;&gt;0)</f>
        <v>0</v>
      </c>
      <c r="AH276" s="76" t="b">
        <f t="shared" si="38"/>
        <v>0</v>
      </c>
      <c r="AI276" s="57" t="b">
        <f>I276&gt;=0.85*Stādīšana!I275</f>
        <v>1</v>
      </c>
      <c r="AJ276" s="57" t="b">
        <f t="shared" si="39"/>
        <v>1</v>
      </c>
    </row>
    <row r="277" spans="1:36" hidden="1" x14ac:dyDescent="0.3">
      <c r="A277" s="324" t="str">
        <f>SUBSTITUTE('Daļu izvēle'!A273,"0","")</f>
        <v/>
      </c>
      <c r="B277" s="365">
        <f>'Daļu izvēle'!B273</f>
        <v>265</v>
      </c>
      <c r="C277" s="365" t="str">
        <f>'Daļu izvēle'!C273</f>
        <v>Ziemeļkurzeme</v>
      </c>
      <c r="D277" s="366" t="str">
        <f>'Daļu izvēle'!D273</f>
        <v>Mērsraga</v>
      </c>
      <c r="E277" s="370">
        <f>'Daļu izvēle'!Q273</f>
        <v>30</v>
      </c>
      <c r="F277" s="370">
        <f>'Daļu izvēle'!R273</f>
        <v>30</v>
      </c>
      <c r="G277" s="108">
        <f>'Daļu izvēle'!S273</f>
        <v>0</v>
      </c>
      <c r="H277" s="109">
        <f>'Daļu izvēle'!T273</f>
        <v>0</v>
      </c>
      <c r="I277" s="383"/>
      <c r="J277" s="404">
        <f t="shared" si="33"/>
        <v>0</v>
      </c>
      <c r="K277" s="167" t="str">
        <f>IF($AG277,IF(AND($I277&lt;&gt;"",$I277&lt;&gt;0),ROUND(ROUND($I277,3)*Cenas!$B$23*Cenas!B$27,2),0),"")</f>
        <v/>
      </c>
      <c r="L277" s="166" t="str">
        <f>IF($AG277,IF(AND($I277&lt;&gt;"",$I277&lt;&gt;0),ROUND(ROUND($I277,3)*Cenas!$B$23*Cenas!C$27,2),0),"")</f>
        <v/>
      </c>
      <c r="M277" s="166" t="str">
        <f>IF($AG277,IF(AND($I277&lt;&gt;"",$I277&lt;&gt;0),ROUND(ROUND($I277,3)*Cenas!$B$23*Cenas!D$27,2),0),"")</f>
        <v/>
      </c>
      <c r="N277" s="166" t="str">
        <f>IF($AG277,IF(AND($I277&lt;&gt;"",$I277&lt;&gt;0),ROUND(ROUND($I277,3)*Cenas!$B$23*Cenas!E$27,2),0),"")</f>
        <v/>
      </c>
      <c r="O277" s="166" t="str">
        <f>IF($AG277,IF(AND($I277&lt;&gt;"",$I277&lt;&gt;0),ROUND(ROUND($I277,3)*Cenas!$B$23*Cenas!F$27,2),0),"")</f>
        <v/>
      </c>
      <c r="P277" s="166" t="str">
        <f>IF($AG277,IF(AND($I277&lt;&gt;"",$I277&lt;&gt;0),ROUND(ROUND($I277,3)*Cenas!$B$23*Cenas!D$27,2),0),"")</f>
        <v/>
      </c>
      <c r="Q277" s="166" t="str">
        <f>IF($AG277,IF(AND($I277&lt;&gt;"",$I277&lt;&gt;0),ROUND(ROUND($I277,3)*Cenas!$B$23*Cenas!E$27,2),0),"")</f>
        <v/>
      </c>
      <c r="R277" s="166" t="str">
        <f>IF($AG277,IF(AND($I277&lt;&gt;"",$I277&lt;&gt;0),ROUND(ROUND($I277,3)*Cenas!$B$23*Cenas!I$27,2),0),"")</f>
        <v/>
      </c>
      <c r="S277" s="169" t="str">
        <f>IF($AG277,IF(AND($I277&lt;&gt;"",$I277&lt;&gt;0),ROUND(ROUND($I277,3)*Cenas!$B$23*Cenas!F$27,2),0),"")</f>
        <v/>
      </c>
      <c r="U277" t="b">
        <f t="shared" si="34"/>
        <v>1</v>
      </c>
      <c r="V277" t="b">
        <f t="shared" si="35"/>
        <v>1</v>
      </c>
      <c r="W277" t="b">
        <f>OR(AND(U277,V277,S277&gt;=0.89*'Daļu izvēle'!J273),NOT(Y277))</f>
        <v>1</v>
      </c>
      <c r="X277" t="b">
        <f t="shared" si="36"/>
        <v>1</v>
      </c>
      <c r="Y277" t="b">
        <f>AND($A277="x",NOT(ISBLANK('Daļu izvēle'!Q273)))</f>
        <v>0</v>
      </c>
      <c r="Z277" t="b">
        <f t="shared" si="37"/>
        <v>1</v>
      </c>
      <c r="AC277" s="1" t="b">
        <f>AND($A277="x",'Daļu izvēle'!$Q273&lt;&gt;"",ISBLANK($K277))</f>
        <v>0</v>
      </c>
      <c r="AD277" s="1" t="b">
        <f>AND($A277="x",'Daļu izvēle'!$Q273&lt;&gt;"",ISBLANK($P277))</f>
        <v>0</v>
      </c>
      <c r="AE277" s="1" t="e">
        <f t="shared" si="32"/>
        <v>#VALUE!</v>
      </c>
      <c r="AG277" s="76" t="b">
        <f>AND($A277="x",'Daļu izvēle'!$Q273&lt;&gt;"",'Daļu izvēle'!Q273&lt;&gt;0)</f>
        <v>0</v>
      </c>
      <c r="AH277" s="76" t="b">
        <f t="shared" si="38"/>
        <v>0</v>
      </c>
      <c r="AI277" s="57" t="b">
        <f>I277&gt;=0.85*Stādīšana!I276</f>
        <v>1</v>
      </c>
      <c r="AJ277" s="57" t="b">
        <f t="shared" si="39"/>
        <v>1</v>
      </c>
    </row>
    <row r="278" spans="1:36" hidden="1" x14ac:dyDescent="0.3">
      <c r="A278" s="324" t="str">
        <f>SUBSTITUTE('Daļu izvēle'!A274,"0","")</f>
        <v/>
      </c>
      <c r="B278" s="365">
        <f>'Daļu izvēle'!B274</f>
        <v>266</v>
      </c>
      <c r="C278" s="365" t="str">
        <f>'Daļu izvēle'!C274</f>
        <v>Ziemeļkurzeme</v>
      </c>
      <c r="D278" s="366" t="str">
        <f>'Daļu izvēle'!D274</f>
        <v>Mērsraga</v>
      </c>
      <c r="E278" s="370">
        <f>'Daļu izvēle'!Q274</f>
        <v>50</v>
      </c>
      <c r="F278" s="370">
        <f>'Daļu izvēle'!R274</f>
        <v>0</v>
      </c>
      <c r="G278" s="108">
        <f>'Daļu izvēle'!S274</f>
        <v>0</v>
      </c>
      <c r="H278" s="109">
        <f>'Daļu izvēle'!T274</f>
        <v>0</v>
      </c>
      <c r="I278" s="383"/>
      <c r="J278" s="404">
        <f t="shared" si="33"/>
        <v>0</v>
      </c>
      <c r="K278" s="167" t="str">
        <f>IF($AG278,IF(AND($I278&lt;&gt;"",$I278&lt;&gt;0),ROUND(ROUND($I278,3)*Cenas!$B$23*Cenas!B$27,2),0),"")</f>
        <v/>
      </c>
      <c r="L278" s="166" t="str">
        <f>IF($AG278,IF(AND($I278&lt;&gt;"",$I278&lt;&gt;0),ROUND(ROUND($I278,3)*Cenas!$B$23*Cenas!C$27,2),0),"")</f>
        <v/>
      </c>
      <c r="M278" s="166" t="str">
        <f>IF($AG278,IF(AND($I278&lt;&gt;"",$I278&lt;&gt;0),ROUND(ROUND($I278,3)*Cenas!$B$23*Cenas!D$27,2),0),"")</f>
        <v/>
      </c>
      <c r="N278" s="166" t="str">
        <f>IF($AG278,IF(AND($I278&lt;&gt;"",$I278&lt;&gt;0),ROUND(ROUND($I278,3)*Cenas!$B$23*Cenas!E$27,2),0),"")</f>
        <v/>
      </c>
      <c r="O278" s="166" t="str">
        <f>IF($AG278,IF(AND($I278&lt;&gt;"",$I278&lt;&gt;0),ROUND(ROUND($I278,3)*Cenas!$B$23*Cenas!F$27,2),0),"")</f>
        <v/>
      </c>
      <c r="P278" s="166" t="str">
        <f>IF($AG278,IF(AND($I278&lt;&gt;"",$I278&lt;&gt;0),ROUND(ROUND($I278,3)*Cenas!$B$23*Cenas!D$27,2),0),"")</f>
        <v/>
      </c>
      <c r="Q278" s="166" t="str">
        <f>IF($AG278,IF(AND($I278&lt;&gt;"",$I278&lt;&gt;0),ROUND(ROUND($I278,3)*Cenas!$B$23*Cenas!E$27,2),0),"")</f>
        <v/>
      </c>
      <c r="R278" s="166" t="str">
        <f>IF($AG278,IF(AND($I278&lt;&gt;"",$I278&lt;&gt;0),ROUND(ROUND($I278,3)*Cenas!$B$23*Cenas!I$27,2),0),"")</f>
        <v/>
      </c>
      <c r="S278" s="169" t="str">
        <f>IF($AG278,IF(AND($I278&lt;&gt;"",$I278&lt;&gt;0),ROUND(ROUND($I278,3)*Cenas!$B$23*Cenas!F$27,2),0),"")</f>
        <v/>
      </c>
      <c r="U278" t="b">
        <f t="shared" si="34"/>
        <v>1</v>
      </c>
      <c r="V278" t="b">
        <f t="shared" si="35"/>
        <v>1</v>
      </c>
      <c r="W278" t="b">
        <f>OR(AND(U278,V278,S278&gt;=0.89*'Daļu izvēle'!J274),NOT(Y278))</f>
        <v>1</v>
      </c>
      <c r="X278" t="b">
        <f t="shared" si="36"/>
        <v>1</v>
      </c>
      <c r="Y278" t="b">
        <f>AND($A278="x",NOT(ISBLANK('Daļu izvēle'!Q274)))</f>
        <v>0</v>
      </c>
      <c r="Z278" t="b">
        <f t="shared" si="37"/>
        <v>1</v>
      </c>
      <c r="AC278" s="1" t="b">
        <f>AND($A278="x",'Daļu izvēle'!$Q274&lt;&gt;"",ISBLANK($K278))</f>
        <v>0</v>
      </c>
      <c r="AD278" s="1" t="b">
        <f>AND($A278="x",'Daļu izvēle'!$Q274&lt;&gt;"",ISBLANK($P278))</f>
        <v>0</v>
      </c>
      <c r="AE278" s="1" t="e">
        <f t="shared" si="32"/>
        <v>#VALUE!</v>
      </c>
      <c r="AG278" s="76" t="b">
        <f>AND($A278="x",'Daļu izvēle'!$Q274&lt;&gt;"",'Daļu izvēle'!Q274&lt;&gt;0)</f>
        <v>0</v>
      </c>
      <c r="AH278" s="76" t="b">
        <f t="shared" si="38"/>
        <v>0</v>
      </c>
      <c r="AI278" s="57" t="b">
        <f>I278&gt;=0.85*Stādīšana!I277</f>
        <v>1</v>
      </c>
      <c r="AJ278" s="57" t="b">
        <f t="shared" si="39"/>
        <v>1</v>
      </c>
    </row>
    <row r="279" spans="1:36" hidden="1" x14ac:dyDescent="0.3">
      <c r="A279" s="324" t="str">
        <f>SUBSTITUTE('Daļu izvēle'!A275,"0","")</f>
        <v/>
      </c>
      <c r="B279" s="365">
        <f>'Daļu izvēle'!B275</f>
        <v>267</v>
      </c>
      <c r="C279" s="365" t="str">
        <f>'Daļu izvēle'!C275</f>
        <v>Ziemeļkurzeme</v>
      </c>
      <c r="D279" s="366" t="str">
        <f>'Daļu izvēle'!D275</f>
        <v>Mērsraga</v>
      </c>
      <c r="E279" s="370">
        <f>'Daļu izvēle'!Q275</f>
        <v>0</v>
      </c>
      <c r="F279" s="370">
        <f>'Daļu izvēle'!R275</f>
        <v>0</v>
      </c>
      <c r="G279" s="108">
        <f>'Daļu izvēle'!S275</f>
        <v>0</v>
      </c>
      <c r="H279" s="109">
        <f>'Daļu izvēle'!T275</f>
        <v>0</v>
      </c>
      <c r="I279" s="383"/>
      <c r="J279" s="404">
        <f t="shared" si="33"/>
        <v>0</v>
      </c>
      <c r="K279" s="167" t="str">
        <f>IF($AG279,IF(AND($I279&lt;&gt;"",$I279&lt;&gt;0),ROUND(ROUND($I279,3)*Cenas!$B$23*Cenas!B$27,2),0),"")</f>
        <v/>
      </c>
      <c r="L279" s="166" t="str">
        <f>IF($AG279,IF(AND($I279&lt;&gt;"",$I279&lt;&gt;0),ROUND(ROUND($I279,3)*Cenas!$B$23*Cenas!C$27,2),0),"")</f>
        <v/>
      </c>
      <c r="M279" s="166" t="str">
        <f>IF($AG279,IF(AND($I279&lt;&gt;"",$I279&lt;&gt;0),ROUND(ROUND($I279,3)*Cenas!$B$23*Cenas!D$27,2),0),"")</f>
        <v/>
      </c>
      <c r="N279" s="166" t="str">
        <f>IF($AG279,IF(AND($I279&lt;&gt;"",$I279&lt;&gt;0),ROUND(ROUND($I279,3)*Cenas!$B$23*Cenas!E$27,2),0),"")</f>
        <v/>
      </c>
      <c r="O279" s="166" t="str">
        <f>IF($AG279,IF(AND($I279&lt;&gt;"",$I279&lt;&gt;0),ROUND(ROUND($I279,3)*Cenas!$B$23*Cenas!F$27,2),0),"")</f>
        <v/>
      </c>
      <c r="P279" s="166" t="str">
        <f>IF($AG279,IF(AND($I279&lt;&gt;"",$I279&lt;&gt;0),ROUND(ROUND($I279,3)*Cenas!$B$23*Cenas!D$27,2),0),"")</f>
        <v/>
      </c>
      <c r="Q279" s="166" t="str">
        <f>IF($AG279,IF(AND($I279&lt;&gt;"",$I279&lt;&gt;0),ROUND(ROUND($I279,3)*Cenas!$B$23*Cenas!E$27,2),0),"")</f>
        <v/>
      </c>
      <c r="R279" s="166" t="str">
        <f>IF($AG279,IF(AND($I279&lt;&gt;"",$I279&lt;&gt;0),ROUND(ROUND($I279,3)*Cenas!$B$23*Cenas!I$27,2),0),"")</f>
        <v/>
      </c>
      <c r="S279" s="169" t="str">
        <f>IF($AG279,IF(AND($I279&lt;&gt;"",$I279&lt;&gt;0),ROUND(ROUND($I279,3)*Cenas!$B$23*Cenas!F$27,2),0),"")</f>
        <v/>
      </c>
      <c r="U279" t="b">
        <f t="shared" si="34"/>
        <v>1</v>
      </c>
      <c r="V279" t="b">
        <f t="shared" si="35"/>
        <v>1</v>
      </c>
      <c r="W279" t="b">
        <f>OR(AND(U279,V279,S279&gt;=0.89*'Daļu izvēle'!J275),NOT(Y279))</f>
        <v>1</v>
      </c>
      <c r="X279" t="b">
        <f t="shared" si="36"/>
        <v>1</v>
      </c>
      <c r="Y279" t="b">
        <f>AND($A279="x",NOT(ISBLANK('Daļu izvēle'!Q275)))</f>
        <v>0</v>
      </c>
      <c r="Z279" t="b">
        <f t="shared" si="37"/>
        <v>1</v>
      </c>
      <c r="AC279" s="1" t="b">
        <f>AND($A279="x",'Daļu izvēle'!$Q275&lt;&gt;"",ISBLANK($K279))</f>
        <v>0</v>
      </c>
      <c r="AD279" s="1" t="b">
        <f>AND($A279="x",'Daļu izvēle'!$Q275&lt;&gt;"",ISBLANK($P279))</f>
        <v>0</v>
      </c>
      <c r="AE279" s="1" t="e">
        <f t="shared" si="32"/>
        <v>#VALUE!</v>
      </c>
      <c r="AG279" s="76" t="b">
        <f>AND($A279="x",'Daļu izvēle'!$Q275&lt;&gt;"",'Daļu izvēle'!Q275&lt;&gt;0)</f>
        <v>0</v>
      </c>
      <c r="AH279" s="76" t="b">
        <f t="shared" si="38"/>
        <v>0</v>
      </c>
      <c r="AI279" s="57" t="b">
        <f>I279&gt;=0.85*Stādīšana!I278</f>
        <v>1</v>
      </c>
      <c r="AJ279" s="57" t="b">
        <f t="shared" si="39"/>
        <v>1</v>
      </c>
    </row>
    <row r="280" spans="1:36" hidden="1" x14ac:dyDescent="0.3">
      <c r="A280" s="324" t="str">
        <f>SUBSTITUTE('Daļu izvēle'!A276,"0","")</f>
        <v/>
      </c>
      <c r="B280" s="365">
        <f>'Daļu izvēle'!B276</f>
        <v>268</v>
      </c>
      <c r="C280" s="365" t="str">
        <f>'Daļu izvēle'!C276</f>
        <v>Ziemeļkurzeme</v>
      </c>
      <c r="D280" s="366" t="str">
        <f>'Daļu izvēle'!D276</f>
        <v>Mērsraga</v>
      </c>
      <c r="E280" s="370">
        <f>'Daļu izvēle'!Q276</f>
        <v>0</v>
      </c>
      <c r="F280" s="370">
        <f>'Daļu izvēle'!R276</f>
        <v>0</v>
      </c>
      <c r="G280" s="108">
        <f>'Daļu izvēle'!S276</f>
        <v>0</v>
      </c>
      <c r="H280" s="109">
        <f>'Daļu izvēle'!T276</f>
        <v>0</v>
      </c>
      <c r="I280" s="383"/>
      <c r="J280" s="404">
        <f t="shared" si="33"/>
        <v>0</v>
      </c>
      <c r="K280" s="167" t="str">
        <f>IF($AG280,IF(AND($I280&lt;&gt;"",$I280&lt;&gt;0),ROUND(ROUND($I280,3)*Cenas!$B$23*Cenas!B$27,2),0),"")</f>
        <v/>
      </c>
      <c r="L280" s="166" t="str">
        <f>IF($AG280,IF(AND($I280&lt;&gt;"",$I280&lt;&gt;0),ROUND(ROUND($I280,3)*Cenas!$B$23*Cenas!C$27,2),0),"")</f>
        <v/>
      </c>
      <c r="M280" s="166" t="str">
        <f>IF($AG280,IF(AND($I280&lt;&gt;"",$I280&lt;&gt;0),ROUND(ROUND($I280,3)*Cenas!$B$23*Cenas!D$27,2),0),"")</f>
        <v/>
      </c>
      <c r="N280" s="166" t="str">
        <f>IF($AG280,IF(AND($I280&lt;&gt;"",$I280&lt;&gt;0),ROUND(ROUND($I280,3)*Cenas!$B$23*Cenas!E$27,2),0),"")</f>
        <v/>
      </c>
      <c r="O280" s="166" t="str">
        <f>IF($AG280,IF(AND($I280&lt;&gt;"",$I280&lt;&gt;0),ROUND(ROUND($I280,3)*Cenas!$B$23*Cenas!F$27,2),0),"")</f>
        <v/>
      </c>
      <c r="P280" s="166" t="str">
        <f>IF($AG280,IF(AND($I280&lt;&gt;"",$I280&lt;&gt;0),ROUND(ROUND($I280,3)*Cenas!$B$23*Cenas!D$27,2),0),"")</f>
        <v/>
      </c>
      <c r="Q280" s="166" t="str">
        <f>IF($AG280,IF(AND($I280&lt;&gt;"",$I280&lt;&gt;0),ROUND(ROUND($I280,3)*Cenas!$B$23*Cenas!E$27,2),0),"")</f>
        <v/>
      </c>
      <c r="R280" s="166" t="str">
        <f>IF($AG280,IF(AND($I280&lt;&gt;"",$I280&lt;&gt;0),ROUND(ROUND($I280,3)*Cenas!$B$23*Cenas!I$27,2),0),"")</f>
        <v/>
      </c>
      <c r="S280" s="169" t="str">
        <f>IF($AG280,IF(AND($I280&lt;&gt;"",$I280&lt;&gt;0),ROUND(ROUND($I280,3)*Cenas!$B$23*Cenas!F$27,2),0),"")</f>
        <v/>
      </c>
      <c r="U280" t="b">
        <f t="shared" si="34"/>
        <v>1</v>
      </c>
      <c r="V280" t="b">
        <f t="shared" si="35"/>
        <v>1</v>
      </c>
      <c r="W280" t="b">
        <f>OR(AND(U280,V280,S280&gt;=0.89*'Daļu izvēle'!J276),NOT(Y280))</f>
        <v>1</v>
      </c>
      <c r="X280" t="b">
        <f t="shared" si="36"/>
        <v>1</v>
      </c>
      <c r="Y280" t="b">
        <f>AND($A280="x",NOT(ISBLANK('Daļu izvēle'!Q276)))</f>
        <v>0</v>
      </c>
      <c r="Z280" t="b">
        <f t="shared" si="37"/>
        <v>1</v>
      </c>
      <c r="AC280" s="1" t="b">
        <f>AND($A280="x",'Daļu izvēle'!$Q276&lt;&gt;"",ISBLANK($K280))</f>
        <v>0</v>
      </c>
      <c r="AD280" s="1" t="b">
        <f>AND($A280="x",'Daļu izvēle'!$Q276&lt;&gt;"",ISBLANK($P280))</f>
        <v>0</v>
      </c>
      <c r="AE280" s="1" t="e">
        <f t="shared" si="32"/>
        <v>#VALUE!</v>
      </c>
      <c r="AG280" s="76" t="b">
        <f>AND($A280="x",'Daļu izvēle'!$Q276&lt;&gt;"",'Daļu izvēle'!Q276&lt;&gt;0)</f>
        <v>0</v>
      </c>
      <c r="AH280" s="76" t="b">
        <f t="shared" si="38"/>
        <v>0</v>
      </c>
      <c r="AI280" s="57" t="b">
        <f>I280&gt;=0.85*Stādīšana!I279</f>
        <v>1</v>
      </c>
      <c r="AJ280" s="57" t="b">
        <f t="shared" si="39"/>
        <v>1</v>
      </c>
    </row>
    <row r="281" spans="1:36" hidden="1" x14ac:dyDescent="0.3">
      <c r="A281" s="324" t="str">
        <f>SUBSTITUTE('Daļu izvēle'!A277,"0","")</f>
        <v/>
      </c>
      <c r="B281" s="365">
        <f>'Daļu izvēle'!B277</f>
        <v>269</v>
      </c>
      <c r="C281" s="365" t="str">
        <f>'Daļu izvēle'!C277</f>
        <v>Ziemeļkurzeme</v>
      </c>
      <c r="D281" s="366" t="str">
        <f>'Daļu izvēle'!D277</f>
        <v>Usmas</v>
      </c>
      <c r="E281" s="370">
        <f>'Daļu izvēle'!Q277</f>
        <v>55</v>
      </c>
      <c r="F281" s="370">
        <f>'Daļu izvēle'!R277</f>
        <v>55</v>
      </c>
      <c r="G281" s="108">
        <f>'Daļu izvēle'!S277</f>
        <v>0</v>
      </c>
      <c r="H281" s="109">
        <f>'Daļu izvēle'!T277</f>
        <v>0</v>
      </c>
      <c r="I281" s="383"/>
      <c r="J281" s="404">
        <f t="shared" si="33"/>
        <v>0</v>
      </c>
      <c r="K281" s="167" t="str">
        <f>IF($AG281,IF(AND($I281&lt;&gt;"",$I281&lt;&gt;0),ROUND(ROUND($I281,3)*Cenas!$B$23*Cenas!B$27,2),0),"")</f>
        <v/>
      </c>
      <c r="L281" s="166" t="str">
        <f>IF($AG281,IF(AND($I281&lt;&gt;"",$I281&lt;&gt;0),ROUND(ROUND($I281,3)*Cenas!$B$23*Cenas!C$27,2),0),"")</f>
        <v/>
      </c>
      <c r="M281" s="166" t="str">
        <f>IF($AG281,IF(AND($I281&lt;&gt;"",$I281&lt;&gt;0),ROUND(ROUND($I281,3)*Cenas!$B$23*Cenas!D$27,2),0),"")</f>
        <v/>
      </c>
      <c r="N281" s="166" t="str">
        <f>IF($AG281,IF(AND($I281&lt;&gt;"",$I281&lt;&gt;0),ROUND(ROUND($I281,3)*Cenas!$B$23*Cenas!E$27,2),0),"")</f>
        <v/>
      </c>
      <c r="O281" s="166" t="str">
        <f>IF($AG281,IF(AND($I281&lt;&gt;"",$I281&lt;&gt;0),ROUND(ROUND($I281,3)*Cenas!$B$23*Cenas!F$27,2),0),"")</f>
        <v/>
      </c>
      <c r="P281" s="166" t="str">
        <f>IF($AG281,IF(AND($I281&lt;&gt;"",$I281&lt;&gt;0),ROUND(ROUND($I281,3)*Cenas!$B$23*Cenas!D$27,2),0),"")</f>
        <v/>
      </c>
      <c r="Q281" s="166" t="str">
        <f>IF($AG281,IF(AND($I281&lt;&gt;"",$I281&lt;&gt;0),ROUND(ROUND($I281,3)*Cenas!$B$23*Cenas!E$27,2),0),"")</f>
        <v/>
      </c>
      <c r="R281" s="166" t="str">
        <f>IF($AG281,IF(AND($I281&lt;&gt;"",$I281&lt;&gt;0),ROUND(ROUND($I281,3)*Cenas!$B$23*Cenas!I$27,2),0),"")</f>
        <v/>
      </c>
      <c r="S281" s="169" t="str">
        <f>IF($AG281,IF(AND($I281&lt;&gt;"",$I281&lt;&gt;0),ROUND(ROUND($I281,3)*Cenas!$B$23*Cenas!F$27,2),0),"")</f>
        <v/>
      </c>
      <c r="U281" t="b">
        <f t="shared" si="34"/>
        <v>1</v>
      </c>
      <c r="V281" t="b">
        <f t="shared" si="35"/>
        <v>1</v>
      </c>
      <c r="W281" t="b">
        <f>OR(AND(U281,V281,S281&gt;=0.89*'Daļu izvēle'!J277),NOT(Y281))</f>
        <v>1</v>
      </c>
      <c r="X281" t="b">
        <f t="shared" si="36"/>
        <v>1</v>
      </c>
      <c r="Y281" t="b">
        <f>AND($A281="x",NOT(ISBLANK('Daļu izvēle'!Q277)))</f>
        <v>0</v>
      </c>
      <c r="Z281" t="b">
        <f t="shared" si="37"/>
        <v>1</v>
      </c>
      <c r="AC281" s="1" t="b">
        <f>AND($A281="x",'Daļu izvēle'!$Q277&lt;&gt;"",ISBLANK($K281))</f>
        <v>0</v>
      </c>
      <c r="AD281" s="1" t="b">
        <f>AND($A281="x",'Daļu izvēle'!$Q277&lt;&gt;"",ISBLANK($P281))</f>
        <v>0</v>
      </c>
      <c r="AE281" s="1" t="e">
        <f t="shared" si="32"/>
        <v>#VALUE!</v>
      </c>
      <c r="AG281" s="76" t="b">
        <f>AND($A281="x",'Daļu izvēle'!$Q277&lt;&gt;"",'Daļu izvēle'!Q277&lt;&gt;0)</f>
        <v>0</v>
      </c>
      <c r="AH281" s="76" t="b">
        <f t="shared" si="38"/>
        <v>0</v>
      </c>
      <c r="AI281" s="57" t="b">
        <f>I281&gt;=0.85*Stādīšana!I280</f>
        <v>1</v>
      </c>
      <c r="AJ281" s="57" t="b">
        <f t="shared" si="39"/>
        <v>1</v>
      </c>
    </row>
    <row r="282" spans="1:36" hidden="1" x14ac:dyDescent="0.3">
      <c r="A282" s="324" t="str">
        <f>SUBSTITUTE('Daļu izvēle'!A278,"0","")</f>
        <v/>
      </c>
      <c r="B282" s="365">
        <f>'Daļu izvēle'!B278</f>
        <v>270</v>
      </c>
      <c r="C282" s="365" t="str">
        <f>'Daļu izvēle'!C278</f>
        <v>Ziemeļkurzeme</v>
      </c>
      <c r="D282" s="366" t="str">
        <f>'Daļu izvēle'!D278</f>
        <v>Usmas</v>
      </c>
      <c r="E282" s="370">
        <f>'Daļu izvēle'!Q278</f>
        <v>0</v>
      </c>
      <c r="F282" s="370">
        <f>'Daļu izvēle'!R278</f>
        <v>0</v>
      </c>
      <c r="G282" s="108">
        <f>'Daļu izvēle'!S278</f>
        <v>0</v>
      </c>
      <c r="H282" s="109">
        <f>'Daļu izvēle'!T278</f>
        <v>0</v>
      </c>
      <c r="I282" s="383"/>
      <c r="J282" s="404">
        <f t="shared" si="33"/>
        <v>0</v>
      </c>
      <c r="K282" s="167" t="str">
        <f>IF($AG282,IF(AND($I282&lt;&gt;"",$I282&lt;&gt;0),ROUND(ROUND($I282,3)*Cenas!$B$23*Cenas!B$27,2),0),"")</f>
        <v/>
      </c>
      <c r="L282" s="166" t="str">
        <f>IF($AG282,IF(AND($I282&lt;&gt;"",$I282&lt;&gt;0),ROUND(ROUND($I282,3)*Cenas!$B$23*Cenas!C$27,2),0),"")</f>
        <v/>
      </c>
      <c r="M282" s="166" t="str">
        <f>IF($AG282,IF(AND($I282&lt;&gt;"",$I282&lt;&gt;0),ROUND(ROUND($I282,3)*Cenas!$B$23*Cenas!D$27,2),0),"")</f>
        <v/>
      </c>
      <c r="N282" s="166" t="str">
        <f>IF($AG282,IF(AND($I282&lt;&gt;"",$I282&lt;&gt;0),ROUND(ROUND($I282,3)*Cenas!$B$23*Cenas!E$27,2),0),"")</f>
        <v/>
      </c>
      <c r="O282" s="166" t="str">
        <f>IF($AG282,IF(AND($I282&lt;&gt;"",$I282&lt;&gt;0),ROUND(ROUND($I282,3)*Cenas!$B$23*Cenas!F$27,2),0),"")</f>
        <v/>
      </c>
      <c r="P282" s="166" t="str">
        <f>IF($AG282,IF(AND($I282&lt;&gt;"",$I282&lt;&gt;0),ROUND(ROUND($I282,3)*Cenas!$B$23*Cenas!D$27,2),0),"")</f>
        <v/>
      </c>
      <c r="Q282" s="166" t="str">
        <f>IF($AG282,IF(AND($I282&lt;&gt;"",$I282&lt;&gt;0),ROUND(ROUND($I282,3)*Cenas!$B$23*Cenas!E$27,2),0),"")</f>
        <v/>
      </c>
      <c r="R282" s="166" t="str">
        <f>IF($AG282,IF(AND($I282&lt;&gt;"",$I282&lt;&gt;0),ROUND(ROUND($I282,3)*Cenas!$B$23*Cenas!I$27,2),0),"")</f>
        <v/>
      </c>
      <c r="S282" s="169" t="str">
        <f>IF($AG282,IF(AND($I282&lt;&gt;"",$I282&lt;&gt;0),ROUND(ROUND($I282,3)*Cenas!$B$23*Cenas!F$27,2),0),"")</f>
        <v/>
      </c>
      <c r="U282" t="b">
        <f t="shared" si="34"/>
        <v>1</v>
      </c>
      <c r="V282" t="b">
        <f t="shared" si="35"/>
        <v>1</v>
      </c>
      <c r="W282" t="b">
        <f>OR(AND(U282,V282,S282&gt;=0.89*'Daļu izvēle'!J278),NOT(Y282))</f>
        <v>1</v>
      </c>
      <c r="X282" t="b">
        <f t="shared" si="36"/>
        <v>1</v>
      </c>
      <c r="Y282" t="b">
        <f>AND($A282="x",NOT(ISBLANK('Daļu izvēle'!Q278)))</f>
        <v>0</v>
      </c>
      <c r="Z282" t="b">
        <f t="shared" si="37"/>
        <v>1</v>
      </c>
      <c r="AC282" s="1" t="b">
        <f>AND($A282="x",'Daļu izvēle'!$Q278&lt;&gt;"",ISBLANK($K282))</f>
        <v>0</v>
      </c>
      <c r="AD282" s="1" t="b">
        <f>AND($A282="x",'Daļu izvēle'!$Q278&lt;&gt;"",ISBLANK($P282))</f>
        <v>0</v>
      </c>
      <c r="AE282" s="1" t="e">
        <f t="shared" si="32"/>
        <v>#VALUE!</v>
      </c>
      <c r="AG282" s="76" t="b">
        <f>AND($A282="x",'Daļu izvēle'!$Q278&lt;&gt;"",'Daļu izvēle'!Q278&lt;&gt;0)</f>
        <v>0</v>
      </c>
      <c r="AH282" s="76" t="b">
        <f t="shared" si="38"/>
        <v>0</v>
      </c>
      <c r="AI282" s="57" t="b">
        <f>I282&gt;=0.85*Stādīšana!I281</f>
        <v>1</v>
      </c>
      <c r="AJ282" s="57" t="b">
        <f t="shared" si="39"/>
        <v>1</v>
      </c>
    </row>
    <row r="283" spans="1:36" hidden="1" x14ac:dyDescent="0.3">
      <c r="A283" s="324" t="str">
        <f>SUBSTITUTE('Daļu izvēle'!A279,"0","")</f>
        <v/>
      </c>
      <c r="B283" s="365">
        <f>'Daļu izvēle'!B279</f>
        <v>271</v>
      </c>
      <c r="C283" s="365" t="str">
        <f>'Daļu izvēle'!C279</f>
        <v>Ziemeļkurzeme</v>
      </c>
      <c r="D283" s="366" t="str">
        <f>'Daļu izvēle'!D279</f>
        <v>Usmas</v>
      </c>
      <c r="E283" s="370">
        <f>'Daļu izvēle'!Q279</f>
        <v>40</v>
      </c>
      <c r="F283" s="370">
        <f>'Daļu izvēle'!R279</f>
        <v>0</v>
      </c>
      <c r="G283" s="108">
        <f>'Daļu izvēle'!S279</f>
        <v>0</v>
      </c>
      <c r="H283" s="109">
        <f>'Daļu izvēle'!T279</f>
        <v>0</v>
      </c>
      <c r="I283" s="383"/>
      <c r="J283" s="404">
        <f t="shared" si="33"/>
        <v>0</v>
      </c>
      <c r="K283" s="167" t="str">
        <f>IF($AG283,IF(AND($I283&lt;&gt;"",$I283&lt;&gt;0),ROUND(ROUND($I283,3)*Cenas!$B$23*Cenas!B$27,2),0),"")</f>
        <v/>
      </c>
      <c r="L283" s="166" t="str">
        <f>IF($AG283,IF(AND($I283&lt;&gt;"",$I283&lt;&gt;0),ROUND(ROUND($I283,3)*Cenas!$B$23*Cenas!C$27,2),0),"")</f>
        <v/>
      </c>
      <c r="M283" s="166" t="str">
        <f>IF($AG283,IF(AND($I283&lt;&gt;"",$I283&lt;&gt;0),ROUND(ROUND($I283,3)*Cenas!$B$23*Cenas!D$27,2),0),"")</f>
        <v/>
      </c>
      <c r="N283" s="166" t="str">
        <f>IF($AG283,IF(AND($I283&lt;&gt;"",$I283&lt;&gt;0),ROUND(ROUND($I283,3)*Cenas!$B$23*Cenas!E$27,2),0),"")</f>
        <v/>
      </c>
      <c r="O283" s="166" t="str">
        <f>IF($AG283,IF(AND($I283&lt;&gt;"",$I283&lt;&gt;0),ROUND(ROUND($I283,3)*Cenas!$B$23*Cenas!F$27,2),0),"")</f>
        <v/>
      </c>
      <c r="P283" s="166" t="str">
        <f>IF($AG283,IF(AND($I283&lt;&gt;"",$I283&lt;&gt;0),ROUND(ROUND($I283,3)*Cenas!$B$23*Cenas!D$27,2),0),"")</f>
        <v/>
      </c>
      <c r="Q283" s="166" t="str">
        <f>IF($AG283,IF(AND($I283&lt;&gt;"",$I283&lt;&gt;0),ROUND(ROUND($I283,3)*Cenas!$B$23*Cenas!E$27,2),0),"")</f>
        <v/>
      </c>
      <c r="R283" s="166" t="str">
        <f>IF($AG283,IF(AND($I283&lt;&gt;"",$I283&lt;&gt;0),ROUND(ROUND($I283,3)*Cenas!$B$23*Cenas!I$27,2),0),"")</f>
        <v/>
      </c>
      <c r="S283" s="169" t="str">
        <f>IF($AG283,IF(AND($I283&lt;&gt;"",$I283&lt;&gt;0),ROUND(ROUND($I283,3)*Cenas!$B$23*Cenas!F$27,2),0),"")</f>
        <v/>
      </c>
      <c r="U283" t="b">
        <f t="shared" si="34"/>
        <v>1</v>
      </c>
      <c r="V283" t="b">
        <f t="shared" si="35"/>
        <v>1</v>
      </c>
      <c r="W283" t="b">
        <f>OR(AND(U283,V283,S283&gt;=0.89*'Daļu izvēle'!J279),NOT(Y283))</f>
        <v>1</v>
      </c>
      <c r="X283" t="b">
        <f t="shared" si="36"/>
        <v>1</v>
      </c>
      <c r="Y283" t="b">
        <f>AND($A283="x",NOT(ISBLANK('Daļu izvēle'!Q279)))</f>
        <v>0</v>
      </c>
      <c r="Z283" t="b">
        <f t="shared" si="37"/>
        <v>1</v>
      </c>
      <c r="AC283" s="1" t="b">
        <f>AND($A283="x",'Daļu izvēle'!$Q279&lt;&gt;"",ISBLANK($K283))</f>
        <v>0</v>
      </c>
      <c r="AD283" s="1" t="b">
        <f>AND($A283="x",'Daļu izvēle'!$Q279&lt;&gt;"",ISBLANK($P283))</f>
        <v>0</v>
      </c>
      <c r="AE283" s="1" t="e">
        <f t="shared" si="32"/>
        <v>#VALUE!</v>
      </c>
      <c r="AG283" s="76" t="b">
        <f>AND($A283="x",'Daļu izvēle'!$Q279&lt;&gt;"",'Daļu izvēle'!Q279&lt;&gt;0)</f>
        <v>0</v>
      </c>
      <c r="AH283" s="76" t="b">
        <f t="shared" si="38"/>
        <v>0</v>
      </c>
      <c r="AI283" s="57" t="b">
        <f>I283&gt;=0.85*Stādīšana!I282</f>
        <v>1</v>
      </c>
      <c r="AJ283" s="57" t="b">
        <f t="shared" si="39"/>
        <v>1</v>
      </c>
    </row>
    <row r="284" spans="1:36" hidden="1" x14ac:dyDescent="0.3">
      <c r="A284" s="324" t="str">
        <f>SUBSTITUTE('Daļu izvēle'!A280,"0","")</f>
        <v/>
      </c>
      <c r="B284" s="365">
        <f>'Daļu izvēle'!B280</f>
        <v>272</v>
      </c>
      <c r="C284" s="365" t="str">
        <f>'Daļu izvēle'!C280</f>
        <v>Ziemeļkurzeme</v>
      </c>
      <c r="D284" s="366" t="str">
        <f>'Daļu izvēle'!D280</f>
        <v>Usmas</v>
      </c>
      <c r="E284" s="370">
        <f>'Daļu izvēle'!Q280</f>
        <v>0</v>
      </c>
      <c r="F284" s="370">
        <f>'Daļu izvēle'!R280</f>
        <v>0</v>
      </c>
      <c r="G284" s="108">
        <f>'Daļu izvēle'!S280</f>
        <v>0</v>
      </c>
      <c r="H284" s="109">
        <f>'Daļu izvēle'!T280</f>
        <v>0</v>
      </c>
      <c r="I284" s="383"/>
      <c r="J284" s="404">
        <f t="shared" si="33"/>
        <v>0</v>
      </c>
      <c r="K284" s="167" t="str">
        <f>IF($AG284,IF(AND($I284&lt;&gt;"",$I284&lt;&gt;0),ROUND(ROUND($I284,3)*Cenas!$B$23*Cenas!B$27,2),0),"")</f>
        <v/>
      </c>
      <c r="L284" s="166" t="str">
        <f>IF($AG284,IF(AND($I284&lt;&gt;"",$I284&lt;&gt;0),ROUND(ROUND($I284,3)*Cenas!$B$23*Cenas!C$27,2),0),"")</f>
        <v/>
      </c>
      <c r="M284" s="166" t="str">
        <f>IF($AG284,IF(AND($I284&lt;&gt;"",$I284&lt;&gt;0),ROUND(ROUND($I284,3)*Cenas!$B$23*Cenas!D$27,2),0),"")</f>
        <v/>
      </c>
      <c r="N284" s="166" t="str">
        <f>IF($AG284,IF(AND($I284&lt;&gt;"",$I284&lt;&gt;0),ROUND(ROUND($I284,3)*Cenas!$B$23*Cenas!E$27,2),0),"")</f>
        <v/>
      </c>
      <c r="O284" s="166" t="str">
        <f>IF($AG284,IF(AND($I284&lt;&gt;"",$I284&lt;&gt;0),ROUND(ROUND($I284,3)*Cenas!$B$23*Cenas!F$27,2),0),"")</f>
        <v/>
      </c>
      <c r="P284" s="166" t="str">
        <f>IF($AG284,IF(AND($I284&lt;&gt;"",$I284&lt;&gt;0),ROUND(ROUND($I284,3)*Cenas!$B$23*Cenas!D$27,2),0),"")</f>
        <v/>
      </c>
      <c r="Q284" s="166" t="str">
        <f>IF($AG284,IF(AND($I284&lt;&gt;"",$I284&lt;&gt;0),ROUND(ROUND($I284,3)*Cenas!$B$23*Cenas!E$27,2),0),"")</f>
        <v/>
      </c>
      <c r="R284" s="166" t="str">
        <f>IF($AG284,IF(AND($I284&lt;&gt;"",$I284&lt;&gt;0),ROUND(ROUND($I284,3)*Cenas!$B$23*Cenas!I$27,2),0),"")</f>
        <v/>
      </c>
      <c r="S284" s="169" t="str">
        <f>IF($AG284,IF(AND($I284&lt;&gt;"",$I284&lt;&gt;0),ROUND(ROUND($I284,3)*Cenas!$B$23*Cenas!F$27,2),0),"")</f>
        <v/>
      </c>
      <c r="U284" t="b">
        <f t="shared" si="34"/>
        <v>1</v>
      </c>
      <c r="V284" t="b">
        <f t="shared" si="35"/>
        <v>1</v>
      </c>
      <c r="W284" t="b">
        <f>OR(AND(U284,V284,S284&gt;=0.89*'Daļu izvēle'!J280),NOT(Y284))</f>
        <v>1</v>
      </c>
      <c r="X284" t="b">
        <f t="shared" si="36"/>
        <v>1</v>
      </c>
      <c r="Y284" t="b">
        <f>AND($A284="x",NOT(ISBLANK('Daļu izvēle'!Q280)))</f>
        <v>0</v>
      </c>
      <c r="Z284" t="b">
        <f t="shared" si="37"/>
        <v>1</v>
      </c>
      <c r="AC284" s="1" t="b">
        <f>AND($A284="x",'Daļu izvēle'!$Q280&lt;&gt;"",ISBLANK($K284))</f>
        <v>0</v>
      </c>
      <c r="AD284" s="1" t="b">
        <f>AND($A284="x",'Daļu izvēle'!$Q280&lt;&gt;"",ISBLANK($P284))</f>
        <v>0</v>
      </c>
      <c r="AE284" s="1" t="e">
        <f t="shared" si="32"/>
        <v>#VALUE!</v>
      </c>
      <c r="AG284" s="76" t="b">
        <f>AND($A284="x",'Daļu izvēle'!$Q280&lt;&gt;"",'Daļu izvēle'!Q280&lt;&gt;0)</f>
        <v>0</v>
      </c>
      <c r="AH284" s="76" t="b">
        <f t="shared" si="38"/>
        <v>0</v>
      </c>
      <c r="AI284" s="57" t="b">
        <f>I284&gt;=0.85*Stādīšana!I283</f>
        <v>1</v>
      </c>
      <c r="AJ284" s="57" t="b">
        <f t="shared" si="39"/>
        <v>1</v>
      </c>
    </row>
    <row r="285" spans="1:36" hidden="1" x14ac:dyDescent="0.3">
      <c r="A285" s="324" t="str">
        <f>SUBSTITUTE('Daļu izvēle'!A281,"0","")</f>
        <v/>
      </c>
      <c r="B285" s="365">
        <f>'Daļu izvēle'!B281</f>
        <v>273</v>
      </c>
      <c r="C285" s="365" t="str">
        <f>'Daļu izvēle'!C281</f>
        <v>Ziemeļkurzeme</v>
      </c>
      <c r="D285" s="366" t="str">
        <f>'Daļu izvēle'!D281</f>
        <v>Usmas</v>
      </c>
      <c r="E285" s="370">
        <f>'Daļu izvēle'!Q281</f>
        <v>65</v>
      </c>
      <c r="F285" s="370">
        <f>'Daļu izvēle'!R281</f>
        <v>0</v>
      </c>
      <c r="G285" s="108">
        <f>'Daļu izvēle'!S281</f>
        <v>0</v>
      </c>
      <c r="H285" s="109">
        <f>'Daļu izvēle'!T281</f>
        <v>0</v>
      </c>
      <c r="I285" s="383"/>
      <c r="J285" s="404">
        <f t="shared" si="33"/>
        <v>0</v>
      </c>
      <c r="K285" s="167" t="str">
        <f>IF($AG285,IF(AND($I285&lt;&gt;"",$I285&lt;&gt;0),ROUND(ROUND($I285,3)*Cenas!$B$23*Cenas!B$27,2),0),"")</f>
        <v/>
      </c>
      <c r="L285" s="166" t="str">
        <f>IF($AG285,IF(AND($I285&lt;&gt;"",$I285&lt;&gt;0),ROUND(ROUND($I285,3)*Cenas!$B$23*Cenas!C$27,2),0),"")</f>
        <v/>
      </c>
      <c r="M285" s="166" t="str">
        <f>IF($AG285,IF(AND($I285&lt;&gt;"",$I285&lt;&gt;0),ROUND(ROUND($I285,3)*Cenas!$B$23*Cenas!D$27,2),0),"")</f>
        <v/>
      </c>
      <c r="N285" s="166" t="str">
        <f>IF($AG285,IF(AND($I285&lt;&gt;"",$I285&lt;&gt;0),ROUND(ROUND($I285,3)*Cenas!$B$23*Cenas!E$27,2),0),"")</f>
        <v/>
      </c>
      <c r="O285" s="166" t="str">
        <f>IF($AG285,IF(AND($I285&lt;&gt;"",$I285&lt;&gt;0),ROUND(ROUND($I285,3)*Cenas!$B$23*Cenas!F$27,2),0),"")</f>
        <v/>
      </c>
      <c r="P285" s="166" t="str">
        <f>IF($AG285,IF(AND($I285&lt;&gt;"",$I285&lt;&gt;0),ROUND(ROUND($I285,3)*Cenas!$B$23*Cenas!D$27,2),0),"")</f>
        <v/>
      </c>
      <c r="Q285" s="166" t="str">
        <f>IF($AG285,IF(AND($I285&lt;&gt;"",$I285&lt;&gt;0),ROUND(ROUND($I285,3)*Cenas!$B$23*Cenas!E$27,2),0),"")</f>
        <v/>
      </c>
      <c r="R285" s="166" t="str">
        <f>IF($AG285,IF(AND($I285&lt;&gt;"",$I285&lt;&gt;0),ROUND(ROUND($I285,3)*Cenas!$B$23*Cenas!I$27,2),0),"")</f>
        <v/>
      </c>
      <c r="S285" s="169" t="str">
        <f>IF($AG285,IF(AND($I285&lt;&gt;"",$I285&lt;&gt;0),ROUND(ROUND($I285,3)*Cenas!$B$23*Cenas!F$27,2),0),"")</f>
        <v/>
      </c>
      <c r="U285" t="b">
        <f t="shared" si="34"/>
        <v>1</v>
      </c>
      <c r="V285" t="b">
        <f t="shared" si="35"/>
        <v>1</v>
      </c>
      <c r="W285" t="b">
        <f>OR(AND(U285,V285,S285&gt;=0.89*'Daļu izvēle'!J281),NOT(Y285))</f>
        <v>1</v>
      </c>
      <c r="X285" t="b">
        <f t="shared" si="36"/>
        <v>1</v>
      </c>
      <c r="Y285" t="b">
        <f>AND($A285="x",NOT(ISBLANK('Daļu izvēle'!Q281)))</f>
        <v>0</v>
      </c>
      <c r="Z285" t="b">
        <f t="shared" si="37"/>
        <v>1</v>
      </c>
      <c r="AC285" s="1" t="b">
        <f>AND($A285="x",'Daļu izvēle'!$Q281&lt;&gt;"",ISBLANK($K285))</f>
        <v>0</v>
      </c>
      <c r="AD285" s="1" t="b">
        <f>AND($A285="x",'Daļu izvēle'!$Q281&lt;&gt;"",ISBLANK($P285))</f>
        <v>0</v>
      </c>
      <c r="AE285" s="1" t="e">
        <f t="shared" si="32"/>
        <v>#VALUE!</v>
      </c>
      <c r="AG285" s="76" t="b">
        <f>AND($A285="x",'Daļu izvēle'!$Q281&lt;&gt;"",'Daļu izvēle'!Q281&lt;&gt;0)</f>
        <v>0</v>
      </c>
      <c r="AH285" s="76" t="b">
        <f t="shared" si="38"/>
        <v>0</v>
      </c>
      <c r="AI285" s="57" t="b">
        <f>I285&gt;=0.85*Stādīšana!I284</f>
        <v>1</v>
      </c>
      <c r="AJ285" s="57" t="b">
        <f t="shared" si="39"/>
        <v>1</v>
      </c>
    </row>
    <row r="286" spans="1:36" hidden="1" x14ac:dyDescent="0.3">
      <c r="A286" s="324" t="str">
        <f>SUBSTITUTE('Daļu izvēle'!A282,"0","")</f>
        <v/>
      </c>
      <c r="B286" s="365">
        <f>'Daļu izvēle'!B282</f>
        <v>274</v>
      </c>
      <c r="C286" s="365" t="str">
        <f>'Daļu izvēle'!C282</f>
        <v>Ziemeļlatgale</v>
      </c>
      <c r="D286" s="366" t="str">
        <f>'Daļu izvēle'!D282</f>
        <v>Madonas</v>
      </c>
      <c r="E286" s="370">
        <f>'Daļu izvēle'!Q282</f>
        <v>130</v>
      </c>
      <c r="F286" s="370">
        <f>'Daļu izvēle'!R282</f>
        <v>0</v>
      </c>
      <c r="G286" s="108">
        <f>'Daļu izvēle'!S282</f>
        <v>0</v>
      </c>
      <c r="H286" s="109">
        <f>'Daļu izvēle'!T282</f>
        <v>0</v>
      </c>
      <c r="I286" s="383"/>
      <c r="J286" s="404">
        <f t="shared" si="33"/>
        <v>0</v>
      </c>
      <c r="K286" s="167" t="str">
        <f>IF($AG286,IF(AND($I286&lt;&gt;"",$I286&lt;&gt;0),ROUND(ROUND($I286,3)*Cenas!$B$23*Cenas!B$27,2),0),"")</f>
        <v/>
      </c>
      <c r="L286" s="166" t="str">
        <f>IF($AG286,IF(AND($I286&lt;&gt;"",$I286&lt;&gt;0),ROUND(ROUND($I286,3)*Cenas!$B$23*Cenas!C$27,2),0),"")</f>
        <v/>
      </c>
      <c r="M286" s="166" t="str">
        <f>IF($AG286,IF(AND($I286&lt;&gt;"",$I286&lt;&gt;0),ROUND(ROUND($I286,3)*Cenas!$B$23*Cenas!D$27,2),0),"")</f>
        <v/>
      </c>
      <c r="N286" s="166" t="str">
        <f>IF($AG286,IF(AND($I286&lt;&gt;"",$I286&lt;&gt;0),ROUND(ROUND($I286,3)*Cenas!$B$23*Cenas!E$27,2),0),"")</f>
        <v/>
      </c>
      <c r="O286" s="166" t="str">
        <f>IF($AG286,IF(AND($I286&lt;&gt;"",$I286&lt;&gt;0),ROUND(ROUND($I286,3)*Cenas!$B$23*Cenas!F$27,2),0),"")</f>
        <v/>
      </c>
      <c r="P286" s="166" t="str">
        <f>IF($AG286,IF(AND($I286&lt;&gt;"",$I286&lt;&gt;0),ROUND(ROUND($I286,3)*Cenas!$B$23*Cenas!D$27,2),0),"")</f>
        <v/>
      </c>
      <c r="Q286" s="166" t="str">
        <f>IF($AG286,IF(AND($I286&lt;&gt;"",$I286&lt;&gt;0),ROUND(ROUND($I286,3)*Cenas!$B$23*Cenas!E$27,2),0),"")</f>
        <v/>
      </c>
      <c r="R286" s="166" t="str">
        <f>IF($AG286,IF(AND($I286&lt;&gt;"",$I286&lt;&gt;0),ROUND(ROUND($I286,3)*Cenas!$B$23*Cenas!I$27,2),0),"")</f>
        <v/>
      </c>
      <c r="S286" s="169" t="str">
        <f>IF($AG286,IF(AND($I286&lt;&gt;"",$I286&lt;&gt;0),ROUND(ROUND($I286,3)*Cenas!$B$23*Cenas!F$27,2),0),"")</f>
        <v/>
      </c>
      <c r="U286" t="b">
        <f t="shared" si="34"/>
        <v>1</v>
      </c>
      <c r="V286" t="b">
        <f t="shared" si="35"/>
        <v>1</v>
      </c>
      <c r="W286" t="b">
        <f>OR(AND(U286,V286,S286&gt;=0.89*'Daļu izvēle'!J282),NOT(Y286))</f>
        <v>1</v>
      </c>
      <c r="X286" t="b">
        <f t="shared" si="36"/>
        <v>1</v>
      </c>
      <c r="Y286" t="b">
        <f>AND($A286="x",NOT(ISBLANK('Daļu izvēle'!Q282)))</f>
        <v>0</v>
      </c>
      <c r="Z286" t="b">
        <f t="shared" si="37"/>
        <v>1</v>
      </c>
      <c r="AC286" s="1" t="b">
        <f>AND($A286="x",'Daļu izvēle'!$Q282&lt;&gt;"",ISBLANK($K286))</f>
        <v>0</v>
      </c>
      <c r="AD286" s="1" t="b">
        <f>AND($A286="x",'Daļu izvēle'!$Q282&lt;&gt;"",ISBLANK($P286))</f>
        <v>0</v>
      </c>
      <c r="AE286" s="1" t="e">
        <f t="shared" si="32"/>
        <v>#VALUE!</v>
      </c>
      <c r="AG286" s="76" t="b">
        <f>AND($A286="x",'Daļu izvēle'!$Q282&lt;&gt;"",'Daļu izvēle'!Q282&lt;&gt;0)</f>
        <v>0</v>
      </c>
      <c r="AH286" s="76" t="b">
        <f t="shared" si="38"/>
        <v>0</v>
      </c>
      <c r="AI286" s="57" t="b">
        <f>I286&gt;=0.85*Stādīšana!I285</f>
        <v>1</v>
      </c>
      <c r="AJ286" s="57" t="b">
        <f t="shared" si="39"/>
        <v>1</v>
      </c>
    </row>
    <row r="287" spans="1:36" hidden="1" x14ac:dyDescent="0.3">
      <c r="A287" s="324" t="str">
        <f>SUBSTITUTE('Daļu izvēle'!A283,"0","")</f>
        <v/>
      </c>
      <c r="B287" s="365">
        <f>'Daļu izvēle'!B283</f>
        <v>275</v>
      </c>
      <c r="C287" s="365" t="str">
        <f>'Daļu izvēle'!C283</f>
        <v>Ziemeļlatgale</v>
      </c>
      <c r="D287" s="366" t="str">
        <f>'Daļu izvēle'!D283</f>
        <v>Madonas</v>
      </c>
      <c r="E287" s="370">
        <f>'Daļu izvēle'!Q283</f>
        <v>0</v>
      </c>
      <c r="F287" s="370">
        <f>'Daļu izvēle'!R283</f>
        <v>0</v>
      </c>
      <c r="G287" s="108">
        <f>'Daļu izvēle'!S283</f>
        <v>0</v>
      </c>
      <c r="H287" s="109">
        <f>'Daļu izvēle'!T283</f>
        <v>0</v>
      </c>
      <c r="I287" s="383"/>
      <c r="J287" s="404">
        <f t="shared" si="33"/>
        <v>0</v>
      </c>
      <c r="K287" s="167" t="str">
        <f>IF($AG287,IF(AND($I287&lt;&gt;"",$I287&lt;&gt;0),ROUND(ROUND($I287,3)*Cenas!$B$23*Cenas!B$27,2),0),"")</f>
        <v/>
      </c>
      <c r="L287" s="166" t="str">
        <f>IF($AG287,IF(AND($I287&lt;&gt;"",$I287&lt;&gt;0),ROUND(ROUND($I287,3)*Cenas!$B$23*Cenas!C$27,2),0),"")</f>
        <v/>
      </c>
      <c r="M287" s="166" t="str">
        <f>IF($AG287,IF(AND($I287&lt;&gt;"",$I287&lt;&gt;0),ROUND(ROUND($I287,3)*Cenas!$B$23*Cenas!D$27,2),0),"")</f>
        <v/>
      </c>
      <c r="N287" s="166" t="str">
        <f>IF($AG287,IF(AND($I287&lt;&gt;"",$I287&lt;&gt;0),ROUND(ROUND($I287,3)*Cenas!$B$23*Cenas!E$27,2),0),"")</f>
        <v/>
      </c>
      <c r="O287" s="166" t="str">
        <f>IF($AG287,IF(AND($I287&lt;&gt;"",$I287&lt;&gt;0),ROUND(ROUND($I287,3)*Cenas!$B$23*Cenas!F$27,2),0),"")</f>
        <v/>
      </c>
      <c r="P287" s="166" t="str">
        <f>IF($AG287,IF(AND($I287&lt;&gt;"",$I287&lt;&gt;0),ROUND(ROUND($I287,3)*Cenas!$B$23*Cenas!D$27,2),0),"")</f>
        <v/>
      </c>
      <c r="Q287" s="166" t="str">
        <f>IF($AG287,IF(AND($I287&lt;&gt;"",$I287&lt;&gt;0),ROUND(ROUND($I287,3)*Cenas!$B$23*Cenas!E$27,2),0),"")</f>
        <v/>
      </c>
      <c r="R287" s="166" t="str">
        <f>IF($AG287,IF(AND($I287&lt;&gt;"",$I287&lt;&gt;0),ROUND(ROUND($I287,3)*Cenas!$B$23*Cenas!I$27,2),0),"")</f>
        <v/>
      </c>
      <c r="S287" s="169" t="str">
        <f>IF($AG287,IF(AND($I287&lt;&gt;"",$I287&lt;&gt;0),ROUND(ROUND($I287,3)*Cenas!$B$23*Cenas!F$27,2),0),"")</f>
        <v/>
      </c>
      <c r="U287" t="b">
        <f t="shared" si="34"/>
        <v>1</v>
      </c>
      <c r="V287" t="b">
        <f t="shared" si="35"/>
        <v>1</v>
      </c>
      <c r="W287" t="b">
        <f>OR(AND(U287,V287,S287&gt;=0.89*'Daļu izvēle'!J283),NOT(Y287))</f>
        <v>1</v>
      </c>
      <c r="X287" t="b">
        <f t="shared" si="36"/>
        <v>1</v>
      </c>
      <c r="Y287" t="b">
        <f>AND($A287="x",NOT(ISBLANK('Daļu izvēle'!Q283)))</f>
        <v>0</v>
      </c>
      <c r="Z287" t="b">
        <f t="shared" si="37"/>
        <v>1</v>
      </c>
      <c r="AC287" s="1" t="b">
        <f>AND($A287="x",'Daļu izvēle'!$Q283&lt;&gt;"",ISBLANK($K287))</f>
        <v>0</v>
      </c>
      <c r="AD287" s="1" t="b">
        <f>AND($A287="x",'Daļu izvēle'!$Q283&lt;&gt;"",ISBLANK($P287))</f>
        <v>0</v>
      </c>
      <c r="AE287" s="1" t="e">
        <f t="shared" si="32"/>
        <v>#VALUE!</v>
      </c>
      <c r="AG287" s="76" t="b">
        <f>AND($A287="x",'Daļu izvēle'!$Q283&lt;&gt;"",'Daļu izvēle'!Q283&lt;&gt;0)</f>
        <v>0</v>
      </c>
      <c r="AH287" s="76" t="b">
        <f t="shared" si="38"/>
        <v>0</v>
      </c>
      <c r="AI287" s="57" t="b">
        <f>I287&gt;=0.85*Stādīšana!I286</f>
        <v>1</v>
      </c>
      <c r="AJ287" s="57" t="b">
        <f t="shared" si="39"/>
        <v>1</v>
      </c>
    </row>
    <row r="288" spans="1:36" hidden="1" x14ac:dyDescent="0.3">
      <c r="A288" s="324" t="str">
        <f>SUBSTITUTE('Daļu izvēle'!A284,"0","")</f>
        <v/>
      </c>
      <c r="B288" s="365">
        <f>'Daļu izvēle'!B284</f>
        <v>276</v>
      </c>
      <c r="C288" s="365" t="str">
        <f>'Daļu izvēle'!C284</f>
        <v>Ziemeļlatgale</v>
      </c>
      <c r="D288" s="366" t="str">
        <f>'Daļu izvēle'!D284</f>
        <v>Lubānas</v>
      </c>
      <c r="E288" s="370">
        <f>'Daļu izvēle'!Q284</f>
        <v>100</v>
      </c>
      <c r="F288" s="370">
        <f>'Daļu izvēle'!R284</f>
        <v>90</v>
      </c>
      <c r="G288" s="108">
        <f>'Daļu izvēle'!S284</f>
        <v>0</v>
      </c>
      <c r="H288" s="109">
        <f>'Daļu izvēle'!T284</f>
        <v>0</v>
      </c>
      <c r="I288" s="383"/>
      <c r="J288" s="404">
        <f t="shared" si="33"/>
        <v>0</v>
      </c>
      <c r="K288" s="167" t="str">
        <f>IF($AG288,IF(AND($I288&lt;&gt;"",$I288&lt;&gt;0),ROUND(ROUND($I288,3)*Cenas!$B$23*Cenas!B$27,2),0),"")</f>
        <v/>
      </c>
      <c r="L288" s="166" t="str">
        <f>IF($AG288,IF(AND($I288&lt;&gt;"",$I288&lt;&gt;0),ROUND(ROUND($I288,3)*Cenas!$B$23*Cenas!C$27,2),0),"")</f>
        <v/>
      </c>
      <c r="M288" s="166" t="str">
        <f>IF($AG288,IF(AND($I288&lt;&gt;"",$I288&lt;&gt;0),ROUND(ROUND($I288,3)*Cenas!$B$23*Cenas!D$27,2),0),"")</f>
        <v/>
      </c>
      <c r="N288" s="166" t="str">
        <f>IF($AG288,IF(AND($I288&lt;&gt;"",$I288&lt;&gt;0),ROUND(ROUND($I288,3)*Cenas!$B$23*Cenas!E$27,2),0),"")</f>
        <v/>
      </c>
      <c r="O288" s="166" t="str">
        <f>IF($AG288,IF(AND($I288&lt;&gt;"",$I288&lt;&gt;0),ROUND(ROUND($I288,3)*Cenas!$B$23*Cenas!F$27,2),0),"")</f>
        <v/>
      </c>
      <c r="P288" s="166" t="str">
        <f>IF($AG288,IF(AND($I288&lt;&gt;"",$I288&lt;&gt;0),ROUND(ROUND($I288,3)*Cenas!$B$23*Cenas!D$27,2),0),"")</f>
        <v/>
      </c>
      <c r="Q288" s="166" t="str">
        <f>IF($AG288,IF(AND($I288&lt;&gt;"",$I288&lt;&gt;0),ROUND(ROUND($I288,3)*Cenas!$B$23*Cenas!E$27,2),0),"")</f>
        <v/>
      </c>
      <c r="R288" s="166" t="str">
        <f>IF($AG288,IF(AND($I288&lt;&gt;"",$I288&lt;&gt;0),ROUND(ROUND($I288,3)*Cenas!$B$23*Cenas!I$27,2),0),"")</f>
        <v/>
      </c>
      <c r="S288" s="169" t="str">
        <f>IF($AG288,IF(AND($I288&lt;&gt;"",$I288&lt;&gt;0),ROUND(ROUND($I288,3)*Cenas!$B$23*Cenas!F$27,2),0),"")</f>
        <v/>
      </c>
      <c r="U288" t="b">
        <f t="shared" si="34"/>
        <v>1</v>
      </c>
      <c r="V288" t="b">
        <f t="shared" si="35"/>
        <v>1</v>
      </c>
      <c r="W288" t="b">
        <f>OR(AND(U288,V288,S288&gt;=0.89*'Daļu izvēle'!J284),NOT(Y288))</f>
        <v>1</v>
      </c>
      <c r="X288" t="b">
        <f t="shared" si="36"/>
        <v>1</v>
      </c>
      <c r="Y288" t="b">
        <f>AND($A288="x",NOT(ISBLANK('Daļu izvēle'!Q284)))</f>
        <v>0</v>
      </c>
      <c r="Z288" t="b">
        <f t="shared" si="37"/>
        <v>1</v>
      </c>
      <c r="AC288" s="1" t="b">
        <f>AND($A288="x",'Daļu izvēle'!$Q284&lt;&gt;"",ISBLANK($K288))</f>
        <v>0</v>
      </c>
      <c r="AD288" s="1" t="b">
        <f>AND($A288="x",'Daļu izvēle'!$Q284&lt;&gt;"",ISBLANK($P288))</f>
        <v>0</v>
      </c>
      <c r="AE288" s="1" t="e">
        <f t="shared" si="32"/>
        <v>#VALUE!</v>
      </c>
      <c r="AG288" s="76" t="b">
        <f>AND($A288="x",'Daļu izvēle'!$Q284&lt;&gt;"",'Daļu izvēle'!Q284&lt;&gt;0)</f>
        <v>0</v>
      </c>
      <c r="AH288" s="76" t="b">
        <f t="shared" si="38"/>
        <v>0</v>
      </c>
      <c r="AI288" s="57" t="b">
        <f>I288&gt;=0.85*Stādīšana!I287</f>
        <v>1</v>
      </c>
      <c r="AJ288" s="57" t="b">
        <f t="shared" si="39"/>
        <v>1</v>
      </c>
    </row>
    <row r="289" spans="1:36" hidden="1" x14ac:dyDescent="0.3">
      <c r="A289" s="324" t="str">
        <f>SUBSTITUTE('Daļu izvēle'!A285,"0","")</f>
        <v/>
      </c>
      <c r="B289" s="365">
        <f>'Daļu izvēle'!B285</f>
        <v>277</v>
      </c>
      <c r="C289" s="365" t="str">
        <f>'Daļu izvēle'!C285</f>
        <v>Ziemeļlatgale</v>
      </c>
      <c r="D289" s="366" t="str">
        <f>'Daļu izvēle'!D285</f>
        <v>Lubānas</v>
      </c>
      <c r="E289" s="370">
        <f>'Daļu izvēle'!Q285</f>
        <v>0</v>
      </c>
      <c r="F289" s="370">
        <f>'Daļu izvēle'!R285</f>
        <v>0</v>
      </c>
      <c r="G289" s="108">
        <f>'Daļu izvēle'!S285</f>
        <v>0</v>
      </c>
      <c r="H289" s="109">
        <f>'Daļu izvēle'!T285</f>
        <v>0</v>
      </c>
      <c r="I289" s="383"/>
      <c r="J289" s="404">
        <f t="shared" si="33"/>
        <v>0</v>
      </c>
      <c r="K289" s="167" t="str">
        <f>IF($AG289,IF(AND($I289&lt;&gt;"",$I289&lt;&gt;0),ROUND(ROUND($I289,3)*Cenas!$B$23*Cenas!B$27,2),0),"")</f>
        <v/>
      </c>
      <c r="L289" s="166" t="str">
        <f>IF($AG289,IF(AND($I289&lt;&gt;"",$I289&lt;&gt;0),ROUND(ROUND($I289,3)*Cenas!$B$23*Cenas!C$27,2),0),"")</f>
        <v/>
      </c>
      <c r="M289" s="166" t="str">
        <f>IF($AG289,IF(AND($I289&lt;&gt;"",$I289&lt;&gt;0),ROUND(ROUND($I289,3)*Cenas!$B$23*Cenas!D$27,2),0),"")</f>
        <v/>
      </c>
      <c r="N289" s="166" t="str">
        <f>IF($AG289,IF(AND($I289&lt;&gt;"",$I289&lt;&gt;0),ROUND(ROUND($I289,3)*Cenas!$B$23*Cenas!E$27,2),0),"")</f>
        <v/>
      </c>
      <c r="O289" s="166" t="str">
        <f>IF($AG289,IF(AND($I289&lt;&gt;"",$I289&lt;&gt;0),ROUND(ROUND($I289,3)*Cenas!$B$23*Cenas!F$27,2),0),"")</f>
        <v/>
      </c>
      <c r="P289" s="166" t="str">
        <f>IF($AG289,IF(AND($I289&lt;&gt;"",$I289&lt;&gt;0),ROUND(ROUND($I289,3)*Cenas!$B$23*Cenas!D$27,2),0),"")</f>
        <v/>
      </c>
      <c r="Q289" s="166" t="str">
        <f>IF($AG289,IF(AND($I289&lt;&gt;"",$I289&lt;&gt;0),ROUND(ROUND($I289,3)*Cenas!$B$23*Cenas!E$27,2),0),"")</f>
        <v/>
      </c>
      <c r="R289" s="166" t="str">
        <f>IF($AG289,IF(AND($I289&lt;&gt;"",$I289&lt;&gt;0),ROUND(ROUND($I289,3)*Cenas!$B$23*Cenas!I$27,2),0),"")</f>
        <v/>
      </c>
      <c r="S289" s="169" t="str">
        <f>IF($AG289,IF(AND($I289&lt;&gt;"",$I289&lt;&gt;0),ROUND(ROUND($I289,3)*Cenas!$B$23*Cenas!F$27,2),0),"")</f>
        <v/>
      </c>
      <c r="U289" t="b">
        <f t="shared" si="34"/>
        <v>1</v>
      </c>
      <c r="V289" t="b">
        <f t="shared" si="35"/>
        <v>1</v>
      </c>
      <c r="W289" t="b">
        <f>OR(AND(U289,V289,S289&gt;=0.89*'Daļu izvēle'!J285),NOT(Y289))</f>
        <v>1</v>
      </c>
      <c r="X289" t="b">
        <f t="shared" si="36"/>
        <v>1</v>
      </c>
      <c r="Y289" t="b">
        <f>AND($A289="x",NOT(ISBLANK('Daļu izvēle'!Q285)))</f>
        <v>0</v>
      </c>
      <c r="Z289" t="b">
        <f t="shared" si="37"/>
        <v>1</v>
      </c>
      <c r="AC289" s="1" t="b">
        <f>AND($A289="x",'Daļu izvēle'!$Q285&lt;&gt;"",ISBLANK($K289))</f>
        <v>0</v>
      </c>
      <c r="AD289" s="1" t="b">
        <f>AND($A289="x",'Daļu izvēle'!$Q285&lt;&gt;"",ISBLANK($P289))</f>
        <v>0</v>
      </c>
      <c r="AE289" s="1" t="e">
        <f t="shared" si="32"/>
        <v>#VALUE!</v>
      </c>
      <c r="AG289" s="76" t="b">
        <f>AND($A289="x",'Daļu izvēle'!$Q285&lt;&gt;"",'Daļu izvēle'!Q285&lt;&gt;0)</f>
        <v>0</v>
      </c>
      <c r="AH289" s="76" t="b">
        <f t="shared" si="38"/>
        <v>0</v>
      </c>
      <c r="AI289" s="57" t="b">
        <f>I289&gt;=0.85*Stādīšana!I288</f>
        <v>1</v>
      </c>
      <c r="AJ289" s="57" t="b">
        <f t="shared" si="39"/>
        <v>1</v>
      </c>
    </row>
    <row r="290" spans="1:36" hidden="1" x14ac:dyDescent="0.3">
      <c r="A290" s="324" t="str">
        <f>SUBSTITUTE('Daļu izvēle'!A286,"0","")</f>
        <v/>
      </c>
      <c r="B290" s="365">
        <f>'Daļu izvēle'!B286</f>
        <v>278</v>
      </c>
      <c r="C290" s="365" t="str">
        <f>'Daļu izvēle'!C286</f>
        <v>Ziemeļlatgale</v>
      </c>
      <c r="D290" s="366" t="str">
        <f>'Daļu izvēle'!D286</f>
        <v>Lubānas</v>
      </c>
      <c r="E290" s="370">
        <f>'Daļu izvēle'!Q286</f>
        <v>0</v>
      </c>
      <c r="F290" s="370">
        <f>'Daļu izvēle'!R286</f>
        <v>0</v>
      </c>
      <c r="G290" s="108">
        <f>'Daļu izvēle'!S286</f>
        <v>0</v>
      </c>
      <c r="H290" s="109">
        <f>'Daļu izvēle'!T286</f>
        <v>0</v>
      </c>
      <c r="I290" s="383"/>
      <c r="J290" s="404">
        <f t="shared" si="33"/>
        <v>0</v>
      </c>
      <c r="K290" s="167" t="str">
        <f>IF($AG290,IF(AND($I290&lt;&gt;"",$I290&lt;&gt;0),ROUND(ROUND($I290,3)*Cenas!$B$23*Cenas!B$27,2),0),"")</f>
        <v/>
      </c>
      <c r="L290" s="166" t="str">
        <f>IF($AG290,IF(AND($I290&lt;&gt;"",$I290&lt;&gt;0),ROUND(ROUND($I290,3)*Cenas!$B$23*Cenas!C$27,2),0),"")</f>
        <v/>
      </c>
      <c r="M290" s="166" t="str">
        <f>IF($AG290,IF(AND($I290&lt;&gt;"",$I290&lt;&gt;0),ROUND(ROUND($I290,3)*Cenas!$B$23*Cenas!D$27,2),0),"")</f>
        <v/>
      </c>
      <c r="N290" s="166" t="str">
        <f>IF($AG290,IF(AND($I290&lt;&gt;"",$I290&lt;&gt;0),ROUND(ROUND($I290,3)*Cenas!$B$23*Cenas!E$27,2),0),"")</f>
        <v/>
      </c>
      <c r="O290" s="166" t="str">
        <f>IF($AG290,IF(AND($I290&lt;&gt;"",$I290&lt;&gt;0),ROUND(ROUND($I290,3)*Cenas!$B$23*Cenas!F$27,2),0),"")</f>
        <v/>
      </c>
      <c r="P290" s="166" t="str">
        <f>IF($AG290,IF(AND($I290&lt;&gt;"",$I290&lt;&gt;0),ROUND(ROUND($I290,3)*Cenas!$B$23*Cenas!D$27,2),0),"")</f>
        <v/>
      </c>
      <c r="Q290" s="166" t="str">
        <f>IF($AG290,IF(AND($I290&lt;&gt;"",$I290&lt;&gt;0),ROUND(ROUND($I290,3)*Cenas!$B$23*Cenas!E$27,2),0),"")</f>
        <v/>
      </c>
      <c r="R290" s="166" t="str">
        <f>IF($AG290,IF(AND($I290&lt;&gt;"",$I290&lt;&gt;0),ROUND(ROUND($I290,3)*Cenas!$B$23*Cenas!I$27,2),0),"")</f>
        <v/>
      </c>
      <c r="S290" s="169" t="str">
        <f>IF($AG290,IF(AND($I290&lt;&gt;"",$I290&lt;&gt;0),ROUND(ROUND($I290,3)*Cenas!$B$23*Cenas!F$27,2),0),"")</f>
        <v/>
      </c>
      <c r="U290" t="b">
        <f t="shared" si="34"/>
        <v>1</v>
      </c>
      <c r="V290" t="b">
        <f t="shared" si="35"/>
        <v>1</v>
      </c>
      <c r="W290" t="b">
        <f>OR(AND(U290,V290,S290&gt;=0.89*'Daļu izvēle'!J286),NOT(Y290))</f>
        <v>1</v>
      </c>
      <c r="X290" t="b">
        <f t="shared" si="36"/>
        <v>1</v>
      </c>
      <c r="Y290" t="b">
        <f>AND($A290="x",NOT(ISBLANK('Daļu izvēle'!Q286)))</f>
        <v>0</v>
      </c>
      <c r="Z290" t="b">
        <f t="shared" si="37"/>
        <v>1</v>
      </c>
      <c r="AC290" s="1" t="b">
        <f>AND($A290="x",'Daļu izvēle'!$Q286&lt;&gt;"",ISBLANK($K290))</f>
        <v>0</v>
      </c>
      <c r="AD290" s="1" t="b">
        <f>AND($A290="x",'Daļu izvēle'!$Q286&lt;&gt;"",ISBLANK($P290))</f>
        <v>0</v>
      </c>
      <c r="AE290" s="1" t="e">
        <f t="shared" si="32"/>
        <v>#VALUE!</v>
      </c>
      <c r="AG290" s="76" t="b">
        <f>AND($A290="x",'Daļu izvēle'!$Q286&lt;&gt;"",'Daļu izvēle'!Q286&lt;&gt;0)</f>
        <v>0</v>
      </c>
      <c r="AH290" s="76" t="b">
        <f t="shared" si="38"/>
        <v>0</v>
      </c>
      <c r="AI290" s="57" t="b">
        <f>I290&gt;=0.85*Stādīšana!I289</f>
        <v>1</v>
      </c>
      <c r="AJ290" s="57" t="b">
        <f t="shared" si="39"/>
        <v>1</v>
      </c>
    </row>
    <row r="291" spans="1:36" hidden="1" x14ac:dyDescent="0.3">
      <c r="A291" s="324" t="str">
        <f>SUBSTITUTE('Daļu izvēle'!A287,"0","")</f>
        <v/>
      </c>
      <c r="B291" s="365">
        <f>'Daļu izvēle'!B287</f>
        <v>279</v>
      </c>
      <c r="C291" s="365" t="str">
        <f>'Daļu izvēle'!C287</f>
        <v>Ziemeļlatgale</v>
      </c>
      <c r="D291" s="366" t="str">
        <f>'Daļu izvēle'!D287</f>
        <v>Lubānas</v>
      </c>
      <c r="E291" s="370">
        <f>'Daļu izvēle'!Q287</f>
        <v>70</v>
      </c>
      <c r="F291" s="370">
        <f>'Daļu izvēle'!R287</f>
        <v>0</v>
      </c>
      <c r="G291" s="108">
        <f>'Daļu izvēle'!S287</f>
        <v>0</v>
      </c>
      <c r="H291" s="109">
        <f>'Daļu izvēle'!T287</f>
        <v>0</v>
      </c>
      <c r="I291" s="383"/>
      <c r="J291" s="404">
        <f t="shared" si="33"/>
        <v>0</v>
      </c>
      <c r="K291" s="167" t="str">
        <f>IF($AG291,IF(AND($I291&lt;&gt;"",$I291&lt;&gt;0),ROUND(ROUND($I291,3)*Cenas!$B$23*Cenas!B$27,2),0),"")</f>
        <v/>
      </c>
      <c r="L291" s="166" t="str">
        <f>IF($AG291,IF(AND($I291&lt;&gt;"",$I291&lt;&gt;0),ROUND(ROUND($I291,3)*Cenas!$B$23*Cenas!C$27,2),0),"")</f>
        <v/>
      </c>
      <c r="M291" s="166" t="str">
        <f>IF($AG291,IF(AND($I291&lt;&gt;"",$I291&lt;&gt;0),ROUND(ROUND($I291,3)*Cenas!$B$23*Cenas!D$27,2),0),"")</f>
        <v/>
      </c>
      <c r="N291" s="166" t="str">
        <f>IF($AG291,IF(AND($I291&lt;&gt;"",$I291&lt;&gt;0),ROUND(ROUND($I291,3)*Cenas!$B$23*Cenas!E$27,2),0),"")</f>
        <v/>
      </c>
      <c r="O291" s="166" t="str">
        <f>IF($AG291,IF(AND($I291&lt;&gt;"",$I291&lt;&gt;0),ROUND(ROUND($I291,3)*Cenas!$B$23*Cenas!F$27,2),0),"")</f>
        <v/>
      </c>
      <c r="P291" s="166" t="str">
        <f>IF($AG291,IF(AND($I291&lt;&gt;"",$I291&lt;&gt;0),ROUND(ROUND($I291,3)*Cenas!$B$23*Cenas!D$27,2),0),"")</f>
        <v/>
      </c>
      <c r="Q291" s="166" t="str">
        <f>IF($AG291,IF(AND($I291&lt;&gt;"",$I291&lt;&gt;0),ROUND(ROUND($I291,3)*Cenas!$B$23*Cenas!E$27,2),0),"")</f>
        <v/>
      </c>
      <c r="R291" s="166" t="str">
        <f>IF($AG291,IF(AND($I291&lt;&gt;"",$I291&lt;&gt;0),ROUND(ROUND($I291,3)*Cenas!$B$23*Cenas!I$27,2),0),"")</f>
        <v/>
      </c>
      <c r="S291" s="169" t="str">
        <f>IF($AG291,IF(AND($I291&lt;&gt;"",$I291&lt;&gt;0),ROUND(ROUND($I291,3)*Cenas!$B$23*Cenas!F$27,2),0),"")</f>
        <v/>
      </c>
      <c r="U291" t="b">
        <f t="shared" si="34"/>
        <v>1</v>
      </c>
      <c r="V291" t="b">
        <f t="shared" si="35"/>
        <v>1</v>
      </c>
      <c r="W291" t="b">
        <f>OR(AND(U291,V291,S291&gt;=0.89*'Daļu izvēle'!J287),NOT(Y291))</f>
        <v>1</v>
      </c>
      <c r="X291" t="b">
        <f t="shared" si="36"/>
        <v>1</v>
      </c>
      <c r="Y291" t="b">
        <f>AND($A291="x",NOT(ISBLANK('Daļu izvēle'!Q287)))</f>
        <v>0</v>
      </c>
      <c r="Z291" t="b">
        <f t="shared" si="37"/>
        <v>1</v>
      </c>
      <c r="AC291" s="1" t="b">
        <f>AND($A291="x",'Daļu izvēle'!$Q287&lt;&gt;"",ISBLANK($K291))</f>
        <v>0</v>
      </c>
      <c r="AD291" s="1" t="b">
        <f>AND($A291="x",'Daļu izvēle'!$Q287&lt;&gt;"",ISBLANK($P291))</f>
        <v>0</v>
      </c>
      <c r="AE291" s="1" t="e">
        <f t="shared" si="32"/>
        <v>#VALUE!</v>
      </c>
      <c r="AG291" s="76" t="b">
        <f>AND($A291="x",'Daļu izvēle'!$Q287&lt;&gt;"",'Daļu izvēle'!Q287&lt;&gt;0)</f>
        <v>0</v>
      </c>
      <c r="AH291" s="76" t="b">
        <f t="shared" si="38"/>
        <v>0</v>
      </c>
      <c r="AI291" s="57" t="b">
        <f>I291&gt;=0.85*Stādīšana!I290</f>
        <v>1</v>
      </c>
      <c r="AJ291" s="57" t="b">
        <f t="shared" si="39"/>
        <v>1</v>
      </c>
    </row>
    <row r="292" spans="1:36" hidden="1" x14ac:dyDescent="0.3">
      <c r="A292" s="324" t="str">
        <f>SUBSTITUTE('Daļu izvēle'!A288,"0","")</f>
        <v/>
      </c>
      <c r="B292" s="365">
        <f>'Daļu izvēle'!B288</f>
        <v>280</v>
      </c>
      <c r="C292" s="365" t="str">
        <f>'Daļu izvēle'!C288</f>
        <v>Ziemeļlatgale</v>
      </c>
      <c r="D292" s="366" t="str">
        <f>'Daļu izvēle'!D288</f>
        <v>Žīguru</v>
      </c>
      <c r="E292" s="370">
        <f>'Daļu izvēle'!Q288</f>
        <v>100</v>
      </c>
      <c r="F292" s="370">
        <f>'Daļu izvēle'!R288</f>
        <v>0</v>
      </c>
      <c r="G292" s="108">
        <f>'Daļu izvēle'!S288</f>
        <v>0</v>
      </c>
      <c r="H292" s="109">
        <f>'Daļu izvēle'!T288</f>
        <v>0</v>
      </c>
      <c r="I292" s="383"/>
      <c r="J292" s="404">
        <f t="shared" si="33"/>
        <v>0</v>
      </c>
      <c r="K292" s="167" t="str">
        <f>IF($AG292,IF(AND($I292&lt;&gt;"",$I292&lt;&gt;0),ROUND(ROUND($I292,3)*Cenas!$B$23*Cenas!B$27,2),0),"")</f>
        <v/>
      </c>
      <c r="L292" s="166" t="str">
        <f>IF($AG292,IF(AND($I292&lt;&gt;"",$I292&lt;&gt;0),ROUND(ROUND($I292,3)*Cenas!$B$23*Cenas!C$27,2),0),"")</f>
        <v/>
      </c>
      <c r="M292" s="166" t="str">
        <f>IF($AG292,IF(AND($I292&lt;&gt;"",$I292&lt;&gt;0),ROUND(ROUND($I292,3)*Cenas!$B$23*Cenas!D$27,2),0),"")</f>
        <v/>
      </c>
      <c r="N292" s="166" t="str">
        <f>IF($AG292,IF(AND($I292&lt;&gt;"",$I292&lt;&gt;0),ROUND(ROUND($I292,3)*Cenas!$B$23*Cenas!E$27,2),0),"")</f>
        <v/>
      </c>
      <c r="O292" s="166" t="str">
        <f>IF($AG292,IF(AND($I292&lt;&gt;"",$I292&lt;&gt;0),ROUND(ROUND($I292,3)*Cenas!$B$23*Cenas!F$27,2),0),"")</f>
        <v/>
      </c>
      <c r="P292" s="166" t="str">
        <f>IF($AG292,IF(AND($I292&lt;&gt;"",$I292&lt;&gt;0),ROUND(ROUND($I292,3)*Cenas!$B$23*Cenas!D$27,2),0),"")</f>
        <v/>
      </c>
      <c r="Q292" s="166" t="str">
        <f>IF($AG292,IF(AND($I292&lt;&gt;"",$I292&lt;&gt;0),ROUND(ROUND($I292,3)*Cenas!$B$23*Cenas!E$27,2),0),"")</f>
        <v/>
      </c>
      <c r="R292" s="166" t="str">
        <f>IF($AG292,IF(AND($I292&lt;&gt;"",$I292&lt;&gt;0),ROUND(ROUND($I292,3)*Cenas!$B$23*Cenas!I$27,2),0),"")</f>
        <v/>
      </c>
      <c r="S292" s="169" t="str">
        <f>IF($AG292,IF(AND($I292&lt;&gt;"",$I292&lt;&gt;0),ROUND(ROUND($I292,3)*Cenas!$B$23*Cenas!F$27,2),0),"")</f>
        <v/>
      </c>
      <c r="U292" t="b">
        <f t="shared" si="34"/>
        <v>1</v>
      </c>
      <c r="V292" t="b">
        <f t="shared" si="35"/>
        <v>1</v>
      </c>
      <c r="W292" t="b">
        <f>OR(AND(U292,V292,S292&gt;=0.89*'Daļu izvēle'!J288),NOT(Y292))</f>
        <v>1</v>
      </c>
      <c r="X292" t="b">
        <f t="shared" si="36"/>
        <v>1</v>
      </c>
      <c r="Y292" t="b">
        <f>AND($A292="x",NOT(ISBLANK('Daļu izvēle'!Q288)))</f>
        <v>0</v>
      </c>
      <c r="Z292" t="b">
        <f t="shared" si="37"/>
        <v>1</v>
      </c>
      <c r="AC292" s="1" t="b">
        <f>AND($A292="x",'Daļu izvēle'!$Q288&lt;&gt;"",ISBLANK($K292))</f>
        <v>0</v>
      </c>
      <c r="AD292" s="1" t="b">
        <f>AND($A292="x",'Daļu izvēle'!$Q288&lt;&gt;"",ISBLANK($P292))</f>
        <v>0</v>
      </c>
      <c r="AE292" s="1" t="e">
        <f t="shared" si="32"/>
        <v>#VALUE!</v>
      </c>
      <c r="AG292" s="76" t="b">
        <f>AND($A292="x",'Daļu izvēle'!$Q288&lt;&gt;"",'Daļu izvēle'!Q288&lt;&gt;0)</f>
        <v>0</v>
      </c>
      <c r="AH292" s="76" t="b">
        <f t="shared" si="38"/>
        <v>0</v>
      </c>
      <c r="AI292" s="57" t="b">
        <f>I292&gt;=0.85*Stādīšana!I291</f>
        <v>1</v>
      </c>
      <c r="AJ292" s="57" t="b">
        <f t="shared" si="39"/>
        <v>1</v>
      </c>
    </row>
    <row r="293" spans="1:36" hidden="1" x14ac:dyDescent="0.3">
      <c r="A293" s="324" t="str">
        <f>SUBSTITUTE('Daļu izvēle'!A289,"0","")</f>
        <v/>
      </c>
      <c r="B293" s="365">
        <f>'Daļu izvēle'!B289</f>
        <v>281</v>
      </c>
      <c r="C293" s="365" t="str">
        <f>'Daļu izvēle'!C289</f>
        <v>Ziemeļlatgale</v>
      </c>
      <c r="D293" s="366" t="str">
        <f>'Daļu izvēle'!D289</f>
        <v>Žīguru</v>
      </c>
      <c r="E293" s="370">
        <f>'Daļu izvēle'!Q289</f>
        <v>0</v>
      </c>
      <c r="F293" s="370">
        <f>'Daļu izvēle'!R289</f>
        <v>0</v>
      </c>
      <c r="G293" s="108">
        <f>'Daļu izvēle'!S289</f>
        <v>0</v>
      </c>
      <c r="H293" s="109">
        <f>'Daļu izvēle'!T289</f>
        <v>0</v>
      </c>
      <c r="I293" s="383"/>
      <c r="J293" s="404">
        <f t="shared" si="33"/>
        <v>0</v>
      </c>
      <c r="K293" s="167" t="str">
        <f>IF($AG293,IF(AND($I293&lt;&gt;"",$I293&lt;&gt;0),ROUND(ROUND($I293,3)*Cenas!$B$23*Cenas!B$27,2),0),"")</f>
        <v/>
      </c>
      <c r="L293" s="166" t="str">
        <f>IF($AG293,IF(AND($I293&lt;&gt;"",$I293&lt;&gt;0),ROUND(ROUND($I293,3)*Cenas!$B$23*Cenas!C$27,2),0),"")</f>
        <v/>
      </c>
      <c r="M293" s="166" t="str">
        <f>IF($AG293,IF(AND($I293&lt;&gt;"",$I293&lt;&gt;0),ROUND(ROUND($I293,3)*Cenas!$B$23*Cenas!D$27,2),0),"")</f>
        <v/>
      </c>
      <c r="N293" s="166" t="str">
        <f>IF($AG293,IF(AND($I293&lt;&gt;"",$I293&lt;&gt;0),ROUND(ROUND($I293,3)*Cenas!$B$23*Cenas!E$27,2),0),"")</f>
        <v/>
      </c>
      <c r="O293" s="166" t="str">
        <f>IF($AG293,IF(AND($I293&lt;&gt;"",$I293&lt;&gt;0),ROUND(ROUND($I293,3)*Cenas!$B$23*Cenas!F$27,2),0),"")</f>
        <v/>
      </c>
      <c r="P293" s="166" t="str">
        <f>IF($AG293,IF(AND($I293&lt;&gt;"",$I293&lt;&gt;0),ROUND(ROUND($I293,3)*Cenas!$B$23*Cenas!D$27,2),0),"")</f>
        <v/>
      </c>
      <c r="Q293" s="166" t="str">
        <f>IF($AG293,IF(AND($I293&lt;&gt;"",$I293&lt;&gt;0),ROUND(ROUND($I293,3)*Cenas!$B$23*Cenas!E$27,2),0),"")</f>
        <v/>
      </c>
      <c r="R293" s="166" t="str">
        <f>IF($AG293,IF(AND($I293&lt;&gt;"",$I293&lt;&gt;0),ROUND(ROUND($I293,3)*Cenas!$B$23*Cenas!I$27,2),0),"")</f>
        <v/>
      </c>
      <c r="S293" s="169" t="str">
        <f>IF($AG293,IF(AND($I293&lt;&gt;"",$I293&lt;&gt;0),ROUND(ROUND($I293,3)*Cenas!$B$23*Cenas!F$27,2),0),"")</f>
        <v/>
      </c>
      <c r="U293" t="b">
        <f t="shared" si="34"/>
        <v>1</v>
      </c>
      <c r="V293" t="b">
        <f t="shared" si="35"/>
        <v>1</v>
      </c>
      <c r="W293" t="b">
        <f>OR(AND(U293,V293,S293&gt;=0.89*'Daļu izvēle'!J289),NOT(Y293))</f>
        <v>1</v>
      </c>
      <c r="X293" t="b">
        <f t="shared" si="36"/>
        <v>1</v>
      </c>
      <c r="Y293" t="b">
        <f>AND($A293="x",NOT(ISBLANK('Daļu izvēle'!Q289)))</f>
        <v>0</v>
      </c>
      <c r="Z293" t="b">
        <f t="shared" si="37"/>
        <v>1</v>
      </c>
      <c r="AC293" s="1" t="b">
        <f>AND($A293="x",'Daļu izvēle'!$Q289&lt;&gt;"",ISBLANK($K293))</f>
        <v>0</v>
      </c>
      <c r="AD293" s="1" t="b">
        <f>AND($A293="x",'Daļu izvēle'!$Q289&lt;&gt;"",ISBLANK($P293))</f>
        <v>0</v>
      </c>
      <c r="AE293" s="1" t="e">
        <f t="shared" si="32"/>
        <v>#VALUE!</v>
      </c>
      <c r="AG293" s="76" t="b">
        <f>AND($A293="x",'Daļu izvēle'!$Q289&lt;&gt;"",'Daļu izvēle'!Q289&lt;&gt;0)</f>
        <v>0</v>
      </c>
      <c r="AH293" s="76" t="b">
        <f t="shared" si="38"/>
        <v>0</v>
      </c>
      <c r="AI293" s="57" t="b">
        <f>I293&gt;=0.85*Stādīšana!I292</f>
        <v>1</v>
      </c>
      <c r="AJ293" s="57" t="b">
        <f t="shared" si="39"/>
        <v>1</v>
      </c>
    </row>
    <row r="294" spans="1:36" hidden="1" x14ac:dyDescent="0.3">
      <c r="A294" s="324" t="str">
        <f>SUBSTITUTE('Daļu izvēle'!A290,"0","")</f>
        <v/>
      </c>
      <c r="B294" s="365">
        <f>'Daļu izvēle'!B290</f>
        <v>282</v>
      </c>
      <c r="C294" s="365" t="str">
        <f>'Daļu izvēle'!C290</f>
        <v>Ziemeļlatgale</v>
      </c>
      <c r="D294" s="366" t="str">
        <f>'Daļu izvēle'!D290</f>
        <v>Balvu</v>
      </c>
      <c r="E294" s="370">
        <f>'Daļu izvēle'!Q290</f>
        <v>125</v>
      </c>
      <c r="F294" s="370">
        <f>'Daļu izvēle'!R290</f>
        <v>115</v>
      </c>
      <c r="G294" s="108">
        <f>'Daļu izvēle'!S290</f>
        <v>0</v>
      </c>
      <c r="H294" s="109">
        <f>'Daļu izvēle'!T290</f>
        <v>0</v>
      </c>
      <c r="I294" s="383"/>
      <c r="J294" s="404">
        <f t="shared" si="33"/>
        <v>0</v>
      </c>
      <c r="K294" s="167" t="str">
        <f>IF($AG294,IF(AND($I294&lt;&gt;"",$I294&lt;&gt;0),ROUND(ROUND($I294,3)*Cenas!$B$23*Cenas!B$27,2),0),"")</f>
        <v/>
      </c>
      <c r="L294" s="166" t="str">
        <f>IF($AG294,IF(AND($I294&lt;&gt;"",$I294&lt;&gt;0),ROUND(ROUND($I294,3)*Cenas!$B$23*Cenas!C$27,2),0),"")</f>
        <v/>
      </c>
      <c r="M294" s="166" t="str">
        <f>IF($AG294,IF(AND($I294&lt;&gt;"",$I294&lt;&gt;0),ROUND(ROUND($I294,3)*Cenas!$B$23*Cenas!D$27,2),0),"")</f>
        <v/>
      </c>
      <c r="N294" s="166" t="str">
        <f>IF($AG294,IF(AND($I294&lt;&gt;"",$I294&lt;&gt;0),ROUND(ROUND($I294,3)*Cenas!$B$23*Cenas!E$27,2),0),"")</f>
        <v/>
      </c>
      <c r="O294" s="166" t="str">
        <f>IF($AG294,IF(AND($I294&lt;&gt;"",$I294&lt;&gt;0),ROUND(ROUND($I294,3)*Cenas!$B$23*Cenas!F$27,2),0),"")</f>
        <v/>
      </c>
      <c r="P294" s="166" t="str">
        <f>IF($AG294,IF(AND($I294&lt;&gt;"",$I294&lt;&gt;0),ROUND(ROUND($I294,3)*Cenas!$B$23*Cenas!D$27,2),0),"")</f>
        <v/>
      </c>
      <c r="Q294" s="166" t="str">
        <f>IF($AG294,IF(AND($I294&lt;&gt;"",$I294&lt;&gt;0),ROUND(ROUND($I294,3)*Cenas!$B$23*Cenas!E$27,2),0),"")</f>
        <v/>
      </c>
      <c r="R294" s="166" t="str">
        <f>IF($AG294,IF(AND($I294&lt;&gt;"",$I294&lt;&gt;0),ROUND(ROUND($I294,3)*Cenas!$B$23*Cenas!I$27,2),0),"")</f>
        <v/>
      </c>
      <c r="S294" s="169" t="str">
        <f>IF($AG294,IF(AND($I294&lt;&gt;"",$I294&lt;&gt;0),ROUND(ROUND($I294,3)*Cenas!$B$23*Cenas!F$27,2),0),"")</f>
        <v/>
      </c>
      <c r="U294" t="b">
        <f t="shared" si="34"/>
        <v>1</v>
      </c>
      <c r="V294" t="b">
        <f t="shared" si="35"/>
        <v>1</v>
      </c>
      <c r="W294" t="b">
        <f>OR(AND(U294,V294,S294&gt;=0.89*'Daļu izvēle'!J290),NOT(Y294))</f>
        <v>1</v>
      </c>
      <c r="X294" t="b">
        <f t="shared" si="36"/>
        <v>1</v>
      </c>
      <c r="Y294" t="b">
        <f>AND($A294="x",NOT(ISBLANK('Daļu izvēle'!Q290)))</f>
        <v>0</v>
      </c>
      <c r="Z294" t="b">
        <f t="shared" si="37"/>
        <v>1</v>
      </c>
      <c r="AC294" s="1" t="b">
        <f>AND($A294="x",'Daļu izvēle'!$Q290&lt;&gt;"",ISBLANK($K294))</f>
        <v>0</v>
      </c>
      <c r="AD294" s="1" t="b">
        <f>AND($A294="x",'Daļu izvēle'!$Q290&lt;&gt;"",ISBLANK($P294))</f>
        <v>0</v>
      </c>
      <c r="AE294" s="1" t="e">
        <f t="shared" si="32"/>
        <v>#VALUE!</v>
      </c>
      <c r="AG294" s="76" t="b">
        <f>AND($A294="x",'Daļu izvēle'!$Q290&lt;&gt;"",'Daļu izvēle'!Q290&lt;&gt;0)</f>
        <v>0</v>
      </c>
      <c r="AH294" s="76" t="b">
        <f t="shared" si="38"/>
        <v>0</v>
      </c>
      <c r="AI294" s="57" t="b">
        <f>I294&gt;=0.85*Stādīšana!I293</f>
        <v>1</v>
      </c>
      <c r="AJ294" s="57" t="b">
        <f t="shared" si="39"/>
        <v>1</v>
      </c>
    </row>
    <row r="295" spans="1:36" hidden="1" x14ac:dyDescent="0.3">
      <c r="A295" s="324" t="str">
        <f>SUBSTITUTE('Daļu izvēle'!A291,"0","")</f>
        <v/>
      </c>
      <c r="B295" s="365">
        <f>'Daļu izvēle'!B291</f>
        <v>283</v>
      </c>
      <c r="C295" s="365" t="str">
        <f>'Daļu izvēle'!C291</f>
        <v>Ziemeļlatgale</v>
      </c>
      <c r="D295" s="366" t="str">
        <f>'Daļu izvēle'!D291</f>
        <v>Balvu</v>
      </c>
      <c r="E295" s="370">
        <f>'Daļu izvēle'!Q291</f>
        <v>0</v>
      </c>
      <c r="F295" s="370">
        <f>'Daļu izvēle'!R291</f>
        <v>0</v>
      </c>
      <c r="G295" s="108">
        <f>'Daļu izvēle'!S291</f>
        <v>0</v>
      </c>
      <c r="H295" s="109">
        <f>'Daļu izvēle'!T291</f>
        <v>0</v>
      </c>
      <c r="I295" s="383"/>
      <c r="J295" s="404">
        <f t="shared" si="33"/>
        <v>0</v>
      </c>
      <c r="K295" s="167" t="str">
        <f>IF($AG295,IF(AND($I295&lt;&gt;"",$I295&lt;&gt;0),ROUND(ROUND($I295,3)*Cenas!$B$23*Cenas!B$27,2),0),"")</f>
        <v/>
      </c>
      <c r="L295" s="166" t="str">
        <f>IF($AG295,IF(AND($I295&lt;&gt;"",$I295&lt;&gt;0),ROUND(ROUND($I295,3)*Cenas!$B$23*Cenas!C$27,2),0),"")</f>
        <v/>
      </c>
      <c r="M295" s="166" t="str">
        <f>IF($AG295,IF(AND($I295&lt;&gt;"",$I295&lt;&gt;0),ROUND(ROUND($I295,3)*Cenas!$B$23*Cenas!D$27,2),0),"")</f>
        <v/>
      </c>
      <c r="N295" s="166" t="str">
        <f>IF($AG295,IF(AND($I295&lt;&gt;"",$I295&lt;&gt;0),ROUND(ROUND($I295,3)*Cenas!$B$23*Cenas!E$27,2),0),"")</f>
        <v/>
      </c>
      <c r="O295" s="166" t="str">
        <f>IF($AG295,IF(AND($I295&lt;&gt;"",$I295&lt;&gt;0),ROUND(ROUND($I295,3)*Cenas!$B$23*Cenas!F$27,2),0),"")</f>
        <v/>
      </c>
      <c r="P295" s="166" t="str">
        <f>IF($AG295,IF(AND($I295&lt;&gt;"",$I295&lt;&gt;0),ROUND(ROUND($I295,3)*Cenas!$B$23*Cenas!D$27,2),0),"")</f>
        <v/>
      </c>
      <c r="Q295" s="166" t="str">
        <f>IF($AG295,IF(AND($I295&lt;&gt;"",$I295&lt;&gt;0),ROUND(ROUND($I295,3)*Cenas!$B$23*Cenas!E$27,2),0),"")</f>
        <v/>
      </c>
      <c r="R295" s="166" t="str">
        <f>IF($AG295,IF(AND($I295&lt;&gt;"",$I295&lt;&gt;0),ROUND(ROUND($I295,3)*Cenas!$B$23*Cenas!I$27,2),0),"")</f>
        <v/>
      </c>
      <c r="S295" s="169" t="str">
        <f>IF($AG295,IF(AND($I295&lt;&gt;"",$I295&lt;&gt;0),ROUND(ROUND($I295,3)*Cenas!$B$23*Cenas!F$27,2),0),"")</f>
        <v/>
      </c>
      <c r="U295" t="b">
        <f t="shared" si="34"/>
        <v>1</v>
      </c>
      <c r="V295" t="b">
        <f t="shared" si="35"/>
        <v>1</v>
      </c>
      <c r="W295" t="b">
        <f>OR(AND(U295,V295,S295&gt;=0.89*'Daļu izvēle'!J291),NOT(Y295))</f>
        <v>1</v>
      </c>
      <c r="X295" t="b">
        <f t="shared" si="36"/>
        <v>1</v>
      </c>
      <c r="Y295" t="b">
        <f>AND($A295="x",NOT(ISBLANK('Daļu izvēle'!Q291)))</f>
        <v>0</v>
      </c>
      <c r="Z295" t="b">
        <f t="shared" si="37"/>
        <v>1</v>
      </c>
      <c r="AC295" s="1" t="b">
        <f>AND($A295="x",'Daļu izvēle'!$Q291&lt;&gt;"",ISBLANK($K295))</f>
        <v>0</v>
      </c>
      <c r="AD295" s="1" t="b">
        <f>AND($A295="x",'Daļu izvēle'!$Q291&lt;&gt;"",ISBLANK($P295))</f>
        <v>0</v>
      </c>
      <c r="AE295" s="1" t="e">
        <f t="shared" si="32"/>
        <v>#VALUE!</v>
      </c>
      <c r="AG295" s="76" t="b">
        <f>AND($A295="x",'Daļu izvēle'!$Q291&lt;&gt;"",'Daļu izvēle'!Q291&lt;&gt;0)</f>
        <v>0</v>
      </c>
      <c r="AH295" s="76" t="b">
        <f t="shared" si="38"/>
        <v>0</v>
      </c>
      <c r="AI295" s="57" t="b">
        <f>I295&gt;=0.85*Stādīšana!I294</f>
        <v>1</v>
      </c>
      <c r="AJ295" s="57" t="b">
        <f t="shared" si="39"/>
        <v>1</v>
      </c>
    </row>
    <row r="296" spans="1:36" hidden="1" x14ac:dyDescent="0.3">
      <c r="A296" s="324" t="str">
        <f>SUBSTITUTE('Daļu izvēle'!A292,"0","")</f>
        <v/>
      </c>
      <c r="B296" s="365">
        <f>'Daļu izvēle'!B292</f>
        <v>284</v>
      </c>
      <c r="C296" s="365" t="str">
        <f>'Daļu izvēle'!C292</f>
        <v>Ziemeļlatgale</v>
      </c>
      <c r="D296" s="366" t="str">
        <f>'Daļu izvēle'!D292</f>
        <v>Rēzeknes</v>
      </c>
      <c r="E296" s="370">
        <f>'Daļu izvēle'!Q292</f>
        <v>95</v>
      </c>
      <c r="F296" s="370">
        <f>'Daļu izvēle'!R292</f>
        <v>0</v>
      </c>
      <c r="G296" s="108">
        <f>'Daļu izvēle'!S292</f>
        <v>0</v>
      </c>
      <c r="H296" s="109">
        <f>'Daļu izvēle'!T292</f>
        <v>0</v>
      </c>
      <c r="I296" s="383"/>
      <c r="J296" s="404">
        <f t="shared" si="33"/>
        <v>0</v>
      </c>
      <c r="K296" s="167" t="str">
        <f>IF($AG296,IF(AND($I296&lt;&gt;"",$I296&lt;&gt;0),ROUND(ROUND($I296,3)*Cenas!$B$23*Cenas!B$27,2),0),"")</f>
        <v/>
      </c>
      <c r="L296" s="166" t="str">
        <f>IF($AG296,IF(AND($I296&lt;&gt;"",$I296&lt;&gt;0),ROUND(ROUND($I296,3)*Cenas!$B$23*Cenas!C$27,2),0),"")</f>
        <v/>
      </c>
      <c r="M296" s="166" t="str">
        <f>IF($AG296,IF(AND($I296&lt;&gt;"",$I296&lt;&gt;0),ROUND(ROUND($I296,3)*Cenas!$B$23*Cenas!D$27,2),0),"")</f>
        <v/>
      </c>
      <c r="N296" s="166" t="str">
        <f>IF($AG296,IF(AND($I296&lt;&gt;"",$I296&lt;&gt;0),ROUND(ROUND($I296,3)*Cenas!$B$23*Cenas!E$27,2),0),"")</f>
        <v/>
      </c>
      <c r="O296" s="166" t="str">
        <f>IF($AG296,IF(AND($I296&lt;&gt;"",$I296&lt;&gt;0),ROUND(ROUND($I296,3)*Cenas!$B$23*Cenas!F$27,2),0),"")</f>
        <v/>
      </c>
      <c r="P296" s="166" t="str">
        <f>IF($AG296,IF(AND($I296&lt;&gt;"",$I296&lt;&gt;0),ROUND(ROUND($I296,3)*Cenas!$B$23*Cenas!D$27,2),0),"")</f>
        <v/>
      </c>
      <c r="Q296" s="166" t="str">
        <f>IF($AG296,IF(AND($I296&lt;&gt;"",$I296&lt;&gt;0),ROUND(ROUND($I296,3)*Cenas!$B$23*Cenas!E$27,2),0),"")</f>
        <v/>
      </c>
      <c r="R296" s="166" t="str">
        <f>IF($AG296,IF(AND($I296&lt;&gt;"",$I296&lt;&gt;0),ROUND(ROUND($I296,3)*Cenas!$B$23*Cenas!I$27,2),0),"")</f>
        <v/>
      </c>
      <c r="S296" s="169" t="str">
        <f>IF($AG296,IF(AND($I296&lt;&gt;"",$I296&lt;&gt;0),ROUND(ROUND($I296,3)*Cenas!$B$23*Cenas!F$27,2),0),"")</f>
        <v/>
      </c>
      <c r="U296" t="b">
        <f t="shared" si="34"/>
        <v>1</v>
      </c>
      <c r="V296" t="b">
        <f t="shared" si="35"/>
        <v>1</v>
      </c>
      <c r="W296" t="b">
        <f>OR(AND(U296,V296,S296&gt;=0.89*'Daļu izvēle'!J292),NOT(Y296))</f>
        <v>1</v>
      </c>
      <c r="X296" t="b">
        <f t="shared" si="36"/>
        <v>1</v>
      </c>
      <c r="Y296" t="b">
        <f>AND($A296="x",NOT(ISBLANK('Daļu izvēle'!Q292)))</f>
        <v>0</v>
      </c>
      <c r="Z296" t="b">
        <f t="shared" si="37"/>
        <v>1</v>
      </c>
      <c r="AC296" s="1" t="b">
        <f>AND($A296="x",'Daļu izvēle'!$Q292&lt;&gt;"",ISBLANK($K296))</f>
        <v>0</v>
      </c>
      <c r="AD296" s="1" t="b">
        <f>AND($A296="x",'Daļu izvēle'!$Q292&lt;&gt;"",ISBLANK($P296))</f>
        <v>0</v>
      </c>
      <c r="AE296" s="1" t="e">
        <f t="shared" si="32"/>
        <v>#VALUE!</v>
      </c>
      <c r="AG296" s="76" t="b">
        <f>AND($A296="x",'Daļu izvēle'!$Q292&lt;&gt;"",'Daļu izvēle'!Q292&lt;&gt;0)</f>
        <v>0</v>
      </c>
      <c r="AH296" s="76" t="b">
        <f t="shared" si="38"/>
        <v>0</v>
      </c>
      <c r="AI296" s="57" t="b">
        <f>I296&gt;=0.85*Stādīšana!I295</f>
        <v>1</v>
      </c>
      <c r="AJ296" s="57" t="b">
        <f t="shared" si="39"/>
        <v>1</v>
      </c>
    </row>
    <row r="297" spans="1:36" hidden="1" x14ac:dyDescent="0.3">
      <c r="A297" s="324" t="str">
        <f>SUBSTITUTE('Daļu izvēle'!A293,"0","")</f>
        <v/>
      </c>
      <c r="B297" s="365">
        <f>'Daļu izvēle'!B293</f>
        <v>285</v>
      </c>
      <c r="C297" s="365" t="str">
        <f>'Daļu izvēle'!C293</f>
        <v>Ziemeļlatgale</v>
      </c>
      <c r="D297" s="366" t="str">
        <f>'Daļu izvēle'!D293</f>
        <v>Rēzeknes</v>
      </c>
      <c r="E297" s="370">
        <f>'Daļu izvēle'!Q293</f>
        <v>160</v>
      </c>
      <c r="F297" s="370">
        <f>'Daļu izvēle'!R293</f>
        <v>150</v>
      </c>
      <c r="G297" s="108">
        <f>'Daļu izvēle'!S293</f>
        <v>0</v>
      </c>
      <c r="H297" s="109">
        <f>'Daļu izvēle'!T293</f>
        <v>0</v>
      </c>
      <c r="I297" s="383"/>
      <c r="J297" s="404">
        <f t="shared" si="33"/>
        <v>0</v>
      </c>
      <c r="K297" s="167" t="str">
        <f>IF($AG297,IF(AND($I297&lt;&gt;"",$I297&lt;&gt;0),ROUND(ROUND($I297,3)*Cenas!$B$23*Cenas!B$27,2),0),"")</f>
        <v/>
      </c>
      <c r="L297" s="166" t="str">
        <f>IF($AG297,IF(AND($I297&lt;&gt;"",$I297&lt;&gt;0),ROUND(ROUND($I297,3)*Cenas!$B$23*Cenas!C$27,2),0),"")</f>
        <v/>
      </c>
      <c r="M297" s="166" t="str">
        <f>IF($AG297,IF(AND($I297&lt;&gt;"",$I297&lt;&gt;0),ROUND(ROUND($I297,3)*Cenas!$B$23*Cenas!D$27,2),0),"")</f>
        <v/>
      </c>
      <c r="N297" s="166" t="str">
        <f>IF($AG297,IF(AND($I297&lt;&gt;"",$I297&lt;&gt;0),ROUND(ROUND($I297,3)*Cenas!$B$23*Cenas!E$27,2),0),"")</f>
        <v/>
      </c>
      <c r="O297" s="166" t="str">
        <f>IF($AG297,IF(AND($I297&lt;&gt;"",$I297&lt;&gt;0),ROUND(ROUND($I297,3)*Cenas!$B$23*Cenas!F$27,2),0),"")</f>
        <v/>
      </c>
      <c r="P297" s="166" t="str">
        <f>IF($AG297,IF(AND($I297&lt;&gt;"",$I297&lt;&gt;0),ROUND(ROUND($I297,3)*Cenas!$B$23*Cenas!D$27,2),0),"")</f>
        <v/>
      </c>
      <c r="Q297" s="166" t="str">
        <f>IF($AG297,IF(AND($I297&lt;&gt;"",$I297&lt;&gt;0),ROUND(ROUND($I297,3)*Cenas!$B$23*Cenas!E$27,2),0),"")</f>
        <v/>
      </c>
      <c r="R297" s="166" t="str">
        <f>IF($AG297,IF(AND($I297&lt;&gt;"",$I297&lt;&gt;0),ROUND(ROUND($I297,3)*Cenas!$B$23*Cenas!I$27,2),0),"")</f>
        <v/>
      </c>
      <c r="S297" s="169" t="str">
        <f>IF($AG297,IF(AND($I297&lt;&gt;"",$I297&lt;&gt;0),ROUND(ROUND($I297,3)*Cenas!$B$23*Cenas!F$27,2),0),"")</f>
        <v/>
      </c>
      <c r="U297" t="b">
        <f t="shared" si="34"/>
        <v>1</v>
      </c>
      <c r="V297" t="b">
        <f t="shared" si="35"/>
        <v>1</v>
      </c>
      <c r="W297" t="b">
        <f>OR(AND(U297,V297,S297&gt;=0.89*'Daļu izvēle'!J293),NOT(Y297))</f>
        <v>1</v>
      </c>
      <c r="X297" t="b">
        <f t="shared" si="36"/>
        <v>1</v>
      </c>
      <c r="Y297" t="b">
        <f>AND($A297="x",NOT(ISBLANK('Daļu izvēle'!Q293)))</f>
        <v>0</v>
      </c>
      <c r="Z297" t="b">
        <f t="shared" si="37"/>
        <v>1</v>
      </c>
      <c r="AC297" s="1" t="b">
        <f>AND($A297="x",'Daļu izvēle'!$Q293&lt;&gt;"",ISBLANK($K297))</f>
        <v>0</v>
      </c>
      <c r="AD297" s="1" t="b">
        <f>AND($A297="x",'Daļu izvēle'!$Q293&lt;&gt;"",ISBLANK($P297))</f>
        <v>0</v>
      </c>
      <c r="AE297" s="1" t="e">
        <f t="shared" si="32"/>
        <v>#VALUE!</v>
      </c>
      <c r="AG297" s="76" t="b">
        <f>AND($A297="x",'Daļu izvēle'!$Q293&lt;&gt;"",'Daļu izvēle'!Q293&lt;&gt;0)</f>
        <v>0</v>
      </c>
      <c r="AH297" s="76" t="b">
        <f t="shared" si="38"/>
        <v>0</v>
      </c>
      <c r="AI297" s="57" t="b">
        <f>I297&gt;=0.85*Stādīšana!I296</f>
        <v>1</v>
      </c>
      <c r="AJ297" s="57" t="b">
        <f t="shared" si="39"/>
        <v>1</v>
      </c>
    </row>
    <row r="298" spans="1:36" hidden="1" x14ac:dyDescent="0.3">
      <c r="A298" s="324" t="str">
        <f>SUBSTITUTE('Daļu izvēle'!A294,"0","")</f>
        <v/>
      </c>
      <c r="B298" s="365">
        <f>'Daļu izvēle'!B294</f>
        <v>286</v>
      </c>
      <c r="C298" s="365" t="str">
        <f>'Daļu izvēle'!C294</f>
        <v>Ziemeļlatgale</v>
      </c>
      <c r="D298" s="366" t="str">
        <f>'Daļu izvēle'!D294</f>
        <v>Kārsavas</v>
      </c>
      <c r="E298" s="370">
        <f>'Daļu izvēle'!Q294</f>
        <v>100</v>
      </c>
      <c r="F298" s="370">
        <f>'Daļu izvēle'!R294</f>
        <v>90</v>
      </c>
      <c r="G298" s="108">
        <f>'Daļu izvēle'!S294</f>
        <v>0</v>
      </c>
      <c r="H298" s="109">
        <f>'Daļu izvēle'!T294</f>
        <v>0</v>
      </c>
      <c r="I298" s="383"/>
      <c r="J298" s="404">
        <f t="shared" si="33"/>
        <v>0</v>
      </c>
      <c r="K298" s="167" t="str">
        <f>IF($AG298,IF(AND($I298&lt;&gt;"",$I298&lt;&gt;0),ROUND(ROUND($I298,3)*Cenas!$B$23*Cenas!B$27,2),0),"")</f>
        <v/>
      </c>
      <c r="L298" s="166" t="str">
        <f>IF($AG298,IF(AND($I298&lt;&gt;"",$I298&lt;&gt;0),ROUND(ROUND($I298,3)*Cenas!$B$23*Cenas!C$27,2),0),"")</f>
        <v/>
      </c>
      <c r="M298" s="166" t="str">
        <f>IF($AG298,IF(AND($I298&lt;&gt;"",$I298&lt;&gt;0),ROUND(ROUND($I298,3)*Cenas!$B$23*Cenas!D$27,2),0),"")</f>
        <v/>
      </c>
      <c r="N298" s="166" t="str">
        <f>IF($AG298,IF(AND($I298&lt;&gt;"",$I298&lt;&gt;0),ROUND(ROUND($I298,3)*Cenas!$B$23*Cenas!E$27,2),0),"")</f>
        <v/>
      </c>
      <c r="O298" s="166" t="str">
        <f>IF($AG298,IF(AND($I298&lt;&gt;"",$I298&lt;&gt;0),ROUND(ROUND($I298,3)*Cenas!$B$23*Cenas!F$27,2),0),"")</f>
        <v/>
      </c>
      <c r="P298" s="166" t="str">
        <f>IF($AG298,IF(AND($I298&lt;&gt;"",$I298&lt;&gt;0),ROUND(ROUND($I298,3)*Cenas!$B$23*Cenas!D$27,2),0),"")</f>
        <v/>
      </c>
      <c r="Q298" s="166" t="str">
        <f>IF($AG298,IF(AND($I298&lt;&gt;"",$I298&lt;&gt;0),ROUND(ROUND($I298,3)*Cenas!$B$23*Cenas!E$27,2),0),"")</f>
        <v/>
      </c>
      <c r="R298" s="166" t="str">
        <f>IF($AG298,IF(AND($I298&lt;&gt;"",$I298&lt;&gt;0),ROUND(ROUND($I298,3)*Cenas!$B$23*Cenas!I$27,2),0),"")</f>
        <v/>
      </c>
      <c r="S298" s="169" t="str">
        <f>IF($AG298,IF(AND($I298&lt;&gt;"",$I298&lt;&gt;0),ROUND(ROUND($I298,3)*Cenas!$B$23*Cenas!F$27,2),0),"")</f>
        <v/>
      </c>
      <c r="U298" t="b">
        <f t="shared" si="34"/>
        <v>1</v>
      </c>
      <c r="V298" t="b">
        <f t="shared" si="35"/>
        <v>1</v>
      </c>
      <c r="W298" t="b">
        <f>OR(AND(U298,V298,S298&gt;=0.89*'Daļu izvēle'!J294),NOT(Y298))</f>
        <v>1</v>
      </c>
      <c r="X298" t="b">
        <f t="shared" si="36"/>
        <v>1</v>
      </c>
      <c r="Y298" t="b">
        <f>AND($A298="x",NOT(ISBLANK('Daļu izvēle'!Q294)))</f>
        <v>0</v>
      </c>
      <c r="Z298" t="b">
        <f t="shared" si="37"/>
        <v>1</v>
      </c>
      <c r="AC298" s="1" t="b">
        <f>AND($A298="x",'Daļu izvēle'!$Q294&lt;&gt;"",ISBLANK($K298))</f>
        <v>0</v>
      </c>
      <c r="AD298" s="1" t="b">
        <f>AND($A298="x",'Daļu izvēle'!$Q294&lt;&gt;"",ISBLANK($P298))</f>
        <v>0</v>
      </c>
      <c r="AE298" s="1" t="e">
        <f t="shared" si="32"/>
        <v>#VALUE!</v>
      </c>
      <c r="AG298" s="76" t="b">
        <f>AND($A298="x",'Daļu izvēle'!$Q294&lt;&gt;"",'Daļu izvēle'!Q294&lt;&gt;0)</f>
        <v>0</v>
      </c>
      <c r="AH298" s="76" t="b">
        <f t="shared" si="38"/>
        <v>0</v>
      </c>
      <c r="AI298" s="57" t="b">
        <f>I298&gt;=0.85*Stādīšana!I297</f>
        <v>1</v>
      </c>
      <c r="AJ298" s="57" t="b">
        <f t="shared" si="39"/>
        <v>1</v>
      </c>
    </row>
    <row r="299" spans="1:36" hidden="1" x14ac:dyDescent="0.3">
      <c r="A299" s="324" t="str">
        <f>SUBSTITUTE('Daļu izvēle'!A295,"0","")</f>
        <v/>
      </c>
      <c r="B299" s="365">
        <f>'Daļu izvēle'!B295</f>
        <v>287</v>
      </c>
      <c r="C299" s="365" t="str">
        <f>'Daļu izvēle'!C295</f>
        <v>Ziemeļlatgale</v>
      </c>
      <c r="D299" s="366" t="str">
        <f>'Daļu izvēle'!D295</f>
        <v>Kārsavas</v>
      </c>
      <c r="E299" s="370">
        <f>'Daļu izvēle'!Q295</f>
        <v>130</v>
      </c>
      <c r="F299" s="370">
        <f>'Daļu izvēle'!R295</f>
        <v>0</v>
      </c>
      <c r="G299" s="108">
        <f>'Daļu izvēle'!S295</f>
        <v>0</v>
      </c>
      <c r="H299" s="109">
        <f>'Daļu izvēle'!T295</f>
        <v>0</v>
      </c>
      <c r="I299" s="383"/>
      <c r="J299" s="404">
        <f t="shared" si="33"/>
        <v>0</v>
      </c>
      <c r="K299" s="167" t="str">
        <f>IF($AG299,IF(AND($I299&lt;&gt;"",$I299&lt;&gt;0),ROUND(ROUND($I299,3)*Cenas!$B$23*Cenas!B$27,2),0),"")</f>
        <v/>
      </c>
      <c r="L299" s="166" t="str">
        <f>IF($AG299,IF(AND($I299&lt;&gt;"",$I299&lt;&gt;0),ROUND(ROUND($I299,3)*Cenas!$B$23*Cenas!C$27,2),0),"")</f>
        <v/>
      </c>
      <c r="M299" s="166" t="str">
        <f>IF($AG299,IF(AND($I299&lt;&gt;"",$I299&lt;&gt;0),ROUND(ROUND($I299,3)*Cenas!$B$23*Cenas!D$27,2),0),"")</f>
        <v/>
      </c>
      <c r="N299" s="166" t="str">
        <f>IF($AG299,IF(AND($I299&lt;&gt;"",$I299&lt;&gt;0),ROUND(ROUND($I299,3)*Cenas!$B$23*Cenas!E$27,2),0),"")</f>
        <v/>
      </c>
      <c r="O299" s="166" t="str">
        <f>IF($AG299,IF(AND($I299&lt;&gt;"",$I299&lt;&gt;0),ROUND(ROUND($I299,3)*Cenas!$B$23*Cenas!F$27,2),0),"")</f>
        <v/>
      </c>
      <c r="P299" s="166" t="str">
        <f>IF($AG299,IF(AND($I299&lt;&gt;"",$I299&lt;&gt;0),ROUND(ROUND($I299,3)*Cenas!$B$23*Cenas!D$27,2),0),"")</f>
        <v/>
      </c>
      <c r="Q299" s="166" t="str">
        <f>IF($AG299,IF(AND($I299&lt;&gt;"",$I299&lt;&gt;0),ROUND(ROUND($I299,3)*Cenas!$B$23*Cenas!E$27,2),0),"")</f>
        <v/>
      </c>
      <c r="R299" s="166" t="str">
        <f>IF($AG299,IF(AND($I299&lt;&gt;"",$I299&lt;&gt;0),ROUND(ROUND($I299,3)*Cenas!$B$23*Cenas!I$27,2),0),"")</f>
        <v/>
      </c>
      <c r="S299" s="169" t="str">
        <f>IF($AG299,IF(AND($I299&lt;&gt;"",$I299&lt;&gt;0),ROUND(ROUND($I299,3)*Cenas!$B$23*Cenas!F$27,2),0),"")</f>
        <v/>
      </c>
      <c r="U299" t="b">
        <f t="shared" si="34"/>
        <v>1</v>
      </c>
      <c r="V299" t="b">
        <f t="shared" si="35"/>
        <v>1</v>
      </c>
      <c r="W299" t="b">
        <f>OR(AND(U299,V299,S299&gt;=0.89*'Daļu izvēle'!J295),NOT(Y299))</f>
        <v>1</v>
      </c>
      <c r="X299" t="b">
        <f t="shared" si="36"/>
        <v>1</v>
      </c>
      <c r="Y299" t="b">
        <f>AND($A299="x",NOT(ISBLANK('Daļu izvēle'!Q295)))</f>
        <v>0</v>
      </c>
      <c r="Z299" t="b">
        <f t="shared" si="37"/>
        <v>1</v>
      </c>
      <c r="AC299" s="1" t="b">
        <f>AND($A299="x",'Daļu izvēle'!$Q295&lt;&gt;"",ISBLANK($K299))</f>
        <v>0</v>
      </c>
      <c r="AD299" s="1" t="b">
        <f>AND($A299="x",'Daļu izvēle'!$Q295&lt;&gt;"",ISBLANK($P299))</f>
        <v>0</v>
      </c>
      <c r="AE299" s="1" t="e">
        <f t="shared" si="32"/>
        <v>#VALUE!</v>
      </c>
      <c r="AG299" s="76" t="b">
        <f>AND($A299="x",'Daļu izvēle'!$Q295&lt;&gt;"",'Daļu izvēle'!Q295&lt;&gt;0)</f>
        <v>0</v>
      </c>
      <c r="AH299" s="76" t="b">
        <f t="shared" si="38"/>
        <v>0</v>
      </c>
      <c r="AI299" s="57" t="b">
        <f>I299&gt;=0.85*Stādīšana!I298</f>
        <v>1</v>
      </c>
      <c r="AJ299" s="57" t="b">
        <f t="shared" si="39"/>
        <v>1</v>
      </c>
    </row>
    <row r="300" spans="1:36" hidden="1" x14ac:dyDescent="0.3">
      <c r="A300" s="324" t="str">
        <f>SUBSTITUTE('Daļu izvēle'!A296,"0","")</f>
        <v/>
      </c>
      <c r="B300" s="365">
        <f>'Daļu izvēle'!B296</f>
        <v>288</v>
      </c>
      <c r="C300" s="365" t="str">
        <f>'Daļu izvēle'!C296</f>
        <v>Ziemeļlatgale</v>
      </c>
      <c r="D300" s="366" t="str">
        <f>'Daļu izvēle'!D296</f>
        <v>Kārsavas</v>
      </c>
      <c r="E300" s="370">
        <f>'Daļu izvēle'!Q296</f>
        <v>0</v>
      </c>
      <c r="F300" s="370">
        <f>'Daļu izvēle'!R296</f>
        <v>0</v>
      </c>
      <c r="G300" s="108">
        <f>'Daļu izvēle'!S296</f>
        <v>0</v>
      </c>
      <c r="H300" s="109">
        <f>'Daļu izvēle'!T296</f>
        <v>0</v>
      </c>
      <c r="I300" s="383"/>
      <c r="J300" s="404">
        <f t="shared" si="33"/>
        <v>0</v>
      </c>
      <c r="K300" s="167" t="str">
        <f>IF($AG300,IF(AND($I300&lt;&gt;"",$I300&lt;&gt;0),ROUND(ROUND($I300,3)*Cenas!$B$23*Cenas!B$27,2),0),"")</f>
        <v/>
      </c>
      <c r="L300" s="166" t="str">
        <f>IF($AG300,IF(AND($I300&lt;&gt;"",$I300&lt;&gt;0),ROUND(ROUND($I300,3)*Cenas!$B$23*Cenas!C$27,2),0),"")</f>
        <v/>
      </c>
      <c r="M300" s="166" t="str">
        <f>IF($AG300,IF(AND($I300&lt;&gt;"",$I300&lt;&gt;0),ROUND(ROUND($I300,3)*Cenas!$B$23*Cenas!D$27,2),0),"")</f>
        <v/>
      </c>
      <c r="N300" s="166" t="str">
        <f>IF($AG300,IF(AND($I300&lt;&gt;"",$I300&lt;&gt;0),ROUND(ROUND($I300,3)*Cenas!$B$23*Cenas!E$27,2),0),"")</f>
        <v/>
      </c>
      <c r="O300" s="166" t="str">
        <f>IF($AG300,IF(AND($I300&lt;&gt;"",$I300&lt;&gt;0),ROUND(ROUND($I300,3)*Cenas!$B$23*Cenas!F$27,2),0),"")</f>
        <v/>
      </c>
      <c r="P300" s="166" t="str">
        <f>IF($AG300,IF(AND($I300&lt;&gt;"",$I300&lt;&gt;0),ROUND(ROUND($I300,3)*Cenas!$B$23*Cenas!D$27,2),0),"")</f>
        <v/>
      </c>
      <c r="Q300" s="166" t="str">
        <f>IF($AG300,IF(AND($I300&lt;&gt;"",$I300&lt;&gt;0),ROUND(ROUND($I300,3)*Cenas!$B$23*Cenas!E$27,2),0),"")</f>
        <v/>
      </c>
      <c r="R300" s="166" t="str">
        <f>IF($AG300,IF(AND($I300&lt;&gt;"",$I300&lt;&gt;0),ROUND(ROUND($I300,3)*Cenas!$B$23*Cenas!I$27,2),0),"")</f>
        <v/>
      </c>
      <c r="S300" s="169" t="str">
        <f>IF($AG300,IF(AND($I300&lt;&gt;"",$I300&lt;&gt;0),ROUND(ROUND($I300,3)*Cenas!$B$23*Cenas!F$27,2),0),"")</f>
        <v/>
      </c>
      <c r="U300" t="b">
        <f t="shared" si="34"/>
        <v>1</v>
      </c>
      <c r="V300" t="b">
        <f t="shared" si="35"/>
        <v>1</v>
      </c>
      <c r="W300" t="b">
        <f>OR(AND(U300,V300,S300&gt;=0.89*'Daļu izvēle'!J296),NOT(Y300))</f>
        <v>1</v>
      </c>
      <c r="X300" t="b">
        <f t="shared" si="36"/>
        <v>1</v>
      </c>
      <c r="Y300" t="b">
        <f>AND($A300="x",NOT(ISBLANK('Daļu izvēle'!Q296)))</f>
        <v>0</v>
      </c>
      <c r="Z300" t="b">
        <f t="shared" si="37"/>
        <v>1</v>
      </c>
      <c r="AC300" s="1" t="b">
        <f>AND($A300="x",'Daļu izvēle'!$Q296&lt;&gt;"",ISBLANK($K300))</f>
        <v>0</v>
      </c>
      <c r="AD300" s="1" t="b">
        <f>AND($A300="x",'Daļu izvēle'!$Q296&lt;&gt;"",ISBLANK($P300))</f>
        <v>0</v>
      </c>
      <c r="AE300" s="1" t="e">
        <f t="shared" si="32"/>
        <v>#VALUE!</v>
      </c>
      <c r="AG300" s="76" t="b">
        <f>AND($A300="x",'Daļu izvēle'!$Q296&lt;&gt;"",'Daļu izvēle'!Q296&lt;&gt;0)</f>
        <v>0</v>
      </c>
      <c r="AH300" s="76" t="b">
        <f t="shared" si="38"/>
        <v>0</v>
      </c>
      <c r="AI300" s="57" t="b">
        <f>I300&gt;=0.85*Stādīšana!I299</f>
        <v>1</v>
      </c>
      <c r="AJ300" s="57" t="b">
        <f t="shared" si="39"/>
        <v>1</v>
      </c>
    </row>
    <row r="301" spans="1:36" hidden="1" x14ac:dyDescent="0.3">
      <c r="A301" s="324" t="str">
        <f>SUBSTITUTE('Daļu izvēle'!A297,"0","")</f>
        <v/>
      </c>
      <c r="B301" s="365">
        <f>'Daļu izvēle'!B297</f>
        <v>289</v>
      </c>
      <c r="C301" s="365" t="str">
        <f>'Daļu izvēle'!C297</f>
        <v>Ziemeļlatgale</v>
      </c>
      <c r="D301" s="366" t="str">
        <f>'Daļu izvēle'!D297</f>
        <v>Kārsavas</v>
      </c>
      <c r="E301" s="370">
        <f>'Daļu izvēle'!Q297</f>
        <v>0</v>
      </c>
      <c r="F301" s="370">
        <f>'Daļu izvēle'!R297</f>
        <v>0</v>
      </c>
      <c r="G301" s="108">
        <f>'Daļu izvēle'!S297</f>
        <v>0</v>
      </c>
      <c r="H301" s="109">
        <f>'Daļu izvēle'!T297</f>
        <v>0</v>
      </c>
      <c r="I301" s="383"/>
      <c r="J301" s="404">
        <f t="shared" si="33"/>
        <v>0</v>
      </c>
      <c r="K301" s="167" t="str">
        <f>IF($AG301,IF(AND($I301&lt;&gt;"",$I301&lt;&gt;0),ROUND(ROUND($I301,3)*Cenas!$B$23*Cenas!B$27,2),0),"")</f>
        <v/>
      </c>
      <c r="L301" s="166" t="str">
        <f>IF($AG301,IF(AND($I301&lt;&gt;"",$I301&lt;&gt;0),ROUND(ROUND($I301,3)*Cenas!$B$23*Cenas!C$27,2),0),"")</f>
        <v/>
      </c>
      <c r="M301" s="166" t="str">
        <f>IF($AG301,IF(AND($I301&lt;&gt;"",$I301&lt;&gt;0),ROUND(ROUND($I301,3)*Cenas!$B$23*Cenas!D$27,2),0),"")</f>
        <v/>
      </c>
      <c r="N301" s="166" t="str">
        <f>IF($AG301,IF(AND($I301&lt;&gt;"",$I301&lt;&gt;0),ROUND(ROUND($I301,3)*Cenas!$B$23*Cenas!E$27,2),0),"")</f>
        <v/>
      </c>
      <c r="O301" s="166" t="str">
        <f>IF($AG301,IF(AND($I301&lt;&gt;"",$I301&lt;&gt;0),ROUND(ROUND($I301,3)*Cenas!$B$23*Cenas!F$27,2),0),"")</f>
        <v/>
      </c>
      <c r="P301" s="166" t="str">
        <f>IF($AG301,IF(AND($I301&lt;&gt;"",$I301&lt;&gt;0),ROUND(ROUND($I301,3)*Cenas!$B$23*Cenas!D$27,2),0),"")</f>
        <v/>
      </c>
      <c r="Q301" s="166" t="str">
        <f>IF($AG301,IF(AND($I301&lt;&gt;"",$I301&lt;&gt;0),ROUND(ROUND($I301,3)*Cenas!$B$23*Cenas!E$27,2),0),"")</f>
        <v/>
      </c>
      <c r="R301" s="166" t="str">
        <f>IF($AG301,IF(AND($I301&lt;&gt;"",$I301&lt;&gt;0),ROUND(ROUND($I301,3)*Cenas!$B$23*Cenas!I$27,2),0),"")</f>
        <v/>
      </c>
      <c r="S301" s="169" t="str">
        <f>IF($AG301,IF(AND($I301&lt;&gt;"",$I301&lt;&gt;0),ROUND(ROUND($I301,3)*Cenas!$B$23*Cenas!F$27,2),0),"")</f>
        <v/>
      </c>
      <c r="U301" t="b">
        <f t="shared" si="34"/>
        <v>1</v>
      </c>
      <c r="V301" t="b">
        <f t="shared" si="35"/>
        <v>1</v>
      </c>
      <c r="W301" t="b">
        <f>OR(AND(U301,V301,S301&gt;=0.89*'Daļu izvēle'!J297),NOT(Y301))</f>
        <v>1</v>
      </c>
      <c r="X301" t="b">
        <f t="shared" si="36"/>
        <v>1</v>
      </c>
      <c r="Y301" t="b">
        <f>AND($A301="x",NOT(ISBLANK('Daļu izvēle'!Q297)))</f>
        <v>0</v>
      </c>
      <c r="Z301" t="b">
        <f t="shared" si="37"/>
        <v>1</v>
      </c>
      <c r="AC301" s="1" t="b">
        <f>AND($A301="x",'Daļu izvēle'!$Q297&lt;&gt;"",ISBLANK($K301))</f>
        <v>0</v>
      </c>
      <c r="AD301" s="1" t="b">
        <f>AND($A301="x",'Daļu izvēle'!$Q297&lt;&gt;"",ISBLANK($P301))</f>
        <v>0</v>
      </c>
      <c r="AE301" s="1" t="e">
        <f t="shared" si="32"/>
        <v>#VALUE!</v>
      </c>
      <c r="AG301" s="76" t="b">
        <f>AND($A301="x",'Daļu izvēle'!$Q297&lt;&gt;"",'Daļu izvēle'!Q297&lt;&gt;0)</f>
        <v>0</v>
      </c>
      <c r="AH301" s="76" t="b">
        <f t="shared" si="38"/>
        <v>0</v>
      </c>
      <c r="AI301" s="57" t="b">
        <f>I301&gt;=0.85*Stādīšana!I300</f>
        <v>1</v>
      </c>
      <c r="AJ301" s="57" t="b">
        <f t="shared" si="39"/>
        <v>1</v>
      </c>
    </row>
    <row r="302" spans="1:36" hidden="1" x14ac:dyDescent="0.3">
      <c r="A302" s="324" t="str">
        <f>SUBSTITUTE('Daļu izvēle'!A298,"0","")</f>
        <v/>
      </c>
      <c r="B302" s="365">
        <f>'Daļu izvēle'!B298</f>
        <v>290</v>
      </c>
      <c r="C302" s="365" t="str">
        <f>'Daļu izvēle'!C298</f>
        <v>Ziemeļlatgale</v>
      </c>
      <c r="D302" s="366" t="str">
        <f>'Daļu izvēle'!D298</f>
        <v>Kārsavas</v>
      </c>
      <c r="E302" s="370">
        <f>'Daļu izvēle'!Q298</f>
        <v>0</v>
      </c>
      <c r="F302" s="370">
        <f>'Daļu izvēle'!R298</f>
        <v>0</v>
      </c>
      <c r="G302" s="108">
        <f>'Daļu izvēle'!S298</f>
        <v>0</v>
      </c>
      <c r="H302" s="109">
        <f>'Daļu izvēle'!T298</f>
        <v>0</v>
      </c>
      <c r="I302" s="383"/>
      <c r="J302" s="404">
        <f t="shared" si="33"/>
        <v>0</v>
      </c>
      <c r="K302" s="167" t="str">
        <f>IF($AG302,IF(AND($I302&lt;&gt;"",$I302&lt;&gt;0),ROUND(ROUND($I302,3)*Cenas!$B$23*Cenas!B$27,2),0),"")</f>
        <v/>
      </c>
      <c r="L302" s="166" t="str">
        <f>IF($AG302,IF(AND($I302&lt;&gt;"",$I302&lt;&gt;0),ROUND(ROUND($I302,3)*Cenas!$B$23*Cenas!C$27,2),0),"")</f>
        <v/>
      </c>
      <c r="M302" s="166" t="str">
        <f>IF($AG302,IF(AND($I302&lt;&gt;"",$I302&lt;&gt;0),ROUND(ROUND($I302,3)*Cenas!$B$23*Cenas!D$27,2),0),"")</f>
        <v/>
      </c>
      <c r="N302" s="166" t="str">
        <f>IF($AG302,IF(AND($I302&lt;&gt;"",$I302&lt;&gt;0),ROUND(ROUND($I302,3)*Cenas!$B$23*Cenas!E$27,2),0),"")</f>
        <v/>
      </c>
      <c r="O302" s="166" t="str">
        <f>IF($AG302,IF(AND($I302&lt;&gt;"",$I302&lt;&gt;0),ROUND(ROUND($I302,3)*Cenas!$B$23*Cenas!F$27,2),0),"")</f>
        <v/>
      </c>
      <c r="P302" s="166" t="str">
        <f>IF($AG302,IF(AND($I302&lt;&gt;"",$I302&lt;&gt;0),ROUND(ROUND($I302,3)*Cenas!$B$23*Cenas!D$27,2),0),"")</f>
        <v/>
      </c>
      <c r="Q302" s="166" t="str">
        <f>IF($AG302,IF(AND($I302&lt;&gt;"",$I302&lt;&gt;0),ROUND(ROUND($I302,3)*Cenas!$B$23*Cenas!E$27,2),0),"")</f>
        <v/>
      </c>
      <c r="R302" s="166" t="str">
        <f>IF($AG302,IF(AND($I302&lt;&gt;"",$I302&lt;&gt;0),ROUND(ROUND($I302,3)*Cenas!$B$23*Cenas!I$27,2),0),"")</f>
        <v/>
      </c>
      <c r="S302" s="169" t="str">
        <f>IF($AG302,IF(AND($I302&lt;&gt;"",$I302&lt;&gt;0),ROUND(ROUND($I302,3)*Cenas!$B$23*Cenas!F$27,2),0),"")</f>
        <v/>
      </c>
      <c r="U302" t="b">
        <f t="shared" si="34"/>
        <v>1</v>
      </c>
      <c r="V302" t="b">
        <f t="shared" si="35"/>
        <v>1</v>
      </c>
      <c r="W302" t="b">
        <f>OR(AND(U302,V302,S302&gt;=0.89*'Daļu izvēle'!J298),NOT(Y302))</f>
        <v>1</v>
      </c>
      <c r="X302" t="b">
        <f t="shared" si="36"/>
        <v>1</v>
      </c>
      <c r="Y302" t="b">
        <f>AND($A302="x",NOT(ISBLANK('Daļu izvēle'!Q298)))</f>
        <v>0</v>
      </c>
      <c r="Z302" t="b">
        <f t="shared" si="37"/>
        <v>1</v>
      </c>
      <c r="AC302" s="1" t="b">
        <f>AND($A302="x",'Daļu izvēle'!$Q298&lt;&gt;"",ISBLANK($K302))</f>
        <v>0</v>
      </c>
      <c r="AD302" s="1" t="b">
        <f>AND($A302="x",'Daļu izvēle'!$Q298&lt;&gt;"",ISBLANK($P302))</f>
        <v>0</v>
      </c>
      <c r="AE302" s="1" t="e">
        <f t="shared" si="32"/>
        <v>#VALUE!</v>
      </c>
      <c r="AG302" s="76" t="b">
        <f>AND($A302="x",'Daļu izvēle'!$Q298&lt;&gt;"",'Daļu izvēle'!Q298&lt;&gt;0)</f>
        <v>0</v>
      </c>
      <c r="AH302" s="76" t="b">
        <f t="shared" si="38"/>
        <v>0</v>
      </c>
      <c r="AI302" s="57" t="b">
        <f>I302&gt;=0.85*Stādīšana!I301</f>
        <v>1</v>
      </c>
      <c r="AJ302" s="57" t="b">
        <f t="shared" si="39"/>
        <v>1</v>
      </c>
    </row>
    <row r="303" spans="1:36" hidden="1" x14ac:dyDescent="0.3">
      <c r="A303" s="324" t="str">
        <f>SUBSTITUTE('Daļu izvēle'!A299,"0","")</f>
        <v/>
      </c>
      <c r="B303" s="365">
        <f>'Daļu izvēle'!B299</f>
        <v>291</v>
      </c>
      <c r="C303" s="365" t="str">
        <f>'Daļu izvēle'!C299</f>
        <v>Ziemeļlatgale</v>
      </c>
      <c r="D303" s="366" t="str">
        <f>'Daļu izvēle'!D299</f>
        <v>Ludzas</v>
      </c>
      <c r="E303" s="370">
        <f>'Daļu izvēle'!Q299</f>
        <v>110</v>
      </c>
      <c r="F303" s="370">
        <f>'Daļu izvēle'!R299</f>
        <v>100</v>
      </c>
      <c r="G303" s="108">
        <f>'Daļu izvēle'!S299</f>
        <v>0</v>
      </c>
      <c r="H303" s="109">
        <f>'Daļu izvēle'!T299</f>
        <v>0</v>
      </c>
      <c r="I303" s="383"/>
      <c r="J303" s="404">
        <f t="shared" si="33"/>
        <v>0</v>
      </c>
      <c r="K303" s="167" t="str">
        <f>IF($AG303,IF(AND($I303&lt;&gt;"",$I303&lt;&gt;0),ROUND(ROUND($I303,3)*Cenas!$B$23*Cenas!B$27,2),0),"")</f>
        <v/>
      </c>
      <c r="L303" s="166" t="str">
        <f>IF($AG303,IF(AND($I303&lt;&gt;"",$I303&lt;&gt;0),ROUND(ROUND($I303,3)*Cenas!$B$23*Cenas!C$27,2),0),"")</f>
        <v/>
      </c>
      <c r="M303" s="166" t="str">
        <f>IF($AG303,IF(AND($I303&lt;&gt;"",$I303&lt;&gt;0),ROUND(ROUND($I303,3)*Cenas!$B$23*Cenas!D$27,2),0),"")</f>
        <v/>
      </c>
      <c r="N303" s="166" t="str">
        <f>IF($AG303,IF(AND($I303&lt;&gt;"",$I303&lt;&gt;0),ROUND(ROUND($I303,3)*Cenas!$B$23*Cenas!E$27,2),0),"")</f>
        <v/>
      </c>
      <c r="O303" s="166" t="str">
        <f>IF($AG303,IF(AND($I303&lt;&gt;"",$I303&lt;&gt;0),ROUND(ROUND($I303,3)*Cenas!$B$23*Cenas!F$27,2),0),"")</f>
        <v/>
      </c>
      <c r="P303" s="166" t="str">
        <f>IF($AG303,IF(AND($I303&lt;&gt;"",$I303&lt;&gt;0),ROUND(ROUND($I303,3)*Cenas!$B$23*Cenas!D$27,2),0),"")</f>
        <v/>
      </c>
      <c r="Q303" s="166" t="str">
        <f>IF($AG303,IF(AND($I303&lt;&gt;"",$I303&lt;&gt;0),ROUND(ROUND($I303,3)*Cenas!$B$23*Cenas!E$27,2),0),"")</f>
        <v/>
      </c>
      <c r="R303" s="166" t="str">
        <f>IF($AG303,IF(AND($I303&lt;&gt;"",$I303&lt;&gt;0),ROUND(ROUND($I303,3)*Cenas!$B$23*Cenas!I$27,2),0),"")</f>
        <v/>
      </c>
      <c r="S303" s="169" t="str">
        <f>IF($AG303,IF(AND($I303&lt;&gt;"",$I303&lt;&gt;0),ROUND(ROUND($I303,3)*Cenas!$B$23*Cenas!F$27,2),0),"")</f>
        <v/>
      </c>
      <c r="U303" t="b">
        <f t="shared" si="34"/>
        <v>1</v>
      </c>
      <c r="V303" t="b">
        <f t="shared" si="35"/>
        <v>1</v>
      </c>
      <c r="W303" t="b">
        <f>OR(AND(U303,V303,S303&gt;=0.89*'Daļu izvēle'!J299),NOT(Y303))</f>
        <v>1</v>
      </c>
      <c r="X303" t="b">
        <f t="shared" si="36"/>
        <v>1</v>
      </c>
      <c r="Y303" t="b">
        <f>AND($A303="x",NOT(ISBLANK('Daļu izvēle'!Q299)))</f>
        <v>0</v>
      </c>
      <c r="Z303" t="b">
        <f t="shared" si="37"/>
        <v>1</v>
      </c>
      <c r="AC303" s="1" t="b">
        <f>AND($A303="x",'Daļu izvēle'!$Q299&lt;&gt;"",ISBLANK($K303))</f>
        <v>0</v>
      </c>
      <c r="AD303" s="1" t="b">
        <f>AND($A303="x",'Daļu izvēle'!$Q299&lt;&gt;"",ISBLANK($P303))</f>
        <v>0</v>
      </c>
      <c r="AE303" s="1" t="e">
        <f t="shared" si="32"/>
        <v>#VALUE!</v>
      </c>
      <c r="AG303" s="76" t="b">
        <f>AND($A303="x",'Daļu izvēle'!$Q299&lt;&gt;"",'Daļu izvēle'!Q299&lt;&gt;0)</f>
        <v>0</v>
      </c>
      <c r="AH303" s="76" t="b">
        <f t="shared" si="38"/>
        <v>0</v>
      </c>
      <c r="AI303" s="57" t="b">
        <f>I303&gt;=0.85*Stādīšana!I302</f>
        <v>1</v>
      </c>
      <c r="AJ303" s="57" t="b">
        <f t="shared" si="39"/>
        <v>1</v>
      </c>
    </row>
    <row r="304" spans="1:36" hidden="1" x14ac:dyDescent="0.3">
      <c r="A304" s="324" t="str">
        <f>SUBSTITUTE('Daļu izvēle'!A300,"0","")</f>
        <v/>
      </c>
      <c r="B304" s="365">
        <f>'Daļu izvēle'!B300</f>
        <v>292</v>
      </c>
      <c r="C304" s="365" t="str">
        <f>'Daļu izvēle'!C300</f>
        <v>Ziemeļlatgale</v>
      </c>
      <c r="D304" s="366" t="str">
        <f>'Daļu izvēle'!D300</f>
        <v>Ludzas</v>
      </c>
      <c r="E304" s="370">
        <f>'Daļu izvēle'!Q300</f>
        <v>100</v>
      </c>
      <c r="F304" s="370">
        <f>'Daļu izvēle'!R300</f>
        <v>90</v>
      </c>
      <c r="G304" s="108">
        <f>'Daļu izvēle'!S300</f>
        <v>0</v>
      </c>
      <c r="H304" s="109">
        <f>'Daļu izvēle'!T300</f>
        <v>0</v>
      </c>
      <c r="I304" s="383"/>
      <c r="J304" s="404">
        <f t="shared" si="33"/>
        <v>0</v>
      </c>
      <c r="K304" s="167" t="str">
        <f>IF($AG304,IF(AND($I304&lt;&gt;"",$I304&lt;&gt;0),ROUND(ROUND($I304,3)*Cenas!$B$23*Cenas!B$27,2),0),"")</f>
        <v/>
      </c>
      <c r="L304" s="166" t="str">
        <f>IF($AG304,IF(AND($I304&lt;&gt;"",$I304&lt;&gt;0),ROUND(ROUND($I304,3)*Cenas!$B$23*Cenas!C$27,2),0),"")</f>
        <v/>
      </c>
      <c r="M304" s="166" t="str">
        <f>IF($AG304,IF(AND($I304&lt;&gt;"",$I304&lt;&gt;0),ROUND(ROUND($I304,3)*Cenas!$B$23*Cenas!D$27,2),0),"")</f>
        <v/>
      </c>
      <c r="N304" s="166" t="str">
        <f>IF($AG304,IF(AND($I304&lt;&gt;"",$I304&lt;&gt;0),ROUND(ROUND($I304,3)*Cenas!$B$23*Cenas!E$27,2),0),"")</f>
        <v/>
      </c>
      <c r="O304" s="166" t="str">
        <f>IF($AG304,IF(AND($I304&lt;&gt;"",$I304&lt;&gt;0),ROUND(ROUND($I304,3)*Cenas!$B$23*Cenas!F$27,2),0),"")</f>
        <v/>
      </c>
      <c r="P304" s="166" t="str">
        <f>IF($AG304,IF(AND($I304&lt;&gt;"",$I304&lt;&gt;0),ROUND(ROUND($I304,3)*Cenas!$B$23*Cenas!D$27,2),0),"")</f>
        <v/>
      </c>
      <c r="Q304" s="166" t="str">
        <f>IF($AG304,IF(AND($I304&lt;&gt;"",$I304&lt;&gt;0),ROUND(ROUND($I304,3)*Cenas!$B$23*Cenas!E$27,2),0),"")</f>
        <v/>
      </c>
      <c r="R304" s="166" t="str">
        <f>IF($AG304,IF(AND($I304&lt;&gt;"",$I304&lt;&gt;0),ROUND(ROUND($I304,3)*Cenas!$B$23*Cenas!I$27,2),0),"")</f>
        <v/>
      </c>
      <c r="S304" s="169" t="str">
        <f>IF($AG304,IF(AND($I304&lt;&gt;"",$I304&lt;&gt;0),ROUND(ROUND($I304,3)*Cenas!$B$23*Cenas!F$27,2),0),"")</f>
        <v/>
      </c>
      <c r="U304" t="b">
        <f t="shared" si="34"/>
        <v>1</v>
      </c>
      <c r="V304" t="b">
        <f t="shared" si="35"/>
        <v>1</v>
      </c>
      <c r="W304" t="b">
        <f>OR(AND(U304,V304,S304&gt;=0.89*'Daļu izvēle'!J300),NOT(Y304))</f>
        <v>1</v>
      </c>
      <c r="X304" t="b">
        <f t="shared" si="36"/>
        <v>1</v>
      </c>
      <c r="Y304" t="b">
        <f>AND($A304="x",NOT(ISBLANK('Daļu izvēle'!Q300)))</f>
        <v>0</v>
      </c>
      <c r="Z304" t="b">
        <f t="shared" si="37"/>
        <v>1</v>
      </c>
      <c r="AC304" s="1" t="b">
        <f>AND($A304="x",'Daļu izvēle'!$Q300&lt;&gt;"",ISBLANK($K304))</f>
        <v>0</v>
      </c>
      <c r="AD304" s="1" t="b">
        <f>AND($A304="x",'Daļu izvēle'!$Q300&lt;&gt;"",ISBLANK($P304))</f>
        <v>0</v>
      </c>
      <c r="AE304" s="1" t="e">
        <f t="shared" si="32"/>
        <v>#VALUE!</v>
      </c>
      <c r="AG304" s="76" t="b">
        <f>AND($A304="x",'Daļu izvēle'!$Q300&lt;&gt;"",'Daļu izvēle'!Q300&lt;&gt;0)</f>
        <v>0</v>
      </c>
      <c r="AH304" s="76" t="b">
        <f t="shared" si="38"/>
        <v>0</v>
      </c>
      <c r="AI304" s="57" t="b">
        <f>I304&gt;=0.85*Stādīšana!I303</f>
        <v>1</v>
      </c>
      <c r="AJ304" s="57" t="b">
        <f t="shared" si="39"/>
        <v>1</v>
      </c>
    </row>
    <row r="305" spans="1:36" hidden="1" x14ac:dyDescent="0.3">
      <c r="A305" s="324" t="str">
        <f>SUBSTITUTE('Daļu izvēle'!A301,"0","")</f>
        <v/>
      </c>
      <c r="B305" s="365">
        <f>'Daļu izvēle'!B301</f>
        <v>293</v>
      </c>
      <c r="C305" s="365" t="str">
        <f>'Daļu izvēle'!C301</f>
        <v>Ziemeļlatgale</v>
      </c>
      <c r="D305" s="366" t="str">
        <f>'Daļu izvēle'!D301</f>
        <v>Ludzas</v>
      </c>
      <c r="E305" s="370">
        <f>'Daļu izvēle'!Q301</f>
        <v>0</v>
      </c>
      <c r="F305" s="370">
        <f>'Daļu izvēle'!R301</f>
        <v>0</v>
      </c>
      <c r="G305" s="108">
        <f>'Daļu izvēle'!S301</f>
        <v>0</v>
      </c>
      <c r="H305" s="109">
        <f>'Daļu izvēle'!T301</f>
        <v>0</v>
      </c>
      <c r="I305" s="383"/>
      <c r="J305" s="404">
        <f t="shared" si="33"/>
        <v>0</v>
      </c>
      <c r="K305" s="167" t="str">
        <f>IF($AG305,IF(AND($I305&lt;&gt;"",$I305&lt;&gt;0),ROUND(ROUND($I305,3)*Cenas!$B$23*Cenas!B$27,2),0),"")</f>
        <v/>
      </c>
      <c r="L305" s="166" t="str">
        <f>IF($AG305,IF(AND($I305&lt;&gt;"",$I305&lt;&gt;0),ROUND(ROUND($I305,3)*Cenas!$B$23*Cenas!C$27,2),0),"")</f>
        <v/>
      </c>
      <c r="M305" s="166" t="str">
        <f>IF($AG305,IF(AND($I305&lt;&gt;"",$I305&lt;&gt;0),ROUND(ROUND($I305,3)*Cenas!$B$23*Cenas!D$27,2),0),"")</f>
        <v/>
      </c>
      <c r="N305" s="166" t="str">
        <f>IF($AG305,IF(AND($I305&lt;&gt;"",$I305&lt;&gt;0),ROUND(ROUND($I305,3)*Cenas!$B$23*Cenas!E$27,2),0),"")</f>
        <v/>
      </c>
      <c r="O305" s="166" t="str">
        <f>IF($AG305,IF(AND($I305&lt;&gt;"",$I305&lt;&gt;0),ROUND(ROUND($I305,3)*Cenas!$B$23*Cenas!F$27,2),0),"")</f>
        <v/>
      </c>
      <c r="P305" s="166" t="str">
        <f>IF($AG305,IF(AND($I305&lt;&gt;"",$I305&lt;&gt;0),ROUND(ROUND($I305,3)*Cenas!$B$23*Cenas!D$27,2),0),"")</f>
        <v/>
      </c>
      <c r="Q305" s="166" t="str">
        <f>IF($AG305,IF(AND($I305&lt;&gt;"",$I305&lt;&gt;0),ROUND(ROUND($I305,3)*Cenas!$B$23*Cenas!E$27,2),0),"")</f>
        <v/>
      </c>
      <c r="R305" s="166" t="str">
        <f>IF($AG305,IF(AND($I305&lt;&gt;"",$I305&lt;&gt;0),ROUND(ROUND($I305,3)*Cenas!$B$23*Cenas!I$27,2),0),"")</f>
        <v/>
      </c>
      <c r="S305" s="169" t="str">
        <f>IF($AG305,IF(AND($I305&lt;&gt;"",$I305&lt;&gt;0),ROUND(ROUND($I305,3)*Cenas!$B$23*Cenas!F$27,2),0),"")</f>
        <v/>
      </c>
      <c r="U305" t="b">
        <f t="shared" si="34"/>
        <v>1</v>
      </c>
      <c r="V305" t="b">
        <f t="shared" si="35"/>
        <v>1</v>
      </c>
      <c r="W305" t="b">
        <f>OR(AND(U305,V305,S305&gt;=0.89*'Daļu izvēle'!J301),NOT(Y305))</f>
        <v>1</v>
      </c>
      <c r="X305" t="b">
        <f t="shared" si="36"/>
        <v>1</v>
      </c>
      <c r="Y305" t="b">
        <f>AND($A305="x",NOT(ISBLANK('Daļu izvēle'!Q301)))</f>
        <v>0</v>
      </c>
      <c r="Z305" t="b">
        <f t="shared" si="37"/>
        <v>1</v>
      </c>
      <c r="AC305" s="1" t="b">
        <f>AND($A305="x",'Daļu izvēle'!$Q301&lt;&gt;"",ISBLANK($K305))</f>
        <v>0</v>
      </c>
      <c r="AD305" s="1" t="b">
        <f>AND($A305="x",'Daļu izvēle'!$Q301&lt;&gt;"",ISBLANK($P305))</f>
        <v>0</v>
      </c>
      <c r="AE305" s="1" t="e">
        <f t="shared" si="32"/>
        <v>#VALUE!</v>
      </c>
      <c r="AG305" s="76" t="b">
        <f>AND($A305="x",'Daļu izvēle'!$Q301&lt;&gt;"",'Daļu izvēle'!Q301&lt;&gt;0)</f>
        <v>0</v>
      </c>
      <c r="AH305" s="76" t="b">
        <f t="shared" si="38"/>
        <v>0</v>
      </c>
      <c r="AI305" s="57" t="b">
        <f>I305&gt;=0.85*Stādīšana!I304</f>
        <v>1</v>
      </c>
      <c r="AJ305" s="57" t="b">
        <f t="shared" si="39"/>
        <v>1</v>
      </c>
    </row>
    <row r="306" spans="1:36" hidden="1" x14ac:dyDescent="0.3">
      <c r="A306" s="324" t="str">
        <f>SUBSTITUTE('Daļu izvēle'!A302,"0","")</f>
        <v/>
      </c>
      <c r="B306" s="365">
        <f>'Daļu izvēle'!B302</f>
        <v>294</v>
      </c>
      <c r="C306" s="365" t="str">
        <f>'Daļu izvēle'!C302</f>
        <v>Ziemeļlatgale</v>
      </c>
      <c r="D306" s="366" t="str">
        <f>'Daļu izvēle'!D302</f>
        <v>Ludzas</v>
      </c>
      <c r="E306" s="370">
        <f>'Daļu izvēle'!Q302</f>
        <v>0</v>
      </c>
      <c r="F306" s="370">
        <f>'Daļu izvēle'!R302</f>
        <v>0</v>
      </c>
      <c r="G306" s="108">
        <f>'Daļu izvēle'!S302</f>
        <v>0</v>
      </c>
      <c r="H306" s="109">
        <f>'Daļu izvēle'!T302</f>
        <v>0</v>
      </c>
      <c r="I306" s="383"/>
      <c r="J306" s="404">
        <f t="shared" si="33"/>
        <v>0</v>
      </c>
      <c r="K306" s="167" t="str">
        <f>IF($AG306,IF(AND($I306&lt;&gt;"",$I306&lt;&gt;0),ROUND(ROUND($I306,3)*Cenas!$B$23*Cenas!B$27,2),0),"")</f>
        <v/>
      </c>
      <c r="L306" s="166" t="str">
        <f>IF($AG306,IF(AND($I306&lt;&gt;"",$I306&lt;&gt;0),ROUND(ROUND($I306,3)*Cenas!$B$23*Cenas!C$27,2),0),"")</f>
        <v/>
      </c>
      <c r="M306" s="166" t="str">
        <f>IF($AG306,IF(AND($I306&lt;&gt;"",$I306&lt;&gt;0),ROUND(ROUND($I306,3)*Cenas!$B$23*Cenas!D$27,2),0),"")</f>
        <v/>
      </c>
      <c r="N306" s="166" t="str">
        <f>IF($AG306,IF(AND($I306&lt;&gt;"",$I306&lt;&gt;0),ROUND(ROUND($I306,3)*Cenas!$B$23*Cenas!E$27,2),0),"")</f>
        <v/>
      </c>
      <c r="O306" s="166" t="str">
        <f>IF($AG306,IF(AND($I306&lt;&gt;"",$I306&lt;&gt;0),ROUND(ROUND($I306,3)*Cenas!$B$23*Cenas!F$27,2),0),"")</f>
        <v/>
      </c>
      <c r="P306" s="166" t="str">
        <f>IF($AG306,IF(AND($I306&lt;&gt;"",$I306&lt;&gt;0),ROUND(ROUND($I306,3)*Cenas!$B$23*Cenas!D$27,2),0),"")</f>
        <v/>
      </c>
      <c r="Q306" s="166" t="str">
        <f>IF($AG306,IF(AND($I306&lt;&gt;"",$I306&lt;&gt;0),ROUND(ROUND($I306,3)*Cenas!$B$23*Cenas!E$27,2),0),"")</f>
        <v/>
      </c>
      <c r="R306" s="166" t="str">
        <f>IF($AG306,IF(AND($I306&lt;&gt;"",$I306&lt;&gt;0),ROUND(ROUND($I306,3)*Cenas!$B$23*Cenas!I$27,2),0),"")</f>
        <v/>
      </c>
      <c r="S306" s="169" t="str">
        <f>IF($AG306,IF(AND($I306&lt;&gt;"",$I306&lt;&gt;0),ROUND(ROUND($I306,3)*Cenas!$B$23*Cenas!F$27,2),0),"")</f>
        <v/>
      </c>
      <c r="U306" t="b">
        <f t="shared" si="34"/>
        <v>1</v>
      </c>
      <c r="V306" t="b">
        <f t="shared" si="35"/>
        <v>1</v>
      </c>
      <c r="W306" t="b">
        <f>OR(AND(U306,V306,S306&gt;=0.89*'Daļu izvēle'!J302),NOT(Y306))</f>
        <v>1</v>
      </c>
      <c r="X306" t="b">
        <f t="shared" si="36"/>
        <v>1</v>
      </c>
      <c r="Y306" t="b">
        <f>AND($A306="x",NOT(ISBLANK('Daļu izvēle'!Q302)))</f>
        <v>0</v>
      </c>
      <c r="Z306" t="b">
        <f t="shared" si="37"/>
        <v>1</v>
      </c>
      <c r="AC306" s="1" t="b">
        <f>AND($A306="x",'Daļu izvēle'!$Q302&lt;&gt;"",ISBLANK($K306))</f>
        <v>0</v>
      </c>
      <c r="AD306" s="1" t="b">
        <f>AND($A306="x",'Daļu izvēle'!$Q302&lt;&gt;"",ISBLANK($P306))</f>
        <v>0</v>
      </c>
      <c r="AE306" s="1" t="e">
        <f t="shared" si="32"/>
        <v>#VALUE!</v>
      </c>
      <c r="AG306" s="76" t="b">
        <f>AND($A306="x",'Daļu izvēle'!$Q302&lt;&gt;"",'Daļu izvēle'!Q302&lt;&gt;0)</f>
        <v>0</v>
      </c>
      <c r="AH306" s="76" t="b">
        <f t="shared" si="38"/>
        <v>0</v>
      </c>
      <c r="AI306" s="57" t="b">
        <f>I306&gt;=0.85*Stādīšana!I305</f>
        <v>1</v>
      </c>
      <c r="AJ306" s="57" t="b">
        <f t="shared" si="39"/>
        <v>1</v>
      </c>
    </row>
  </sheetData>
  <sheetProtection algorithmName="SHA-512" hashValue="yHTxICinUkPhbqf5Knz9estrdFN/KBBIx7ipvu/ex7wLrlbEB8Rc1+sksg6i733k30DcKNwNQUcm0KOQwFfjkg==" saltValue="SmAWQn1lQX5D1vLrvCtzCQ==" spinCount="100000" sheet="1" objects="1" scenarios="1" autoFilter="0"/>
  <autoFilter ref="A12:D306" xr:uid="{2C24B9C1-92F4-4C9A-A35E-37504BEEC4E8}">
    <filterColumn colId="0">
      <customFilters>
        <customFilter operator="notEqual" val=" "/>
      </customFilters>
    </filterColumn>
  </autoFilter>
  <mergeCells count="28">
    <mergeCell ref="AG11:AG12"/>
    <mergeCell ref="AH11:AH12"/>
    <mergeCell ref="AI11:AI12"/>
    <mergeCell ref="AJ11:AJ12"/>
    <mergeCell ref="O11:O12"/>
    <mergeCell ref="P11:P12"/>
    <mergeCell ref="Q11:Q12"/>
    <mergeCell ref="R11:R12"/>
    <mergeCell ref="A9:S9"/>
    <mergeCell ref="S10:S12"/>
    <mergeCell ref="A10:A12"/>
    <mergeCell ref="B10:B12"/>
    <mergeCell ref="C10:C12"/>
    <mergeCell ref="D10:D12"/>
    <mergeCell ref="I10:I12"/>
    <mergeCell ref="J10:J12"/>
    <mergeCell ref="K10:O10"/>
    <mergeCell ref="P10:R10"/>
    <mergeCell ref="E10:H11"/>
    <mergeCell ref="K11:K12"/>
    <mergeCell ref="L11:L12"/>
    <mergeCell ref="M11:M12"/>
    <mergeCell ref="N11:N12"/>
    <mergeCell ref="A1:L1"/>
    <mergeCell ref="A4:L4"/>
    <mergeCell ref="A5:L5"/>
    <mergeCell ref="A6:L6"/>
    <mergeCell ref="A3:D3"/>
  </mergeCells>
  <conditionalFormatting sqref="K13:S306">
    <cfRule type="expression" dxfId="11" priority="1">
      <formula>$AG13=TRUE</formula>
    </cfRule>
  </conditionalFormatting>
  <conditionalFormatting sqref="I13:I306">
    <cfRule type="expression" dxfId="10" priority="2">
      <formula>AND($AG13=TRUE,$I13&lt;&gt;"",$I13&lt;&gt;0)</formula>
    </cfRule>
    <cfRule type="expression" dxfId="9" priority="3">
      <formula>AND($AG13=TRUE,$I13="",$I13=0)</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3:I306" xr:uid="{8A8398DE-BDFB-43FA-B2FD-343CFF751210}">
      <formula1>AND($AG13=TRUE,$I13&gt;0)</formula1>
    </dataValidation>
  </dataValidations>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7C719-6A77-4815-A067-60B73FFB29E1}">
  <sheetPr codeName="Sheet13" filterMode="1">
    <tabColor theme="7" tint="0.79998168889431442"/>
  </sheetPr>
  <dimension ref="A1:AB305"/>
  <sheetViews>
    <sheetView showGridLines="0" zoomScaleNormal="100" workbookViewId="0">
      <pane ySplit="11" topLeftCell="A306" activePane="bottomLeft" state="frozen"/>
      <selection pane="bottomLeft" activeCell="J308" sqref="J308"/>
    </sheetView>
  </sheetViews>
  <sheetFormatPr defaultColWidth="9.109375" defaultRowHeight="14.4" x14ac:dyDescent="0.3"/>
  <cols>
    <col min="1" max="1" width="12.5546875" style="328" customWidth="1"/>
    <col min="2" max="2" width="10.5546875" style="8" customWidth="1"/>
    <col min="3" max="3" width="12" style="8" customWidth="1"/>
    <col min="4" max="4" width="17.109375" style="80" customWidth="1"/>
    <col min="5" max="6" width="7.5546875" style="8" customWidth="1"/>
    <col min="7" max="7" width="7.5546875" style="8" hidden="1" customWidth="1"/>
    <col min="8" max="8" width="5.5546875" style="8" hidden="1" customWidth="1"/>
    <col min="9" max="10" width="12.33203125" style="8" customWidth="1"/>
    <col min="11" max="14" width="20.5546875" style="8" customWidth="1"/>
    <col min="15" max="15" width="11.109375" style="7" customWidth="1"/>
    <col min="16" max="16" width="9.109375" style="7" customWidth="1"/>
    <col min="17" max="19" width="22.109375" style="1" hidden="1" customWidth="1"/>
    <col min="20" max="20" width="40.33203125" style="1" hidden="1" customWidth="1"/>
    <col min="21" max="21" width="20.44140625" style="1" hidden="1" customWidth="1"/>
    <col min="22" max="22" width="12.109375" style="1" hidden="1" customWidth="1"/>
    <col min="23" max="23" width="18.44140625" style="1" hidden="1" customWidth="1"/>
    <col min="24" max="24" width="19.44140625" style="1" hidden="1" customWidth="1"/>
    <col min="25" max="27" width="19.44140625" style="57" hidden="1" customWidth="1"/>
    <col min="28" max="28" width="9.109375" style="57" hidden="1" customWidth="1"/>
    <col min="29" max="29" width="9.109375" style="7" customWidth="1"/>
    <col min="30" max="16384" width="9.109375" style="7"/>
  </cols>
  <sheetData>
    <row r="1" spans="1:28" x14ac:dyDescent="0.3">
      <c r="A1" s="351" t="s">
        <v>147</v>
      </c>
      <c r="B1" s="423"/>
      <c r="C1" s="423"/>
      <c r="D1" s="424"/>
      <c r="E1" s="423"/>
      <c r="F1" s="423"/>
      <c r="G1" s="243"/>
      <c r="H1" s="243"/>
      <c r="I1" s="423"/>
      <c r="J1" s="423"/>
      <c r="K1" s="423"/>
      <c r="L1" s="423"/>
      <c r="M1" s="313"/>
      <c r="N1" s="313"/>
    </row>
    <row r="2" spans="1:28" ht="14.4" customHeight="1" x14ac:dyDescent="0.3">
      <c r="A2" s="80"/>
      <c r="B2" s="309"/>
      <c r="C2" s="309"/>
      <c r="D2" s="425"/>
      <c r="E2" s="426"/>
      <c r="F2" s="426"/>
      <c r="G2" s="63"/>
      <c r="H2" s="63"/>
      <c r="I2" s="426"/>
      <c r="J2" s="426"/>
      <c r="K2" s="309"/>
      <c r="L2" s="309"/>
      <c r="M2" s="313"/>
      <c r="N2" s="313"/>
      <c r="Q2" s="89" t="s">
        <v>187</v>
      </c>
    </row>
    <row r="3" spans="1:28" ht="14.4" customHeight="1" x14ac:dyDescent="0.3">
      <c r="A3" s="427" t="s">
        <v>148</v>
      </c>
      <c r="B3" s="427"/>
      <c r="C3" s="427"/>
      <c r="D3" s="428"/>
      <c r="E3" s="429"/>
      <c r="F3" s="429"/>
      <c r="G3" s="64"/>
      <c r="H3" s="64"/>
      <c r="I3" s="429"/>
      <c r="J3" s="429"/>
      <c r="K3" s="429"/>
      <c r="L3" s="429"/>
      <c r="M3" s="436"/>
      <c r="N3" s="436"/>
    </row>
    <row r="4" spans="1:28" ht="45" customHeight="1" x14ac:dyDescent="0.3">
      <c r="A4" s="430" t="s">
        <v>157</v>
      </c>
      <c r="B4" s="430"/>
      <c r="C4" s="430"/>
      <c r="D4" s="431"/>
      <c r="E4" s="430"/>
      <c r="F4" s="430"/>
      <c r="G4" s="252"/>
      <c r="H4" s="252"/>
      <c r="I4" s="430"/>
      <c r="J4" s="430"/>
      <c r="K4" s="430"/>
      <c r="L4" s="430"/>
      <c r="M4" s="436"/>
      <c r="N4" s="436"/>
    </row>
    <row r="5" spans="1:28" ht="14.25" customHeight="1" x14ac:dyDescent="0.3">
      <c r="A5" s="430" t="s">
        <v>150</v>
      </c>
      <c r="B5" s="430"/>
      <c r="C5" s="430"/>
      <c r="D5" s="431"/>
      <c r="E5" s="430"/>
      <c r="F5" s="430"/>
      <c r="G5" s="252"/>
      <c r="H5" s="252"/>
      <c r="I5" s="430"/>
      <c r="J5" s="430"/>
      <c r="K5" s="430"/>
      <c r="L5" s="430"/>
      <c r="M5" s="436"/>
      <c r="N5" s="436"/>
    </row>
    <row r="6" spans="1:28" ht="27" customHeight="1" x14ac:dyDescent="0.3">
      <c r="A6" s="345" t="s">
        <v>164</v>
      </c>
      <c r="B6" s="345"/>
      <c r="C6" s="345"/>
      <c r="D6" s="346"/>
      <c r="E6" s="345"/>
      <c r="F6" s="345"/>
      <c r="G6" s="231"/>
      <c r="H6" s="231"/>
      <c r="I6" s="345"/>
      <c r="J6" s="345"/>
      <c r="K6" s="345"/>
      <c r="L6" s="345"/>
      <c r="M6" s="437"/>
      <c r="N6" s="437"/>
    </row>
    <row r="7" spans="1:28" ht="62.7" customHeight="1" thickBot="1" x14ac:dyDescent="0.35">
      <c r="A7" s="432" t="s">
        <v>201</v>
      </c>
      <c r="B7" s="432"/>
      <c r="C7" s="432"/>
      <c r="D7" s="432"/>
      <c r="E7" s="432"/>
      <c r="F7" s="432"/>
      <c r="G7" s="253"/>
      <c r="H7" s="253"/>
      <c r="I7" s="432"/>
      <c r="J7" s="432"/>
      <c r="K7" s="432"/>
      <c r="L7" s="386"/>
      <c r="M7" s="386"/>
      <c r="N7" s="386"/>
    </row>
    <row r="8" spans="1:28" ht="15" customHeight="1" thickBot="1" x14ac:dyDescent="0.35">
      <c r="A8" s="433" t="s">
        <v>5</v>
      </c>
      <c r="B8" s="434"/>
      <c r="C8" s="434"/>
      <c r="D8" s="435"/>
      <c r="E8" s="434"/>
      <c r="F8" s="434"/>
      <c r="G8" s="256"/>
      <c r="H8" s="256"/>
      <c r="I8" s="434"/>
      <c r="J8" s="434"/>
      <c r="K8" s="434"/>
      <c r="L8" s="434"/>
      <c r="M8" s="434"/>
      <c r="N8" s="438"/>
    </row>
    <row r="9" spans="1:28" s="1" customFormat="1" ht="22.5" hidden="1" customHeight="1" thickBot="1" x14ac:dyDescent="0.35">
      <c r="A9" s="257"/>
      <c r="B9" s="258"/>
      <c r="C9" s="258"/>
      <c r="D9" s="258"/>
      <c r="E9" s="258"/>
      <c r="F9" s="258"/>
      <c r="G9" s="258"/>
      <c r="H9" s="258"/>
      <c r="I9" s="258"/>
      <c r="J9" s="258"/>
      <c r="K9" s="258"/>
      <c r="L9" s="258"/>
      <c r="M9" s="258"/>
      <c r="N9" s="259"/>
      <c r="Y9" s="57"/>
      <c r="Z9" s="57"/>
      <c r="AA9" s="57"/>
      <c r="AB9" s="57"/>
    </row>
    <row r="10" spans="1:28" ht="55.05" customHeight="1" x14ac:dyDescent="0.3">
      <c r="A10" s="361" t="s">
        <v>20</v>
      </c>
      <c r="B10" s="439" t="s">
        <v>0</v>
      </c>
      <c r="C10" s="439" t="s">
        <v>1</v>
      </c>
      <c r="D10" s="439" t="s">
        <v>15</v>
      </c>
      <c r="E10" s="440" t="s">
        <v>180</v>
      </c>
      <c r="F10" s="440"/>
      <c r="G10" s="254"/>
      <c r="H10" s="255"/>
      <c r="I10" s="447" t="s">
        <v>155</v>
      </c>
      <c r="J10" s="448" t="s">
        <v>181</v>
      </c>
      <c r="K10" s="449" t="s">
        <v>200</v>
      </c>
      <c r="L10" s="440"/>
      <c r="M10" s="440"/>
      <c r="N10" s="450"/>
    </row>
    <row r="11" spans="1:28" ht="19.5" customHeight="1" thickBot="1" x14ac:dyDescent="0.35">
      <c r="A11" s="363"/>
      <c r="B11" s="441"/>
      <c r="C11" s="441"/>
      <c r="D11" s="441"/>
      <c r="E11" s="442">
        <f>'Daļu izvēle'!W8</f>
        <v>2027</v>
      </c>
      <c r="F11" s="442">
        <f>'Daļu izvēle'!X8</f>
        <v>2028</v>
      </c>
      <c r="G11" s="113">
        <f>'Daļu izvēle'!Y8</f>
        <v>2028</v>
      </c>
      <c r="H11" s="114">
        <f>'Daļu izvēle'!Z8</f>
        <v>2027</v>
      </c>
      <c r="I11" s="451"/>
      <c r="J11" s="452"/>
      <c r="K11" s="133" t="s">
        <v>208</v>
      </c>
      <c r="L11" s="134" t="s">
        <v>209</v>
      </c>
      <c r="M11" s="134" t="s">
        <v>210</v>
      </c>
      <c r="N11" s="135" t="s">
        <v>211</v>
      </c>
      <c r="Q11" s="1" t="s">
        <v>29</v>
      </c>
      <c r="R11" s="1" t="s">
        <v>31</v>
      </c>
      <c r="S11" s="1" t="s">
        <v>30</v>
      </c>
      <c r="T11" s="1" t="s">
        <v>80</v>
      </c>
      <c r="U11" s="1" t="s">
        <v>32</v>
      </c>
      <c r="V11" s="1" t="s">
        <v>33</v>
      </c>
      <c r="W11" s="1" t="s">
        <v>34</v>
      </c>
      <c r="Y11" s="57" t="s">
        <v>144</v>
      </c>
      <c r="Z11" s="57" t="s">
        <v>145</v>
      </c>
      <c r="AA11" s="57" t="s">
        <v>146</v>
      </c>
      <c r="AB11" s="57" t="s">
        <v>161</v>
      </c>
    </row>
    <row r="12" spans="1:28" ht="15" hidden="1" customHeight="1" x14ac:dyDescent="0.3">
      <c r="A12" s="319" t="str">
        <f>SUBSTITUTE('Daļu izvēle'!A9,"0","")</f>
        <v/>
      </c>
      <c r="B12" s="443">
        <f>'Daļu izvēle'!B9</f>
        <v>1</v>
      </c>
      <c r="C12" s="365" t="str">
        <f>'Daļu izvēle'!C9</f>
        <v>Austrumvidzeme</v>
      </c>
      <c r="D12" s="366" t="str">
        <f>'Daļu izvēle'!D9</f>
        <v>Ērģemes</v>
      </c>
      <c r="E12" s="444">
        <f>'Daļu izvēle'!W9</f>
        <v>50</v>
      </c>
      <c r="F12" s="444">
        <f>'Daļu izvēle'!X9</f>
        <v>0</v>
      </c>
      <c r="G12" s="115">
        <f>'Daļu izvēle'!Y9</f>
        <v>0</v>
      </c>
      <c r="H12" s="116">
        <f>'Daļu izvēle'!Z9</f>
        <v>0</v>
      </c>
      <c r="I12" s="411"/>
      <c r="J12" s="453">
        <f>IF(AND(K12&lt;&gt;"",L12&lt;&gt;"",M12&lt;&gt;"",N12&lt;&gt;""),ROUND(AVERAGE(K12:N12),2),0)</f>
        <v>0</v>
      </c>
      <c r="K12" s="136" t="str">
        <f>IF($Y12,IF(AND($I12&lt;&gt;"",$I12&lt;&gt;0),ROUND(ROUND($I12,3)*Cenas!$B$31*Cenas!B$35,2),0),"")</f>
        <v/>
      </c>
      <c r="L12" s="137" t="str">
        <f>IF($Y12,IF(AND($I12&lt;&gt;"",$I12&lt;&gt;0),ROUND(ROUND($I12,3)*Cenas!$B$31*Cenas!C$35,2),0),"")</f>
        <v/>
      </c>
      <c r="M12" s="137" t="str">
        <f>IF($Y12,IF(AND($I12&lt;&gt;"",$I12&lt;&gt;0),ROUND(ROUND($I12,3)*Cenas!$B$31*Cenas!D$35,2),0),"")</f>
        <v/>
      </c>
      <c r="N12" s="138" t="str">
        <f>IF($Y12,IF(AND($I12&lt;&gt;"",$I12&lt;&gt;0),ROUND(ROUND($I12,3)*Cenas!$B$31*Cenas!E$35,2),0),"")</f>
        <v/>
      </c>
      <c r="Q12" s="1" t="e">
        <f t="shared" ref="Q12:Q75" si="0">IF(AND(NOT(ISBLANK(K12)),NOT(ISBLANK(L12))),AND(K12*0.65&lt;=L12))</f>
        <v>#VALUE!</v>
      </c>
      <c r="R12" s="1" t="e">
        <f t="shared" ref="R12:R75" si="1">IF(AND(NOT(ISBLANK(L12)),NOT(ISBLANK(M12))),AND(L12*0.65&lt;=M12))</f>
        <v>#VALUE!</v>
      </c>
      <c r="S12" s="1" t="e">
        <f t="shared" ref="S12:S75" si="2">IF(AND(NOT(ISBLANK(M12)),NOT(ISBLANK(N12))),AND(M12*0.65&lt;=N12,N12&lt;=M12*1.35))</f>
        <v>#VALUE!</v>
      </c>
      <c r="T12" t="b">
        <f>OR(IF(U12,IF(W12,#REF!&gt;='Daļu izvēle'!J9)),NOT(W12))</f>
        <v>1</v>
      </c>
      <c r="U12" t="b">
        <f t="shared" ref="U12:U75" si="3">AND(NOT(ISBLANK(K12)),NOT(ISBLANK(L12)),NOT(ISBLANK(M12)),NOT(ISBLANK(N12)))</f>
        <v>1</v>
      </c>
      <c r="V12" t="e">
        <f>OR(AND(Q12,R12,S12,U12,T12),NOT(W12))</f>
        <v>#VALUE!</v>
      </c>
      <c r="W12" t="b">
        <f>AND(NOT(ISBLANK('Daļu izvēle'!W9)),A12="x")</f>
        <v>0</v>
      </c>
      <c r="X12"/>
      <c r="Y12" s="56" t="b">
        <f>AND($A12="x",'Daļu izvēle'!W9&lt;&gt;"",'Daļu izvēle'!W9&lt;&gt;0)</f>
        <v>0</v>
      </c>
      <c r="Z12" s="57" t="b">
        <f>AND(Y12=TRUE,I12&lt;&gt;"",I12&lt;&gt;0)</f>
        <v>0</v>
      </c>
      <c r="AA12" s="57" t="b">
        <f>I12&gt;=0.85*Stādīšana!I12</f>
        <v>1</v>
      </c>
      <c r="AB12" s="57" t="b">
        <f>IF(Y12,AND(Y12,Z12),TRUE)</f>
        <v>1</v>
      </c>
    </row>
    <row r="13" spans="1:28" ht="15" hidden="1" customHeight="1" x14ac:dyDescent="0.3">
      <c r="A13" s="445" t="str">
        <f>SUBSTITUTE('Daļu izvēle'!A10,"0","")</f>
        <v/>
      </c>
      <c r="B13" s="443">
        <f>'Daļu izvēle'!B10</f>
        <v>2</v>
      </c>
      <c r="C13" s="365" t="str">
        <f>'Daļu izvēle'!C10</f>
        <v>Austrumvidzeme</v>
      </c>
      <c r="D13" s="366" t="str">
        <f>'Daļu izvēle'!D10</f>
        <v>Ērģemes</v>
      </c>
      <c r="E13" s="446">
        <f>'Daļu izvēle'!W10</f>
        <v>50</v>
      </c>
      <c r="F13" s="446">
        <f>'Daļu izvēle'!X10</f>
        <v>40</v>
      </c>
      <c r="G13" s="117">
        <f>'Daļu izvēle'!Y10</f>
        <v>0</v>
      </c>
      <c r="H13" s="118">
        <f>'Daļu izvēle'!Z10</f>
        <v>0</v>
      </c>
      <c r="I13" s="383"/>
      <c r="J13" s="454">
        <f t="shared" ref="J13:J76" si="4">IF(AND(K13&lt;&gt;"",L13&lt;&gt;"",M13&lt;&gt;"",N13&lt;&gt;""),ROUND(AVERAGE(K13:N13),2),0)</f>
        <v>0</v>
      </c>
      <c r="K13" s="139" t="str">
        <f>IF($Y13,IF(AND($I13&lt;&gt;"",$I13&lt;&gt;0),ROUND(ROUND($I13,3)*Cenas!$B$31*Cenas!B$35,2),0),"")</f>
        <v/>
      </c>
      <c r="L13" s="119" t="str">
        <f>IF($Y13,IF(AND($I13&lt;&gt;"",$I13&lt;&gt;0),ROUND(ROUND($I13,3)*Cenas!$B$31*Cenas!C$35,2),0),"")</f>
        <v/>
      </c>
      <c r="M13" s="119" t="str">
        <f>IF($Y13,IF(AND($I13&lt;&gt;"",$I13&lt;&gt;0),ROUND(ROUND($I13,3)*Cenas!$B$31*Cenas!D$35,2),0),"")</f>
        <v/>
      </c>
      <c r="N13" s="140" t="str">
        <f>IF($Y13,IF(AND($I13&lt;&gt;"",$I13&lt;&gt;0),ROUND(ROUND($I13,3)*Cenas!$B$31*Cenas!E$35,2),0),"")</f>
        <v/>
      </c>
      <c r="Q13" s="1" t="e">
        <f t="shared" si="0"/>
        <v>#VALUE!</v>
      </c>
      <c r="R13" s="1" t="e">
        <f t="shared" si="1"/>
        <v>#VALUE!</v>
      </c>
      <c r="S13" s="1" t="e">
        <f t="shared" si="2"/>
        <v>#VALUE!</v>
      </c>
      <c r="T13" t="b">
        <f>OR(IF(U13,IF(W13,#REF!&gt;='Daļu izvēle'!J10)),NOT(W13))</f>
        <v>1</v>
      </c>
      <c r="U13" t="b">
        <f t="shared" si="3"/>
        <v>1</v>
      </c>
      <c r="V13" t="e">
        <f t="shared" ref="V13:V76" si="5">OR(AND(Q13,R13,S13,U13,T13),NOT(W13))</f>
        <v>#VALUE!</v>
      </c>
      <c r="W13" t="b">
        <f>AND(NOT(ISBLANK('Daļu izvēle'!W10)),A13="x")</f>
        <v>0</v>
      </c>
      <c r="X13"/>
      <c r="Y13" s="56" t="b">
        <f>AND($A13="x",'Daļu izvēle'!W10&lt;&gt;"",'Daļu izvēle'!W10&lt;&gt;0)</f>
        <v>0</v>
      </c>
      <c r="Z13" s="57" t="b">
        <f t="shared" ref="Z13:Z76" si="6">AND(Y13=TRUE,I13&lt;&gt;"",I13&lt;&gt;0)</f>
        <v>0</v>
      </c>
      <c r="AA13" s="57" t="b">
        <f>I13&gt;=0.85*Stādīšana!I13</f>
        <v>1</v>
      </c>
      <c r="AB13" s="57" t="b">
        <f t="shared" ref="AB13:AB76" si="7">IF(Y13,AND(Y13,Z13),TRUE)</f>
        <v>1</v>
      </c>
    </row>
    <row r="14" spans="1:28" ht="15" hidden="1" customHeight="1" x14ac:dyDescent="0.3">
      <c r="A14" s="445" t="str">
        <f>SUBSTITUTE('Daļu izvēle'!A11,"0","")</f>
        <v/>
      </c>
      <c r="B14" s="443">
        <f>'Daļu izvēle'!B11</f>
        <v>3</v>
      </c>
      <c r="C14" s="365" t="str">
        <f>'Daļu izvēle'!C11</f>
        <v>Austrumvidzeme</v>
      </c>
      <c r="D14" s="366" t="str">
        <f>'Daļu izvēle'!D11</f>
        <v>Ērģemes</v>
      </c>
      <c r="E14" s="446">
        <f>'Daļu izvēle'!W11</f>
        <v>0</v>
      </c>
      <c r="F14" s="446">
        <f>'Daļu izvēle'!X11</f>
        <v>0</v>
      </c>
      <c r="G14" s="117">
        <f>'Daļu izvēle'!Y11</f>
        <v>0</v>
      </c>
      <c r="H14" s="118">
        <f>'Daļu izvēle'!Z11</f>
        <v>0</v>
      </c>
      <c r="I14" s="383"/>
      <c r="J14" s="454">
        <f t="shared" si="4"/>
        <v>0</v>
      </c>
      <c r="K14" s="139" t="str">
        <f>IF($Y14,IF(AND($I14&lt;&gt;"",$I14&lt;&gt;0),ROUND(ROUND($I14,3)*Cenas!$B$31*Cenas!B$35,2),0),"")</f>
        <v/>
      </c>
      <c r="L14" s="119" t="str">
        <f>IF($Y14,IF(AND($I14&lt;&gt;"",$I14&lt;&gt;0),ROUND(ROUND($I14,3)*Cenas!$B$31*Cenas!C$35,2),0),"")</f>
        <v/>
      </c>
      <c r="M14" s="119" t="str">
        <f>IF($Y14,IF(AND($I14&lt;&gt;"",$I14&lt;&gt;0),ROUND(ROUND($I14,3)*Cenas!$B$31*Cenas!D$35,2),0),"")</f>
        <v/>
      </c>
      <c r="N14" s="140" t="str">
        <f>IF($Y14,IF(AND($I14&lt;&gt;"",$I14&lt;&gt;0),ROUND(ROUND($I14,3)*Cenas!$B$31*Cenas!E$35,2),0),"")</f>
        <v/>
      </c>
      <c r="Q14" s="1" t="e">
        <f t="shared" si="0"/>
        <v>#VALUE!</v>
      </c>
      <c r="R14" s="1" t="e">
        <f t="shared" si="1"/>
        <v>#VALUE!</v>
      </c>
      <c r="S14" s="1" t="e">
        <f t="shared" si="2"/>
        <v>#VALUE!</v>
      </c>
      <c r="T14" t="b">
        <f>OR(IF(U14,IF(W14,#REF!&gt;='Daļu izvēle'!J11)),NOT(W14))</f>
        <v>1</v>
      </c>
      <c r="U14" t="b">
        <f t="shared" si="3"/>
        <v>1</v>
      </c>
      <c r="V14" t="e">
        <f t="shared" si="5"/>
        <v>#VALUE!</v>
      </c>
      <c r="W14" t="b">
        <f>AND(NOT(ISBLANK('Daļu izvēle'!W11)),A14="x")</f>
        <v>0</v>
      </c>
      <c r="X14"/>
      <c r="Y14" s="56" t="b">
        <f>AND($A14="x",'Daļu izvēle'!W11&lt;&gt;"",'Daļu izvēle'!W11&lt;&gt;0)</f>
        <v>0</v>
      </c>
      <c r="Z14" s="57" t="b">
        <f t="shared" si="6"/>
        <v>0</v>
      </c>
      <c r="AA14" s="57" t="b">
        <f>I14&gt;=0.85*Stādīšana!I14</f>
        <v>1</v>
      </c>
      <c r="AB14" s="57" t="b">
        <f t="shared" si="7"/>
        <v>1</v>
      </c>
    </row>
    <row r="15" spans="1:28" hidden="1" x14ac:dyDescent="0.3">
      <c r="A15" s="445" t="str">
        <f>SUBSTITUTE('Daļu izvēle'!A12,"0","")</f>
        <v/>
      </c>
      <c r="B15" s="443">
        <f>'Daļu izvēle'!B12</f>
        <v>4</v>
      </c>
      <c r="C15" s="365" t="str">
        <f>'Daļu izvēle'!C12</f>
        <v>Austrumvidzeme</v>
      </c>
      <c r="D15" s="366" t="str">
        <f>'Daļu izvēle'!D12</f>
        <v>Strenču</v>
      </c>
      <c r="E15" s="446">
        <f>'Daļu izvēle'!W12</f>
        <v>50</v>
      </c>
      <c r="F15" s="446">
        <f>'Daļu izvēle'!X12</f>
        <v>0</v>
      </c>
      <c r="G15" s="117">
        <f>'Daļu izvēle'!Y12</f>
        <v>0</v>
      </c>
      <c r="H15" s="118">
        <f>'Daļu izvēle'!Z12</f>
        <v>0</v>
      </c>
      <c r="I15" s="383"/>
      <c r="J15" s="454">
        <f t="shared" si="4"/>
        <v>0</v>
      </c>
      <c r="K15" s="139" t="str">
        <f>IF($Y15,IF(AND($I15&lt;&gt;"",$I15&lt;&gt;0),ROUND(ROUND($I15,3)*Cenas!$B$31*Cenas!B$35,2),0),"")</f>
        <v/>
      </c>
      <c r="L15" s="119" t="str">
        <f>IF($Y15,IF(AND($I15&lt;&gt;"",$I15&lt;&gt;0),ROUND(ROUND($I15,3)*Cenas!$B$31*Cenas!C$35,2),0),"")</f>
        <v/>
      </c>
      <c r="M15" s="119" t="str">
        <f>IF($Y15,IF(AND($I15&lt;&gt;"",$I15&lt;&gt;0),ROUND(ROUND($I15,3)*Cenas!$B$31*Cenas!D$35,2),0),"")</f>
        <v/>
      </c>
      <c r="N15" s="140" t="str">
        <f>IF($Y15,IF(AND($I15&lt;&gt;"",$I15&lt;&gt;0),ROUND(ROUND($I15,3)*Cenas!$B$31*Cenas!E$35,2),0),"")</f>
        <v/>
      </c>
      <c r="Q15" s="1" t="e">
        <f t="shared" si="0"/>
        <v>#VALUE!</v>
      </c>
      <c r="R15" s="1" t="e">
        <f t="shared" si="1"/>
        <v>#VALUE!</v>
      </c>
      <c r="S15" s="1" t="e">
        <f t="shared" si="2"/>
        <v>#VALUE!</v>
      </c>
      <c r="T15" t="b">
        <f>OR(IF(U15,IF(W15,#REF!&gt;='Daļu izvēle'!J12)),NOT(W15))</f>
        <v>1</v>
      </c>
      <c r="U15" t="b">
        <f t="shared" si="3"/>
        <v>1</v>
      </c>
      <c r="V15" t="e">
        <f t="shared" si="5"/>
        <v>#VALUE!</v>
      </c>
      <c r="W15" t="b">
        <f>AND(NOT(ISBLANK('Daļu izvēle'!W12)),A15="x")</f>
        <v>0</v>
      </c>
      <c r="Y15" s="56" t="b">
        <f>AND($A15="x",'Daļu izvēle'!W12&lt;&gt;"",'Daļu izvēle'!W12&lt;&gt;0)</f>
        <v>0</v>
      </c>
      <c r="Z15" s="57" t="b">
        <f t="shared" si="6"/>
        <v>0</v>
      </c>
      <c r="AA15" s="57" t="b">
        <f>I15&gt;=0.85*Stādīšana!I15</f>
        <v>1</v>
      </c>
      <c r="AB15" s="57" t="b">
        <f t="shared" si="7"/>
        <v>1</v>
      </c>
    </row>
    <row r="16" spans="1:28" hidden="1" x14ac:dyDescent="0.3">
      <c r="A16" s="445" t="str">
        <f>SUBSTITUTE('Daļu izvēle'!A13,"0","")</f>
        <v/>
      </c>
      <c r="B16" s="443">
        <f>'Daļu izvēle'!B13</f>
        <v>5</v>
      </c>
      <c r="C16" s="365" t="str">
        <f>'Daļu izvēle'!C13</f>
        <v>Austrumvidzeme</v>
      </c>
      <c r="D16" s="366" t="str">
        <f>'Daļu izvēle'!D13</f>
        <v>Strenču</v>
      </c>
      <c r="E16" s="446">
        <f>'Daļu izvēle'!W13</f>
        <v>0</v>
      </c>
      <c r="F16" s="446">
        <f>'Daļu izvēle'!X13</f>
        <v>0</v>
      </c>
      <c r="G16" s="117">
        <f>'Daļu izvēle'!Y13</f>
        <v>0</v>
      </c>
      <c r="H16" s="118">
        <f>'Daļu izvēle'!Z13</f>
        <v>0</v>
      </c>
      <c r="I16" s="383"/>
      <c r="J16" s="454">
        <f t="shared" si="4"/>
        <v>0</v>
      </c>
      <c r="K16" s="139" t="str">
        <f>IF($Y16,IF(AND($I16&lt;&gt;"",$I16&lt;&gt;0),ROUND(ROUND($I16,3)*Cenas!$B$31*Cenas!B$35,2),0),"")</f>
        <v/>
      </c>
      <c r="L16" s="119" t="str">
        <f>IF($Y16,IF(AND($I16&lt;&gt;"",$I16&lt;&gt;0),ROUND(ROUND($I16,3)*Cenas!$B$31*Cenas!C$35,2),0),"")</f>
        <v/>
      </c>
      <c r="M16" s="119" t="str">
        <f>IF($Y16,IF(AND($I16&lt;&gt;"",$I16&lt;&gt;0),ROUND(ROUND($I16,3)*Cenas!$B$31*Cenas!D$35,2),0),"")</f>
        <v/>
      </c>
      <c r="N16" s="140" t="str">
        <f>IF($Y16,IF(AND($I16&lt;&gt;"",$I16&lt;&gt;0),ROUND(ROUND($I16,3)*Cenas!$B$31*Cenas!E$35,2),0),"")</f>
        <v/>
      </c>
      <c r="Q16" s="1" t="e">
        <f t="shared" si="0"/>
        <v>#VALUE!</v>
      </c>
      <c r="R16" s="1" t="e">
        <f t="shared" si="1"/>
        <v>#VALUE!</v>
      </c>
      <c r="S16" s="1" t="e">
        <f t="shared" si="2"/>
        <v>#VALUE!</v>
      </c>
      <c r="T16" t="b">
        <f>OR(IF(U16,IF(W16,#REF!&gt;='Daļu izvēle'!J13)),NOT(W16))</f>
        <v>1</v>
      </c>
      <c r="U16" t="b">
        <f t="shared" si="3"/>
        <v>1</v>
      </c>
      <c r="V16" t="e">
        <f t="shared" si="5"/>
        <v>#VALUE!</v>
      </c>
      <c r="W16" t="b">
        <f>AND(NOT(ISBLANK('Daļu izvēle'!W13)),A16="x")</f>
        <v>0</v>
      </c>
      <c r="Y16" s="56" t="b">
        <f>AND($A16="x",'Daļu izvēle'!W13&lt;&gt;"",'Daļu izvēle'!W13&lt;&gt;0)</f>
        <v>0</v>
      </c>
      <c r="Z16" s="57" t="b">
        <f t="shared" si="6"/>
        <v>0</v>
      </c>
      <c r="AA16" s="57" t="b">
        <f>I16&gt;=0.85*Stādīšana!I16</f>
        <v>1</v>
      </c>
      <c r="AB16" s="57" t="b">
        <f t="shared" si="7"/>
        <v>1</v>
      </c>
    </row>
    <row r="17" spans="1:28" hidden="1" x14ac:dyDescent="0.3">
      <c r="A17" s="445" t="str">
        <f>SUBSTITUTE('Daļu izvēle'!A14,"0","")</f>
        <v/>
      </c>
      <c r="B17" s="443">
        <f>'Daļu izvēle'!B14</f>
        <v>6</v>
      </c>
      <c r="C17" s="365" t="str">
        <f>'Daļu izvēle'!C14</f>
        <v>Austrumvidzeme</v>
      </c>
      <c r="D17" s="366" t="str">
        <f>'Daļu izvēle'!D14</f>
        <v>Strenču</v>
      </c>
      <c r="E17" s="446">
        <f>'Daļu izvēle'!W14</f>
        <v>0</v>
      </c>
      <c r="F17" s="446">
        <f>'Daļu izvēle'!X14</f>
        <v>0</v>
      </c>
      <c r="G17" s="117">
        <f>'Daļu izvēle'!Y14</f>
        <v>0</v>
      </c>
      <c r="H17" s="118">
        <f>'Daļu izvēle'!Z14</f>
        <v>0</v>
      </c>
      <c r="I17" s="383"/>
      <c r="J17" s="454">
        <f t="shared" si="4"/>
        <v>0</v>
      </c>
      <c r="K17" s="139" t="str">
        <f>IF($Y17,IF(AND($I17&lt;&gt;"",$I17&lt;&gt;0),ROUND(ROUND($I17,3)*Cenas!$B$31*Cenas!B$35,2),0),"")</f>
        <v/>
      </c>
      <c r="L17" s="119" t="str">
        <f>IF($Y17,IF(AND($I17&lt;&gt;"",$I17&lt;&gt;0),ROUND(ROUND($I17,3)*Cenas!$B$31*Cenas!C$35,2),0),"")</f>
        <v/>
      </c>
      <c r="M17" s="119" t="str">
        <f>IF($Y17,IF(AND($I17&lt;&gt;"",$I17&lt;&gt;0),ROUND(ROUND($I17,3)*Cenas!$B$31*Cenas!D$35,2),0),"")</f>
        <v/>
      </c>
      <c r="N17" s="140" t="str">
        <f>IF($Y17,IF(AND($I17&lt;&gt;"",$I17&lt;&gt;0),ROUND(ROUND($I17,3)*Cenas!$B$31*Cenas!E$35,2),0),"")</f>
        <v/>
      </c>
      <c r="Q17" s="1" t="e">
        <f t="shared" si="0"/>
        <v>#VALUE!</v>
      </c>
      <c r="R17" s="1" t="e">
        <f t="shared" si="1"/>
        <v>#VALUE!</v>
      </c>
      <c r="S17" s="1" t="e">
        <f t="shared" si="2"/>
        <v>#VALUE!</v>
      </c>
      <c r="T17" t="b">
        <f>OR(IF(U17,IF(W17,#REF!&gt;='Daļu izvēle'!J14)),NOT(W17))</f>
        <v>1</v>
      </c>
      <c r="U17" t="b">
        <f t="shared" si="3"/>
        <v>1</v>
      </c>
      <c r="V17" t="e">
        <f t="shared" si="5"/>
        <v>#VALUE!</v>
      </c>
      <c r="W17" t="b">
        <f>AND(NOT(ISBLANK('Daļu izvēle'!W14)),A17="x")</f>
        <v>0</v>
      </c>
      <c r="Y17" s="56" t="b">
        <f>AND($A17="x",'Daļu izvēle'!W14&lt;&gt;"",'Daļu izvēle'!W14&lt;&gt;0)</f>
        <v>0</v>
      </c>
      <c r="Z17" s="57" t="b">
        <f t="shared" si="6"/>
        <v>0</v>
      </c>
      <c r="AA17" s="57" t="b">
        <f>I17&gt;=0.85*Stādīšana!I17</f>
        <v>1</v>
      </c>
      <c r="AB17" s="57" t="b">
        <f t="shared" si="7"/>
        <v>1</v>
      </c>
    </row>
    <row r="18" spans="1:28" hidden="1" x14ac:dyDescent="0.3">
      <c r="A18" s="445" t="str">
        <f>SUBSTITUTE('Daļu izvēle'!A15,"0","")</f>
        <v/>
      </c>
      <c r="B18" s="443">
        <f>'Daļu izvēle'!B15</f>
        <v>7</v>
      </c>
      <c r="C18" s="365" t="str">
        <f>'Daļu izvēle'!C15</f>
        <v>Austrumvidzeme</v>
      </c>
      <c r="D18" s="366" t="str">
        <f>'Daļu izvēle'!D15</f>
        <v>Silvas</v>
      </c>
      <c r="E18" s="446">
        <f>'Daļu izvēle'!W15</f>
        <v>40</v>
      </c>
      <c r="F18" s="446">
        <f>'Daļu izvēle'!X15</f>
        <v>0</v>
      </c>
      <c r="G18" s="117">
        <f>'Daļu izvēle'!Y15</f>
        <v>0</v>
      </c>
      <c r="H18" s="118">
        <f>'Daļu izvēle'!Z15</f>
        <v>0</v>
      </c>
      <c r="I18" s="383"/>
      <c r="J18" s="454">
        <f t="shared" si="4"/>
        <v>0</v>
      </c>
      <c r="K18" s="139" t="str">
        <f>IF($Y18,IF(AND($I18&lt;&gt;"",$I18&lt;&gt;0),ROUND(ROUND($I18,3)*Cenas!$B$31*Cenas!B$35,2),0),"")</f>
        <v/>
      </c>
      <c r="L18" s="119" t="str">
        <f>IF($Y18,IF(AND($I18&lt;&gt;"",$I18&lt;&gt;0),ROUND(ROUND($I18,3)*Cenas!$B$31*Cenas!C$35,2),0),"")</f>
        <v/>
      </c>
      <c r="M18" s="119" t="str">
        <f>IF($Y18,IF(AND($I18&lt;&gt;"",$I18&lt;&gt;0),ROUND(ROUND($I18,3)*Cenas!$B$31*Cenas!D$35,2),0),"")</f>
        <v/>
      </c>
      <c r="N18" s="140" t="str">
        <f>IF($Y18,IF(AND($I18&lt;&gt;"",$I18&lt;&gt;0),ROUND(ROUND($I18,3)*Cenas!$B$31*Cenas!E$35,2),0),"")</f>
        <v/>
      </c>
      <c r="Q18" s="1" t="e">
        <f t="shared" si="0"/>
        <v>#VALUE!</v>
      </c>
      <c r="R18" s="1" t="e">
        <f t="shared" si="1"/>
        <v>#VALUE!</v>
      </c>
      <c r="S18" s="1" t="e">
        <f t="shared" si="2"/>
        <v>#VALUE!</v>
      </c>
      <c r="T18" t="b">
        <f>OR(IF(U18,IF(W18,#REF!&gt;='Daļu izvēle'!J15)),NOT(W18))</f>
        <v>1</v>
      </c>
      <c r="U18" t="b">
        <f t="shared" si="3"/>
        <v>1</v>
      </c>
      <c r="V18" t="e">
        <f t="shared" si="5"/>
        <v>#VALUE!</v>
      </c>
      <c r="W18" t="b">
        <f>AND(NOT(ISBLANK('Daļu izvēle'!W15)),A18="x")</f>
        <v>0</v>
      </c>
      <c r="Y18" s="56" t="b">
        <f>AND($A18="x",'Daļu izvēle'!W15&lt;&gt;"",'Daļu izvēle'!W15&lt;&gt;0)</f>
        <v>0</v>
      </c>
      <c r="Z18" s="57" t="b">
        <f t="shared" si="6"/>
        <v>0</v>
      </c>
      <c r="AA18" s="57" t="b">
        <f>I18&gt;=0.85*Stādīšana!I18</f>
        <v>1</v>
      </c>
      <c r="AB18" s="57" t="b">
        <f t="shared" si="7"/>
        <v>1</v>
      </c>
    </row>
    <row r="19" spans="1:28" hidden="1" x14ac:dyDescent="0.3">
      <c r="A19" s="445" t="str">
        <f>SUBSTITUTE('Daļu izvēle'!A16,"0","")</f>
        <v/>
      </c>
      <c r="B19" s="443">
        <f>'Daļu izvēle'!B16</f>
        <v>8</v>
      </c>
      <c r="C19" s="365" t="str">
        <f>'Daļu izvēle'!C16</f>
        <v>Austrumvidzeme</v>
      </c>
      <c r="D19" s="366" t="str">
        <f>'Daļu izvēle'!D16</f>
        <v>Silvas</v>
      </c>
      <c r="E19" s="446">
        <f>'Daļu izvēle'!W16</f>
        <v>40</v>
      </c>
      <c r="F19" s="446">
        <f>'Daļu izvēle'!X16</f>
        <v>40</v>
      </c>
      <c r="G19" s="117">
        <f>'Daļu izvēle'!Y16</f>
        <v>0</v>
      </c>
      <c r="H19" s="118">
        <f>'Daļu izvēle'!Z16</f>
        <v>0</v>
      </c>
      <c r="I19" s="383"/>
      <c r="J19" s="454">
        <f t="shared" si="4"/>
        <v>0</v>
      </c>
      <c r="K19" s="139" t="str">
        <f>IF($Y19,IF(AND($I19&lt;&gt;"",$I19&lt;&gt;0),ROUND(ROUND($I19,3)*Cenas!$B$31*Cenas!B$35,2),0),"")</f>
        <v/>
      </c>
      <c r="L19" s="119" t="str">
        <f>IF($Y19,IF(AND($I19&lt;&gt;"",$I19&lt;&gt;0),ROUND(ROUND($I19,3)*Cenas!$B$31*Cenas!C$35,2),0),"")</f>
        <v/>
      </c>
      <c r="M19" s="119" t="str">
        <f>IF($Y19,IF(AND($I19&lt;&gt;"",$I19&lt;&gt;0),ROUND(ROUND($I19,3)*Cenas!$B$31*Cenas!D$35,2),0),"")</f>
        <v/>
      </c>
      <c r="N19" s="140" t="str">
        <f>IF($Y19,IF(AND($I19&lt;&gt;"",$I19&lt;&gt;0),ROUND(ROUND($I19,3)*Cenas!$B$31*Cenas!E$35,2),0),"")</f>
        <v/>
      </c>
      <c r="Q19" s="1" t="e">
        <f t="shared" si="0"/>
        <v>#VALUE!</v>
      </c>
      <c r="R19" s="1" t="e">
        <f t="shared" si="1"/>
        <v>#VALUE!</v>
      </c>
      <c r="S19" s="1" t="e">
        <f t="shared" si="2"/>
        <v>#VALUE!</v>
      </c>
      <c r="T19" t="b">
        <f>OR(IF(U19,IF(W19,#REF!&gt;='Daļu izvēle'!J16)),NOT(W19))</f>
        <v>1</v>
      </c>
      <c r="U19" t="b">
        <f t="shared" si="3"/>
        <v>1</v>
      </c>
      <c r="V19" t="e">
        <f t="shared" si="5"/>
        <v>#VALUE!</v>
      </c>
      <c r="W19" t="b">
        <f>AND(NOT(ISBLANK('Daļu izvēle'!W16)),A19="x")</f>
        <v>0</v>
      </c>
      <c r="Y19" s="56" t="b">
        <f>AND($A19="x",'Daļu izvēle'!W16&lt;&gt;"",'Daļu izvēle'!W16&lt;&gt;0)</f>
        <v>0</v>
      </c>
      <c r="Z19" s="57" t="b">
        <f t="shared" si="6"/>
        <v>0</v>
      </c>
      <c r="AA19" s="57" t="b">
        <f>I19&gt;=0.85*Stādīšana!I19</f>
        <v>1</v>
      </c>
      <c r="AB19" s="57" t="b">
        <f t="shared" si="7"/>
        <v>1</v>
      </c>
    </row>
    <row r="20" spans="1:28" hidden="1" x14ac:dyDescent="0.3">
      <c r="A20" s="445" t="str">
        <f>SUBSTITUTE('Daļu izvēle'!A17,"0","")</f>
        <v/>
      </c>
      <c r="B20" s="443">
        <f>'Daļu izvēle'!B17</f>
        <v>9</v>
      </c>
      <c r="C20" s="365" t="str">
        <f>'Daļu izvēle'!C17</f>
        <v>Austrumvidzeme</v>
      </c>
      <c r="D20" s="366" t="str">
        <f>'Daļu izvēle'!D17</f>
        <v>Sikšņu</v>
      </c>
      <c r="E20" s="446">
        <f>'Daļu izvēle'!W17</f>
        <v>100</v>
      </c>
      <c r="F20" s="446">
        <f>'Daļu izvēle'!X17</f>
        <v>80</v>
      </c>
      <c r="G20" s="117">
        <f>'Daļu izvēle'!Y17</f>
        <v>0</v>
      </c>
      <c r="H20" s="118">
        <f>'Daļu izvēle'!Z17</f>
        <v>0</v>
      </c>
      <c r="I20" s="383"/>
      <c r="J20" s="454">
        <f t="shared" si="4"/>
        <v>0</v>
      </c>
      <c r="K20" s="139" t="str">
        <f>IF($Y20,IF(AND($I20&lt;&gt;"",$I20&lt;&gt;0),ROUND(ROUND($I20,3)*Cenas!$B$31*Cenas!B$35,2),0),"")</f>
        <v/>
      </c>
      <c r="L20" s="119" t="str">
        <f>IF($Y20,IF(AND($I20&lt;&gt;"",$I20&lt;&gt;0),ROUND(ROUND($I20,3)*Cenas!$B$31*Cenas!C$35,2),0),"")</f>
        <v/>
      </c>
      <c r="M20" s="119" t="str">
        <f>IF($Y20,IF(AND($I20&lt;&gt;"",$I20&lt;&gt;0),ROUND(ROUND($I20,3)*Cenas!$B$31*Cenas!D$35,2),0),"")</f>
        <v/>
      </c>
      <c r="N20" s="140" t="str">
        <f>IF($Y20,IF(AND($I20&lt;&gt;"",$I20&lt;&gt;0),ROUND(ROUND($I20,3)*Cenas!$B$31*Cenas!E$35,2),0),"")</f>
        <v/>
      </c>
      <c r="Q20" s="1" t="e">
        <f t="shared" si="0"/>
        <v>#VALUE!</v>
      </c>
      <c r="R20" s="1" t="e">
        <f t="shared" si="1"/>
        <v>#VALUE!</v>
      </c>
      <c r="S20" s="1" t="e">
        <f t="shared" si="2"/>
        <v>#VALUE!</v>
      </c>
      <c r="T20" t="b">
        <f>OR(IF(U20,IF(W20,#REF!&gt;='Daļu izvēle'!J17)),NOT(W20))</f>
        <v>1</v>
      </c>
      <c r="U20" t="b">
        <f t="shared" si="3"/>
        <v>1</v>
      </c>
      <c r="V20" t="e">
        <f t="shared" si="5"/>
        <v>#VALUE!</v>
      </c>
      <c r="W20" t="b">
        <f>AND(NOT(ISBLANK('Daļu izvēle'!W17)),A20="x")</f>
        <v>0</v>
      </c>
      <c r="Y20" s="56" t="b">
        <f>AND($A20="x",'Daļu izvēle'!W17&lt;&gt;"",'Daļu izvēle'!W17&lt;&gt;0)</f>
        <v>0</v>
      </c>
      <c r="Z20" s="57" t="b">
        <f t="shared" si="6"/>
        <v>0</v>
      </c>
      <c r="AA20" s="57" t="b">
        <f>I20&gt;=0.85*Stādīšana!I20</f>
        <v>1</v>
      </c>
      <c r="AB20" s="57" t="b">
        <f t="shared" si="7"/>
        <v>1</v>
      </c>
    </row>
    <row r="21" spans="1:28" hidden="1" x14ac:dyDescent="0.3">
      <c r="A21" s="445" t="str">
        <f>SUBSTITUTE('Daļu izvēle'!A18,"0","")</f>
        <v/>
      </c>
      <c r="B21" s="443">
        <f>'Daļu izvēle'!B18</f>
        <v>10</v>
      </c>
      <c r="C21" s="365" t="str">
        <f>'Daļu izvēle'!C18</f>
        <v>Austrumvidzeme</v>
      </c>
      <c r="D21" s="366" t="str">
        <f>'Daļu izvēle'!D18</f>
        <v>Sikšņu</v>
      </c>
      <c r="E21" s="446">
        <f>'Daļu izvēle'!W18</f>
        <v>100</v>
      </c>
      <c r="F21" s="446">
        <f>'Daļu izvēle'!X18</f>
        <v>80</v>
      </c>
      <c r="G21" s="117">
        <f>'Daļu izvēle'!Y18</f>
        <v>0</v>
      </c>
      <c r="H21" s="118">
        <f>'Daļu izvēle'!Z18</f>
        <v>0</v>
      </c>
      <c r="I21" s="383"/>
      <c r="J21" s="454">
        <f t="shared" si="4"/>
        <v>0</v>
      </c>
      <c r="K21" s="139" t="str">
        <f>IF($Y21,IF(AND($I21&lt;&gt;"",$I21&lt;&gt;0),ROUND(ROUND($I21,3)*Cenas!$B$31*Cenas!B$35,2),0),"")</f>
        <v/>
      </c>
      <c r="L21" s="119" t="str">
        <f>IF($Y21,IF(AND($I21&lt;&gt;"",$I21&lt;&gt;0),ROUND(ROUND($I21,3)*Cenas!$B$31*Cenas!C$35,2),0),"")</f>
        <v/>
      </c>
      <c r="M21" s="119" t="str">
        <f>IF($Y21,IF(AND($I21&lt;&gt;"",$I21&lt;&gt;0),ROUND(ROUND($I21,3)*Cenas!$B$31*Cenas!D$35,2),0),"")</f>
        <v/>
      </c>
      <c r="N21" s="140" t="str">
        <f>IF($Y21,IF(AND($I21&lt;&gt;"",$I21&lt;&gt;0),ROUND(ROUND($I21,3)*Cenas!$B$31*Cenas!E$35,2),0),"")</f>
        <v/>
      </c>
      <c r="Q21" s="1" t="e">
        <f t="shared" si="0"/>
        <v>#VALUE!</v>
      </c>
      <c r="R21" s="1" t="e">
        <f t="shared" si="1"/>
        <v>#VALUE!</v>
      </c>
      <c r="S21" s="1" t="e">
        <f t="shared" si="2"/>
        <v>#VALUE!</v>
      </c>
      <c r="T21" t="b">
        <f>OR(IF(U21,IF(W21,#REF!&gt;='Daļu izvēle'!J18)),NOT(W21))</f>
        <v>1</v>
      </c>
      <c r="U21" t="b">
        <f t="shared" si="3"/>
        <v>1</v>
      </c>
      <c r="V21" t="e">
        <f t="shared" si="5"/>
        <v>#VALUE!</v>
      </c>
      <c r="W21" t="b">
        <f>AND(NOT(ISBLANK('Daļu izvēle'!W18)),A21="x")</f>
        <v>0</v>
      </c>
      <c r="Y21" s="56" t="b">
        <f>AND($A21="x",'Daļu izvēle'!W18&lt;&gt;"",'Daļu izvēle'!W18&lt;&gt;0)</f>
        <v>0</v>
      </c>
      <c r="Z21" s="57" t="b">
        <f t="shared" si="6"/>
        <v>0</v>
      </c>
      <c r="AA21" s="57" t="b">
        <f>I21&gt;=0.85*Stādīšana!I21</f>
        <v>1</v>
      </c>
      <c r="AB21" s="57" t="b">
        <f t="shared" si="7"/>
        <v>1</v>
      </c>
    </row>
    <row r="22" spans="1:28" hidden="1" x14ac:dyDescent="0.3">
      <c r="A22" s="445" t="str">
        <f>SUBSTITUTE('Daļu izvēle'!A19,"0","")</f>
        <v/>
      </c>
      <c r="B22" s="443">
        <f>'Daļu izvēle'!B19</f>
        <v>11</v>
      </c>
      <c r="C22" s="365" t="str">
        <f>'Daļu izvēle'!C19</f>
        <v>Austrumvidzeme</v>
      </c>
      <c r="D22" s="366" t="str">
        <f>'Daļu izvēle'!D19</f>
        <v>Sikšņu</v>
      </c>
      <c r="E22" s="446">
        <f>'Daļu izvēle'!W19</f>
        <v>175</v>
      </c>
      <c r="F22" s="446">
        <f>'Daļu izvēle'!X19</f>
        <v>0</v>
      </c>
      <c r="G22" s="117">
        <f>'Daļu izvēle'!Y19</f>
        <v>0</v>
      </c>
      <c r="H22" s="118">
        <f>'Daļu izvēle'!Z19</f>
        <v>0</v>
      </c>
      <c r="I22" s="383"/>
      <c r="J22" s="454">
        <f t="shared" si="4"/>
        <v>0</v>
      </c>
      <c r="K22" s="139" t="str">
        <f>IF($Y22,IF(AND($I22&lt;&gt;"",$I22&lt;&gt;0),ROUND(ROUND($I22,3)*Cenas!$B$31*Cenas!B$35,2),0),"")</f>
        <v/>
      </c>
      <c r="L22" s="119" t="str">
        <f>IF($Y22,IF(AND($I22&lt;&gt;"",$I22&lt;&gt;0),ROUND(ROUND($I22,3)*Cenas!$B$31*Cenas!C$35,2),0),"")</f>
        <v/>
      </c>
      <c r="M22" s="119" t="str">
        <f>IF($Y22,IF(AND($I22&lt;&gt;"",$I22&lt;&gt;0),ROUND(ROUND($I22,3)*Cenas!$B$31*Cenas!D$35,2),0),"")</f>
        <v/>
      </c>
      <c r="N22" s="140" t="str">
        <f>IF($Y22,IF(AND($I22&lt;&gt;"",$I22&lt;&gt;0),ROUND(ROUND($I22,3)*Cenas!$B$31*Cenas!E$35,2),0),"")</f>
        <v/>
      </c>
      <c r="Q22" s="1" t="e">
        <f t="shared" si="0"/>
        <v>#VALUE!</v>
      </c>
      <c r="R22" s="1" t="e">
        <f t="shared" si="1"/>
        <v>#VALUE!</v>
      </c>
      <c r="S22" s="1" t="e">
        <f t="shared" si="2"/>
        <v>#VALUE!</v>
      </c>
      <c r="T22" t="b">
        <f>OR(IF(U22,IF(W22,#REF!&gt;='Daļu izvēle'!J19)),NOT(W22))</f>
        <v>1</v>
      </c>
      <c r="U22" t="b">
        <f t="shared" si="3"/>
        <v>1</v>
      </c>
      <c r="V22" t="e">
        <f t="shared" si="5"/>
        <v>#VALUE!</v>
      </c>
      <c r="W22" t="b">
        <f>AND(NOT(ISBLANK('Daļu izvēle'!W19)),A22="x")</f>
        <v>0</v>
      </c>
      <c r="Y22" s="56" t="b">
        <f>AND($A22="x",'Daļu izvēle'!W19&lt;&gt;"",'Daļu izvēle'!W19&lt;&gt;0)</f>
        <v>0</v>
      </c>
      <c r="Z22" s="57" t="b">
        <f t="shared" si="6"/>
        <v>0</v>
      </c>
      <c r="AA22" s="57" t="b">
        <f>I22&gt;=0.85*Stādīšana!I22</f>
        <v>1</v>
      </c>
      <c r="AB22" s="57" t="b">
        <f t="shared" si="7"/>
        <v>1</v>
      </c>
    </row>
    <row r="23" spans="1:28" hidden="1" x14ac:dyDescent="0.3">
      <c r="A23" s="445" t="str">
        <f>SUBSTITUTE('Daļu izvēle'!A20,"0","")</f>
        <v/>
      </c>
      <c r="B23" s="443">
        <f>'Daļu izvēle'!B20</f>
        <v>12</v>
      </c>
      <c r="C23" s="365" t="str">
        <f>'Daļu izvēle'!C20</f>
        <v>Austrumvidzeme</v>
      </c>
      <c r="D23" s="366" t="str">
        <f>'Daļu izvēle'!D20</f>
        <v>Sikšņu</v>
      </c>
      <c r="E23" s="446">
        <f>'Daļu izvēle'!W20</f>
        <v>75</v>
      </c>
      <c r="F23" s="446">
        <f>'Daļu izvēle'!X20</f>
        <v>0</v>
      </c>
      <c r="G23" s="117">
        <f>'Daļu izvēle'!Y20</f>
        <v>0</v>
      </c>
      <c r="H23" s="118">
        <f>'Daļu izvēle'!Z20</f>
        <v>0</v>
      </c>
      <c r="I23" s="383"/>
      <c r="J23" s="454">
        <f t="shared" si="4"/>
        <v>0</v>
      </c>
      <c r="K23" s="139" t="str">
        <f>IF($Y23,IF(AND($I23&lt;&gt;"",$I23&lt;&gt;0),ROUND(ROUND($I23,3)*Cenas!$B$31*Cenas!B$35,2),0),"")</f>
        <v/>
      </c>
      <c r="L23" s="119" t="str">
        <f>IF($Y23,IF(AND($I23&lt;&gt;"",$I23&lt;&gt;0),ROUND(ROUND($I23,3)*Cenas!$B$31*Cenas!C$35,2),0),"")</f>
        <v/>
      </c>
      <c r="M23" s="119" t="str">
        <f>IF($Y23,IF(AND($I23&lt;&gt;"",$I23&lt;&gt;0),ROUND(ROUND($I23,3)*Cenas!$B$31*Cenas!D$35,2),0),"")</f>
        <v/>
      </c>
      <c r="N23" s="140" t="str">
        <f>IF($Y23,IF(AND($I23&lt;&gt;"",$I23&lt;&gt;0),ROUND(ROUND($I23,3)*Cenas!$B$31*Cenas!E$35,2),0),"")</f>
        <v/>
      </c>
      <c r="Q23" s="1" t="e">
        <f t="shared" si="0"/>
        <v>#VALUE!</v>
      </c>
      <c r="R23" s="1" t="e">
        <f t="shared" si="1"/>
        <v>#VALUE!</v>
      </c>
      <c r="S23" s="1" t="e">
        <f t="shared" si="2"/>
        <v>#VALUE!</v>
      </c>
      <c r="T23" t="b">
        <f>OR(IF(U23,IF(W23,#REF!&gt;='Daļu izvēle'!J20)),NOT(W23))</f>
        <v>1</v>
      </c>
      <c r="U23" t="b">
        <f t="shared" si="3"/>
        <v>1</v>
      </c>
      <c r="V23" t="e">
        <f t="shared" si="5"/>
        <v>#VALUE!</v>
      </c>
      <c r="W23" t="b">
        <f>AND(NOT(ISBLANK('Daļu izvēle'!W20)),A23="x")</f>
        <v>0</v>
      </c>
      <c r="Y23" s="56" t="b">
        <f>AND($A23="x",'Daļu izvēle'!W20&lt;&gt;"",'Daļu izvēle'!W20&lt;&gt;0)</f>
        <v>0</v>
      </c>
      <c r="Z23" s="57" t="b">
        <f t="shared" si="6"/>
        <v>0</v>
      </c>
      <c r="AA23" s="57" t="b">
        <f>I23&gt;=0.85*Stādīšana!I23</f>
        <v>1</v>
      </c>
      <c r="AB23" s="57" t="b">
        <f t="shared" si="7"/>
        <v>1</v>
      </c>
    </row>
    <row r="24" spans="1:28" hidden="1" x14ac:dyDescent="0.3">
      <c r="A24" s="445" t="str">
        <f>SUBSTITUTE('Daļu izvēle'!A21,"0","")</f>
        <v/>
      </c>
      <c r="B24" s="443">
        <f>'Daļu izvēle'!B21</f>
        <v>13</v>
      </c>
      <c r="C24" s="365" t="str">
        <f>'Daļu izvēle'!C21</f>
        <v>Austrumvidzeme</v>
      </c>
      <c r="D24" s="366" t="str">
        <f>'Daļu izvēle'!D21</f>
        <v>Melnupes</v>
      </c>
      <c r="E24" s="446">
        <f>'Daļu izvēle'!W21</f>
        <v>0</v>
      </c>
      <c r="F24" s="446">
        <f>'Daļu izvēle'!X21</f>
        <v>0</v>
      </c>
      <c r="G24" s="117">
        <f>'Daļu izvēle'!Y21</f>
        <v>0</v>
      </c>
      <c r="H24" s="118">
        <f>'Daļu izvēle'!Z21</f>
        <v>0</v>
      </c>
      <c r="I24" s="383"/>
      <c r="J24" s="454">
        <f t="shared" si="4"/>
        <v>0</v>
      </c>
      <c r="K24" s="139" t="str">
        <f>IF($Y24,IF(AND($I24&lt;&gt;"",$I24&lt;&gt;0),ROUND(ROUND($I24,3)*Cenas!$B$31*Cenas!B$35,2),0),"")</f>
        <v/>
      </c>
      <c r="L24" s="119" t="str">
        <f>IF($Y24,IF(AND($I24&lt;&gt;"",$I24&lt;&gt;0),ROUND(ROUND($I24,3)*Cenas!$B$31*Cenas!C$35,2),0),"")</f>
        <v/>
      </c>
      <c r="M24" s="119" t="str">
        <f>IF($Y24,IF(AND($I24&lt;&gt;"",$I24&lt;&gt;0),ROUND(ROUND($I24,3)*Cenas!$B$31*Cenas!D$35,2),0),"")</f>
        <v/>
      </c>
      <c r="N24" s="140" t="str">
        <f>IF($Y24,IF(AND($I24&lt;&gt;"",$I24&lt;&gt;0),ROUND(ROUND($I24,3)*Cenas!$B$31*Cenas!E$35,2),0),"")</f>
        <v/>
      </c>
      <c r="Q24" s="1" t="e">
        <f t="shared" si="0"/>
        <v>#VALUE!</v>
      </c>
      <c r="R24" s="1" t="e">
        <f t="shared" si="1"/>
        <v>#VALUE!</v>
      </c>
      <c r="S24" s="1" t="e">
        <f t="shared" si="2"/>
        <v>#VALUE!</v>
      </c>
      <c r="T24" t="b">
        <f>OR(IF(U24,IF(W24,#REF!&gt;='Daļu izvēle'!J21)),NOT(W24))</f>
        <v>1</v>
      </c>
      <c r="U24" t="b">
        <f t="shared" si="3"/>
        <v>1</v>
      </c>
      <c r="V24" t="e">
        <f t="shared" si="5"/>
        <v>#VALUE!</v>
      </c>
      <c r="W24" t="b">
        <f>AND(NOT(ISBLANK('Daļu izvēle'!W21)),A24="x")</f>
        <v>0</v>
      </c>
      <c r="Y24" s="56" t="b">
        <f>AND($A24="x",'Daļu izvēle'!W21&lt;&gt;"",'Daļu izvēle'!W21&lt;&gt;0)</f>
        <v>0</v>
      </c>
      <c r="Z24" s="57" t="b">
        <f t="shared" si="6"/>
        <v>0</v>
      </c>
      <c r="AA24" s="57" t="b">
        <f>I24&gt;=0.85*Stādīšana!I24</f>
        <v>1</v>
      </c>
      <c r="AB24" s="57" t="b">
        <f t="shared" si="7"/>
        <v>1</v>
      </c>
    </row>
    <row r="25" spans="1:28" hidden="1" x14ac:dyDescent="0.3">
      <c r="A25" s="445" t="str">
        <f>SUBSTITUTE('Daļu izvēle'!A22,"0","")</f>
        <v/>
      </c>
      <c r="B25" s="443">
        <f>'Daļu izvēle'!B22</f>
        <v>14</v>
      </c>
      <c r="C25" s="365" t="str">
        <f>'Daļu izvēle'!C22</f>
        <v>Austrumvidzeme</v>
      </c>
      <c r="D25" s="366" t="str">
        <f>'Daļu izvēle'!D22</f>
        <v>Mālupes</v>
      </c>
      <c r="E25" s="446">
        <f>'Daļu izvēle'!W22</f>
        <v>50</v>
      </c>
      <c r="F25" s="446">
        <f>'Daļu izvēle'!X22</f>
        <v>30</v>
      </c>
      <c r="G25" s="117">
        <f>'Daļu izvēle'!Y22</f>
        <v>0</v>
      </c>
      <c r="H25" s="118">
        <f>'Daļu izvēle'!Z22</f>
        <v>0</v>
      </c>
      <c r="I25" s="383"/>
      <c r="J25" s="454">
        <f t="shared" si="4"/>
        <v>0</v>
      </c>
      <c r="K25" s="139" t="str">
        <f>IF($Y25,IF(AND($I25&lt;&gt;"",$I25&lt;&gt;0),ROUND(ROUND($I25,3)*Cenas!$B$31*Cenas!B$35,2),0),"")</f>
        <v/>
      </c>
      <c r="L25" s="119" t="str">
        <f>IF($Y25,IF(AND($I25&lt;&gt;"",$I25&lt;&gt;0),ROUND(ROUND($I25,3)*Cenas!$B$31*Cenas!C$35,2),0),"")</f>
        <v/>
      </c>
      <c r="M25" s="119" t="str">
        <f>IF($Y25,IF(AND($I25&lt;&gt;"",$I25&lt;&gt;0),ROUND(ROUND($I25,3)*Cenas!$B$31*Cenas!D$35,2),0),"")</f>
        <v/>
      </c>
      <c r="N25" s="140" t="str">
        <f>IF($Y25,IF(AND($I25&lt;&gt;"",$I25&lt;&gt;0),ROUND(ROUND($I25,3)*Cenas!$B$31*Cenas!E$35,2),0),"")</f>
        <v/>
      </c>
      <c r="Q25" s="1" t="e">
        <f t="shared" si="0"/>
        <v>#VALUE!</v>
      </c>
      <c r="R25" s="1" t="e">
        <f t="shared" si="1"/>
        <v>#VALUE!</v>
      </c>
      <c r="S25" s="1" t="e">
        <f t="shared" si="2"/>
        <v>#VALUE!</v>
      </c>
      <c r="T25" t="b">
        <f>OR(IF(U25,IF(W25,#REF!&gt;='Daļu izvēle'!J22)),NOT(W25))</f>
        <v>1</v>
      </c>
      <c r="U25" t="b">
        <f t="shared" si="3"/>
        <v>1</v>
      </c>
      <c r="V25" t="e">
        <f t="shared" si="5"/>
        <v>#VALUE!</v>
      </c>
      <c r="W25" t="b">
        <f>AND(NOT(ISBLANK('Daļu izvēle'!W22)),A25="x")</f>
        <v>0</v>
      </c>
      <c r="Y25" s="56" t="b">
        <f>AND($A25="x",'Daļu izvēle'!W22&lt;&gt;"",'Daļu izvēle'!W22&lt;&gt;0)</f>
        <v>0</v>
      </c>
      <c r="Z25" s="57" t="b">
        <f t="shared" si="6"/>
        <v>0</v>
      </c>
      <c r="AA25" s="57" t="b">
        <f>I25&gt;=0.85*Stādīšana!I25</f>
        <v>1</v>
      </c>
      <c r="AB25" s="57" t="b">
        <f t="shared" si="7"/>
        <v>1</v>
      </c>
    </row>
    <row r="26" spans="1:28" hidden="1" x14ac:dyDescent="0.3">
      <c r="A26" s="445" t="str">
        <f>SUBSTITUTE('Daļu izvēle'!A23,"0","")</f>
        <v/>
      </c>
      <c r="B26" s="443">
        <f>'Daļu izvēle'!B23</f>
        <v>15</v>
      </c>
      <c r="C26" s="365" t="str">
        <f>'Daļu izvēle'!C23</f>
        <v>Austrumvidzeme</v>
      </c>
      <c r="D26" s="366" t="str">
        <f>'Daļu izvēle'!D23</f>
        <v>Mālupes</v>
      </c>
      <c r="E26" s="446">
        <f>'Daļu izvēle'!W23</f>
        <v>50</v>
      </c>
      <c r="F26" s="446">
        <f>'Daļu izvēle'!X23</f>
        <v>30</v>
      </c>
      <c r="G26" s="117">
        <f>'Daļu izvēle'!Y23</f>
        <v>0</v>
      </c>
      <c r="H26" s="118">
        <f>'Daļu izvēle'!Z23</f>
        <v>0</v>
      </c>
      <c r="I26" s="383"/>
      <c r="J26" s="454">
        <f t="shared" si="4"/>
        <v>0</v>
      </c>
      <c r="K26" s="139" t="str">
        <f>IF($Y26,IF(AND($I26&lt;&gt;"",$I26&lt;&gt;0),ROUND(ROUND($I26,3)*Cenas!$B$31*Cenas!B$35,2),0),"")</f>
        <v/>
      </c>
      <c r="L26" s="119" t="str">
        <f>IF($Y26,IF(AND($I26&lt;&gt;"",$I26&lt;&gt;0),ROUND(ROUND($I26,3)*Cenas!$B$31*Cenas!C$35,2),0),"")</f>
        <v/>
      </c>
      <c r="M26" s="119" t="str">
        <f>IF($Y26,IF(AND($I26&lt;&gt;"",$I26&lt;&gt;0),ROUND(ROUND($I26,3)*Cenas!$B$31*Cenas!D$35,2),0),"")</f>
        <v/>
      </c>
      <c r="N26" s="140" t="str">
        <f>IF($Y26,IF(AND($I26&lt;&gt;"",$I26&lt;&gt;0),ROUND(ROUND($I26,3)*Cenas!$B$31*Cenas!E$35,2),0),"")</f>
        <v/>
      </c>
      <c r="Q26" s="1" t="e">
        <f t="shared" si="0"/>
        <v>#VALUE!</v>
      </c>
      <c r="R26" s="1" t="e">
        <f t="shared" si="1"/>
        <v>#VALUE!</v>
      </c>
      <c r="S26" s="1" t="e">
        <f t="shared" si="2"/>
        <v>#VALUE!</v>
      </c>
      <c r="T26" t="b">
        <f>OR(IF(U26,IF(W26,#REF!&gt;='Daļu izvēle'!J23)),NOT(W26))</f>
        <v>1</v>
      </c>
      <c r="U26" t="b">
        <f t="shared" si="3"/>
        <v>1</v>
      </c>
      <c r="V26" t="e">
        <f t="shared" si="5"/>
        <v>#VALUE!</v>
      </c>
      <c r="W26" t="b">
        <f>AND(NOT(ISBLANK('Daļu izvēle'!W23)),A26="x")</f>
        <v>0</v>
      </c>
      <c r="Y26" s="56" t="b">
        <f>AND($A26="x",'Daļu izvēle'!W23&lt;&gt;"",'Daļu izvēle'!W23&lt;&gt;0)</f>
        <v>0</v>
      </c>
      <c r="Z26" s="57" t="b">
        <f t="shared" si="6"/>
        <v>0</v>
      </c>
      <c r="AA26" s="57" t="b">
        <f>I26&gt;=0.85*Stādīšana!I26</f>
        <v>1</v>
      </c>
      <c r="AB26" s="57" t="b">
        <f t="shared" si="7"/>
        <v>1</v>
      </c>
    </row>
    <row r="27" spans="1:28" hidden="1" x14ac:dyDescent="0.3">
      <c r="A27" s="445" t="str">
        <f>SUBSTITUTE('Daļu izvēle'!A24,"0","")</f>
        <v/>
      </c>
      <c r="B27" s="443">
        <f>'Daļu izvēle'!B24</f>
        <v>16</v>
      </c>
      <c r="C27" s="365" t="str">
        <f>'Daļu izvēle'!C24</f>
        <v>Austrumvidzeme</v>
      </c>
      <c r="D27" s="366" t="str">
        <f>'Daļu izvēle'!D24</f>
        <v>Mālupes</v>
      </c>
      <c r="E27" s="446">
        <f>'Daļu izvēle'!W24</f>
        <v>50</v>
      </c>
      <c r="F27" s="446">
        <f>'Daļu izvēle'!X24</f>
        <v>0</v>
      </c>
      <c r="G27" s="117">
        <f>'Daļu izvēle'!Y24</f>
        <v>0</v>
      </c>
      <c r="H27" s="118">
        <f>'Daļu izvēle'!Z24</f>
        <v>0</v>
      </c>
      <c r="I27" s="383"/>
      <c r="J27" s="454">
        <f t="shared" si="4"/>
        <v>0</v>
      </c>
      <c r="K27" s="139" t="str">
        <f>IF($Y27,IF(AND($I27&lt;&gt;"",$I27&lt;&gt;0),ROUND(ROUND($I27,3)*Cenas!$B$31*Cenas!B$35,2),0),"")</f>
        <v/>
      </c>
      <c r="L27" s="119" t="str">
        <f>IF($Y27,IF(AND($I27&lt;&gt;"",$I27&lt;&gt;0),ROUND(ROUND($I27,3)*Cenas!$B$31*Cenas!C$35,2),0),"")</f>
        <v/>
      </c>
      <c r="M27" s="119" t="str">
        <f>IF($Y27,IF(AND($I27&lt;&gt;"",$I27&lt;&gt;0),ROUND(ROUND($I27,3)*Cenas!$B$31*Cenas!D$35,2),0),"")</f>
        <v/>
      </c>
      <c r="N27" s="140" t="str">
        <f>IF($Y27,IF(AND($I27&lt;&gt;"",$I27&lt;&gt;0),ROUND(ROUND($I27,3)*Cenas!$B$31*Cenas!E$35,2),0),"")</f>
        <v/>
      </c>
      <c r="Q27" s="1" t="e">
        <f t="shared" si="0"/>
        <v>#VALUE!</v>
      </c>
      <c r="R27" s="1" t="e">
        <f t="shared" si="1"/>
        <v>#VALUE!</v>
      </c>
      <c r="S27" s="1" t="e">
        <f t="shared" si="2"/>
        <v>#VALUE!</v>
      </c>
      <c r="T27" t="b">
        <f>OR(IF(U27,IF(W27,#REF!&gt;='Daļu izvēle'!J24)),NOT(W27))</f>
        <v>1</v>
      </c>
      <c r="U27" t="b">
        <f t="shared" si="3"/>
        <v>1</v>
      </c>
      <c r="V27" t="e">
        <f t="shared" si="5"/>
        <v>#VALUE!</v>
      </c>
      <c r="W27" t="b">
        <f>AND(NOT(ISBLANK('Daļu izvēle'!W24)),A27="x")</f>
        <v>0</v>
      </c>
      <c r="Y27" s="56" t="b">
        <f>AND($A27="x",'Daļu izvēle'!W24&lt;&gt;"",'Daļu izvēle'!W24&lt;&gt;0)</f>
        <v>0</v>
      </c>
      <c r="Z27" s="57" t="b">
        <f t="shared" si="6"/>
        <v>0</v>
      </c>
      <c r="AA27" s="57" t="b">
        <f>I27&gt;=0.85*Stādīšana!I27</f>
        <v>1</v>
      </c>
      <c r="AB27" s="57" t="b">
        <f t="shared" si="7"/>
        <v>1</v>
      </c>
    </row>
    <row r="28" spans="1:28" hidden="1" x14ac:dyDescent="0.3">
      <c r="A28" s="445" t="str">
        <f>SUBSTITUTE('Daļu izvēle'!A25,"0","")</f>
        <v/>
      </c>
      <c r="B28" s="443">
        <f>'Daļu izvēle'!B25</f>
        <v>17</v>
      </c>
      <c r="C28" s="365" t="str">
        <f>'Daļu izvēle'!C25</f>
        <v>Austrumvidzeme</v>
      </c>
      <c r="D28" s="366" t="str">
        <f>'Daļu izvēle'!D25</f>
        <v>Lejasciema</v>
      </c>
      <c r="E28" s="446">
        <f>'Daļu izvēle'!W25</f>
        <v>70</v>
      </c>
      <c r="F28" s="446">
        <f>'Daļu izvēle'!X25</f>
        <v>0</v>
      </c>
      <c r="G28" s="117">
        <f>'Daļu izvēle'!Y25</f>
        <v>0</v>
      </c>
      <c r="H28" s="118">
        <f>'Daļu izvēle'!Z25</f>
        <v>0</v>
      </c>
      <c r="I28" s="383"/>
      <c r="J28" s="454">
        <f t="shared" si="4"/>
        <v>0</v>
      </c>
      <c r="K28" s="139" t="str">
        <f>IF($Y28,IF(AND($I28&lt;&gt;"",$I28&lt;&gt;0),ROUND(ROUND($I28,3)*Cenas!$B$31*Cenas!B$35,2),0),"")</f>
        <v/>
      </c>
      <c r="L28" s="119" t="str">
        <f>IF($Y28,IF(AND($I28&lt;&gt;"",$I28&lt;&gt;0),ROUND(ROUND($I28,3)*Cenas!$B$31*Cenas!C$35,2),0),"")</f>
        <v/>
      </c>
      <c r="M28" s="119" t="str">
        <f>IF($Y28,IF(AND($I28&lt;&gt;"",$I28&lt;&gt;0),ROUND(ROUND($I28,3)*Cenas!$B$31*Cenas!D$35,2),0),"")</f>
        <v/>
      </c>
      <c r="N28" s="140" t="str">
        <f>IF($Y28,IF(AND($I28&lt;&gt;"",$I28&lt;&gt;0),ROUND(ROUND($I28,3)*Cenas!$B$31*Cenas!E$35,2),0),"")</f>
        <v/>
      </c>
      <c r="Q28" s="1" t="e">
        <f t="shared" si="0"/>
        <v>#VALUE!</v>
      </c>
      <c r="R28" s="1" t="e">
        <f t="shared" si="1"/>
        <v>#VALUE!</v>
      </c>
      <c r="S28" s="1" t="e">
        <f t="shared" si="2"/>
        <v>#VALUE!</v>
      </c>
      <c r="T28" t="b">
        <f>OR(IF(U28,IF(W28,#REF!&gt;='Daļu izvēle'!J25)),NOT(W28))</f>
        <v>1</v>
      </c>
      <c r="U28" t="b">
        <f t="shared" si="3"/>
        <v>1</v>
      </c>
      <c r="V28" t="e">
        <f t="shared" si="5"/>
        <v>#VALUE!</v>
      </c>
      <c r="W28" t="b">
        <f>AND(NOT(ISBLANK('Daļu izvēle'!W25)),A28="x")</f>
        <v>0</v>
      </c>
      <c r="Y28" s="56" t="b">
        <f>AND($A28="x",'Daļu izvēle'!W25&lt;&gt;"",'Daļu izvēle'!W25&lt;&gt;0)</f>
        <v>0</v>
      </c>
      <c r="Z28" s="57" t="b">
        <f t="shared" si="6"/>
        <v>0</v>
      </c>
      <c r="AA28" s="57" t="b">
        <f>I28&gt;=0.85*Stādīšana!I28</f>
        <v>1</v>
      </c>
      <c r="AB28" s="57" t="b">
        <f t="shared" si="7"/>
        <v>1</v>
      </c>
    </row>
    <row r="29" spans="1:28" hidden="1" x14ac:dyDescent="0.3">
      <c r="A29" s="445" t="str">
        <f>SUBSTITUTE('Daļu izvēle'!A26,"0","")</f>
        <v/>
      </c>
      <c r="B29" s="443">
        <f>'Daļu izvēle'!B26</f>
        <v>18</v>
      </c>
      <c r="C29" s="365" t="str">
        <f>'Daļu izvēle'!C26</f>
        <v>Austrumvidzeme</v>
      </c>
      <c r="D29" s="366" t="str">
        <f>'Daļu izvēle'!D26</f>
        <v>Lejasciema</v>
      </c>
      <c r="E29" s="446">
        <f>'Daļu izvēle'!W26</f>
        <v>50</v>
      </c>
      <c r="F29" s="446">
        <f>'Daļu izvēle'!X26</f>
        <v>50</v>
      </c>
      <c r="G29" s="117">
        <f>'Daļu izvēle'!Y26</f>
        <v>0</v>
      </c>
      <c r="H29" s="118">
        <f>'Daļu izvēle'!Z26</f>
        <v>0</v>
      </c>
      <c r="I29" s="383"/>
      <c r="J29" s="454">
        <f t="shared" si="4"/>
        <v>0</v>
      </c>
      <c r="K29" s="139" t="str">
        <f>IF($Y29,IF(AND($I29&lt;&gt;"",$I29&lt;&gt;0),ROUND(ROUND($I29,3)*Cenas!$B$31*Cenas!B$35,2),0),"")</f>
        <v/>
      </c>
      <c r="L29" s="119" t="str">
        <f>IF($Y29,IF(AND($I29&lt;&gt;"",$I29&lt;&gt;0),ROUND(ROUND($I29,3)*Cenas!$B$31*Cenas!C$35,2),0),"")</f>
        <v/>
      </c>
      <c r="M29" s="119" t="str">
        <f>IF($Y29,IF(AND($I29&lt;&gt;"",$I29&lt;&gt;0),ROUND(ROUND($I29,3)*Cenas!$B$31*Cenas!D$35,2),0),"")</f>
        <v/>
      </c>
      <c r="N29" s="140" t="str">
        <f>IF($Y29,IF(AND($I29&lt;&gt;"",$I29&lt;&gt;0),ROUND(ROUND($I29,3)*Cenas!$B$31*Cenas!E$35,2),0),"")</f>
        <v/>
      </c>
      <c r="Q29" s="1" t="e">
        <f t="shared" si="0"/>
        <v>#VALUE!</v>
      </c>
      <c r="R29" s="1" t="e">
        <f t="shared" si="1"/>
        <v>#VALUE!</v>
      </c>
      <c r="S29" s="1" t="e">
        <f t="shared" si="2"/>
        <v>#VALUE!</v>
      </c>
      <c r="T29" t="b">
        <f>OR(IF(U29,IF(W29,#REF!&gt;='Daļu izvēle'!J26)),NOT(W29))</f>
        <v>1</v>
      </c>
      <c r="U29" t="b">
        <f t="shared" si="3"/>
        <v>1</v>
      </c>
      <c r="V29" t="e">
        <f t="shared" si="5"/>
        <v>#VALUE!</v>
      </c>
      <c r="W29" t="b">
        <f>AND(NOT(ISBLANK('Daļu izvēle'!W26)),A29="x")</f>
        <v>0</v>
      </c>
      <c r="Y29" s="56" t="b">
        <f>AND($A29="x",'Daļu izvēle'!W26&lt;&gt;"",'Daļu izvēle'!W26&lt;&gt;0)</f>
        <v>0</v>
      </c>
      <c r="Z29" s="57" t="b">
        <f t="shared" si="6"/>
        <v>0</v>
      </c>
      <c r="AA29" s="57" t="b">
        <f>I29&gt;=0.85*Stādīšana!I29</f>
        <v>1</v>
      </c>
      <c r="AB29" s="57" t="b">
        <f t="shared" si="7"/>
        <v>1</v>
      </c>
    </row>
    <row r="30" spans="1:28" hidden="1" x14ac:dyDescent="0.3">
      <c r="A30" s="445" t="str">
        <f>SUBSTITUTE('Daļu izvēle'!A27,"0","")</f>
        <v/>
      </c>
      <c r="B30" s="443">
        <f>'Daļu izvēle'!B27</f>
        <v>19</v>
      </c>
      <c r="C30" s="365" t="str">
        <f>'Daļu izvēle'!C27</f>
        <v>Austrumvidzeme</v>
      </c>
      <c r="D30" s="366" t="str">
        <f>'Daļu izvēle'!D27</f>
        <v>Lejasciema</v>
      </c>
      <c r="E30" s="446">
        <f>'Daļu izvēle'!W27</f>
        <v>80</v>
      </c>
      <c r="F30" s="446">
        <f>'Daļu izvēle'!X27</f>
        <v>80</v>
      </c>
      <c r="G30" s="117">
        <f>'Daļu izvēle'!Y27</f>
        <v>0</v>
      </c>
      <c r="H30" s="118">
        <f>'Daļu izvēle'!Z27</f>
        <v>0</v>
      </c>
      <c r="I30" s="383"/>
      <c r="J30" s="454">
        <f t="shared" si="4"/>
        <v>0</v>
      </c>
      <c r="K30" s="139" t="str">
        <f>IF($Y30,IF(AND($I30&lt;&gt;"",$I30&lt;&gt;0),ROUND(ROUND($I30,3)*Cenas!$B$31*Cenas!B$35,2),0),"")</f>
        <v/>
      </c>
      <c r="L30" s="119" t="str">
        <f>IF($Y30,IF(AND($I30&lt;&gt;"",$I30&lt;&gt;0),ROUND(ROUND($I30,3)*Cenas!$B$31*Cenas!C$35,2),0),"")</f>
        <v/>
      </c>
      <c r="M30" s="119" t="str">
        <f>IF($Y30,IF(AND($I30&lt;&gt;"",$I30&lt;&gt;0),ROUND(ROUND($I30,3)*Cenas!$B$31*Cenas!D$35,2),0),"")</f>
        <v/>
      </c>
      <c r="N30" s="140" t="str">
        <f>IF($Y30,IF(AND($I30&lt;&gt;"",$I30&lt;&gt;0),ROUND(ROUND($I30,3)*Cenas!$B$31*Cenas!E$35,2),0),"")</f>
        <v/>
      </c>
      <c r="Q30" s="1" t="e">
        <f t="shared" si="0"/>
        <v>#VALUE!</v>
      </c>
      <c r="R30" s="1" t="e">
        <f t="shared" si="1"/>
        <v>#VALUE!</v>
      </c>
      <c r="S30" s="1" t="e">
        <f t="shared" si="2"/>
        <v>#VALUE!</v>
      </c>
      <c r="T30" t="b">
        <f>OR(IF(U30,IF(W30,#REF!&gt;='Daļu izvēle'!J27)),NOT(W30))</f>
        <v>1</v>
      </c>
      <c r="U30" t="b">
        <f t="shared" si="3"/>
        <v>1</v>
      </c>
      <c r="V30" t="e">
        <f t="shared" si="5"/>
        <v>#VALUE!</v>
      </c>
      <c r="W30" t="b">
        <f>AND(NOT(ISBLANK('Daļu izvēle'!W27)),A30="x")</f>
        <v>0</v>
      </c>
      <c r="Y30" s="56" t="b">
        <f>AND($A30="x",'Daļu izvēle'!W27&lt;&gt;"",'Daļu izvēle'!W27&lt;&gt;0)</f>
        <v>0</v>
      </c>
      <c r="Z30" s="57" t="b">
        <f t="shared" si="6"/>
        <v>0</v>
      </c>
      <c r="AA30" s="57" t="b">
        <f>I30&gt;=0.85*Stādīšana!I30</f>
        <v>1</v>
      </c>
      <c r="AB30" s="57" t="b">
        <f t="shared" si="7"/>
        <v>1</v>
      </c>
    </row>
    <row r="31" spans="1:28" hidden="1" x14ac:dyDescent="0.3">
      <c r="A31" s="445" t="str">
        <f>SUBSTITUTE('Daļu izvēle'!A28,"0","")</f>
        <v/>
      </c>
      <c r="B31" s="443">
        <f>'Daļu izvēle'!B28</f>
        <v>20</v>
      </c>
      <c r="C31" s="365" t="str">
        <f>'Daļu izvēle'!C28</f>
        <v>Austrumvidzeme</v>
      </c>
      <c r="D31" s="366" t="str">
        <f>'Daļu izvēle'!D28</f>
        <v>Pededzes</v>
      </c>
      <c r="E31" s="446">
        <f>'Daļu izvēle'!W28</f>
        <v>50</v>
      </c>
      <c r="F31" s="446">
        <f>'Daļu izvēle'!X28</f>
        <v>40</v>
      </c>
      <c r="G31" s="117">
        <f>'Daļu izvēle'!Y28</f>
        <v>0</v>
      </c>
      <c r="H31" s="118">
        <f>'Daļu izvēle'!Z28</f>
        <v>0</v>
      </c>
      <c r="I31" s="383"/>
      <c r="J31" s="454">
        <f t="shared" si="4"/>
        <v>0</v>
      </c>
      <c r="K31" s="139" t="str">
        <f>IF($Y31,IF(AND($I31&lt;&gt;"",$I31&lt;&gt;0),ROUND(ROUND($I31,3)*Cenas!$B$31*Cenas!B$35,2),0),"")</f>
        <v/>
      </c>
      <c r="L31" s="119" t="str">
        <f>IF($Y31,IF(AND($I31&lt;&gt;"",$I31&lt;&gt;0),ROUND(ROUND($I31,3)*Cenas!$B$31*Cenas!C$35,2),0),"")</f>
        <v/>
      </c>
      <c r="M31" s="119" t="str">
        <f>IF($Y31,IF(AND($I31&lt;&gt;"",$I31&lt;&gt;0),ROUND(ROUND($I31,3)*Cenas!$B$31*Cenas!D$35,2),0),"")</f>
        <v/>
      </c>
      <c r="N31" s="140" t="str">
        <f>IF($Y31,IF(AND($I31&lt;&gt;"",$I31&lt;&gt;0),ROUND(ROUND($I31,3)*Cenas!$B$31*Cenas!E$35,2),0),"")</f>
        <v/>
      </c>
      <c r="Q31" s="1" t="e">
        <f t="shared" si="0"/>
        <v>#VALUE!</v>
      </c>
      <c r="R31" s="1" t="e">
        <f t="shared" si="1"/>
        <v>#VALUE!</v>
      </c>
      <c r="S31" s="1" t="e">
        <f t="shared" si="2"/>
        <v>#VALUE!</v>
      </c>
      <c r="T31" t="b">
        <f>OR(IF(U31,IF(W31,#REF!&gt;='Daļu izvēle'!J28)),NOT(W31))</f>
        <v>1</v>
      </c>
      <c r="U31" t="b">
        <f t="shared" si="3"/>
        <v>1</v>
      </c>
      <c r="V31" t="e">
        <f t="shared" si="5"/>
        <v>#VALUE!</v>
      </c>
      <c r="W31" t="b">
        <f>AND(NOT(ISBLANK('Daļu izvēle'!W28)),A31="x")</f>
        <v>0</v>
      </c>
      <c r="Y31" s="56" t="b">
        <f>AND($A31="x",'Daļu izvēle'!W28&lt;&gt;"",'Daļu izvēle'!W28&lt;&gt;0)</f>
        <v>0</v>
      </c>
      <c r="Z31" s="57" t="b">
        <f t="shared" si="6"/>
        <v>0</v>
      </c>
      <c r="AA31" s="57" t="b">
        <f>I31&gt;=0.85*Stādīšana!I31</f>
        <v>1</v>
      </c>
      <c r="AB31" s="57" t="b">
        <f t="shared" si="7"/>
        <v>1</v>
      </c>
    </row>
    <row r="32" spans="1:28" hidden="1" x14ac:dyDescent="0.3">
      <c r="A32" s="445" t="str">
        <f>SUBSTITUTE('Daļu izvēle'!A29,"0","")</f>
        <v/>
      </c>
      <c r="B32" s="443">
        <f>'Daļu izvēle'!B29</f>
        <v>21</v>
      </c>
      <c r="C32" s="365" t="str">
        <f>'Daļu izvēle'!C29</f>
        <v>Austrumvidzeme</v>
      </c>
      <c r="D32" s="366" t="str">
        <f>'Daļu izvēle'!D29</f>
        <v>Pededzes</v>
      </c>
      <c r="E32" s="446">
        <f>'Daļu izvēle'!W29</f>
        <v>50</v>
      </c>
      <c r="F32" s="446">
        <f>'Daļu izvēle'!X29</f>
        <v>20</v>
      </c>
      <c r="G32" s="117">
        <f>'Daļu izvēle'!Y29</f>
        <v>0</v>
      </c>
      <c r="H32" s="118">
        <f>'Daļu izvēle'!Z29</f>
        <v>0</v>
      </c>
      <c r="I32" s="383"/>
      <c r="J32" s="454">
        <f t="shared" si="4"/>
        <v>0</v>
      </c>
      <c r="K32" s="139" t="str">
        <f>IF($Y32,IF(AND($I32&lt;&gt;"",$I32&lt;&gt;0),ROUND(ROUND($I32,3)*Cenas!$B$31*Cenas!B$35,2),0),"")</f>
        <v/>
      </c>
      <c r="L32" s="119" t="str">
        <f>IF($Y32,IF(AND($I32&lt;&gt;"",$I32&lt;&gt;0),ROUND(ROUND($I32,3)*Cenas!$B$31*Cenas!C$35,2),0),"")</f>
        <v/>
      </c>
      <c r="M32" s="119" t="str">
        <f>IF($Y32,IF(AND($I32&lt;&gt;"",$I32&lt;&gt;0),ROUND(ROUND($I32,3)*Cenas!$B$31*Cenas!D$35,2),0),"")</f>
        <v/>
      </c>
      <c r="N32" s="140" t="str">
        <f>IF($Y32,IF(AND($I32&lt;&gt;"",$I32&lt;&gt;0),ROUND(ROUND($I32,3)*Cenas!$B$31*Cenas!E$35,2),0),"")</f>
        <v/>
      </c>
      <c r="Q32" s="1" t="e">
        <f t="shared" si="0"/>
        <v>#VALUE!</v>
      </c>
      <c r="R32" s="1" t="e">
        <f t="shared" si="1"/>
        <v>#VALUE!</v>
      </c>
      <c r="S32" s="1" t="e">
        <f t="shared" si="2"/>
        <v>#VALUE!</v>
      </c>
      <c r="T32" t="b">
        <f>OR(IF(U32,IF(W32,#REF!&gt;='Daļu izvēle'!J29)),NOT(W32))</f>
        <v>1</v>
      </c>
      <c r="U32" t="b">
        <f t="shared" si="3"/>
        <v>1</v>
      </c>
      <c r="V32" t="e">
        <f t="shared" si="5"/>
        <v>#VALUE!</v>
      </c>
      <c r="W32" t="b">
        <f>AND(NOT(ISBLANK('Daļu izvēle'!W29)),A32="x")</f>
        <v>0</v>
      </c>
      <c r="Y32" s="56" t="b">
        <f>AND($A32="x",'Daļu izvēle'!W29&lt;&gt;"",'Daļu izvēle'!W29&lt;&gt;0)</f>
        <v>0</v>
      </c>
      <c r="Z32" s="57" t="b">
        <f t="shared" si="6"/>
        <v>0</v>
      </c>
      <c r="AA32" s="57" t="b">
        <f>I32&gt;=0.85*Stādīšana!I32</f>
        <v>1</v>
      </c>
      <c r="AB32" s="57" t="b">
        <f t="shared" si="7"/>
        <v>1</v>
      </c>
    </row>
    <row r="33" spans="1:28" hidden="1" x14ac:dyDescent="0.3">
      <c r="A33" s="445" t="str">
        <f>SUBSTITUTE('Daļu izvēle'!A30,"0","")</f>
        <v/>
      </c>
      <c r="B33" s="443">
        <f>'Daļu izvēle'!B30</f>
        <v>22</v>
      </c>
      <c r="C33" s="365" t="str">
        <f>'Daļu izvēle'!C30</f>
        <v>Austrumvidzeme</v>
      </c>
      <c r="D33" s="366" t="str">
        <f>'Daļu izvēle'!D30</f>
        <v>Pededzes</v>
      </c>
      <c r="E33" s="446">
        <f>'Daļu izvēle'!W30</f>
        <v>0</v>
      </c>
      <c r="F33" s="446">
        <f>'Daļu izvēle'!X30</f>
        <v>0</v>
      </c>
      <c r="G33" s="117">
        <f>'Daļu izvēle'!Y30</f>
        <v>0</v>
      </c>
      <c r="H33" s="118">
        <f>'Daļu izvēle'!Z30</f>
        <v>0</v>
      </c>
      <c r="I33" s="383"/>
      <c r="J33" s="454">
        <f t="shared" si="4"/>
        <v>0</v>
      </c>
      <c r="K33" s="139" t="str">
        <f>IF($Y33,IF(AND($I33&lt;&gt;"",$I33&lt;&gt;0),ROUND(ROUND($I33,3)*Cenas!$B$31*Cenas!B$35,2),0),"")</f>
        <v/>
      </c>
      <c r="L33" s="119" t="str">
        <f>IF($Y33,IF(AND($I33&lt;&gt;"",$I33&lt;&gt;0),ROUND(ROUND($I33,3)*Cenas!$B$31*Cenas!C$35,2),0),"")</f>
        <v/>
      </c>
      <c r="M33" s="119" t="str">
        <f>IF($Y33,IF(AND($I33&lt;&gt;"",$I33&lt;&gt;0),ROUND(ROUND($I33,3)*Cenas!$B$31*Cenas!D$35,2),0),"")</f>
        <v/>
      </c>
      <c r="N33" s="140" t="str">
        <f>IF($Y33,IF(AND($I33&lt;&gt;"",$I33&lt;&gt;0),ROUND(ROUND($I33,3)*Cenas!$B$31*Cenas!E$35,2),0),"")</f>
        <v/>
      </c>
      <c r="Q33" s="1" t="e">
        <f t="shared" si="0"/>
        <v>#VALUE!</v>
      </c>
      <c r="R33" s="1" t="e">
        <f t="shared" si="1"/>
        <v>#VALUE!</v>
      </c>
      <c r="S33" s="1" t="e">
        <f t="shared" si="2"/>
        <v>#VALUE!</v>
      </c>
      <c r="T33" t="b">
        <f>OR(IF(U33,IF(W33,#REF!&gt;='Daļu izvēle'!J30)),NOT(W33))</f>
        <v>1</v>
      </c>
      <c r="U33" t="b">
        <f t="shared" si="3"/>
        <v>1</v>
      </c>
      <c r="V33" t="e">
        <f t="shared" si="5"/>
        <v>#VALUE!</v>
      </c>
      <c r="W33" t="b">
        <f>AND(NOT(ISBLANK('Daļu izvēle'!W30)),A33="x")</f>
        <v>0</v>
      </c>
      <c r="Y33" s="56" t="b">
        <f>AND($A33="x",'Daļu izvēle'!W30&lt;&gt;"",'Daļu izvēle'!W30&lt;&gt;0)</f>
        <v>0</v>
      </c>
      <c r="Z33" s="57" t="b">
        <f t="shared" si="6"/>
        <v>0</v>
      </c>
      <c r="AA33" s="57" t="b">
        <f>I33&gt;=0.85*Stādīšana!I33</f>
        <v>1</v>
      </c>
      <c r="AB33" s="57" t="b">
        <f t="shared" si="7"/>
        <v>1</v>
      </c>
    </row>
    <row r="34" spans="1:28" hidden="1" x14ac:dyDescent="0.3">
      <c r="A34" s="445" t="str">
        <f>SUBSTITUTE('Daļu izvēle'!A31,"0","")</f>
        <v/>
      </c>
      <c r="B34" s="443">
        <f>'Daļu izvēle'!B31</f>
        <v>23</v>
      </c>
      <c r="C34" s="365" t="str">
        <f>'Daļu izvēle'!C31</f>
        <v>Dienvidkurzeme</v>
      </c>
      <c r="D34" s="366" t="str">
        <f>'Daļu izvēle'!D31</f>
        <v>Alsungas</v>
      </c>
      <c r="E34" s="446">
        <f>'Daļu izvēle'!W31</f>
        <v>70</v>
      </c>
      <c r="F34" s="446">
        <f>'Daļu izvēle'!X31</f>
        <v>0</v>
      </c>
      <c r="G34" s="117">
        <f>'Daļu izvēle'!Y31</f>
        <v>0</v>
      </c>
      <c r="H34" s="118">
        <f>'Daļu izvēle'!Z31</f>
        <v>0</v>
      </c>
      <c r="I34" s="383"/>
      <c r="J34" s="454">
        <f t="shared" si="4"/>
        <v>0</v>
      </c>
      <c r="K34" s="139" t="str">
        <f>IF($Y34,IF(AND($I34&lt;&gt;"",$I34&lt;&gt;0),ROUND(ROUND($I34,3)*Cenas!$B$31*Cenas!B$35,2),0),"")</f>
        <v/>
      </c>
      <c r="L34" s="119" t="str">
        <f>IF($Y34,IF(AND($I34&lt;&gt;"",$I34&lt;&gt;0),ROUND(ROUND($I34,3)*Cenas!$B$31*Cenas!C$35,2),0),"")</f>
        <v/>
      </c>
      <c r="M34" s="119" t="str">
        <f>IF($Y34,IF(AND($I34&lt;&gt;"",$I34&lt;&gt;0),ROUND(ROUND($I34,3)*Cenas!$B$31*Cenas!D$35,2),0),"")</f>
        <v/>
      </c>
      <c r="N34" s="140" t="str">
        <f>IF($Y34,IF(AND($I34&lt;&gt;"",$I34&lt;&gt;0),ROUND(ROUND($I34,3)*Cenas!$B$31*Cenas!E$35,2),0),"")</f>
        <v/>
      </c>
      <c r="Q34" s="1" t="e">
        <f t="shared" si="0"/>
        <v>#VALUE!</v>
      </c>
      <c r="R34" s="1" t="e">
        <f t="shared" si="1"/>
        <v>#VALUE!</v>
      </c>
      <c r="S34" s="1" t="e">
        <f t="shared" si="2"/>
        <v>#VALUE!</v>
      </c>
      <c r="T34" t="b">
        <f>OR(IF(U34,IF(W34,#REF!&gt;='Daļu izvēle'!J31)),NOT(W34))</f>
        <v>1</v>
      </c>
      <c r="U34" t="b">
        <f t="shared" si="3"/>
        <v>1</v>
      </c>
      <c r="V34" t="e">
        <f t="shared" si="5"/>
        <v>#VALUE!</v>
      </c>
      <c r="W34" t="b">
        <f>AND(NOT(ISBLANK('Daļu izvēle'!W31)),A34="x")</f>
        <v>0</v>
      </c>
      <c r="Y34" s="56" t="b">
        <f>AND($A34="x",'Daļu izvēle'!W31&lt;&gt;"",'Daļu izvēle'!W31&lt;&gt;0)</f>
        <v>0</v>
      </c>
      <c r="Z34" s="57" t="b">
        <f t="shared" si="6"/>
        <v>0</v>
      </c>
      <c r="AA34" s="57" t="b">
        <f>I34&gt;=0.85*Stādīšana!I34</f>
        <v>1</v>
      </c>
      <c r="AB34" s="57" t="b">
        <f t="shared" si="7"/>
        <v>1</v>
      </c>
    </row>
    <row r="35" spans="1:28" hidden="1" x14ac:dyDescent="0.3">
      <c r="A35" s="445" t="str">
        <f>SUBSTITUTE('Daļu izvēle'!A32,"0","")</f>
        <v/>
      </c>
      <c r="B35" s="443">
        <f>'Daļu izvēle'!B32</f>
        <v>24</v>
      </c>
      <c r="C35" s="365" t="str">
        <f>'Daļu izvēle'!C32</f>
        <v>Dienvidkurzeme</v>
      </c>
      <c r="D35" s="366" t="str">
        <f>'Daļu izvēle'!D32</f>
        <v>Alsungas</v>
      </c>
      <c r="E35" s="446">
        <f>'Daļu izvēle'!W32</f>
        <v>0</v>
      </c>
      <c r="F35" s="446">
        <f>'Daļu izvēle'!X32</f>
        <v>0</v>
      </c>
      <c r="G35" s="117">
        <f>'Daļu izvēle'!Y32</f>
        <v>0</v>
      </c>
      <c r="H35" s="118">
        <f>'Daļu izvēle'!Z32</f>
        <v>0</v>
      </c>
      <c r="I35" s="383"/>
      <c r="J35" s="454">
        <f t="shared" si="4"/>
        <v>0</v>
      </c>
      <c r="K35" s="139" t="str">
        <f>IF($Y35,IF(AND($I35&lt;&gt;"",$I35&lt;&gt;0),ROUND(ROUND($I35,3)*Cenas!$B$31*Cenas!B$35,2),0),"")</f>
        <v/>
      </c>
      <c r="L35" s="119" t="str">
        <f>IF($Y35,IF(AND($I35&lt;&gt;"",$I35&lt;&gt;0),ROUND(ROUND($I35,3)*Cenas!$B$31*Cenas!C$35,2),0),"")</f>
        <v/>
      </c>
      <c r="M35" s="119" t="str">
        <f>IF($Y35,IF(AND($I35&lt;&gt;"",$I35&lt;&gt;0),ROUND(ROUND($I35,3)*Cenas!$B$31*Cenas!D$35,2),0),"")</f>
        <v/>
      </c>
      <c r="N35" s="140" t="str">
        <f>IF($Y35,IF(AND($I35&lt;&gt;"",$I35&lt;&gt;0),ROUND(ROUND($I35,3)*Cenas!$B$31*Cenas!E$35,2),0),"")</f>
        <v/>
      </c>
      <c r="Q35" s="1" t="e">
        <f t="shared" si="0"/>
        <v>#VALUE!</v>
      </c>
      <c r="R35" s="1" t="e">
        <f t="shared" si="1"/>
        <v>#VALUE!</v>
      </c>
      <c r="S35" s="1" t="e">
        <f t="shared" si="2"/>
        <v>#VALUE!</v>
      </c>
      <c r="T35" t="b">
        <f>OR(IF(U35,IF(W35,#REF!&gt;='Daļu izvēle'!J32)),NOT(W35))</f>
        <v>1</v>
      </c>
      <c r="U35" t="b">
        <f t="shared" si="3"/>
        <v>1</v>
      </c>
      <c r="V35" t="e">
        <f t="shared" si="5"/>
        <v>#VALUE!</v>
      </c>
      <c r="W35" t="b">
        <f>AND(NOT(ISBLANK('Daļu izvēle'!W32)),A35="x")</f>
        <v>0</v>
      </c>
      <c r="Y35" s="56" t="b">
        <f>AND($A35="x",'Daļu izvēle'!W32&lt;&gt;"",'Daļu izvēle'!W32&lt;&gt;0)</f>
        <v>0</v>
      </c>
      <c r="Z35" s="57" t="b">
        <f t="shared" si="6"/>
        <v>0</v>
      </c>
      <c r="AA35" s="57" t="b">
        <f>I35&gt;=0.85*Stādīšana!I35</f>
        <v>1</v>
      </c>
      <c r="AB35" s="57" t="b">
        <f t="shared" si="7"/>
        <v>1</v>
      </c>
    </row>
    <row r="36" spans="1:28" hidden="1" x14ac:dyDescent="0.3">
      <c r="A36" s="445" t="str">
        <f>SUBSTITUTE('Daļu izvēle'!A33,"0","")</f>
        <v/>
      </c>
      <c r="B36" s="443">
        <f>'Daļu izvēle'!B33</f>
        <v>25</v>
      </c>
      <c r="C36" s="365" t="str">
        <f>'Daļu izvēle'!C33</f>
        <v>Dienvidkurzeme</v>
      </c>
      <c r="D36" s="366" t="str">
        <f>'Daļu izvēle'!D33</f>
        <v>Alsungas</v>
      </c>
      <c r="E36" s="446">
        <f>'Daļu izvēle'!W33</f>
        <v>0</v>
      </c>
      <c r="F36" s="446">
        <f>'Daļu izvēle'!X33</f>
        <v>0</v>
      </c>
      <c r="G36" s="117">
        <f>'Daļu izvēle'!Y33</f>
        <v>0</v>
      </c>
      <c r="H36" s="118">
        <f>'Daļu izvēle'!Z33</f>
        <v>0</v>
      </c>
      <c r="I36" s="383"/>
      <c r="J36" s="454">
        <f t="shared" si="4"/>
        <v>0</v>
      </c>
      <c r="K36" s="139" t="str">
        <f>IF($Y36,IF(AND($I36&lt;&gt;"",$I36&lt;&gt;0),ROUND(ROUND($I36,3)*Cenas!$B$31*Cenas!B$35,2),0),"")</f>
        <v/>
      </c>
      <c r="L36" s="119" t="str">
        <f>IF($Y36,IF(AND($I36&lt;&gt;"",$I36&lt;&gt;0),ROUND(ROUND($I36,3)*Cenas!$B$31*Cenas!C$35,2),0),"")</f>
        <v/>
      </c>
      <c r="M36" s="119" t="str">
        <f>IF($Y36,IF(AND($I36&lt;&gt;"",$I36&lt;&gt;0),ROUND(ROUND($I36,3)*Cenas!$B$31*Cenas!D$35,2),0),"")</f>
        <v/>
      </c>
      <c r="N36" s="140" t="str">
        <f>IF($Y36,IF(AND($I36&lt;&gt;"",$I36&lt;&gt;0),ROUND(ROUND($I36,3)*Cenas!$B$31*Cenas!E$35,2),0),"")</f>
        <v/>
      </c>
      <c r="Q36" s="1" t="e">
        <f t="shared" si="0"/>
        <v>#VALUE!</v>
      </c>
      <c r="R36" s="1" t="e">
        <f t="shared" si="1"/>
        <v>#VALUE!</v>
      </c>
      <c r="S36" s="1" t="e">
        <f t="shared" si="2"/>
        <v>#VALUE!</v>
      </c>
      <c r="T36" t="b">
        <f>OR(IF(U36,IF(W36,#REF!&gt;='Daļu izvēle'!J33)),NOT(W36))</f>
        <v>1</v>
      </c>
      <c r="U36" t="b">
        <f t="shared" si="3"/>
        <v>1</v>
      </c>
      <c r="V36" t="e">
        <f t="shared" si="5"/>
        <v>#VALUE!</v>
      </c>
      <c r="W36" t="b">
        <f>AND(NOT(ISBLANK('Daļu izvēle'!W33)),A36="x")</f>
        <v>0</v>
      </c>
      <c r="Y36" s="56" t="b">
        <f>AND($A36="x",'Daļu izvēle'!W33&lt;&gt;"",'Daļu izvēle'!W33&lt;&gt;0)</f>
        <v>0</v>
      </c>
      <c r="Z36" s="57" t="b">
        <f t="shared" si="6"/>
        <v>0</v>
      </c>
      <c r="AA36" s="57" t="b">
        <f>I36&gt;=0.85*Stādīšana!I36</f>
        <v>1</v>
      </c>
      <c r="AB36" s="57" t="b">
        <f t="shared" si="7"/>
        <v>1</v>
      </c>
    </row>
    <row r="37" spans="1:28" hidden="1" x14ac:dyDescent="0.3">
      <c r="A37" s="445" t="str">
        <f>SUBSTITUTE('Daļu izvēle'!A34,"0","")</f>
        <v/>
      </c>
      <c r="B37" s="443">
        <f>'Daļu izvēle'!B34</f>
        <v>26</v>
      </c>
      <c r="C37" s="365" t="str">
        <f>'Daļu izvēle'!C34</f>
        <v>Dienvidkurzeme</v>
      </c>
      <c r="D37" s="366" t="str">
        <f>'Daļu izvēle'!D34</f>
        <v>Alsungas</v>
      </c>
      <c r="E37" s="446">
        <f>'Daļu izvēle'!W34</f>
        <v>0</v>
      </c>
      <c r="F37" s="446">
        <f>'Daļu izvēle'!X34</f>
        <v>0</v>
      </c>
      <c r="G37" s="117">
        <f>'Daļu izvēle'!Y34</f>
        <v>0</v>
      </c>
      <c r="H37" s="118">
        <f>'Daļu izvēle'!Z34</f>
        <v>0</v>
      </c>
      <c r="I37" s="383"/>
      <c r="J37" s="454">
        <f t="shared" si="4"/>
        <v>0</v>
      </c>
      <c r="K37" s="139" t="str">
        <f>IF($Y37,IF(AND($I37&lt;&gt;"",$I37&lt;&gt;0),ROUND(ROUND($I37,3)*Cenas!$B$31*Cenas!B$35,2),0),"")</f>
        <v/>
      </c>
      <c r="L37" s="119" t="str">
        <f>IF($Y37,IF(AND($I37&lt;&gt;"",$I37&lt;&gt;0),ROUND(ROUND($I37,3)*Cenas!$B$31*Cenas!C$35,2),0),"")</f>
        <v/>
      </c>
      <c r="M37" s="119" t="str">
        <f>IF($Y37,IF(AND($I37&lt;&gt;"",$I37&lt;&gt;0),ROUND(ROUND($I37,3)*Cenas!$B$31*Cenas!D$35,2),0),"")</f>
        <v/>
      </c>
      <c r="N37" s="140" t="str">
        <f>IF($Y37,IF(AND($I37&lt;&gt;"",$I37&lt;&gt;0),ROUND(ROUND($I37,3)*Cenas!$B$31*Cenas!E$35,2),0),"")</f>
        <v/>
      </c>
      <c r="Q37" s="1" t="e">
        <f t="shared" si="0"/>
        <v>#VALUE!</v>
      </c>
      <c r="R37" s="1" t="e">
        <f t="shared" si="1"/>
        <v>#VALUE!</v>
      </c>
      <c r="S37" s="1" t="e">
        <f t="shared" si="2"/>
        <v>#VALUE!</v>
      </c>
      <c r="T37" t="b">
        <f>OR(IF(U37,IF(W37,#REF!&gt;='Daļu izvēle'!J34)),NOT(W37))</f>
        <v>1</v>
      </c>
      <c r="U37" t="b">
        <f t="shared" si="3"/>
        <v>1</v>
      </c>
      <c r="V37" t="e">
        <f t="shared" si="5"/>
        <v>#VALUE!</v>
      </c>
      <c r="W37" t="b">
        <f>AND(NOT(ISBLANK('Daļu izvēle'!W34)),A37="x")</f>
        <v>0</v>
      </c>
      <c r="Y37" s="56" t="b">
        <f>AND($A37="x",'Daļu izvēle'!W34&lt;&gt;"",'Daļu izvēle'!W34&lt;&gt;0)</f>
        <v>0</v>
      </c>
      <c r="Z37" s="57" t="b">
        <f t="shared" si="6"/>
        <v>0</v>
      </c>
      <c r="AA37" s="57" t="b">
        <f>I37&gt;=0.85*Stādīšana!I37</f>
        <v>1</v>
      </c>
      <c r="AB37" s="57" t="b">
        <f t="shared" si="7"/>
        <v>1</v>
      </c>
    </row>
    <row r="38" spans="1:28" hidden="1" x14ac:dyDescent="0.3">
      <c r="A38" s="445" t="str">
        <f>SUBSTITUTE('Daļu izvēle'!A35,"0","")</f>
        <v/>
      </c>
      <c r="B38" s="443">
        <f>'Daļu izvēle'!B35</f>
        <v>27</v>
      </c>
      <c r="C38" s="365" t="str">
        <f>'Daļu izvēle'!C35</f>
        <v>Dienvidkurzeme</v>
      </c>
      <c r="D38" s="366" t="str">
        <f>'Daļu izvēle'!D35</f>
        <v>Rendas</v>
      </c>
      <c r="E38" s="446">
        <f>'Daļu izvēle'!W35</f>
        <v>80</v>
      </c>
      <c r="F38" s="446">
        <f>'Daļu izvēle'!X35</f>
        <v>60</v>
      </c>
      <c r="G38" s="117">
        <f>'Daļu izvēle'!Y35</f>
        <v>0</v>
      </c>
      <c r="H38" s="118">
        <f>'Daļu izvēle'!Z35</f>
        <v>0</v>
      </c>
      <c r="I38" s="383"/>
      <c r="J38" s="454">
        <f t="shared" si="4"/>
        <v>0</v>
      </c>
      <c r="K38" s="139" t="str">
        <f>IF($Y38,IF(AND($I38&lt;&gt;"",$I38&lt;&gt;0),ROUND(ROUND($I38,3)*Cenas!$B$31*Cenas!B$35,2),0),"")</f>
        <v/>
      </c>
      <c r="L38" s="119" t="str">
        <f>IF($Y38,IF(AND($I38&lt;&gt;"",$I38&lt;&gt;0),ROUND(ROUND($I38,3)*Cenas!$B$31*Cenas!C$35,2),0),"")</f>
        <v/>
      </c>
      <c r="M38" s="119" t="str">
        <f>IF($Y38,IF(AND($I38&lt;&gt;"",$I38&lt;&gt;0),ROUND(ROUND($I38,3)*Cenas!$B$31*Cenas!D$35,2),0),"")</f>
        <v/>
      </c>
      <c r="N38" s="140" t="str">
        <f>IF($Y38,IF(AND($I38&lt;&gt;"",$I38&lt;&gt;0),ROUND(ROUND($I38,3)*Cenas!$B$31*Cenas!E$35,2),0),"")</f>
        <v/>
      </c>
      <c r="Q38" s="1" t="e">
        <f t="shared" si="0"/>
        <v>#VALUE!</v>
      </c>
      <c r="R38" s="1" t="e">
        <f t="shared" si="1"/>
        <v>#VALUE!</v>
      </c>
      <c r="S38" s="1" t="e">
        <f t="shared" si="2"/>
        <v>#VALUE!</v>
      </c>
      <c r="T38" t="b">
        <f>OR(IF(U38,IF(W38,#REF!&gt;='Daļu izvēle'!J35)),NOT(W38))</f>
        <v>1</v>
      </c>
      <c r="U38" t="b">
        <f t="shared" si="3"/>
        <v>1</v>
      </c>
      <c r="V38" t="e">
        <f t="shared" si="5"/>
        <v>#VALUE!</v>
      </c>
      <c r="W38" t="b">
        <f>AND(NOT(ISBLANK('Daļu izvēle'!W35)),A38="x")</f>
        <v>0</v>
      </c>
      <c r="Y38" s="56" t="b">
        <f>AND($A38="x",'Daļu izvēle'!W35&lt;&gt;"",'Daļu izvēle'!W35&lt;&gt;0)</f>
        <v>0</v>
      </c>
      <c r="Z38" s="57" t="b">
        <f t="shared" si="6"/>
        <v>0</v>
      </c>
      <c r="AA38" s="57" t="b">
        <f>I38&gt;=0.85*Stādīšana!I38</f>
        <v>1</v>
      </c>
      <c r="AB38" s="57" t="b">
        <f t="shared" si="7"/>
        <v>1</v>
      </c>
    </row>
    <row r="39" spans="1:28" hidden="1" x14ac:dyDescent="0.3">
      <c r="A39" s="445" t="str">
        <f>SUBSTITUTE('Daļu izvēle'!A36,"0","")</f>
        <v/>
      </c>
      <c r="B39" s="443">
        <f>'Daļu izvēle'!B36</f>
        <v>28</v>
      </c>
      <c r="C39" s="365" t="str">
        <f>'Daļu izvēle'!C36</f>
        <v>Dienvidkurzeme</v>
      </c>
      <c r="D39" s="366" t="str">
        <f>'Daļu izvēle'!D36</f>
        <v>Rendas</v>
      </c>
      <c r="E39" s="446">
        <f>'Daļu izvēle'!W36</f>
        <v>0</v>
      </c>
      <c r="F39" s="446">
        <f>'Daļu izvēle'!X36</f>
        <v>0</v>
      </c>
      <c r="G39" s="117">
        <f>'Daļu izvēle'!Y36</f>
        <v>0</v>
      </c>
      <c r="H39" s="118">
        <f>'Daļu izvēle'!Z36</f>
        <v>0</v>
      </c>
      <c r="I39" s="383"/>
      <c r="J39" s="454">
        <f t="shared" si="4"/>
        <v>0</v>
      </c>
      <c r="K39" s="139" t="str">
        <f>IF($Y39,IF(AND($I39&lt;&gt;"",$I39&lt;&gt;0),ROUND(ROUND($I39,3)*Cenas!$B$31*Cenas!B$35,2),0),"")</f>
        <v/>
      </c>
      <c r="L39" s="119" t="str">
        <f>IF($Y39,IF(AND($I39&lt;&gt;"",$I39&lt;&gt;0),ROUND(ROUND($I39,3)*Cenas!$B$31*Cenas!C$35,2),0),"")</f>
        <v/>
      </c>
      <c r="M39" s="119" t="str">
        <f>IF($Y39,IF(AND($I39&lt;&gt;"",$I39&lt;&gt;0),ROUND(ROUND($I39,3)*Cenas!$B$31*Cenas!D$35,2),0),"")</f>
        <v/>
      </c>
      <c r="N39" s="140" t="str">
        <f>IF($Y39,IF(AND($I39&lt;&gt;"",$I39&lt;&gt;0),ROUND(ROUND($I39,3)*Cenas!$B$31*Cenas!E$35,2),0),"")</f>
        <v/>
      </c>
      <c r="Q39" s="1" t="e">
        <f t="shared" si="0"/>
        <v>#VALUE!</v>
      </c>
      <c r="R39" s="1" t="e">
        <f t="shared" si="1"/>
        <v>#VALUE!</v>
      </c>
      <c r="S39" s="1" t="e">
        <f t="shared" si="2"/>
        <v>#VALUE!</v>
      </c>
      <c r="T39" t="b">
        <f>OR(IF(U39,IF(W39,#REF!&gt;='Daļu izvēle'!J36)),NOT(W39))</f>
        <v>1</v>
      </c>
      <c r="U39" t="b">
        <f t="shared" si="3"/>
        <v>1</v>
      </c>
      <c r="V39" t="e">
        <f t="shared" si="5"/>
        <v>#VALUE!</v>
      </c>
      <c r="W39" t="b">
        <f>AND(NOT(ISBLANK('Daļu izvēle'!W36)),A39="x")</f>
        <v>0</v>
      </c>
      <c r="Y39" s="56" t="b">
        <f>AND($A39="x",'Daļu izvēle'!W36&lt;&gt;"",'Daļu izvēle'!W36&lt;&gt;0)</f>
        <v>0</v>
      </c>
      <c r="Z39" s="57" t="b">
        <f t="shared" si="6"/>
        <v>0</v>
      </c>
      <c r="AA39" s="57" t="b">
        <f>I39&gt;=0.85*Stādīšana!I39</f>
        <v>1</v>
      </c>
      <c r="AB39" s="57" t="b">
        <f t="shared" si="7"/>
        <v>1</v>
      </c>
    </row>
    <row r="40" spans="1:28" hidden="1" x14ac:dyDescent="0.3">
      <c r="A40" s="445" t="str">
        <f>SUBSTITUTE('Daļu izvēle'!A37,"0","")</f>
        <v/>
      </c>
      <c r="B40" s="443">
        <f>'Daļu izvēle'!B37</f>
        <v>29</v>
      </c>
      <c r="C40" s="365" t="str">
        <f>'Daļu izvēle'!C37</f>
        <v>Dienvidkurzeme</v>
      </c>
      <c r="D40" s="366" t="str">
        <f>'Daļu izvēle'!D37</f>
        <v>Akmensraga</v>
      </c>
      <c r="E40" s="446">
        <f>'Daļu izvēle'!W37</f>
        <v>0</v>
      </c>
      <c r="F40" s="446">
        <f>'Daļu izvēle'!X37</f>
        <v>0</v>
      </c>
      <c r="G40" s="117">
        <f>'Daļu izvēle'!Y37</f>
        <v>0</v>
      </c>
      <c r="H40" s="118">
        <f>'Daļu izvēle'!Z37</f>
        <v>0</v>
      </c>
      <c r="I40" s="383"/>
      <c r="J40" s="454">
        <f t="shared" si="4"/>
        <v>0</v>
      </c>
      <c r="K40" s="139" t="str">
        <f>IF($Y40,IF(AND($I40&lt;&gt;"",$I40&lt;&gt;0),ROUND(ROUND($I40,3)*Cenas!$B$31*Cenas!B$35,2),0),"")</f>
        <v/>
      </c>
      <c r="L40" s="119" t="str">
        <f>IF($Y40,IF(AND($I40&lt;&gt;"",$I40&lt;&gt;0),ROUND(ROUND($I40,3)*Cenas!$B$31*Cenas!C$35,2),0),"")</f>
        <v/>
      </c>
      <c r="M40" s="119" t="str">
        <f>IF($Y40,IF(AND($I40&lt;&gt;"",$I40&lt;&gt;0),ROUND(ROUND($I40,3)*Cenas!$B$31*Cenas!D$35,2),0),"")</f>
        <v/>
      </c>
      <c r="N40" s="140" t="str">
        <f>IF($Y40,IF(AND($I40&lt;&gt;"",$I40&lt;&gt;0),ROUND(ROUND($I40,3)*Cenas!$B$31*Cenas!E$35,2),0),"")</f>
        <v/>
      </c>
      <c r="Q40" s="1" t="e">
        <f t="shared" si="0"/>
        <v>#VALUE!</v>
      </c>
      <c r="R40" s="1" t="e">
        <f t="shared" si="1"/>
        <v>#VALUE!</v>
      </c>
      <c r="S40" s="1" t="e">
        <f t="shared" si="2"/>
        <v>#VALUE!</v>
      </c>
      <c r="T40" t="b">
        <f>OR(IF(U40,IF(W40,#REF!&gt;='Daļu izvēle'!J37)),NOT(W40))</f>
        <v>1</v>
      </c>
      <c r="U40" t="b">
        <f t="shared" si="3"/>
        <v>1</v>
      </c>
      <c r="V40" t="e">
        <f t="shared" si="5"/>
        <v>#VALUE!</v>
      </c>
      <c r="W40" t="b">
        <f>AND(NOT(ISBLANK('Daļu izvēle'!W37)),A40="x")</f>
        <v>0</v>
      </c>
      <c r="Y40" s="56" t="b">
        <f>AND($A40="x",'Daļu izvēle'!W37&lt;&gt;"",'Daļu izvēle'!W37&lt;&gt;0)</f>
        <v>0</v>
      </c>
      <c r="Z40" s="57" t="b">
        <f t="shared" si="6"/>
        <v>0</v>
      </c>
      <c r="AA40" s="57" t="b">
        <f>I40&gt;=0.85*Stādīšana!I40</f>
        <v>1</v>
      </c>
      <c r="AB40" s="57" t="b">
        <f t="shared" si="7"/>
        <v>1</v>
      </c>
    </row>
    <row r="41" spans="1:28" hidden="1" x14ac:dyDescent="0.3">
      <c r="A41" s="445" t="str">
        <f>SUBSTITUTE('Daļu izvēle'!A38,"0","")</f>
        <v/>
      </c>
      <c r="B41" s="443">
        <f>'Daļu izvēle'!B38</f>
        <v>30</v>
      </c>
      <c r="C41" s="365" t="str">
        <f>'Daļu izvēle'!C38</f>
        <v>Dienvidkurzeme</v>
      </c>
      <c r="D41" s="366" t="str">
        <f>'Daļu izvēle'!D38</f>
        <v>Akmensraga</v>
      </c>
      <c r="E41" s="446">
        <f>'Daļu izvēle'!W38</f>
        <v>120</v>
      </c>
      <c r="F41" s="446">
        <f>'Daļu izvēle'!X38</f>
        <v>60</v>
      </c>
      <c r="G41" s="117">
        <f>'Daļu izvēle'!Y38</f>
        <v>0</v>
      </c>
      <c r="H41" s="118">
        <f>'Daļu izvēle'!Z38</f>
        <v>0</v>
      </c>
      <c r="I41" s="383"/>
      <c r="J41" s="454">
        <f t="shared" si="4"/>
        <v>0</v>
      </c>
      <c r="K41" s="139" t="str">
        <f>IF($Y41,IF(AND($I41&lt;&gt;"",$I41&lt;&gt;0),ROUND(ROUND($I41,3)*Cenas!$B$31*Cenas!B$35,2),0),"")</f>
        <v/>
      </c>
      <c r="L41" s="119" t="str">
        <f>IF($Y41,IF(AND($I41&lt;&gt;"",$I41&lt;&gt;0),ROUND(ROUND($I41,3)*Cenas!$B$31*Cenas!C$35,2),0),"")</f>
        <v/>
      </c>
      <c r="M41" s="119" t="str">
        <f>IF($Y41,IF(AND($I41&lt;&gt;"",$I41&lt;&gt;0),ROUND(ROUND($I41,3)*Cenas!$B$31*Cenas!D$35,2),0),"")</f>
        <v/>
      </c>
      <c r="N41" s="140" t="str">
        <f>IF($Y41,IF(AND($I41&lt;&gt;"",$I41&lt;&gt;0),ROUND(ROUND($I41,3)*Cenas!$B$31*Cenas!E$35,2),0),"")</f>
        <v/>
      </c>
      <c r="Q41" s="1" t="e">
        <f t="shared" si="0"/>
        <v>#VALUE!</v>
      </c>
      <c r="R41" s="1" t="e">
        <f t="shared" si="1"/>
        <v>#VALUE!</v>
      </c>
      <c r="S41" s="1" t="e">
        <f t="shared" si="2"/>
        <v>#VALUE!</v>
      </c>
      <c r="T41" t="b">
        <f>OR(IF(U41,IF(W41,#REF!&gt;='Daļu izvēle'!J38)),NOT(W41))</f>
        <v>1</v>
      </c>
      <c r="U41" t="b">
        <f t="shared" si="3"/>
        <v>1</v>
      </c>
      <c r="V41" t="e">
        <f t="shared" si="5"/>
        <v>#VALUE!</v>
      </c>
      <c r="W41" t="b">
        <f>AND(NOT(ISBLANK('Daļu izvēle'!W38)),A41="x")</f>
        <v>0</v>
      </c>
      <c r="Y41" s="56" t="b">
        <f>AND($A41="x",'Daļu izvēle'!W38&lt;&gt;"",'Daļu izvēle'!W38&lt;&gt;0)</f>
        <v>0</v>
      </c>
      <c r="Z41" s="57" t="b">
        <f t="shared" si="6"/>
        <v>0</v>
      </c>
      <c r="AA41" s="57" t="b">
        <f>I41&gt;=0.85*Stādīšana!I41</f>
        <v>1</v>
      </c>
      <c r="AB41" s="57" t="b">
        <f t="shared" si="7"/>
        <v>1</v>
      </c>
    </row>
    <row r="42" spans="1:28" hidden="1" x14ac:dyDescent="0.3">
      <c r="A42" s="445" t="str">
        <f>SUBSTITUTE('Daļu izvēle'!A39,"0","")</f>
        <v/>
      </c>
      <c r="B42" s="443">
        <f>'Daļu izvēle'!B39</f>
        <v>31</v>
      </c>
      <c r="C42" s="365" t="str">
        <f>'Daļu izvēle'!C39</f>
        <v>Dienvidkurzeme</v>
      </c>
      <c r="D42" s="366" t="str">
        <f>'Daļu izvēle'!D39</f>
        <v>Akmensraga</v>
      </c>
      <c r="E42" s="446">
        <f>'Daļu izvēle'!W39</f>
        <v>80</v>
      </c>
      <c r="F42" s="446">
        <f>'Daļu izvēle'!X39</f>
        <v>0</v>
      </c>
      <c r="G42" s="117">
        <f>'Daļu izvēle'!Y39</f>
        <v>0</v>
      </c>
      <c r="H42" s="118">
        <f>'Daļu izvēle'!Z39</f>
        <v>0</v>
      </c>
      <c r="I42" s="383"/>
      <c r="J42" s="454">
        <f t="shared" si="4"/>
        <v>0</v>
      </c>
      <c r="K42" s="139" t="str">
        <f>IF($Y42,IF(AND($I42&lt;&gt;"",$I42&lt;&gt;0),ROUND(ROUND($I42,3)*Cenas!$B$31*Cenas!B$35,2),0),"")</f>
        <v/>
      </c>
      <c r="L42" s="119" t="str">
        <f>IF($Y42,IF(AND($I42&lt;&gt;"",$I42&lt;&gt;0),ROUND(ROUND($I42,3)*Cenas!$B$31*Cenas!C$35,2),0),"")</f>
        <v/>
      </c>
      <c r="M42" s="119" t="str">
        <f>IF($Y42,IF(AND($I42&lt;&gt;"",$I42&lt;&gt;0),ROUND(ROUND($I42,3)*Cenas!$B$31*Cenas!D$35,2),0),"")</f>
        <v/>
      </c>
      <c r="N42" s="140" t="str">
        <f>IF($Y42,IF(AND($I42&lt;&gt;"",$I42&lt;&gt;0),ROUND(ROUND($I42,3)*Cenas!$B$31*Cenas!E$35,2),0),"")</f>
        <v/>
      </c>
      <c r="Q42" s="1" t="e">
        <f t="shared" si="0"/>
        <v>#VALUE!</v>
      </c>
      <c r="R42" s="1" t="e">
        <f t="shared" si="1"/>
        <v>#VALUE!</v>
      </c>
      <c r="S42" s="1" t="e">
        <f t="shared" si="2"/>
        <v>#VALUE!</v>
      </c>
      <c r="T42" t="b">
        <f>OR(IF(U42,IF(W42,#REF!&gt;='Daļu izvēle'!J39)),NOT(W42))</f>
        <v>1</v>
      </c>
      <c r="U42" t="b">
        <f t="shared" si="3"/>
        <v>1</v>
      </c>
      <c r="V42" t="e">
        <f t="shared" si="5"/>
        <v>#VALUE!</v>
      </c>
      <c r="W42" t="b">
        <f>AND(NOT(ISBLANK('Daļu izvēle'!W39)),A42="x")</f>
        <v>0</v>
      </c>
      <c r="Y42" s="56" t="b">
        <f>AND($A42="x",'Daļu izvēle'!W39&lt;&gt;"",'Daļu izvēle'!W39&lt;&gt;0)</f>
        <v>0</v>
      </c>
      <c r="Z42" s="57" t="b">
        <f t="shared" si="6"/>
        <v>0</v>
      </c>
      <c r="AA42" s="57" t="b">
        <f>I42&gt;=0.85*Stādīšana!I42</f>
        <v>1</v>
      </c>
      <c r="AB42" s="57" t="b">
        <f t="shared" si="7"/>
        <v>1</v>
      </c>
    </row>
    <row r="43" spans="1:28" hidden="1" x14ac:dyDescent="0.3">
      <c r="A43" s="445" t="str">
        <f>SUBSTITUTE('Daļu izvēle'!A40,"0","")</f>
        <v/>
      </c>
      <c r="B43" s="443">
        <f>'Daļu izvēle'!B40</f>
        <v>32</v>
      </c>
      <c r="C43" s="365" t="str">
        <f>'Daļu izvēle'!C40</f>
        <v>Dienvidkurzeme</v>
      </c>
      <c r="D43" s="366" t="str">
        <f>'Daļu izvēle'!D40</f>
        <v>Akmensraga</v>
      </c>
      <c r="E43" s="446">
        <f>'Daļu izvēle'!W40</f>
        <v>100</v>
      </c>
      <c r="F43" s="446">
        <f>'Daļu izvēle'!X40</f>
        <v>0</v>
      </c>
      <c r="G43" s="117">
        <f>'Daļu izvēle'!Y40</f>
        <v>0</v>
      </c>
      <c r="H43" s="118">
        <f>'Daļu izvēle'!Z40</f>
        <v>0</v>
      </c>
      <c r="I43" s="383"/>
      <c r="J43" s="454">
        <f t="shared" si="4"/>
        <v>0</v>
      </c>
      <c r="K43" s="139" t="str">
        <f>IF($Y43,IF(AND($I43&lt;&gt;"",$I43&lt;&gt;0),ROUND(ROUND($I43,3)*Cenas!$B$31*Cenas!B$35,2),0),"")</f>
        <v/>
      </c>
      <c r="L43" s="119" t="str">
        <f>IF($Y43,IF(AND($I43&lt;&gt;"",$I43&lt;&gt;0),ROUND(ROUND($I43,3)*Cenas!$B$31*Cenas!C$35,2),0),"")</f>
        <v/>
      </c>
      <c r="M43" s="119" t="str">
        <f>IF($Y43,IF(AND($I43&lt;&gt;"",$I43&lt;&gt;0),ROUND(ROUND($I43,3)*Cenas!$B$31*Cenas!D$35,2),0),"")</f>
        <v/>
      </c>
      <c r="N43" s="140" t="str">
        <f>IF($Y43,IF(AND($I43&lt;&gt;"",$I43&lt;&gt;0),ROUND(ROUND($I43,3)*Cenas!$B$31*Cenas!E$35,2),0),"")</f>
        <v/>
      </c>
      <c r="Q43" s="1" t="e">
        <f t="shared" si="0"/>
        <v>#VALUE!</v>
      </c>
      <c r="R43" s="1" t="e">
        <f t="shared" si="1"/>
        <v>#VALUE!</v>
      </c>
      <c r="S43" s="1" t="e">
        <f t="shared" si="2"/>
        <v>#VALUE!</v>
      </c>
      <c r="T43" t="b">
        <f>OR(IF(U43,IF(W43,#REF!&gt;='Daļu izvēle'!J40)),NOT(W43))</f>
        <v>1</v>
      </c>
      <c r="U43" t="b">
        <f t="shared" si="3"/>
        <v>1</v>
      </c>
      <c r="V43" t="e">
        <f t="shared" si="5"/>
        <v>#VALUE!</v>
      </c>
      <c r="W43" t="b">
        <f>AND(NOT(ISBLANK('Daļu izvēle'!W40)),A43="x")</f>
        <v>0</v>
      </c>
      <c r="Y43" s="56" t="b">
        <f>AND($A43="x",'Daļu izvēle'!W40&lt;&gt;"",'Daļu izvēle'!W40&lt;&gt;0)</f>
        <v>0</v>
      </c>
      <c r="Z43" s="57" t="b">
        <f t="shared" si="6"/>
        <v>0</v>
      </c>
      <c r="AA43" s="57" t="b">
        <f>I43&gt;=0.85*Stādīšana!I43</f>
        <v>1</v>
      </c>
      <c r="AB43" s="57" t="b">
        <f t="shared" si="7"/>
        <v>1</v>
      </c>
    </row>
    <row r="44" spans="1:28" hidden="1" x14ac:dyDescent="0.3">
      <c r="A44" s="445" t="str">
        <f>SUBSTITUTE('Daļu izvēle'!A41,"0","")</f>
        <v/>
      </c>
      <c r="B44" s="443">
        <f>'Daļu izvēle'!B41</f>
        <v>33</v>
      </c>
      <c r="C44" s="365" t="str">
        <f>'Daļu izvēle'!C41</f>
        <v>Dienvidkurzeme</v>
      </c>
      <c r="D44" s="366" t="str">
        <f>'Daļu izvēle'!D41</f>
        <v>Akmensraga</v>
      </c>
      <c r="E44" s="446">
        <f>'Daļu izvēle'!W41</f>
        <v>0</v>
      </c>
      <c r="F44" s="446">
        <f>'Daļu izvēle'!X41</f>
        <v>0</v>
      </c>
      <c r="G44" s="117">
        <f>'Daļu izvēle'!Y41</f>
        <v>0</v>
      </c>
      <c r="H44" s="118">
        <f>'Daļu izvēle'!Z41</f>
        <v>0</v>
      </c>
      <c r="I44" s="383"/>
      <c r="J44" s="454">
        <f t="shared" si="4"/>
        <v>0</v>
      </c>
      <c r="K44" s="139" t="str">
        <f>IF($Y44,IF(AND($I44&lt;&gt;"",$I44&lt;&gt;0),ROUND(ROUND($I44,3)*Cenas!$B$31*Cenas!B$35,2),0),"")</f>
        <v/>
      </c>
      <c r="L44" s="119" t="str">
        <f>IF($Y44,IF(AND($I44&lt;&gt;"",$I44&lt;&gt;0),ROUND(ROUND($I44,3)*Cenas!$B$31*Cenas!C$35,2),0),"")</f>
        <v/>
      </c>
      <c r="M44" s="119" t="str">
        <f>IF($Y44,IF(AND($I44&lt;&gt;"",$I44&lt;&gt;0),ROUND(ROUND($I44,3)*Cenas!$B$31*Cenas!D$35,2),0),"")</f>
        <v/>
      </c>
      <c r="N44" s="140" t="str">
        <f>IF($Y44,IF(AND($I44&lt;&gt;"",$I44&lt;&gt;0),ROUND(ROUND($I44,3)*Cenas!$B$31*Cenas!E$35,2),0),"")</f>
        <v/>
      </c>
      <c r="Q44" s="1" t="e">
        <f t="shared" si="0"/>
        <v>#VALUE!</v>
      </c>
      <c r="R44" s="1" t="e">
        <f t="shared" si="1"/>
        <v>#VALUE!</v>
      </c>
      <c r="S44" s="1" t="e">
        <f t="shared" si="2"/>
        <v>#VALUE!</v>
      </c>
      <c r="T44" t="b">
        <f>OR(IF(U44,IF(W44,#REF!&gt;='Daļu izvēle'!J41)),NOT(W44))</f>
        <v>1</v>
      </c>
      <c r="U44" t="b">
        <f t="shared" si="3"/>
        <v>1</v>
      </c>
      <c r="V44" t="e">
        <f t="shared" si="5"/>
        <v>#VALUE!</v>
      </c>
      <c r="W44" t="b">
        <f>AND(NOT(ISBLANK('Daļu izvēle'!W41)),A44="x")</f>
        <v>0</v>
      </c>
      <c r="Y44" s="56" t="b">
        <f>AND($A44="x",'Daļu izvēle'!W41&lt;&gt;"",'Daļu izvēle'!W41&lt;&gt;0)</f>
        <v>0</v>
      </c>
      <c r="Z44" s="57" t="b">
        <f t="shared" si="6"/>
        <v>0</v>
      </c>
      <c r="AA44" s="57" t="b">
        <f>I44&gt;=0.85*Stādīšana!I44</f>
        <v>1</v>
      </c>
      <c r="AB44" s="57" t="b">
        <f t="shared" si="7"/>
        <v>1</v>
      </c>
    </row>
    <row r="45" spans="1:28" hidden="1" x14ac:dyDescent="0.3">
      <c r="A45" s="445" t="str">
        <f>SUBSTITUTE('Daļu izvēle'!A42,"0","")</f>
        <v/>
      </c>
      <c r="B45" s="443">
        <f>'Daļu izvēle'!B42</f>
        <v>34</v>
      </c>
      <c r="C45" s="365" t="str">
        <f>'Daļu izvēle'!C42</f>
        <v>Dienvidkurzeme</v>
      </c>
      <c r="D45" s="366" t="str">
        <f>'Daļu izvēle'!D42</f>
        <v>Apriķu</v>
      </c>
      <c r="E45" s="446">
        <f>'Daļu izvēle'!W42</f>
        <v>0</v>
      </c>
      <c r="F45" s="446">
        <f>'Daļu izvēle'!X42</f>
        <v>0</v>
      </c>
      <c r="G45" s="117">
        <f>'Daļu izvēle'!Y42</f>
        <v>0</v>
      </c>
      <c r="H45" s="118">
        <f>'Daļu izvēle'!Z42</f>
        <v>0</v>
      </c>
      <c r="I45" s="383"/>
      <c r="J45" s="454">
        <f t="shared" si="4"/>
        <v>0</v>
      </c>
      <c r="K45" s="139" t="str">
        <f>IF($Y45,IF(AND($I45&lt;&gt;"",$I45&lt;&gt;0),ROUND(ROUND($I45,3)*Cenas!$B$31*Cenas!B$35,2),0),"")</f>
        <v/>
      </c>
      <c r="L45" s="119" t="str">
        <f>IF($Y45,IF(AND($I45&lt;&gt;"",$I45&lt;&gt;0),ROUND(ROUND($I45,3)*Cenas!$B$31*Cenas!C$35,2),0),"")</f>
        <v/>
      </c>
      <c r="M45" s="119" t="str">
        <f>IF($Y45,IF(AND($I45&lt;&gt;"",$I45&lt;&gt;0),ROUND(ROUND($I45,3)*Cenas!$B$31*Cenas!D$35,2),0),"")</f>
        <v/>
      </c>
      <c r="N45" s="140" t="str">
        <f>IF($Y45,IF(AND($I45&lt;&gt;"",$I45&lt;&gt;0),ROUND(ROUND($I45,3)*Cenas!$B$31*Cenas!E$35,2),0),"")</f>
        <v/>
      </c>
      <c r="Q45" s="1" t="e">
        <f t="shared" si="0"/>
        <v>#VALUE!</v>
      </c>
      <c r="R45" s="1" t="e">
        <f t="shared" si="1"/>
        <v>#VALUE!</v>
      </c>
      <c r="S45" s="1" t="e">
        <f t="shared" si="2"/>
        <v>#VALUE!</v>
      </c>
      <c r="T45" t="b">
        <f>OR(IF(U45,IF(W45,#REF!&gt;='Daļu izvēle'!J42)),NOT(W45))</f>
        <v>1</v>
      </c>
      <c r="U45" t="b">
        <f t="shared" si="3"/>
        <v>1</v>
      </c>
      <c r="V45" t="e">
        <f t="shared" si="5"/>
        <v>#VALUE!</v>
      </c>
      <c r="W45" t="b">
        <f>AND(NOT(ISBLANK('Daļu izvēle'!W42)),A45="x")</f>
        <v>0</v>
      </c>
      <c r="Y45" s="56" t="b">
        <f>AND($A45="x",'Daļu izvēle'!W42&lt;&gt;"",'Daļu izvēle'!W42&lt;&gt;0)</f>
        <v>0</v>
      </c>
      <c r="Z45" s="57" t="b">
        <f t="shared" si="6"/>
        <v>0</v>
      </c>
      <c r="AA45" s="57" t="b">
        <f>I45&gt;=0.85*Stādīšana!I45</f>
        <v>1</v>
      </c>
      <c r="AB45" s="57" t="b">
        <f t="shared" si="7"/>
        <v>1</v>
      </c>
    </row>
    <row r="46" spans="1:28" hidden="1" x14ac:dyDescent="0.3">
      <c r="A46" s="445" t="str">
        <f>SUBSTITUTE('Daļu izvēle'!A43,"0","")</f>
        <v/>
      </c>
      <c r="B46" s="443">
        <f>'Daļu izvēle'!B43</f>
        <v>35</v>
      </c>
      <c r="C46" s="365" t="str">
        <f>'Daļu izvēle'!C43</f>
        <v>Dienvidkurzeme</v>
      </c>
      <c r="D46" s="366" t="str">
        <f>'Daļu izvēle'!D43</f>
        <v>Apriķu</v>
      </c>
      <c r="E46" s="446">
        <f>'Daļu izvēle'!W43</f>
        <v>40</v>
      </c>
      <c r="F46" s="446">
        <f>'Daļu izvēle'!X43</f>
        <v>40</v>
      </c>
      <c r="G46" s="117">
        <f>'Daļu izvēle'!Y43</f>
        <v>0</v>
      </c>
      <c r="H46" s="118">
        <f>'Daļu izvēle'!Z43</f>
        <v>0</v>
      </c>
      <c r="I46" s="383"/>
      <c r="J46" s="454">
        <f t="shared" si="4"/>
        <v>0</v>
      </c>
      <c r="K46" s="139" t="str">
        <f>IF($Y46,IF(AND($I46&lt;&gt;"",$I46&lt;&gt;0),ROUND(ROUND($I46,3)*Cenas!$B$31*Cenas!B$35,2),0),"")</f>
        <v/>
      </c>
      <c r="L46" s="119" t="str">
        <f>IF($Y46,IF(AND($I46&lt;&gt;"",$I46&lt;&gt;0),ROUND(ROUND($I46,3)*Cenas!$B$31*Cenas!C$35,2),0),"")</f>
        <v/>
      </c>
      <c r="M46" s="119" t="str">
        <f>IF($Y46,IF(AND($I46&lt;&gt;"",$I46&lt;&gt;0),ROUND(ROUND($I46,3)*Cenas!$B$31*Cenas!D$35,2),0),"")</f>
        <v/>
      </c>
      <c r="N46" s="140" t="str">
        <f>IF($Y46,IF(AND($I46&lt;&gt;"",$I46&lt;&gt;0),ROUND(ROUND($I46,3)*Cenas!$B$31*Cenas!E$35,2),0),"")</f>
        <v/>
      </c>
      <c r="Q46" s="1" t="e">
        <f t="shared" si="0"/>
        <v>#VALUE!</v>
      </c>
      <c r="R46" s="1" t="e">
        <f t="shared" si="1"/>
        <v>#VALUE!</v>
      </c>
      <c r="S46" s="1" t="e">
        <f t="shared" si="2"/>
        <v>#VALUE!</v>
      </c>
      <c r="T46" t="b">
        <f>OR(IF(U46,IF(W46,#REF!&gt;='Daļu izvēle'!J43)),NOT(W46))</f>
        <v>1</v>
      </c>
      <c r="U46" t="b">
        <f t="shared" si="3"/>
        <v>1</v>
      </c>
      <c r="V46" t="e">
        <f t="shared" si="5"/>
        <v>#VALUE!</v>
      </c>
      <c r="W46" t="b">
        <f>AND(NOT(ISBLANK('Daļu izvēle'!W43)),A46="x")</f>
        <v>0</v>
      </c>
      <c r="Y46" s="56" t="b">
        <f>AND($A46="x",'Daļu izvēle'!W43&lt;&gt;"",'Daļu izvēle'!W43&lt;&gt;0)</f>
        <v>0</v>
      </c>
      <c r="Z46" s="57" t="b">
        <f t="shared" si="6"/>
        <v>0</v>
      </c>
      <c r="AA46" s="57" t="b">
        <f>I46&gt;=0.85*Stādīšana!I46</f>
        <v>1</v>
      </c>
      <c r="AB46" s="57" t="b">
        <f t="shared" si="7"/>
        <v>1</v>
      </c>
    </row>
    <row r="47" spans="1:28" hidden="1" x14ac:dyDescent="0.3">
      <c r="A47" s="445" t="str">
        <f>SUBSTITUTE('Daļu izvēle'!A44,"0","")</f>
        <v/>
      </c>
      <c r="B47" s="443">
        <f>'Daļu izvēle'!B44</f>
        <v>36</v>
      </c>
      <c r="C47" s="365" t="str">
        <f>'Daļu izvēle'!C44</f>
        <v>Dienvidkurzeme</v>
      </c>
      <c r="D47" s="366" t="str">
        <f>'Daļu izvēle'!D44</f>
        <v>Apriķu</v>
      </c>
      <c r="E47" s="446">
        <f>'Daļu izvēle'!W44</f>
        <v>0</v>
      </c>
      <c r="F47" s="446">
        <f>'Daļu izvēle'!X44</f>
        <v>0</v>
      </c>
      <c r="G47" s="117">
        <f>'Daļu izvēle'!Y44</f>
        <v>0</v>
      </c>
      <c r="H47" s="118">
        <f>'Daļu izvēle'!Z44</f>
        <v>0</v>
      </c>
      <c r="I47" s="383"/>
      <c r="J47" s="454">
        <f t="shared" si="4"/>
        <v>0</v>
      </c>
      <c r="K47" s="139" t="str">
        <f>IF($Y47,IF(AND($I47&lt;&gt;"",$I47&lt;&gt;0),ROUND(ROUND($I47,3)*Cenas!$B$31*Cenas!B$35,2),0),"")</f>
        <v/>
      </c>
      <c r="L47" s="119" t="str">
        <f>IF($Y47,IF(AND($I47&lt;&gt;"",$I47&lt;&gt;0),ROUND(ROUND($I47,3)*Cenas!$B$31*Cenas!C$35,2),0),"")</f>
        <v/>
      </c>
      <c r="M47" s="119" t="str">
        <f>IF($Y47,IF(AND($I47&lt;&gt;"",$I47&lt;&gt;0),ROUND(ROUND($I47,3)*Cenas!$B$31*Cenas!D$35,2),0),"")</f>
        <v/>
      </c>
      <c r="N47" s="140" t="str">
        <f>IF($Y47,IF(AND($I47&lt;&gt;"",$I47&lt;&gt;0),ROUND(ROUND($I47,3)*Cenas!$B$31*Cenas!E$35,2),0),"")</f>
        <v/>
      </c>
      <c r="Q47" s="1" t="e">
        <f t="shared" si="0"/>
        <v>#VALUE!</v>
      </c>
      <c r="R47" s="1" t="e">
        <f t="shared" si="1"/>
        <v>#VALUE!</v>
      </c>
      <c r="S47" s="1" t="e">
        <f t="shared" si="2"/>
        <v>#VALUE!</v>
      </c>
      <c r="T47" t="b">
        <f>OR(IF(U47,IF(W47,#REF!&gt;='Daļu izvēle'!J44)),NOT(W47))</f>
        <v>1</v>
      </c>
      <c r="U47" t="b">
        <f t="shared" si="3"/>
        <v>1</v>
      </c>
      <c r="V47" t="e">
        <f t="shared" si="5"/>
        <v>#VALUE!</v>
      </c>
      <c r="W47" t="b">
        <f>AND(NOT(ISBLANK('Daļu izvēle'!W44)),A47="x")</f>
        <v>0</v>
      </c>
      <c r="Y47" s="56" t="b">
        <f>AND($A47="x",'Daļu izvēle'!W44&lt;&gt;"",'Daļu izvēle'!W44&lt;&gt;0)</f>
        <v>0</v>
      </c>
      <c r="Z47" s="57" t="b">
        <f t="shared" si="6"/>
        <v>0</v>
      </c>
      <c r="AA47" s="57" t="b">
        <f>I47&gt;=0.85*Stādīšana!I47</f>
        <v>1</v>
      </c>
      <c r="AB47" s="57" t="b">
        <f t="shared" si="7"/>
        <v>1</v>
      </c>
    </row>
    <row r="48" spans="1:28" hidden="1" x14ac:dyDescent="0.3">
      <c r="A48" s="445" t="str">
        <f>SUBSTITUTE('Daļu izvēle'!A45,"0","")</f>
        <v/>
      </c>
      <c r="B48" s="443">
        <f>'Daļu izvēle'!B45</f>
        <v>37</v>
      </c>
      <c r="C48" s="365" t="str">
        <f>'Daļu izvēle'!C45</f>
        <v>Dienvidkurzeme</v>
      </c>
      <c r="D48" s="366" t="str">
        <f>'Daļu izvēle'!D45</f>
        <v>Apriķu</v>
      </c>
      <c r="E48" s="446">
        <f>'Daļu izvēle'!W45</f>
        <v>0</v>
      </c>
      <c r="F48" s="446">
        <f>'Daļu izvēle'!X45</f>
        <v>0</v>
      </c>
      <c r="G48" s="117">
        <f>'Daļu izvēle'!Y45</f>
        <v>0</v>
      </c>
      <c r="H48" s="118">
        <f>'Daļu izvēle'!Z45</f>
        <v>0</v>
      </c>
      <c r="I48" s="383"/>
      <c r="J48" s="454">
        <f t="shared" si="4"/>
        <v>0</v>
      </c>
      <c r="K48" s="139" t="str">
        <f>IF($Y48,IF(AND($I48&lt;&gt;"",$I48&lt;&gt;0),ROUND(ROUND($I48,3)*Cenas!$B$31*Cenas!B$35,2),0),"")</f>
        <v/>
      </c>
      <c r="L48" s="119" t="str">
        <f>IF($Y48,IF(AND($I48&lt;&gt;"",$I48&lt;&gt;0),ROUND(ROUND($I48,3)*Cenas!$B$31*Cenas!C$35,2),0),"")</f>
        <v/>
      </c>
      <c r="M48" s="119" t="str">
        <f>IF($Y48,IF(AND($I48&lt;&gt;"",$I48&lt;&gt;0),ROUND(ROUND($I48,3)*Cenas!$B$31*Cenas!D$35,2),0),"")</f>
        <v/>
      </c>
      <c r="N48" s="140" t="str">
        <f>IF($Y48,IF(AND($I48&lt;&gt;"",$I48&lt;&gt;0),ROUND(ROUND($I48,3)*Cenas!$B$31*Cenas!E$35,2),0),"")</f>
        <v/>
      </c>
      <c r="Q48" s="1" t="e">
        <f t="shared" si="0"/>
        <v>#VALUE!</v>
      </c>
      <c r="R48" s="1" t="e">
        <f t="shared" si="1"/>
        <v>#VALUE!</v>
      </c>
      <c r="S48" s="1" t="e">
        <f t="shared" si="2"/>
        <v>#VALUE!</v>
      </c>
      <c r="T48" t="b">
        <f>OR(IF(U48,IF(W48,#REF!&gt;='Daļu izvēle'!J45)),NOT(W48))</f>
        <v>1</v>
      </c>
      <c r="U48" t="b">
        <f t="shared" si="3"/>
        <v>1</v>
      </c>
      <c r="V48" t="e">
        <f t="shared" si="5"/>
        <v>#VALUE!</v>
      </c>
      <c r="W48" t="b">
        <f>AND(NOT(ISBLANK('Daļu izvēle'!W45)),A48="x")</f>
        <v>0</v>
      </c>
      <c r="Y48" s="56" t="b">
        <f>AND($A48="x",'Daļu izvēle'!W45&lt;&gt;"",'Daļu izvēle'!W45&lt;&gt;0)</f>
        <v>0</v>
      </c>
      <c r="Z48" s="57" t="b">
        <f t="shared" si="6"/>
        <v>0</v>
      </c>
      <c r="AA48" s="57" t="b">
        <f>I48&gt;=0.85*Stādīšana!I48</f>
        <v>1</v>
      </c>
      <c r="AB48" s="57" t="b">
        <f t="shared" si="7"/>
        <v>1</v>
      </c>
    </row>
    <row r="49" spans="1:28" hidden="1" x14ac:dyDescent="0.3">
      <c r="A49" s="445" t="str">
        <f>SUBSTITUTE('Daļu izvēle'!A46,"0","")</f>
        <v/>
      </c>
      <c r="B49" s="443">
        <f>'Daļu izvēle'!B46</f>
        <v>38</v>
      </c>
      <c r="C49" s="365" t="str">
        <f>'Daļu izvēle'!C46</f>
        <v>Dienvidkurzeme</v>
      </c>
      <c r="D49" s="366" t="str">
        <f>'Daļu izvēle'!D46</f>
        <v>Ventas (DK)</v>
      </c>
      <c r="E49" s="446">
        <f>'Daļu izvēle'!W46</f>
        <v>80</v>
      </c>
      <c r="F49" s="446">
        <f>'Daļu izvēle'!X46</f>
        <v>30</v>
      </c>
      <c r="G49" s="117">
        <f>'Daļu izvēle'!Y46</f>
        <v>0</v>
      </c>
      <c r="H49" s="118">
        <f>'Daļu izvēle'!Z46</f>
        <v>0</v>
      </c>
      <c r="I49" s="383"/>
      <c r="J49" s="454">
        <f t="shared" si="4"/>
        <v>0</v>
      </c>
      <c r="K49" s="139" t="str">
        <f>IF($Y49,IF(AND($I49&lt;&gt;"",$I49&lt;&gt;0),ROUND(ROUND($I49,3)*Cenas!$B$31*Cenas!B$35,2),0),"")</f>
        <v/>
      </c>
      <c r="L49" s="119" t="str">
        <f>IF($Y49,IF(AND($I49&lt;&gt;"",$I49&lt;&gt;0),ROUND(ROUND($I49,3)*Cenas!$B$31*Cenas!C$35,2),0),"")</f>
        <v/>
      </c>
      <c r="M49" s="119" t="str">
        <f>IF($Y49,IF(AND($I49&lt;&gt;"",$I49&lt;&gt;0),ROUND(ROUND($I49,3)*Cenas!$B$31*Cenas!D$35,2),0),"")</f>
        <v/>
      </c>
      <c r="N49" s="140" t="str">
        <f>IF($Y49,IF(AND($I49&lt;&gt;"",$I49&lt;&gt;0),ROUND(ROUND($I49,3)*Cenas!$B$31*Cenas!E$35,2),0),"")</f>
        <v/>
      </c>
      <c r="Q49" s="1" t="e">
        <f t="shared" si="0"/>
        <v>#VALUE!</v>
      </c>
      <c r="R49" s="1" t="e">
        <f t="shared" si="1"/>
        <v>#VALUE!</v>
      </c>
      <c r="S49" s="1" t="e">
        <f t="shared" si="2"/>
        <v>#VALUE!</v>
      </c>
      <c r="T49" t="b">
        <f>OR(IF(U49,IF(W49,#REF!&gt;='Daļu izvēle'!J46)),NOT(W49))</f>
        <v>1</v>
      </c>
      <c r="U49" t="b">
        <f t="shared" si="3"/>
        <v>1</v>
      </c>
      <c r="V49" t="e">
        <f t="shared" si="5"/>
        <v>#VALUE!</v>
      </c>
      <c r="W49" t="b">
        <f>AND(NOT(ISBLANK('Daļu izvēle'!W46)),A49="x")</f>
        <v>0</v>
      </c>
      <c r="Y49" s="56" t="b">
        <f>AND($A49="x",'Daļu izvēle'!W46&lt;&gt;"",'Daļu izvēle'!W46&lt;&gt;0)</f>
        <v>0</v>
      </c>
      <c r="Z49" s="57" t="b">
        <f t="shared" si="6"/>
        <v>0</v>
      </c>
      <c r="AA49" s="57" t="b">
        <f>I49&gt;=0.85*Stādīšana!I49</f>
        <v>1</v>
      </c>
      <c r="AB49" s="57" t="b">
        <f t="shared" si="7"/>
        <v>1</v>
      </c>
    </row>
    <row r="50" spans="1:28" hidden="1" x14ac:dyDescent="0.3">
      <c r="A50" s="445" t="str">
        <f>SUBSTITUTE('Daļu izvēle'!A47,"0","")</f>
        <v/>
      </c>
      <c r="B50" s="443">
        <f>'Daļu izvēle'!B47</f>
        <v>39</v>
      </c>
      <c r="C50" s="365" t="str">
        <f>'Daļu izvēle'!C47</f>
        <v>Dienvidkurzeme</v>
      </c>
      <c r="D50" s="366" t="str">
        <f>'Daļu izvēle'!D47</f>
        <v>Ventas (DK)</v>
      </c>
      <c r="E50" s="446">
        <f>'Daļu izvēle'!W47</f>
        <v>0</v>
      </c>
      <c r="F50" s="446">
        <f>'Daļu izvēle'!X47</f>
        <v>0</v>
      </c>
      <c r="G50" s="117">
        <f>'Daļu izvēle'!Y47</f>
        <v>0</v>
      </c>
      <c r="H50" s="118">
        <f>'Daļu izvēle'!Z47</f>
        <v>0</v>
      </c>
      <c r="I50" s="383"/>
      <c r="J50" s="454">
        <f t="shared" si="4"/>
        <v>0</v>
      </c>
      <c r="K50" s="139" t="str">
        <f>IF($Y50,IF(AND($I50&lt;&gt;"",$I50&lt;&gt;0),ROUND(ROUND($I50,3)*Cenas!$B$31*Cenas!B$35,2),0),"")</f>
        <v/>
      </c>
      <c r="L50" s="119" t="str">
        <f>IF($Y50,IF(AND($I50&lt;&gt;"",$I50&lt;&gt;0),ROUND(ROUND($I50,3)*Cenas!$B$31*Cenas!C$35,2),0),"")</f>
        <v/>
      </c>
      <c r="M50" s="119" t="str">
        <f>IF($Y50,IF(AND($I50&lt;&gt;"",$I50&lt;&gt;0),ROUND(ROUND($I50,3)*Cenas!$B$31*Cenas!D$35,2),0),"")</f>
        <v/>
      </c>
      <c r="N50" s="140" t="str">
        <f>IF($Y50,IF(AND($I50&lt;&gt;"",$I50&lt;&gt;0),ROUND(ROUND($I50,3)*Cenas!$B$31*Cenas!E$35,2),0),"")</f>
        <v/>
      </c>
      <c r="Q50" s="1" t="e">
        <f t="shared" si="0"/>
        <v>#VALUE!</v>
      </c>
      <c r="R50" s="1" t="e">
        <f t="shared" si="1"/>
        <v>#VALUE!</v>
      </c>
      <c r="S50" s="1" t="e">
        <f t="shared" si="2"/>
        <v>#VALUE!</v>
      </c>
      <c r="T50" t="b">
        <f>OR(IF(U50,IF(W50,#REF!&gt;='Daļu izvēle'!J47)),NOT(W50))</f>
        <v>1</v>
      </c>
      <c r="U50" t="b">
        <f t="shared" si="3"/>
        <v>1</v>
      </c>
      <c r="V50" t="e">
        <f t="shared" si="5"/>
        <v>#VALUE!</v>
      </c>
      <c r="W50" t="b">
        <f>AND(NOT(ISBLANK('Daļu izvēle'!W47)),A50="x")</f>
        <v>0</v>
      </c>
      <c r="Y50" s="56" t="b">
        <f>AND($A50="x",'Daļu izvēle'!W47&lt;&gt;"",'Daļu izvēle'!W47&lt;&gt;0)</f>
        <v>0</v>
      </c>
      <c r="Z50" s="57" t="b">
        <f t="shared" si="6"/>
        <v>0</v>
      </c>
      <c r="AA50" s="57" t="b">
        <f>I50&gt;=0.85*Stādīšana!I50</f>
        <v>1</v>
      </c>
      <c r="AB50" s="57" t="b">
        <f t="shared" si="7"/>
        <v>1</v>
      </c>
    </row>
    <row r="51" spans="1:28" hidden="1" x14ac:dyDescent="0.3">
      <c r="A51" s="445" t="str">
        <f>SUBSTITUTE('Daļu izvēle'!A48,"0","")</f>
        <v/>
      </c>
      <c r="B51" s="443">
        <f>'Daļu izvēle'!B48</f>
        <v>40</v>
      </c>
      <c r="C51" s="365" t="str">
        <f>'Daļu izvēle'!C48</f>
        <v>Dienvidkurzeme</v>
      </c>
      <c r="D51" s="366" t="str">
        <f>'Daļu izvēle'!D48</f>
        <v>Ventas (DK)</v>
      </c>
      <c r="E51" s="446">
        <f>'Daļu izvēle'!W48</f>
        <v>0</v>
      </c>
      <c r="F51" s="446">
        <f>'Daļu izvēle'!X48</f>
        <v>0</v>
      </c>
      <c r="G51" s="117">
        <f>'Daļu izvēle'!Y48</f>
        <v>0</v>
      </c>
      <c r="H51" s="118">
        <f>'Daļu izvēle'!Z48</f>
        <v>0</v>
      </c>
      <c r="I51" s="383"/>
      <c r="J51" s="454">
        <f t="shared" si="4"/>
        <v>0</v>
      </c>
      <c r="K51" s="139" t="str">
        <f>IF($Y51,IF(AND($I51&lt;&gt;"",$I51&lt;&gt;0),ROUND(ROUND($I51,3)*Cenas!$B$31*Cenas!B$35,2),0),"")</f>
        <v/>
      </c>
      <c r="L51" s="119" t="str">
        <f>IF($Y51,IF(AND($I51&lt;&gt;"",$I51&lt;&gt;0),ROUND(ROUND($I51,3)*Cenas!$B$31*Cenas!C$35,2),0),"")</f>
        <v/>
      </c>
      <c r="M51" s="119" t="str">
        <f>IF($Y51,IF(AND($I51&lt;&gt;"",$I51&lt;&gt;0),ROUND(ROUND($I51,3)*Cenas!$B$31*Cenas!D$35,2),0),"")</f>
        <v/>
      </c>
      <c r="N51" s="140" t="str">
        <f>IF($Y51,IF(AND($I51&lt;&gt;"",$I51&lt;&gt;0),ROUND(ROUND($I51,3)*Cenas!$B$31*Cenas!E$35,2),0),"")</f>
        <v/>
      </c>
      <c r="Q51" s="1" t="e">
        <f t="shared" si="0"/>
        <v>#VALUE!</v>
      </c>
      <c r="R51" s="1" t="e">
        <f t="shared" si="1"/>
        <v>#VALUE!</v>
      </c>
      <c r="S51" s="1" t="e">
        <f t="shared" si="2"/>
        <v>#VALUE!</v>
      </c>
      <c r="T51" t="b">
        <f>OR(IF(U51,IF(W51,#REF!&gt;='Daļu izvēle'!J48)),NOT(W51))</f>
        <v>1</v>
      </c>
      <c r="U51" t="b">
        <f t="shared" si="3"/>
        <v>1</v>
      </c>
      <c r="V51" t="e">
        <f t="shared" si="5"/>
        <v>#VALUE!</v>
      </c>
      <c r="W51" t="b">
        <f>AND(NOT(ISBLANK('Daļu izvēle'!W48)),A51="x")</f>
        <v>0</v>
      </c>
      <c r="Y51" s="56" t="b">
        <f>AND($A51="x",'Daļu izvēle'!W48&lt;&gt;"",'Daļu izvēle'!W48&lt;&gt;0)</f>
        <v>0</v>
      </c>
      <c r="Z51" s="57" t="b">
        <f t="shared" si="6"/>
        <v>0</v>
      </c>
      <c r="AA51" s="57" t="b">
        <f>I51&gt;=0.85*Stādīšana!I51</f>
        <v>1</v>
      </c>
      <c r="AB51" s="57" t="b">
        <f t="shared" si="7"/>
        <v>1</v>
      </c>
    </row>
    <row r="52" spans="1:28" hidden="1" x14ac:dyDescent="0.3">
      <c r="A52" s="445" t="str">
        <f>SUBSTITUTE('Daļu izvēle'!A49,"0","")</f>
        <v/>
      </c>
      <c r="B52" s="443">
        <f>'Daļu izvēle'!B49</f>
        <v>41</v>
      </c>
      <c r="C52" s="365" t="str">
        <f>'Daļu izvēle'!C49</f>
        <v>Dienvidkurzeme</v>
      </c>
      <c r="D52" s="366" t="str">
        <f>'Daļu izvēle'!D49</f>
        <v>Ventas (DK)</v>
      </c>
      <c r="E52" s="446">
        <f>'Daļu izvēle'!W49</f>
        <v>0</v>
      </c>
      <c r="F52" s="446">
        <f>'Daļu izvēle'!X49</f>
        <v>0</v>
      </c>
      <c r="G52" s="117">
        <f>'Daļu izvēle'!Y49</f>
        <v>0</v>
      </c>
      <c r="H52" s="118">
        <f>'Daļu izvēle'!Z49</f>
        <v>0</v>
      </c>
      <c r="I52" s="383"/>
      <c r="J52" s="454">
        <f t="shared" si="4"/>
        <v>0</v>
      </c>
      <c r="K52" s="139" t="str">
        <f>IF($Y52,IF(AND($I52&lt;&gt;"",$I52&lt;&gt;0),ROUND(ROUND($I52,3)*Cenas!$B$31*Cenas!B$35,2),0),"")</f>
        <v/>
      </c>
      <c r="L52" s="119" t="str">
        <f>IF($Y52,IF(AND($I52&lt;&gt;"",$I52&lt;&gt;0),ROUND(ROUND($I52,3)*Cenas!$B$31*Cenas!C$35,2),0),"")</f>
        <v/>
      </c>
      <c r="M52" s="119" t="str">
        <f>IF($Y52,IF(AND($I52&lt;&gt;"",$I52&lt;&gt;0),ROUND(ROUND($I52,3)*Cenas!$B$31*Cenas!D$35,2),0),"")</f>
        <v/>
      </c>
      <c r="N52" s="140" t="str">
        <f>IF($Y52,IF(AND($I52&lt;&gt;"",$I52&lt;&gt;0),ROUND(ROUND($I52,3)*Cenas!$B$31*Cenas!E$35,2),0),"")</f>
        <v/>
      </c>
      <c r="Q52" s="1" t="e">
        <f t="shared" si="0"/>
        <v>#VALUE!</v>
      </c>
      <c r="R52" s="1" t="e">
        <f t="shared" si="1"/>
        <v>#VALUE!</v>
      </c>
      <c r="S52" s="1" t="e">
        <f t="shared" si="2"/>
        <v>#VALUE!</v>
      </c>
      <c r="T52" t="b">
        <f>OR(IF(U52,IF(W52,#REF!&gt;='Daļu izvēle'!J49)),NOT(W52))</f>
        <v>1</v>
      </c>
      <c r="U52" t="b">
        <f t="shared" si="3"/>
        <v>1</v>
      </c>
      <c r="V52" t="e">
        <f t="shared" si="5"/>
        <v>#VALUE!</v>
      </c>
      <c r="W52" t="b">
        <f>AND(NOT(ISBLANK('Daļu izvēle'!W49)),A52="x")</f>
        <v>0</v>
      </c>
      <c r="Y52" s="56" t="b">
        <f>AND($A52="x",'Daļu izvēle'!W49&lt;&gt;"",'Daļu izvēle'!W49&lt;&gt;0)</f>
        <v>0</v>
      </c>
      <c r="Z52" s="57" t="b">
        <f t="shared" si="6"/>
        <v>0</v>
      </c>
      <c r="AA52" s="57" t="b">
        <f>I52&gt;=0.85*Stādīšana!I52</f>
        <v>1</v>
      </c>
      <c r="AB52" s="57" t="b">
        <f t="shared" si="7"/>
        <v>1</v>
      </c>
    </row>
    <row r="53" spans="1:28" hidden="1" x14ac:dyDescent="0.3">
      <c r="A53" s="445" t="str">
        <f>SUBSTITUTE('Daļu izvēle'!A50,"0","")</f>
        <v/>
      </c>
      <c r="B53" s="443">
        <f>'Daļu izvēle'!B50</f>
        <v>42</v>
      </c>
      <c r="C53" s="365" t="str">
        <f>'Daļu izvēle'!C50</f>
        <v>Dienvidkurzeme</v>
      </c>
      <c r="D53" s="366" t="str">
        <f>'Daļu izvēle'!D50</f>
        <v>Ventas (DK)</v>
      </c>
      <c r="E53" s="446">
        <f>'Daļu izvēle'!W50</f>
        <v>0</v>
      </c>
      <c r="F53" s="446">
        <f>'Daļu izvēle'!X50</f>
        <v>0</v>
      </c>
      <c r="G53" s="117">
        <f>'Daļu izvēle'!Y50</f>
        <v>0</v>
      </c>
      <c r="H53" s="118">
        <f>'Daļu izvēle'!Z50</f>
        <v>0</v>
      </c>
      <c r="I53" s="383"/>
      <c r="J53" s="454">
        <f t="shared" si="4"/>
        <v>0</v>
      </c>
      <c r="K53" s="139" t="str">
        <f>IF($Y53,IF(AND($I53&lt;&gt;"",$I53&lt;&gt;0),ROUND(ROUND($I53,3)*Cenas!$B$31*Cenas!B$35,2),0),"")</f>
        <v/>
      </c>
      <c r="L53" s="119" t="str">
        <f>IF($Y53,IF(AND($I53&lt;&gt;"",$I53&lt;&gt;0),ROUND(ROUND($I53,3)*Cenas!$B$31*Cenas!C$35,2),0),"")</f>
        <v/>
      </c>
      <c r="M53" s="119" t="str">
        <f>IF($Y53,IF(AND($I53&lt;&gt;"",$I53&lt;&gt;0),ROUND(ROUND($I53,3)*Cenas!$B$31*Cenas!D$35,2),0),"")</f>
        <v/>
      </c>
      <c r="N53" s="140" t="str">
        <f>IF($Y53,IF(AND($I53&lt;&gt;"",$I53&lt;&gt;0),ROUND(ROUND($I53,3)*Cenas!$B$31*Cenas!E$35,2),0),"")</f>
        <v/>
      </c>
      <c r="Q53" s="1" t="e">
        <f t="shared" si="0"/>
        <v>#VALUE!</v>
      </c>
      <c r="R53" s="1" t="e">
        <f t="shared" si="1"/>
        <v>#VALUE!</v>
      </c>
      <c r="S53" s="1" t="e">
        <f t="shared" si="2"/>
        <v>#VALUE!</v>
      </c>
      <c r="T53" t="b">
        <f>OR(IF(U53,IF(W53,#REF!&gt;='Daļu izvēle'!J50)),NOT(W53))</f>
        <v>1</v>
      </c>
      <c r="U53" t="b">
        <f t="shared" si="3"/>
        <v>1</v>
      </c>
      <c r="V53" t="e">
        <f t="shared" si="5"/>
        <v>#VALUE!</v>
      </c>
      <c r="W53" t="b">
        <f>AND(NOT(ISBLANK('Daļu izvēle'!W50)),A53="x")</f>
        <v>0</v>
      </c>
      <c r="Y53" s="56" t="b">
        <f>AND($A53="x",'Daļu izvēle'!W50&lt;&gt;"",'Daļu izvēle'!W50&lt;&gt;0)</f>
        <v>0</v>
      </c>
      <c r="Z53" s="57" t="b">
        <f t="shared" si="6"/>
        <v>0</v>
      </c>
      <c r="AA53" s="57" t="b">
        <f>I53&gt;=0.85*Stādīšana!I53</f>
        <v>1</v>
      </c>
      <c r="AB53" s="57" t="b">
        <f t="shared" si="7"/>
        <v>1</v>
      </c>
    </row>
    <row r="54" spans="1:28" hidden="1" x14ac:dyDescent="0.3">
      <c r="A54" s="445" t="str">
        <f>SUBSTITUTE('Daļu izvēle'!A51,"0","")</f>
        <v/>
      </c>
      <c r="B54" s="443">
        <f>'Daļu izvēle'!B51</f>
        <v>43</v>
      </c>
      <c r="C54" s="365" t="str">
        <f>'Daļu izvēle'!C51</f>
        <v>Dienvidkurzeme</v>
      </c>
      <c r="D54" s="366" t="str">
        <f>'Daļu izvēle'!D51</f>
        <v>Remtes</v>
      </c>
      <c r="E54" s="446">
        <f>'Daļu izvēle'!W51</f>
        <v>70</v>
      </c>
      <c r="F54" s="446">
        <f>'Daļu izvēle'!X51</f>
        <v>50</v>
      </c>
      <c r="G54" s="117">
        <f>'Daļu izvēle'!Y51</f>
        <v>0</v>
      </c>
      <c r="H54" s="118">
        <f>'Daļu izvēle'!Z51</f>
        <v>0</v>
      </c>
      <c r="I54" s="383"/>
      <c r="J54" s="454">
        <f t="shared" si="4"/>
        <v>0</v>
      </c>
      <c r="K54" s="139" t="str">
        <f>IF($Y54,IF(AND($I54&lt;&gt;"",$I54&lt;&gt;0),ROUND(ROUND($I54,3)*Cenas!$B$31*Cenas!B$35,2),0),"")</f>
        <v/>
      </c>
      <c r="L54" s="119" t="str">
        <f>IF($Y54,IF(AND($I54&lt;&gt;"",$I54&lt;&gt;0),ROUND(ROUND($I54,3)*Cenas!$B$31*Cenas!C$35,2),0),"")</f>
        <v/>
      </c>
      <c r="M54" s="119" t="str">
        <f>IF($Y54,IF(AND($I54&lt;&gt;"",$I54&lt;&gt;0),ROUND(ROUND($I54,3)*Cenas!$B$31*Cenas!D$35,2),0),"")</f>
        <v/>
      </c>
      <c r="N54" s="140" t="str">
        <f>IF($Y54,IF(AND($I54&lt;&gt;"",$I54&lt;&gt;0),ROUND(ROUND($I54,3)*Cenas!$B$31*Cenas!E$35,2),0),"")</f>
        <v/>
      </c>
      <c r="Q54" s="1" t="e">
        <f t="shared" si="0"/>
        <v>#VALUE!</v>
      </c>
      <c r="R54" s="1" t="e">
        <f t="shared" si="1"/>
        <v>#VALUE!</v>
      </c>
      <c r="S54" s="1" t="e">
        <f t="shared" si="2"/>
        <v>#VALUE!</v>
      </c>
      <c r="T54" t="b">
        <f>OR(IF(U54,IF(W54,#REF!&gt;='Daļu izvēle'!J51)),NOT(W54))</f>
        <v>1</v>
      </c>
      <c r="U54" t="b">
        <f t="shared" si="3"/>
        <v>1</v>
      </c>
      <c r="V54" t="e">
        <f t="shared" si="5"/>
        <v>#VALUE!</v>
      </c>
      <c r="W54" t="b">
        <f>AND(NOT(ISBLANK('Daļu izvēle'!W51)),A54="x")</f>
        <v>0</v>
      </c>
      <c r="Y54" s="56" t="b">
        <f>AND($A54="x",'Daļu izvēle'!W51&lt;&gt;"",'Daļu izvēle'!W51&lt;&gt;0)</f>
        <v>0</v>
      </c>
      <c r="Z54" s="57" t="b">
        <f t="shared" si="6"/>
        <v>0</v>
      </c>
      <c r="AA54" s="57" t="b">
        <f>I54&gt;=0.85*Stādīšana!I54</f>
        <v>1</v>
      </c>
      <c r="AB54" s="57" t="b">
        <f t="shared" si="7"/>
        <v>1</v>
      </c>
    </row>
    <row r="55" spans="1:28" hidden="1" x14ac:dyDescent="0.3">
      <c r="A55" s="445" t="str">
        <f>SUBSTITUTE('Daļu izvēle'!A52,"0","")</f>
        <v/>
      </c>
      <c r="B55" s="443">
        <f>'Daļu izvēle'!B52</f>
        <v>44</v>
      </c>
      <c r="C55" s="365" t="str">
        <f>'Daļu izvēle'!C52</f>
        <v>Dienvidkurzeme</v>
      </c>
      <c r="D55" s="366" t="str">
        <f>'Daļu izvēle'!D52</f>
        <v>Remtes</v>
      </c>
      <c r="E55" s="446">
        <f>'Daļu izvēle'!W52</f>
        <v>0</v>
      </c>
      <c r="F55" s="446">
        <f>'Daļu izvēle'!X52</f>
        <v>0</v>
      </c>
      <c r="G55" s="117">
        <f>'Daļu izvēle'!Y52</f>
        <v>0</v>
      </c>
      <c r="H55" s="118">
        <f>'Daļu izvēle'!Z52</f>
        <v>0</v>
      </c>
      <c r="I55" s="383"/>
      <c r="J55" s="454">
        <f t="shared" si="4"/>
        <v>0</v>
      </c>
      <c r="K55" s="139" t="str">
        <f>IF($Y55,IF(AND($I55&lt;&gt;"",$I55&lt;&gt;0),ROUND(ROUND($I55,3)*Cenas!$B$31*Cenas!B$35,2),0),"")</f>
        <v/>
      </c>
      <c r="L55" s="119" t="str">
        <f>IF($Y55,IF(AND($I55&lt;&gt;"",$I55&lt;&gt;0),ROUND(ROUND($I55,3)*Cenas!$B$31*Cenas!C$35,2),0),"")</f>
        <v/>
      </c>
      <c r="M55" s="119" t="str">
        <f>IF($Y55,IF(AND($I55&lt;&gt;"",$I55&lt;&gt;0),ROUND(ROUND($I55,3)*Cenas!$B$31*Cenas!D$35,2),0),"")</f>
        <v/>
      </c>
      <c r="N55" s="140" t="str">
        <f>IF($Y55,IF(AND($I55&lt;&gt;"",$I55&lt;&gt;0),ROUND(ROUND($I55,3)*Cenas!$B$31*Cenas!E$35,2),0),"")</f>
        <v/>
      </c>
      <c r="Q55" s="1" t="e">
        <f t="shared" si="0"/>
        <v>#VALUE!</v>
      </c>
      <c r="R55" s="1" t="e">
        <f t="shared" si="1"/>
        <v>#VALUE!</v>
      </c>
      <c r="S55" s="1" t="e">
        <f t="shared" si="2"/>
        <v>#VALUE!</v>
      </c>
      <c r="T55" t="b">
        <f>OR(IF(U55,IF(W55,#REF!&gt;='Daļu izvēle'!J52)),NOT(W55))</f>
        <v>1</v>
      </c>
      <c r="U55" t="b">
        <f t="shared" si="3"/>
        <v>1</v>
      </c>
      <c r="V55" t="e">
        <f t="shared" si="5"/>
        <v>#VALUE!</v>
      </c>
      <c r="W55" t="b">
        <f>AND(NOT(ISBLANK('Daļu izvēle'!W52)),A55="x")</f>
        <v>0</v>
      </c>
      <c r="Y55" s="56" t="b">
        <f>AND($A55="x",'Daļu izvēle'!W52&lt;&gt;"",'Daļu izvēle'!W52&lt;&gt;0)</f>
        <v>0</v>
      </c>
      <c r="Z55" s="57" t="b">
        <f t="shared" si="6"/>
        <v>0</v>
      </c>
      <c r="AA55" s="57" t="b">
        <f>I55&gt;=0.85*Stādīšana!I55</f>
        <v>1</v>
      </c>
      <c r="AB55" s="57" t="b">
        <f t="shared" si="7"/>
        <v>1</v>
      </c>
    </row>
    <row r="56" spans="1:28" hidden="1" x14ac:dyDescent="0.3">
      <c r="A56" s="445" t="str">
        <f>SUBSTITUTE('Daļu izvēle'!A53,"0","")</f>
        <v/>
      </c>
      <c r="B56" s="443">
        <f>'Daļu izvēle'!B53</f>
        <v>45</v>
      </c>
      <c r="C56" s="365" t="str">
        <f>'Daļu izvēle'!C53</f>
        <v>Dienvidkurzeme</v>
      </c>
      <c r="D56" s="366" t="str">
        <f>'Daļu izvēle'!D53</f>
        <v>Remtes</v>
      </c>
      <c r="E56" s="446">
        <f>'Daļu izvēle'!W53</f>
        <v>0</v>
      </c>
      <c r="F56" s="446">
        <f>'Daļu izvēle'!X53</f>
        <v>0</v>
      </c>
      <c r="G56" s="117">
        <f>'Daļu izvēle'!Y53</f>
        <v>0</v>
      </c>
      <c r="H56" s="118">
        <f>'Daļu izvēle'!Z53</f>
        <v>0</v>
      </c>
      <c r="I56" s="383"/>
      <c r="J56" s="454">
        <f t="shared" si="4"/>
        <v>0</v>
      </c>
      <c r="K56" s="139" t="str">
        <f>IF($Y56,IF(AND($I56&lt;&gt;"",$I56&lt;&gt;0),ROUND(ROUND($I56,3)*Cenas!$B$31*Cenas!B$35,2),0),"")</f>
        <v/>
      </c>
      <c r="L56" s="119" t="str">
        <f>IF($Y56,IF(AND($I56&lt;&gt;"",$I56&lt;&gt;0),ROUND(ROUND($I56,3)*Cenas!$B$31*Cenas!C$35,2),0),"")</f>
        <v/>
      </c>
      <c r="M56" s="119" t="str">
        <f>IF($Y56,IF(AND($I56&lt;&gt;"",$I56&lt;&gt;0),ROUND(ROUND($I56,3)*Cenas!$B$31*Cenas!D$35,2),0),"")</f>
        <v/>
      </c>
      <c r="N56" s="140" t="str">
        <f>IF($Y56,IF(AND($I56&lt;&gt;"",$I56&lt;&gt;0),ROUND(ROUND($I56,3)*Cenas!$B$31*Cenas!E$35,2),0),"")</f>
        <v/>
      </c>
      <c r="Q56" s="1" t="e">
        <f t="shared" si="0"/>
        <v>#VALUE!</v>
      </c>
      <c r="R56" s="1" t="e">
        <f t="shared" si="1"/>
        <v>#VALUE!</v>
      </c>
      <c r="S56" s="1" t="e">
        <f t="shared" si="2"/>
        <v>#VALUE!</v>
      </c>
      <c r="T56" t="b">
        <f>OR(IF(U56,IF(W56,#REF!&gt;='Daļu izvēle'!J53)),NOT(W56))</f>
        <v>1</v>
      </c>
      <c r="U56" t="b">
        <f t="shared" si="3"/>
        <v>1</v>
      </c>
      <c r="V56" t="e">
        <f t="shared" si="5"/>
        <v>#VALUE!</v>
      </c>
      <c r="W56" t="b">
        <f>AND(NOT(ISBLANK('Daļu izvēle'!W53)),A56="x")</f>
        <v>0</v>
      </c>
      <c r="Y56" s="56" t="b">
        <f>AND($A56="x",'Daļu izvēle'!W53&lt;&gt;"",'Daļu izvēle'!W53&lt;&gt;0)</f>
        <v>0</v>
      </c>
      <c r="Z56" s="57" t="b">
        <f t="shared" si="6"/>
        <v>0</v>
      </c>
      <c r="AA56" s="57" t="b">
        <f>I56&gt;=0.85*Stādīšana!I56</f>
        <v>1</v>
      </c>
      <c r="AB56" s="57" t="b">
        <f t="shared" si="7"/>
        <v>1</v>
      </c>
    </row>
    <row r="57" spans="1:28" hidden="1" x14ac:dyDescent="0.3">
      <c r="A57" s="445" t="str">
        <f>SUBSTITUTE('Daļu izvēle'!A54,"0","")</f>
        <v/>
      </c>
      <c r="B57" s="443">
        <f>'Daļu izvēle'!B54</f>
        <v>46</v>
      </c>
      <c r="C57" s="365" t="str">
        <f>'Daļu izvēle'!C54</f>
        <v>Dienvidkurzeme</v>
      </c>
      <c r="D57" s="366" t="str">
        <f>'Daļu izvēle'!D54</f>
        <v>Remtes</v>
      </c>
      <c r="E57" s="446">
        <f>'Daļu izvēle'!W54</f>
        <v>0</v>
      </c>
      <c r="F57" s="446">
        <f>'Daļu izvēle'!X54</f>
        <v>0</v>
      </c>
      <c r="G57" s="117">
        <f>'Daļu izvēle'!Y54</f>
        <v>0</v>
      </c>
      <c r="H57" s="118">
        <f>'Daļu izvēle'!Z54</f>
        <v>0</v>
      </c>
      <c r="I57" s="383"/>
      <c r="J57" s="454">
        <f t="shared" si="4"/>
        <v>0</v>
      </c>
      <c r="K57" s="139" t="str">
        <f>IF($Y57,IF(AND($I57&lt;&gt;"",$I57&lt;&gt;0),ROUND(ROUND($I57,3)*Cenas!$B$31*Cenas!B$35,2),0),"")</f>
        <v/>
      </c>
      <c r="L57" s="119" t="str">
        <f>IF($Y57,IF(AND($I57&lt;&gt;"",$I57&lt;&gt;0),ROUND(ROUND($I57,3)*Cenas!$B$31*Cenas!C$35,2),0),"")</f>
        <v/>
      </c>
      <c r="M57" s="119" t="str">
        <f>IF($Y57,IF(AND($I57&lt;&gt;"",$I57&lt;&gt;0),ROUND(ROUND($I57,3)*Cenas!$B$31*Cenas!D$35,2),0),"")</f>
        <v/>
      </c>
      <c r="N57" s="140" t="str">
        <f>IF($Y57,IF(AND($I57&lt;&gt;"",$I57&lt;&gt;0),ROUND(ROUND($I57,3)*Cenas!$B$31*Cenas!E$35,2),0),"")</f>
        <v/>
      </c>
      <c r="Q57" s="1" t="e">
        <f t="shared" si="0"/>
        <v>#VALUE!</v>
      </c>
      <c r="R57" s="1" t="e">
        <f t="shared" si="1"/>
        <v>#VALUE!</v>
      </c>
      <c r="S57" s="1" t="e">
        <f t="shared" si="2"/>
        <v>#VALUE!</v>
      </c>
      <c r="T57" t="b">
        <f>OR(IF(U57,IF(W57,#REF!&gt;='Daļu izvēle'!J54)),NOT(W57))</f>
        <v>1</v>
      </c>
      <c r="U57" t="b">
        <f t="shared" si="3"/>
        <v>1</v>
      </c>
      <c r="V57" t="e">
        <f t="shared" si="5"/>
        <v>#VALUE!</v>
      </c>
      <c r="W57" t="b">
        <f>AND(NOT(ISBLANK('Daļu izvēle'!W54)),A57="x")</f>
        <v>0</v>
      </c>
      <c r="Y57" s="56" t="b">
        <f>AND($A57="x",'Daļu izvēle'!W54&lt;&gt;"",'Daļu izvēle'!W54&lt;&gt;0)</f>
        <v>0</v>
      </c>
      <c r="Z57" s="57" t="b">
        <f t="shared" si="6"/>
        <v>0</v>
      </c>
      <c r="AA57" s="57" t="b">
        <f>I57&gt;=0.85*Stādīšana!I57</f>
        <v>1</v>
      </c>
      <c r="AB57" s="57" t="b">
        <f t="shared" si="7"/>
        <v>1</v>
      </c>
    </row>
    <row r="58" spans="1:28" hidden="1" x14ac:dyDescent="0.3">
      <c r="A58" s="445" t="str">
        <f>SUBSTITUTE('Daļu izvēle'!A55,"0","")</f>
        <v/>
      </c>
      <c r="B58" s="443">
        <f>'Daļu izvēle'!B55</f>
        <v>47</v>
      </c>
      <c r="C58" s="365" t="str">
        <f>'Daļu izvēle'!C55</f>
        <v>Dienvidkurzeme</v>
      </c>
      <c r="D58" s="366" t="str">
        <f>'Daļu izvēle'!D55</f>
        <v>Grobiņas</v>
      </c>
      <c r="E58" s="446">
        <f>'Daļu izvēle'!W55</f>
        <v>50</v>
      </c>
      <c r="F58" s="446">
        <f>'Daļu izvēle'!X55</f>
        <v>40</v>
      </c>
      <c r="G58" s="117">
        <f>'Daļu izvēle'!Y55</f>
        <v>0</v>
      </c>
      <c r="H58" s="118">
        <f>'Daļu izvēle'!Z55</f>
        <v>0</v>
      </c>
      <c r="I58" s="383"/>
      <c r="J58" s="454">
        <f t="shared" si="4"/>
        <v>0</v>
      </c>
      <c r="K58" s="139" t="str">
        <f>IF($Y58,IF(AND($I58&lt;&gt;"",$I58&lt;&gt;0),ROUND(ROUND($I58,3)*Cenas!$B$31*Cenas!B$35,2),0),"")</f>
        <v/>
      </c>
      <c r="L58" s="119" t="str">
        <f>IF($Y58,IF(AND($I58&lt;&gt;"",$I58&lt;&gt;0),ROUND(ROUND($I58,3)*Cenas!$B$31*Cenas!C$35,2),0),"")</f>
        <v/>
      </c>
      <c r="M58" s="119" t="str">
        <f>IF($Y58,IF(AND($I58&lt;&gt;"",$I58&lt;&gt;0),ROUND(ROUND($I58,3)*Cenas!$B$31*Cenas!D$35,2),0),"")</f>
        <v/>
      </c>
      <c r="N58" s="140" t="str">
        <f>IF($Y58,IF(AND($I58&lt;&gt;"",$I58&lt;&gt;0),ROUND(ROUND($I58,3)*Cenas!$B$31*Cenas!E$35,2),0),"")</f>
        <v/>
      </c>
      <c r="Q58" s="1" t="e">
        <f t="shared" si="0"/>
        <v>#VALUE!</v>
      </c>
      <c r="R58" s="1" t="e">
        <f t="shared" si="1"/>
        <v>#VALUE!</v>
      </c>
      <c r="S58" s="1" t="e">
        <f t="shared" si="2"/>
        <v>#VALUE!</v>
      </c>
      <c r="T58" t="b">
        <f>OR(IF(U58,IF(W58,#REF!&gt;='Daļu izvēle'!J55)),NOT(W58))</f>
        <v>1</v>
      </c>
      <c r="U58" t="b">
        <f t="shared" si="3"/>
        <v>1</v>
      </c>
      <c r="V58" t="e">
        <f t="shared" si="5"/>
        <v>#VALUE!</v>
      </c>
      <c r="W58" t="b">
        <f>AND(NOT(ISBLANK('Daļu izvēle'!W55)),A58="x")</f>
        <v>0</v>
      </c>
      <c r="Y58" s="56" t="b">
        <f>AND($A58="x",'Daļu izvēle'!W55&lt;&gt;"",'Daļu izvēle'!W55&lt;&gt;0)</f>
        <v>0</v>
      </c>
      <c r="Z58" s="57" t="b">
        <f t="shared" si="6"/>
        <v>0</v>
      </c>
      <c r="AA58" s="57" t="b">
        <f>I58&gt;=0.85*Stādīšana!I58</f>
        <v>1</v>
      </c>
      <c r="AB58" s="57" t="b">
        <f t="shared" si="7"/>
        <v>1</v>
      </c>
    </row>
    <row r="59" spans="1:28" hidden="1" x14ac:dyDescent="0.3">
      <c r="A59" s="445" t="str">
        <f>SUBSTITUTE('Daļu izvēle'!A56,"0","")</f>
        <v/>
      </c>
      <c r="B59" s="443">
        <f>'Daļu izvēle'!B56</f>
        <v>48</v>
      </c>
      <c r="C59" s="365" t="str">
        <f>'Daļu izvēle'!C56</f>
        <v>Dienvidkurzeme</v>
      </c>
      <c r="D59" s="366" t="str">
        <f>'Daļu izvēle'!D56</f>
        <v>Grobiņas</v>
      </c>
      <c r="E59" s="446">
        <f>'Daļu izvēle'!W56</f>
        <v>40</v>
      </c>
      <c r="F59" s="446">
        <f>'Daļu izvēle'!X56</f>
        <v>25</v>
      </c>
      <c r="G59" s="117">
        <f>'Daļu izvēle'!Y56</f>
        <v>0</v>
      </c>
      <c r="H59" s="118">
        <f>'Daļu izvēle'!Z56</f>
        <v>0</v>
      </c>
      <c r="I59" s="383"/>
      <c r="J59" s="454">
        <f t="shared" si="4"/>
        <v>0</v>
      </c>
      <c r="K59" s="139" t="str">
        <f>IF($Y59,IF(AND($I59&lt;&gt;"",$I59&lt;&gt;0),ROUND(ROUND($I59,3)*Cenas!$B$31*Cenas!B$35,2),0),"")</f>
        <v/>
      </c>
      <c r="L59" s="119" t="str">
        <f>IF($Y59,IF(AND($I59&lt;&gt;"",$I59&lt;&gt;0),ROUND(ROUND($I59,3)*Cenas!$B$31*Cenas!C$35,2),0),"")</f>
        <v/>
      </c>
      <c r="M59" s="119" t="str">
        <f>IF($Y59,IF(AND($I59&lt;&gt;"",$I59&lt;&gt;0),ROUND(ROUND($I59,3)*Cenas!$B$31*Cenas!D$35,2),0),"")</f>
        <v/>
      </c>
      <c r="N59" s="140" t="str">
        <f>IF($Y59,IF(AND($I59&lt;&gt;"",$I59&lt;&gt;0),ROUND(ROUND($I59,3)*Cenas!$B$31*Cenas!E$35,2),0),"")</f>
        <v/>
      </c>
      <c r="Q59" s="1" t="e">
        <f t="shared" si="0"/>
        <v>#VALUE!</v>
      </c>
      <c r="R59" s="1" t="e">
        <f t="shared" si="1"/>
        <v>#VALUE!</v>
      </c>
      <c r="S59" s="1" t="e">
        <f t="shared" si="2"/>
        <v>#VALUE!</v>
      </c>
      <c r="T59" t="b">
        <f>OR(IF(U59,IF(W59,#REF!&gt;='Daļu izvēle'!J56)),NOT(W59))</f>
        <v>1</v>
      </c>
      <c r="U59" t="b">
        <f t="shared" si="3"/>
        <v>1</v>
      </c>
      <c r="V59" t="e">
        <f t="shared" si="5"/>
        <v>#VALUE!</v>
      </c>
      <c r="W59" t="b">
        <f>AND(NOT(ISBLANK('Daļu izvēle'!W56)),A59="x")</f>
        <v>0</v>
      </c>
      <c r="Y59" s="56" t="b">
        <f>AND($A59="x",'Daļu izvēle'!W56&lt;&gt;"",'Daļu izvēle'!W56&lt;&gt;0)</f>
        <v>0</v>
      </c>
      <c r="Z59" s="57" t="b">
        <f t="shared" si="6"/>
        <v>0</v>
      </c>
      <c r="AA59" s="57" t="b">
        <f>I59&gt;=0.85*Stādīšana!I59</f>
        <v>1</v>
      </c>
      <c r="AB59" s="57" t="b">
        <f t="shared" si="7"/>
        <v>1</v>
      </c>
    </row>
    <row r="60" spans="1:28" hidden="1" x14ac:dyDescent="0.3">
      <c r="A60" s="445" t="str">
        <f>SUBSTITUTE('Daļu izvēle'!A57,"0","")</f>
        <v/>
      </c>
      <c r="B60" s="443">
        <f>'Daļu izvēle'!B57</f>
        <v>49</v>
      </c>
      <c r="C60" s="365" t="str">
        <f>'Daļu izvēle'!C57</f>
        <v>Dienvidkurzeme</v>
      </c>
      <c r="D60" s="366" t="str">
        <f>'Daļu izvēle'!D57</f>
        <v>Grobiņas</v>
      </c>
      <c r="E60" s="446">
        <f>'Daļu izvēle'!W57</f>
        <v>40</v>
      </c>
      <c r="F60" s="446">
        <f>'Daļu izvēle'!X57</f>
        <v>0</v>
      </c>
      <c r="G60" s="117">
        <f>'Daļu izvēle'!Y57</f>
        <v>0</v>
      </c>
      <c r="H60" s="118">
        <f>'Daļu izvēle'!Z57</f>
        <v>0</v>
      </c>
      <c r="I60" s="383"/>
      <c r="J60" s="454">
        <f t="shared" si="4"/>
        <v>0</v>
      </c>
      <c r="K60" s="139" t="str">
        <f>IF($Y60,IF(AND($I60&lt;&gt;"",$I60&lt;&gt;0),ROUND(ROUND($I60,3)*Cenas!$B$31*Cenas!B$35,2),0),"")</f>
        <v/>
      </c>
      <c r="L60" s="119" t="str">
        <f>IF($Y60,IF(AND($I60&lt;&gt;"",$I60&lt;&gt;0),ROUND(ROUND($I60,3)*Cenas!$B$31*Cenas!C$35,2),0),"")</f>
        <v/>
      </c>
      <c r="M60" s="119" t="str">
        <f>IF($Y60,IF(AND($I60&lt;&gt;"",$I60&lt;&gt;0),ROUND(ROUND($I60,3)*Cenas!$B$31*Cenas!D$35,2),0),"")</f>
        <v/>
      </c>
      <c r="N60" s="140" t="str">
        <f>IF($Y60,IF(AND($I60&lt;&gt;"",$I60&lt;&gt;0),ROUND(ROUND($I60,3)*Cenas!$B$31*Cenas!E$35,2),0),"")</f>
        <v/>
      </c>
      <c r="Q60" s="1" t="e">
        <f t="shared" si="0"/>
        <v>#VALUE!</v>
      </c>
      <c r="R60" s="1" t="e">
        <f t="shared" si="1"/>
        <v>#VALUE!</v>
      </c>
      <c r="S60" s="1" t="e">
        <f t="shared" si="2"/>
        <v>#VALUE!</v>
      </c>
      <c r="T60" t="b">
        <f>OR(IF(U60,IF(W60,#REF!&gt;='Daļu izvēle'!J57)),NOT(W60))</f>
        <v>1</v>
      </c>
      <c r="U60" t="b">
        <f t="shared" si="3"/>
        <v>1</v>
      </c>
      <c r="V60" t="e">
        <f t="shared" si="5"/>
        <v>#VALUE!</v>
      </c>
      <c r="W60" t="b">
        <f>AND(NOT(ISBLANK('Daļu izvēle'!W57)),A60="x")</f>
        <v>0</v>
      </c>
      <c r="Y60" s="56" t="b">
        <f>AND($A60="x",'Daļu izvēle'!W57&lt;&gt;"",'Daļu izvēle'!W57&lt;&gt;0)</f>
        <v>0</v>
      </c>
      <c r="Z60" s="57" t="b">
        <f t="shared" si="6"/>
        <v>0</v>
      </c>
      <c r="AA60" s="57" t="b">
        <f>I60&gt;=0.85*Stādīšana!I60</f>
        <v>1</v>
      </c>
      <c r="AB60" s="57" t="b">
        <f t="shared" si="7"/>
        <v>1</v>
      </c>
    </row>
    <row r="61" spans="1:28" hidden="1" x14ac:dyDescent="0.3">
      <c r="A61" s="445" t="str">
        <f>SUBSTITUTE('Daļu izvēle'!A58,"0","")</f>
        <v/>
      </c>
      <c r="B61" s="443">
        <f>'Daļu izvēle'!B58</f>
        <v>50</v>
      </c>
      <c r="C61" s="365" t="str">
        <f>'Daļu izvēle'!C58</f>
        <v>Dienvidkurzeme</v>
      </c>
      <c r="D61" s="366" t="str">
        <f>'Daļu izvēle'!D58</f>
        <v>Grobiņas</v>
      </c>
      <c r="E61" s="446">
        <f>'Daļu izvēle'!W58</f>
        <v>0</v>
      </c>
      <c r="F61" s="446">
        <f>'Daļu izvēle'!X58</f>
        <v>0</v>
      </c>
      <c r="G61" s="117">
        <f>'Daļu izvēle'!Y58</f>
        <v>0</v>
      </c>
      <c r="H61" s="118">
        <f>'Daļu izvēle'!Z58</f>
        <v>0</v>
      </c>
      <c r="I61" s="383"/>
      <c r="J61" s="454">
        <f t="shared" si="4"/>
        <v>0</v>
      </c>
      <c r="K61" s="139" t="str">
        <f>IF($Y61,IF(AND($I61&lt;&gt;"",$I61&lt;&gt;0),ROUND(ROUND($I61,3)*Cenas!$B$31*Cenas!B$35,2),0),"")</f>
        <v/>
      </c>
      <c r="L61" s="119" t="str">
        <f>IF($Y61,IF(AND($I61&lt;&gt;"",$I61&lt;&gt;0),ROUND(ROUND($I61,3)*Cenas!$B$31*Cenas!C$35,2),0),"")</f>
        <v/>
      </c>
      <c r="M61" s="119" t="str">
        <f>IF($Y61,IF(AND($I61&lt;&gt;"",$I61&lt;&gt;0),ROUND(ROUND($I61,3)*Cenas!$B$31*Cenas!D$35,2),0),"")</f>
        <v/>
      </c>
      <c r="N61" s="140" t="str">
        <f>IF($Y61,IF(AND($I61&lt;&gt;"",$I61&lt;&gt;0),ROUND(ROUND($I61,3)*Cenas!$B$31*Cenas!E$35,2),0),"")</f>
        <v/>
      </c>
      <c r="Q61" s="1" t="e">
        <f t="shared" si="0"/>
        <v>#VALUE!</v>
      </c>
      <c r="R61" s="1" t="e">
        <f t="shared" si="1"/>
        <v>#VALUE!</v>
      </c>
      <c r="S61" s="1" t="e">
        <f t="shared" si="2"/>
        <v>#VALUE!</v>
      </c>
      <c r="T61" t="b">
        <f>OR(IF(U61,IF(W61,#REF!&gt;='Daļu izvēle'!J58)),NOT(W61))</f>
        <v>1</v>
      </c>
      <c r="U61" t="b">
        <f t="shared" si="3"/>
        <v>1</v>
      </c>
      <c r="V61" t="e">
        <f t="shared" si="5"/>
        <v>#VALUE!</v>
      </c>
      <c r="W61" t="b">
        <f>AND(NOT(ISBLANK('Daļu izvēle'!W58)),A61="x")</f>
        <v>0</v>
      </c>
      <c r="Y61" s="56" t="b">
        <f>AND($A61="x",'Daļu izvēle'!W58&lt;&gt;"",'Daļu izvēle'!W58&lt;&gt;0)</f>
        <v>0</v>
      </c>
      <c r="Z61" s="57" t="b">
        <f t="shared" si="6"/>
        <v>0</v>
      </c>
      <c r="AA61" s="57" t="b">
        <f>I61&gt;=0.85*Stādīšana!I61</f>
        <v>1</v>
      </c>
      <c r="AB61" s="57" t="b">
        <f t="shared" si="7"/>
        <v>1</v>
      </c>
    </row>
    <row r="62" spans="1:28" hidden="1" x14ac:dyDescent="0.3">
      <c r="A62" s="445" t="str">
        <f>SUBSTITUTE('Daļu izvēle'!A59,"0","")</f>
        <v/>
      </c>
      <c r="B62" s="443">
        <f>'Daļu izvēle'!B59</f>
        <v>51</v>
      </c>
      <c r="C62" s="365" t="str">
        <f>'Daļu izvēle'!C59</f>
        <v>Dienvidkurzeme</v>
      </c>
      <c r="D62" s="366" t="str">
        <f>'Daļu izvēle'!D59</f>
        <v>Grobiņas</v>
      </c>
      <c r="E62" s="446">
        <f>'Daļu izvēle'!W59</f>
        <v>0</v>
      </c>
      <c r="F62" s="446">
        <f>'Daļu izvēle'!X59</f>
        <v>0</v>
      </c>
      <c r="G62" s="117">
        <f>'Daļu izvēle'!Y59</f>
        <v>0</v>
      </c>
      <c r="H62" s="118">
        <f>'Daļu izvēle'!Z59</f>
        <v>0</v>
      </c>
      <c r="I62" s="383"/>
      <c r="J62" s="454">
        <f t="shared" si="4"/>
        <v>0</v>
      </c>
      <c r="K62" s="139" t="str">
        <f>IF($Y62,IF(AND($I62&lt;&gt;"",$I62&lt;&gt;0),ROUND(ROUND($I62,3)*Cenas!$B$31*Cenas!B$35,2),0),"")</f>
        <v/>
      </c>
      <c r="L62" s="119" t="str">
        <f>IF($Y62,IF(AND($I62&lt;&gt;"",$I62&lt;&gt;0),ROUND(ROUND($I62,3)*Cenas!$B$31*Cenas!C$35,2),0),"")</f>
        <v/>
      </c>
      <c r="M62" s="119" t="str">
        <f>IF($Y62,IF(AND($I62&lt;&gt;"",$I62&lt;&gt;0),ROUND(ROUND($I62,3)*Cenas!$B$31*Cenas!D$35,2),0),"")</f>
        <v/>
      </c>
      <c r="N62" s="140" t="str">
        <f>IF($Y62,IF(AND($I62&lt;&gt;"",$I62&lt;&gt;0),ROUND(ROUND($I62,3)*Cenas!$B$31*Cenas!E$35,2),0),"")</f>
        <v/>
      </c>
      <c r="Q62" s="1" t="e">
        <f t="shared" si="0"/>
        <v>#VALUE!</v>
      </c>
      <c r="R62" s="1" t="e">
        <f t="shared" si="1"/>
        <v>#VALUE!</v>
      </c>
      <c r="S62" s="1" t="e">
        <f t="shared" si="2"/>
        <v>#VALUE!</v>
      </c>
      <c r="T62" t="b">
        <f>OR(IF(U62,IF(W62,#REF!&gt;='Daļu izvēle'!J59)),NOT(W62))</f>
        <v>1</v>
      </c>
      <c r="U62" t="b">
        <f t="shared" si="3"/>
        <v>1</v>
      </c>
      <c r="V62" t="e">
        <f t="shared" si="5"/>
        <v>#VALUE!</v>
      </c>
      <c r="W62" t="b">
        <f>AND(NOT(ISBLANK('Daļu izvēle'!W59)),A62="x")</f>
        <v>0</v>
      </c>
      <c r="Y62" s="56" t="b">
        <f>AND($A62="x",'Daļu izvēle'!W59&lt;&gt;"",'Daļu izvēle'!W59&lt;&gt;0)</f>
        <v>0</v>
      </c>
      <c r="Z62" s="57" t="b">
        <f t="shared" si="6"/>
        <v>0</v>
      </c>
      <c r="AA62" s="57" t="b">
        <f>I62&gt;=0.85*Stādīšana!I62</f>
        <v>1</v>
      </c>
      <c r="AB62" s="57" t="b">
        <f t="shared" si="7"/>
        <v>1</v>
      </c>
    </row>
    <row r="63" spans="1:28" hidden="1" x14ac:dyDescent="0.3">
      <c r="A63" s="445" t="str">
        <f>SUBSTITUTE('Daļu izvēle'!A60,"0","")</f>
        <v/>
      </c>
      <c r="B63" s="443">
        <f>'Daļu izvēle'!B60</f>
        <v>52</v>
      </c>
      <c r="C63" s="365" t="str">
        <f>'Daļu izvēle'!C60</f>
        <v>Dienvidkurzeme</v>
      </c>
      <c r="D63" s="366" t="str">
        <f>'Daļu izvēle'!D60</f>
        <v>Grobiņas</v>
      </c>
      <c r="E63" s="446">
        <f>'Daļu izvēle'!W60</f>
        <v>0</v>
      </c>
      <c r="F63" s="446">
        <f>'Daļu izvēle'!X60</f>
        <v>0</v>
      </c>
      <c r="G63" s="117">
        <f>'Daļu izvēle'!Y60</f>
        <v>0</v>
      </c>
      <c r="H63" s="118">
        <f>'Daļu izvēle'!Z60</f>
        <v>0</v>
      </c>
      <c r="I63" s="383"/>
      <c r="J63" s="454">
        <f t="shared" si="4"/>
        <v>0</v>
      </c>
      <c r="K63" s="139" t="str">
        <f>IF($Y63,IF(AND($I63&lt;&gt;"",$I63&lt;&gt;0),ROUND(ROUND($I63,3)*Cenas!$B$31*Cenas!B$35,2),0),"")</f>
        <v/>
      </c>
      <c r="L63" s="119" t="str">
        <f>IF($Y63,IF(AND($I63&lt;&gt;"",$I63&lt;&gt;0),ROUND(ROUND($I63,3)*Cenas!$B$31*Cenas!C$35,2),0),"")</f>
        <v/>
      </c>
      <c r="M63" s="119" t="str">
        <f>IF($Y63,IF(AND($I63&lt;&gt;"",$I63&lt;&gt;0),ROUND(ROUND($I63,3)*Cenas!$B$31*Cenas!D$35,2),0),"")</f>
        <v/>
      </c>
      <c r="N63" s="140" t="str">
        <f>IF($Y63,IF(AND($I63&lt;&gt;"",$I63&lt;&gt;0),ROUND(ROUND($I63,3)*Cenas!$B$31*Cenas!E$35,2),0),"")</f>
        <v/>
      </c>
      <c r="Q63" s="1" t="e">
        <f t="shared" si="0"/>
        <v>#VALUE!</v>
      </c>
      <c r="R63" s="1" t="e">
        <f t="shared" si="1"/>
        <v>#VALUE!</v>
      </c>
      <c r="S63" s="1" t="e">
        <f t="shared" si="2"/>
        <v>#VALUE!</v>
      </c>
      <c r="T63" t="b">
        <f>OR(IF(U63,IF(W63,#REF!&gt;='Daļu izvēle'!J60)),NOT(W63))</f>
        <v>1</v>
      </c>
      <c r="U63" t="b">
        <f t="shared" si="3"/>
        <v>1</v>
      </c>
      <c r="V63" t="e">
        <f t="shared" si="5"/>
        <v>#VALUE!</v>
      </c>
      <c r="W63" t="b">
        <f>AND(NOT(ISBLANK('Daļu izvēle'!W60)),A63="x")</f>
        <v>0</v>
      </c>
      <c r="Y63" s="56" t="b">
        <f>AND($A63="x",'Daļu izvēle'!W60&lt;&gt;"",'Daļu izvēle'!W60&lt;&gt;0)</f>
        <v>0</v>
      </c>
      <c r="Z63" s="57" t="b">
        <f t="shared" si="6"/>
        <v>0</v>
      </c>
      <c r="AA63" s="57" t="b">
        <f>I63&gt;=0.85*Stādīšana!I63</f>
        <v>1</v>
      </c>
      <c r="AB63" s="57" t="b">
        <f t="shared" si="7"/>
        <v>1</v>
      </c>
    </row>
    <row r="64" spans="1:28" hidden="1" x14ac:dyDescent="0.3">
      <c r="A64" s="445" t="str">
        <f>SUBSTITUTE('Daļu izvēle'!A61,"0","")</f>
        <v/>
      </c>
      <c r="B64" s="443">
        <f>'Daļu izvēle'!B61</f>
        <v>53</v>
      </c>
      <c r="C64" s="365" t="str">
        <f>'Daļu izvēle'!C61</f>
        <v>Dienvidkurzeme</v>
      </c>
      <c r="D64" s="366" t="str">
        <f>'Daļu izvēle'!D61</f>
        <v>Grobiņas</v>
      </c>
      <c r="E64" s="446">
        <f>'Daļu izvēle'!W61</f>
        <v>0</v>
      </c>
      <c r="F64" s="446">
        <f>'Daļu izvēle'!X61</f>
        <v>0</v>
      </c>
      <c r="G64" s="117">
        <f>'Daļu izvēle'!Y61</f>
        <v>0</v>
      </c>
      <c r="H64" s="118">
        <f>'Daļu izvēle'!Z61</f>
        <v>0</v>
      </c>
      <c r="I64" s="383"/>
      <c r="J64" s="454">
        <f t="shared" si="4"/>
        <v>0</v>
      </c>
      <c r="K64" s="139" t="str">
        <f>IF($Y64,IF(AND($I64&lt;&gt;"",$I64&lt;&gt;0),ROUND(ROUND($I64,3)*Cenas!$B$31*Cenas!B$35,2),0),"")</f>
        <v/>
      </c>
      <c r="L64" s="119" t="str">
        <f>IF($Y64,IF(AND($I64&lt;&gt;"",$I64&lt;&gt;0),ROUND(ROUND($I64,3)*Cenas!$B$31*Cenas!C$35,2),0),"")</f>
        <v/>
      </c>
      <c r="M64" s="119" t="str">
        <f>IF($Y64,IF(AND($I64&lt;&gt;"",$I64&lt;&gt;0),ROUND(ROUND($I64,3)*Cenas!$B$31*Cenas!D$35,2),0),"")</f>
        <v/>
      </c>
      <c r="N64" s="140" t="str">
        <f>IF($Y64,IF(AND($I64&lt;&gt;"",$I64&lt;&gt;0),ROUND(ROUND($I64,3)*Cenas!$B$31*Cenas!E$35,2),0),"")</f>
        <v/>
      </c>
      <c r="Q64" s="1" t="e">
        <f t="shared" si="0"/>
        <v>#VALUE!</v>
      </c>
      <c r="R64" s="1" t="e">
        <f t="shared" si="1"/>
        <v>#VALUE!</v>
      </c>
      <c r="S64" s="1" t="e">
        <f t="shared" si="2"/>
        <v>#VALUE!</v>
      </c>
      <c r="T64" t="b">
        <f>OR(IF(U64,IF(W64,#REF!&gt;='Daļu izvēle'!J61)),NOT(W64))</f>
        <v>1</v>
      </c>
      <c r="U64" t="b">
        <f t="shared" si="3"/>
        <v>1</v>
      </c>
      <c r="V64" t="e">
        <f t="shared" si="5"/>
        <v>#VALUE!</v>
      </c>
      <c r="W64" t="b">
        <f>AND(NOT(ISBLANK('Daļu izvēle'!W61)),A64="x")</f>
        <v>0</v>
      </c>
      <c r="Y64" s="56" t="b">
        <f>AND($A64="x",'Daļu izvēle'!W61&lt;&gt;"",'Daļu izvēle'!W61&lt;&gt;0)</f>
        <v>0</v>
      </c>
      <c r="Z64" s="57" t="b">
        <f t="shared" si="6"/>
        <v>0</v>
      </c>
      <c r="AA64" s="57" t="b">
        <f>I64&gt;=0.85*Stādīšana!I64</f>
        <v>1</v>
      </c>
      <c r="AB64" s="57" t="b">
        <f t="shared" si="7"/>
        <v>1</v>
      </c>
    </row>
    <row r="65" spans="1:28" hidden="1" x14ac:dyDescent="0.3">
      <c r="A65" s="445" t="str">
        <f>SUBSTITUTE('Daļu izvēle'!A62,"0","")</f>
        <v/>
      </c>
      <c r="B65" s="443">
        <f>'Daļu izvēle'!B62</f>
        <v>54</v>
      </c>
      <c r="C65" s="365" t="str">
        <f>'Daļu izvēle'!C62</f>
        <v>Dienvidkurzeme</v>
      </c>
      <c r="D65" s="366" t="str">
        <f>'Daļu izvēle'!D62</f>
        <v>Krīvukalna</v>
      </c>
      <c r="E65" s="446">
        <f>'Daļu izvēle'!W62</f>
        <v>60</v>
      </c>
      <c r="F65" s="446">
        <f>'Daļu izvēle'!X62</f>
        <v>35</v>
      </c>
      <c r="G65" s="117">
        <f>'Daļu izvēle'!Y62</f>
        <v>0</v>
      </c>
      <c r="H65" s="118">
        <f>'Daļu izvēle'!Z62</f>
        <v>0</v>
      </c>
      <c r="I65" s="383"/>
      <c r="J65" s="454">
        <f t="shared" si="4"/>
        <v>0</v>
      </c>
      <c r="K65" s="139" t="str">
        <f>IF($Y65,IF(AND($I65&lt;&gt;"",$I65&lt;&gt;0),ROUND(ROUND($I65,3)*Cenas!$B$31*Cenas!B$35,2),0),"")</f>
        <v/>
      </c>
      <c r="L65" s="119" t="str">
        <f>IF($Y65,IF(AND($I65&lt;&gt;"",$I65&lt;&gt;0),ROUND(ROUND($I65,3)*Cenas!$B$31*Cenas!C$35,2),0),"")</f>
        <v/>
      </c>
      <c r="M65" s="119" t="str">
        <f>IF($Y65,IF(AND($I65&lt;&gt;"",$I65&lt;&gt;0),ROUND(ROUND($I65,3)*Cenas!$B$31*Cenas!D$35,2),0),"")</f>
        <v/>
      </c>
      <c r="N65" s="140" t="str">
        <f>IF($Y65,IF(AND($I65&lt;&gt;"",$I65&lt;&gt;0),ROUND(ROUND($I65,3)*Cenas!$B$31*Cenas!E$35,2),0),"")</f>
        <v/>
      </c>
      <c r="Q65" s="1" t="e">
        <f t="shared" si="0"/>
        <v>#VALUE!</v>
      </c>
      <c r="R65" s="1" t="e">
        <f t="shared" si="1"/>
        <v>#VALUE!</v>
      </c>
      <c r="S65" s="1" t="e">
        <f t="shared" si="2"/>
        <v>#VALUE!</v>
      </c>
      <c r="T65" t="b">
        <f>OR(IF(U65,IF(W65,#REF!&gt;='Daļu izvēle'!J62)),NOT(W65))</f>
        <v>1</v>
      </c>
      <c r="U65" t="b">
        <f t="shared" si="3"/>
        <v>1</v>
      </c>
      <c r="V65" t="e">
        <f t="shared" si="5"/>
        <v>#VALUE!</v>
      </c>
      <c r="W65" t="b">
        <f>AND(NOT(ISBLANK('Daļu izvēle'!W62)),A65="x")</f>
        <v>0</v>
      </c>
      <c r="Y65" s="56" t="b">
        <f>AND($A65="x",'Daļu izvēle'!W62&lt;&gt;"",'Daļu izvēle'!W62&lt;&gt;0)</f>
        <v>0</v>
      </c>
      <c r="Z65" s="57" t="b">
        <f t="shared" si="6"/>
        <v>0</v>
      </c>
      <c r="AA65" s="57" t="b">
        <f>I65&gt;=0.85*Stādīšana!I65</f>
        <v>1</v>
      </c>
      <c r="AB65" s="57" t="b">
        <f t="shared" si="7"/>
        <v>1</v>
      </c>
    </row>
    <row r="66" spans="1:28" hidden="1" x14ac:dyDescent="0.3">
      <c r="A66" s="445" t="str">
        <f>SUBSTITUTE('Daļu izvēle'!A63,"0","")</f>
        <v/>
      </c>
      <c r="B66" s="443">
        <f>'Daļu izvēle'!B63</f>
        <v>55</v>
      </c>
      <c r="C66" s="365" t="str">
        <f>'Daļu izvēle'!C63</f>
        <v>Dienvidkurzeme</v>
      </c>
      <c r="D66" s="366" t="str">
        <f>'Daļu izvēle'!D63</f>
        <v>Krīvukalna</v>
      </c>
      <c r="E66" s="446">
        <f>'Daļu izvēle'!W63</f>
        <v>30</v>
      </c>
      <c r="F66" s="446">
        <f>'Daļu izvēle'!X63</f>
        <v>0</v>
      </c>
      <c r="G66" s="117">
        <f>'Daļu izvēle'!Y63</f>
        <v>0</v>
      </c>
      <c r="H66" s="118">
        <f>'Daļu izvēle'!Z63</f>
        <v>0</v>
      </c>
      <c r="I66" s="383"/>
      <c r="J66" s="454">
        <f t="shared" si="4"/>
        <v>0</v>
      </c>
      <c r="K66" s="139" t="str">
        <f>IF($Y66,IF(AND($I66&lt;&gt;"",$I66&lt;&gt;0),ROUND(ROUND($I66,3)*Cenas!$B$31*Cenas!B$35,2),0),"")</f>
        <v/>
      </c>
      <c r="L66" s="119" t="str">
        <f>IF($Y66,IF(AND($I66&lt;&gt;"",$I66&lt;&gt;0),ROUND(ROUND($I66,3)*Cenas!$B$31*Cenas!C$35,2),0),"")</f>
        <v/>
      </c>
      <c r="M66" s="119" t="str">
        <f>IF($Y66,IF(AND($I66&lt;&gt;"",$I66&lt;&gt;0),ROUND(ROUND($I66,3)*Cenas!$B$31*Cenas!D$35,2),0),"")</f>
        <v/>
      </c>
      <c r="N66" s="140" t="str">
        <f>IF($Y66,IF(AND($I66&lt;&gt;"",$I66&lt;&gt;0),ROUND(ROUND($I66,3)*Cenas!$B$31*Cenas!E$35,2),0),"")</f>
        <v/>
      </c>
      <c r="Q66" s="1" t="e">
        <f t="shared" si="0"/>
        <v>#VALUE!</v>
      </c>
      <c r="R66" s="1" t="e">
        <f t="shared" si="1"/>
        <v>#VALUE!</v>
      </c>
      <c r="S66" s="1" t="e">
        <f t="shared" si="2"/>
        <v>#VALUE!</v>
      </c>
      <c r="T66" t="b">
        <f>OR(IF(U66,IF(W66,#REF!&gt;='Daļu izvēle'!J63)),NOT(W66))</f>
        <v>1</v>
      </c>
      <c r="U66" t="b">
        <f t="shared" si="3"/>
        <v>1</v>
      </c>
      <c r="V66" t="e">
        <f t="shared" si="5"/>
        <v>#VALUE!</v>
      </c>
      <c r="W66" t="b">
        <f>AND(NOT(ISBLANK('Daļu izvēle'!W63)),A66="x")</f>
        <v>0</v>
      </c>
      <c r="Y66" s="56" t="b">
        <f>AND($A66="x",'Daļu izvēle'!W63&lt;&gt;"",'Daļu izvēle'!W63&lt;&gt;0)</f>
        <v>0</v>
      </c>
      <c r="Z66" s="57" t="b">
        <f t="shared" si="6"/>
        <v>0</v>
      </c>
      <c r="AA66" s="57" t="b">
        <f>I66&gt;=0.85*Stādīšana!I66</f>
        <v>1</v>
      </c>
      <c r="AB66" s="57" t="b">
        <f t="shared" si="7"/>
        <v>1</v>
      </c>
    </row>
    <row r="67" spans="1:28" hidden="1" x14ac:dyDescent="0.3">
      <c r="A67" s="445" t="str">
        <f>SUBSTITUTE('Daļu izvēle'!A64,"0","")</f>
        <v/>
      </c>
      <c r="B67" s="443">
        <f>'Daļu izvēle'!B64</f>
        <v>56</v>
      </c>
      <c r="C67" s="365" t="str">
        <f>'Daļu izvēle'!C64</f>
        <v>Dienvidkurzeme</v>
      </c>
      <c r="D67" s="366" t="str">
        <f>'Daļu izvēle'!D64</f>
        <v>Krīvukalna</v>
      </c>
      <c r="E67" s="446">
        <f>'Daļu izvēle'!W64</f>
        <v>30</v>
      </c>
      <c r="F67" s="446">
        <f>'Daļu izvēle'!X64</f>
        <v>0</v>
      </c>
      <c r="G67" s="117">
        <f>'Daļu izvēle'!Y64</f>
        <v>0</v>
      </c>
      <c r="H67" s="118">
        <f>'Daļu izvēle'!Z64</f>
        <v>0</v>
      </c>
      <c r="I67" s="383"/>
      <c r="J67" s="454">
        <f t="shared" si="4"/>
        <v>0</v>
      </c>
      <c r="K67" s="139" t="str">
        <f>IF($Y67,IF(AND($I67&lt;&gt;"",$I67&lt;&gt;0),ROUND(ROUND($I67,3)*Cenas!$B$31*Cenas!B$35,2),0),"")</f>
        <v/>
      </c>
      <c r="L67" s="119" t="str">
        <f>IF($Y67,IF(AND($I67&lt;&gt;"",$I67&lt;&gt;0),ROUND(ROUND($I67,3)*Cenas!$B$31*Cenas!C$35,2),0),"")</f>
        <v/>
      </c>
      <c r="M67" s="119" t="str">
        <f>IF($Y67,IF(AND($I67&lt;&gt;"",$I67&lt;&gt;0),ROUND(ROUND($I67,3)*Cenas!$B$31*Cenas!D$35,2),0),"")</f>
        <v/>
      </c>
      <c r="N67" s="140" t="str">
        <f>IF($Y67,IF(AND($I67&lt;&gt;"",$I67&lt;&gt;0),ROUND(ROUND($I67,3)*Cenas!$B$31*Cenas!E$35,2),0),"")</f>
        <v/>
      </c>
      <c r="Q67" s="1" t="e">
        <f t="shared" si="0"/>
        <v>#VALUE!</v>
      </c>
      <c r="R67" s="1" t="e">
        <f t="shared" si="1"/>
        <v>#VALUE!</v>
      </c>
      <c r="S67" s="1" t="e">
        <f t="shared" si="2"/>
        <v>#VALUE!</v>
      </c>
      <c r="T67" t="b">
        <f>OR(IF(U67,IF(W67,#REF!&gt;='Daļu izvēle'!J64)),NOT(W67))</f>
        <v>1</v>
      </c>
      <c r="U67" t="b">
        <f t="shared" si="3"/>
        <v>1</v>
      </c>
      <c r="V67" t="e">
        <f t="shared" si="5"/>
        <v>#VALUE!</v>
      </c>
      <c r="W67" t="b">
        <f>AND(NOT(ISBLANK('Daļu izvēle'!W64)),A67="x")</f>
        <v>0</v>
      </c>
      <c r="Y67" s="56" t="b">
        <f>AND($A67="x",'Daļu izvēle'!W64&lt;&gt;"",'Daļu izvēle'!W64&lt;&gt;0)</f>
        <v>0</v>
      </c>
      <c r="Z67" s="57" t="b">
        <f t="shared" si="6"/>
        <v>0</v>
      </c>
      <c r="AA67" s="57" t="b">
        <f>I67&gt;=0.85*Stādīšana!I67</f>
        <v>1</v>
      </c>
      <c r="AB67" s="57" t="b">
        <f t="shared" si="7"/>
        <v>1</v>
      </c>
    </row>
    <row r="68" spans="1:28" hidden="1" x14ac:dyDescent="0.3">
      <c r="A68" s="445" t="str">
        <f>SUBSTITUTE('Daļu izvēle'!A65,"0","")</f>
        <v/>
      </c>
      <c r="B68" s="443">
        <f>'Daļu izvēle'!B65</f>
        <v>57</v>
      </c>
      <c r="C68" s="365" t="str">
        <f>'Daļu izvēle'!C65</f>
        <v>Dienvidkurzeme</v>
      </c>
      <c r="D68" s="366" t="str">
        <f>'Daļu izvēle'!D65</f>
        <v>Krīvukalna</v>
      </c>
      <c r="E68" s="446">
        <f>'Daļu izvēle'!W65</f>
        <v>0</v>
      </c>
      <c r="F68" s="446">
        <f>'Daļu izvēle'!X65</f>
        <v>0</v>
      </c>
      <c r="G68" s="117">
        <f>'Daļu izvēle'!Y65</f>
        <v>0</v>
      </c>
      <c r="H68" s="118">
        <f>'Daļu izvēle'!Z65</f>
        <v>0</v>
      </c>
      <c r="I68" s="383"/>
      <c r="J68" s="454">
        <f t="shared" si="4"/>
        <v>0</v>
      </c>
      <c r="K68" s="139" t="str">
        <f>IF($Y68,IF(AND($I68&lt;&gt;"",$I68&lt;&gt;0),ROUND(ROUND($I68,3)*Cenas!$B$31*Cenas!B$35,2),0),"")</f>
        <v/>
      </c>
      <c r="L68" s="119" t="str">
        <f>IF($Y68,IF(AND($I68&lt;&gt;"",$I68&lt;&gt;0),ROUND(ROUND($I68,3)*Cenas!$B$31*Cenas!C$35,2),0),"")</f>
        <v/>
      </c>
      <c r="M68" s="119" t="str">
        <f>IF($Y68,IF(AND($I68&lt;&gt;"",$I68&lt;&gt;0),ROUND(ROUND($I68,3)*Cenas!$B$31*Cenas!D$35,2),0),"")</f>
        <v/>
      </c>
      <c r="N68" s="140" t="str">
        <f>IF($Y68,IF(AND($I68&lt;&gt;"",$I68&lt;&gt;0),ROUND(ROUND($I68,3)*Cenas!$B$31*Cenas!E$35,2),0),"")</f>
        <v/>
      </c>
      <c r="Q68" s="1" t="e">
        <f t="shared" si="0"/>
        <v>#VALUE!</v>
      </c>
      <c r="R68" s="1" t="e">
        <f t="shared" si="1"/>
        <v>#VALUE!</v>
      </c>
      <c r="S68" s="1" t="e">
        <f t="shared" si="2"/>
        <v>#VALUE!</v>
      </c>
      <c r="T68" t="b">
        <f>OR(IF(U68,IF(W68,#REF!&gt;='Daļu izvēle'!J65)),NOT(W68))</f>
        <v>1</v>
      </c>
      <c r="U68" t="b">
        <f t="shared" si="3"/>
        <v>1</v>
      </c>
      <c r="V68" t="e">
        <f t="shared" si="5"/>
        <v>#VALUE!</v>
      </c>
      <c r="W68" t="b">
        <f>AND(NOT(ISBLANK('Daļu izvēle'!W65)),A68="x")</f>
        <v>0</v>
      </c>
      <c r="Y68" s="56" t="b">
        <f>AND($A68="x",'Daļu izvēle'!W65&lt;&gt;"",'Daļu izvēle'!W65&lt;&gt;0)</f>
        <v>0</v>
      </c>
      <c r="Z68" s="57" t="b">
        <f t="shared" si="6"/>
        <v>0</v>
      </c>
      <c r="AA68" s="57" t="b">
        <f>I68&gt;=0.85*Stādīšana!I68</f>
        <v>1</v>
      </c>
      <c r="AB68" s="57" t="b">
        <f t="shared" si="7"/>
        <v>1</v>
      </c>
    </row>
    <row r="69" spans="1:28" hidden="1" x14ac:dyDescent="0.3">
      <c r="A69" s="445" t="str">
        <f>SUBSTITUTE('Daļu izvēle'!A66,"0","")</f>
        <v/>
      </c>
      <c r="B69" s="443">
        <f>'Daļu izvēle'!B66</f>
        <v>58</v>
      </c>
      <c r="C69" s="365" t="str">
        <f>'Daļu izvēle'!C66</f>
        <v>Dienvidkurzeme</v>
      </c>
      <c r="D69" s="366" t="str">
        <f>'Daļu izvēle'!D66</f>
        <v>Krīvukalna</v>
      </c>
      <c r="E69" s="446">
        <f>'Daļu izvēle'!W66</f>
        <v>0</v>
      </c>
      <c r="F69" s="446">
        <f>'Daļu izvēle'!X66</f>
        <v>0</v>
      </c>
      <c r="G69" s="117">
        <f>'Daļu izvēle'!Y66</f>
        <v>0</v>
      </c>
      <c r="H69" s="118">
        <f>'Daļu izvēle'!Z66</f>
        <v>0</v>
      </c>
      <c r="I69" s="383"/>
      <c r="J69" s="454">
        <f t="shared" si="4"/>
        <v>0</v>
      </c>
      <c r="K69" s="139" t="str">
        <f>IF($Y69,IF(AND($I69&lt;&gt;"",$I69&lt;&gt;0),ROUND(ROUND($I69,3)*Cenas!$B$31*Cenas!B$35,2),0),"")</f>
        <v/>
      </c>
      <c r="L69" s="119" t="str">
        <f>IF($Y69,IF(AND($I69&lt;&gt;"",$I69&lt;&gt;0),ROUND(ROUND($I69,3)*Cenas!$B$31*Cenas!C$35,2),0),"")</f>
        <v/>
      </c>
      <c r="M69" s="119" t="str">
        <f>IF($Y69,IF(AND($I69&lt;&gt;"",$I69&lt;&gt;0),ROUND(ROUND($I69,3)*Cenas!$B$31*Cenas!D$35,2),0),"")</f>
        <v/>
      </c>
      <c r="N69" s="140" t="str">
        <f>IF($Y69,IF(AND($I69&lt;&gt;"",$I69&lt;&gt;0),ROUND(ROUND($I69,3)*Cenas!$B$31*Cenas!E$35,2),0),"")</f>
        <v/>
      </c>
      <c r="Q69" s="1" t="e">
        <f t="shared" si="0"/>
        <v>#VALUE!</v>
      </c>
      <c r="R69" s="1" t="e">
        <f t="shared" si="1"/>
        <v>#VALUE!</v>
      </c>
      <c r="S69" s="1" t="e">
        <f t="shared" si="2"/>
        <v>#VALUE!</v>
      </c>
      <c r="T69" t="b">
        <f>OR(IF(U69,IF(W69,#REF!&gt;='Daļu izvēle'!J66)),NOT(W69))</f>
        <v>1</v>
      </c>
      <c r="U69" t="b">
        <f t="shared" si="3"/>
        <v>1</v>
      </c>
      <c r="V69" t="e">
        <f t="shared" si="5"/>
        <v>#VALUE!</v>
      </c>
      <c r="W69" t="b">
        <f>AND(NOT(ISBLANK('Daļu izvēle'!W66)),A69="x")</f>
        <v>0</v>
      </c>
      <c r="Y69" s="56" t="b">
        <f>AND($A69="x",'Daļu izvēle'!W66&lt;&gt;"",'Daļu izvēle'!W66&lt;&gt;0)</f>
        <v>0</v>
      </c>
      <c r="Z69" s="57" t="b">
        <f t="shared" si="6"/>
        <v>0</v>
      </c>
      <c r="AA69" s="57" t="b">
        <f>I69&gt;=0.85*Stādīšana!I69</f>
        <v>1</v>
      </c>
      <c r="AB69" s="57" t="b">
        <f t="shared" si="7"/>
        <v>1</v>
      </c>
    </row>
    <row r="70" spans="1:28" hidden="1" x14ac:dyDescent="0.3">
      <c r="A70" s="445" t="str">
        <f>SUBSTITUTE('Daļu izvēle'!A67,"0","")</f>
        <v/>
      </c>
      <c r="B70" s="443">
        <f>'Daļu izvēle'!B67</f>
        <v>59</v>
      </c>
      <c r="C70" s="365" t="str">
        <f>'Daļu izvēle'!C67</f>
        <v>Dienvidkurzeme</v>
      </c>
      <c r="D70" s="366" t="str">
        <f>'Daļu izvēle'!D67</f>
        <v>Pampāļu</v>
      </c>
      <c r="E70" s="446">
        <f>'Daļu izvēle'!W67</f>
        <v>55</v>
      </c>
      <c r="F70" s="446">
        <f>'Daļu izvēle'!X67</f>
        <v>30</v>
      </c>
      <c r="G70" s="117">
        <f>'Daļu izvēle'!Y67</f>
        <v>0</v>
      </c>
      <c r="H70" s="118">
        <f>'Daļu izvēle'!Z67</f>
        <v>0</v>
      </c>
      <c r="I70" s="383"/>
      <c r="J70" s="454">
        <f t="shared" si="4"/>
        <v>0</v>
      </c>
      <c r="K70" s="139" t="str">
        <f>IF($Y70,IF(AND($I70&lt;&gt;"",$I70&lt;&gt;0),ROUND(ROUND($I70,3)*Cenas!$B$31*Cenas!B$35,2),0),"")</f>
        <v/>
      </c>
      <c r="L70" s="119" t="str">
        <f>IF($Y70,IF(AND($I70&lt;&gt;"",$I70&lt;&gt;0),ROUND(ROUND($I70,3)*Cenas!$B$31*Cenas!C$35,2),0),"")</f>
        <v/>
      </c>
      <c r="M70" s="119" t="str">
        <f>IF($Y70,IF(AND($I70&lt;&gt;"",$I70&lt;&gt;0),ROUND(ROUND($I70,3)*Cenas!$B$31*Cenas!D$35,2),0),"")</f>
        <v/>
      </c>
      <c r="N70" s="140" t="str">
        <f>IF($Y70,IF(AND($I70&lt;&gt;"",$I70&lt;&gt;0),ROUND(ROUND($I70,3)*Cenas!$B$31*Cenas!E$35,2),0),"")</f>
        <v/>
      </c>
      <c r="Q70" s="1" t="e">
        <f t="shared" si="0"/>
        <v>#VALUE!</v>
      </c>
      <c r="R70" s="1" t="e">
        <f t="shared" si="1"/>
        <v>#VALUE!</v>
      </c>
      <c r="S70" s="1" t="e">
        <f t="shared" si="2"/>
        <v>#VALUE!</v>
      </c>
      <c r="T70" t="b">
        <f>OR(IF(U70,IF(W70,#REF!&gt;='Daļu izvēle'!J67)),NOT(W70))</f>
        <v>1</v>
      </c>
      <c r="U70" t="b">
        <f t="shared" si="3"/>
        <v>1</v>
      </c>
      <c r="V70" t="e">
        <f t="shared" si="5"/>
        <v>#VALUE!</v>
      </c>
      <c r="W70" t="b">
        <f>AND(NOT(ISBLANK('Daļu izvēle'!W67)),A70="x")</f>
        <v>0</v>
      </c>
      <c r="Y70" s="56" t="b">
        <f>AND($A70="x",'Daļu izvēle'!W67&lt;&gt;"",'Daļu izvēle'!W67&lt;&gt;0)</f>
        <v>0</v>
      </c>
      <c r="Z70" s="57" t="b">
        <f t="shared" si="6"/>
        <v>0</v>
      </c>
      <c r="AA70" s="57" t="b">
        <f>I70&gt;=0.85*Stādīšana!I70</f>
        <v>1</v>
      </c>
      <c r="AB70" s="57" t="b">
        <f t="shared" si="7"/>
        <v>1</v>
      </c>
    </row>
    <row r="71" spans="1:28" hidden="1" x14ac:dyDescent="0.3">
      <c r="A71" s="445" t="str">
        <f>SUBSTITUTE('Daļu izvēle'!A68,"0","")</f>
        <v/>
      </c>
      <c r="B71" s="443">
        <f>'Daļu izvēle'!B68</f>
        <v>60</v>
      </c>
      <c r="C71" s="365" t="str">
        <f>'Daļu izvēle'!C68</f>
        <v>Dienvidkurzeme</v>
      </c>
      <c r="D71" s="366" t="str">
        <f>'Daļu izvēle'!D68</f>
        <v>Pampāļu</v>
      </c>
      <c r="E71" s="446">
        <f>'Daļu izvēle'!W68</f>
        <v>70</v>
      </c>
      <c r="F71" s="446">
        <f>'Daļu izvēle'!X68</f>
        <v>35</v>
      </c>
      <c r="G71" s="117">
        <f>'Daļu izvēle'!Y68</f>
        <v>0</v>
      </c>
      <c r="H71" s="118">
        <f>'Daļu izvēle'!Z68</f>
        <v>0</v>
      </c>
      <c r="I71" s="383"/>
      <c r="J71" s="454">
        <f t="shared" si="4"/>
        <v>0</v>
      </c>
      <c r="K71" s="139" t="str">
        <f>IF($Y71,IF(AND($I71&lt;&gt;"",$I71&lt;&gt;0),ROUND(ROUND($I71,3)*Cenas!$B$31*Cenas!B$35,2),0),"")</f>
        <v/>
      </c>
      <c r="L71" s="119" t="str">
        <f>IF($Y71,IF(AND($I71&lt;&gt;"",$I71&lt;&gt;0),ROUND(ROUND($I71,3)*Cenas!$B$31*Cenas!C$35,2),0),"")</f>
        <v/>
      </c>
      <c r="M71" s="119" t="str">
        <f>IF($Y71,IF(AND($I71&lt;&gt;"",$I71&lt;&gt;0),ROUND(ROUND($I71,3)*Cenas!$B$31*Cenas!D$35,2),0),"")</f>
        <v/>
      </c>
      <c r="N71" s="140" t="str">
        <f>IF($Y71,IF(AND($I71&lt;&gt;"",$I71&lt;&gt;0),ROUND(ROUND($I71,3)*Cenas!$B$31*Cenas!E$35,2),0),"")</f>
        <v/>
      </c>
      <c r="Q71" s="1" t="e">
        <f t="shared" si="0"/>
        <v>#VALUE!</v>
      </c>
      <c r="R71" s="1" t="e">
        <f t="shared" si="1"/>
        <v>#VALUE!</v>
      </c>
      <c r="S71" s="1" t="e">
        <f t="shared" si="2"/>
        <v>#VALUE!</v>
      </c>
      <c r="T71" t="b">
        <f>OR(IF(U71,IF(W71,#REF!&gt;='Daļu izvēle'!J68)),NOT(W71))</f>
        <v>1</v>
      </c>
      <c r="U71" t="b">
        <f t="shared" si="3"/>
        <v>1</v>
      </c>
      <c r="V71" t="e">
        <f t="shared" si="5"/>
        <v>#VALUE!</v>
      </c>
      <c r="W71" t="b">
        <f>AND(NOT(ISBLANK('Daļu izvēle'!W68)),A71="x")</f>
        <v>0</v>
      </c>
      <c r="Y71" s="56" t="b">
        <f>AND($A71="x",'Daļu izvēle'!W68&lt;&gt;"",'Daļu izvēle'!W68&lt;&gt;0)</f>
        <v>0</v>
      </c>
      <c r="Z71" s="57" t="b">
        <f t="shared" si="6"/>
        <v>0</v>
      </c>
      <c r="AA71" s="57" t="b">
        <f>I71&gt;=0.85*Stādīšana!I71</f>
        <v>1</v>
      </c>
      <c r="AB71" s="57" t="b">
        <f t="shared" si="7"/>
        <v>1</v>
      </c>
    </row>
    <row r="72" spans="1:28" hidden="1" x14ac:dyDescent="0.3">
      <c r="A72" s="445" t="str">
        <f>SUBSTITUTE('Daļu izvēle'!A69,"0","")</f>
        <v/>
      </c>
      <c r="B72" s="443">
        <f>'Daļu izvēle'!B69</f>
        <v>61</v>
      </c>
      <c r="C72" s="365" t="str">
        <f>'Daļu izvēle'!C69</f>
        <v>Dienvidkurzeme</v>
      </c>
      <c r="D72" s="366" t="str">
        <f>'Daļu izvēle'!D69</f>
        <v>Pampāļu</v>
      </c>
      <c r="E72" s="446">
        <f>'Daļu izvēle'!W69</f>
        <v>125</v>
      </c>
      <c r="F72" s="446">
        <f>'Daļu izvēle'!X69</f>
        <v>0</v>
      </c>
      <c r="G72" s="117">
        <f>'Daļu izvēle'!Y69</f>
        <v>0</v>
      </c>
      <c r="H72" s="118">
        <f>'Daļu izvēle'!Z69</f>
        <v>0</v>
      </c>
      <c r="I72" s="383"/>
      <c r="J72" s="454">
        <f t="shared" si="4"/>
        <v>0</v>
      </c>
      <c r="K72" s="139" t="str">
        <f>IF($Y72,IF(AND($I72&lt;&gt;"",$I72&lt;&gt;0),ROUND(ROUND($I72,3)*Cenas!$B$31*Cenas!B$35,2),0),"")</f>
        <v/>
      </c>
      <c r="L72" s="119" t="str">
        <f>IF($Y72,IF(AND($I72&lt;&gt;"",$I72&lt;&gt;0),ROUND(ROUND($I72,3)*Cenas!$B$31*Cenas!C$35,2),0),"")</f>
        <v/>
      </c>
      <c r="M72" s="119" t="str">
        <f>IF($Y72,IF(AND($I72&lt;&gt;"",$I72&lt;&gt;0),ROUND(ROUND($I72,3)*Cenas!$B$31*Cenas!D$35,2),0),"")</f>
        <v/>
      </c>
      <c r="N72" s="140" t="str">
        <f>IF($Y72,IF(AND($I72&lt;&gt;"",$I72&lt;&gt;0),ROUND(ROUND($I72,3)*Cenas!$B$31*Cenas!E$35,2),0),"")</f>
        <v/>
      </c>
      <c r="Q72" s="1" t="e">
        <f t="shared" si="0"/>
        <v>#VALUE!</v>
      </c>
      <c r="R72" s="1" t="e">
        <f t="shared" si="1"/>
        <v>#VALUE!</v>
      </c>
      <c r="S72" s="1" t="e">
        <f t="shared" si="2"/>
        <v>#VALUE!</v>
      </c>
      <c r="T72" t="b">
        <f>OR(IF(U72,IF(W72,#REF!&gt;='Daļu izvēle'!J69)),NOT(W72))</f>
        <v>1</v>
      </c>
      <c r="U72" t="b">
        <f t="shared" si="3"/>
        <v>1</v>
      </c>
      <c r="V72" t="e">
        <f t="shared" si="5"/>
        <v>#VALUE!</v>
      </c>
      <c r="W72" t="b">
        <f>AND(NOT(ISBLANK('Daļu izvēle'!W69)),A72="x")</f>
        <v>0</v>
      </c>
      <c r="Y72" s="56" t="b">
        <f>AND($A72="x",'Daļu izvēle'!W69&lt;&gt;"",'Daļu izvēle'!W69&lt;&gt;0)</f>
        <v>0</v>
      </c>
      <c r="Z72" s="57" t="b">
        <f t="shared" si="6"/>
        <v>0</v>
      </c>
      <c r="AA72" s="57" t="b">
        <f>I72&gt;=0.85*Stādīšana!I72</f>
        <v>1</v>
      </c>
      <c r="AB72" s="57" t="b">
        <f t="shared" si="7"/>
        <v>1</v>
      </c>
    </row>
    <row r="73" spans="1:28" hidden="1" x14ac:dyDescent="0.3">
      <c r="A73" s="445" t="str">
        <f>SUBSTITUTE('Daļu izvēle'!A70,"0","")</f>
        <v/>
      </c>
      <c r="B73" s="443">
        <f>'Daļu izvēle'!B70</f>
        <v>62</v>
      </c>
      <c r="C73" s="365" t="str">
        <f>'Daļu izvēle'!C70</f>
        <v>Dienvidkurzeme</v>
      </c>
      <c r="D73" s="366" t="str">
        <f>'Daļu izvēle'!D70</f>
        <v>Pampāļu</v>
      </c>
      <c r="E73" s="446">
        <f>'Daļu izvēle'!W70</f>
        <v>0</v>
      </c>
      <c r="F73" s="446">
        <f>'Daļu izvēle'!X70</f>
        <v>0</v>
      </c>
      <c r="G73" s="117">
        <f>'Daļu izvēle'!Y70</f>
        <v>0</v>
      </c>
      <c r="H73" s="118">
        <f>'Daļu izvēle'!Z70</f>
        <v>0</v>
      </c>
      <c r="I73" s="383"/>
      <c r="J73" s="454">
        <f t="shared" si="4"/>
        <v>0</v>
      </c>
      <c r="K73" s="139" t="str">
        <f>IF($Y73,IF(AND($I73&lt;&gt;"",$I73&lt;&gt;0),ROUND(ROUND($I73,3)*Cenas!$B$31*Cenas!B$35,2),0),"")</f>
        <v/>
      </c>
      <c r="L73" s="119" t="str">
        <f>IF($Y73,IF(AND($I73&lt;&gt;"",$I73&lt;&gt;0),ROUND(ROUND($I73,3)*Cenas!$B$31*Cenas!C$35,2),0),"")</f>
        <v/>
      </c>
      <c r="M73" s="119" t="str">
        <f>IF($Y73,IF(AND($I73&lt;&gt;"",$I73&lt;&gt;0),ROUND(ROUND($I73,3)*Cenas!$B$31*Cenas!D$35,2),0),"")</f>
        <v/>
      </c>
      <c r="N73" s="140" t="str">
        <f>IF($Y73,IF(AND($I73&lt;&gt;"",$I73&lt;&gt;0),ROUND(ROUND($I73,3)*Cenas!$B$31*Cenas!E$35,2),0),"")</f>
        <v/>
      </c>
      <c r="Q73" s="1" t="e">
        <f t="shared" si="0"/>
        <v>#VALUE!</v>
      </c>
      <c r="R73" s="1" t="e">
        <f t="shared" si="1"/>
        <v>#VALUE!</v>
      </c>
      <c r="S73" s="1" t="e">
        <f t="shared" si="2"/>
        <v>#VALUE!</v>
      </c>
      <c r="T73" t="b">
        <f>OR(IF(U73,IF(W73,#REF!&gt;='Daļu izvēle'!J70)),NOT(W73))</f>
        <v>1</v>
      </c>
      <c r="U73" t="b">
        <f t="shared" si="3"/>
        <v>1</v>
      </c>
      <c r="V73" t="e">
        <f t="shared" si="5"/>
        <v>#VALUE!</v>
      </c>
      <c r="W73" t="b">
        <f>AND(NOT(ISBLANK('Daļu izvēle'!W70)),A73="x")</f>
        <v>0</v>
      </c>
      <c r="Y73" s="56" t="b">
        <f>AND($A73="x",'Daļu izvēle'!W70&lt;&gt;"",'Daļu izvēle'!W70&lt;&gt;0)</f>
        <v>0</v>
      </c>
      <c r="Z73" s="57" t="b">
        <f t="shared" si="6"/>
        <v>0</v>
      </c>
      <c r="AA73" s="57" t="b">
        <f>I73&gt;=0.85*Stādīšana!I73</f>
        <v>1</v>
      </c>
      <c r="AB73" s="57" t="b">
        <f t="shared" si="7"/>
        <v>1</v>
      </c>
    </row>
    <row r="74" spans="1:28" hidden="1" x14ac:dyDescent="0.3">
      <c r="A74" s="445" t="str">
        <f>SUBSTITUTE('Daļu izvēle'!A71,"0","")</f>
        <v/>
      </c>
      <c r="B74" s="443">
        <f>'Daļu izvēle'!B71</f>
        <v>63</v>
      </c>
      <c r="C74" s="365" t="str">
        <f>'Daļu izvēle'!C71</f>
        <v>Dienvidkurzeme</v>
      </c>
      <c r="D74" s="366" t="str">
        <f>'Daļu izvēle'!D71</f>
        <v>Zvārdes</v>
      </c>
      <c r="E74" s="446">
        <f>'Daļu izvēle'!W71</f>
        <v>0</v>
      </c>
      <c r="F74" s="446">
        <f>'Daļu izvēle'!X71</f>
        <v>0</v>
      </c>
      <c r="G74" s="117">
        <f>'Daļu izvēle'!Y71</f>
        <v>0</v>
      </c>
      <c r="H74" s="118">
        <f>'Daļu izvēle'!Z71</f>
        <v>0</v>
      </c>
      <c r="I74" s="383"/>
      <c r="J74" s="454">
        <f t="shared" si="4"/>
        <v>0</v>
      </c>
      <c r="K74" s="139" t="str">
        <f>IF($Y74,IF(AND($I74&lt;&gt;"",$I74&lt;&gt;0),ROUND(ROUND($I74,3)*Cenas!$B$31*Cenas!B$35,2),0),"")</f>
        <v/>
      </c>
      <c r="L74" s="119" t="str">
        <f>IF($Y74,IF(AND($I74&lt;&gt;"",$I74&lt;&gt;0),ROUND(ROUND($I74,3)*Cenas!$B$31*Cenas!C$35,2),0),"")</f>
        <v/>
      </c>
      <c r="M74" s="119" t="str">
        <f>IF($Y74,IF(AND($I74&lt;&gt;"",$I74&lt;&gt;0),ROUND(ROUND($I74,3)*Cenas!$B$31*Cenas!D$35,2),0),"")</f>
        <v/>
      </c>
      <c r="N74" s="140" t="str">
        <f>IF($Y74,IF(AND($I74&lt;&gt;"",$I74&lt;&gt;0),ROUND(ROUND($I74,3)*Cenas!$B$31*Cenas!E$35,2),0),"")</f>
        <v/>
      </c>
      <c r="Q74" s="1" t="e">
        <f t="shared" si="0"/>
        <v>#VALUE!</v>
      </c>
      <c r="R74" s="1" t="e">
        <f t="shared" si="1"/>
        <v>#VALUE!</v>
      </c>
      <c r="S74" s="1" t="e">
        <f t="shared" si="2"/>
        <v>#VALUE!</v>
      </c>
      <c r="T74" t="b">
        <f>OR(IF(U74,IF(W74,#REF!&gt;='Daļu izvēle'!J71)),NOT(W74))</f>
        <v>1</v>
      </c>
      <c r="U74" t="b">
        <f t="shared" si="3"/>
        <v>1</v>
      </c>
      <c r="V74" t="e">
        <f t="shared" si="5"/>
        <v>#VALUE!</v>
      </c>
      <c r="W74" t="b">
        <f>AND(NOT(ISBLANK('Daļu izvēle'!W71)),A74="x")</f>
        <v>0</v>
      </c>
      <c r="Y74" s="56" t="b">
        <f>AND($A74="x",'Daļu izvēle'!W71&lt;&gt;"",'Daļu izvēle'!W71&lt;&gt;0)</f>
        <v>0</v>
      </c>
      <c r="Z74" s="57" t="b">
        <f t="shared" si="6"/>
        <v>0</v>
      </c>
      <c r="AA74" s="57" t="b">
        <f>I74&gt;=0.85*Stādīšana!I74</f>
        <v>1</v>
      </c>
      <c r="AB74" s="57" t="b">
        <f t="shared" si="7"/>
        <v>1</v>
      </c>
    </row>
    <row r="75" spans="1:28" hidden="1" x14ac:dyDescent="0.3">
      <c r="A75" s="445" t="str">
        <f>SUBSTITUTE('Daļu izvēle'!A72,"0","")</f>
        <v/>
      </c>
      <c r="B75" s="443">
        <f>'Daļu izvēle'!B72</f>
        <v>64</v>
      </c>
      <c r="C75" s="365" t="str">
        <f>'Daļu izvēle'!C72</f>
        <v>Dienvidkurzeme</v>
      </c>
      <c r="D75" s="366" t="str">
        <f>'Daļu izvēle'!D72</f>
        <v>Zvārdes</v>
      </c>
      <c r="E75" s="446">
        <f>'Daļu izvēle'!W72</f>
        <v>0</v>
      </c>
      <c r="F75" s="446">
        <f>'Daļu izvēle'!X72</f>
        <v>0</v>
      </c>
      <c r="G75" s="117">
        <f>'Daļu izvēle'!Y72</f>
        <v>0</v>
      </c>
      <c r="H75" s="118">
        <f>'Daļu izvēle'!Z72</f>
        <v>0</v>
      </c>
      <c r="I75" s="383"/>
      <c r="J75" s="454">
        <f t="shared" si="4"/>
        <v>0</v>
      </c>
      <c r="K75" s="139" t="str">
        <f>IF($Y75,IF(AND($I75&lt;&gt;"",$I75&lt;&gt;0),ROUND(ROUND($I75,3)*Cenas!$B$31*Cenas!B$35,2),0),"")</f>
        <v/>
      </c>
      <c r="L75" s="119" t="str">
        <f>IF($Y75,IF(AND($I75&lt;&gt;"",$I75&lt;&gt;0),ROUND(ROUND($I75,3)*Cenas!$B$31*Cenas!C$35,2),0),"")</f>
        <v/>
      </c>
      <c r="M75" s="119" t="str">
        <f>IF($Y75,IF(AND($I75&lt;&gt;"",$I75&lt;&gt;0),ROUND(ROUND($I75,3)*Cenas!$B$31*Cenas!D$35,2),0),"")</f>
        <v/>
      </c>
      <c r="N75" s="140" t="str">
        <f>IF($Y75,IF(AND($I75&lt;&gt;"",$I75&lt;&gt;0),ROUND(ROUND($I75,3)*Cenas!$B$31*Cenas!E$35,2),0),"")</f>
        <v/>
      </c>
      <c r="Q75" s="1" t="e">
        <f t="shared" si="0"/>
        <v>#VALUE!</v>
      </c>
      <c r="R75" s="1" t="e">
        <f t="shared" si="1"/>
        <v>#VALUE!</v>
      </c>
      <c r="S75" s="1" t="e">
        <f t="shared" si="2"/>
        <v>#VALUE!</v>
      </c>
      <c r="T75" t="b">
        <f>OR(IF(U75,IF(W75,#REF!&gt;='Daļu izvēle'!J72)),NOT(W75))</f>
        <v>1</v>
      </c>
      <c r="U75" t="b">
        <f t="shared" si="3"/>
        <v>1</v>
      </c>
      <c r="V75" t="e">
        <f t="shared" si="5"/>
        <v>#VALUE!</v>
      </c>
      <c r="W75" t="b">
        <f>AND(NOT(ISBLANK('Daļu izvēle'!W72)),A75="x")</f>
        <v>0</v>
      </c>
      <c r="Y75" s="56" t="b">
        <f>AND($A75="x",'Daļu izvēle'!W72&lt;&gt;"",'Daļu izvēle'!W72&lt;&gt;0)</f>
        <v>0</v>
      </c>
      <c r="Z75" s="57" t="b">
        <f t="shared" si="6"/>
        <v>0</v>
      </c>
      <c r="AA75" s="57" t="b">
        <f>I75&gt;=0.85*Stādīšana!I75</f>
        <v>1</v>
      </c>
      <c r="AB75" s="57" t="b">
        <f t="shared" si="7"/>
        <v>1</v>
      </c>
    </row>
    <row r="76" spans="1:28" hidden="1" x14ac:dyDescent="0.3">
      <c r="A76" s="445" t="str">
        <f>SUBSTITUTE('Daļu izvēle'!A73,"0","")</f>
        <v/>
      </c>
      <c r="B76" s="443">
        <f>'Daļu izvēle'!B73</f>
        <v>65</v>
      </c>
      <c r="C76" s="365" t="str">
        <f>'Daļu izvēle'!C73</f>
        <v>Dienvidkurzeme</v>
      </c>
      <c r="D76" s="366" t="str">
        <f>'Daļu izvēle'!D73</f>
        <v>Zvārdes</v>
      </c>
      <c r="E76" s="446">
        <f>'Daļu izvēle'!W73</f>
        <v>0</v>
      </c>
      <c r="F76" s="446">
        <f>'Daļu izvēle'!X73</f>
        <v>0</v>
      </c>
      <c r="G76" s="117">
        <f>'Daļu izvēle'!Y73</f>
        <v>0</v>
      </c>
      <c r="H76" s="118">
        <f>'Daļu izvēle'!Z73</f>
        <v>0</v>
      </c>
      <c r="I76" s="383"/>
      <c r="J76" s="454">
        <f t="shared" si="4"/>
        <v>0</v>
      </c>
      <c r="K76" s="139" t="str">
        <f>IF($Y76,IF(AND($I76&lt;&gt;"",$I76&lt;&gt;0),ROUND(ROUND($I76,3)*Cenas!$B$31*Cenas!B$35,2),0),"")</f>
        <v/>
      </c>
      <c r="L76" s="119" t="str">
        <f>IF($Y76,IF(AND($I76&lt;&gt;"",$I76&lt;&gt;0),ROUND(ROUND($I76,3)*Cenas!$B$31*Cenas!C$35,2),0),"")</f>
        <v/>
      </c>
      <c r="M76" s="119" t="str">
        <f>IF($Y76,IF(AND($I76&lt;&gt;"",$I76&lt;&gt;0),ROUND(ROUND($I76,3)*Cenas!$B$31*Cenas!D$35,2),0),"")</f>
        <v/>
      </c>
      <c r="N76" s="140" t="str">
        <f>IF($Y76,IF(AND($I76&lt;&gt;"",$I76&lt;&gt;0),ROUND(ROUND($I76,3)*Cenas!$B$31*Cenas!E$35,2),0),"")</f>
        <v/>
      </c>
      <c r="Q76" s="1" t="e">
        <f t="shared" ref="Q76:Q139" si="8">IF(AND(NOT(ISBLANK(K76)),NOT(ISBLANK(L76))),AND(K76*0.65&lt;=L76))</f>
        <v>#VALUE!</v>
      </c>
      <c r="R76" s="1" t="e">
        <f t="shared" ref="R76:R139" si="9">IF(AND(NOT(ISBLANK(L76)),NOT(ISBLANK(M76))),AND(L76*0.65&lt;=M76))</f>
        <v>#VALUE!</v>
      </c>
      <c r="S76" s="1" t="e">
        <f t="shared" ref="S76:S139" si="10">IF(AND(NOT(ISBLANK(M76)),NOT(ISBLANK(N76))),AND(M76*0.65&lt;=N76,N76&lt;=M76*1.35))</f>
        <v>#VALUE!</v>
      </c>
      <c r="T76" t="b">
        <f>OR(IF(U76,IF(W76,#REF!&gt;='Daļu izvēle'!J73)),NOT(W76))</f>
        <v>1</v>
      </c>
      <c r="U76" t="b">
        <f t="shared" ref="U76:U139" si="11">AND(NOT(ISBLANK(K76)),NOT(ISBLANK(L76)),NOT(ISBLANK(M76)),NOT(ISBLANK(N76)))</f>
        <v>1</v>
      </c>
      <c r="V76" t="e">
        <f t="shared" si="5"/>
        <v>#VALUE!</v>
      </c>
      <c r="W76" t="b">
        <f>AND(NOT(ISBLANK('Daļu izvēle'!W73)),A76="x")</f>
        <v>0</v>
      </c>
      <c r="Y76" s="56" t="b">
        <f>AND($A76="x",'Daļu izvēle'!W73&lt;&gt;"",'Daļu izvēle'!W73&lt;&gt;0)</f>
        <v>0</v>
      </c>
      <c r="Z76" s="57" t="b">
        <f t="shared" si="6"/>
        <v>0</v>
      </c>
      <c r="AA76" s="57" t="b">
        <f>I76&gt;=0.85*Stādīšana!I76</f>
        <v>1</v>
      </c>
      <c r="AB76" s="57" t="b">
        <f t="shared" si="7"/>
        <v>1</v>
      </c>
    </row>
    <row r="77" spans="1:28" hidden="1" x14ac:dyDescent="0.3">
      <c r="A77" s="445" t="str">
        <f>SUBSTITUTE('Daļu izvēle'!A74,"0","")</f>
        <v/>
      </c>
      <c r="B77" s="443">
        <f>'Daļu izvēle'!B74</f>
        <v>66</v>
      </c>
      <c r="C77" s="365" t="str">
        <f>'Daļu izvēle'!C74</f>
        <v>Dienvidkurzeme</v>
      </c>
      <c r="D77" s="366" t="str">
        <f>'Daļu izvēle'!D74</f>
        <v>Zvārdes</v>
      </c>
      <c r="E77" s="446">
        <f>'Daļu izvēle'!W74</f>
        <v>0</v>
      </c>
      <c r="F77" s="446">
        <f>'Daļu izvēle'!X74</f>
        <v>0</v>
      </c>
      <c r="G77" s="117">
        <f>'Daļu izvēle'!Y74</f>
        <v>0</v>
      </c>
      <c r="H77" s="118">
        <f>'Daļu izvēle'!Z74</f>
        <v>0</v>
      </c>
      <c r="I77" s="383"/>
      <c r="J77" s="454">
        <f t="shared" ref="J77:J140" si="12">IF(AND(K77&lt;&gt;"",L77&lt;&gt;"",M77&lt;&gt;"",N77&lt;&gt;""),ROUND(AVERAGE(K77:N77),2),0)</f>
        <v>0</v>
      </c>
      <c r="K77" s="139" t="str">
        <f>IF($Y77,IF(AND($I77&lt;&gt;"",$I77&lt;&gt;0),ROUND(ROUND($I77,3)*Cenas!$B$31*Cenas!B$35,2),0),"")</f>
        <v/>
      </c>
      <c r="L77" s="119" t="str">
        <f>IF($Y77,IF(AND($I77&lt;&gt;"",$I77&lt;&gt;0),ROUND(ROUND($I77,3)*Cenas!$B$31*Cenas!C$35,2),0),"")</f>
        <v/>
      </c>
      <c r="M77" s="119" t="str">
        <f>IF($Y77,IF(AND($I77&lt;&gt;"",$I77&lt;&gt;0),ROUND(ROUND($I77,3)*Cenas!$B$31*Cenas!D$35,2),0),"")</f>
        <v/>
      </c>
      <c r="N77" s="140" t="str">
        <f>IF($Y77,IF(AND($I77&lt;&gt;"",$I77&lt;&gt;0),ROUND(ROUND($I77,3)*Cenas!$B$31*Cenas!E$35,2),0),"")</f>
        <v/>
      </c>
      <c r="Q77" s="1" t="e">
        <f t="shared" si="8"/>
        <v>#VALUE!</v>
      </c>
      <c r="R77" s="1" t="e">
        <f t="shared" si="9"/>
        <v>#VALUE!</v>
      </c>
      <c r="S77" s="1" t="e">
        <f t="shared" si="10"/>
        <v>#VALUE!</v>
      </c>
      <c r="T77" t="b">
        <f>OR(IF(U77,IF(W77,#REF!&gt;='Daļu izvēle'!J74)),NOT(W77))</f>
        <v>1</v>
      </c>
      <c r="U77" t="b">
        <f t="shared" si="11"/>
        <v>1</v>
      </c>
      <c r="V77" t="e">
        <f t="shared" ref="V77:V140" si="13">OR(AND(Q77,R77,S77,U77,T77),NOT(W77))</f>
        <v>#VALUE!</v>
      </c>
      <c r="W77" t="b">
        <f>AND(NOT(ISBLANK('Daļu izvēle'!W74)),A77="x")</f>
        <v>0</v>
      </c>
      <c r="Y77" s="56" t="b">
        <f>AND($A77="x",'Daļu izvēle'!W74&lt;&gt;"",'Daļu izvēle'!W74&lt;&gt;0)</f>
        <v>0</v>
      </c>
      <c r="Z77" s="57" t="b">
        <f t="shared" ref="Z77:Z140" si="14">AND(Y77=TRUE,I77&lt;&gt;"",I77&lt;&gt;0)</f>
        <v>0</v>
      </c>
      <c r="AA77" s="57" t="b">
        <f>I77&gt;=0.85*Stādīšana!I77</f>
        <v>1</v>
      </c>
      <c r="AB77" s="57" t="b">
        <f t="shared" ref="AB77:AB140" si="15">IF(Y77,AND(Y77,Z77),TRUE)</f>
        <v>1</v>
      </c>
    </row>
    <row r="78" spans="1:28" hidden="1" x14ac:dyDescent="0.3">
      <c r="A78" s="445" t="str">
        <f>SUBSTITUTE('Daļu izvēle'!A75,"0","")</f>
        <v/>
      </c>
      <c r="B78" s="443">
        <f>'Daļu izvēle'!B75</f>
        <v>67</v>
      </c>
      <c r="C78" s="365" t="str">
        <f>'Daļu izvēle'!C75</f>
        <v>Dienvidkurzeme</v>
      </c>
      <c r="D78" s="366" t="str">
        <f>'Daļu izvēle'!D75</f>
        <v>Nīcas</v>
      </c>
      <c r="E78" s="446">
        <f>'Daļu izvēle'!W75</f>
        <v>25</v>
      </c>
      <c r="F78" s="446">
        <f>'Daļu izvēle'!X75</f>
        <v>25</v>
      </c>
      <c r="G78" s="117">
        <f>'Daļu izvēle'!Y75</f>
        <v>0</v>
      </c>
      <c r="H78" s="118">
        <f>'Daļu izvēle'!Z75</f>
        <v>0</v>
      </c>
      <c r="I78" s="383"/>
      <c r="J78" s="454">
        <f t="shared" si="12"/>
        <v>0</v>
      </c>
      <c r="K78" s="139" t="str">
        <f>IF($Y78,IF(AND($I78&lt;&gt;"",$I78&lt;&gt;0),ROUND(ROUND($I78,3)*Cenas!$B$31*Cenas!B$35,2),0),"")</f>
        <v/>
      </c>
      <c r="L78" s="119" t="str">
        <f>IF($Y78,IF(AND($I78&lt;&gt;"",$I78&lt;&gt;0),ROUND(ROUND($I78,3)*Cenas!$B$31*Cenas!C$35,2),0),"")</f>
        <v/>
      </c>
      <c r="M78" s="119" t="str">
        <f>IF($Y78,IF(AND($I78&lt;&gt;"",$I78&lt;&gt;0),ROUND(ROUND($I78,3)*Cenas!$B$31*Cenas!D$35,2),0),"")</f>
        <v/>
      </c>
      <c r="N78" s="140" t="str">
        <f>IF($Y78,IF(AND($I78&lt;&gt;"",$I78&lt;&gt;0),ROUND(ROUND($I78,3)*Cenas!$B$31*Cenas!E$35,2),0),"")</f>
        <v/>
      </c>
      <c r="Q78" s="1" t="e">
        <f t="shared" si="8"/>
        <v>#VALUE!</v>
      </c>
      <c r="R78" s="1" t="e">
        <f t="shared" si="9"/>
        <v>#VALUE!</v>
      </c>
      <c r="S78" s="1" t="e">
        <f t="shared" si="10"/>
        <v>#VALUE!</v>
      </c>
      <c r="T78" t="b">
        <f>OR(IF(U78,IF(W78,#REF!&gt;='Daļu izvēle'!J75)),NOT(W78))</f>
        <v>1</v>
      </c>
      <c r="U78" t="b">
        <f t="shared" si="11"/>
        <v>1</v>
      </c>
      <c r="V78" t="e">
        <f t="shared" si="13"/>
        <v>#VALUE!</v>
      </c>
      <c r="W78" t="b">
        <f>AND(NOT(ISBLANK('Daļu izvēle'!W75)),A78="x")</f>
        <v>0</v>
      </c>
      <c r="Y78" s="56" t="b">
        <f>AND($A78="x",'Daļu izvēle'!W75&lt;&gt;"",'Daļu izvēle'!W75&lt;&gt;0)</f>
        <v>0</v>
      </c>
      <c r="Z78" s="57" t="b">
        <f t="shared" si="14"/>
        <v>0</v>
      </c>
      <c r="AA78" s="57" t="b">
        <f>I78&gt;=0.85*Stādīšana!I78</f>
        <v>1</v>
      </c>
      <c r="AB78" s="57" t="b">
        <f t="shared" si="15"/>
        <v>1</v>
      </c>
    </row>
    <row r="79" spans="1:28" hidden="1" x14ac:dyDescent="0.3">
      <c r="A79" s="445" t="str">
        <f>SUBSTITUTE('Daļu izvēle'!A76,"0","")</f>
        <v/>
      </c>
      <c r="B79" s="443">
        <f>'Daļu izvēle'!B76</f>
        <v>68</v>
      </c>
      <c r="C79" s="365" t="str">
        <f>'Daļu izvēle'!C76</f>
        <v>Dienvidkurzeme</v>
      </c>
      <c r="D79" s="366" t="str">
        <f>'Daļu izvēle'!D76</f>
        <v>Nīcas</v>
      </c>
      <c r="E79" s="446">
        <f>'Daļu izvēle'!W76</f>
        <v>45</v>
      </c>
      <c r="F79" s="446">
        <f>'Daļu izvēle'!X76</f>
        <v>20</v>
      </c>
      <c r="G79" s="117">
        <f>'Daļu izvēle'!Y76</f>
        <v>0</v>
      </c>
      <c r="H79" s="118">
        <f>'Daļu izvēle'!Z76</f>
        <v>0</v>
      </c>
      <c r="I79" s="383"/>
      <c r="J79" s="454">
        <f t="shared" si="12"/>
        <v>0</v>
      </c>
      <c r="K79" s="139" t="str">
        <f>IF($Y79,IF(AND($I79&lt;&gt;"",$I79&lt;&gt;0),ROUND(ROUND($I79,3)*Cenas!$B$31*Cenas!B$35,2),0),"")</f>
        <v/>
      </c>
      <c r="L79" s="119" t="str">
        <f>IF($Y79,IF(AND($I79&lt;&gt;"",$I79&lt;&gt;0),ROUND(ROUND($I79,3)*Cenas!$B$31*Cenas!C$35,2),0),"")</f>
        <v/>
      </c>
      <c r="M79" s="119" t="str">
        <f>IF($Y79,IF(AND($I79&lt;&gt;"",$I79&lt;&gt;0),ROUND(ROUND($I79,3)*Cenas!$B$31*Cenas!D$35,2),0),"")</f>
        <v/>
      </c>
      <c r="N79" s="140" t="str">
        <f>IF($Y79,IF(AND($I79&lt;&gt;"",$I79&lt;&gt;0),ROUND(ROUND($I79,3)*Cenas!$B$31*Cenas!E$35,2),0),"")</f>
        <v/>
      </c>
      <c r="Q79" s="1" t="e">
        <f t="shared" si="8"/>
        <v>#VALUE!</v>
      </c>
      <c r="R79" s="1" t="e">
        <f t="shared" si="9"/>
        <v>#VALUE!</v>
      </c>
      <c r="S79" s="1" t="e">
        <f t="shared" si="10"/>
        <v>#VALUE!</v>
      </c>
      <c r="T79" t="b">
        <f>OR(IF(U79,IF(W79,#REF!&gt;='Daļu izvēle'!J76)),NOT(W79))</f>
        <v>1</v>
      </c>
      <c r="U79" t="b">
        <f t="shared" si="11"/>
        <v>1</v>
      </c>
      <c r="V79" t="e">
        <f t="shared" si="13"/>
        <v>#VALUE!</v>
      </c>
      <c r="W79" t="b">
        <f>AND(NOT(ISBLANK('Daļu izvēle'!W76)),A79="x")</f>
        <v>0</v>
      </c>
      <c r="Y79" s="56" t="b">
        <f>AND($A79="x",'Daļu izvēle'!W76&lt;&gt;"",'Daļu izvēle'!W76&lt;&gt;0)</f>
        <v>0</v>
      </c>
      <c r="Z79" s="57" t="b">
        <f t="shared" si="14"/>
        <v>0</v>
      </c>
      <c r="AA79" s="57" t="b">
        <f>I79&gt;=0.85*Stādīšana!I79</f>
        <v>1</v>
      </c>
      <c r="AB79" s="57" t="b">
        <f t="shared" si="15"/>
        <v>1</v>
      </c>
    </row>
    <row r="80" spans="1:28" hidden="1" x14ac:dyDescent="0.3">
      <c r="A80" s="445" t="str">
        <f>SUBSTITUTE('Daļu izvēle'!A77,"0","")</f>
        <v/>
      </c>
      <c r="B80" s="443">
        <f>'Daļu izvēle'!B77</f>
        <v>69</v>
      </c>
      <c r="C80" s="365" t="str">
        <f>'Daļu izvēle'!C77</f>
        <v>Dienvidkurzeme</v>
      </c>
      <c r="D80" s="366" t="str">
        <f>'Daļu izvēle'!D77</f>
        <v>Nīcas</v>
      </c>
      <c r="E80" s="446">
        <f>'Daļu izvēle'!W77</f>
        <v>0</v>
      </c>
      <c r="F80" s="446">
        <f>'Daļu izvēle'!X77</f>
        <v>0</v>
      </c>
      <c r="G80" s="117">
        <f>'Daļu izvēle'!Y77</f>
        <v>0</v>
      </c>
      <c r="H80" s="118">
        <f>'Daļu izvēle'!Z77</f>
        <v>0</v>
      </c>
      <c r="I80" s="383"/>
      <c r="J80" s="454">
        <f t="shared" si="12"/>
        <v>0</v>
      </c>
      <c r="K80" s="139" t="str">
        <f>IF($Y80,IF(AND($I80&lt;&gt;"",$I80&lt;&gt;0),ROUND(ROUND($I80,3)*Cenas!$B$31*Cenas!B$35,2),0),"")</f>
        <v/>
      </c>
      <c r="L80" s="119" t="str">
        <f>IF($Y80,IF(AND($I80&lt;&gt;"",$I80&lt;&gt;0),ROUND(ROUND($I80,3)*Cenas!$B$31*Cenas!C$35,2),0),"")</f>
        <v/>
      </c>
      <c r="M80" s="119" t="str">
        <f>IF($Y80,IF(AND($I80&lt;&gt;"",$I80&lt;&gt;0),ROUND(ROUND($I80,3)*Cenas!$B$31*Cenas!D$35,2),0),"")</f>
        <v/>
      </c>
      <c r="N80" s="140" t="str">
        <f>IF($Y80,IF(AND($I80&lt;&gt;"",$I80&lt;&gt;0),ROUND(ROUND($I80,3)*Cenas!$B$31*Cenas!E$35,2),0),"")</f>
        <v/>
      </c>
      <c r="Q80" s="1" t="e">
        <f t="shared" si="8"/>
        <v>#VALUE!</v>
      </c>
      <c r="R80" s="1" t="e">
        <f t="shared" si="9"/>
        <v>#VALUE!</v>
      </c>
      <c r="S80" s="1" t="e">
        <f t="shared" si="10"/>
        <v>#VALUE!</v>
      </c>
      <c r="T80" t="b">
        <f>OR(IF(U80,IF(W80,#REF!&gt;='Daļu izvēle'!J77)),NOT(W80))</f>
        <v>1</v>
      </c>
      <c r="U80" t="b">
        <f t="shared" si="11"/>
        <v>1</v>
      </c>
      <c r="V80" t="e">
        <f t="shared" si="13"/>
        <v>#VALUE!</v>
      </c>
      <c r="W80" t="b">
        <f>AND(NOT(ISBLANK('Daļu izvēle'!W77)),A80="x")</f>
        <v>0</v>
      </c>
      <c r="Y80" s="56" t="b">
        <f>AND($A80="x",'Daļu izvēle'!W77&lt;&gt;"",'Daļu izvēle'!W77&lt;&gt;0)</f>
        <v>0</v>
      </c>
      <c r="Z80" s="57" t="b">
        <f t="shared" si="14"/>
        <v>0</v>
      </c>
      <c r="AA80" s="57" t="b">
        <f>I80&gt;=0.85*Stādīšana!I80</f>
        <v>1</v>
      </c>
      <c r="AB80" s="57" t="b">
        <f t="shared" si="15"/>
        <v>1</v>
      </c>
    </row>
    <row r="81" spans="1:28" hidden="1" x14ac:dyDescent="0.3">
      <c r="A81" s="445" t="str">
        <f>SUBSTITUTE('Daļu izvēle'!A78,"0","")</f>
        <v/>
      </c>
      <c r="B81" s="443">
        <f>'Daļu izvēle'!B78</f>
        <v>70</v>
      </c>
      <c r="C81" s="365" t="str">
        <f>'Daļu izvēle'!C78</f>
        <v>Dienvidkurzeme</v>
      </c>
      <c r="D81" s="366" t="str">
        <f>'Daļu izvēle'!D78</f>
        <v>Nīcas</v>
      </c>
      <c r="E81" s="446">
        <f>'Daļu izvēle'!W78</f>
        <v>0</v>
      </c>
      <c r="F81" s="446">
        <f>'Daļu izvēle'!X78</f>
        <v>0</v>
      </c>
      <c r="G81" s="117">
        <f>'Daļu izvēle'!Y78</f>
        <v>0</v>
      </c>
      <c r="H81" s="118">
        <f>'Daļu izvēle'!Z78</f>
        <v>0</v>
      </c>
      <c r="I81" s="383"/>
      <c r="J81" s="454">
        <f t="shared" si="12"/>
        <v>0</v>
      </c>
      <c r="K81" s="139" t="str">
        <f>IF($Y81,IF(AND($I81&lt;&gt;"",$I81&lt;&gt;0),ROUND(ROUND($I81,3)*Cenas!$B$31*Cenas!B$35,2),0),"")</f>
        <v/>
      </c>
      <c r="L81" s="119" t="str">
        <f>IF($Y81,IF(AND($I81&lt;&gt;"",$I81&lt;&gt;0),ROUND(ROUND($I81,3)*Cenas!$B$31*Cenas!C$35,2),0),"")</f>
        <v/>
      </c>
      <c r="M81" s="119" t="str">
        <f>IF($Y81,IF(AND($I81&lt;&gt;"",$I81&lt;&gt;0),ROUND(ROUND($I81,3)*Cenas!$B$31*Cenas!D$35,2),0),"")</f>
        <v/>
      </c>
      <c r="N81" s="140" t="str">
        <f>IF($Y81,IF(AND($I81&lt;&gt;"",$I81&lt;&gt;0),ROUND(ROUND($I81,3)*Cenas!$B$31*Cenas!E$35,2),0),"")</f>
        <v/>
      </c>
      <c r="Q81" s="1" t="e">
        <f t="shared" si="8"/>
        <v>#VALUE!</v>
      </c>
      <c r="R81" s="1" t="e">
        <f t="shared" si="9"/>
        <v>#VALUE!</v>
      </c>
      <c r="S81" s="1" t="e">
        <f t="shared" si="10"/>
        <v>#VALUE!</v>
      </c>
      <c r="T81" t="b">
        <f>OR(IF(U81,IF(W81,#REF!&gt;='Daļu izvēle'!J78)),NOT(W81))</f>
        <v>1</v>
      </c>
      <c r="U81" t="b">
        <f t="shared" si="11"/>
        <v>1</v>
      </c>
      <c r="V81" t="e">
        <f t="shared" si="13"/>
        <v>#VALUE!</v>
      </c>
      <c r="W81" t="b">
        <f>AND(NOT(ISBLANK('Daļu izvēle'!W78)),A81="x")</f>
        <v>0</v>
      </c>
      <c r="Y81" s="56" t="b">
        <f>AND($A81="x",'Daļu izvēle'!W78&lt;&gt;"",'Daļu izvēle'!W78&lt;&gt;0)</f>
        <v>0</v>
      </c>
      <c r="Z81" s="57" t="b">
        <f t="shared" si="14"/>
        <v>0</v>
      </c>
      <c r="AA81" s="57" t="b">
        <f>I81&gt;=0.85*Stādīšana!I81</f>
        <v>1</v>
      </c>
      <c r="AB81" s="57" t="b">
        <f t="shared" si="15"/>
        <v>1</v>
      </c>
    </row>
    <row r="82" spans="1:28" hidden="1" x14ac:dyDescent="0.3">
      <c r="A82" s="445" t="str">
        <f>SUBSTITUTE('Daļu izvēle'!A79,"0","")</f>
        <v/>
      </c>
      <c r="B82" s="443">
        <f>'Daļu izvēle'!B79</f>
        <v>71</v>
      </c>
      <c r="C82" s="365" t="str">
        <f>'Daļu izvēle'!C79</f>
        <v>Dienvidlatgale</v>
      </c>
      <c r="D82" s="366" t="str">
        <f>'Daļu izvēle'!D79</f>
        <v>Viesītes</v>
      </c>
      <c r="E82" s="446">
        <f>'Daļu izvēle'!W79</f>
        <v>60</v>
      </c>
      <c r="F82" s="446">
        <f>'Daļu izvēle'!X79</f>
        <v>0</v>
      </c>
      <c r="G82" s="117">
        <f>'Daļu izvēle'!Y79</f>
        <v>0</v>
      </c>
      <c r="H82" s="118">
        <f>'Daļu izvēle'!Z79</f>
        <v>0</v>
      </c>
      <c r="I82" s="383"/>
      <c r="J82" s="454">
        <f t="shared" si="12"/>
        <v>0</v>
      </c>
      <c r="K82" s="139" t="str">
        <f>IF($Y82,IF(AND($I82&lt;&gt;"",$I82&lt;&gt;0),ROUND(ROUND($I82,3)*Cenas!$B$31*Cenas!B$35,2),0),"")</f>
        <v/>
      </c>
      <c r="L82" s="119" t="str">
        <f>IF($Y82,IF(AND($I82&lt;&gt;"",$I82&lt;&gt;0),ROUND(ROUND($I82,3)*Cenas!$B$31*Cenas!C$35,2),0),"")</f>
        <v/>
      </c>
      <c r="M82" s="119" t="str">
        <f>IF($Y82,IF(AND($I82&lt;&gt;"",$I82&lt;&gt;0),ROUND(ROUND($I82,3)*Cenas!$B$31*Cenas!D$35,2),0),"")</f>
        <v/>
      </c>
      <c r="N82" s="140" t="str">
        <f>IF($Y82,IF(AND($I82&lt;&gt;"",$I82&lt;&gt;0),ROUND(ROUND($I82,3)*Cenas!$B$31*Cenas!E$35,2),0),"")</f>
        <v/>
      </c>
      <c r="Q82" s="1" t="e">
        <f t="shared" si="8"/>
        <v>#VALUE!</v>
      </c>
      <c r="R82" s="1" t="e">
        <f t="shared" si="9"/>
        <v>#VALUE!</v>
      </c>
      <c r="S82" s="1" t="e">
        <f t="shared" si="10"/>
        <v>#VALUE!</v>
      </c>
      <c r="T82" t="b">
        <f>OR(IF(U82,IF(W82,#REF!&gt;='Daļu izvēle'!J79)),NOT(W82))</f>
        <v>1</v>
      </c>
      <c r="U82" t="b">
        <f t="shared" si="11"/>
        <v>1</v>
      </c>
      <c r="V82" t="e">
        <f t="shared" si="13"/>
        <v>#VALUE!</v>
      </c>
      <c r="W82" t="b">
        <f>AND(NOT(ISBLANK('Daļu izvēle'!W79)),A82="x")</f>
        <v>0</v>
      </c>
      <c r="Y82" s="56" t="b">
        <f>AND($A82="x",'Daļu izvēle'!W79&lt;&gt;"",'Daļu izvēle'!W79&lt;&gt;0)</f>
        <v>0</v>
      </c>
      <c r="Z82" s="57" t="b">
        <f t="shared" si="14"/>
        <v>0</v>
      </c>
      <c r="AA82" s="57" t="b">
        <f>I82&gt;=0.85*Stādīšana!I82</f>
        <v>1</v>
      </c>
      <c r="AB82" s="57" t="b">
        <f t="shared" si="15"/>
        <v>1</v>
      </c>
    </row>
    <row r="83" spans="1:28" hidden="1" x14ac:dyDescent="0.3">
      <c r="A83" s="445" t="str">
        <f>SUBSTITUTE('Daļu izvēle'!A80,"0","")</f>
        <v/>
      </c>
      <c r="B83" s="443">
        <f>'Daļu izvēle'!B80</f>
        <v>72</v>
      </c>
      <c r="C83" s="365" t="str">
        <f>'Daļu izvēle'!C80</f>
        <v>Dienvidlatgale</v>
      </c>
      <c r="D83" s="366" t="str">
        <f>'Daļu izvēle'!D80</f>
        <v>Viesītes</v>
      </c>
      <c r="E83" s="446">
        <f>'Daļu izvēle'!W80</f>
        <v>40</v>
      </c>
      <c r="F83" s="446">
        <f>'Daļu izvēle'!X80</f>
        <v>40</v>
      </c>
      <c r="G83" s="117">
        <f>'Daļu izvēle'!Y80</f>
        <v>0</v>
      </c>
      <c r="H83" s="118">
        <f>'Daļu izvēle'!Z80</f>
        <v>0</v>
      </c>
      <c r="I83" s="383"/>
      <c r="J83" s="454">
        <f t="shared" si="12"/>
        <v>0</v>
      </c>
      <c r="K83" s="139" t="str">
        <f>IF($Y83,IF(AND($I83&lt;&gt;"",$I83&lt;&gt;0),ROUND(ROUND($I83,3)*Cenas!$B$31*Cenas!B$35,2),0),"")</f>
        <v/>
      </c>
      <c r="L83" s="119" t="str">
        <f>IF($Y83,IF(AND($I83&lt;&gt;"",$I83&lt;&gt;0),ROUND(ROUND($I83,3)*Cenas!$B$31*Cenas!C$35,2),0),"")</f>
        <v/>
      </c>
      <c r="M83" s="119" t="str">
        <f>IF($Y83,IF(AND($I83&lt;&gt;"",$I83&lt;&gt;0),ROUND(ROUND($I83,3)*Cenas!$B$31*Cenas!D$35,2),0),"")</f>
        <v/>
      </c>
      <c r="N83" s="140" t="str">
        <f>IF($Y83,IF(AND($I83&lt;&gt;"",$I83&lt;&gt;0),ROUND(ROUND($I83,3)*Cenas!$B$31*Cenas!E$35,2),0),"")</f>
        <v/>
      </c>
      <c r="Q83" s="1" t="e">
        <f t="shared" si="8"/>
        <v>#VALUE!</v>
      </c>
      <c r="R83" s="1" t="e">
        <f t="shared" si="9"/>
        <v>#VALUE!</v>
      </c>
      <c r="S83" s="1" t="e">
        <f t="shared" si="10"/>
        <v>#VALUE!</v>
      </c>
      <c r="T83" t="b">
        <f>OR(IF(U83,IF(W83,#REF!&gt;='Daļu izvēle'!J80)),NOT(W83))</f>
        <v>1</v>
      </c>
      <c r="U83" t="b">
        <f t="shared" si="11"/>
        <v>1</v>
      </c>
      <c r="V83" t="e">
        <f t="shared" si="13"/>
        <v>#VALUE!</v>
      </c>
      <c r="W83" t="b">
        <f>AND(NOT(ISBLANK('Daļu izvēle'!W80)),A83="x")</f>
        <v>0</v>
      </c>
      <c r="Y83" s="56" t="b">
        <f>AND($A83="x",'Daļu izvēle'!W80&lt;&gt;"",'Daļu izvēle'!W80&lt;&gt;0)</f>
        <v>0</v>
      </c>
      <c r="Z83" s="57" t="b">
        <f t="shared" si="14"/>
        <v>0</v>
      </c>
      <c r="AA83" s="57" t="b">
        <f>I83&gt;=0.85*Stādīšana!I83</f>
        <v>1</v>
      </c>
      <c r="AB83" s="57" t="b">
        <f t="shared" si="15"/>
        <v>1</v>
      </c>
    </row>
    <row r="84" spans="1:28" hidden="1" x14ac:dyDescent="0.3">
      <c r="A84" s="445" t="str">
        <f>SUBSTITUTE('Daļu izvēle'!A81,"0","")</f>
        <v/>
      </c>
      <c r="B84" s="443">
        <f>'Daļu izvēle'!B81</f>
        <v>73</v>
      </c>
      <c r="C84" s="365" t="str">
        <f>'Daļu izvēle'!C81</f>
        <v>Dienvidlatgale</v>
      </c>
      <c r="D84" s="366" t="str">
        <f>'Daļu izvēle'!D81</f>
        <v>Viesītes</v>
      </c>
      <c r="E84" s="446">
        <f>'Daļu izvēle'!W81</f>
        <v>60</v>
      </c>
      <c r="F84" s="446">
        <f>'Daļu izvēle'!X81</f>
        <v>0</v>
      </c>
      <c r="G84" s="117">
        <f>'Daļu izvēle'!Y81</f>
        <v>0</v>
      </c>
      <c r="H84" s="118">
        <f>'Daļu izvēle'!Z81</f>
        <v>0</v>
      </c>
      <c r="I84" s="383"/>
      <c r="J84" s="454">
        <f t="shared" si="12"/>
        <v>0</v>
      </c>
      <c r="K84" s="139" t="str">
        <f>IF($Y84,IF(AND($I84&lt;&gt;"",$I84&lt;&gt;0),ROUND(ROUND($I84,3)*Cenas!$B$31*Cenas!B$35,2),0),"")</f>
        <v/>
      </c>
      <c r="L84" s="119" t="str">
        <f>IF($Y84,IF(AND($I84&lt;&gt;"",$I84&lt;&gt;0),ROUND(ROUND($I84,3)*Cenas!$B$31*Cenas!C$35,2),0),"")</f>
        <v/>
      </c>
      <c r="M84" s="119" t="str">
        <f>IF($Y84,IF(AND($I84&lt;&gt;"",$I84&lt;&gt;0),ROUND(ROUND($I84,3)*Cenas!$B$31*Cenas!D$35,2),0),"")</f>
        <v/>
      </c>
      <c r="N84" s="140" t="str">
        <f>IF($Y84,IF(AND($I84&lt;&gt;"",$I84&lt;&gt;0),ROUND(ROUND($I84,3)*Cenas!$B$31*Cenas!E$35,2),0),"")</f>
        <v/>
      </c>
      <c r="Q84" s="1" t="e">
        <f t="shared" si="8"/>
        <v>#VALUE!</v>
      </c>
      <c r="R84" s="1" t="e">
        <f t="shared" si="9"/>
        <v>#VALUE!</v>
      </c>
      <c r="S84" s="1" t="e">
        <f t="shared" si="10"/>
        <v>#VALUE!</v>
      </c>
      <c r="T84" t="b">
        <f>OR(IF(U84,IF(W84,#REF!&gt;='Daļu izvēle'!J81)),NOT(W84))</f>
        <v>1</v>
      </c>
      <c r="U84" t="b">
        <f t="shared" si="11"/>
        <v>1</v>
      </c>
      <c r="V84" t="e">
        <f t="shared" si="13"/>
        <v>#VALUE!</v>
      </c>
      <c r="W84" t="b">
        <f>AND(NOT(ISBLANK('Daļu izvēle'!W81)),A84="x")</f>
        <v>0</v>
      </c>
      <c r="Y84" s="56" t="b">
        <f>AND($A84="x",'Daļu izvēle'!W81&lt;&gt;"",'Daļu izvēle'!W81&lt;&gt;0)</f>
        <v>0</v>
      </c>
      <c r="Z84" s="57" t="b">
        <f t="shared" si="14"/>
        <v>0</v>
      </c>
      <c r="AA84" s="57" t="b">
        <f>I84&gt;=0.85*Stādīšana!I84</f>
        <v>1</v>
      </c>
      <c r="AB84" s="57" t="b">
        <f t="shared" si="15"/>
        <v>1</v>
      </c>
    </row>
    <row r="85" spans="1:28" hidden="1" x14ac:dyDescent="0.3">
      <c r="A85" s="445" t="str">
        <f>SUBSTITUTE('Daļu izvēle'!A82,"0","")</f>
        <v/>
      </c>
      <c r="B85" s="443">
        <f>'Daļu izvēle'!B82</f>
        <v>74</v>
      </c>
      <c r="C85" s="365" t="str">
        <f>'Daļu izvēle'!C82</f>
        <v>Dienvidlatgale</v>
      </c>
      <c r="D85" s="366" t="str">
        <f>'Daļu izvēle'!D82</f>
        <v>Ābeļu</v>
      </c>
      <c r="E85" s="446">
        <f>'Daļu izvēle'!W82</f>
        <v>0</v>
      </c>
      <c r="F85" s="446">
        <f>'Daļu izvēle'!X82</f>
        <v>0</v>
      </c>
      <c r="G85" s="117">
        <f>'Daļu izvēle'!Y82</f>
        <v>0</v>
      </c>
      <c r="H85" s="118">
        <f>'Daļu izvēle'!Z82</f>
        <v>0</v>
      </c>
      <c r="I85" s="383"/>
      <c r="J85" s="454">
        <f t="shared" si="12"/>
        <v>0</v>
      </c>
      <c r="K85" s="139" t="str">
        <f>IF($Y85,IF(AND($I85&lt;&gt;"",$I85&lt;&gt;0),ROUND(ROUND($I85,3)*Cenas!$B$31*Cenas!B$35,2),0),"")</f>
        <v/>
      </c>
      <c r="L85" s="119" t="str">
        <f>IF($Y85,IF(AND($I85&lt;&gt;"",$I85&lt;&gt;0),ROUND(ROUND($I85,3)*Cenas!$B$31*Cenas!C$35,2),0),"")</f>
        <v/>
      </c>
      <c r="M85" s="119" t="str">
        <f>IF($Y85,IF(AND($I85&lt;&gt;"",$I85&lt;&gt;0),ROUND(ROUND($I85,3)*Cenas!$B$31*Cenas!D$35,2),0),"")</f>
        <v/>
      </c>
      <c r="N85" s="140" t="str">
        <f>IF($Y85,IF(AND($I85&lt;&gt;"",$I85&lt;&gt;0),ROUND(ROUND($I85,3)*Cenas!$B$31*Cenas!E$35,2),0),"")</f>
        <v/>
      </c>
      <c r="Q85" s="1" t="e">
        <f t="shared" si="8"/>
        <v>#VALUE!</v>
      </c>
      <c r="R85" s="1" t="e">
        <f t="shared" si="9"/>
        <v>#VALUE!</v>
      </c>
      <c r="S85" s="1" t="e">
        <f t="shared" si="10"/>
        <v>#VALUE!</v>
      </c>
      <c r="T85" t="b">
        <f>OR(IF(U85,IF(W85,#REF!&gt;='Daļu izvēle'!J82)),NOT(W85))</f>
        <v>1</v>
      </c>
      <c r="U85" t="b">
        <f t="shared" si="11"/>
        <v>1</v>
      </c>
      <c r="V85" t="e">
        <f t="shared" si="13"/>
        <v>#VALUE!</v>
      </c>
      <c r="W85" t="b">
        <f>AND(NOT(ISBLANK('Daļu izvēle'!W82)),A85="x")</f>
        <v>0</v>
      </c>
      <c r="Y85" s="56" t="b">
        <f>AND($A85="x",'Daļu izvēle'!W82&lt;&gt;"",'Daļu izvēle'!W82&lt;&gt;0)</f>
        <v>0</v>
      </c>
      <c r="Z85" s="57" t="b">
        <f t="shared" si="14"/>
        <v>0</v>
      </c>
      <c r="AA85" s="57" t="b">
        <f>I85&gt;=0.85*Stādīšana!I85</f>
        <v>1</v>
      </c>
      <c r="AB85" s="57" t="b">
        <f t="shared" si="15"/>
        <v>1</v>
      </c>
    </row>
    <row r="86" spans="1:28" hidden="1" x14ac:dyDescent="0.3">
      <c r="A86" s="445" t="str">
        <f>SUBSTITUTE('Daļu izvēle'!A83,"0","")</f>
        <v/>
      </c>
      <c r="B86" s="443">
        <f>'Daļu izvēle'!B83</f>
        <v>75</v>
      </c>
      <c r="C86" s="365" t="str">
        <f>'Daļu izvēle'!C83</f>
        <v>Dienvidlatgale</v>
      </c>
      <c r="D86" s="366" t="str">
        <f>'Daļu izvēle'!D83</f>
        <v>Ābeļu</v>
      </c>
      <c r="E86" s="446">
        <f>'Daļu izvēle'!W83</f>
        <v>0</v>
      </c>
      <c r="F86" s="446">
        <f>'Daļu izvēle'!X83</f>
        <v>0</v>
      </c>
      <c r="G86" s="117">
        <f>'Daļu izvēle'!Y83</f>
        <v>0</v>
      </c>
      <c r="H86" s="118">
        <f>'Daļu izvēle'!Z83</f>
        <v>0</v>
      </c>
      <c r="I86" s="383"/>
      <c r="J86" s="454">
        <f t="shared" si="12"/>
        <v>0</v>
      </c>
      <c r="K86" s="139" t="str">
        <f>IF($Y86,IF(AND($I86&lt;&gt;"",$I86&lt;&gt;0),ROUND(ROUND($I86,3)*Cenas!$B$31*Cenas!B$35,2),0),"")</f>
        <v/>
      </c>
      <c r="L86" s="119" t="str">
        <f>IF($Y86,IF(AND($I86&lt;&gt;"",$I86&lt;&gt;0),ROUND(ROUND($I86,3)*Cenas!$B$31*Cenas!C$35,2),0),"")</f>
        <v/>
      </c>
      <c r="M86" s="119" t="str">
        <f>IF($Y86,IF(AND($I86&lt;&gt;"",$I86&lt;&gt;0),ROUND(ROUND($I86,3)*Cenas!$B$31*Cenas!D$35,2),0),"")</f>
        <v/>
      </c>
      <c r="N86" s="140" t="str">
        <f>IF($Y86,IF(AND($I86&lt;&gt;"",$I86&lt;&gt;0),ROUND(ROUND($I86,3)*Cenas!$B$31*Cenas!E$35,2),0),"")</f>
        <v/>
      </c>
      <c r="Q86" s="1" t="e">
        <f t="shared" si="8"/>
        <v>#VALUE!</v>
      </c>
      <c r="R86" s="1" t="e">
        <f t="shared" si="9"/>
        <v>#VALUE!</v>
      </c>
      <c r="S86" s="1" t="e">
        <f t="shared" si="10"/>
        <v>#VALUE!</v>
      </c>
      <c r="T86" t="b">
        <f>OR(IF(U86,IF(W86,#REF!&gt;='Daļu izvēle'!J83)),NOT(W86))</f>
        <v>1</v>
      </c>
      <c r="U86" t="b">
        <f t="shared" si="11"/>
        <v>1</v>
      </c>
      <c r="V86" t="e">
        <f t="shared" si="13"/>
        <v>#VALUE!</v>
      </c>
      <c r="W86" t="b">
        <f>AND(NOT(ISBLANK('Daļu izvēle'!W83)),A86="x")</f>
        <v>0</v>
      </c>
      <c r="Y86" s="56" t="b">
        <f>AND($A86="x",'Daļu izvēle'!W83&lt;&gt;"",'Daļu izvēle'!W83&lt;&gt;0)</f>
        <v>0</v>
      </c>
      <c r="Z86" s="57" t="b">
        <f t="shared" si="14"/>
        <v>0</v>
      </c>
      <c r="AA86" s="57" t="b">
        <f>I86&gt;=0.85*Stādīšana!I86</f>
        <v>1</v>
      </c>
      <c r="AB86" s="57" t="b">
        <f t="shared" si="15"/>
        <v>1</v>
      </c>
    </row>
    <row r="87" spans="1:28" hidden="1" x14ac:dyDescent="0.3">
      <c r="A87" s="445" t="str">
        <f>SUBSTITUTE('Daļu izvēle'!A84,"0","")</f>
        <v/>
      </c>
      <c r="B87" s="443">
        <f>'Daļu izvēle'!B84</f>
        <v>76</v>
      </c>
      <c r="C87" s="365" t="str">
        <f>'Daļu izvēle'!C84</f>
        <v>Dienvidlatgale</v>
      </c>
      <c r="D87" s="366" t="str">
        <f>'Daļu izvēle'!D84</f>
        <v>Ābeļu</v>
      </c>
      <c r="E87" s="446">
        <f>'Daļu izvēle'!W84</f>
        <v>80</v>
      </c>
      <c r="F87" s="446">
        <f>'Daļu izvēle'!X84</f>
        <v>80</v>
      </c>
      <c r="G87" s="117">
        <f>'Daļu izvēle'!Y84</f>
        <v>0</v>
      </c>
      <c r="H87" s="118">
        <f>'Daļu izvēle'!Z84</f>
        <v>0</v>
      </c>
      <c r="I87" s="383"/>
      <c r="J87" s="454">
        <f t="shared" si="12"/>
        <v>0</v>
      </c>
      <c r="K87" s="139" t="str">
        <f>IF($Y87,IF(AND($I87&lt;&gt;"",$I87&lt;&gt;0),ROUND(ROUND($I87,3)*Cenas!$B$31*Cenas!B$35,2),0),"")</f>
        <v/>
      </c>
      <c r="L87" s="119" t="str">
        <f>IF($Y87,IF(AND($I87&lt;&gt;"",$I87&lt;&gt;0),ROUND(ROUND($I87,3)*Cenas!$B$31*Cenas!C$35,2),0),"")</f>
        <v/>
      </c>
      <c r="M87" s="119" t="str">
        <f>IF($Y87,IF(AND($I87&lt;&gt;"",$I87&lt;&gt;0),ROUND(ROUND($I87,3)*Cenas!$B$31*Cenas!D$35,2),0),"")</f>
        <v/>
      </c>
      <c r="N87" s="140" t="str">
        <f>IF($Y87,IF(AND($I87&lt;&gt;"",$I87&lt;&gt;0),ROUND(ROUND($I87,3)*Cenas!$B$31*Cenas!E$35,2),0),"")</f>
        <v/>
      </c>
      <c r="Q87" s="1" t="e">
        <f t="shared" si="8"/>
        <v>#VALUE!</v>
      </c>
      <c r="R87" s="1" t="e">
        <f t="shared" si="9"/>
        <v>#VALUE!</v>
      </c>
      <c r="S87" s="1" t="e">
        <f t="shared" si="10"/>
        <v>#VALUE!</v>
      </c>
      <c r="T87" t="b">
        <f>OR(IF(U87,IF(W87,#REF!&gt;='Daļu izvēle'!J84)),NOT(W87))</f>
        <v>1</v>
      </c>
      <c r="U87" t="b">
        <f t="shared" si="11"/>
        <v>1</v>
      </c>
      <c r="V87" t="e">
        <f t="shared" si="13"/>
        <v>#VALUE!</v>
      </c>
      <c r="W87" t="b">
        <f>AND(NOT(ISBLANK('Daļu izvēle'!W84)),A87="x")</f>
        <v>0</v>
      </c>
      <c r="Y87" s="56" t="b">
        <f>AND($A87="x",'Daļu izvēle'!W84&lt;&gt;"",'Daļu izvēle'!W84&lt;&gt;0)</f>
        <v>0</v>
      </c>
      <c r="Z87" s="57" t="b">
        <f t="shared" si="14"/>
        <v>0</v>
      </c>
      <c r="AA87" s="57" t="b">
        <f>I87&gt;=0.85*Stādīšana!I87</f>
        <v>1</v>
      </c>
      <c r="AB87" s="57" t="b">
        <f t="shared" si="15"/>
        <v>1</v>
      </c>
    </row>
    <row r="88" spans="1:28" hidden="1" x14ac:dyDescent="0.3">
      <c r="A88" s="445" t="str">
        <f>SUBSTITUTE('Daļu izvēle'!A85,"0","")</f>
        <v/>
      </c>
      <c r="B88" s="443">
        <f>'Daļu izvēle'!B85</f>
        <v>77</v>
      </c>
      <c r="C88" s="365" t="str">
        <f>'Daļu izvēle'!C85</f>
        <v>Dienvidlatgale</v>
      </c>
      <c r="D88" s="366" t="str">
        <f>'Daļu izvēle'!D85</f>
        <v>Ābeļu</v>
      </c>
      <c r="E88" s="446">
        <f>'Daļu izvēle'!W85</f>
        <v>120</v>
      </c>
      <c r="F88" s="446">
        <f>'Daļu izvēle'!X85</f>
        <v>110</v>
      </c>
      <c r="G88" s="117">
        <f>'Daļu izvēle'!Y85</f>
        <v>0</v>
      </c>
      <c r="H88" s="118">
        <f>'Daļu izvēle'!Z85</f>
        <v>0</v>
      </c>
      <c r="I88" s="383"/>
      <c r="J88" s="454">
        <f t="shared" si="12"/>
        <v>0</v>
      </c>
      <c r="K88" s="139" t="str">
        <f>IF($Y88,IF(AND($I88&lt;&gt;"",$I88&lt;&gt;0),ROUND(ROUND($I88,3)*Cenas!$B$31*Cenas!B$35,2),0),"")</f>
        <v/>
      </c>
      <c r="L88" s="119" t="str">
        <f>IF($Y88,IF(AND($I88&lt;&gt;"",$I88&lt;&gt;0),ROUND(ROUND($I88,3)*Cenas!$B$31*Cenas!C$35,2),0),"")</f>
        <v/>
      </c>
      <c r="M88" s="119" t="str">
        <f>IF($Y88,IF(AND($I88&lt;&gt;"",$I88&lt;&gt;0),ROUND(ROUND($I88,3)*Cenas!$B$31*Cenas!D$35,2),0),"")</f>
        <v/>
      </c>
      <c r="N88" s="140" t="str">
        <f>IF($Y88,IF(AND($I88&lt;&gt;"",$I88&lt;&gt;0),ROUND(ROUND($I88,3)*Cenas!$B$31*Cenas!E$35,2),0),"")</f>
        <v/>
      </c>
      <c r="Q88" s="1" t="e">
        <f t="shared" si="8"/>
        <v>#VALUE!</v>
      </c>
      <c r="R88" s="1" t="e">
        <f t="shared" si="9"/>
        <v>#VALUE!</v>
      </c>
      <c r="S88" s="1" t="e">
        <f t="shared" si="10"/>
        <v>#VALUE!</v>
      </c>
      <c r="T88" t="b">
        <f>OR(IF(U88,IF(W88,#REF!&gt;='Daļu izvēle'!J85)),NOT(W88))</f>
        <v>1</v>
      </c>
      <c r="U88" t="b">
        <f t="shared" si="11"/>
        <v>1</v>
      </c>
      <c r="V88" t="e">
        <f t="shared" si="13"/>
        <v>#VALUE!</v>
      </c>
      <c r="W88" t="b">
        <f>AND(NOT(ISBLANK('Daļu izvēle'!W85)),A88="x")</f>
        <v>0</v>
      </c>
      <c r="Y88" s="56" t="b">
        <f>AND($A88="x",'Daļu izvēle'!W85&lt;&gt;"",'Daļu izvēle'!W85&lt;&gt;0)</f>
        <v>0</v>
      </c>
      <c r="Z88" s="57" t="b">
        <f t="shared" si="14"/>
        <v>0</v>
      </c>
      <c r="AA88" s="57" t="b">
        <f>I88&gt;=0.85*Stādīšana!I88</f>
        <v>1</v>
      </c>
      <c r="AB88" s="57" t="b">
        <f t="shared" si="15"/>
        <v>1</v>
      </c>
    </row>
    <row r="89" spans="1:28" hidden="1" x14ac:dyDescent="0.3">
      <c r="A89" s="445" t="str">
        <f>SUBSTITUTE('Daļu izvēle'!A86,"0","")</f>
        <v/>
      </c>
      <c r="B89" s="443">
        <f>'Daļu izvēle'!B86</f>
        <v>78</v>
      </c>
      <c r="C89" s="365" t="str">
        <f>'Daļu izvēle'!C86</f>
        <v>Dienvidlatgale</v>
      </c>
      <c r="D89" s="366" t="str">
        <f>'Daļu izvēle'!D86</f>
        <v>Preiļu</v>
      </c>
      <c r="E89" s="446">
        <f>'Daļu izvēle'!W86</f>
        <v>120</v>
      </c>
      <c r="F89" s="446">
        <f>'Daļu izvēle'!X86</f>
        <v>120</v>
      </c>
      <c r="G89" s="117">
        <f>'Daļu izvēle'!Y86</f>
        <v>0</v>
      </c>
      <c r="H89" s="118">
        <f>'Daļu izvēle'!Z86</f>
        <v>0</v>
      </c>
      <c r="I89" s="383"/>
      <c r="J89" s="454">
        <f t="shared" si="12"/>
        <v>0</v>
      </c>
      <c r="K89" s="139" t="str">
        <f>IF($Y89,IF(AND($I89&lt;&gt;"",$I89&lt;&gt;0),ROUND(ROUND($I89,3)*Cenas!$B$31*Cenas!B$35,2),0),"")</f>
        <v/>
      </c>
      <c r="L89" s="119" t="str">
        <f>IF($Y89,IF(AND($I89&lt;&gt;"",$I89&lt;&gt;0),ROUND(ROUND($I89,3)*Cenas!$B$31*Cenas!C$35,2),0),"")</f>
        <v/>
      </c>
      <c r="M89" s="119" t="str">
        <f>IF($Y89,IF(AND($I89&lt;&gt;"",$I89&lt;&gt;0),ROUND(ROUND($I89,3)*Cenas!$B$31*Cenas!D$35,2),0),"")</f>
        <v/>
      </c>
      <c r="N89" s="140" t="str">
        <f>IF($Y89,IF(AND($I89&lt;&gt;"",$I89&lt;&gt;0),ROUND(ROUND($I89,3)*Cenas!$B$31*Cenas!E$35,2),0),"")</f>
        <v/>
      </c>
      <c r="Q89" s="1" t="e">
        <f t="shared" si="8"/>
        <v>#VALUE!</v>
      </c>
      <c r="R89" s="1" t="e">
        <f t="shared" si="9"/>
        <v>#VALUE!</v>
      </c>
      <c r="S89" s="1" t="e">
        <f t="shared" si="10"/>
        <v>#VALUE!</v>
      </c>
      <c r="T89" t="b">
        <f>OR(IF(U89,IF(W89,#REF!&gt;='Daļu izvēle'!J86)),NOT(W89))</f>
        <v>1</v>
      </c>
      <c r="U89" t="b">
        <f t="shared" si="11"/>
        <v>1</v>
      </c>
      <c r="V89" t="e">
        <f t="shared" si="13"/>
        <v>#VALUE!</v>
      </c>
      <c r="W89" t="b">
        <f>AND(NOT(ISBLANK('Daļu izvēle'!W86)),A89="x")</f>
        <v>0</v>
      </c>
      <c r="Y89" s="56" t="b">
        <f>AND($A89="x",'Daļu izvēle'!W86&lt;&gt;"",'Daļu izvēle'!W86&lt;&gt;0)</f>
        <v>0</v>
      </c>
      <c r="Z89" s="57" t="b">
        <f t="shared" si="14"/>
        <v>0</v>
      </c>
      <c r="AA89" s="57" t="b">
        <f>I89&gt;=0.85*Stādīšana!I89</f>
        <v>1</v>
      </c>
      <c r="AB89" s="57" t="b">
        <f t="shared" si="15"/>
        <v>1</v>
      </c>
    </row>
    <row r="90" spans="1:28" hidden="1" x14ac:dyDescent="0.3">
      <c r="A90" s="445" t="str">
        <f>SUBSTITUTE('Daļu izvēle'!A87,"0","")</f>
        <v/>
      </c>
      <c r="B90" s="443">
        <f>'Daļu izvēle'!B87</f>
        <v>79</v>
      </c>
      <c r="C90" s="365" t="str">
        <f>'Daļu izvēle'!C87</f>
        <v>Dienvidlatgale</v>
      </c>
      <c r="D90" s="366" t="str">
        <f>'Daļu izvēle'!D87</f>
        <v>Preiļu</v>
      </c>
      <c r="E90" s="446">
        <f>'Daļu izvēle'!W87</f>
        <v>110</v>
      </c>
      <c r="F90" s="446">
        <f>'Daļu izvēle'!X87</f>
        <v>0</v>
      </c>
      <c r="G90" s="117">
        <f>'Daļu izvēle'!Y87</f>
        <v>0</v>
      </c>
      <c r="H90" s="118">
        <f>'Daļu izvēle'!Z87</f>
        <v>0</v>
      </c>
      <c r="I90" s="383"/>
      <c r="J90" s="454">
        <f t="shared" si="12"/>
        <v>0</v>
      </c>
      <c r="K90" s="139" t="str">
        <f>IF($Y90,IF(AND($I90&lt;&gt;"",$I90&lt;&gt;0),ROUND(ROUND($I90,3)*Cenas!$B$31*Cenas!B$35,2),0),"")</f>
        <v/>
      </c>
      <c r="L90" s="119" t="str">
        <f>IF($Y90,IF(AND($I90&lt;&gt;"",$I90&lt;&gt;0),ROUND(ROUND($I90,3)*Cenas!$B$31*Cenas!C$35,2),0),"")</f>
        <v/>
      </c>
      <c r="M90" s="119" t="str">
        <f>IF($Y90,IF(AND($I90&lt;&gt;"",$I90&lt;&gt;0),ROUND(ROUND($I90,3)*Cenas!$B$31*Cenas!D$35,2),0),"")</f>
        <v/>
      </c>
      <c r="N90" s="140" t="str">
        <f>IF($Y90,IF(AND($I90&lt;&gt;"",$I90&lt;&gt;0),ROUND(ROUND($I90,3)*Cenas!$B$31*Cenas!E$35,2),0),"")</f>
        <v/>
      </c>
      <c r="Q90" s="1" t="e">
        <f t="shared" si="8"/>
        <v>#VALUE!</v>
      </c>
      <c r="R90" s="1" t="e">
        <f t="shared" si="9"/>
        <v>#VALUE!</v>
      </c>
      <c r="S90" s="1" t="e">
        <f t="shared" si="10"/>
        <v>#VALUE!</v>
      </c>
      <c r="T90" t="b">
        <f>OR(IF(U90,IF(W90,#REF!&gt;='Daļu izvēle'!J87)),NOT(W90))</f>
        <v>1</v>
      </c>
      <c r="U90" t="b">
        <f t="shared" si="11"/>
        <v>1</v>
      </c>
      <c r="V90" t="e">
        <f t="shared" si="13"/>
        <v>#VALUE!</v>
      </c>
      <c r="W90" t="b">
        <f>AND(NOT(ISBLANK('Daļu izvēle'!W87)),A90="x")</f>
        <v>0</v>
      </c>
      <c r="Y90" s="56" t="b">
        <f>AND($A90="x",'Daļu izvēle'!W87&lt;&gt;"",'Daļu izvēle'!W87&lt;&gt;0)</f>
        <v>0</v>
      </c>
      <c r="Z90" s="57" t="b">
        <f t="shared" si="14"/>
        <v>0</v>
      </c>
      <c r="AA90" s="57" t="b">
        <f>I90&gt;=0.85*Stādīšana!I90</f>
        <v>1</v>
      </c>
      <c r="AB90" s="57" t="b">
        <f t="shared" si="15"/>
        <v>1</v>
      </c>
    </row>
    <row r="91" spans="1:28" hidden="1" x14ac:dyDescent="0.3">
      <c r="A91" s="445" t="str">
        <f>SUBSTITUTE('Daļu izvēle'!A88,"0","")</f>
        <v/>
      </c>
      <c r="B91" s="443">
        <f>'Daļu izvēle'!B88</f>
        <v>80</v>
      </c>
      <c r="C91" s="365" t="str">
        <f>'Daļu izvēle'!C88</f>
        <v>Dienvidlatgale</v>
      </c>
      <c r="D91" s="366" t="str">
        <f>'Daļu izvēle'!D88</f>
        <v>Preiļu</v>
      </c>
      <c r="E91" s="446">
        <f>'Daļu izvēle'!W88</f>
        <v>0</v>
      </c>
      <c r="F91" s="446">
        <f>'Daļu izvēle'!X88</f>
        <v>0</v>
      </c>
      <c r="G91" s="117">
        <f>'Daļu izvēle'!Y88</f>
        <v>0</v>
      </c>
      <c r="H91" s="118">
        <f>'Daļu izvēle'!Z88</f>
        <v>0</v>
      </c>
      <c r="I91" s="383"/>
      <c r="J91" s="454">
        <f t="shared" si="12"/>
        <v>0</v>
      </c>
      <c r="K91" s="139" t="str">
        <f>IF($Y91,IF(AND($I91&lt;&gt;"",$I91&lt;&gt;0),ROUND(ROUND($I91,3)*Cenas!$B$31*Cenas!B$35,2),0),"")</f>
        <v/>
      </c>
      <c r="L91" s="119" t="str">
        <f>IF($Y91,IF(AND($I91&lt;&gt;"",$I91&lt;&gt;0),ROUND(ROUND($I91,3)*Cenas!$B$31*Cenas!C$35,2),0),"")</f>
        <v/>
      </c>
      <c r="M91" s="119" t="str">
        <f>IF($Y91,IF(AND($I91&lt;&gt;"",$I91&lt;&gt;0),ROUND(ROUND($I91,3)*Cenas!$B$31*Cenas!D$35,2),0),"")</f>
        <v/>
      </c>
      <c r="N91" s="140" t="str">
        <f>IF($Y91,IF(AND($I91&lt;&gt;"",$I91&lt;&gt;0),ROUND(ROUND($I91,3)*Cenas!$B$31*Cenas!E$35,2),0),"")</f>
        <v/>
      </c>
      <c r="Q91" s="1" t="e">
        <f t="shared" si="8"/>
        <v>#VALUE!</v>
      </c>
      <c r="R91" s="1" t="e">
        <f t="shared" si="9"/>
        <v>#VALUE!</v>
      </c>
      <c r="S91" s="1" t="e">
        <f t="shared" si="10"/>
        <v>#VALUE!</v>
      </c>
      <c r="T91" t="b">
        <f>OR(IF(U91,IF(W91,#REF!&gt;='Daļu izvēle'!J88)),NOT(W91))</f>
        <v>1</v>
      </c>
      <c r="U91" t="b">
        <f t="shared" si="11"/>
        <v>1</v>
      </c>
      <c r="V91" t="e">
        <f t="shared" si="13"/>
        <v>#VALUE!</v>
      </c>
      <c r="W91" t="b">
        <f>AND(NOT(ISBLANK('Daļu izvēle'!W88)),A91="x")</f>
        <v>0</v>
      </c>
      <c r="Y91" s="56" t="b">
        <f>AND($A91="x",'Daļu izvēle'!W88&lt;&gt;"",'Daļu izvēle'!W88&lt;&gt;0)</f>
        <v>0</v>
      </c>
      <c r="Z91" s="57" t="b">
        <f t="shared" si="14"/>
        <v>0</v>
      </c>
      <c r="AA91" s="57" t="b">
        <f>I91&gt;=0.85*Stādīšana!I91</f>
        <v>1</v>
      </c>
      <c r="AB91" s="57" t="b">
        <f t="shared" si="15"/>
        <v>1</v>
      </c>
    </row>
    <row r="92" spans="1:28" hidden="1" x14ac:dyDescent="0.3">
      <c r="A92" s="445" t="str">
        <f>SUBSTITUTE('Daļu izvēle'!A89,"0","")</f>
        <v/>
      </c>
      <c r="B92" s="443">
        <f>'Daļu izvēle'!B89</f>
        <v>81</v>
      </c>
      <c r="C92" s="365" t="str">
        <f>'Daļu izvēle'!C89</f>
        <v>Dienvidlatgale</v>
      </c>
      <c r="D92" s="366" t="str">
        <f>'Daļu izvēle'!D89</f>
        <v>Aknīstes</v>
      </c>
      <c r="E92" s="446">
        <f>'Daļu izvēle'!W89</f>
        <v>0</v>
      </c>
      <c r="F92" s="446">
        <f>'Daļu izvēle'!X89</f>
        <v>0</v>
      </c>
      <c r="G92" s="117">
        <f>'Daļu izvēle'!Y89</f>
        <v>0</v>
      </c>
      <c r="H92" s="118">
        <f>'Daļu izvēle'!Z89</f>
        <v>0</v>
      </c>
      <c r="I92" s="383"/>
      <c r="J92" s="454">
        <f t="shared" si="12"/>
        <v>0</v>
      </c>
      <c r="K92" s="139" t="str">
        <f>IF($Y92,IF(AND($I92&lt;&gt;"",$I92&lt;&gt;0),ROUND(ROUND($I92,3)*Cenas!$B$31*Cenas!B$35,2),0),"")</f>
        <v/>
      </c>
      <c r="L92" s="119" t="str">
        <f>IF($Y92,IF(AND($I92&lt;&gt;"",$I92&lt;&gt;0),ROUND(ROUND($I92,3)*Cenas!$B$31*Cenas!C$35,2),0),"")</f>
        <v/>
      </c>
      <c r="M92" s="119" t="str">
        <f>IF($Y92,IF(AND($I92&lt;&gt;"",$I92&lt;&gt;0),ROUND(ROUND($I92,3)*Cenas!$B$31*Cenas!D$35,2),0),"")</f>
        <v/>
      </c>
      <c r="N92" s="140" t="str">
        <f>IF($Y92,IF(AND($I92&lt;&gt;"",$I92&lt;&gt;0),ROUND(ROUND($I92,3)*Cenas!$B$31*Cenas!E$35,2),0),"")</f>
        <v/>
      </c>
      <c r="Q92" s="1" t="e">
        <f t="shared" si="8"/>
        <v>#VALUE!</v>
      </c>
      <c r="R92" s="1" t="e">
        <f t="shared" si="9"/>
        <v>#VALUE!</v>
      </c>
      <c r="S92" s="1" t="e">
        <f t="shared" si="10"/>
        <v>#VALUE!</v>
      </c>
      <c r="T92" t="b">
        <f>OR(IF(U92,IF(W92,#REF!&gt;='Daļu izvēle'!J89)),NOT(W92))</f>
        <v>1</v>
      </c>
      <c r="U92" t="b">
        <f t="shared" si="11"/>
        <v>1</v>
      </c>
      <c r="V92" t="e">
        <f t="shared" si="13"/>
        <v>#VALUE!</v>
      </c>
      <c r="W92" t="b">
        <f>AND(NOT(ISBLANK('Daļu izvēle'!W89)),A92="x")</f>
        <v>0</v>
      </c>
      <c r="Y92" s="56" t="b">
        <f>AND($A92="x",'Daļu izvēle'!W89&lt;&gt;"",'Daļu izvēle'!W89&lt;&gt;0)</f>
        <v>0</v>
      </c>
      <c r="Z92" s="57" t="b">
        <f t="shared" si="14"/>
        <v>0</v>
      </c>
      <c r="AA92" s="57" t="b">
        <f>I92&gt;=0.85*Stādīšana!I92</f>
        <v>1</v>
      </c>
      <c r="AB92" s="57" t="b">
        <f t="shared" si="15"/>
        <v>1</v>
      </c>
    </row>
    <row r="93" spans="1:28" hidden="1" x14ac:dyDescent="0.3">
      <c r="A93" s="445" t="str">
        <f>SUBSTITUTE('Daļu izvēle'!A90,"0","")</f>
        <v/>
      </c>
      <c r="B93" s="443">
        <f>'Daļu izvēle'!B90</f>
        <v>82</v>
      </c>
      <c r="C93" s="365" t="str">
        <f>'Daļu izvēle'!C90</f>
        <v>Dienvidlatgale</v>
      </c>
      <c r="D93" s="366" t="str">
        <f>'Daļu izvēle'!D90</f>
        <v>Aknīstes</v>
      </c>
      <c r="E93" s="446">
        <f>'Daļu izvēle'!W90</f>
        <v>90</v>
      </c>
      <c r="F93" s="446">
        <f>'Daļu izvēle'!X90</f>
        <v>90</v>
      </c>
      <c r="G93" s="117">
        <f>'Daļu izvēle'!Y90</f>
        <v>0</v>
      </c>
      <c r="H93" s="118">
        <f>'Daļu izvēle'!Z90</f>
        <v>0</v>
      </c>
      <c r="I93" s="383"/>
      <c r="J93" s="454">
        <f t="shared" si="12"/>
        <v>0</v>
      </c>
      <c r="K93" s="139" t="str">
        <f>IF($Y93,IF(AND($I93&lt;&gt;"",$I93&lt;&gt;0),ROUND(ROUND($I93,3)*Cenas!$B$31*Cenas!B$35,2),0),"")</f>
        <v/>
      </c>
      <c r="L93" s="119" t="str">
        <f>IF($Y93,IF(AND($I93&lt;&gt;"",$I93&lt;&gt;0),ROUND(ROUND($I93,3)*Cenas!$B$31*Cenas!C$35,2),0),"")</f>
        <v/>
      </c>
      <c r="M93" s="119" t="str">
        <f>IF($Y93,IF(AND($I93&lt;&gt;"",$I93&lt;&gt;0),ROUND(ROUND($I93,3)*Cenas!$B$31*Cenas!D$35,2),0),"")</f>
        <v/>
      </c>
      <c r="N93" s="140" t="str">
        <f>IF($Y93,IF(AND($I93&lt;&gt;"",$I93&lt;&gt;0),ROUND(ROUND($I93,3)*Cenas!$B$31*Cenas!E$35,2),0),"")</f>
        <v/>
      </c>
      <c r="Q93" s="1" t="e">
        <f t="shared" si="8"/>
        <v>#VALUE!</v>
      </c>
      <c r="R93" s="1" t="e">
        <f t="shared" si="9"/>
        <v>#VALUE!</v>
      </c>
      <c r="S93" s="1" t="e">
        <f t="shared" si="10"/>
        <v>#VALUE!</v>
      </c>
      <c r="T93" t="b">
        <f>OR(IF(U93,IF(W93,#REF!&gt;='Daļu izvēle'!J90)),NOT(W93))</f>
        <v>1</v>
      </c>
      <c r="U93" t="b">
        <f t="shared" si="11"/>
        <v>1</v>
      </c>
      <c r="V93" t="e">
        <f t="shared" si="13"/>
        <v>#VALUE!</v>
      </c>
      <c r="W93" t="b">
        <f>AND(NOT(ISBLANK('Daļu izvēle'!W90)),A93="x")</f>
        <v>0</v>
      </c>
      <c r="Y93" s="56" t="b">
        <f>AND($A93="x",'Daļu izvēle'!W90&lt;&gt;"",'Daļu izvēle'!W90&lt;&gt;0)</f>
        <v>0</v>
      </c>
      <c r="Z93" s="57" t="b">
        <f t="shared" si="14"/>
        <v>0</v>
      </c>
      <c r="AA93" s="57" t="b">
        <f>I93&gt;=0.85*Stādīšana!I93</f>
        <v>1</v>
      </c>
      <c r="AB93" s="57" t="b">
        <f t="shared" si="15"/>
        <v>1</v>
      </c>
    </row>
    <row r="94" spans="1:28" hidden="1" x14ac:dyDescent="0.3">
      <c r="A94" s="445" t="str">
        <f>SUBSTITUTE('Daļu izvēle'!A91,"0","")</f>
        <v/>
      </c>
      <c r="B94" s="443">
        <f>'Daļu izvēle'!B91</f>
        <v>83</v>
      </c>
      <c r="C94" s="365" t="str">
        <f>'Daļu izvēle'!C91</f>
        <v>Dienvidlatgale</v>
      </c>
      <c r="D94" s="366" t="str">
        <f>'Daļu izvēle'!D91</f>
        <v>Nīcgales</v>
      </c>
      <c r="E94" s="446">
        <f>'Daļu izvēle'!W91</f>
        <v>60</v>
      </c>
      <c r="F94" s="446">
        <f>'Daļu izvēle'!X91</f>
        <v>0</v>
      </c>
      <c r="G94" s="117">
        <f>'Daļu izvēle'!Y91</f>
        <v>0</v>
      </c>
      <c r="H94" s="118">
        <f>'Daļu izvēle'!Z91</f>
        <v>0</v>
      </c>
      <c r="I94" s="383"/>
      <c r="J94" s="454">
        <f t="shared" si="12"/>
        <v>0</v>
      </c>
      <c r="K94" s="139" t="str">
        <f>IF($Y94,IF(AND($I94&lt;&gt;"",$I94&lt;&gt;0),ROUND(ROUND($I94,3)*Cenas!$B$31*Cenas!B$35,2),0),"")</f>
        <v/>
      </c>
      <c r="L94" s="119" t="str">
        <f>IF($Y94,IF(AND($I94&lt;&gt;"",$I94&lt;&gt;0),ROUND(ROUND($I94,3)*Cenas!$B$31*Cenas!C$35,2),0),"")</f>
        <v/>
      </c>
      <c r="M94" s="119" t="str">
        <f>IF($Y94,IF(AND($I94&lt;&gt;"",$I94&lt;&gt;0),ROUND(ROUND($I94,3)*Cenas!$B$31*Cenas!D$35,2),0),"")</f>
        <v/>
      </c>
      <c r="N94" s="140" t="str">
        <f>IF($Y94,IF(AND($I94&lt;&gt;"",$I94&lt;&gt;0),ROUND(ROUND($I94,3)*Cenas!$B$31*Cenas!E$35,2),0),"")</f>
        <v/>
      </c>
      <c r="Q94" s="1" t="e">
        <f t="shared" si="8"/>
        <v>#VALUE!</v>
      </c>
      <c r="R94" s="1" t="e">
        <f t="shared" si="9"/>
        <v>#VALUE!</v>
      </c>
      <c r="S94" s="1" t="e">
        <f t="shared" si="10"/>
        <v>#VALUE!</v>
      </c>
      <c r="T94" t="b">
        <f>OR(IF(U94,IF(W94,#REF!&gt;='Daļu izvēle'!J91)),NOT(W94))</f>
        <v>1</v>
      </c>
      <c r="U94" t="b">
        <f t="shared" si="11"/>
        <v>1</v>
      </c>
      <c r="V94" t="e">
        <f t="shared" si="13"/>
        <v>#VALUE!</v>
      </c>
      <c r="W94" t="b">
        <f>AND(NOT(ISBLANK('Daļu izvēle'!W91)),A94="x")</f>
        <v>0</v>
      </c>
      <c r="Y94" s="56" t="b">
        <f>AND($A94="x",'Daļu izvēle'!W91&lt;&gt;"",'Daļu izvēle'!W91&lt;&gt;0)</f>
        <v>0</v>
      </c>
      <c r="Z94" s="57" t="b">
        <f t="shared" si="14"/>
        <v>0</v>
      </c>
      <c r="AA94" s="57" t="b">
        <f>I94&gt;=0.85*Stādīšana!I94</f>
        <v>1</v>
      </c>
      <c r="AB94" s="57" t="b">
        <f t="shared" si="15"/>
        <v>1</v>
      </c>
    </row>
    <row r="95" spans="1:28" hidden="1" x14ac:dyDescent="0.3">
      <c r="A95" s="445" t="str">
        <f>SUBSTITUTE('Daļu izvēle'!A92,"0","")</f>
        <v/>
      </c>
      <c r="B95" s="443">
        <f>'Daļu izvēle'!B92</f>
        <v>84</v>
      </c>
      <c r="C95" s="365" t="str">
        <f>'Daļu izvēle'!C92</f>
        <v>Dienvidlatgale</v>
      </c>
      <c r="D95" s="366" t="str">
        <f>'Daļu izvēle'!D92</f>
        <v>Nīcgales</v>
      </c>
      <c r="E95" s="446">
        <f>'Daļu izvēle'!W92</f>
        <v>100</v>
      </c>
      <c r="F95" s="446">
        <f>'Daļu izvēle'!X92</f>
        <v>100</v>
      </c>
      <c r="G95" s="117">
        <f>'Daļu izvēle'!Y92</f>
        <v>0</v>
      </c>
      <c r="H95" s="118">
        <f>'Daļu izvēle'!Z92</f>
        <v>0</v>
      </c>
      <c r="I95" s="383"/>
      <c r="J95" s="454">
        <f t="shared" si="12"/>
        <v>0</v>
      </c>
      <c r="K95" s="139" t="str">
        <f>IF($Y95,IF(AND($I95&lt;&gt;"",$I95&lt;&gt;0),ROUND(ROUND($I95,3)*Cenas!$B$31*Cenas!B$35,2),0),"")</f>
        <v/>
      </c>
      <c r="L95" s="119" t="str">
        <f>IF($Y95,IF(AND($I95&lt;&gt;"",$I95&lt;&gt;0),ROUND(ROUND($I95,3)*Cenas!$B$31*Cenas!C$35,2),0),"")</f>
        <v/>
      </c>
      <c r="M95" s="119" t="str">
        <f>IF($Y95,IF(AND($I95&lt;&gt;"",$I95&lt;&gt;0),ROUND(ROUND($I95,3)*Cenas!$B$31*Cenas!D$35,2),0),"")</f>
        <v/>
      </c>
      <c r="N95" s="140" t="str">
        <f>IF($Y95,IF(AND($I95&lt;&gt;"",$I95&lt;&gt;0),ROUND(ROUND($I95,3)*Cenas!$B$31*Cenas!E$35,2),0),"")</f>
        <v/>
      </c>
      <c r="Q95" s="1" t="e">
        <f t="shared" si="8"/>
        <v>#VALUE!</v>
      </c>
      <c r="R95" s="1" t="e">
        <f t="shared" si="9"/>
        <v>#VALUE!</v>
      </c>
      <c r="S95" s="1" t="e">
        <f t="shared" si="10"/>
        <v>#VALUE!</v>
      </c>
      <c r="T95" t="b">
        <f>OR(IF(U95,IF(W95,#REF!&gt;='Daļu izvēle'!J92)),NOT(W95))</f>
        <v>1</v>
      </c>
      <c r="U95" t="b">
        <f t="shared" si="11"/>
        <v>1</v>
      </c>
      <c r="V95" t="e">
        <f t="shared" si="13"/>
        <v>#VALUE!</v>
      </c>
      <c r="W95" t="b">
        <f>AND(NOT(ISBLANK('Daļu izvēle'!W92)),A95="x")</f>
        <v>0</v>
      </c>
      <c r="Y95" s="56" t="b">
        <f>AND($A95="x",'Daļu izvēle'!W92&lt;&gt;"",'Daļu izvēle'!W92&lt;&gt;0)</f>
        <v>0</v>
      </c>
      <c r="Z95" s="57" t="b">
        <f t="shared" si="14"/>
        <v>0</v>
      </c>
      <c r="AA95" s="57" t="b">
        <f>I95&gt;=0.85*Stādīšana!I95</f>
        <v>1</v>
      </c>
      <c r="AB95" s="57" t="b">
        <f t="shared" si="15"/>
        <v>1</v>
      </c>
    </row>
    <row r="96" spans="1:28" hidden="1" x14ac:dyDescent="0.3">
      <c r="A96" s="445" t="str">
        <f>SUBSTITUTE('Daļu izvēle'!A93,"0","")</f>
        <v/>
      </c>
      <c r="B96" s="443">
        <f>'Daļu izvēle'!B93</f>
        <v>85</v>
      </c>
      <c r="C96" s="365" t="str">
        <f>'Daļu izvēle'!C93</f>
        <v>Dienvidlatgale</v>
      </c>
      <c r="D96" s="366" t="str">
        <f>'Daļu izvēle'!D93</f>
        <v>Nīcgales</v>
      </c>
      <c r="E96" s="446">
        <f>'Daļu izvēle'!W93</f>
        <v>100</v>
      </c>
      <c r="F96" s="446">
        <f>'Daļu izvēle'!X93</f>
        <v>100</v>
      </c>
      <c r="G96" s="117">
        <f>'Daļu izvēle'!Y93</f>
        <v>0</v>
      </c>
      <c r="H96" s="118">
        <f>'Daļu izvēle'!Z93</f>
        <v>0</v>
      </c>
      <c r="I96" s="383"/>
      <c r="J96" s="454">
        <f t="shared" si="12"/>
        <v>0</v>
      </c>
      <c r="K96" s="139" t="str">
        <f>IF($Y96,IF(AND($I96&lt;&gt;"",$I96&lt;&gt;0),ROUND(ROUND($I96,3)*Cenas!$B$31*Cenas!B$35,2),0),"")</f>
        <v/>
      </c>
      <c r="L96" s="119" t="str">
        <f>IF($Y96,IF(AND($I96&lt;&gt;"",$I96&lt;&gt;0),ROUND(ROUND($I96,3)*Cenas!$B$31*Cenas!C$35,2),0),"")</f>
        <v/>
      </c>
      <c r="M96" s="119" t="str">
        <f>IF($Y96,IF(AND($I96&lt;&gt;"",$I96&lt;&gt;0),ROUND(ROUND($I96,3)*Cenas!$B$31*Cenas!D$35,2),0),"")</f>
        <v/>
      </c>
      <c r="N96" s="140" t="str">
        <f>IF($Y96,IF(AND($I96&lt;&gt;"",$I96&lt;&gt;0),ROUND(ROUND($I96,3)*Cenas!$B$31*Cenas!E$35,2),0),"")</f>
        <v/>
      </c>
      <c r="Q96" s="1" t="e">
        <f t="shared" si="8"/>
        <v>#VALUE!</v>
      </c>
      <c r="R96" s="1" t="e">
        <f t="shared" si="9"/>
        <v>#VALUE!</v>
      </c>
      <c r="S96" s="1" t="e">
        <f t="shared" si="10"/>
        <v>#VALUE!</v>
      </c>
      <c r="T96" t="b">
        <f>OR(IF(U96,IF(W96,#REF!&gt;='Daļu izvēle'!J93)),NOT(W96))</f>
        <v>1</v>
      </c>
      <c r="U96" t="b">
        <f t="shared" si="11"/>
        <v>1</v>
      </c>
      <c r="V96" t="e">
        <f t="shared" si="13"/>
        <v>#VALUE!</v>
      </c>
      <c r="W96" t="b">
        <f>AND(NOT(ISBLANK('Daļu izvēle'!W93)),A96="x")</f>
        <v>0</v>
      </c>
      <c r="Y96" s="56" t="b">
        <f>AND($A96="x",'Daļu izvēle'!W93&lt;&gt;"",'Daļu izvēle'!W93&lt;&gt;0)</f>
        <v>0</v>
      </c>
      <c r="Z96" s="57" t="b">
        <f t="shared" si="14"/>
        <v>0</v>
      </c>
      <c r="AA96" s="57" t="b">
        <f>I96&gt;=0.85*Stādīšana!I96</f>
        <v>1</v>
      </c>
      <c r="AB96" s="57" t="b">
        <f t="shared" si="15"/>
        <v>1</v>
      </c>
    </row>
    <row r="97" spans="1:28" hidden="1" x14ac:dyDescent="0.3">
      <c r="A97" s="445" t="str">
        <f>SUBSTITUTE('Daļu izvēle'!A94,"0","")</f>
        <v/>
      </c>
      <c r="B97" s="443">
        <f>'Daļu izvēle'!B94</f>
        <v>86</v>
      </c>
      <c r="C97" s="365" t="str">
        <f>'Daļu izvēle'!C94</f>
        <v>Dienvidlatgale</v>
      </c>
      <c r="D97" s="366" t="str">
        <f>'Daļu izvēle'!D94</f>
        <v>Nīcgales</v>
      </c>
      <c r="E97" s="446">
        <f>'Daļu izvēle'!W94</f>
        <v>50</v>
      </c>
      <c r="F97" s="446">
        <f>'Daļu izvēle'!X94</f>
        <v>0</v>
      </c>
      <c r="G97" s="117">
        <f>'Daļu izvēle'!Y94</f>
        <v>0</v>
      </c>
      <c r="H97" s="118">
        <f>'Daļu izvēle'!Z94</f>
        <v>0</v>
      </c>
      <c r="I97" s="383"/>
      <c r="J97" s="454">
        <f t="shared" si="12"/>
        <v>0</v>
      </c>
      <c r="K97" s="139" t="str">
        <f>IF($Y97,IF(AND($I97&lt;&gt;"",$I97&lt;&gt;0),ROUND(ROUND($I97,3)*Cenas!$B$31*Cenas!B$35,2),0),"")</f>
        <v/>
      </c>
      <c r="L97" s="119" t="str">
        <f>IF($Y97,IF(AND($I97&lt;&gt;"",$I97&lt;&gt;0),ROUND(ROUND($I97,3)*Cenas!$B$31*Cenas!C$35,2),0),"")</f>
        <v/>
      </c>
      <c r="M97" s="119" t="str">
        <f>IF($Y97,IF(AND($I97&lt;&gt;"",$I97&lt;&gt;0),ROUND(ROUND($I97,3)*Cenas!$B$31*Cenas!D$35,2),0),"")</f>
        <v/>
      </c>
      <c r="N97" s="140" t="str">
        <f>IF($Y97,IF(AND($I97&lt;&gt;"",$I97&lt;&gt;0),ROUND(ROUND($I97,3)*Cenas!$B$31*Cenas!E$35,2),0),"")</f>
        <v/>
      </c>
      <c r="Q97" s="1" t="e">
        <f t="shared" si="8"/>
        <v>#VALUE!</v>
      </c>
      <c r="R97" s="1" t="e">
        <f t="shared" si="9"/>
        <v>#VALUE!</v>
      </c>
      <c r="S97" s="1" t="e">
        <f t="shared" si="10"/>
        <v>#VALUE!</v>
      </c>
      <c r="T97" t="b">
        <f>OR(IF(U97,IF(W97,#REF!&gt;='Daļu izvēle'!J94)),NOT(W97))</f>
        <v>1</v>
      </c>
      <c r="U97" t="b">
        <f t="shared" si="11"/>
        <v>1</v>
      </c>
      <c r="V97" t="e">
        <f t="shared" si="13"/>
        <v>#VALUE!</v>
      </c>
      <c r="W97" t="b">
        <f>AND(NOT(ISBLANK('Daļu izvēle'!W94)),A97="x")</f>
        <v>0</v>
      </c>
      <c r="Y97" s="56" t="b">
        <f>AND($A97="x",'Daļu izvēle'!W94&lt;&gt;"",'Daļu izvēle'!W94&lt;&gt;0)</f>
        <v>0</v>
      </c>
      <c r="Z97" s="57" t="b">
        <f t="shared" si="14"/>
        <v>0</v>
      </c>
      <c r="AA97" s="57" t="b">
        <f>I97&gt;=0.85*Stādīšana!I97</f>
        <v>1</v>
      </c>
      <c r="AB97" s="57" t="b">
        <f t="shared" si="15"/>
        <v>1</v>
      </c>
    </row>
    <row r="98" spans="1:28" hidden="1" x14ac:dyDescent="0.3">
      <c r="A98" s="445" t="str">
        <f>SUBSTITUTE('Daļu izvēle'!A95,"0","")</f>
        <v/>
      </c>
      <c r="B98" s="443">
        <f>'Daļu izvēle'!B95</f>
        <v>87</v>
      </c>
      <c r="C98" s="365" t="str">
        <f>'Daļu izvēle'!C95</f>
        <v>Dienvidlatgale</v>
      </c>
      <c r="D98" s="366" t="str">
        <f>'Daļu izvēle'!D95</f>
        <v>Krāslavas</v>
      </c>
      <c r="E98" s="446">
        <f>'Daļu izvēle'!W95</f>
        <v>85</v>
      </c>
      <c r="F98" s="446">
        <f>'Daļu izvēle'!X95</f>
        <v>85</v>
      </c>
      <c r="G98" s="117">
        <f>'Daļu izvēle'!Y95</f>
        <v>0</v>
      </c>
      <c r="H98" s="118">
        <f>'Daļu izvēle'!Z95</f>
        <v>0</v>
      </c>
      <c r="I98" s="383"/>
      <c r="J98" s="454">
        <f t="shared" si="12"/>
        <v>0</v>
      </c>
      <c r="K98" s="139" t="str">
        <f>IF($Y98,IF(AND($I98&lt;&gt;"",$I98&lt;&gt;0),ROUND(ROUND($I98,3)*Cenas!$B$31*Cenas!B$35,2),0),"")</f>
        <v/>
      </c>
      <c r="L98" s="119" t="str">
        <f>IF($Y98,IF(AND($I98&lt;&gt;"",$I98&lt;&gt;0),ROUND(ROUND($I98,3)*Cenas!$B$31*Cenas!C$35,2),0),"")</f>
        <v/>
      </c>
      <c r="M98" s="119" t="str">
        <f>IF($Y98,IF(AND($I98&lt;&gt;"",$I98&lt;&gt;0),ROUND(ROUND($I98,3)*Cenas!$B$31*Cenas!D$35,2),0),"")</f>
        <v/>
      </c>
      <c r="N98" s="140" t="str">
        <f>IF($Y98,IF(AND($I98&lt;&gt;"",$I98&lt;&gt;0),ROUND(ROUND($I98,3)*Cenas!$B$31*Cenas!E$35,2),0),"")</f>
        <v/>
      </c>
      <c r="Q98" s="1" t="e">
        <f t="shared" si="8"/>
        <v>#VALUE!</v>
      </c>
      <c r="R98" s="1" t="e">
        <f t="shared" si="9"/>
        <v>#VALUE!</v>
      </c>
      <c r="S98" s="1" t="e">
        <f t="shared" si="10"/>
        <v>#VALUE!</v>
      </c>
      <c r="T98" t="b">
        <f>OR(IF(U98,IF(W98,#REF!&gt;='Daļu izvēle'!J95)),NOT(W98))</f>
        <v>1</v>
      </c>
      <c r="U98" t="b">
        <f t="shared" si="11"/>
        <v>1</v>
      </c>
      <c r="V98" t="e">
        <f t="shared" si="13"/>
        <v>#VALUE!</v>
      </c>
      <c r="W98" t="b">
        <f>AND(NOT(ISBLANK('Daļu izvēle'!W95)),A98="x")</f>
        <v>0</v>
      </c>
      <c r="Y98" s="56" t="b">
        <f>AND($A98="x",'Daļu izvēle'!W95&lt;&gt;"",'Daļu izvēle'!W95&lt;&gt;0)</f>
        <v>0</v>
      </c>
      <c r="Z98" s="57" t="b">
        <f t="shared" si="14"/>
        <v>0</v>
      </c>
      <c r="AA98" s="57" t="b">
        <f>I98&gt;=0.85*Stādīšana!I98</f>
        <v>1</v>
      </c>
      <c r="AB98" s="57" t="b">
        <f t="shared" si="15"/>
        <v>1</v>
      </c>
    </row>
    <row r="99" spans="1:28" hidden="1" x14ac:dyDescent="0.3">
      <c r="A99" s="445" t="str">
        <f>SUBSTITUTE('Daļu izvēle'!A96,"0","")</f>
        <v/>
      </c>
      <c r="B99" s="443">
        <f>'Daļu izvēle'!B96</f>
        <v>88</v>
      </c>
      <c r="C99" s="365" t="str">
        <f>'Daļu izvēle'!C96</f>
        <v>Dienvidlatgale</v>
      </c>
      <c r="D99" s="366" t="str">
        <f>'Daļu izvēle'!D96</f>
        <v>Krāslavas</v>
      </c>
      <c r="E99" s="446">
        <f>'Daļu izvēle'!W96</f>
        <v>55</v>
      </c>
      <c r="F99" s="446">
        <f>'Daļu izvēle'!X96</f>
        <v>55</v>
      </c>
      <c r="G99" s="117">
        <f>'Daļu izvēle'!Y96</f>
        <v>0</v>
      </c>
      <c r="H99" s="118">
        <f>'Daļu izvēle'!Z96</f>
        <v>0</v>
      </c>
      <c r="I99" s="383"/>
      <c r="J99" s="454">
        <f t="shared" si="12"/>
        <v>0</v>
      </c>
      <c r="K99" s="139" t="str">
        <f>IF($Y99,IF(AND($I99&lt;&gt;"",$I99&lt;&gt;0),ROUND(ROUND($I99,3)*Cenas!$B$31*Cenas!B$35,2),0),"")</f>
        <v/>
      </c>
      <c r="L99" s="119" t="str">
        <f>IF($Y99,IF(AND($I99&lt;&gt;"",$I99&lt;&gt;0),ROUND(ROUND($I99,3)*Cenas!$B$31*Cenas!C$35,2),0),"")</f>
        <v/>
      </c>
      <c r="M99" s="119" t="str">
        <f>IF($Y99,IF(AND($I99&lt;&gt;"",$I99&lt;&gt;0),ROUND(ROUND($I99,3)*Cenas!$B$31*Cenas!D$35,2),0),"")</f>
        <v/>
      </c>
      <c r="N99" s="140" t="str">
        <f>IF($Y99,IF(AND($I99&lt;&gt;"",$I99&lt;&gt;0),ROUND(ROUND($I99,3)*Cenas!$B$31*Cenas!E$35,2),0),"")</f>
        <v/>
      </c>
      <c r="Q99" s="1" t="e">
        <f t="shared" si="8"/>
        <v>#VALUE!</v>
      </c>
      <c r="R99" s="1" t="e">
        <f t="shared" si="9"/>
        <v>#VALUE!</v>
      </c>
      <c r="S99" s="1" t="e">
        <f t="shared" si="10"/>
        <v>#VALUE!</v>
      </c>
      <c r="T99" t="b">
        <f>OR(IF(U99,IF(W99,#REF!&gt;='Daļu izvēle'!J96)),NOT(W99))</f>
        <v>1</v>
      </c>
      <c r="U99" t="b">
        <f t="shared" si="11"/>
        <v>1</v>
      </c>
      <c r="V99" t="e">
        <f t="shared" si="13"/>
        <v>#VALUE!</v>
      </c>
      <c r="W99" t="b">
        <f>AND(NOT(ISBLANK('Daļu izvēle'!W96)),A99="x")</f>
        <v>0</v>
      </c>
      <c r="Y99" s="56" t="b">
        <f>AND($A99="x",'Daļu izvēle'!W96&lt;&gt;"",'Daļu izvēle'!W96&lt;&gt;0)</f>
        <v>0</v>
      </c>
      <c r="Z99" s="57" t="b">
        <f t="shared" si="14"/>
        <v>0</v>
      </c>
      <c r="AA99" s="57" t="b">
        <f>I99&gt;=0.85*Stādīšana!I99</f>
        <v>1</v>
      </c>
      <c r="AB99" s="57" t="b">
        <f t="shared" si="15"/>
        <v>1</v>
      </c>
    </row>
    <row r="100" spans="1:28" hidden="1" x14ac:dyDescent="0.3">
      <c r="A100" s="445" t="str">
        <f>SUBSTITUTE('Daļu izvēle'!A97,"0","")</f>
        <v/>
      </c>
      <c r="B100" s="443">
        <f>'Daļu izvēle'!B97</f>
        <v>89</v>
      </c>
      <c r="C100" s="365" t="str">
        <f>'Daļu izvēle'!C97</f>
        <v>Dienvidlatgale</v>
      </c>
      <c r="D100" s="366" t="str">
        <f>'Daļu izvēle'!D97</f>
        <v>Krāslavas</v>
      </c>
      <c r="E100" s="446">
        <f>'Daļu izvēle'!W97</f>
        <v>25</v>
      </c>
      <c r="F100" s="446">
        <f>'Daļu izvēle'!X97</f>
        <v>0</v>
      </c>
      <c r="G100" s="117">
        <f>'Daļu izvēle'!Y97</f>
        <v>0</v>
      </c>
      <c r="H100" s="118">
        <f>'Daļu izvēle'!Z97</f>
        <v>0</v>
      </c>
      <c r="I100" s="383"/>
      <c r="J100" s="454">
        <f t="shared" si="12"/>
        <v>0</v>
      </c>
      <c r="K100" s="139" t="str">
        <f>IF($Y100,IF(AND($I100&lt;&gt;"",$I100&lt;&gt;0),ROUND(ROUND($I100,3)*Cenas!$B$31*Cenas!B$35,2),0),"")</f>
        <v/>
      </c>
      <c r="L100" s="119" t="str">
        <f>IF($Y100,IF(AND($I100&lt;&gt;"",$I100&lt;&gt;0),ROUND(ROUND($I100,3)*Cenas!$B$31*Cenas!C$35,2),0),"")</f>
        <v/>
      </c>
      <c r="M100" s="119" t="str">
        <f>IF($Y100,IF(AND($I100&lt;&gt;"",$I100&lt;&gt;0),ROUND(ROUND($I100,3)*Cenas!$B$31*Cenas!D$35,2),0),"")</f>
        <v/>
      </c>
      <c r="N100" s="140" t="str">
        <f>IF($Y100,IF(AND($I100&lt;&gt;"",$I100&lt;&gt;0),ROUND(ROUND($I100,3)*Cenas!$B$31*Cenas!E$35,2),0),"")</f>
        <v/>
      </c>
      <c r="Q100" s="1" t="e">
        <f t="shared" si="8"/>
        <v>#VALUE!</v>
      </c>
      <c r="R100" s="1" t="e">
        <f t="shared" si="9"/>
        <v>#VALUE!</v>
      </c>
      <c r="S100" s="1" t="e">
        <f t="shared" si="10"/>
        <v>#VALUE!</v>
      </c>
      <c r="T100" t="b">
        <f>OR(IF(U100,IF(W100,#REF!&gt;='Daļu izvēle'!J97)),NOT(W100))</f>
        <v>1</v>
      </c>
      <c r="U100" t="b">
        <f t="shared" si="11"/>
        <v>1</v>
      </c>
      <c r="V100" t="e">
        <f t="shared" si="13"/>
        <v>#VALUE!</v>
      </c>
      <c r="W100" t="b">
        <f>AND(NOT(ISBLANK('Daļu izvēle'!W97)),A100="x")</f>
        <v>0</v>
      </c>
      <c r="Y100" s="56" t="b">
        <f>AND($A100="x",'Daļu izvēle'!W97&lt;&gt;"",'Daļu izvēle'!W97&lt;&gt;0)</f>
        <v>0</v>
      </c>
      <c r="Z100" s="57" t="b">
        <f t="shared" si="14"/>
        <v>0</v>
      </c>
      <c r="AA100" s="57" t="b">
        <f>I100&gt;=0.85*Stādīšana!I100</f>
        <v>1</v>
      </c>
      <c r="AB100" s="57" t="b">
        <f t="shared" si="15"/>
        <v>1</v>
      </c>
    </row>
    <row r="101" spans="1:28" hidden="1" x14ac:dyDescent="0.3">
      <c r="A101" s="445" t="str">
        <f>SUBSTITUTE('Daļu izvēle'!A98,"0","")</f>
        <v/>
      </c>
      <c r="B101" s="443">
        <f>'Daļu izvēle'!B98</f>
        <v>90</v>
      </c>
      <c r="C101" s="365" t="str">
        <f>'Daļu izvēle'!C98</f>
        <v>Dienvidlatgale</v>
      </c>
      <c r="D101" s="366" t="str">
        <f>'Daļu izvēle'!D98</f>
        <v>Sventes</v>
      </c>
      <c r="E101" s="446">
        <f>'Daļu izvēle'!W98</f>
        <v>0</v>
      </c>
      <c r="F101" s="446">
        <f>'Daļu izvēle'!X98</f>
        <v>0</v>
      </c>
      <c r="G101" s="117">
        <f>'Daļu izvēle'!Y98</f>
        <v>0</v>
      </c>
      <c r="H101" s="118">
        <f>'Daļu izvēle'!Z98</f>
        <v>0</v>
      </c>
      <c r="I101" s="383"/>
      <c r="J101" s="454">
        <f t="shared" si="12"/>
        <v>0</v>
      </c>
      <c r="K101" s="139" t="str">
        <f>IF($Y101,IF(AND($I101&lt;&gt;"",$I101&lt;&gt;0),ROUND(ROUND($I101,3)*Cenas!$B$31*Cenas!B$35,2),0),"")</f>
        <v/>
      </c>
      <c r="L101" s="119" t="str">
        <f>IF($Y101,IF(AND($I101&lt;&gt;"",$I101&lt;&gt;0),ROUND(ROUND($I101,3)*Cenas!$B$31*Cenas!C$35,2),0),"")</f>
        <v/>
      </c>
      <c r="M101" s="119" t="str">
        <f>IF($Y101,IF(AND($I101&lt;&gt;"",$I101&lt;&gt;0),ROUND(ROUND($I101,3)*Cenas!$B$31*Cenas!D$35,2),0),"")</f>
        <v/>
      </c>
      <c r="N101" s="140" t="str">
        <f>IF($Y101,IF(AND($I101&lt;&gt;"",$I101&lt;&gt;0),ROUND(ROUND($I101,3)*Cenas!$B$31*Cenas!E$35,2),0),"")</f>
        <v/>
      </c>
      <c r="Q101" s="1" t="e">
        <f t="shared" si="8"/>
        <v>#VALUE!</v>
      </c>
      <c r="R101" s="1" t="e">
        <f t="shared" si="9"/>
        <v>#VALUE!</v>
      </c>
      <c r="S101" s="1" t="e">
        <f t="shared" si="10"/>
        <v>#VALUE!</v>
      </c>
      <c r="T101" t="b">
        <f>OR(IF(U101,IF(W101,#REF!&gt;='Daļu izvēle'!J98)),NOT(W101))</f>
        <v>1</v>
      </c>
      <c r="U101" t="b">
        <f t="shared" si="11"/>
        <v>1</v>
      </c>
      <c r="V101" t="e">
        <f t="shared" si="13"/>
        <v>#VALUE!</v>
      </c>
      <c r="W101" t="b">
        <f>AND(NOT(ISBLANK('Daļu izvēle'!W98)),A101="x")</f>
        <v>0</v>
      </c>
      <c r="Y101" s="56" t="b">
        <f>AND($A101="x",'Daļu izvēle'!W98&lt;&gt;"",'Daļu izvēle'!W98&lt;&gt;0)</f>
        <v>0</v>
      </c>
      <c r="Z101" s="57" t="b">
        <f t="shared" si="14"/>
        <v>0</v>
      </c>
      <c r="AA101" s="57" t="b">
        <f>I101&gt;=0.85*Stādīšana!I101</f>
        <v>1</v>
      </c>
      <c r="AB101" s="57" t="b">
        <f t="shared" si="15"/>
        <v>1</v>
      </c>
    </row>
    <row r="102" spans="1:28" hidden="1" x14ac:dyDescent="0.3">
      <c r="A102" s="445" t="str">
        <f>SUBSTITUTE('Daļu izvēle'!A99,"0","")</f>
        <v/>
      </c>
      <c r="B102" s="443">
        <f>'Daļu izvēle'!B99</f>
        <v>91</v>
      </c>
      <c r="C102" s="365" t="str">
        <f>'Daļu izvēle'!C99</f>
        <v>Dienvidlatgale</v>
      </c>
      <c r="D102" s="366" t="str">
        <f>'Daļu izvēle'!D99</f>
        <v>Sventes</v>
      </c>
      <c r="E102" s="446">
        <f>'Daļu izvēle'!W99</f>
        <v>20</v>
      </c>
      <c r="F102" s="446">
        <f>'Daļu izvēle'!X99</f>
        <v>0</v>
      </c>
      <c r="G102" s="117">
        <f>'Daļu izvēle'!Y99</f>
        <v>0</v>
      </c>
      <c r="H102" s="118">
        <f>'Daļu izvēle'!Z99</f>
        <v>0</v>
      </c>
      <c r="I102" s="383"/>
      <c r="J102" s="454">
        <f t="shared" si="12"/>
        <v>0</v>
      </c>
      <c r="K102" s="139" t="str">
        <f>IF($Y102,IF(AND($I102&lt;&gt;"",$I102&lt;&gt;0),ROUND(ROUND($I102,3)*Cenas!$B$31*Cenas!B$35,2),0),"")</f>
        <v/>
      </c>
      <c r="L102" s="119" t="str">
        <f>IF($Y102,IF(AND($I102&lt;&gt;"",$I102&lt;&gt;0),ROUND(ROUND($I102,3)*Cenas!$B$31*Cenas!C$35,2),0),"")</f>
        <v/>
      </c>
      <c r="M102" s="119" t="str">
        <f>IF($Y102,IF(AND($I102&lt;&gt;"",$I102&lt;&gt;0),ROUND(ROUND($I102,3)*Cenas!$B$31*Cenas!D$35,2),0),"")</f>
        <v/>
      </c>
      <c r="N102" s="140" t="str">
        <f>IF($Y102,IF(AND($I102&lt;&gt;"",$I102&lt;&gt;0),ROUND(ROUND($I102,3)*Cenas!$B$31*Cenas!E$35,2),0),"")</f>
        <v/>
      </c>
      <c r="Q102" s="1" t="e">
        <f t="shared" si="8"/>
        <v>#VALUE!</v>
      </c>
      <c r="R102" s="1" t="e">
        <f t="shared" si="9"/>
        <v>#VALUE!</v>
      </c>
      <c r="S102" s="1" t="e">
        <f t="shared" si="10"/>
        <v>#VALUE!</v>
      </c>
      <c r="T102" t="b">
        <f>OR(IF(U102,IF(W102,#REF!&gt;='Daļu izvēle'!J99)),NOT(W102))</f>
        <v>1</v>
      </c>
      <c r="U102" t="b">
        <f t="shared" si="11"/>
        <v>1</v>
      </c>
      <c r="V102" t="e">
        <f t="shared" si="13"/>
        <v>#VALUE!</v>
      </c>
      <c r="W102" t="b">
        <f>AND(NOT(ISBLANK('Daļu izvēle'!W99)),A102="x")</f>
        <v>0</v>
      </c>
      <c r="Y102" s="56" t="b">
        <f>AND($A102="x",'Daļu izvēle'!W99&lt;&gt;"",'Daļu izvēle'!W99&lt;&gt;0)</f>
        <v>0</v>
      </c>
      <c r="Z102" s="57" t="b">
        <f t="shared" si="14"/>
        <v>0</v>
      </c>
      <c r="AA102" s="57" t="b">
        <f>I102&gt;=0.85*Stādīšana!I102</f>
        <v>1</v>
      </c>
      <c r="AB102" s="57" t="b">
        <f t="shared" si="15"/>
        <v>1</v>
      </c>
    </row>
    <row r="103" spans="1:28" hidden="1" x14ac:dyDescent="0.3">
      <c r="A103" s="445" t="str">
        <f>SUBSTITUTE('Daļu izvēle'!A100,"0","")</f>
        <v/>
      </c>
      <c r="B103" s="443">
        <f>'Daļu izvēle'!B100</f>
        <v>92</v>
      </c>
      <c r="C103" s="365" t="str">
        <f>'Daļu izvēle'!C100</f>
        <v>Dienvidlatgale</v>
      </c>
      <c r="D103" s="366" t="str">
        <f>'Daļu izvēle'!D100</f>
        <v>Sventes</v>
      </c>
      <c r="E103" s="446">
        <f>'Daļu izvēle'!W100</f>
        <v>25</v>
      </c>
      <c r="F103" s="446">
        <f>'Daļu izvēle'!X100</f>
        <v>25</v>
      </c>
      <c r="G103" s="117">
        <f>'Daļu izvēle'!Y100</f>
        <v>0</v>
      </c>
      <c r="H103" s="118">
        <f>'Daļu izvēle'!Z100</f>
        <v>0</v>
      </c>
      <c r="I103" s="383"/>
      <c r="J103" s="454">
        <f t="shared" si="12"/>
        <v>0</v>
      </c>
      <c r="K103" s="139" t="str">
        <f>IF($Y103,IF(AND($I103&lt;&gt;"",$I103&lt;&gt;0),ROUND(ROUND($I103,3)*Cenas!$B$31*Cenas!B$35,2),0),"")</f>
        <v/>
      </c>
      <c r="L103" s="119" t="str">
        <f>IF($Y103,IF(AND($I103&lt;&gt;"",$I103&lt;&gt;0),ROUND(ROUND($I103,3)*Cenas!$B$31*Cenas!C$35,2),0),"")</f>
        <v/>
      </c>
      <c r="M103" s="119" t="str">
        <f>IF($Y103,IF(AND($I103&lt;&gt;"",$I103&lt;&gt;0),ROUND(ROUND($I103,3)*Cenas!$B$31*Cenas!D$35,2),0),"")</f>
        <v/>
      </c>
      <c r="N103" s="140" t="str">
        <f>IF($Y103,IF(AND($I103&lt;&gt;"",$I103&lt;&gt;0),ROUND(ROUND($I103,3)*Cenas!$B$31*Cenas!E$35,2),0),"")</f>
        <v/>
      </c>
      <c r="Q103" s="1" t="e">
        <f t="shared" si="8"/>
        <v>#VALUE!</v>
      </c>
      <c r="R103" s="1" t="e">
        <f t="shared" si="9"/>
        <v>#VALUE!</v>
      </c>
      <c r="S103" s="1" t="e">
        <f t="shared" si="10"/>
        <v>#VALUE!</v>
      </c>
      <c r="T103" t="b">
        <f>OR(IF(U103,IF(W103,#REF!&gt;='Daļu izvēle'!J100)),NOT(W103))</f>
        <v>1</v>
      </c>
      <c r="U103" t="b">
        <f t="shared" si="11"/>
        <v>1</v>
      </c>
      <c r="V103" t="e">
        <f t="shared" si="13"/>
        <v>#VALUE!</v>
      </c>
      <c r="W103" t="b">
        <f>AND(NOT(ISBLANK('Daļu izvēle'!W100)),A103="x")</f>
        <v>0</v>
      </c>
      <c r="Y103" s="56" t="b">
        <f>AND($A103="x",'Daļu izvēle'!W100&lt;&gt;"",'Daļu izvēle'!W100&lt;&gt;0)</f>
        <v>0</v>
      </c>
      <c r="Z103" s="57" t="b">
        <f t="shared" si="14"/>
        <v>0</v>
      </c>
      <c r="AA103" s="57" t="b">
        <f>I103&gt;=0.85*Stādīšana!I103</f>
        <v>1</v>
      </c>
      <c r="AB103" s="57" t="b">
        <f t="shared" si="15"/>
        <v>1</v>
      </c>
    </row>
    <row r="104" spans="1:28" hidden="1" x14ac:dyDescent="0.3">
      <c r="A104" s="445" t="str">
        <f>SUBSTITUTE('Daļu izvēle'!A101,"0","")</f>
        <v/>
      </c>
      <c r="B104" s="443">
        <f>'Daļu izvēle'!B101</f>
        <v>93</v>
      </c>
      <c r="C104" s="365" t="str">
        <f>'Daļu izvēle'!C101</f>
        <v>Dienvidlatgale</v>
      </c>
      <c r="D104" s="366" t="str">
        <f>'Daļu izvēle'!D101</f>
        <v>Sventes</v>
      </c>
      <c r="E104" s="446">
        <f>'Daļu izvēle'!W101</f>
        <v>15</v>
      </c>
      <c r="F104" s="446">
        <f>'Daļu izvēle'!X101</f>
        <v>0</v>
      </c>
      <c r="G104" s="117">
        <f>'Daļu izvēle'!Y101</f>
        <v>0</v>
      </c>
      <c r="H104" s="118">
        <f>'Daļu izvēle'!Z101</f>
        <v>0</v>
      </c>
      <c r="I104" s="383"/>
      <c r="J104" s="454">
        <f t="shared" si="12"/>
        <v>0</v>
      </c>
      <c r="K104" s="139" t="str">
        <f>IF($Y104,IF(AND($I104&lt;&gt;"",$I104&lt;&gt;0),ROUND(ROUND($I104,3)*Cenas!$B$31*Cenas!B$35,2),0),"")</f>
        <v/>
      </c>
      <c r="L104" s="119" t="str">
        <f>IF($Y104,IF(AND($I104&lt;&gt;"",$I104&lt;&gt;0),ROUND(ROUND($I104,3)*Cenas!$B$31*Cenas!C$35,2),0),"")</f>
        <v/>
      </c>
      <c r="M104" s="119" t="str">
        <f>IF($Y104,IF(AND($I104&lt;&gt;"",$I104&lt;&gt;0),ROUND(ROUND($I104,3)*Cenas!$B$31*Cenas!D$35,2),0),"")</f>
        <v/>
      </c>
      <c r="N104" s="140" t="str">
        <f>IF($Y104,IF(AND($I104&lt;&gt;"",$I104&lt;&gt;0),ROUND(ROUND($I104,3)*Cenas!$B$31*Cenas!E$35,2),0),"")</f>
        <v/>
      </c>
      <c r="Q104" s="1" t="e">
        <f t="shared" si="8"/>
        <v>#VALUE!</v>
      </c>
      <c r="R104" s="1" t="e">
        <f t="shared" si="9"/>
        <v>#VALUE!</v>
      </c>
      <c r="S104" s="1" t="e">
        <f t="shared" si="10"/>
        <v>#VALUE!</v>
      </c>
      <c r="T104" t="b">
        <f>OR(IF(U104,IF(W104,#REF!&gt;='Daļu izvēle'!J101)),NOT(W104))</f>
        <v>1</v>
      </c>
      <c r="U104" t="b">
        <f t="shared" si="11"/>
        <v>1</v>
      </c>
      <c r="V104" t="e">
        <f t="shared" si="13"/>
        <v>#VALUE!</v>
      </c>
      <c r="W104" t="b">
        <f>AND(NOT(ISBLANK('Daļu izvēle'!W101)),A104="x")</f>
        <v>0</v>
      </c>
      <c r="Y104" s="56" t="b">
        <f>AND($A104="x",'Daļu izvēle'!W101&lt;&gt;"",'Daļu izvēle'!W101&lt;&gt;0)</f>
        <v>0</v>
      </c>
      <c r="Z104" s="57" t="b">
        <f t="shared" si="14"/>
        <v>0</v>
      </c>
      <c r="AA104" s="57" t="b">
        <f>I104&gt;=0.85*Stādīšana!I104</f>
        <v>1</v>
      </c>
      <c r="AB104" s="57" t="b">
        <f t="shared" si="15"/>
        <v>1</v>
      </c>
    </row>
    <row r="105" spans="1:28" hidden="1" x14ac:dyDescent="0.3">
      <c r="A105" s="445" t="str">
        <f>SUBSTITUTE('Daļu izvēle'!A102,"0","")</f>
        <v/>
      </c>
      <c r="B105" s="443">
        <f>'Daļu izvēle'!B102</f>
        <v>94</v>
      </c>
      <c r="C105" s="365" t="str">
        <f>'Daļu izvēle'!C102</f>
        <v>Rietumvidzeme</v>
      </c>
      <c r="D105" s="366" t="str">
        <f>'Daļu izvēle'!D102</f>
        <v>Salacgrīvas</v>
      </c>
      <c r="E105" s="446">
        <f>'Daļu izvēle'!W102</f>
        <v>100</v>
      </c>
      <c r="F105" s="446">
        <f>'Daļu izvēle'!X102</f>
        <v>80</v>
      </c>
      <c r="G105" s="117">
        <f>'Daļu izvēle'!Y102</f>
        <v>0</v>
      </c>
      <c r="H105" s="118">
        <f>'Daļu izvēle'!Z102</f>
        <v>0</v>
      </c>
      <c r="I105" s="383"/>
      <c r="J105" s="454">
        <f t="shared" si="12"/>
        <v>0</v>
      </c>
      <c r="K105" s="139" t="str">
        <f>IF($Y105,IF(AND($I105&lt;&gt;"",$I105&lt;&gt;0),ROUND(ROUND($I105,3)*Cenas!$B$31*Cenas!B$35,2),0),"")</f>
        <v/>
      </c>
      <c r="L105" s="119" t="str">
        <f>IF($Y105,IF(AND($I105&lt;&gt;"",$I105&lt;&gt;0),ROUND(ROUND($I105,3)*Cenas!$B$31*Cenas!C$35,2),0),"")</f>
        <v/>
      </c>
      <c r="M105" s="119" t="str">
        <f>IF($Y105,IF(AND($I105&lt;&gt;"",$I105&lt;&gt;0),ROUND(ROUND($I105,3)*Cenas!$B$31*Cenas!D$35,2),0),"")</f>
        <v/>
      </c>
      <c r="N105" s="140" t="str">
        <f>IF($Y105,IF(AND($I105&lt;&gt;"",$I105&lt;&gt;0),ROUND(ROUND($I105,3)*Cenas!$B$31*Cenas!E$35,2),0),"")</f>
        <v/>
      </c>
      <c r="Q105" s="1" t="e">
        <f t="shared" si="8"/>
        <v>#VALUE!</v>
      </c>
      <c r="R105" s="1" t="e">
        <f t="shared" si="9"/>
        <v>#VALUE!</v>
      </c>
      <c r="S105" s="1" t="e">
        <f t="shared" si="10"/>
        <v>#VALUE!</v>
      </c>
      <c r="T105" t="b">
        <f>OR(IF(U105,IF(W105,#REF!&gt;='Daļu izvēle'!J102)),NOT(W105))</f>
        <v>1</v>
      </c>
      <c r="U105" t="b">
        <f t="shared" si="11"/>
        <v>1</v>
      </c>
      <c r="V105" t="e">
        <f t="shared" si="13"/>
        <v>#VALUE!</v>
      </c>
      <c r="W105" t="b">
        <f>AND(NOT(ISBLANK('Daļu izvēle'!W102)),A105="x")</f>
        <v>0</v>
      </c>
      <c r="Y105" s="56" t="b">
        <f>AND($A105="x",'Daļu izvēle'!W102&lt;&gt;"",'Daļu izvēle'!W102&lt;&gt;0)</f>
        <v>0</v>
      </c>
      <c r="Z105" s="57" t="b">
        <f t="shared" si="14"/>
        <v>0</v>
      </c>
      <c r="AA105" s="57" t="b">
        <f>I105&gt;=0.85*Stādīšana!I105</f>
        <v>1</v>
      </c>
      <c r="AB105" s="57" t="b">
        <f t="shared" si="15"/>
        <v>1</v>
      </c>
    </row>
    <row r="106" spans="1:28" hidden="1" x14ac:dyDescent="0.3">
      <c r="A106" s="445" t="str">
        <f>SUBSTITUTE('Daļu izvēle'!A103,"0","")</f>
        <v/>
      </c>
      <c r="B106" s="443">
        <f>'Daļu izvēle'!B103</f>
        <v>95</v>
      </c>
      <c r="C106" s="365" t="str">
        <f>'Daļu izvēle'!C103</f>
        <v>Rietumvidzeme</v>
      </c>
      <c r="D106" s="366" t="str">
        <f>'Daļu izvēle'!D103</f>
        <v>Salacgrīvas</v>
      </c>
      <c r="E106" s="446">
        <f>'Daļu izvēle'!W103</f>
        <v>120</v>
      </c>
      <c r="F106" s="446">
        <f>'Daļu izvēle'!X103</f>
        <v>90</v>
      </c>
      <c r="G106" s="117">
        <f>'Daļu izvēle'!Y103</f>
        <v>0</v>
      </c>
      <c r="H106" s="118">
        <f>'Daļu izvēle'!Z103</f>
        <v>0</v>
      </c>
      <c r="I106" s="383"/>
      <c r="J106" s="454">
        <f t="shared" si="12"/>
        <v>0</v>
      </c>
      <c r="K106" s="139" t="str">
        <f>IF($Y106,IF(AND($I106&lt;&gt;"",$I106&lt;&gt;0),ROUND(ROUND($I106,3)*Cenas!$B$31*Cenas!B$35,2),0),"")</f>
        <v/>
      </c>
      <c r="L106" s="119" t="str">
        <f>IF($Y106,IF(AND($I106&lt;&gt;"",$I106&lt;&gt;0),ROUND(ROUND($I106,3)*Cenas!$B$31*Cenas!C$35,2),0),"")</f>
        <v/>
      </c>
      <c r="M106" s="119" t="str">
        <f>IF($Y106,IF(AND($I106&lt;&gt;"",$I106&lt;&gt;0),ROUND(ROUND($I106,3)*Cenas!$B$31*Cenas!D$35,2),0),"")</f>
        <v/>
      </c>
      <c r="N106" s="140" t="str">
        <f>IF($Y106,IF(AND($I106&lt;&gt;"",$I106&lt;&gt;0),ROUND(ROUND($I106,3)*Cenas!$B$31*Cenas!E$35,2),0),"")</f>
        <v/>
      </c>
      <c r="Q106" s="1" t="e">
        <f t="shared" si="8"/>
        <v>#VALUE!</v>
      </c>
      <c r="R106" s="1" t="e">
        <f t="shared" si="9"/>
        <v>#VALUE!</v>
      </c>
      <c r="S106" s="1" t="e">
        <f t="shared" si="10"/>
        <v>#VALUE!</v>
      </c>
      <c r="T106" t="b">
        <f>OR(IF(U106,IF(W106,#REF!&gt;='Daļu izvēle'!J103)),NOT(W106))</f>
        <v>1</v>
      </c>
      <c r="U106" t="b">
        <f t="shared" si="11"/>
        <v>1</v>
      </c>
      <c r="V106" t="e">
        <f t="shared" si="13"/>
        <v>#VALUE!</v>
      </c>
      <c r="W106" t="b">
        <f>AND(NOT(ISBLANK('Daļu izvēle'!W103)),A106="x")</f>
        <v>0</v>
      </c>
      <c r="Y106" s="56" t="b">
        <f>AND($A106="x",'Daļu izvēle'!W103&lt;&gt;"",'Daļu izvēle'!W103&lt;&gt;0)</f>
        <v>0</v>
      </c>
      <c r="Z106" s="57" t="b">
        <f t="shared" si="14"/>
        <v>0</v>
      </c>
      <c r="AA106" s="57" t="b">
        <f>I106&gt;=0.85*Stādīšana!I106</f>
        <v>1</v>
      </c>
      <c r="AB106" s="57" t="b">
        <f t="shared" si="15"/>
        <v>1</v>
      </c>
    </row>
    <row r="107" spans="1:28" hidden="1" x14ac:dyDescent="0.3">
      <c r="A107" s="445" t="str">
        <f>SUBSTITUTE('Daļu izvēle'!A104,"0","")</f>
        <v/>
      </c>
      <c r="B107" s="443">
        <f>'Daļu izvēle'!B104</f>
        <v>96</v>
      </c>
      <c r="C107" s="365" t="str">
        <f>'Daļu izvēle'!C104</f>
        <v>Rietumvidzeme</v>
      </c>
      <c r="D107" s="366" t="str">
        <f>'Daļu izvēle'!D104</f>
        <v>Salacgrīvas</v>
      </c>
      <c r="E107" s="446">
        <f>'Daļu izvēle'!W104</f>
        <v>80</v>
      </c>
      <c r="F107" s="446">
        <f>'Daļu izvēle'!X104</f>
        <v>60</v>
      </c>
      <c r="G107" s="117">
        <f>'Daļu izvēle'!Y104</f>
        <v>0</v>
      </c>
      <c r="H107" s="118">
        <f>'Daļu izvēle'!Z104</f>
        <v>0</v>
      </c>
      <c r="I107" s="383"/>
      <c r="J107" s="454">
        <f t="shared" si="12"/>
        <v>0</v>
      </c>
      <c r="K107" s="139" t="str">
        <f>IF($Y107,IF(AND($I107&lt;&gt;"",$I107&lt;&gt;0),ROUND(ROUND($I107,3)*Cenas!$B$31*Cenas!B$35,2),0),"")</f>
        <v/>
      </c>
      <c r="L107" s="119" t="str">
        <f>IF($Y107,IF(AND($I107&lt;&gt;"",$I107&lt;&gt;0),ROUND(ROUND($I107,3)*Cenas!$B$31*Cenas!C$35,2),0),"")</f>
        <v/>
      </c>
      <c r="M107" s="119" t="str">
        <f>IF($Y107,IF(AND($I107&lt;&gt;"",$I107&lt;&gt;0),ROUND(ROUND($I107,3)*Cenas!$B$31*Cenas!D$35,2),0),"")</f>
        <v/>
      </c>
      <c r="N107" s="140" t="str">
        <f>IF($Y107,IF(AND($I107&lt;&gt;"",$I107&lt;&gt;0),ROUND(ROUND($I107,3)*Cenas!$B$31*Cenas!E$35,2),0),"")</f>
        <v/>
      </c>
      <c r="Q107" s="1" t="e">
        <f t="shared" si="8"/>
        <v>#VALUE!</v>
      </c>
      <c r="R107" s="1" t="e">
        <f t="shared" si="9"/>
        <v>#VALUE!</v>
      </c>
      <c r="S107" s="1" t="e">
        <f t="shared" si="10"/>
        <v>#VALUE!</v>
      </c>
      <c r="T107" t="b">
        <f>OR(IF(U107,IF(W107,#REF!&gt;='Daļu izvēle'!J104)),NOT(W107))</f>
        <v>1</v>
      </c>
      <c r="U107" t="b">
        <f t="shared" si="11"/>
        <v>1</v>
      </c>
      <c r="V107" t="e">
        <f t="shared" si="13"/>
        <v>#VALUE!</v>
      </c>
      <c r="W107" t="b">
        <f>AND(NOT(ISBLANK('Daļu izvēle'!W104)),A107="x")</f>
        <v>0</v>
      </c>
      <c r="Y107" s="56" t="b">
        <f>AND($A107="x",'Daļu izvēle'!W104&lt;&gt;"",'Daļu izvēle'!W104&lt;&gt;0)</f>
        <v>0</v>
      </c>
      <c r="Z107" s="57" t="b">
        <f t="shared" si="14"/>
        <v>0</v>
      </c>
      <c r="AA107" s="57" t="b">
        <f>I107&gt;=0.85*Stādīšana!I107</f>
        <v>1</v>
      </c>
      <c r="AB107" s="57" t="b">
        <f t="shared" si="15"/>
        <v>1</v>
      </c>
    </row>
    <row r="108" spans="1:28" hidden="1" x14ac:dyDescent="0.3">
      <c r="A108" s="445" t="str">
        <f>SUBSTITUTE('Daļu izvēle'!A105,"0","")</f>
        <v/>
      </c>
      <c r="B108" s="443">
        <f>'Daļu izvēle'!B105</f>
        <v>97</v>
      </c>
      <c r="C108" s="365" t="str">
        <f>'Daļu izvēle'!C105</f>
        <v>Rietumvidzeme</v>
      </c>
      <c r="D108" s="366" t="str">
        <f>'Daļu izvēle'!D105</f>
        <v>Salacgrīvas</v>
      </c>
      <c r="E108" s="446">
        <f>'Daļu izvēle'!W105</f>
        <v>100</v>
      </c>
      <c r="F108" s="446">
        <f>'Daļu izvēle'!X105</f>
        <v>0</v>
      </c>
      <c r="G108" s="117">
        <f>'Daļu izvēle'!Y105</f>
        <v>0</v>
      </c>
      <c r="H108" s="118">
        <f>'Daļu izvēle'!Z105</f>
        <v>0</v>
      </c>
      <c r="I108" s="383"/>
      <c r="J108" s="454">
        <f t="shared" si="12"/>
        <v>0</v>
      </c>
      <c r="K108" s="139" t="str">
        <f>IF($Y108,IF(AND($I108&lt;&gt;"",$I108&lt;&gt;0),ROUND(ROUND($I108,3)*Cenas!$B$31*Cenas!B$35,2),0),"")</f>
        <v/>
      </c>
      <c r="L108" s="119" t="str">
        <f>IF($Y108,IF(AND($I108&lt;&gt;"",$I108&lt;&gt;0),ROUND(ROUND($I108,3)*Cenas!$B$31*Cenas!C$35,2),0),"")</f>
        <v/>
      </c>
      <c r="M108" s="119" t="str">
        <f>IF($Y108,IF(AND($I108&lt;&gt;"",$I108&lt;&gt;0),ROUND(ROUND($I108,3)*Cenas!$B$31*Cenas!D$35,2),0),"")</f>
        <v/>
      </c>
      <c r="N108" s="140" t="str">
        <f>IF($Y108,IF(AND($I108&lt;&gt;"",$I108&lt;&gt;0),ROUND(ROUND($I108,3)*Cenas!$B$31*Cenas!E$35,2),0),"")</f>
        <v/>
      </c>
      <c r="Q108" s="1" t="e">
        <f t="shared" si="8"/>
        <v>#VALUE!</v>
      </c>
      <c r="R108" s="1" t="e">
        <f t="shared" si="9"/>
        <v>#VALUE!</v>
      </c>
      <c r="S108" s="1" t="e">
        <f t="shared" si="10"/>
        <v>#VALUE!</v>
      </c>
      <c r="T108" t="b">
        <f>OR(IF(U108,IF(W108,#REF!&gt;='Daļu izvēle'!J105)),NOT(W108))</f>
        <v>1</v>
      </c>
      <c r="U108" t="b">
        <f t="shared" si="11"/>
        <v>1</v>
      </c>
      <c r="V108" t="e">
        <f t="shared" si="13"/>
        <v>#VALUE!</v>
      </c>
      <c r="W108" t="b">
        <f>AND(NOT(ISBLANK('Daļu izvēle'!W105)),A108="x")</f>
        <v>0</v>
      </c>
      <c r="Y108" s="56" t="b">
        <f>AND($A108="x",'Daļu izvēle'!W105&lt;&gt;"",'Daļu izvēle'!W105&lt;&gt;0)</f>
        <v>0</v>
      </c>
      <c r="Z108" s="57" t="b">
        <f t="shared" si="14"/>
        <v>0</v>
      </c>
      <c r="AA108" s="57" t="b">
        <f>I108&gt;=0.85*Stādīšana!I108</f>
        <v>1</v>
      </c>
      <c r="AB108" s="57" t="b">
        <f t="shared" si="15"/>
        <v>1</v>
      </c>
    </row>
    <row r="109" spans="1:28" hidden="1" x14ac:dyDescent="0.3">
      <c r="A109" s="445" t="str">
        <f>SUBSTITUTE('Daļu izvēle'!A106,"0","")</f>
        <v/>
      </c>
      <c r="B109" s="443">
        <f>'Daļu izvēle'!B106</f>
        <v>98</v>
      </c>
      <c r="C109" s="365" t="str">
        <f>'Daļu izvēle'!C106</f>
        <v>Rietumvidzeme</v>
      </c>
      <c r="D109" s="366" t="str">
        <f>'Daļu izvēle'!D106</f>
        <v>Salacgrīvas</v>
      </c>
      <c r="E109" s="446">
        <f>'Daļu izvēle'!W106</f>
        <v>50</v>
      </c>
      <c r="F109" s="446">
        <f>'Daļu izvēle'!X106</f>
        <v>0</v>
      </c>
      <c r="G109" s="117">
        <f>'Daļu izvēle'!Y106</f>
        <v>0</v>
      </c>
      <c r="H109" s="118">
        <f>'Daļu izvēle'!Z106</f>
        <v>0</v>
      </c>
      <c r="I109" s="383"/>
      <c r="J109" s="454">
        <f t="shared" si="12"/>
        <v>0</v>
      </c>
      <c r="K109" s="139" t="str">
        <f>IF($Y109,IF(AND($I109&lt;&gt;"",$I109&lt;&gt;0),ROUND(ROUND($I109,3)*Cenas!$B$31*Cenas!B$35,2),0),"")</f>
        <v/>
      </c>
      <c r="L109" s="119" t="str">
        <f>IF($Y109,IF(AND($I109&lt;&gt;"",$I109&lt;&gt;0),ROUND(ROUND($I109,3)*Cenas!$B$31*Cenas!C$35,2),0),"")</f>
        <v/>
      </c>
      <c r="M109" s="119" t="str">
        <f>IF($Y109,IF(AND($I109&lt;&gt;"",$I109&lt;&gt;0),ROUND(ROUND($I109,3)*Cenas!$B$31*Cenas!D$35,2),0),"")</f>
        <v/>
      </c>
      <c r="N109" s="140" t="str">
        <f>IF($Y109,IF(AND($I109&lt;&gt;"",$I109&lt;&gt;0),ROUND(ROUND($I109,3)*Cenas!$B$31*Cenas!E$35,2),0),"")</f>
        <v/>
      </c>
      <c r="Q109" s="1" t="e">
        <f t="shared" si="8"/>
        <v>#VALUE!</v>
      </c>
      <c r="R109" s="1" t="e">
        <f t="shared" si="9"/>
        <v>#VALUE!</v>
      </c>
      <c r="S109" s="1" t="e">
        <f t="shared" si="10"/>
        <v>#VALUE!</v>
      </c>
      <c r="T109" t="b">
        <f>OR(IF(U109,IF(W109,#REF!&gt;='Daļu izvēle'!J106)),NOT(W109))</f>
        <v>1</v>
      </c>
      <c r="U109" t="b">
        <f t="shared" si="11"/>
        <v>1</v>
      </c>
      <c r="V109" t="e">
        <f t="shared" si="13"/>
        <v>#VALUE!</v>
      </c>
      <c r="W109" t="b">
        <f>AND(NOT(ISBLANK('Daļu izvēle'!W106)),A109="x")</f>
        <v>0</v>
      </c>
      <c r="Y109" s="56" t="b">
        <f>AND($A109="x",'Daļu izvēle'!W106&lt;&gt;"",'Daļu izvēle'!W106&lt;&gt;0)</f>
        <v>0</v>
      </c>
      <c r="Z109" s="57" t="b">
        <f t="shared" si="14"/>
        <v>0</v>
      </c>
      <c r="AA109" s="57" t="b">
        <f>I109&gt;=0.85*Stādīšana!I109</f>
        <v>1</v>
      </c>
      <c r="AB109" s="57" t="b">
        <f t="shared" si="15"/>
        <v>1</v>
      </c>
    </row>
    <row r="110" spans="1:28" hidden="1" x14ac:dyDescent="0.3">
      <c r="A110" s="445" t="str">
        <f>SUBSTITUTE('Daļu izvēle'!A107,"0","")</f>
        <v/>
      </c>
      <c r="B110" s="443">
        <f>'Daļu izvēle'!B107</f>
        <v>99</v>
      </c>
      <c r="C110" s="365" t="str">
        <f>'Daļu izvēle'!C107</f>
        <v>Rietumvidzeme</v>
      </c>
      <c r="D110" s="366" t="str">
        <f>'Daļu izvēle'!D107</f>
        <v>Salacgrīvas</v>
      </c>
      <c r="E110" s="446">
        <f>'Daļu izvēle'!W107</f>
        <v>0</v>
      </c>
      <c r="F110" s="446">
        <f>'Daļu izvēle'!X107</f>
        <v>0</v>
      </c>
      <c r="G110" s="117">
        <f>'Daļu izvēle'!Y107</f>
        <v>0</v>
      </c>
      <c r="H110" s="118">
        <f>'Daļu izvēle'!Z107</f>
        <v>0</v>
      </c>
      <c r="I110" s="383"/>
      <c r="J110" s="454">
        <f t="shared" si="12"/>
        <v>0</v>
      </c>
      <c r="K110" s="139" t="str">
        <f>IF($Y110,IF(AND($I110&lt;&gt;"",$I110&lt;&gt;0),ROUND(ROUND($I110,3)*Cenas!$B$31*Cenas!B$35,2),0),"")</f>
        <v/>
      </c>
      <c r="L110" s="119" t="str">
        <f>IF($Y110,IF(AND($I110&lt;&gt;"",$I110&lt;&gt;0),ROUND(ROUND($I110,3)*Cenas!$B$31*Cenas!C$35,2),0),"")</f>
        <v/>
      </c>
      <c r="M110" s="119" t="str">
        <f>IF($Y110,IF(AND($I110&lt;&gt;"",$I110&lt;&gt;0),ROUND(ROUND($I110,3)*Cenas!$B$31*Cenas!D$35,2),0),"")</f>
        <v/>
      </c>
      <c r="N110" s="140" t="str">
        <f>IF($Y110,IF(AND($I110&lt;&gt;"",$I110&lt;&gt;0),ROUND(ROUND($I110,3)*Cenas!$B$31*Cenas!E$35,2),0),"")</f>
        <v/>
      </c>
      <c r="Q110" s="1" t="e">
        <f t="shared" si="8"/>
        <v>#VALUE!</v>
      </c>
      <c r="R110" s="1" t="e">
        <f t="shared" si="9"/>
        <v>#VALUE!</v>
      </c>
      <c r="S110" s="1" t="e">
        <f t="shared" si="10"/>
        <v>#VALUE!</v>
      </c>
      <c r="T110" t="b">
        <f>OR(IF(U110,IF(W110,#REF!&gt;='Daļu izvēle'!J107)),NOT(W110))</f>
        <v>1</v>
      </c>
      <c r="U110" t="b">
        <f t="shared" si="11"/>
        <v>1</v>
      </c>
      <c r="V110" t="e">
        <f t="shared" si="13"/>
        <v>#VALUE!</v>
      </c>
      <c r="W110" t="b">
        <f>AND(NOT(ISBLANK('Daļu izvēle'!W107)),A110="x")</f>
        <v>0</v>
      </c>
      <c r="Y110" s="56" t="b">
        <f>AND($A110="x",'Daļu izvēle'!W107&lt;&gt;"",'Daļu izvēle'!W107&lt;&gt;0)</f>
        <v>0</v>
      </c>
      <c r="Z110" s="57" t="b">
        <f t="shared" si="14"/>
        <v>0</v>
      </c>
      <c r="AA110" s="57" t="b">
        <f>I110&gt;=0.85*Stādīšana!I110</f>
        <v>1</v>
      </c>
      <c r="AB110" s="57" t="b">
        <f t="shared" si="15"/>
        <v>1</v>
      </c>
    </row>
    <row r="111" spans="1:28" hidden="1" x14ac:dyDescent="0.3">
      <c r="A111" s="445" t="str">
        <f>SUBSTITUTE('Daļu izvēle'!A108,"0","")</f>
        <v/>
      </c>
      <c r="B111" s="443">
        <f>'Daļu izvēle'!B108</f>
        <v>100</v>
      </c>
      <c r="C111" s="365" t="str">
        <f>'Daļu izvēle'!C108</f>
        <v>Rietumvidzeme</v>
      </c>
      <c r="D111" s="366" t="str">
        <f>'Daļu izvēle'!D108</f>
        <v>Salacgrīvas</v>
      </c>
      <c r="E111" s="446">
        <f>'Daļu izvēle'!W108</f>
        <v>0</v>
      </c>
      <c r="F111" s="446">
        <f>'Daļu izvēle'!X108</f>
        <v>0</v>
      </c>
      <c r="G111" s="117">
        <f>'Daļu izvēle'!Y108</f>
        <v>0</v>
      </c>
      <c r="H111" s="118">
        <f>'Daļu izvēle'!Z108</f>
        <v>0</v>
      </c>
      <c r="I111" s="383"/>
      <c r="J111" s="454">
        <f t="shared" si="12"/>
        <v>0</v>
      </c>
      <c r="K111" s="139" t="str">
        <f>IF($Y111,IF(AND($I111&lt;&gt;"",$I111&lt;&gt;0),ROUND(ROUND($I111,3)*Cenas!$B$31*Cenas!B$35,2),0),"")</f>
        <v/>
      </c>
      <c r="L111" s="119" t="str">
        <f>IF($Y111,IF(AND($I111&lt;&gt;"",$I111&lt;&gt;0),ROUND(ROUND($I111,3)*Cenas!$B$31*Cenas!C$35,2),0),"")</f>
        <v/>
      </c>
      <c r="M111" s="119" t="str">
        <f>IF($Y111,IF(AND($I111&lt;&gt;"",$I111&lt;&gt;0),ROUND(ROUND($I111,3)*Cenas!$B$31*Cenas!D$35,2),0),"")</f>
        <v/>
      </c>
      <c r="N111" s="140" t="str">
        <f>IF($Y111,IF(AND($I111&lt;&gt;"",$I111&lt;&gt;0),ROUND(ROUND($I111,3)*Cenas!$B$31*Cenas!E$35,2),0),"")</f>
        <v/>
      </c>
      <c r="Q111" s="1" t="e">
        <f t="shared" si="8"/>
        <v>#VALUE!</v>
      </c>
      <c r="R111" s="1" t="e">
        <f t="shared" si="9"/>
        <v>#VALUE!</v>
      </c>
      <c r="S111" s="1" t="e">
        <f t="shared" si="10"/>
        <v>#VALUE!</v>
      </c>
      <c r="T111" t="b">
        <f>OR(IF(U111,IF(W111,#REF!&gt;='Daļu izvēle'!J108)),NOT(W111))</f>
        <v>1</v>
      </c>
      <c r="U111" t="b">
        <f t="shared" si="11"/>
        <v>1</v>
      </c>
      <c r="V111" t="e">
        <f t="shared" si="13"/>
        <v>#VALUE!</v>
      </c>
      <c r="W111" t="b">
        <f>AND(NOT(ISBLANK('Daļu izvēle'!W108)),A111="x")</f>
        <v>0</v>
      </c>
      <c r="Y111" s="56" t="b">
        <f>AND($A111="x",'Daļu izvēle'!W108&lt;&gt;"",'Daļu izvēle'!W108&lt;&gt;0)</f>
        <v>0</v>
      </c>
      <c r="Z111" s="57" t="b">
        <f t="shared" si="14"/>
        <v>0</v>
      </c>
      <c r="AA111" s="57" t="b">
        <f>I111&gt;=0.85*Stādīšana!I111</f>
        <v>1</v>
      </c>
      <c r="AB111" s="57" t="b">
        <f t="shared" si="15"/>
        <v>1</v>
      </c>
    </row>
    <row r="112" spans="1:28" hidden="1" x14ac:dyDescent="0.3">
      <c r="A112" s="445" t="str">
        <f>SUBSTITUTE('Daļu izvēle'!A109,"0","")</f>
        <v/>
      </c>
      <c r="B112" s="443">
        <f>'Daļu izvēle'!B109</f>
        <v>101</v>
      </c>
      <c r="C112" s="365" t="str">
        <f>'Daļu izvēle'!C109</f>
        <v>Rietumvidzeme</v>
      </c>
      <c r="D112" s="366" t="str">
        <f>'Daļu izvēle'!D109</f>
        <v>Rūjienas</v>
      </c>
      <c r="E112" s="446">
        <f>'Daļu izvēle'!W109</f>
        <v>100</v>
      </c>
      <c r="F112" s="446">
        <f>'Daļu izvēle'!X109</f>
        <v>80</v>
      </c>
      <c r="G112" s="117">
        <f>'Daļu izvēle'!Y109</f>
        <v>0</v>
      </c>
      <c r="H112" s="118">
        <f>'Daļu izvēle'!Z109</f>
        <v>0</v>
      </c>
      <c r="I112" s="383"/>
      <c r="J112" s="454">
        <f t="shared" si="12"/>
        <v>0</v>
      </c>
      <c r="K112" s="139" t="str">
        <f>IF($Y112,IF(AND($I112&lt;&gt;"",$I112&lt;&gt;0),ROUND(ROUND($I112,3)*Cenas!$B$31*Cenas!B$35,2),0),"")</f>
        <v/>
      </c>
      <c r="L112" s="119" t="str">
        <f>IF($Y112,IF(AND($I112&lt;&gt;"",$I112&lt;&gt;0),ROUND(ROUND($I112,3)*Cenas!$B$31*Cenas!C$35,2),0),"")</f>
        <v/>
      </c>
      <c r="M112" s="119" t="str">
        <f>IF($Y112,IF(AND($I112&lt;&gt;"",$I112&lt;&gt;0),ROUND(ROUND($I112,3)*Cenas!$B$31*Cenas!D$35,2),0),"")</f>
        <v/>
      </c>
      <c r="N112" s="140" t="str">
        <f>IF($Y112,IF(AND($I112&lt;&gt;"",$I112&lt;&gt;0),ROUND(ROUND($I112,3)*Cenas!$B$31*Cenas!E$35,2),0),"")</f>
        <v/>
      </c>
      <c r="Q112" s="1" t="e">
        <f t="shared" si="8"/>
        <v>#VALUE!</v>
      </c>
      <c r="R112" s="1" t="e">
        <f t="shared" si="9"/>
        <v>#VALUE!</v>
      </c>
      <c r="S112" s="1" t="e">
        <f t="shared" si="10"/>
        <v>#VALUE!</v>
      </c>
      <c r="T112" t="b">
        <f>OR(IF(U112,IF(W112,#REF!&gt;='Daļu izvēle'!J109)),NOT(W112))</f>
        <v>1</v>
      </c>
      <c r="U112" t="b">
        <f t="shared" si="11"/>
        <v>1</v>
      </c>
      <c r="V112" t="e">
        <f t="shared" si="13"/>
        <v>#VALUE!</v>
      </c>
      <c r="W112" t="b">
        <f>AND(NOT(ISBLANK('Daļu izvēle'!W109)),A112="x")</f>
        <v>0</v>
      </c>
      <c r="Y112" s="56" t="b">
        <f>AND($A112="x",'Daļu izvēle'!W109&lt;&gt;"",'Daļu izvēle'!W109&lt;&gt;0)</f>
        <v>0</v>
      </c>
      <c r="Z112" s="57" t="b">
        <f t="shared" si="14"/>
        <v>0</v>
      </c>
      <c r="AA112" s="57" t="b">
        <f>I112&gt;=0.85*Stādīšana!I112</f>
        <v>1</v>
      </c>
      <c r="AB112" s="57" t="b">
        <f t="shared" si="15"/>
        <v>1</v>
      </c>
    </row>
    <row r="113" spans="1:28" hidden="1" x14ac:dyDescent="0.3">
      <c r="A113" s="445" t="str">
        <f>SUBSTITUTE('Daļu izvēle'!A110,"0","")</f>
        <v/>
      </c>
      <c r="B113" s="443">
        <f>'Daļu izvēle'!B110</f>
        <v>102</v>
      </c>
      <c r="C113" s="365" t="str">
        <f>'Daļu izvēle'!C110</f>
        <v>Rietumvidzeme</v>
      </c>
      <c r="D113" s="366" t="str">
        <f>'Daļu izvēle'!D110</f>
        <v>Rūjienas</v>
      </c>
      <c r="E113" s="446">
        <f>'Daļu izvēle'!W110</f>
        <v>100</v>
      </c>
      <c r="F113" s="446">
        <f>'Daļu izvēle'!X110</f>
        <v>0</v>
      </c>
      <c r="G113" s="117">
        <f>'Daļu izvēle'!Y110</f>
        <v>0</v>
      </c>
      <c r="H113" s="118">
        <f>'Daļu izvēle'!Z110</f>
        <v>0</v>
      </c>
      <c r="I113" s="383"/>
      <c r="J113" s="454">
        <f t="shared" si="12"/>
        <v>0</v>
      </c>
      <c r="K113" s="139" t="str">
        <f>IF($Y113,IF(AND($I113&lt;&gt;"",$I113&lt;&gt;0),ROUND(ROUND($I113,3)*Cenas!$B$31*Cenas!B$35,2),0),"")</f>
        <v/>
      </c>
      <c r="L113" s="119" t="str">
        <f>IF($Y113,IF(AND($I113&lt;&gt;"",$I113&lt;&gt;0),ROUND(ROUND($I113,3)*Cenas!$B$31*Cenas!C$35,2),0),"")</f>
        <v/>
      </c>
      <c r="M113" s="119" t="str">
        <f>IF($Y113,IF(AND($I113&lt;&gt;"",$I113&lt;&gt;0),ROUND(ROUND($I113,3)*Cenas!$B$31*Cenas!D$35,2),0),"")</f>
        <v/>
      </c>
      <c r="N113" s="140" t="str">
        <f>IF($Y113,IF(AND($I113&lt;&gt;"",$I113&lt;&gt;0),ROUND(ROUND($I113,3)*Cenas!$B$31*Cenas!E$35,2),0),"")</f>
        <v/>
      </c>
      <c r="Q113" s="1" t="e">
        <f t="shared" si="8"/>
        <v>#VALUE!</v>
      </c>
      <c r="R113" s="1" t="e">
        <f t="shared" si="9"/>
        <v>#VALUE!</v>
      </c>
      <c r="S113" s="1" t="e">
        <f t="shared" si="10"/>
        <v>#VALUE!</v>
      </c>
      <c r="T113" t="b">
        <f>OR(IF(U113,IF(W113,#REF!&gt;='Daļu izvēle'!J110)),NOT(W113))</f>
        <v>1</v>
      </c>
      <c r="U113" t="b">
        <f t="shared" si="11"/>
        <v>1</v>
      </c>
      <c r="V113" t="e">
        <f t="shared" si="13"/>
        <v>#VALUE!</v>
      </c>
      <c r="W113" t="b">
        <f>AND(NOT(ISBLANK('Daļu izvēle'!W110)),A113="x")</f>
        <v>0</v>
      </c>
      <c r="Y113" s="56" t="b">
        <f>AND($A113="x",'Daļu izvēle'!W110&lt;&gt;"",'Daļu izvēle'!W110&lt;&gt;0)</f>
        <v>0</v>
      </c>
      <c r="Z113" s="57" t="b">
        <f t="shared" si="14"/>
        <v>0</v>
      </c>
      <c r="AA113" s="57" t="b">
        <f>I113&gt;=0.85*Stādīšana!I113</f>
        <v>1</v>
      </c>
      <c r="AB113" s="57" t="b">
        <f t="shared" si="15"/>
        <v>1</v>
      </c>
    </row>
    <row r="114" spans="1:28" hidden="1" x14ac:dyDescent="0.3">
      <c r="A114" s="445" t="str">
        <f>SUBSTITUTE('Daļu izvēle'!A111,"0","")</f>
        <v/>
      </c>
      <c r="B114" s="443">
        <f>'Daļu izvēle'!B111</f>
        <v>103</v>
      </c>
      <c r="C114" s="365" t="str">
        <f>'Daļu izvēle'!C111</f>
        <v>Rietumvidzeme</v>
      </c>
      <c r="D114" s="366" t="str">
        <f>'Daļu izvēle'!D111</f>
        <v>Rūjienas</v>
      </c>
      <c r="E114" s="446">
        <f>'Daļu izvēle'!W111</f>
        <v>100</v>
      </c>
      <c r="F114" s="446">
        <f>'Daļu izvēle'!X111</f>
        <v>80</v>
      </c>
      <c r="G114" s="117">
        <f>'Daļu izvēle'!Y111</f>
        <v>0</v>
      </c>
      <c r="H114" s="118">
        <f>'Daļu izvēle'!Z111</f>
        <v>0</v>
      </c>
      <c r="I114" s="383"/>
      <c r="J114" s="454">
        <f t="shared" si="12"/>
        <v>0</v>
      </c>
      <c r="K114" s="139" t="str">
        <f>IF($Y114,IF(AND($I114&lt;&gt;"",$I114&lt;&gt;0),ROUND(ROUND($I114,3)*Cenas!$B$31*Cenas!B$35,2),0),"")</f>
        <v/>
      </c>
      <c r="L114" s="119" t="str">
        <f>IF($Y114,IF(AND($I114&lt;&gt;"",$I114&lt;&gt;0),ROUND(ROUND($I114,3)*Cenas!$B$31*Cenas!C$35,2),0),"")</f>
        <v/>
      </c>
      <c r="M114" s="119" t="str">
        <f>IF($Y114,IF(AND($I114&lt;&gt;"",$I114&lt;&gt;0),ROUND(ROUND($I114,3)*Cenas!$B$31*Cenas!D$35,2),0),"")</f>
        <v/>
      </c>
      <c r="N114" s="140" t="str">
        <f>IF($Y114,IF(AND($I114&lt;&gt;"",$I114&lt;&gt;0),ROUND(ROUND($I114,3)*Cenas!$B$31*Cenas!E$35,2),0),"")</f>
        <v/>
      </c>
      <c r="Q114" s="1" t="e">
        <f t="shared" si="8"/>
        <v>#VALUE!</v>
      </c>
      <c r="R114" s="1" t="e">
        <f t="shared" si="9"/>
        <v>#VALUE!</v>
      </c>
      <c r="S114" s="1" t="e">
        <f t="shared" si="10"/>
        <v>#VALUE!</v>
      </c>
      <c r="T114" t="b">
        <f>OR(IF(U114,IF(W114,#REF!&gt;='Daļu izvēle'!J111)),NOT(W114))</f>
        <v>1</v>
      </c>
      <c r="U114" t="b">
        <f t="shared" si="11"/>
        <v>1</v>
      </c>
      <c r="V114" t="e">
        <f t="shared" si="13"/>
        <v>#VALUE!</v>
      </c>
      <c r="W114" t="b">
        <f>AND(NOT(ISBLANK('Daļu izvēle'!W111)),A114="x")</f>
        <v>0</v>
      </c>
      <c r="Y114" s="56" t="b">
        <f>AND($A114="x",'Daļu izvēle'!W111&lt;&gt;"",'Daļu izvēle'!W111&lt;&gt;0)</f>
        <v>0</v>
      </c>
      <c r="Z114" s="57" t="b">
        <f t="shared" si="14"/>
        <v>0</v>
      </c>
      <c r="AA114" s="57" t="b">
        <f>I114&gt;=0.85*Stādīšana!I114</f>
        <v>1</v>
      </c>
      <c r="AB114" s="57" t="b">
        <f t="shared" si="15"/>
        <v>1</v>
      </c>
    </row>
    <row r="115" spans="1:28" hidden="1" x14ac:dyDescent="0.3">
      <c r="A115" s="445" t="str">
        <f>SUBSTITUTE('Daļu izvēle'!A112,"0","")</f>
        <v/>
      </c>
      <c r="B115" s="443">
        <f>'Daļu izvēle'!B112</f>
        <v>104</v>
      </c>
      <c r="C115" s="365" t="str">
        <f>'Daļu izvēle'!C112</f>
        <v>Rietumvidzeme</v>
      </c>
      <c r="D115" s="366" t="str">
        <f>'Daļu izvēle'!D112</f>
        <v>Rūjienas</v>
      </c>
      <c r="E115" s="446">
        <f>'Daļu izvēle'!W112</f>
        <v>0</v>
      </c>
      <c r="F115" s="446">
        <f>'Daļu izvēle'!X112</f>
        <v>0</v>
      </c>
      <c r="G115" s="117">
        <f>'Daļu izvēle'!Y112</f>
        <v>0</v>
      </c>
      <c r="H115" s="118">
        <f>'Daļu izvēle'!Z112</f>
        <v>0</v>
      </c>
      <c r="I115" s="383"/>
      <c r="J115" s="454">
        <f t="shared" si="12"/>
        <v>0</v>
      </c>
      <c r="K115" s="139" t="str">
        <f>IF($Y115,IF(AND($I115&lt;&gt;"",$I115&lt;&gt;0),ROUND(ROUND($I115,3)*Cenas!$B$31*Cenas!B$35,2),0),"")</f>
        <v/>
      </c>
      <c r="L115" s="119" t="str">
        <f>IF($Y115,IF(AND($I115&lt;&gt;"",$I115&lt;&gt;0),ROUND(ROUND($I115,3)*Cenas!$B$31*Cenas!C$35,2),0),"")</f>
        <v/>
      </c>
      <c r="M115" s="119" t="str">
        <f>IF($Y115,IF(AND($I115&lt;&gt;"",$I115&lt;&gt;0),ROUND(ROUND($I115,3)*Cenas!$B$31*Cenas!D$35,2),0),"")</f>
        <v/>
      </c>
      <c r="N115" s="140" t="str">
        <f>IF($Y115,IF(AND($I115&lt;&gt;"",$I115&lt;&gt;0),ROUND(ROUND($I115,3)*Cenas!$B$31*Cenas!E$35,2),0),"")</f>
        <v/>
      </c>
      <c r="Q115" s="1" t="e">
        <f t="shared" si="8"/>
        <v>#VALUE!</v>
      </c>
      <c r="R115" s="1" t="e">
        <f t="shared" si="9"/>
        <v>#VALUE!</v>
      </c>
      <c r="S115" s="1" t="e">
        <f t="shared" si="10"/>
        <v>#VALUE!</v>
      </c>
      <c r="T115" t="b">
        <f>OR(IF(U115,IF(W115,#REF!&gt;='Daļu izvēle'!J112)),NOT(W115))</f>
        <v>1</v>
      </c>
      <c r="U115" t="b">
        <f t="shared" si="11"/>
        <v>1</v>
      </c>
      <c r="V115" t="e">
        <f t="shared" si="13"/>
        <v>#VALUE!</v>
      </c>
      <c r="W115" t="b">
        <f>AND(NOT(ISBLANK('Daļu izvēle'!W112)),A115="x")</f>
        <v>0</v>
      </c>
      <c r="Y115" s="56" t="b">
        <f>AND($A115="x",'Daļu izvēle'!W112&lt;&gt;"",'Daļu izvēle'!W112&lt;&gt;0)</f>
        <v>0</v>
      </c>
      <c r="Z115" s="57" t="b">
        <f t="shared" si="14"/>
        <v>0</v>
      </c>
      <c r="AA115" s="57" t="b">
        <f>I115&gt;=0.85*Stādīšana!I115</f>
        <v>1</v>
      </c>
      <c r="AB115" s="57" t="b">
        <f t="shared" si="15"/>
        <v>1</v>
      </c>
    </row>
    <row r="116" spans="1:28" hidden="1" x14ac:dyDescent="0.3">
      <c r="A116" s="445" t="str">
        <f>SUBSTITUTE('Daļu izvēle'!A113,"0","")</f>
        <v/>
      </c>
      <c r="B116" s="443">
        <f>'Daļu izvēle'!B113</f>
        <v>105</v>
      </c>
      <c r="C116" s="365" t="str">
        <f>'Daļu izvēle'!C113</f>
        <v>Rietumvidzeme</v>
      </c>
      <c r="D116" s="366" t="str">
        <f>'Daļu izvēle'!D113</f>
        <v>Rūjienas</v>
      </c>
      <c r="E116" s="446">
        <f>'Daļu izvēle'!W113</f>
        <v>0</v>
      </c>
      <c r="F116" s="446">
        <f>'Daļu izvēle'!X113</f>
        <v>0</v>
      </c>
      <c r="G116" s="117">
        <f>'Daļu izvēle'!Y113</f>
        <v>0</v>
      </c>
      <c r="H116" s="118">
        <f>'Daļu izvēle'!Z113</f>
        <v>0</v>
      </c>
      <c r="I116" s="383"/>
      <c r="J116" s="454">
        <f t="shared" si="12"/>
        <v>0</v>
      </c>
      <c r="K116" s="139" t="str">
        <f>IF($Y116,IF(AND($I116&lt;&gt;"",$I116&lt;&gt;0),ROUND(ROUND($I116,3)*Cenas!$B$31*Cenas!B$35,2),0),"")</f>
        <v/>
      </c>
      <c r="L116" s="119" t="str">
        <f>IF($Y116,IF(AND($I116&lt;&gt;"",$I116&lt;&gt;0),ROUND(ROUND($I116,3)*Cenas!$B$31*Cenas!C$35,2),0),"")</f>
        <v/>
      </c>
      <c r="M116" s="119" t="str">
        <f>IF($Y116,IF(AND($I116&lt;&gt;"",$I116&lt;&gt;0),ROUND(ROUND($I116,3)*Cenas!$B$31*Cenas!D$35,2),0),"")</f>
        <v/>
      </c>
      <c r="N116" s="140" t="str">
        <f>IF($Y116,IF(AND($I116&lt;&gt;"",$I116&lt;&gt;0),ROUND(ROUND($I116,3)*Cenas!$B$31*Cenas!E$35,2),0),"")</f>
        <v/>
      </c>
      <c r="Q116" s="1" t="e">
        <f t="shared" si="8"/>
        <v>#VALUE!</v>
      </c>
      <c r="R116" s="1" t="e">
        <f t="shared" si="9"/>
        <v>#VALUE!</v>
      </c>
      <c r="S116" s="1" t="e">
        <f t="shared" si="10"/>
        <v>#VALUE!</v>
      </c>
      <c r="T116" t="b">
        <f>OR(IF(U116,IF(W116,#REF!&gt;='Daļu izvēle'!J113)),NOT(W116))</f>
        <v>1</v>
      </c>
      <c r="U116" t="b">
        <f t="shared" si="11"/>
        <v>1</v>
      </c>
      <c r="V116" t="e">
        <f t="shared" si="13"/>
        <v>#VALUE!</v>
      </c>
      <c r="W116" t="b">
        <f>AND(NOT(ISBLANK('Daļu izvēle'!W113)),A116="x")</f>
        <v>0</v>
      </c>
      <c r="Y116" s="56" t="b">
        <f>AND($A116="x",'Daļu izvēle'!W113&lt;&gt;"",'Daļu izvēle'!W113&lt;&gt;0)</f>
        <v>0</v>
      </c>
      <c r="Z116" s="57" t="b">
        <f t="shared" si="14"/>
        <v>0</v>
      </c>
      <c r="AA116" s="57" t="b">
        <f>I116&gt;=0.85*Stādīšana!I116</f>
        <v>1</v>
      </c>
      <c r="AB116" s="57" t="b">
        <f t="shared" si="15"/>
        <v>1</v>
      </c>
    </row>
    <row r="117" spans="1:28" hidden="1" x14ac:dyDescent="0.3">
      <c r="A117" s="445" t="str">
        <f>SUBSTITUTE('Daļu izvēle'!A114,"0","")</f>
        <v/>
      </c>
      <c r="B117" s="443">
        <f>'Daļu izvēle'!B114</f>
        <v>106</v>
      </c>
      <c r="C117" s="365" t="str">
        <f>'Daļu izvēle'!C114</f>
        <v>Rietumvidzeme</v>
      </c>
      <c r="D117" s="366" t="str">
        <f>'Daļu izvēle'!D114</f>
        <v>Rūjienas</v>
      </c>
      <c r="E117" s="446">
        <f>'Daļu izvēle'!W114</f>
        <v>0</v>
      </c>
      <c r="F117" s="446">
        <f>'Daļu izvēle'!X114</f>
        <v>0</v>
      </c>
      <c r="G117" s="117">
        <f>'Daļu izvēle'!Y114</f>
        <v>0</v>
      </c>
      <c r="H117" s="118">
        <f>'Daļu izvēle'!Z114</f>
        <v>0</v>
      </c>
      <c r="I117" s="383"/>
      <c r="J117" s="454">
        <f t="shared" si="12"/>
        <v>0</v>
      </c>
      <c r="K117" s="139" t="str">
        <f>IF($Y117,IF(AND($I117&lt;&gt;"",$I117&lt;&gt;0),ROUND(ROUND($I117,3)*Cenas!$B$31*Cenas!B$35,2),0),"")</f>
        <v/>
      </c>
      <c r="L117" s="119" t="str">
        <f>IF($Y117,IF(AND($I117&lt;&gt;"",$I117&lt;&gt;0),ROUND(ROUND($I117,3)*Cenas!$B$31*Cenas!C$35,2),0),"")</f>
        <v/>
      </c>
      <c r="M117" s="119" t="str">
        <f>IF($Y117,IF(AND($I117&lt;&gt;"",$I117&lt;&gt;0),ROUND(ROUND($I117,3)*Cenas!$B$31*Cenas!D$35,2),0),"")</f>
        <v/>
      </c>
      <c r="N117" s="140" t="str">
        <f>IF($Y117,IF(AND($I117&lt;&gt;"",$I117&lt;&gt;0),ROUND(ROUND($I117,3)*Cenas!$B$31*Cenas!E$35,2),0),"")</f>
        <v/>
      </c>
      <c r="Q117" s="1" t="e">
        <f t="shared" si="8"/>
        <v>#VALUE!</v>
      </c>
      <c r="R117" s="1" t="e">
        <f t="shared" si="9"/>
        <v>#VALUE!</v>
      </c>
      <c r="S117" s="1" t="e">
        <f t="shared" si="10"/>
        <v>#VALUE!</v>
      </c>
      <c r="T117" t="b">
        <f>OR(IF(U117,IF(W117,#REF!&gt;='Daļu izvēle'!J114)),NOT(W117))</f>
        <v>1</v>
      </c>
      <c r="U117" t="b">
        <f t="shared" si="11"/>
        <v>1</v>
      </c>
      <c r="V117" t="e">
        <f t="shared" si="13"/>
        <v>#VALUE!</v>
      </c>
      <c r="W117" t="b">
        <f>AND(NOT(ISBLANK('Daļu izvēle'!W114)),A117="x")</f>
        <v>0</v>
      </c>
      <c r="Y117" s="56" t="b">
        <f>AND($A117="x",'Daļu izvēle'!W114&lt;&gt;"",'Daļu izvēle'!W114&lt;&gt;0)</f>
        <v>0</v>
      </c>
      <c r="Z117" s="57" t="b">
        <f t="shared" si="14"/>
        <v>0</v>
      </c>
      <c r="AA117" s="57" t="b">
        <f>I117&gt;=0.85*Stādīšana!I117</f>
        <v>1</v>
      </c>
      <c r="AB117" s="57" t="b">
        <f t="shared" si="15"/>
        <v>1</v>
      </c>
    </row>
    <row r="118" spans="1:28" hidden="1" x14ac:dyDescent="0.3">
      <c r="A118" s="445" t="str">
        <f>SUBSTITUTE('Daļu izvēle'!A115,"0","")</f>
        <v/>
      </c>
      <c r="B118" s="443">
        <f>'Daļu izvēle'!B115</f>
        <v>107</v>
      </c>
      <c r="C118" s="365" t="str">
        <f>'Daļu izvēle'!C115</f>
        <v>Rietumvidzeme</v>
      </c>
      <c r="D118" s="366" t="str">
        <f>'Daļu izvēle'!D115</f>
        <v>Rūjienas</v>
      </c>
      <c r="E118" s="446">
        <f>'Daļu izvēle'!W115</f>
        <v>0</v>
      </c>
      <c r="F118" s="446">
        <f>'Daļu izvēle'!X115</f>
        <v>0</v>
      </c>
      <c r="G118" s="117">
        <f>'Daļu izvēle'!Y115</f>
        <v>0</v>
      </c>
      <c r="H118" s="118">
        <f>'Daļu izvēle'!Z115</f>
        <v>0</v>
      </c>
      <c r="I118" s="383"/>
      <c r="J118" s="454">
        <f t="shared" si="12"/>
        <v>0</v>
      </c>
      <c r="K118" s="139" t="str">
        <f>IF($Y118,IF(AND($I118&lt;&gt;"",$I118&lt;&gt;0),ROUND(ROUND($I118,3)*Cenas!$B$31*Cenas!B$35,2),0),"")</f>
        <v/>
      </c>
      <c r="L118" s="119" t="str">
        <f>IF($Y118,IF(AND($I118&lt;&gt;"",$I118&lt;&gt;0),ROUND(ROUND($I118,3)*Cenas!$B$31*Cenas!C$35,2),0),"")</f>
        <v/>
      </c>
      <c r="M118" s="119" t="str">
        <f>IF($Y118,IF(AND($I118&lt;&gt;"",$I118&lt;&gt;0),ROUND(ROUND($I118,3)*Cenas!$B$31*Cenas!D$35,2),0),"")</f>
        <v/>
      </c>
      <c r="N118" s="140" t="str">
        <f>IF($Y118,IF(AND($I118&lt;&gt;"",$I118&lt;&gt;0),ROUND(ROUND($I118,3)*Cenas!$B$31*Cenas!E$35,2),0),"")</f>
        <v/>
      </c>
      <c r="Q118" s="1" t="e">
        <f t="shared" si="8"/>
        <v>#VALUE!</v>
      </c>
      <c r="R118" s="1" t="e">
        <f t="shared" si="9"/>
        <v>#VALUE!</v>
      </c>
      <c r="S118" s="1" t="e">
        <f t="shared" si="10"/>
        <v>#VALUE!</v>
      </c>
      <c r="T118" t="b">
        <f>OR(IF(U118,IF(W118,#REF!&gt;='Daļu izvēle'!J115)),NOT(W118))</f>
        <v>1</v>
      </c>
      <c r="U118" t="b">
        <f t="shared" si="11"/>
        <v>1</v>
      </c>
      <c r="V118" t="e">
        <f t="shared" si="13"/>
        <v>#VALUE!</v>
      </c>
      <c r="W118" t="b">
        <f>AND(NOT(ISBLANK('Daļu izvēle'!W115)),A118="x")</f>
        <v>0</v>
      </c>
      <c r="Y118" s="56" t="b">
        <f>AND($A118="x",'Daļu izvēle'!W115&lt;&gt;"",'Daļu izvēle'!W115&lt;&gt;0)</f>
        <v>0</v>
      </c>
      <c r="Z118" s="57" t="b">
        <f t="shared" si="14"/>
        <v>0</v>
      </c>
      <c r="AA118" s="57" t="b">
        <f>I118&gt;=0.85*Stādīšana!I118</f>
        <v>1</v>
      </c>
      <c r="AB118" s="57" t="b">
        <f t="shared" si="15"/>
        <v>1</v>
      </c>
    </row>
    <row r="119" spans="1:28" hidden="1" x14ac:dyDescent="0.3">
      <c r="A119" s="445" t="str">
        <f>SUBSTITUTE('Daļu izvēle'!A116,"0","")</f>
        <v/>
      </c>
      <c r="B119" s="443">
        <f>'Daļu izvēle'!B116</f>
        <v>108</v>
      </c>
      <c r="C119" s="365" t="str">
        <f>'Daļu izvēle'!C116</f>
        <v>Rietumvidzeme</v>
      </c>
      <c r="D119" s="366" t="str">
        <f>'Daļu izvēle'!D116</f>
        <v>Rūjienas</v>
      </c>
      <c r="E119" s="446">
        <f>'Daļu izvēle'!W116</f>
        <v>0</v>
      </c>
      <c r="F119" s="446">
        <f>'Daļu izvēle'!X116</f>
        <v>0</v>
      </c>
      <c r="G119" s="117">
        <f>'Daļu izvēle'!Y116</f>
        <v>0</v>
      </c>
      <c r="H119" s="118">
        <f>'Daļu izvēle'!Z116</f>
        <v>0</v>
      </c>
      <c r="I119" s="383"/>
      <c r="J119" s="454">
        <f t="shared" si="12"/>
        <v>0</v>
      </c>
      <c r="K119" s="139" t="str">
        <f>IF($Y119,IF(AND($I119&lt;&gt;"",$I119&lt;&gt;0),ROUND(ROUND($I119,3)*Cenas!$B$31*Cenas!B$35,2),0),"")</f>
        <v/>
      </c>
      <c r="L119" s="119" t="str">
        <f>IF($Y119,IF(AND($I119&lt;&gt;"",$I119&lt;&gt;0),ROUND(ROUND($I119,3)*Cenas!$B$31*Cenas!C$35,2),0),"")</f>
        <v/>
      </c>
      <c r="M119" s="119" t="str">
        <f>IF($Y119,IF(AND($I119&lt;&gt;"",$I119&lt;&gt;0),ROUND(ROUND($I119,3)*Cenas!$B$31*Cenas!D$35,2),0),"")</f>
        <v/>
      </c>
      <c r="N119" s="140" t="str">
        <f>IF($Y119,IF(AND($I119&lt;&gt;"",$I119&lt;&gt;0),ROUND(ROUND($I119,3)*Cenas!$B$31*Cenas!E$35,2),0),"")</f>
        <v/>
      </c>
      <c r="Q119" s="1" t="e">
        <f t="shared" si="8"/>
        <v>#VALUE!</v>
      </c>
      <c r="R119" s="1" t="e">
        <f t="shared" si="9"/>
        <v>#VALUE!</v>
      </c>
      <c r="S119" s="1" t="e">
        <f t="shared" si="10"/>
        <v>#VALUE!</v>
      </c>
      <c r="T119" t="b">
        <f>OR(IF(U119,IF(W119,#REF!&gt;='Daļu izvēle'!J116)),NOT(W119))</f>
        <v>1</v>
      </c>
      <c r="U119" t="b">
        <f t="shared" si="11"/>
        <v>1</v>
      </c>
      <c r="V119" t="e">
        <f t="shared" si="13"/>
        <v>#VALUE!</v>
      </c>
      <c r="W119" t="b">
        <f>AND(NOT(ISBLANK('Daļu izvēle'!W116)),A119="x")</f>
        <v>0</v>
      </c>
      <c r="Y119" s="56" t="b">
        <f>AND($A119="x",'Daļu izvēle'!W116&lt;&gt;"",'Daļu izvēle'!W116&lt;&gt;0)</f>
        <v>0</v>
      </c>
      <c r="Z119" s="57" t="b">
        <f t="shared" si="14"/>
        <v>0</v>
      </c>
      <c r="AA119" s="57" t="b">
        <f>I119&gt;=0.85*Stādīšana!I119</f>
        <v>1</v>
      </c>
      <c r="AB119" s="57" t="b">
        <f t="shared" si="15"/>
        <v>1</v>
      </c>
    </row>
    <row r="120" spans="1:28" hidden="1" x14ac:dyDescent="0.3">
      <c r="A120" s="445" t="str">
        <f>SUBSTITUTE('Daļu izvēle'!A117,"0","")</f>
        <v/>
      </c>
      <c r="B120" s="443">
        <f>'Daļu izvēle'!B117</f>
        <v>109</v>
      </c>
      <c r="C120" s="365" t="str">
        <f>'Daļu izvēle'!C117</f>
        <v>Rietumvidzeme</v>
      </c>
      <c r="D120" s="366" t="str">
        <f>'Daļu izvēle'!D117</f>
        <v>Rūjienas</v>
      </c>
      <c r="E120" s="446">
        <f>'Daļu izvēle'!W117</f>
        <v>0</v>
      </c>
      <c r="F120" s="446">
        <f>'Daļu izvēle'!X117</f>
        <v>0</v>
      </c>
      <c r="G120" s="117">
        <f>'Daļu izvēle'!Y117</f>
        <v>0</v>
      </c>
      <c r="H120" s="118">
        <f>'Daļu izvēle'!Z117</f>
        <v>0</v>
      </c>
      <c r="I120" s="383"/>
      <c r="J120" s="454">
        <f t="shared" si="12"/>
        <v>0</v>
      </c>
      <c r="K120" s="139" t="str">
        <f>IF($Y120,IF(AND($I120&lt;&gt;"",$I120&lt;&gt;0),ROUND(ROUND($I120,3)*Cenas!$B$31*Cenas!B$35,2),0),"")</f>
        <v/>
      </c>
      <c r="L120" s="119" t="str">
        <f>IF($Y120,IF(AND($I120&lt;&gt;"",$I120&lt;&gt;0),ROUND(ROUND($I120,3)*Cenas!$B$31*Cenas!C$35,2),0),"")</f>
        <v/>
      </c>
      <c r="M120" s="119" t="str">
        <f>IF($Y120,IF(AND($I120&lt;&gt;"",$I120&lt;&gt;0),ROUND(ROUND($I120,3)*Cenas!$B$31*Cenas!D$35,2),0),"")</f>
        <v/>
      </c>
      <c r="N120" s="140" t="str">
        <f>IF($Y120,IF(AND($I120&lt;&gt;"",$I120&lt;&gt;0),ROUND(ROUND($I120,3)*Cenas!$B$31*Cenas!E$35,2),0),"")</f>
        <v/>
      </c>
      <c r="Q120" s="1" t="e">
        <f t="shared" si="8"/>
        <v>#VALUE!</v>
      </c>
      <c r="R120" s="1" t="e">
        <f t="shared" si="9"/>
        <v>#VALUE!</v>
      </c>
      <c r="S120" s="1" t="e">
        <f t="shared" si="10"/>
        <v>#VALUE!</v>
      </c>
      <c r="T120" t="b">
        <f>OR(IF(U120,IF(W120,#REF!&gt;='Daļu izvēle'!J117)),NOT(W120))</f>
        <v>1</v>
      </c>
      <c r="U120" t="b">
        <f t="shared" si="11"/>
        <v>1</v>
      </c>
      <c r="V120" t="e">
        <f t="shared" si="13"/>
        <v>#VALUE!</v>
      </c>
      <c r="W120" t="b">
        <f>AND(NOT(ISBLANK('Daļu izvēle'!W117)),A120="x")</f>
        <v>0</v>
      </c>
      <c r="Y120" s="56" t="b">
        <f>AND($A120="x",'Daļu izvēle'!W117&lt;&gt;"",'Daļu izvēle'!W117&lt;&gt;0)</f>
        <v>0</v>
      </c>
      <c r="Z120" s="57" t="b">
        <f t="shared" si="14"/>
        <v>0</v>
      </c>
      <c r="AA120" s="57" t="b">
        <f>I120&gt;=0.85*Stādīšana!I120</f>
        <v>1</v>
      </c>
      <c r="AB120" s="57" t="b">
        <f t="shared" si="15"/>
        <v>1</v>
      </c>
    </row>
    <row r="121" spans="1:28" hidden="1" x14ac:dyDescent="0.3">
      <c r="A121" s="445" t="str">
        <f>SUBSTITUTE('Daļu izvēle'!A118,"0","")</f>
        <v/>
      </c>
      <c r="B121" s="443">
        <f>'Daļu izvēle'!B118</f>
        <v>110</v>
      </c>
      <c r="C121" s="365" t="str">
        <f>'Daļu izvēle'!C118</f>
        <v>Rietumvidzeme</v>
      </c>
      <c r="D121" s="366" t="str">
        <f>'Daļu izvēle'!D118</f>
        <v>Piejūras</v>
      </c>
      <c r="E121" s="446">
        <f>'Daļu izvēle'!W118</f>
        <v>120</v>
      </c>
      <c r="F121" s="446">
        <f>'Daļu izvēle'!X118</f>
        <v>100</v>
      </c>
      <c r="G121" s="117">
        <f>'Daļu izvēle'!Y118</f>
        <v>0</v>
      </c>
      <c r="H121" s="118">
        <f>'Daļu izvēle'!Z118</f>
        <v>0</v>
      </c>
      <c r="I121" s="383"/>
      <c r="J121" s="454">
        <f t="shared" si="12"/>
        <v>0</v>
      </c>
      <c r="K121" s="139" t="str">
        <f>IF($Y121,IF(AND($I121&lt;&gt;"",$I121&lt;&gt;0),ROUND(ROUND($I121,3)*Cenas!$B$31*Cenas!B$35,2),0),"")</f>
        <v/>
      </c>
      <c r="L121" s="119" t="str">
        <f>IF($Y121,IF(AND($I121&lt;&gt;"",$I121&lt;&gt;0),ROUND(ROUND($I121,3)*Cenas!$B$31*Cenas!C$35,2),0),"")</f>
        <v/>
      </c>
      <c r="M121" s="119" t="str">
        <f>IF($Y121,IF(AND($I121&lt;&gt;"",$I121&lt;&gt;0),ROUND(ROUND($I121,3)*Cenas!$B$31*Cenas!D$35,2),0),"")</f>
        <v/>
      </c>
      <c r="N121" s="140" t="str">
        <f>IF($Y121,IF(AND($I121&lt;&gt;"",$I121&lt;&gt;0),ROUND(ROUND($I121,3)*Cenas!$B$31*Cenas!E$35,2),0),"")</f>
        <v/>
      </c>
      <c r="Q121" s="1" t="e">
        <f t="shared" si="8"/>
        <v>#VALUE!</v>
      </c>
      <c r="R121" s="1" t="e">
        <f t="shared" si="9"/>
        <v>#VALUE!</v>
      </c>
      <c r="S121" s="1" t="e">
        <f t="shared" si="10"/>
        <v>#VALUE!</v>
      </c>
      <c r="T121" t="b">
        <f>OR(IF(U121,IF(W121,#REF!&gt;='Daļu izvēle'!J118)),NOT(W121))</f>
        <v>1</v>
      </c>
      <c r="U121" t="b">
        <f t="shared" si="11"/>
        <v>1</v>
      </c>
      <c r="V121" t="e">
        <f t="shared" si="13"/>
        <v>#VALUE!</v>
      </c>
      <c r="W121" t="b">
        <f>AND(NOT(ISBLANK('Daļu izvēle'!W118)),A121="x")</f>
        <v>0</v>
      </c>
      <c r="Y121" s="56" t="b">
        <f>AND($A121="x",'Daļu izvēle'!W118&lt;&gt;"",'Daļu izvēle'!W118&lt;&gt;0)</f>
        <v>0</v>
      </c>
      <c r="Z121" s="57" t="b">
        <f t="shared" si="14"/>
        <v>0</v>
      </c>
      <c r="AA121" s="57" t="b">
        <f>I121&gt;=0.85*Stādīšana!I121</f>
        <v>1</v>
      </c>
      <c r="AB121" s="57" t="b">
        <f t="shared" si="15"/>
        <v>1</v>
      </c>
    </row>
    <row r="122" spans="1:28" hidden="1" x14ac:dyDescent="0.3">
      <c r="A122" s="445" t="str">
        <f>SUBSTITUTE('Daļu izvēle'!A119,"0","")</f>
        <v/>
      </c>
      <c r="B122" s="443">
        <f>'Daļu izvēle'!B119</f>
        <v>111</v>
      </c>
      <c r="C122" s="365" t="str">
        <f>'Daļu izvēle'!C119</f>
        <v>Rietumvidzeme</v>
      </c>
      <c r="D122" s="366" t="str">
        <f>'Daļu izvēle'!D119</f>
        <v>Piejūras</v>
      </c>
      <c r="E122" s="446">
        <f>'Daļu izvēle'!W119</f>
        <v>0</v>
      </c>
      <c r="F122" s="446">
        <f>'Daļu izvēle'!X119</f>
        <v>0</v>
      </c>
      <c r="G122" s="117">
        <f>'Daļu izvēle'!Y119</f>
        <v>0</v>
      </c>
      <c r="H122" s="118">
        <f>'Daļu izvēle'!Z119</f>
        <v>0</v>
      </c>
      <c r="I122" s="383"/>
      <c r="J122" s="454">
        <f t="shared" si="12"/>
        <v>0</v>
      </c>
      <c r="K122" s="139" t="str">
        <f>IF($Y122,IF(AND($I122&lt;&gt;"",$I122&lt;&gt;0),ROUND(ROUND($I122,3)*Cenas!$B$31*Cenas!B$35,2),0),"")</f>
        <v/>
      </c>
      <c r="L122" s="119" t="str">
        <f>IF($Y122,IF(AND($I122&lt;&gt;"",$I122&lt;&gt;0),ROUND(ROUND($I122,3)*Cenas!$B$31*Cenas!C$35,2),0),"")</f>
        <v/>
      </c>
      <c r="M122" s="119" t="str">
        <f>IF($Y122,IF(AND($I122&lt;&gt;"",$I122&lt;&gt;0),ROUND(ROUND($I122,3)*Cenas!$B$31*Cenas!D$35,2),0),"")</f>
        <v/>
      </c>
      <c r="N122" s="140" t="str">
        <f>IF($Y122,IF(AND($I122&lt;&gt;"",$I122&lt;&gt;0),ROUND(ROUND($I122,3)*Cenas!$B$31*Cenas!E$35,2),0),"")</f>
        <v/>
      </c>
      <c r="Q122" s="1" t="e">
        <f t="shared" si="8"/>
        <v>#VALUE!</v>
      </c>
      <c r="R122" s="1" t="e">
        <f t="shared" si="9"/>
        <v>#VALUE!</v>
      </c>
      <c r="S122" s="1" t="e">
        <f t="shared" si="10"/>
        <v>#VALUE!</v>
      </c>
      <c r="T122" t="b">
        <f>OR(IF(U122,IF(W122,#REF!&gt;='Daļu izvēle'!J119)),NOT(W122))</f>
        <v>1</v>
      </c>
      <c r="U122" t="b">
        <f t="shared" si="11"/>
        <v>1</v>
      </c>
      <c r="V122" t="e">
        <f t="shared" si="13"/>
        <v>#VALUE!</v>
      </c>
      <c r="W122" t="b">
        <f>AND(NOT(ISBLANK('Daļu izvēle'!W119)),A122="x")</f>
        <v>0</v>
      </c>
      <c r="Y122" s="56" t="b">
        <f>AND($A122="x",'Daļu izvēle'!W119&lt;&gt;"",'Daļu izvēle'!W119&lt;&gt;0)</f>
        <v>0</v>
      </c>
      <c r="Z122" s="57" t="b">
        <f t="shared" si="14"/>
        <v>0</v>
      </c>
      <c r="AA122" s="57" t="b">
        <f>I122&gt;=0.85*Stādīšana!I122</f>
        <v>1</v>
      </c>
      <c r="AB122" s="57" t="b">
        <f t="shared" si="15"/>
        <v>1</v>
      </c>
    </row>
    <row r="123" spans="1:28" hidden="1" x14ac:dyDescent="0.3">
      <c r="A123" s="445" t="str">
        <f>SUBSTITUTE('Daļu izvēle'!A120,"0","")</f>
        <v/>
      </c>
      <c r="B123" s="443">
        <f>'Daļu izvēle'!B120</f>
        <v>112</v>
      </c>
      <c r="C123" s="365" t="str">
        <f>'Daļu izvēle'!C120</f>
        <v>Rietumvidzeme</v>
      </c>
      <c r="D123" s="366" t="str">
        <f>'Daļu izvēle'!D120</f>
        <v>Piejūras</v>
      </c>
      <c r="E123" s="446">
        <f>'Daļu izvēle'!W120</f>
        <v>0</v>
      </c>
      <c r="F123" s="446">
        <f>'Daļu izvēle'!X120</f>
        <v>0</v>
      </c>
      <c r="G123" s="117">
        <f>'Daļu izvēle'!Y120</f>
        <v>0</v>
      </c>
      <c r="H123" s="118">
        <f>'Daļu izvēle'!Z120</f>
        <v>0</v>
      </c>
      <c r="I123" s="383"/>
      <c r="J123" s="454">
        <f t="shared" si="12"/>
        <v>0</v>
      </c>
      <c r="K123" s="139" t="str">
        <f>IF($Y123,IF(AND($I123&lt;&gt;"",$I123&lt;&gt;0),ROUND(ROUND($I123,3)*Cenas!$B$31*Cenas!B$35,2),0),"")</f>
        <v/>
      </c>
      <c r="L123" s="119" t="str">
        <f>IF($Y123,IF(AND($I123&lt;&gt;"",$I123&lt;&gt;0),ROUND(ROUND($I123,3)*Cenas!$B$31*Cenas!C$35,2),0),"")</f>
        <v/>
      </c>
      <c r="M123" s="119" t="str">
        <f>IF($Y123,IF(AND($I123&lt;&gt;"",$I123&lt;&gt;0),ROUND(ROUND($I123,3)*Cenas!$B$31*Cenas!D$35,2),0),"")</f>
        <v/>
      </c>
      <c r="N123" s="140" t="str">
        <f>IF($Y123,IF(AND($I123&lt;&gt;"",$I123&lt;&gt;0),ROUND(ROUND($I123,3)*Cenas!$B$31*Cenas!E$35,2),0),"")</f>
        <v/>
      </c>
      <c r="Q123" s="1" t="e">
        <f t="shared" si="8"/>
        <v>#VALUE!</v>
      </c>
      <c r="R123" s="1" t="e">
        <f t="shared" si="9"/>
        <v>#VALUE!</v>
      </c>
      <c r="S123" s="1" t="e">
        <f t="shared" si="10"/>
        <v>#VALUE!</v>
      </c>
      <c r="T123" t="b">
        <f>OR(IF(U123,IF(W123,#REF!&gt;='Daļu izvēle'!J120)),NOT(W123))</f>
        <v>1</v>
      </c>
      <c r="U123" t="b">
        <f t="shared" si="11"/>
        <v>1</v>
      </c>
      <c r="V123" t="e">
        <f t="shared" si="13"/>
        <v>#VALUE!</v>
      </c>
      <c r="W123" t="b">
        <f>AND(NOT(ISBLANK('Daļu izvēle'!W120)),A123="x")</f>
        <v>0</v>
      </c>
      <c r="Y123" s="56" t="b">
        <f>AND($A123="x",'Daļu izvēle'!W120&lt;&gt;"",'Daļu izvēle'!W120&lt;&gt;0)</f>
        <v>0</v>
      </c>
      <c r="Z123" s="57" t="b">
        <f t="shared" si="14"/>
        <v>0</v>
      </c>
      <c r="AA123" s="57" t="b">
        <f>I123&gt;=0.85*Stādīšana!I123</f>
        <v>1</v>
      </c>
      <c r="AB123" s="57" t="b">
        <f t="shared" si="15"/>
        <v>1</v>
      </c>
    </row>
    <row r="124" spans="1:28" hidden="1" x14ac:dyDescent="0.3">
      <c r="A124" s="445" t="str">
        <f>SUBSTITUTE('Daļu izvēle'!A121,"0","")</f>
        <v/>
      </c>
      <c r="B124" s="443">
        <f>'Daļu izvēle'!B121</f>
        <v>113</v>
      </c>
      <c r="C124" s="365" t="str">
        <f>'Daļu izvēle'!C121</f>
        <v>Rietumvidzeme</v>
      </c>
      <c r="D124" s="366" t="str">
        <f>'Daļu izvēle'!D121</f>
        <v>Piejūras</v>
      </c>
      <c r="E124" s="446">
        <f>'Daļu izvēle'!W121</f>
        <v>0</v>
      </c>
      <c r="F124" s="446">
        <f>'Daļu izvēle'!X121</f>
        <v>0</v>
      </c>
      <c r="G124" s="117">
        <f>'Daļu izvēle'!Y121</f>
        <v>0</v>
      </c>
      <c r="H124" s="118">
        <f>'Daļu izvēle'!Z121</f>
        <v>0</v>
      </c>
      <c r="I124" s="383"/>
      <c r="J124" s="454">
        <f t="shared" si="12"/>
        <v>0</v>
      </c>
      <c r="K124" s="139" t="str">
        <f>IF($Y124,IF(AND($I124&lt;&gt;"",$I124&lt;&gt;0),ROUND(ROUND($I124,3)*Cenas!$B$31*Cenas!B$35,2),0),"")</f>
        <v/>
      </c>
      <c r="L124" s="119" t="str">
        <f>IF($Y124,IF(AND($I124&lt;&gt;"",$I124&lt;&gt;0),ROUND(ROUND($I124,3)*Cenas!$B$31*Cenas!C$35,2),0),"")</f>
        <v/>
      </c>
      <c r="M124" s="119" t="str">
        <f>IF($Y124,IF(AND($I124&lt;&gt;"",$I124&lt;&gt;0),ROUND(ROUND($I124,3)*Cenas!$B$31*Cenas!D$35,2),0),"")</f>
        <v/>
      </c>
      <c r="N124" s="140" t="str">
        <f>IF($Y124,IF(AND($I124&lt;&gt;"",$I124&lt;&gt;0),ROUND(ROUND($I124,3)*Cenas!$B$31*Cenas!E$35,2),0),"")</f>
        <v/>
      </c>
      <c r="Q124" s="1" t="e">
        <f t="shared" si="8"/>
        <v>#VALUE!</v>
      </c>
      <c r="R124" s="1" t="e">
        <f t="shared" si="9"/>
        <v>#VALUE!</v>
      </c>
      <c r="S124" s="1" t="e">
        <f t="shared" si="10"/>
        <v>#VALUE!</v>
      </c>
      <c r="T124" t="b">
        <f>OR(IF(U124,IF(W124,#REF!&gt;='Daļu izvēle'!J121)),NOT(W124))</f>
        <v>1</v>
      </c>
      <c r="U124" t="b">
        <f t="shared" si="11"/>
        <v>1</v>
      </c>
      <c r="V124" t="e">
        <f t="shared" si="13"/>
        <v>#VALUE!</v>
      </c>
      <c r="W124" t="b">
        <f>AND(NOT(ISBLANK('Daļu izvēle'!W121)),A124="x")</f>
        <v>0</v>
      </c>
      <c r="Y124" s="56" t="b">
        <f>AND($A124="x",'Daļu izvēle'!W121&lt;&gt;"",'Daļu izvēle'!W121&lt;&gt;0)</f>
        <v>0</v>
      </c>
      <c r="Z124" s="57" t="b">
        <f t="shared" si="14"/>
        <v>0</v>
      </c>
      <c r="AA124" s="57" t="b">
        <f>I124&gt;=0.85*Stādīšana!I124</f>
        <v>1</v>
      </c>
      <c r="AB124" s="57" t="b">
        <f t="shared" si="15"/>
        <v>1</v>
      </c>
    </row>
    <row r="125" spans="1:28" hidden="1" x14ac:dyDescent="0.3">
      <c r="A125" s="445" t="str">
        <f>SUBSTITUTE('Daļu izvēle'!A122,"0","")</f>
        <v/>
      </c>
      <c r="B125" s="443">
        <f>'Daļu izvēle'!B122</f>
        <v>114</v>
      </c>
      <c r="C125" s="365" t="str">
        <f>'Daļu izvēle'!C122</f>
        <v>Rietumvidzeme</v>
      </c>
      <c r="D125" s="366" t="str">
        <f>'Daļu izvēle'!D122</f>
        <v>Limbažu</v>
      </c>
      <c r="E125" s="446">
        <f>'Daļu izvēle'!W122</f>
        <v>120</v>
      </c>
      <c r="F125" s="446">
        <f>'Daļu izvēle'!X122</f>
        <v>100</v>
      </c>
      <c r="G125" s="117">
        <f>'Daļu izvēle'!Y122</f>
        <v>0</v>
      </c>
      <c r="H125" s="118">
        <f>'Daļu izvēle'!Z122</f>
        <v>0</v>
      </c>
      <c r="I125" s="383"/>
      <c r="J125" s="454">
        <f t="shared" si="12"/>
        <v>0</v>
      </c>
      <c r="K125" s="139" t="str">
        <f>IF($Y125,IF(AND($I125&lt;&gt;"",$I125&lt;&gt;0),ROUND(ROUND($I125,3)*Cenas!$B$31*Cenas!B$35,2),0),"")</f>
        <v/>
      </c>
      <c r="L125" s="119" t="str">
        <f>IF($Y125,IF(AND($I125&lt;&gt;"",$I125&lt;&gt;0),ROUND(ROUND($I125,3)*Cenas!$B$31*Cenas!C$35,2),0),"")</f>
        <v/>
      </c>
      <c r="M125" s="119" t="str">
        <f>IF($Y125,IF(AND($I125&lt;&gt;"",$I125&lt;&gt;0),ROUND(ROUND($I125,3)*Cenas!$B$31*Cenas!D$35,2),0),"")</f>
        <v/>
      </c>
      <c r="N125" s="140" t="str">
        <f>IF($Y125,IF(AND($I125&lt;&gt;"",$I125&lt;&gt;0),ROUND(ROUND($I125,3)*Cenas!$B$31*Cenas!E$35,2),0),"")</f>
        <v/>
      </c>
      <c r="Q125" s="1" t="e">
        <f t="shared" si="8"/>
        <v>#VALUE!</v>
      </c>
      <c r="R125" s="1" t="e">
        <f t="shared" si="9"/>
        <v>#VALUE!</v>
      </c>
      <c r="S125" s="1" t="e">
        <f t="shared" si="10"/>
        <v>#VALUE!</v>
      </c>
      <c r="T125" t="b">
        <f>OR(IF(U125,IF(W125,#REF!&gt;='Daļu izvēle'!J122)),NOT(W125))</f>
        <v>1</v>
      </c>
      <c r="U125" t="b">
        <f t="shared" si="11"/>
        <v>1</v>
      </c>
      <c r="V125" t="e">
        <f t="shared" si="13"/>
        <v>#VALUE!</v>
      </c>
      <c r="W125" t="b">
        <f>AND(NOT(ISBLANK('Daļu izvēle'!W122)),A125="x")</f>
        <v>0</v>
      </c>
      <c r="Y125" s="56" t="b">
        <f>AND($A125="x",'Daļu izvēle'!W122&lt;&gt;"",'Daļu izvēle'!W122&lt;&gt;0)</f>
        <v>0</v>
      </c>
      <c r="Z125" s="57" t="b">
        <f t="shared" si="14"/>
        <v>0</v>
      </c>
      <c r="AA125" s="57" t="b">
        <f>I125&gt;=0.85*Stādīšana!I125</f>
        <v>1</v>
      </c>
      <c r="AB125" s="57" t="b">
        <f t="shared" si="15"/>
        <v>1</v>
      </c>
    </row>
    <row r="126" spans="1:28" hidden="1" x14ac:dyDescent="0.3">
      <c r="A126" s="445" t="str">
        <f>SUBSTITUTE('Daļu izvēle'!A123,"0","")</f>
        <v/>
      </c>
      <c r="B126" s="443">
        <f>'Daļu izvēle'!B123</f>
        <v>115</v>
      </c>
      <c r="C126" s="365" t="str">
        <f>'Daļu izvēle'!C123</f>
        <v>Rietumvidzeme</v>
      </c>
      <c r="D126" s="366" t="str">
        <f>'Daļu izvēle'!D123</f>
        <v>Limbažu</v>
      </c>
      <c r="E126" s="446">
        <f>'Daļu izvēle'!W123</f>
        <v>80</v>
      </c>
      <c r="F126" s="446">
        <f>'Daļu izvēle'!X123</f>
        <v>0</v>
      </c>
      <c r="G126" s="117">
        <f>'Daļu izvēle'!Y123</f>
        <v>0</v>
      </c>
      <c r="H126" s="118">
        <f>'Daļu izvēle'!Z123</f>
        <v>0</v>
      </c>
      <c r="I126" s="383"/>
      <c r="J126" s="454">
        <f t="shared" si="12"/>
        <v>0</v>
      </c>
      <c r="K126" s="139" t="str">
        <f>IF($Y126,IF(AND($I126&lt;&gt;"",$I126&lt;&gt;0),ROUND(ROUND($I126,3)*Cenas!$B$31*Cenas!B$35,2),0),"")</f>
        <v/>
      </c>
      <c r="L126" s="119" t="str">
        <f>IF($Y126,IF(AND($I126&lt;&gt;"",$I126&lt;&gt;0),ROUND(ROUND($I126,3)*Cenas!$B$31*Cenas!C$35,2),0),"")</f>
        <v/>
      </c>
      <c r="M126" s="119" t="str">
        <f>IF($Y126,IF(AND($I126&lt;&gt;"",$I126&lt;&gt;0),ROUND(ROUND($I126,3)*Cenas!$B$31*Cenas!D$35,2),0),"")</f>
        <v/>
      </c>
      <c r="N126" s="140" t="str">
        <f>IF($Y126,IF(AND($I126&lt;&gt;"",$I126&lt;&gt;0),ROUND(ROUND($I126,3)*Cenas!$B$31*Cenas!E$35,2),0),"")</f>
        <v/>
      </c>
      <c r="Q126" s="1" t="e">
        <f t="shared" si="8"/>
        <v>#VALUE!</v>
      </c>
      <c r="R126" s="1" t="e">
        <f t="shared" si="9"/>
        <v>#VALUE!</v>
      </c>
      <c r="S126" s="1" t="e">
        <f t="shared" si="10"/>
        <v>#VALUE!</v>
      </c>
      <c r="T126" t="b">
        <f>OR(IF(U126,IF(W126,#REF!&gt;='Daļu izvēle'!J123)),NOT(W126))</f>
        <v>1</v>
      </c>
      <c r="U126" t="b">
        <f t="shared" si="11"/>
        <v>1</v>
      </c>
      <c r="V126" t="e">
        <f t="shared" si="13"/>
        <v>#VALUE!</v>
      </c>
      <c r="W126" t="b">
        <f>AND(NOT(ISBLANK('Daļu izvēle'!W123)),A126="x")</f>
        <v>0</v>
      </c>
      <c r="Y126" s="56" t="b">
        <f>AND($A126="x",'Daļu izvēle'!W123&lt;&gt;"",'Daļu izvēle'!W123&lt;&gt;0)</f>
        <v>0</v>
      </c>
      <c r="Z126" s="57" t="b">
        <f t="shared" si="14"/>
        <v>0</v>
      </c>
      <c r="AA126" s="57" t="b">
        <f>I126&gt;=0.85*Stādīšana!I126</f>
        <v>1</v>
      </c>
      <c r="AB126" s="57" t="b">
        <f t="shared" si="15"/>
        <v>1</v>
      </c>
    </row>
    <row r="127" spans="1:28" hidden="1" x14ac:dyDescent="0.3">
      <c r="A127" s="445" t="str">
        <f>SUBSTITUTE('Daļu izvēle'!A124,"0","")</f>
        <v/>
      </c>
      <c r="B127" s="443">
        <f>'Daļu izvēle'!B124</f>
        <v>116</v>
      </c>
      <c r="C127" s="365" t="str">
        <f>'Daļu izvēle'!C124</f>
        <v>Rietumvidzeme</v>
      </c>
      <c r="D127" s="366" t="str">
        <f>'Daļu izvēle'!D124</f>
        <v>Limbažu</v>
      </c>
      <c r="E127" s="446">
        <f>'Daļu izvēle'!W124</f>
        <v>0</v>
      </c>
      <c r="F127" s="446">
        <f>'Daļu izvēle'!X124</f>
        <v>0</v>
      </c>
      <c r="G127" s="117">
        <f>'Daļu izvēle'!Y124</f>
        <v>0</v>
      </c>
      <c r="H127" s="118">
        <f>'Daļu izvēle'!Z124</f>
        <v>0</v>
      </c>
      <c r="I127" s="383"/>
      <c r="J127" s="454">
        <f t="shared" si="12"/>
        <v>0</v>
      </c>
      <c r="K127" s="139" t="str">
        <f>IF($Y127,IF(AND($I127&lt;&gt;"",$I127&lt;&gt;0),ROUND(ROUND($I127,3)*Cenas!$B$31*Cenas!B$35,2),0),"")</f>
        <v/>
      </c>
      <c r="L127" s="119" t="str">
        <f>IF($Y127,IF(AND($I127&lt;&gt;"",$I127&lt;&gt;0),ROUND(ROUND($I127,3)*Cenas!$B$31*Cenas!C$35,2),0),"")</f>
        <v/>
      </c>
      <c r="M127" s="119" t="str">
        <f>IF($Y127,IF(AND($I127&lt;&gt;"",$I127&lt;&gt;0),ROUND(ROUND($I127,3)*Cenas!$B$31*Cenas!D$35,2),0),"")</f>
        <v/>
      </c>
      <c r="N127" s="140" t="str">
        <f>IF($Y127,IF(AND($I127&lt;&gt;"",$I127&lt;&gt;0),ROUND(ROUND($I127,3)*Cenas!$B$31*Cenas!E$35,2),0),"")</f>
        <v/>
      </c>
      <c r="Q127" s="1" t="e">
        <f t="shared" si="8"/>
        <v>#VALUE!</v>
      </c>
      <c r="R127" s="1" t="e">
        <f t="shared" si="9"/>
        <v>#VALUE!</v>
      </c>
      <c r="S127" s="1" t="e">
        <f t="shared" si="10"/>
        <v>#VALUE!</v>
      </c>
      <c r="T127" t="b">
        <f>OR(IF(U127,IF(W127,#REF!&gt;='Daļu izvēle'!J124)),NOT(W127))</f>
        <v>1</v>
      </c>
      <c r="U127" t="b">
        <f t="shared" si="11"/>
        <v>1</v>
      </c>
      <c r="V127" t="e">
        <f t="shared" si="13"/>
        <v>#VALUE!</v>
      </c>
      <c r="W127" t="b">
        <f>AND(NOT(ISBLANK('Daļu izvēle'!W124)),A127="x")</f>
        <v>0</v>
      </c>
      <c r="Y127" s="56" t="b">
        <f>AND($A127="x",'Daļu izvēle'!W124&lt;&gt;"",'Daļu izvēle'!W124&lt;&gt;0)</f>
        <v>0</v>
      </c>
      <c r="Z127" s="57" t="b">
        <f t="shared" si="14"/>
        <v>0</v>
      </c>
      <c r="AA127" s="57" t="b">
        <f>I127&gt;=0.85*Stādīšana!I127</f>
        <v>1</v>
      </c>
      <c r="AB127" s="57" t="b">
        <f t="shared" si="15"/>
        <v>1</v>
      </c>
    </row>
    <row r="128" spans="1:28" hidden="1" x14ac:dyDescent="0.3">
      <c r="A128" s="445" t="str">
        <f>SUBSTITUTE('Daļu izvēle'!A125,"0","")</f>
        <v/>
      </c>
      <c r="B128" s="443">
        <f>'Daļu izvēle'!B125</f>
        <v>117</v>
      </c>
      <c r="C128" s="365" t="str">
        <f>'Daļu izvēle'!C125</f>
        <v>Rietumvidzeme</v>
      </c>
      <c r="D128" s="366" t="str">
        <f>'Daļu izvēle'!D125</f>
        <v>Limbažu</v>
      </c>
      <c r="E128" s="446">
        <f>'Daļu izvēle'!W125</f>
        <v>0</v>
      </c>
      <c r="F128" s="446">
        <f>'Daļu izvēle'!X125</f>
        <v>0</v>
      </c>
      <c r="G128" s="117">
        <f>'Daļu izvēle'!Y125</f>
        <v>0</v>
      </c>
      <c r="H128" s="118">
        <f>'Daļu izvēle'!Z125</f>
        <v>0</v>
      </c>
      <c r="I128" s="383"/>
      <c r="J128" s="454">
        <f t="shared" si="12"/>
        <v>0</v>
      </c>
      <c r="K128" s="139" t="str">
        <f>IF($Y128,IF(AND($I128&lt;&gt;"",$I128&lt;&gt;0),ROUND(ROUND($I128,3)*Cenas!$B$31*Cenas!B$35,2),0),"")</f>
        <v/>
      </c>
      <c r="L128" s="119" t="str">
        <f>IF($Y128,IF(AND($I128&lt;&gt;"",$I128&lt;&gt;0),ROUND(ROUND($I128,3)*Cenas!$B$31*Cenas!C$35,2),0),"")</f>
        <v/>
      </c>
      <c r="M128" s="119" t="str">
        <f>IF($Y128,IF(AND($I128&lt;&gt;"",$I128&lt;&gt;0),ROUND(ROUND($I128,3)*Cenas!$B$31*Cenas!D$35,2),0),"")</f>
        <v/>
      </c>
      <c r="N128" s="140" t="str">
        <f>IF($Y128,IF(AND($I128&lt;&gt;"",$I128&lt;&gt;0),ROUND(ROUND($I128,3)*Cenas!$B$31*Cenas!E$35,2),0),"")</f>
        <v/>
      </c>
      <c r="Q128" s="1" t="e">
        <f t="shared" si="8"/>
        <v>#VALUE!</v>
      </c>
      <c r="R128" s="1" t="e">
        <f t="shared" si="9"/>
        <v>#VALUE!</v>
      </c>
      <c r="S128" s="1" t="e">
        <f t="shared" si="10"/>
        <v>#VALUE!</v>
      </c>
      <c r="T128" t="b">
        <f>OR(IF(U128,IF(W128,#REF!&gt;='Daļu izvēle'!J125)),NOT(W128))</f>
        <v>1</v>
      </c>
      <c r="U128" t="b">
        <f t="shared" si="11"/>
        <v>1</v>
      </c>
      <c r="V128" t="e">
        <f t="shared" si="13"/>
        <v>#VALUE!</v>
      </c>
      <c r="W128" t="b">
        <f>AND(NOT(ISBLANK('Daļu izvēle'!W125)),A128="x")</f>
        <v>0</v>
      </c>
      <c r="Y128" s="56" t="b">
        <f>AND($A128="x",'Daļu izvēle'!W125&lt;&gt;"",'Daļu izvēle'!W125&lt;&gt;0)</f>
        <v>0</v>
      </c>
      <c r="Z128" s="57" t="b">
        <f t="shared" si="14"/>
        <v>0</v>
      </c>
      <c r="AA128" s="57" t="b">
        <f>I128&gt;=0.85*Stādīšana!I128</f>
        <v>1</v>
      </c>
      <c r="AB128" s="57" t="b">
        <f t="shared" si="15"/>
        <v>1</v>
      </c>
    </row>
    <row r="129" spans="1:28" hidden="1" x14ac:dyDescent="0.3">
      <c r="A129" s="445" t="str">
        <f>SUBSTITUTE('Daļu izvēle'!A126,"0","")</f>
        <v/>
      </c>
      <c r="B129" s="443">
        <f>'Daļu izvēle'!B126</f>
        <v>118</v>
      </c>
      <c r="C129" s="365" t="str">
        <f>'Daļu izvēle'!C126</f>
        <v>Rietumvidzeme</v>
      </c>
      <c r="D129" s="366" t="str">
        <f>'Daļu izvēle'!D126</f>
        <v>Limbažu</v>
      </c>
      <c r="E129" s="446">
        <f>'Daļu izvēle'!W126</f>
        <v>0</v>
      </c>
      <c r="F129" s="446">
        <f>'Daļu izvēle'!X126</f>
        <v>0</v>
      </c>
      <c r="G129" s="117">
        <f>'Daļu izvēle'!Y126</f>
        <v>0</v>
      </c>
      <c r="H129" s="118">
        <f>'Daļu izvēle'!Z126</f>
        <v>0</v>
      </c>
      <c r="I129" s="383"/>
      <c r="J129" s="454">
        <f t="shared" si="12"/>
        <v>0</v>
      </c>
      <c r="K129" s="139" t="str">
        <f>IF($Y129,IF(AND($I129&lt;&gt;"",$I129&lt;&gt;0),ROUND(ROUND($I129,3)*Cenas!$B$31*Cenas!B$35,2),0),"")</f>
        <v/>
      </c>
      <c r="L129" s="119" t="str">
        <f>IF($Y129,IF(AND($I129&lt;&gt;"",$I129&lt;&gt;0),ROUND(ROUND($I129,3)*Cenas!$B$31*Cenas!C$35,2),0),"")</f>
        <v/>
      </c>
      <c r="M129" s="119" t="str">
        <f>IF($Y129,IF(AND($I129&lt;&gt;"",$I129&lt;&gt;0),ROUND(ROUND($I129,3)*Cenas!$B$31*Cenas!D$35,2),0),"")</f>
        <v/>
      </c>
      <c r="N129" s="140" t="str">
        <f>IF($Y129,IF(AND($I129&lt;&gt;"",$I129&lt;&gt;0),ROUND(ROUND($I129,3)*Cenas!$B$31*Cenas!E$35,2),0),"")</f>
        <v/>
      </c>
      <c r="Q129" s="1" t="e">
        <f t="shared" si="8"/>
        <v>#VALUE!</v>
      </c>
      <c r="R129" s="1" t="e">
        <f t="shared" si="9"/>
        <v>#VALUE!</v>
      </c>
      <c r="S129" s="1" t="e">
        <f t="shared" si="10"/>
        <v>#VALUE!</v>
      </c>
      <c r="T129" t="b">
        <f>OR(IF(U129,IF(W129,#REF!&gt;='Daļu izvēle'!J126)),NOT(W129))</f>
        <v>1</v>
      </c>
      <c r="U129" t="b">
        <f t="shared" si="11"/>
        <v>1</v>
      </c>
      <c r="V129" t="e">
        <f t="shared" si="13"/>
        <v>#VALUE!</v>
      </c>
      <c r="W129" t="b">
        <f>AND(NOT(ISBLANK('Daļu izvēle'!W126)),A129="x")</f>
        <v>0</v>
      </c>
      <c r="Y129" s="56" t="b">
        <f>AND($A129="x",'Daļu izvēle'!W126&lt;&gt;"",'Daļu izvēle'!W126&lt;&gt;0)</f>
        <v>0</v>
      </c>
      <c r="Z129" s="57" t="b">
        <f t="shared" si="14"/>
        <v>0</v>
      </c>
      <c r="AA129" s="57" t="b">
        <f>I129&gt;=0.85*Stādīšana!I129</f>
        <v>1</v>
      </c>
      <c r="AB129" s="57" t="b">
        <f t="shared" si="15"/>
        <v>1</v>
      </c>
    </row>
    <row r="130" spans="1:28" hidden="1" x14ac:dyDescent="0.3">
      <c r="A130" s="445" t="str">
        <f>SUBSTITUTE('Daļu izvēle'!A127,"0","")</f>
        <v/>
      </c>
      <c r="B130" s="443">
        <f>'Daļu izvēle'!B127</f>
        <v>119</v>
      </c>
      <c r="C130" s="365" t="str">
        <f>'Daļu izvēle'!C127</f>
        <v>Rietumvidzeme</v>
      </c>
      <c r="D130" s="366" t="str">
        <f>'Daļu izvēle'!D127</f>
        <v>Valmieras</v>
      </c>
      <c r="E130" s="446">
        <f>'Daļu izvēle'!W127</f>
        <v>100</v>
      </c>
      <c r="F130" s="446">
        <f>'Daļu izvēle'!X127</f>
        <v>90</v>
      </c>
      <c r="G130" s="117">
        <f>'Daļu izvēle'!Y127</f>
        <v>0</v>
      </c>
      <c r="H130" s="118">
        <f>'Daļu izvēle'!Z127</f>
        <v>0</v>
      </c>
      <c r="I130" s="383"/>
      <c r="J130" s="454">
        <f t="shared" si="12"/>
        <v>0</v>
      </c>
      <c r="K130" s="139" t="str">
        <f>IF($Y130,IF(AND($I130&lt;&gt;"",$I130&lt;&gt;0),ROUND(ROUND($I130,3)*Cenas!$B$31*Cenas!B$35,2),0),"")</f>
        <v/>
      </c>
      <c r="L130" s="119" t="str">
        <f>IF($Y130,IF(AND($I130&lt;&gt;"",$I130&lt;&gt;0),ROUND(ROUND($I130,3)*Cenas!$B$31*Cenas!C$35,2),0),"")</f>
        <v/>
      </c>
      <c r="M130" s="119" t="str">
        <f>IF($Y130,IF(AND($I130&lt;&gt;"",$I130&lt;&gt;0),ROUND(ROUND($I130,3)*Cenas!$B$31*Cenas!D$35,2),0),"")</f>
        <v/>
      </c>
      <c r="N130" s="140" t="str">
        <f>IF($Y130,IF(AND($I130&lt;&gt;"",$I130&lt;&gt;0),ROUND(ROUND($I130,3)*Cenas!$B$31*Cenas!E$35,2),0),"")</f>
        <v/>
      </c>
      <c r="Q130" s="1" t="e">
        <f t="shared" si="8"/>
        <v>#VALUE!</v>
      </c>
      <c r="R130" s="1" t="e">
        <f t="shared" si="9"/>
        <v>#VALUE!</v>
      </c>
      <c r="S130" s="1" t="e">
        <f t="shared" si="10"/>
        <v>#VALUE!</v>
      </c>
      <c r="T130" t="b">
        <f>OR(IF(U130,IF(W130,#REF!&gt;='Daļu izvēle'!J127)),NOT(W130))</f>
        <v>1</v>
      </c>
      <c r="U130" t="b">
        <f t="shared" si="11"/>
        <v>1</v>
      </c>
      <c r="V130" t="e">
        <f t="shared" si="13"/>
        <v>#VALUE!</v>
      </c>
      <c r="W130" t="b">
        <f>AND(NOT(ISBLANK('Daļu izvēle'!W127)),A130="x")</f>
        <v>0</v>
      </c>
      <c r="Y130" s="56" t="b">
        <f>AND($A130="x",'Daļu izvēle'!W127&lt;&gt;"",'Daļu izvēle'!W127&lt;&gt;0)</f>
        <v>0</v>
      </c>
      <c r="Z130" s="57" t="b">
        <f t="shared" si="14"/>
        <v>0</v>
      </c>
      <c r="AA130" s="57" t="b">
        <f>I130&gt;=0.85*Stādīšana!I130</f>
        <v>1</v>
      </c>
      <c r="AB130" s="57" t="b">
        <f t="shared" si="15"/>
        <v>1</v>
      </c>
    </row>
    <row r="131" spans="1:28" hidden="1" x14ac:dyDescent="0.3">
      <c r="A131" s="445" t="str">
        <f>SUBSTITUTE('Daļu izvēle'!A128,"0","")</f>
        <v/>
      </c>
      <c r="B131" s="443">
        <f>'Daļu izvēle'!B128</f>
        <v>120</v>
      </c>
      <c r="C131" s="365" t="str">
        <f>'Daļu izvēle'!C128</f>
        <v>Rietumvidzeme</v>
      </c>
      <c r="D131" s="366" t="str">
        <f>'Daļu izvēle'!D128</f>
        <v>Valmieras</v>
      </c>
      <c r="E131" s="446">
        <f>'Daļu izvēle'!W128</f>
        <v>90</v>
      </c>
      <c r="F131" s="446">
        <f>'Daļu izvēle'!X128</f>
        <v>80</v>
      </c>
      <c r="G131" s="117">
        <f>'Daļu izvēle'!Y128</f>
        <v>0</v>
      </c>
      <c r="H131" s="118">
        <f>'Daļu izvēle'!Z128</f>
        <v>0</v>
      </c>
      <c r="I131" s="383"/>
      <c r="J131" s="454">
        <f t="shared" si="12"/>
        <v>0</v>
      </c>
      <c r="K131" s="139" t="str">
        <f>IF($Y131,IF(AND($I131&lt;&gt;"",$I131&lt;&gt;0),ROUND(ROUND($I131,3)*Cenas!$B$31*Cenas!B$35,2),0),"")</f>
        <v/>
      </c>
      <c r="L131" s="119" t="str">
        <f>IF($Y131,IF(AND($I131&lt;&gt;"",$I131&lt;&gt;0),ROUND(ROUND($I131,3)*Cenas!$B$31*Cenas!C$35,2),0),"")</f>
        <v/>
      </c>
      <c r="M131" s="119" t="str">
        <f>IF($Y131,IF(AND($I131&lt;&gt;"",$I131&lt;&gt;0),ROUND(ROUND($I131,3)*Cenas!$B$31*Cenas!D$35,2),0),"")</f>
        <v/>
      </c>
      <c r="N131" s="140" t="str">
        <f>IF($Y131,IF(AND($I131&lt;&gt;"",$I131&lt;&gt;0),ROUND(ROUND($I131,3)*Cenas!$B$31*Cenas!E$35,2),0),"")</f>
        <v/>
      </c>
      <c r="Q131" s="1" t="e">
        <f t="shared" si="8"/>
        <v>#VALUE!</v>
      </c>
      <c r="R131" s="1" t="e">
        <f t="shared" si="9"/>
        <v>#VALUE!</v>
      </c>
      <c r="S131" s="1" t="e">
        <f t="shared" si="10"/>
        <v>#VALUE!</v>
      </c>
      <c r="T131" t="b">
        <f>OR(IF(U131,IF(W131,#REF!&gt;='Daļu izvēle'!J128)),NOT(W131))</f>
        <v>1</v>
      </c>
      <c r="U131" t="b">
        <f t="shared" si="11"/>
        <v>1</v>
      </c>
      <c r="V131" t="e">
        <f t="shared" si="13"/>
        <v>#VALUE!</v>
      </c>
      <c r="W131" t="b">
        <f>AND(NOT(ISBLANK('Daļu izvēle'!W128)),A131="x")</f>
        <v>0</v>
      </c>
      <c r="Y131" s="56" t="b">
        <f>AND($A131="x",'Daļu izvēle'!W128&lt;&gt;"",'Daļu izvēle'!W128&lt;&gt;0)</f>
        <v>0</v>
      </c>
      <c r="Z131" s="57" t="b">
        <f t="shared" si="14"/>
        <v>0</v>
      </c>
      <c r="AA131" s="57" t="b">
        <f>I131&gt;=0.85*Stādīšana!I131</f>
        <v>1</v>
      </c>
      <c r="AB131" s="57" t="b">
        <f t="shared" si="15"/>
        <v>1</v>
      </c>
    </row>
    <row r="132" spans="1:28" hidden="1" x14ac:dyDescent="0.3">
      <c r="A132" s="445" t="str">
        <f>SUBSTITUTE('Daļu izvēle'!A129,"0","")</f>
        <v/>
      </c>
      <c r="B132" s="443">
        <f>'Daļu izvēle'!B129</f>
        <v>121</v>
      </c>
      <c r="C132" s="365" t="str">
        <f>'Daļu izvēle'!C129</f>
        <v>Rietumvidzeme</v>
      </c>
      <c r="D132" s="366" t="str">
        <f>'Daļu izvēle'!D129</f>
        <v>Valmieras</v>
      </c>
      <c r="E132" s="446">
        <f>'Daļu izvēle'!W129</f>
        <v>60</v>
      </c>
      <c r="F132" s="446">
        <f>'Daļu izvēle'!X129</f>
        <v>0</v>
      </c>
      <c r="G132" s="117">
        <f>'Daļu izvēle'!Y129</f>
        <v>0</v>
      </c>
      <c r="H132" s="118">
        <f>'Daļu izvēle'!Z129</f>
        <v>0</v>
      </c>
      <c r="I132" s="383"/>
      <c r="J132" s="454">
        <f t="shared" si="12"/>
        <v>0</v>
      </c>
      <c r="K132" s="139" t="str">
        <f>IF($Y132,IF(AND($I132&lt;&gt;"",$I132&lt;&gt;0),ROUND(ROUND($I132,3)*Cenas!$B$31*Cenas!B$35,2),0),"")</f>
        <v/>
      </c>
      <c r="L132" s="119" t="str">
        <f>IF($Y132,IF(AND($I132&lt;&gt;"",$I132&lt;&gt;0),ROUND(ROUND($I132,3)*Cenas!$B$31*Cenas!C$35,2),0),"")</f>
        <v/>
      </c>
      <c r="M132" s="119" t="str">
        <f>IF($Y132,IF(AND($I132&lt;&gt;"",$I132&lt;&gt;0),ROUND(ROUND($I132,3)*Cenas!$B$31*Cenas!D$35,2),0),"")</f>
        <v/>
      </c>
      <c r="N132" s="140" t="str">
        <f>IF($Y132,IF(AND($I132&lt;&gt;"",$I132&lt;&gt;0),ROUND(ROUND($I132,3)*Cenas!$B$31*Cenas!E$35,2),0),"")</f>
        <v/>
      </c>
      <c r="Q132" s="1" t="e">
        <f t="shared" si="8"/>
        <v>#VALUE!</v>
      </c>
      <c r="R132" s="1" t="e">
        <f t="shared" si="9"/>
        <v>#VALUE!</v>
      </c>
      <c r="S132" s="1" t="e">
        <f t="shared" si="10"/>
        <v>#VALUE!</v>
      </c>
      <c r="T132" t="b">
        <f>OR(IF(U132,IF(W132,#REF!&gt;='Daļu izvēle'!J129)),NOT(W132))</f>
        <v>1</v>
      </c>
      <c r="U132" t="b">
        <f t="shared" si="11"/>
        <v>1</v>
      </c>
      <c r="V132" t="e">
        <f t="shared" si="13"/>
        <v>#VALUE!</v>
      </c>
      <c r="W132" t="b">
        <f>AND(NOT(ISBLANK('Daļu izvēle'!W129)),A132="x")</f>
        <v>0</v>
      </c>
      <c r="Y132" s="56" t="b">
        <f>AND($A132="x",'Daļu izvēle'!W129&lt;&gt;"",'Daļu izvēle'!W129&lt;&gt;0)</f>
        <v>0</v>
      </c>
      <c r="Z132" s="57" t="b">
        <f t="shared" si="14"/>
        <v>0</v>
      </c>
      <c r="AA132" s="57" t="b">
        <f>I132&gt;=0.85*Stādīšana!I132</f>
        <v>1</v>
      </c>
      <c r="AB132" s="57" t="b">
        <f t="shared" si="15"/>
        <v>1</v>
      </c>
    </row>
    <row r="133" spans="1:28" hidden="1" x14ac:dyDescent="0.3">
      <c r="A133" s="445" t="str">
        <f>SUBSTITUTE('Daļu izvēle'!A130,"0","")</f>
        <v/>
      </c>
      <c r="B133" s="443">
        <f>'Daļu izvēle'!B130</f>
        <v>122</v>
      </c>
      <c r="C133" s="365" t="str">
        <f>'Daļu izvēle'!C130</f>
        <v>Rietumvidzeme</v>
      </c>
      <c r="D133" s="366" t="str">
        <f>'Daļu izvēle'!D130</f>
        <v>Valmieras</v>
      </c>
      <c r="E133" s="446">
        <f>'Daļu izvēle'!W130</f>
        <v>0</v>
      </c>
      <c r="F133" s="446">
        <f>'Daļu izvēle'!X130</f>
        <v>0</v>
      </c>
      <c r="G133" s="117">
        <f>'Daļu izvēle'!Y130</f>
        <v>0</v>
      </c>
      <c r="H133" s="118">
        <f>'Daļu izvēle'!Z130</f>
        <v>0</v>
      </c>
      <c r="I133" s="383"/>
      <c r="J133" s="454">
        <f t="shared" si="12"/>
        <v>0</v>
      </c>
      <c r="K133" s="139" t="str">
        <f>IF($Y133,IF(AND($I133&lt;&gt;"",$I133&lt;&gt;0),ROUND(ROUND($I133,3)*Cenas!$B$31*Cenas!B$35,2),0),"")</f>
        <v/>
      </c>
      <c r="L133" s="119" t="str">
        <f>IF($Y133,IF(AND($I133&lt;&gt;"",$I133&lt;&gt;0),ROUND(ROUND($I133,3)*Cenas!$B$31*Cenas!C$35,2),0),"")</f>
        <v/>
      </c>
      <c r="M133" s="119" t="str">
        <f>IF($Y133,IF(AND($I133&lt;&gt;"",$I133&lt;&gt;0),ROUND(ROUND($I133,3)*Cenas!$B$31*Cenas!D$35,2),0),"")</f>
        <v/>
      </c>
      <c r="N133" s="140" t="str">
        <f>IF($Y133,IF(AND($I133&lt;&gt;"",$I133&lt;&gt;0),ROUND(ROUND($I133,3)*Cenas!$B$31*Cenas!E$35,2),0),"")</f>
        <v/>
      </c>
      <c r="Q133" s="1" t="e">
        <f t="shared" si="8"/>
        <v>#VALUE!</v>
      </c>
      <c r="R133" s="1" t="e">
        <f t="shared" si="9"/>
        <v>#VALUE!</v>
      </c>
      <c r="S133" s="1" t="e">
        <f t="shared" si="10"/>
        <v>#VALUE!</v>
      </c>
      <c r="T133" t="b">
        <f>OR(IF(U133,IF(W133,#REF!&gt;='Daļu izvēle'!J130)),NOT(W133))</f>
        <v>1</v>
      </c>
      <c r="U133" t="b">
        <f t="shared" si="11"/>
        <v>1</v>
      </c>
      <c r="V133" t="e">
        <f t="shared" si="13"/>
        <v>#VALUE!</v>
      </c>
      <c r="W133" t="b">
        <f>AND(NOT(ISBLANK('Daļu izvēle'!W130)),A133="x")</f>
        <v>0</v>
      </c>
      <c r="Y133" s="56" t="b">
        <f>AND($A133="x",'Daļu izvēle'!W130&lt;&gt;"",'Daļu izvēle'!W130&lt;&gt;0)</f>
        <v>0</v>
      </c>
      <c r="Z133" s="57" t="b">
        <f t="shared" si="14"/>
        <v>0</v>
      </c>
      <c r="AA133" s="57" t="b">
        <f>I133&gt;=0.85*Stādīšana!I133</f>
        <v>1</v>
      </c>
      <c r="AB133" s="57" t="b">
        <f t="shared" si="15"/>
        <v>1</v>
      </c>
    </row>
    <row r="134" spans="1:28" hidden="1" x14ac:dyDescent="0.3">
      <c r="A134" s="445" t="str">
        <f>SUBSTITUTE('Daļu izvēle'!A131,"0","")</f>
        <v/>
      </c>
      <c r="B134" s="443">
        <f>'Daļu izvēle'!B131</f>
        <v>123</v>
      </c>
      <c r="C134" s="365" t="str">
        <f>'Daļu izvēle'!C131</f>
        <v>Rietumvidzeme</v>
      </c>
      <c r="D134" s="366" t="str">
        <f>'Daļu izvēle'!D131</f>
        <v>Valmieras</v>
      </c>
      <c r="E134" s="446">
        <f>'Daļu izvēle'!W131</f>
        <v>0</v>
      </c>
      <c r="F134" s="446">
        <f>'Daļu izvēle'!X131</f>
        <v>0</v>
      </c>
      <c r="G134" s="117">
        <f>'Daļu izvēle'!Y131</f>
        <v>0</v>
      </c>
      <c r="H134" s="118">
        <f>'Daļu izvēle'!Z131</f>
        <v>0</v>
      </c>
      <c r="I134" s="383"/>
      <c r="J134" s="454">
        <f t="shared" si="12"/>
        <v>0</v>
      </c>
      <c r="K134" s="139" t="str">
        <f>IF($Y134,IF(AND($I134&lt;&gt;"",$I134&lt;&gt;0),ROUND(ROUND($I134,3)*Cenas!$B$31*Cenas!B$35,2),0),"")</f>
        <v/>
      </c>
      <c r="L134" s="119" t="str">
        <f>IF($Y134,IF(AND($I134&lt;&gt;"",$I134&lt;&gt;0),ROUND(ROUND($I134,3)*Cenas!$B$31*Cenas!C$35,2),0),"")</f>
        <v/>
      </c>
      <c r="M134" s="119" t="str">
        <f>IF($Y134,IF(AND($I134&lt;&gt;"",$I134&lt;&gt;0),ROUND(ROUND($I134,3)*Cenas!$B$31*Cenas!D$35,2),0),"")</f>
        <v/>
      </c>
      <c r="N134" s="140" t="str">
        <f>IF($Y134,IF(AND($I134&lt;&gt;"",$I134&lt;&gt;0),ROUND(ROUND($I134,3)*Cenas!$B$31*Cenas!E$35,2),0),"")</f>
        <v/>
      </c>
      <c r="Q134" s="1" t="e">
        <f t="shared" si="8"/>
        <v>#VALUE!</v>
      </c>
      <c r="R134" s="1" t="e">
        <f t="shared" si="9"/>
        <v>#VALUE!</v>
      </c>
      <c r="S134" s="1" t="e">
        <f t="shared" si="10"/>
        <v>#VALUE!</v>
      </c>
      <c r="T134" t="b">
        <f>OR(IF(U134,IF(W134,#REF!&gt;='Daļu izvēle'!J131)),NOT(W134))</f>
        <v>1</v>
      </c>
      <c r="U134" t="b">
        <f t="shared" si="11"/>
        <v>1</v>
      </c>
      <c r="V134" t="e">
        <f t="shared" si="13"/>
        <v>#VALUE!</v>
      </c>
      <c r="W134" t="b">
        <f>AND(NOT(ISBLANK('Daļu izvēle'!W131)),A134="x")</f>
        <v>0</v>
      </c>
      <c r="Y134" s="56" t="b">
        <f>AND($A134="x",'Daļu izvēle'!W131&lt;&gt;"",'Daļu izvēle'!W131&lt;&gt;0)</f>
        <v>0</v>
      </c>
      <c r="Z134" s="57" t="b">
        <f t="shared" si="14"/>
        <v>0</v>
      </c>
      <c r="AA134" s="57" t="b">
        <f>I134&gt;=0.85*Stādīšana!I134</f>
        <v>1</v>
      </c>
      <c r="AB134" s="57" t="b">
        <f t="shared" si="15"/>
        <v>1</v>
      </c>
    </row>
    <row r="135" spans="1:28" hidden="1" x14ac:dyDescent="0.3">
      <c r="A135" s="445" t="str">
        <f>SUBSTITUTE('Daļu izvēle'!A132,"0","")</f>
        <v/>
      </c>
      <c r="B135" s="443">
        <f>'Daļu izvēle'!B132</f>
        <v>124</v>
      </c>
      <c r="C135" s="365" t="str">
        <f>'Daļu izvēle'!C132</f>
        <v>Rietumvidzeme</v>
      </c>
      <c r="D135" s="366" t="str">
        <f>'Daļu izvēle'!D132</f>
        <v>Valmieras</v>
      </c>
      <c r="E135" s="446">
        <f>'Daļu izvēle'!W132</f>
        <v>0</v>
      </c>
      <c r="F135" s="446">
        <f>'Daļu izvēle'!X132</f>
        <v>0</v>
      </c>
      <c r="G135" s="117">
        <f>'Daļu izvēle'!Y132</f>
        <v>0</v>
      </c>
      <c r="H135" s="118">
        <f>'Daļu izvēle'!Z132</f>
        <v>0</v>
      </c>
      <c r="I135" s="383"/>
      <c r="J135" s="454">
        <f t="shared" si="12"/>
        <v>0</v>
      </c>
      <c r="K135" s="139" t="str">
        <f>IF($Y135,IF(AND($I135&lt;&gt;"",$I135&lt;&gt;0),ROUND(ROUND($I135,3)*Cenas!$B$31*Cenas!B$35,2),0),"")</f>
        <v/>
      </c>
      <c r="L135" s="119" t="str">
        <f>IF($Y135,IF(AND($I135&lt;&gt;"",$I135&lt;&gt;0),ROUND(ROUND($I135,3)*Cenas!$B$31*Cenas!C$35,2),0),"")</f>
        <v/>
      </c>
      <c r="M135" s="119" t="str">
        <f>IF($Y135,IF(AND($I135&lt;&gt;"",$I135&lt;&gt;0),ROUND(ROUND($I135,3)*Cenas!$B$31*Cenas!D$35,2),0),"")</f>
        <v/>
      </c>
      <c r="N135" s="140" t="str">
        <f>IF($Y135,IF(AND($I135&lt;&gt;"",$I135&lt;&gt;0),ROUND(ROUND($I135,3)*Cenas!$B$31*Cenas!E$35,2),0),"")</f>
        <v/>
      </c>
      <c r="Q135" s="1" t="e">
        <f t="shared" si="8"/>
        <v>#VALUE!</v>
      </c>
      <c r="R135" s="1" t="e">
        <f t="shared" si="9"/>
        <v>#VALUE!</v>
      </c>
      <c r="S135" s="1" t="e">
        <f t="shared" si="10"/>
        <v>#VALUE!</v>
      </c>
      <c r="T135" t="b">
        <f>OR(IF(U135,IF(W135,#REF!&gt;='Daļu izvēle'!J132)),NOT(W135))</f>
        <v>1</v>
      </c>
      <c r="U135" t="b">
        <f t="shared" si="11"/>
        <v>1</v>
      </c>
      <c r="V135" t="e">
        <f t="shared" si="13"/>
        <v>#VALUE!</v>
      </c>
      <c r="W135" t="b">
        <f>AND(NOT(ISBLANK('Daļu izvēle'!W132)),A135="x")</f>
        <v>0</v>
      </c>
      <c r="Y135" s="56" t="b">
        <f>AND($A135="x",'Daļu izvēle'!W132&lt;&gt;"",'Daļu izvēle'!W132&lt;&gt;0)</f>
        <v>0</v>
      </c>
      <c r="Z135" s="57" t="b">
        <f t="shared" si="14"/>
        <v>0</v>
      </c>
      <c r="AA135" s="57" t="b">
        <f>I135&gt;=0.85*Stādīšana!I135</f>
        <v>1</v>
      </c>
      <c r="AB135" s="57" t="b">
        <f t="shared" si="15"/>
        <v>1</v>
      </c>
    </row>
    <row r="136" spans="1:28" hidden="1" x14ac:dyDescent="0.3">
      <c r="A136" s="445" t="str">
        <f>SUBSTITUTE('Daļu izvēle'!A133,"0","")</f>
        <v/>
      </c>
      <c r="B136" s="443">
        <f>'Daļu izvēle'!B133</f>
        <v>125</v>
      </c>
      <c r="C136" s="365" t="str">
        <f>'Daļu izvēle'!C133</f>
        <v>Rietumvidzeme</v>
      </c>
      <c r="D136" s="366" t="str">
        <f>'Daļu izvēle'!D133</f>
        <v>Ropažu</v>
      </c>
      <c r="E136" s="446">
        <f>'Daļu izvēle'!W133</f>
        <v>0</v>
      </c>
      <c r="F136" s="446">
        <f>'Daļu izvēle'!X133</f>
        <v>0</v>
      </c>
      <c r="G136" s="117">
        <f>'Daļu izvēle'!Y133</f>
        <v>0</v>
      </c>
      <c r="H136" s="118">
        <f>'Daļu izvēle'!Z133</f>
        <v>0</v>
      </c>
      <c r="I136" s="383"/>
      <c r="J136" s="454">
        <f t="shared" si="12"/>
        <v>0</v>
      </c>
      <c r="K136" s="139" t="str">
        <f>IF($Y136,IF(AND($I136&lt;&gt;"",$I136&lt;&gt;0),ROUND(ROUND($I136,3)*Cenas!$B$31*Cenas!B$35,2),0),"")</f>
        <v/>
      </c>
      <c r="L136" s="119" t="str">
        <f>IF($Y136,IF(AND($I136&lt;&gt;"",$I136&lt;&gt;0),ROUND(ROUND($I136,3)*Cenas!$B$31*Cenas!C$35,2),0),"")</f>
        <v/>
      </c>
      <c r="M136" s="119" t="str">
        <f>IF($Y136,IF(AND($I136&lt;&gt;"",$I136&lt;&gt;0),ROUND(ROUND($I136,3)*Cenas!$B$31*Cenas!D$35,2),0),"")</f>
        <v/>
      </c>
      <c r="N136" s="140" t="str">
        <f>IF($Y136,IF(AND($I136&lt;&gt;"",$I136&lt;&gt;0),ROUND(ROUND($I136,3)*Cenas!$B$31*Cenas!E$35,2),0),"")</f>
        <v/>
      </c>
      <c r="Q136" s="1" t="e">
        <f t="shared" si="8"/>
        <v>#VALUE!</v>
      </c>
      <c r="R136" s="1" t="e">
        <f t="shared" si="9"/>
        <v>#VALUE!</v>
      </c>
      <c r="S136" s="1" t="e">
        <f t="shared" si="10"/>
        <v>#VALUE!</v>
      </c>
      <c r="T136" t="b">
        <f>OR(IF(U136,IF(W136,#REF!&gt;='Daļu izvēle'!J133)),NOT(W136))</f>
        <v>1</v>
      </c>
      <c r="U136" t="b">
        <f t="shared" si="11"/>
        <v>1</v>
      </c>
      <c r="V136" t="e">
        <f t="shared" si="13"/>
        <v>#VALUE!</v>
      </c>
      <c r="W136" t="b">
        <f>AND(NOT(ISBLANK('Daļu izvēle'!W133)),A136="x")</f>
        <v>0</v>
      </c>
      <c r="Y136" s="56" t="b">
        <f>AND($A136="x",'Daļu izvēle'!W133&lt;&gt;"",'Daļu izvēle'!W133&lt;&gt;0)</f>
        <v>0</v>
      </c>
      <c r="Z136" s="57" t="b">
        <f t="shared" si="14"/>
        <v>0</v>
      </c>
      <c r="AA136" s="57" t="b">
        <f>I136&gt;=0.85*Stādīšana!I136</f>
        <v>1</v>
      </c>
      <c r="AB136" s="57" t="b">
        <f t="shared" si="15"/>
        <v>1</v>
      </c>
    </row>
    <row r="137" spans="1:28" hidden="1" x14ac:dyDescent="0.3">
      <c r="A137" s="445" t="str">
        <f>SUBSTITUTE('Daļu izvēle'!A134,"0","")</f>
        <v/>
      </c>
      <c r="B137" s="443">
        <f>'Daļu izvēle'!B134</f>
        <v>126</v>
      </c>
      <c r="C137" s="365" t="str">
        <f>'Daļu izvēle'!C134</f>
        <v>Rietumvidzeme</v>
      </c>
      <c r="D137" s="366" t="str">
        <f>'Daļu izvēle'!D134</f>
        <v>Ropažu</v>
      </c>
      <c r="E137" s="446">
        <f>'Daļu izvēle'!W134</f>
        <v>0</v>
      </c>
      <c r="F137" s="446">
        <f>'Daļu izvēle'!X134</f>
        <v>0</v>
      </c>
      <c r="G137" s="117">
        <f>'Daļu izvēle'!Y134</f>
        <v>0</v>
      </c>
      <c r="H137" s="118">
        <f>'Daļu izvēle'!Z134</f>
        <v>0</v>
      </c>
      <c r="I137" s="383"/>
      <c r="J137" s="454">
        <f t="shared" si="12"/>
        <v>0</v>
      </c>
      <c r="K137" s="139" t="str">
        <f>IF($Y137,IF(AND($I137&lt;&gt;"",$I137&lt;&gt;0),ROUND(ROUND($I137,3)*Cenas!$B$31*Cenas!B$35,2),0),"")</f>
        <v/>
      </c>
      <c r="L137" s="119" t="str">
        <f>IF($Y137,IF(AND($I137&lt;&gt;"",$I137&lt;&gt;0),ROUND(ROUND($I137,3)*Cenas!$B$31*Cenas!C$35,2),0),"")</f>
        <v/>
      </c>
      <c r="M137" s="119" t="str">
        <f>IF($Y137,IF(AND($I137&lt;&gt;"",$I137&lt;&gt;0),ROUND(ROUND($I137,3)*Cenas!$B$31*Cenas!D$35,2),0),"")</f>
        <v/>
      </c>
      <c r="N137" s="140" t="str">
        <f>IF($Y137,IF(AND($I137&lt;&gt;"",$I137&lt;&gt;0),ROUND(ROUND($I137,3)*Cenas!$B$31*Cenas!E$35,2),0),"")</f>
        <v/>
      </c>
      <c r="Q137" s="1" t="e">
        <f t="shared" si="8"/>
        <v>#VALUE!</v>
      </c>
      <c r="R137" s="1" t="e">
        <f t="shared" si="9"/>
        <v>#VALUE!</v>
      </c>
      <c r="S137" s="1" t="e">
        <f t="shared" si="10"/>
        <v>#VALUE!</v>
      </c>
      <c r="T137" t="b">
        <f>OR(IF(U137,IF(W137,#REF!&gt;='Daļu izvēle'!J134)),NOT(W137))</f>
        <v>1</v>
      </c>
      <c r="U137" t="b">
        <f t="shared" si="11"/>
        <v>1</v>
      </c>
      <c r="V137" t="e">
        <f t="shared" si="13"/>
        <v>#VALUE!</v>
      </c>
      <c r="W137" t="b">
        <f>AND(NOT(ISBLANK('Daļu izvēle'!W134)),A137="x")</f>
        <v>0</v>
      </c>
      <c r="Y137" s="56" t="b">
        <f>AND($A137="x",'Daļu izvēle'!W134&lt;&gt;"",'Daļu izvēle'!W134&lt;&gt;0)</f>
        <v>0</v>
      </c>
      <c r="Z137" s="57" t="b">
        <f t="shared" si="14"/>
        <v>0</v>
      </c>
      <c r="AA137" s="57" t="b">
        <f>I137&gt;=0.85*Stādīšana!I137</f>
        <v>1</v>
      </c>
      <c r="AB137" s="57" t="b">
        <f t="shared" si="15"/>
        <v>1</v>
      </c>
    </row>
    <row r="138" spans="1:28" hidden="1" x14ac:dyDescent="0.3">
      <c r="A138" s="445" t="str">
        <f>SUBSTITUTE('Daļu izvēle'!A135,"0","")</f>
        <v/>
      </c>
      <c r="B138" s="443">
        <f>'Daļu izvēle'!B135</f>
        <v>127</v>
      </c>
      <c r="C138" s="365" t="str">
        <f>'Daļu izvēle'!C135</f>
        <v>Rietumvidzeme</v>
      </c>
      <c r="D138" s="366" t="str">
        <f>'Daļu izvēle'!D135</f>
        <v>Ropažu</v>
      </c>
      <c r="E138" s="446">
        <f>'Daļu izvēle'!W135</f>
        <v>0</v>
      </c>
      <c r="F138" s="446">
        <f>'Daļu izvēle'!X135</f>
        <v>0</v>
      </c>
      <c r="G138" s="117">
        <f>'Daļu izvēle'!Y135</f>
        <v>0</v>
      </c>
      <c r="H138" s="118">
        <f>'Daļu izvēle'!Z135</f>
        <v>0</v>
      </c>
      <c r="I138" s="383"/>
      <c r="J138" s="454">
        <f t="shared" si="12"/>
        <v>0</v>
      </c>
      <c r="K138" s="139" t="str">
        <f>IF($Y138,IF(AND($I138&lt;&gt;"",$I138&lt;&gt;0),ROUND(ROUND($I138,3)*Cenas!$B$31*Cenas!B$35,2),0),"")</f>
        <v/>
      </c>
      <c r="L138" s="119" t="str">
        <f>IF($Y138,IF(AND($I138&lt;&gt;"",$I138&lt;&gt;0),ROUND(ROUND($I138,3)*Cenas!$B$31*Cenas!C$35,2),0),"")</f>
        <v/>
      </c>
      <c r="M138" s="119" t="str">
        <f>IF($Y138,IF(AND($I138&lt;&gt;"",$I138&lt;&gt;0),ROUND(ROUND($I138,3)*Cenas!$B$31*Cenas!D$35,2),0),"")</f>
        <v/>
      </c>
      <c r="N138" s="140" t="str">
        <f>IF($Y138,IF(AND($I138&lt;&gt;"",$I138&lt;&gt;0),ROUND(ROUND($I138,3)*Cenas!$B$31*Cenas!E$35,2),0),"")</f>
        <v/>
      </c>
      <c r="Q138" s="1" t="e">
        <f t="shared" si="8"/>
        <v>#VALUE!</v>
      </c>
      <c r="R138" s="1" t="e">
        <f t="shared" si="9"/>
        <v>#VALUE!</v>
      </c>
      <c r="S138" s="1" t="e">
        <f t="shared" si="10"/>
        <v>#VALUE!</v>
      </c>
      <c r="T138" t="b">
        <f>OR(IF(U138,IF(W138,#REF!&gt;='Daļu izvēle'!J135)),NOT(W138))</f>
        <v>1</v>
      </c>
      <c r="U138" t="b">
        <f t="shared" si="11"/>
        <v>1</v>
      </c>
      <c r="V138" t="e">
        <f t="shared" si="13"/>
        <v>#VALUE!</v>
      </c>
      <c r="W138" t="b">
        <f>AND(NOT(ISBLANK('Daļu izvēle'!W135)),A138="x")</f>
        <v>0</v>
      </c>
      <c r="Y138" s="56" t="b">
        <f>AND($A138="x",'Daļu izvēle'!W135&lt;&gt;"",'Daļu izvēle'!W135&lt;&gt;0)</f>
        <v>0</v>
      </c>
      <c r="Z138" s="57" t="b">
        <f t="shared" si="14"/>
        <v>0</v>
      </c>
      <c r="AA138" s="57" t="b">
        <f>I138&gt;=0.85*Stādīšana!I138</f>
        <v>1</v>
      </c>
      <c r="AB138" s="57" t="b">
        <f t="shared" si="15"/>
        <v>1</v>
      </c>
    </row>
    <row r="139" spans="1:28" hidden="1" x14ac:dyDescent="0.3">
      <c r="A139" s="445" t="str">
        <f>SUBSTITUTE('Daļu izvēle'!A136,"0","")</f>
        <v/>
      </c>
      <c r="B139" s="443">
        <f>'Daļu izvēle'!B136</f>
        <v>128</v>
      </c>
      <c r="C139" s="365" t="str">
        <f>'Daļu izvēle'!C136</f>
        <v>Rietumvidzeme</v>
      </c>
      <c r="D139" s="366" t="str">
        <f>'Daļu izvēle'!D136</f>
        <v>Vēru</v>
      </c>
      <c r="E139" s="446">
        <f>'Daļu izvēle'!W136</f>
        <v>100</v>
      </c>
      <c r="F139" s="446">
        <f>'Daļu izvēle'!X136</f>
        <v>80</v>
      </c>
      <c r="G139" s="117">
        <f>'Daļu izvēle'!Y136</f>
        <v>0</v>
      </c>
      <c r="H139" s="118">
        <f>'Daļu izvēle'!Z136</f>
        <v>0</v>
      </c>
      <c r="I139" s="383"/>
      <c r="J139" s="454">
        <f t="shared" si="12"/>
        <v>0</v>
      </c>
      <c r="K139" s="139" t="str">
        <f>IF($Y139,IF(AND($I139&lt;&gt;"",$I139&lt;&gt;0),ROUND(ROUND($I139,3)*Cenas!$B$31*Cenas!B$35,2),0),"")</f>
        <v/>
      </c>
      <c r="L139" s="119" t="str">
        <f>IF($Y139,IF(AND($I139&lt;&gt;"",$I139&lt;&gt;0),ROUND(ROUND($I139,3)*Cenas!$B$31*Cenas!C$35,2),0),"")</f>
        <v/>
      </c>
      <c r="M139" s="119" t="str">
        <f>IF($Y139,IF(AND($I139&lt;&gt;"",$I139&lt;&gt;0),ROUND(ROUND($I139,3)*Cenas!$B$31*Cenas!D$35,2),0),"")</f>
        <v/>
      </c>
      <c r="N139" s="140" t="str">
        <f>IF($Y139,IF(AND($I139&lt;&gt;"",$I139&lt;&gt;0),ROUND(ROUND($I139,3)*Cenas!$B$31*Cenas!E$35,2),0),"")</f>
        <v/>
      </c>
      <c r="Q139" s="1" t="e">
        <f t="shared" si="8"/>
        <v>#VALUE!</v>
      </c>
      <c r="R139" s="1" t="e">
        <f t="shared" si="9"/>
        <v>#VALUE!</v>
      </c>
      <c r="S139" s="1" t="e">
        <f t="shared" si="10"/>
        <v>#VALUE!</v>
      </c>
      <c r="T139" t="b">
        <f>OR(IF(U139,IF(W139,#REF!&gt;='Daļu izvēle'!J136)),NOT(W139))</f>
        <v>1</v>
      </c>
      <c r="U139" t="b">
        <f t="shared" si="11"/>
        <v>1</v>
      </c>
      <c r="V139" t="e">
        <f t="shared" si="13"/>
        <v>#VALUE!</v>
      </c>
      <c r="W139" t="b">
        <f>AND(NOT(ISBLANK('Daļu izvēle'!W136)),A139="x")</f>
        <v>0</v>
      </c>
      <c r="Y139" s="56" t="b">
        <f>AND($A139="x",'Daļu izvēle'!W136&lt;&gt;"",'Daļu izvēle'!W136&lt;&gt;0)</f>
        <v>0</v>
      </c>
      <c r="Z139" s="57" t="b">
        <f t="shared" si="14"/>
        <v>0</v>
      </c>
      <c r="AA139" s="57" t="b">
        <f>I139&gt;=0.85*Stādīšana!I139</f>
        <v>1</v>
      </c>
      <c r="AB139" s="57" t="b">
        <f t="shared" si="15"/>
        <v>1</v>
      </c>
    </row>
    <row r="140" spans="1:28" hidden="1" x14ac:dyDescent="0.3">
      <c r="A140" s="445" t="str">
        <f>SUBSTITUTE('Daļu izvēle'!A137,"0","")</f>
        <v/>
      </c>
      <c r="B140" s="443">
        <f>'Daļu izvēle'!B137</f>
        <v>129</v>
      </c>
      <c r="C140" s="365" t="str">
        <f>'Daļu izvēle'!C137</f>
        <v>Rietumvidzeme</v>
      </c>
      <c r="D140" s="366" t="str">
        <f>'Daļu izvēle'!D137</f>
        <v>Vēru</v>
      </c>
      <c r="E140" s="446">
        <f>'Daļu izvēle'!W137</f>
        <v>80</v>
      </c>
      <c r="F140" s="446">
        <f>'Daļu izvēle'!X137</f>
        <v>70</v>
      </c>
      <c r="G140" s="117">
        <f>'Daļu izvēle'!Y137</f>
        <v>0</v>
      </c>
      <c r="H140" s="118">
        <f>'Daļu izvēle'!Z137</f>
        <v>0</v>
      </c>
      <c r="I140" s="383"/>
      <c r="J140" s="454">
        <f t="shared" si="12"/>
        <v>0</v>
      </c>
      <c r="K140" s="139" t="str">
        <f>IF($Y140,IF(AND($I140&lt;&gt;"",$I140&lt;&gt;0),ROUND(ROUND($I140,3)*Cenas!$B$31*Cenas!B$35,2),0),"")</f>
        <v/>
      </c>
      <c r="L140" s="119" t="str">
        <f>IF($Y140,IF(AND($I140&lt;&gt;"",$I140&lt;&gt;0),ROUND(ROUND($I140,3)*Cenas!$B$31*Cenas!C$35,2),0),"")</f>
        <v/>
      </c>
      <c r="M140" s="119" t="str">
        <f>IF($Y140,IF(AND($I140&lt;&gt;"",$I140&lt;&gt;0),ROUND(ROUND($I140,3)*Cenas!$B$31*Cenas!D$35,2),0),"")</f>
        <v/>
      </c>
      <c r="N140" s="140" t="str">
        <f>IF($Y140,IF(AND($I140&lt;&gt;"",$I140&lt;&gt;0),ROUND(ROUND($I140,3)*Cenas!$B$31*Cenas!E$35,2),0),"")</f>
        <v/>
      </c>
      <c r="Q140" s="1" t="e">
        <f t="shared" ref="Q140:Q203" si="16">IF(AND(NOT(ISBLANK(K140)),NOT(ISBLANK(L140))),AND(K140*0.65&lt;=L140))</f>
        <v>#VALUE!</v>
      </c>
      <c r="R140" s="1" t="e">
        <f t="shared" ref="R140:R203" si="17">IF(AND(NOT(ISBLANK(L140)),NOT(ISBLANK(M140))),AND(L140*0.65&lt;=M140))</f>
        <v>#VALUE!</v>
      </c>
      <c r="S140" s="1" t="e">
        <f t="shared" ref="S140:S203" si="18">IF(AND(NOT(ISBLANK(M140)),NOT(ISBLANK(N140))),AND(M140*0.65&lt;=N140,N140&lt;=M140*1.35))</f>
        <v>#VALUE!</v>
      </c>
      <c r="T140" t="b">
        <f>OR(IF(U140,IF(W140,#REF!&gt;='Daļu izvēle'!J137)),NOT(W140))</f>
        <v>1</v>
      </c>
      <c r="U140" t="b">
        <f t="shared" ref="U140:U203" si="19">AND(NOT(ISBLANK(K140)),NOT(ISBLANK(L140)),NOT(ISBLANK(M140)),NOT(ISBLANK(N140)))</f>
        <v>1</v>
      </c>
      <c r="V140" t="e">
        <f t="shared" si="13"/>
        <v>#VALUE!</v>
      </c>
      <c r="W140" t="b">
        <f>AND(NOT(ISBLANK('Daļu izvēle'!W137)),A140="x")</f>
        <v>0</v>
      </c>
      <c r="Y140" s="56" t="b">
        <f>AND($A140="x",'Daļu izvēle'!W137&lt;&gt;"",'Daļu izvēle'!W137&lt;&gt;0)</f>
        <v>0</v>
      </c>
      <c r="Z140" s="57" t="b">
        <f t="shared" si="14"/>
        <v>0</v>
      </c>
      <c r="AA140" s="57" t="b">
        <f>I140&gt;=0.85*Stādīšana!I140</f>
        <v>1</v>
      </c>
      <c r="AB140" s="57" t="b">
        <f t="shared" si="15"/>
        <v>1</v>
      </c>
    </row>
    <row r="141" spans="1:28" hidden="1" x14ac:dyDescent="0.3">
      <c r="A141" s="445" t="str">
        <f>SUBSTITUTE('Daļu izvēle'!A138,"0","")</f>
        <v/>
      </c>
      <c r="B141" s="443">
        <f>'Daļu izvēle'!B138</f>
        <v>130</v>
      </c>
      <c r="C141" s="365" t="str">
        <f>'Daļu izvēle'!C138</f>
        <v>Rietumvidzeme</v>
      </c>
      <c r="D141" s="366" t="str">
        <f>'Daļu izvēle'!D138</f>
        <v>Vēru</v>
      </c>
      <c r="E141" s="446">
        <f>'Daļu izvēle'!W138</f>
        <v>40</v>
      </c>
      <c r="F141" s="446">
        <f>'Daļu izvēle'!X138</f>
        <v>0</v>
      </c>
      <c r="G141" s="117">
        <f>'Daļu izvēle'!Y138</f>
        <v>0</v>
      </c>
      <c r="H141" s="118">
        <f>'Daļu izvēle'!Z138</f>
        <v>0</v>
      </c>
      <c r="I141" s="383"/>
      <c r="J141" s="454">
        <f t="shared" ref="J141:J204" si="20">IF(AND(K141&lt;&gt;"",L141&lt;&gt;"",M141&lt;&gt;"",N141&lt;&gt;""),ROUND(AVERAGE(K141:N141),2),0)</f>
        <v>0</v>
      </c>
      <c r="K141" s="139" t="str">
        <f>IF($Y141,IF(AND($I141&lt;&gt;"",$I141&lt;&gt;0),ROUND(ROUND($I141,3)*Cenas!$B$31*Cenas!B$35,2),0),"")</f>
        <v/>
      </c>
      <c r="L141" s="119" t="str">
        <f>IF($Y141,IF(AND($I141&lt;&gt;"",$I141&lt;&gt;0),ROUND(ROUND($I141,3)*Cenas!$B$31*Cenas!C$35,2),0),"")</f>
        <v/>
      </c>
      <c r="M141" s="119" t="str">
        <f>IF($Y141,IF(AND($I141&lt;&gt;"",$I141&lt;&gt;0),ROUND(ROUND($I141,3)*Cenas!$B$31*Cenas!D$35,2),0),"")</f>
        <v/>
      </c>
      <c r="N141" s="140" t="str">
        <f>IF($Y141,IF(AND($I141&lt;&gt;"",$I141&lt;&gt;0),ROUND(ROUND($I141,3)*Cenas!$B$31*Cenas!E$35,2),0),"")</f>
        <v/>
      </c>
      <c r="Q141" s="1" t="e">
        <f t="shared" si="16"/>
        <v>#VALUE!</v>
      </c>
      <c r="R141" s="1" t="e">
        <f t="shared" si="17"/>
        <v>#VALUE!</v>
      </c>
      <c r="S141" s="1" t="e">
        <f t="shared" si="18"/>
        <v>#VALUE!</v>
      </c>
      <c r="T141" t="b">
        <f>OR(IF(U141,IF(W141,#REF!&gt;='Daļu izvēle'!J138)),NOT(W141))</f>
        <v>1</v>
      </c>
      <c r="U141" t="b">
        <f t="shared" si="19"/>
        <v>1</v>
      </c>
      <c r="V141" t="e">
        <f t="shared" ref="V141:V204" si="21">OR(AND(Q141,R141,S141,U141,T141),NOT(W141))</f>
        <v>#VALUE!</v>
      </c>
      <c r="W141" t="b">
        <f>AND(NOT(ISBLANK('Daļu izvēle'!W138)),A141="x")</f>
        <v>0</v>
      </c>
      <c r="Y141" s="56" t="b">
        <f>AND($A141="x",'Daļu izvēle'!W138&lt;&gt;"",'Daļu izvēle'!W138&lt;&gt;0)</f>
        <v>0</v>
      </c>
      <c r="Z141" s="57" t="b">
        <f t="shared" ref="Z141:Z204" si="22">AND(Y141=TRUE,I141&lt;&gt;"",I141&lt;&gt;0)</f>
        <v>0</v>
      </c>
      <c r="AA141" s="57" t="b">
        <f>I141&gt;=0.85*Stādīšana!I141</f>
        <v>1</v>
      </c>
      <c r="AB141" s="57" t="b">
        <f t="shared" ref="AB141:AB204" si="23">IF(Y141,AND(Y141,Z141),TRUE)</f>
        <v>1</v>
      </c>
    </row>
    <row r="142" spans="1:28" hidden="1" x14ac:dyDescent="0.3">
      <c r="A142" s="445" t="str">
        <f>SUBSTITUTE('Daļu izvēle'!A139,"0","")</f>
        <v/>
      </c>
      <c r="B142" s="443">
        <f>'Daļu izvēle'!B139</f>
        <v>131</v>
      </c>
      <c r="C142" s="365" t="str">
        <f>'Daļu izvēle'!C139</f>
        <v>Rietumvidzeme</v>
      </c>
      <c r="D142" s="366" t="str">
        <f>'Daļu izvēle'!D139</f>
        <v>Vēru</v>
      </c>
      <c r="E142" s="446">
        <f>'Daļu izvēle'!W139</f>
        <v>0</v>
      </c>
      <c r="F142" s="446">
        <f>'Daļu izvēle'!X139</f>
        <v>0</v>
      </c>
      <c r="G142" s="117">
        <f>'Daļu izvēle'!Y139</f>
        <v>0</v>
      </c>
      <c r="H142" s="118">
        <f>'Daļu izvēle'!Z139</f>
        <v>0</v>
      </c>
      <c r="I142" s="383"/>
      <c r="J142" s="454">
        <f t="shared" si="20"/>
        <v>0</v>
      </c>
      <c r="K142" s="139" t="str">
        <f>IF($Y142,IF(AND($I142&lt;&gt;"",$I142&lt;&gt;0),ROUND(ROUND($I142,3)*Cenas!$B$31*Cenas!B$35,2),0),"")</f>
        <v/>
      </c>
      <c r="L142" s="119" t="str">
        <f>IF($Y142,IF(AND($I142&lt;&gt;"",$I142&lt;&gt;0),ROUND(ROUND($I142,3)*Cenas!$B$31*Cenas!C$35,2),0),"")</f>
        <v/>
      </c>
      <c r="M142" s="119" t="str">
        <f>IF($Y142,IF(AND($I142&lt;&gt;"",$I142&lt;&gt;0),ROUND(ROUND($I142,3)*Cenas!$B$31*Cenas!D$35,2),0),"")</f>
        <v/>
      </c>
      <c r="N142" s="140" t="str">
        <f>IF($Y142,IF(AND($I142&lt;&gt;"",$I142&lt;&gt;0),ROUND(ROUND($I142,3)*Cenas!$B$31*Cenas!E$35,2),0),"")</f>
        <v/>
      </c>
      <c r="Q142" s="1" t="e">
        <f t="shared" si="16"/>
        <v>#VALUE!</v>
      </c>
      <c r="R142" s="1" t="e">
        <f t="shared" si="17"/>
        <v>#VALUE!</v>
      </c>
      <c r="S142" s="1" t="e">
        <f t="shared" si="18"/>
        <v>#VALUE!</v>
      </c>
      <c r="T142" t="b">
        <f>OR(IF(U142,IF(W142,#REF!&gt;='Daļu izvēle'!J139)),NOT(W142))</f>
        <v>1</v>
      </c>
      <c r="U142" t="b">
        <f t="shared" si="19"/>
        <v>1</v>
      </c>
      <c r="V142" t="e">
        <f t="shared" si="21"/>
        <v>#VALUE!</v>
      </c>
      <c r="W142" t="b">
        <f>AND(NOT(ISBLANK('Daļu izvēle'!W139)),A142="x")</f>
        <v>0</v>
      </c>
      <c r="Y142" s="56" t="b">
        <f>AND($A142="x",'Daļu izvēle'!W139&lt;&gt;"",'Daļu izvēle'!W139&lt;&gt;0)</f>
        <v>0</v>
      </c>
      <c r="Z142" s="57" t="b">
        <f t="shared" si="22"/>
        <v>0</v>
      </c>
      <c r="AA142" s="57" t="b">
        <f>I142&gt;=0.85*Stādīšana!I142</f>
        <v>1</v>
      </c>
      <c r="AB142" s="57" t="b">
        <f t="shared" si="23"/>
        <v>1</v>
      </c>
    </row>
    <row r="143" spans="1:28" hidden="1" x14ac:dyDescent="0.3">
      <c r="A143" s="445" t="str">
        <f>SUBSTITUTE('Daļu izvēle'!A140,"0","")</f>
        <v/>
      </c>
      <c r="B143" s="443">
        <f>'Daļu izvēle'!B140</f>
        <v>132</v>
      </c>
      <c r="C143" s="365" t="str">
        <f>'Daļu izvēle'!C140</f>
        <v>Rietumvidzeme</v>
      </c>
      <c r="D143" s="366" t="str">
        <f>'Daļu izvēle'!D140</f>
        <v>Vēru</v>
      </c>
      <c r="E143" s="446">
        <f>'Daļu izvēle'!W140</f>
        <v>0</v>
      </c>
      <c r="F143" s="446">
        <f>'Daļu izvēle'!X140</f>
        <v>0</v>
      </c>
      <c r="G143" s="117">
        <f>'Daļu izvēle'!Y140</f>
        <v>0</v>
      </c>
      <c r="H143" s="118">
        <f>'Daļu izvēle'!Z140</f>
        <v>0</v>
      </c>
      <c r="I143" s="383"/>
      <c r="J143" s="454">
        <f t="shared" si="20"/>
        <v>0</v>
      </c>
      <c r="K143" s="139" t="str">
        <f>IF($Y143,IF(AND($I143&lt;&gt;"",$I143&lt;&gt;0),ROUND(ROUND($I143,3)*Cenas!$B$31*Cenas!B$35,2),0),"")</f>
        <v/>
      </c>
      <c r="L143" s="119" t="str">
        <f>IF($Y143,IF(AND($I143&lt;&gt;"",$I143&lt;&gt;0),ROUND(ROUND($I143,3)*Cenas!$B$31*Cenas!C$35,2),0),"")</f>
        <v/>
      </c>
      <c r="M143" s="119" t="str">
        <f>IF($Y143,IF(AND($I143&lt;&gt;"",$I143&lt;&gt;0),ROUND(ROUND($I143,3)*Cenas!$B$31*Cenas!D$35,2),0),"")</f>
        <v/>
      </c>
      <c r="N143" s="140" t="str">
        <f>IF($Y143,IF(AND($I143&lt;&gt;"",$I143&lt;&gt;0),ROUND(ROUND($I143,3)*Cenas!$B$31*Cenas!E$35,2),0),"")</f>
        <v/>
      </c>
      <c r="Q143" s="1" t="e">
        <f t="shared" si="16"/>
        <v>#VALUE!</v>
      </c>
      <c r="R143" s="1" t="e">
        <f t="shared" si="17"/>
        <v>#VALUE!</v>
      </c>
      <c r="S143" s="1" t="e">
        <f t="shared" si="18"/>
        <v>#VALUE!</v>
      </c>
      <c r="T143" t="b">
        <f>OR(IF(U143,IF(W143,#REF!&gt;='Daļu izvēle'!J140)),NOT(W143))</f>
        <v>1</v>
      </c>
      <c r="U143" t="b">
        <f t="shared" si="19"/>
        <v>1</v>
      </c>
      <c r="V143" t="e">
        <f t="shared" si="21"/>
        <v>#VALUE!</v>
      </c>
      <c r="W143" t="b">
        <f>AND(NOT(ISBLANK('Daļu izvēle'!W140)),A143="x")</f>
        <v>0</v>
      </c>
      <c r="Y143" s="56" t="b">
        <f>AND($A143="x",'Daļu izvēle'!W140&lt;&gt;"",'Daļu izvēle'!W140&lt;&gt;0)</f>
        <v>0</v>
      </c>
      <c r="Z143" s="57" t="b">
        <f t="shared" si="22"/>
        <v>0</v>
      </c>
      <c r="AA143" s="57" t="b">
        <f>I143&gt;=0.85*Stādīšana!I143</f>
        <v>1</v>
      </c>
      <c r="AB143" s="57" t="b">
        <f t="shared" si="23"/>
        <v>1</v>
      </c>
    </row>
    <row r="144" spans="1:28" hidden="1" x14ac:dyDescent="0.3">
      <c r="A144" s="445" t="str">
        <f>SUBSTITUTE('Daļu izvēle'!A141,"0","")</f>
        <v/>
      </c>
      <c r="B144" s="443">
        <f>'Daļu izvēle'!B141</f>
        <v>133</v>
      </c>
      <c r="C144" s="365" t="str">
        <f>'Daļu izvēle'!C141</f>
        <v>Rietumvidzeme</v>
      </c>
      <c r="D144" s="366" t="str">
        <f>'Daļu izvēle'!D141</f>
        <v>Vēru</v>
      </c>
      <c r="E144" s="446">
        <f>'Daļu izvēle'!W141</f>
        <v>0</v>
      </c>
      <c r="F144" s="446">
        <f>'Daļu izvēle'!X141</f>
        <v>0</v>
      </c>
      <c r="G144" s="117">
        <f>'Daļu izvēle'!Y141</f>
        <v>0</v>
      </c>
      <c r="H144" s="118">
        <f>'Daļu izvēle'!Z141</f>
        <v>0</v>
      </c>
      <c r="I144" s="383"/>
      <c r="J144" s="454">
        <f t="shared" si="20"/>
        <v>0</v>
      </c>
      <c r="K144" s="139" t="str">
        <f>IF($Y144,IF(AND($I144&lt;&gt;"",$I144&lt;&gt;0),ROUND(ROUND($I144,3)*Cenas!$B$31*Cenas!B$35,2),0),"")</f>
        <v/>
      </c>
      <c r="L144" s="119" t="str">
        <f>IF($Y144,IF(AND($I144&lt;&gt;"",$I144&lt;&gt;0),ROUND(ROUND($I144,3)*Cenas!$B$31*Cenas!C$35,2),0),"")</f>
        <v/>
      </c>
      <c r="M144" s="119" t="str">
        <f>IF($Y144,IF(AND($I144&lt;&gt;"",$I144&lt;&gt;0),ROUND(ROUND($I144,3)*Cenas!$B$31*Cenas!D$35,2),0),"")</f>
        <v/>
      </c>
      <c r="N144" s="140" t="str">
        <f>IF($Y144,IF(AND($I144&lt;&gt;"",$I144&lt;&gt;0),ROUND(ROUND($I144,3)*Cenas!$B$31*Cenas!E$35,2),0),"")</f>
        <v/>
      </c>
      <c r="Q144" s="1" t="e">
        <f t="shared" si="16"/>
        <v>#VALUE!</v>
      </c>
      <c r="R144" s="1" t="e">
        <f t="shared" si="17"/>
        <v>#VALUE!</v>
      </c>
      <c r="S144" s="1" t="e">
        <f t="shared" si="18"/>
        <v>#VALUE!</v>
      </c>
      <c r="T144" t="b">
        <f>OR(IF(U144,IF(W144,#REF!&gt;='Daļu izvēle'!J141)),NOT(W144))</f>
        <v>1</v>
      </c>
      <c r="U144" t="b">
        <f t="shared" si="19"/>
        <v>1</v>
      </c>
      <c r="V144" t="e">
        <f t="shared" si="21"/>
        <v>#VALUE!</v>
      </c>
      <c r="W144" t="b">
        <f>AND(NOT(ISBLANK('Daļu izvēle'!W141)),A144="x")</f>
        <v>0</v>
      </c>
      <c r="Y144" s="56" t="b">
        <f>AND($A144="x",'Daļu izvēle'!W141&lt;&gt;"",'Daļu izvēle'!W141&lt;&gt;0)</f>
        <v>0</v>
      </c>
      <c r="Z144" s="57" t="b">
        <f t="shared" si="22"/>
        <v>0</v>
      </c>
      <c r="AA144" s="57" t="b">
        <f>I144&gt;=0.85*Stādīšana!I144</f>
        <v>1</v>
      </c>
      <c r="AB144" s="57" t="b">
        <f t="shared" si="23"/>
        <v>1</v>
      </c>
    </row>
    <row r="145" spans="1:28" hidden="1" x14ac:dyDescent="0.3">
      <c r="A145" s="445" t="str">
        <f>SUBSTITUTE('Daļu izvēle'!A142,"0","")</f>
        <v/>
      </c>
      <c r="B145" s="443">
        <f>'Daļu izvēle'!B142</f>
        <v>134</v>
      </c>
      <c r="C145" s="365" t="str">
        <f>'Daļu izvēle'!C142</f>
        <v>Rietumvidzeme</v>
      </c>
      <c r="D145" s="366" t="str">
        <f>'Daļu izvēle'!D142</f>
        <v>Vēru</v>
      </c>
      <c r="E145" s="446">
        <f>'Daļu izvēle'!W142</f>
        <v>0</v>
      </c>
      <c r="F145" s="446">
        <f>'Daļu izvēle'!X142</f>
        <v>0</v>
      </c>
      <c r="G145" s="117">
        <f>'Daļu izvēle'!Y142</f>
        <v>0</v>
      </c>
      <c r="H145" s="118">
        <f>'Daļu izvēle'!Z142</f>
        <v>0</v>
      </c>
      <c r="I145" s="383"/>
      <c r="J145" s="454">
        <f t="shared" si="20"/>
        <v>0</v>
      </c>
      <c r="K145" s="139" t="str">
        <f>IF($Y145,IF(AND($I145&lt;&gt;"",$I145&lt;&gt;0),ROUND(ROUND($I145,3)*Cenas!$B$31*Cenas!B$35,2),0),"")</f>
        <v/>
      </c>
      <c r="L145" s="119" t="str">
        <f>IF($Y145,IF(AND($I145&lt;&gt;"",$I145&lt;&gt;0),ROUND(ROUND($I145,3)*Cenas!$B$31*Cenas!C$35,2),0),"")</f>
        <v/>
      </c>
      <c r="M145" s="119" t="str">
        <f>IF($Y145,IF(AND($I145&lt;&gt;"",$I145&lt;&gt;0),ROUND(ROUND($I145,3)*Cenas!$B$31*Cenas!D$35,2),0),"")</f>
        <v/>
      </c>
      <c r="N145" s="140" t="str">
        <f>IF($Y145,IF(AND($I145&lt;&gt;"",$I145&lt;&gt;0),ROUND(ROUND($I145,3)*Cenas!$B$31*Cenas!E$35,2),0),"")</f>
        <v/>
      </c>
      <c r="Q145" s="1" t="e">
        <f t="shared" si="16"/>
        <v>#VALUE!</v>
      </c>
      <c r="R145" s="1" t="e">
        <f t="shared" si="17"/>
        <v>#VALUE!</v>
      </c>
      <c r="S145" s="1" t="e">
        <f t="shared" si="18"/>
        <v>#VALUE!</v>
      </c>
      <c r="T145" t="b">
        <f>OR(IF(U145,IF(W145,#REF!&gt;='Daļu izvēle'!J142)),NOT(W145))</f>
        <v>1</v>
      </c>
      <c r="U145" t="b">
        <f t="shared" si="19"/>
        <v>1</v>
      </c>
      <c r="V145" t="e">
        <f t="shared" si="21"/>
        <v>#VALUE!</v>
      </c>
      <c r="W145" t="b">
        <f>AND(NOT(ISBLANK('Daļu izvēle'!W142)),A145="x")</f>
        <v>0</v>
      </c>
      <c r="Y145" s="56" t="b">
        <f>AND($A145="x",'Daļu izvēle'!W142&lt;&gt;"",'Daļu izvēle'!W142&lt;&gt;0)</f>
        <v>0</v>
      </c>
      <c r="Z145" s="57" t="b">
        <f t="shared" si="22"/>
        <v>0</v>
      </c>
      <c r="AA145" s="57" t="b">
        <f>I145&gt;=0.85*Stādīšana!I145</f>
        <v>1</v>
      </c>
      <c r="AB145" s="57" t="b">
        <f t="shared" si="23"/>
        <v>1</v>
      </c>
    </row>
    <row r="146" spans="1:28" hidden="1" x14ac:dyDescent="0.3">
      <c r="A146" s="445" t="str">
        <f>SUBSTITUTE('Daļu izvēle'!A143,"0","")</f>
        <v/>
      </c>
      <c r="B146" s="443">
        <f>'Daļu izvēle'!B143</f>
        <v>135</v>
      </c>
      <c r="C146" s="365" t="str">
        <f>'Daļu izvēle'!C143</f>
        <v>Rietumvidzeme</v>
      </c>
      <c r="D146" s="366" t="str">
        <f>'Daļu izvēle'!D143</f>
        <v>Vēru</v>
      </c>
      <c r="E146" s="446">
        <f>'Daļu izvēle'!W143</f>
        <v>0</v>
      </c>
      <c r="F146" s="446">
        <f>'Daļu izvēle'!X143</f>
        <v>0</v>
      </c>
      <c r="G146" s="117">
        <f>'Daļu izvēle'!Y143</f>
        <v>0</v>
      </c>
      <c r="H146" s="118">
        <f>'Daļu izvēle'!Z143</f>
        <v>0</v>
      </c>
      <c r="I146" s="383"/>
      <c r="J146" s="454">
        <f t="shared" si="20"/>
        <v>0</v>
      </c>
      <c r="K146" s="139" t="str">
        <f>IF($Y146,IF(AND($I146&lt;&gt;"",$I146&lt;&gt;0),ROUND(ROUND($I146,3)*Cenas!$B$31*Cenas!B$35,2),0),"")</f>
        <v/>
      </c>
      <c r="L146" s="119" t="str">
        <f>IF($Y146,IF(AND($I146&lt;&gt;"",$I146&lt;&gt;0),ROUND(ROUND($I146,3)*Cenas!$B$31*Cenas!C$35,2),0),"")</f>
        <v/>
      </c>
      <c r="M146" s="119" t="str">
        <f>IF($Y146,IF(AND($I146&lt;&gt;"",$I146&lt;&gt;0),ROUND(ROUND($I146,3)*Cenas!$B$31*Cenas!D$35,2),0),"")</f>
        <v/>
      </c>
      <c r="N146" s="140" t="str">
        <f>IF($Y146,IF(AND($I146&lt;&gt;"",$I146&lt;&gt;0),ROUND(ROUND($I146,3)*Cenas!$B$31*Cenas!E$35,2),0),"")</f>
        <v/>
      </c>
      <c r="Q146" s="1" t="e">
        <f t="shared" si="16"/>
        <v>#VALUE!</v>
      </c>
      <c r="R146" s="1" t="e">
        <f t="shared" si="17"/>
        <v>#VALUE!</v>
      </c>
      <c r="S146" s="1" t="e">
        <f t="shared" si="18"/>
        <v>#VALUE!</v>
      </c>
      <c r="T146" t="b">
        <f>OR(IF(U146,IF(W146,#REF!&gt;='Daļu izvēle'!J143)),NOT(W146))</f>
        <v>1</v>
      </c>
      <c r="U146" t="b">
        <f t="shared" si="19"/>
        <v>1</v>
      </c>
      <c r="V146" t="e">
        <f t="shared" si="21"/>
        <v>#VALUE!</v>
      </c>
      <c r="W146" t="b">
        <f>AND(NOT(ISBLANK('Daļu izvēle'!W143)),A146="x")</f>
        <v>0</v>
      </c>
      <c r="Y146" s="56" t="b">
        <f>AND($A146="x",'Daļu izvēle'!W143&lt;&gt;"",'Daļu izvēle'!W143&lt;&gt;0)</f>
        <v>0</v>
      </c>
      <c r="Z146" s="57" t="b">
        <f t="shared" si="22"/>
        <v>0</v>
      </c>
      <c r="AA146" s="57" t="b">
        <f>I146&gt;=0.85*Stādīšana!I146</f>
        <v>1</v>
      </c>
      <c r="AB146" s="57" t="b">
        <f t="shared" si="23"/>
        <v>1</v>
      </c>
    </row>
    <row r="147" spans="1:28" hidden="1" x14ac:dyDescent="0.3">
      <c r="A147" s="445" t="str">
        <f>SUBSTITUTE('Daļu izvēle'!A144,"0","")</f>
        <v/>
      </c>
      <c r="B147" s="443">
        <f>'Daļu izvēle'!B144</f>
        <v>136</v>
      </c>
      <c r="C147" s="365" t="str">
        <f>'Daļu izvēle'!C144</f>
        <v>Rietumvidzeme</v>
      </c>
      <c r="D147" s="366" t="str">
        <f>'Daļu izvēle'!D144</f>
        <v>Piebalgas</v>
      </c>
      <c r="E147" s="446">
        <f>'Daļu izvēle'!W144</f>
        <v>100</v>
      </c>
      <c r="F147" s="446">
        <f>'Daļu izvēle'!X144</f>
        <v>90</v>
      </c>
      <c r="G147" s="117">
        <f>'Daļu izvēle'!Y144</f>
        <v>0</v>
      </c>
      <c r="H147" s="118">
        <f>'Daļu izvēle'!Z144</f>
        <v>0</v>
      </c>
      <c r="I147" s="383"/>
      <c r="J147" s="454">
        <f t="shared" si="20"/>
        <v>0</v>
      </c>
      <c r="K147" s="139" t="str">
        <f>IF($Y147,IF(AND($I147&lt;&gt;"",$I147&lt;&gt;0),ROUND(ROUND($I147,3)*Cenas!$B$31*Cenas!B$35,2),0),"")</f>
        <v/>
      </c>
      <c r="L147" s="119" t="str">
        <f>IF($Y147,IF(AND($I147&lt;&gt;"",$I147&lt;&gt;0),ROUND(ROUND($I147,3)*Cenas!$B$31*Cenas!C$35,2),0),"")</f>
        <v/>
      </c>
      <c r="M147" s="119" t="str">
        <f>IF($Y147,IF(AND($I147&lt;&gt;"",$I147&lt;&gt;0),ROUND(ROUND($I147,3)*Cenas!$B$31*Cenas!D$35,2),0),"")</f>
        <v/>
      </c>
      <c r="N147" s="140" t="str">
        <f>IF($Y147,IF(AND($I147&lt;&gt;"",$I147&lt;&gt;0),ROUND(ROUND($I147,3)*Cenas!$B$31*Cenas!E$35,2),0),"")</f>
        <v/>
      </c>
      <c r="Q147" s="1" t="e">
        <f t="shared" si="16"/>
        <v>#VALUE!</v>
      </c>
      <c r="R147" s="1" t="e">
        <f t="shared" si="17"/>
        <v>#VALUE!</v>
      </c>
      <c r="S147" s="1" t="e">
        <f t="shared" si="18"/>
        <v>#VALUE!</v>
      </c>
      <c r="T147" t="b">
        <f>OR(IF(U147,IF(W147,#REF!&gt;='Daļu izvēle'!J144)),NOT(W147))</f>
        <v>1</v>
      </c>
      <c r="U147" t="b">
        <f t="shared" si="19"/>
        <v>1</v>
      </c>
      <c r="V147" t="e">
        <f t="shared" si="21"/>
        <v>#VALUE!</v>
      </c>
      <c r="W147" t="b">
        <f>AND(NOT(ISBLANK('Daļu izvēle'!W144)),A147="x")</f>
        <v>0</v>
      </c>
      <c r="Y147" s="56" t="b">
        <f>AND($A147="x",'Daļu izvēle'!W144&lt;&gt;"",'Daļu izvēle'!W144&lt;&gt;0)</f>
        <v>0</v>
      </c>
      <c r="Z147" s="57" t="b">
        <f t="shared" si="22"/>
        <v>0</v>
      </c>
      <c r="AA147" s="57" t="b">
        <f>I147&gt;=0.85*Stādīšana!I147</f>
        <v>1</v>
      </c>
      <c r="AB147" s="57" t="b">
        <f t="shared" si="23"/>
        <v>1</v>
      </c>
    </row>
    <row r="148" spans="1:28" hidden="1" x14ac:dyDescent="0.3">
      <c r="A148" s="445" t="str">
        <f>SUBSTITUTE('Daļu izvēle'!A145,"0","")</f>
        <v/>
      </c>
      <c r="B148" s="443">
        <f>'Daļu izvēle'!B145</f>
        <v>137</v>
      </c>
      <c r="C148" s="365" t="str">
        <f>'Daļu izvēle'!C145</f>
        <v>Rietumvidzeme</v>
      </c>
      <c r="D148" s="366" t="str">
        <f>'Daļu izvēle'!D145</f>
        <v>Piebalgas</v>
      </c>
      <c r="E148" s="446">
        <f>'Daļu izvēle'!W145</f>
        <v>70</v>
      </c>
      <c r="F148" s="446">
        <f>'Daļu izvēle'!X145</f>
        <v>60</v>
      </c>
      <c r="G148" s="117">
        <f>'Daļu izvēle'!Y145</f>
        <v>0</v>
      </c>
      <c r="H148" s="118">
        <f>'Daļu izvēle'!Z145</f>
        <v>0</v>
      </c>
      <c r="I148" s="383"/>
      <c r="J148" s="454">
        <f t="shared" si="20"/>
        <v>0</v>
      </c>
      <c r="K148" s="139" t="str">
        <f>IF($Y148,IF(AND($I148&lt;&gt;"",$I148&lt;&gt;0),ROUND(ROUND($I148,3)*Cenas!$B$31*Cenas!B$35,2),0),"")</f>
        <v/>
      </c>
      <c r="L148" s="119" t="str">
        <f>IF($Y148,IF(AND($I148&lt;&gt;"",$I148&lt;&gt;0),ROUND(ROUND($I148,3)*Cenas!$B$31*Cenas!C$35,2),0),"")</f>
        <v/>
      </c>
      <c r="M148" s="119" t="str">
        <f>IF($Y148,IF(AND($I148&lt;&gt;"",$I148&lt;&gt;0),ROUND(ROUND($I148,3)*Cenas!$B$31*Cenas!D$35,2),0),"")</f>
        <v/>
      </c>
      <c r="N148" s="140" t="str">
        <f>IF($Y148,IF(AND($I148&lt;&gt;"",$I148&lt;&gt;0),ROUND(ROUND($I148,3)*Cenas!$B$31*Cenas!E$35,2),0),"")</f>
        <v/>
      </c>
      <c r="Q148" s="1" t="e">
        <f t="shared" si="16"/>
        <v>#VALUE!</v>
      </c>
      <c r="R148" s="1" t="e">
        <f t="shared" si="17"/>
        <v>#VALUE!</v>
      </c>
      <c r="S148" s="1" t="e">
        <f t="shared" si="18"/>
        <v>#VALUE!</v>
      </c>
      <c r="T148" t="b">
        <f>OR(IF(U148,IF(W148,#REF!&gt;='Daļu izvēle'!J145)),NOT(W148))</f>
        <v>1</v>
      </c>
      <c r="U148" t="b">
        <f t="shared" si="19"/>
        <v>1</v>
      </c>
      <c r="V148" t="e">
        <f t="shared" si="21"/>
        <v>#VALUE!</v>
      </c>
      <c r="W148" t="b">
        <f>AND(NOT(ISBLANK('Daļu izvēle'!W145)),A148="x")</f>
        <v>0</v>
      </c>
      <c r="Y148" s="56" t="b">
        <f>AND($A148="x",'Daļu izvēle'!W145&lt;&gt;"",'Daļu izvēle'!W145&lt;&gt;0)</f>
        <v>0</v>
      </c>
      <c r="Z148" s="57" t="b">
        <f t="shared" si="22"/>
        <v>0</v>
      </c>
      <c r="AA148" s="57" t="b">
        <f>I148&gt;=0.85*Stādīšana!I148</f>
        <v>1</v>
      </c>
      <c r="AB148" s="57" t="b">
        <f t="shared" si="23"/>
        <v>1</v>
      </c>
    </row>
    <row r="149" spans="1:28" hidden="1" x14ac:dyDescent="0.3">
      <c r="A149" s="445" t="str">
        <f>SUBSTITUTE('Daļu izvēle'!A146,"0","")</f>
        <v/>
      </c>
      <c r="B149" s="443">
        <f>'Daļu izvēle'!B146</f>
        <v>138</v>
      </c>
      <c r="C149" s="365" t="str">
        <f>'Daļu izvēle'!C146</f>
        <v>Rietumvidzeme</v>
      </c>
      <c r="D149" s="366" t="str">
        <f>'Daļu izvēle'!D146</f>
        <v>Piebalgas</v>
      </c>
      <c r="E149" s="446">
        <f>'Daļu izvēle'!W146</f>
        <v>30</v>
      </c>
      <c r="F149" s="446">
        <f>'Daļu izvēle'!X146</f>
        <v>0</v>
      </c>
      <c r="G149" s="117">
        <f>'Daļu izvēle'!Y146</f>
        <v>0</v>
      </c>
      <c r="H149" s="118">
        <f>'Daļu izvēle'!Z146</f>
        <v>0</v>
      </c>
      <c r="I149" s="383"/>
      <c r="J149" s="454">
        <f t="shared" si="20"/>
        <v>0</v>
      </c>
      <c r="K149" s="139" t="str">
        <f>IF($Y149,IF(AND($I149&lt;&gt;"",$I149&lt;&gt;0),ROUND(ROUND($I149,3)*Cenas!$B$31*Cenas!B$35,2),0),"")</f>
        <v/>
      </c>
      <c r="L149" s="119" t="str">
        <f>IF($Y149,IF(AND($I149&lt;&gt;"",$I149&lt;&gt;0),ROUND(ROUND($I149,3)*Cenas!$B$31*Cenas!C$35,2),0),"")</f>
        <v/>
      </c>
      <c r="M149" s="119" t="str">
        <f>IF($Y149,IF(AND($I149&lt;&gt;"",$I149&lt;&gt;0),ROUND(ROUND($I149,3)*Cenas!$B$31*Cenas!D$35,2),0),"")</f>
        <v/>
      </c>
      <c r="N149" s="140" t="str">
        <f>IF($Y149,IF(AND($I149&lt;&gt;"",$I149&lt;&gt;0),ROUND(ROUND($I149,3)*Cenas!$B$31*Cenas!E$35,2),0),"")</f>
        <v/>
      </c>
      <c r="Q149" s="1" t="e">
        <f t="shared" si="16"/>
        <v>#VALUE!</v>
      </c>
      <c r="R149" s="1" t="e">
        <f t="shared" si="17"/>
        <v>#VALUE!</v>
      </c>
      <c r="S149" s="1" t="e">
        <f t="shared" si="18"/>
        <v>#VALUE!</v>
      </c>
      <c r="T149" t="b">
        <f>OR(IF(U149,IF(W149,#REF!&gt;='Daļu izvēle'!J146)),NOT(W149))</f>
        <v>1</v>
      </c>
      <c r="U149" t="b">
        <f t="shared" si="19"/>
        <v>1</v>
      </c>
      <c r="V149" t="e">
        <f t="shared" si="21"/>
        <v>#VALUE!</v>
      </c>
      <c r="W149" t="b">
        <f>AND(NOT(ISBLANK('Daļu izvēle'!W146)),A149="x")</f>
        <v>0</v>
      </c>
      <c r="Y149" s="56" t="b">
        <f>AND($A149="x",'Daļu izvēle'!W146&lt;&gt;"",'Daļu izvēle'!W146&lt;&gt;0)</f>
        <v>0</v>
      </c>
      <c r="Z149" s="57" t="b">
        <f t="shared" si="22"/>
        <v>0</v>
      </c>
      <c r="AA149" s="57" t="b">
        <f>I149&gt;=0.85*Stādīšana!I149</f>
        <v>1</v>
      </c>
      <c r="AB149" s="57" t="b">
        <f t="shared" si="23"/>
        <v>1</v>
      </c>
    </row>
    <row r="150" spans="1:28" hidden="1" x14ac:dyDescent="0.3">
      <c r="A150" s="445" t="str">
        <f>SUBSTITUTE('Daļu izvēle'!A147,"0","")</f>
        <v/>
      </c>
      <c r="B150" s="443">
        <f>'Daļu izvēle'!B147</f>
        <v>139</v>
      </c>
      <c r="C150" s="365" t="str">
        <f>'Daļu izvēle'!C147</f>
        <v>Rietumvidzeme</v>
      </c>
      <c r="D150" s="366" t="str">
        <f>'Daļu izvēle'!D147</f>
        <v>Piebalgas</v>
      </c>
      <c r="E150" s="446">
        <f>'Daļu izvēle'!W147</f>
        <v>0</v>
      </c>
      <c r="F150" s="446">
        <f>'Daļu izvēle'!X147</f>
        <v>0</v>
      </c>
      <c r="G150" s="117">
        <f>'Daļu izvēle'!Y147</f>
        <v>0</v>
      </c>
      <c r="H150" s="118">
        <f>'Daļu izvēle'!Z147</f>
        <v>0</v>
      </c>
      <c r="I150" s="383"/>
      <c r="J150" s="454">
        <f t="shared" si="20"/>
        <v>0</v>
      </c>
      <c r="K150" s="139" t="str">
        <f>IF($Y150,IF(AND($I150&lt;&gt;"",$I150&lt;&gt;0),ROUND(ROUND($I150,3)*Cenas!$B$31*Cenas!B$35,2),0),"")</f>
        <v/>
      </c>
      <c r="L150" s="119" t="str">
        <f>IF($Y150,IF(AND($I150&lt;&gt;"",$I150&lt;&gt;0),ROUND(ROUND($I150,3)*Cenas!$B$31*Cenas!C$35,2),0),"")</f>
        <v/>
      </c>
      <c r="M150" s="119" t="str">
        <f>IF($Y150,IF(AND($I150&lt;&gt;"",$I150&lt;&gt;0),ROUND(ROUND($I150,3)*Cenas!$B$31*Cenas!D$35,2),0),"")</f>
        <v/>
      </c>
      <c r="N150" s="140" t="str">
        <f>IF($Y150,IF(AND($I150&lt;&gt;"",$I150&lt;&gt;0),ROUND(ROUND($I150,3)*Cenas!$B$31*Cenas!E$35,2),0),"")</f>
        <v/>
      </c>
      <c r="Q150" s="1" t="e">
        <f t="shared" si="16"/>
        <v>#VALUE!</v>
      </c>
      <c r="R150" s="1" t="e">
        <f t="shared" si="17"/>
        <v>#VALUE!</v>
      </c>
      <c r="S150" s="1" t="e">
        <f t="shared" si="18"/>
        <v>#VALUE!</v>
      </c>
      <c r="T150" t="b">
        <f>OR(IF(U150,IF(W150,#REF!&gt;='Daļu izvēle'!J147)),NOT(W150))</f>
        <v>1</v>
      </c>
      <c r="U150" t="b">
        <f t="shared" si="19"/>
        <v>1</v>
      </c>
      <c r="V150" t="e">
        <f t="shared" si="21"/>
        <v>#VALUE!</v>
      </c>
      <c r="W150" t="b">
        <f>AND(NOT(ISBLANK('Daļu izvēle'!W147)),A150="x")</f>
        <v>0</v>
      </c>
      <c r="Y150" s="56" t="b">
        <f>AND($A150="x",'Daļu izvēle'!W147&lt;&gt;"",'Daļu izvēle'!W147&lt;&gt;0)</f>
        <v>0</v>
      </c>
      <c r="Z150" s="57" t="b">
        <f t="shared" si="22"/>
        <v>0</v>
      </c>
      <c r="AA150" s="57" t="b">
        <f>I150&gt;=0.85*Stādīšana!I150</f>
        <v>1</v>
      </c>
      <c r="AB150" s="57" t="b">
        <f t="shared" si="23"/>
        <v>1</v>
      </c>
    </row>
    <row r="151" spans="1:28" hidden="1" x14ac:dyDescent="0.3">
      <c r="A151" s="445" t="str">
        <f>SUBSTITUTE('Daļu izvēle'!A148,"0","")</f>
        <v/>
      </c>
      <c r="B151" s="443">
        <f>'Daļu izvēle'!B148</f>
        <v>140</v>
      </c>
      <c r="C151" s="365" t="str">
        <f>'Daļu izvēle'!C148</f>
        <v>Rietumvidzeme</v>
      </c>
      <c r="D151" s="366" t="str">
        <f>'Daļu izvēle'!D148</f>
        <v>Piebalgas</v>
      </c>
      <c r="E151" s="446">
        <f>'Daļu izvēle'!W148</f>
        <v>0</v>
      </c>
      <c r="F151" s="446">
        <f>'Daļu izvēle'!X148</f>
        <v>0</v>
      </c>
      <c r="G151" s="117">
        <f>'Daļu izvēle'!Y148</f>
        <v>0</v>
      </c>
      <c r="H151" s="118">
        <f>'Daļu izvēle'!Z148</f>
        <v>0</v>
      </c>
      <c r="I151" s="383"/>
      <c r="J151" s="454">
        <f t="shared" si="20"/>
        <v>0</v>
      </c>
      <c r="K151" s="139" t="str">
        <f>IF($Y151,IF(AND($I151&lt;&gt;"",$I151&lt;&gt;0),ROUND(ROUND($I151,3)*Cenas!$B$31*Cenas!B$35,2),0),"")</f>
        <v/>
      </c>
      <c r="L151" s="119" t="str">
        <f>IF($Y151,IF(AND($I151&lt;&gt;"",$I151&lt;&gt;0),ROUND(ROUND($I151,3)*Cenas!$B$31*Cenas!C$35,2),0),"")</f>
        <v/>
      </c>
      <c r="M151" s="119" t="str">
        <f>IF($Y151,IF(AND($I151&lt;&gt;"",$I151&lt;&gt;0),ROUND(ROUND($I151,3)*Cenas!$B$31*Cenas!D$35,2),0),"")</f>
        <v/>
      </c>
      <c r="N151" s="140" t="str">
        <f>IF($Y151,IF(AND($I151&lt;&gt;"",$I151&lt;&gt;0),ROUND(ROUND($I151,3)*Cenas!$B$31*Cenas!E$35,2),0),"")</f>
        <v/>
      </c>
      <c r="Q151" s="1" t="e">
        <f t="shared" si="16"/>
        <v>#VALUE!</v>
      </c>
      <c r="R151" s="1" t="e">
        <f t="shared" si="17"/>
        <v>#VALUE!</v>
      </c>
      <c r="S151" s="1" t="e">
        <f t="shared" si="18"/>
        <v>#VALUE!</v>
      </c>
      <c r="T151" t="b">
        <f>OR(IF(U151,IF(W151,#REF!&gt;='Daļu izvēle'!J148)),NOT(W151))</f>
        <v>1</v>
      </c>
      <c r="U151" t="b">
        <f t="shared" si="19"/>
        <v>1</v>
      </c>
      <c r="V151" t="e">
        <f t="shared" si="21"/>
        <v>#VALUE!</v>
      </c>
      <c r="W151" t="b">
        <f>AND(NOT(ISBLANK('Daļu izvēle'!W148)),A151="x")</f>
        <v>0</v>
      </c>
      <c r="Y151" s="56" t="b">
        <f>AND($A151="x",'Daļu izvēle'!W148&lt;&gt;"",'Daļu izvēle'!W148&lt;&gt;0)</f>
        <v>0</v>
      </c>
      <c r="Z151" s="57" t="b">
        <f t="shared" si="22"/>
        <v>0</v>
      </c>
      <c r="AA151" s="57" t="b">
        <f>I151&gt;=0.85*Stādīšana!I151</f>
        <v>1</v>
      </c>
      <c r="AB151" s="57" t="b">
        <f t="shared" si="23"/>
        <v>1</v>
      </c>
    </row>
    <row r="152" spans="1:28" hidden="1" x14ac:dyDescent="0.3">
      <c r="A152" s="445" t="str">
        <f>SUBSTITUTE('Daļu izvēle'!A149,"0","")</f>
        <v/>
      </c>
      <c r="B152" s="443">
        <f>'Daļu izvēle'!B149</f>
        <v>141</v>
      </c>
      <c r="C152" s="365" t="str">
        <f>'Daļu izvēle'!C149</f>
        <v>Rietumvidzeme</v>
      </c>
      <c r="D152" s="366" t="str">
        <f>'Daļu izvēle'!D149</f>
        <v>Piebalgas</v>
      </c>
      <c r="E152" s="446">
        <f>'Daļu izvēle'!W149</f>
        <v>0</v>
      </c>
      <c r="F152" s="446">
        <f>'Daļu izvēle'!X149</f>
        <v>0</v>
      </c>
      <c r="G152" s="117">
        <f>'Daļu izvēle'!Y149</f>
        <v>0</v>
      </c>
      <c r="H152" s="118">
        <f>'Daļu izvēle'!Z149</f>
        <v>0</v>
      </c>
      <c r="I152" s="383"/>
      <c r="J152" s="454">
        <f t="shared" si="20"/>
        <v>0</v>
      </c>
      <c r="K152" s="139" t="str">
        <f>IF($Y152,IF(AND($I152&lt;&gt;"",$I152&lt;&gt;0),ROUND(ROUND($I152,3)*Cenas!$B$31*Cenas!B$35,2),0),"")</f>
        <v/>
      </c>
      <c r="L152" s="119" t="str">
        <f>IF($Y152,IF(AND($I152&lt;&gt;"",$I152&lt;&gt;0),ROUND(ROUND($I152,3)*Cenas!$B$31*Cenas!C$35,2),0),"")</f>
        <v/>
      </c>
      <c r="M152" s="119" t="str">
        <f>IF($Y152,IF(AND($I152&lt;&gt;"",$I152&lt;&gt;0),ROUND(ROUND($I152,3)*Cenas!$B$31*Cenas!D$35,2),0),"")</f>
        <v/>
      </c>
      <c r="N152" s="140" t="str">
        <f>IF($Y152,IF(AND($I152&lt;&gt;"",$I152&lt;&gt;0),ROUND(ROUND($I152,3)*Cenas!$B$31*Cenas!E$35,2),0),"")</f>
        <v/>
      </c>
      <c r="Q152" s="1" t="e">
        <f t="shared" si="16"/>
        <v>#VALUE!</v>
      </c>
      <c r="R152" s="1" t="e">
        <f t="shared" si="17"/>
        <v>#VALUE!</v>
      </c>
      <c r="S152" s="1" t="e">
        <f t="shared" si="18"/>
        <v>#VALUE!</v>
      </c>
      <c r="T152" t="b">
        <f>OR(IF(U152,IF(W152,#REF!&gt;='Daļu izvēle'!J149)),NOT(W152))</f>
        <v>1</v>
      </c>
      <c r="U152" t="b">
        <f t="shared" si="19"/>
        <v>1</v>
      </c>
      <c r="V152" t="e">
        <f t="shared" si="21"/>
        <v>#VALUE!</v>
      </c>
      <c r="W152" t="b">
        <f>AND(NOT(ISBLANK('Daļu izvēle'!W149)),A152="x")</f>
        <v>0</v>
      </c>
      <c r="Y152" s="56" t="b">
        <f>AND($A152="x",'Daļu izvēle'!W149&lt;&gt;"",'Daļu izvēle'!W149&lt;&gt;0)</f>
        <v>0</v>
      </c>
      <c r="Z152" s="57" t="b">
        <f t="shared" si="22"/>
        <v>0</v>
      </c>
      <c r="AA152" s="57" t="b">
        <f>I152&gt;=0.85*Stādīšana!I152</f>
        <v>1</v>
      </c>
      <c r="AB152" s="57" t="b">
        <f t="shared" si="23"/>
        <v>1</v>
      </c>
    </row>
    <row r="153" spans="1:28" hidden="1" x14ac:dyDescent="0.3">
      <c r="A153" s="445" t="str">
        <f>SUBSTITUTE('Daļu izvēle'!A150,"0","")</f>
        <v/>
      </c>
      <c r="B153" s="443">
        <f>'Daļu izvēle'!B150</f>
        <v>142</v>
      </c>
      <c r="C153" s="365" t="str">
        <f>'Daļu izvēle'!C150</f>
        <v>Rietumvidzeme</v>
      </c>
      <c r="D153" s="366" t="str">
        <f>'Daļu izvēle'!D150</f>
        <v>Piebalgas</v>
      </c>
      <c r="E153" s="446">
        <f>'Daļu izvēle'!W150</f>
        <v>0</v>
      </c>
      <c r="F153" s="446">
        <f>'Daļu izvēle'!X150</f>
        <v>0</v>
      </c>
      <c r="G153" s="117">
        <f>'Daļu izvēle'!Y150</f>
        <v>0</v>
      </c>
      <c r="H153" s="118">
        <f>'Daļu izvēle'!Z150</f>
        <v>0</v>
      </c>
      <c r="I153" s="383"/>
      <c r="J153" s="454">
        <f t="shared" si="20"/>
        <v>0</v>
      </c>
      <c r="K153" s="139" t="str">
        <f>IF($Y153,IF(AND($I153&lt;&gt;"",$I153&lt;&gt;0),ROUND(ROUND($I153,3)*Cenas!$B$31*Cenas!B$35,2),0),"")</f>
        <v/>
      </c>
      <c r="L153" s="119" t="str">
        <f>IF($Y153,IF(AND($I153&lt;&gt;"",$I153&lt;&gt;0),ROUND(ROUND($I153,3)*Cenas!$B$31*Cenas!C$35,2),0),"")</f>
        <v/>
      </c>
      <c r="M153" s="119" t="str">
        <f>IF($Y153,IF(AND($I153&lt;&gt;"",$I153&lt;&gt;0),ROUND(ROUND($I153,3)*Cenas!$B$31*Cenas!D$35,2),0),"")</f>
        <v/>
      </c>
      <c r="N153" s="140" t="str">
        <f>IF($Y153,IF(AND($I153&lt;&gt;"",$I153&lt;&gt;0),ROUND(ROUND($I153,3)*Cenas!$B$31*Cenas!E$35,2),0),"")</f>
        <v/>
      </c>
      <c r="Q153" s="1" t="e">
        <f t="shared" si="16"/>
        <v>#VALUE!</v>
      </c>
      <c r="R153" s="1" t="e">
        <f t="shared" si="17"/>
        <v>#VALUE!</v>
      </c>
      <c r="S153" s="1" t="e">
        <f t="shared" si="18"/>
        <v>#VALUE!</v>
      </c>
      <c r="T153" t="b">
        <f>OR(IF(U153,IF(W153,#REF!&gt;='Daļu izvēle'!J150)),NOT(W153))</f>
        <v>1</v>
      </c>
      <c r="U153" t="b">
        <f t="shared" si="19"/>
        <v>1</v>
      </c>
      <c r="V153" t="e">
        <f t="shared" si="21"/>
        <v>#VALUE!</v>
      </c>
      <c r="W153" t="b">
        <f>AND(NOT(ISBLANK('Daļu izvēle'!W150)),A153="x")</f>
        <v>0</v>
      </c>
      <c r="Y153" s="56" t="b">
        <f>AND($A153="x",'Daļu izvēle'!W150&lt;&gt;"",'Daļu izvēle'!W150&lt;&gt;0)</f>
        <v>0</v>
      </c>
      <c r="Z153" s="57" t="b">
        <f t="shared" si="22"/>
        <v>0</v>
      </c>
      <c r="AA153" s="57" t="b">
        <f>I153&gt;=0.85*Stādīšana!I153</f>
        <v>1</v>
      </c>
      <c r="AB153" s="57" t="b">
        <f t="shared" si="23"/>
        <v>1</v>
      </c>
    </row>
    <row r="154" spans="1:28" hidden="1" x14ac:dyDescent="0.3">
      <c r="A154" s="445" t="str">
        <f>SUBSTITUTE('Daļu izvēle'!A151,"0","")</f>
        <v/>
      </c>
      <c r="B154" s="443">
        <f>'Daļu izvēle'!B151</f>
        <v>143</v>
      </c>
      <c r="C154" s="365" t="str">
        <f>'Daļu izvēle'!C151</f>
        <v>Rietumvidzeme</v>
      </c>
      <c r="D154" s="366" t="str">
        <f>'Daļu izvēle'!D151</f>
        <v>Piebalgas</v>
      </c>
      <c r="E154" s="446">
        <f>'Daļu izvēle'!W151</f>
        <v>0</v>
      </c>
      <c r="F154" s="446">
        <f>'Daļu izvēle'!X151</f>
        <v>0</v>
      </c>
      <c r="G154" s="117">
        <f>'Daļu izvēle'!Y151</f>
        <v>0</v>
      </c>
      <c r="H154" s="118">
        <f>'Daļu izvēle'!Z151</f>
        <v>0</v>
      </c>
      <c r="I154" s="383"/>
      <c r="J154" s="454">
        <f t="shared" si="20"/>
        <v>0</v>
      </c>
      <c r="K154" s="139" t="str">
        <f>IF($Y154,IF(AND($I154&lt;&gt;"",$I154&lt;&gt;0),ROUND(ROUND($I154,3)*Cenas!$B$31*Cenas!B$35,2),0),"")</f>
        <v/>
      </c>
      <c r="L154" s="119" t="str">
        <f>IF($Y154,IF(AND($I154&lt;&gt;"",$I154&lt;&gt;0),ROUND(ROUND($I154,3)*Cenas!$B$31*Cenas!C$35,2),0),"")</f>
        <v/>
      </c>
      <c r="M154" s="119" t="str">
        <f>IF($Y154,IF(AND($I154&lt;&gt;"",$I154&lt;&gt;0),ROUND(ROUND($I154,3)*Cenas!$B$31*Cenas!D$35,2),0),"")</f>
        <v/>
      </c>
      <c r="N154" s="140" t="str">
        <f>IF($Y154,IF(AND($I154&lt;&gt;"",$I154&lt;&gt;0),ROUND(ROUND($I154,3)*Cenas!$B$31*Cenas!E$35,2),0),"")</f>
        <v/>
      </c>
      <c r="Q154" s="1" t="e">
        <f t="shared" si="16"/>
        <v>#VALUE!</v>
      </c>
      <c r="R154" s="1" t="e">
        <f t="shared" si="17"/>
        <v>#VALUE!</v>
      </c>
      <c r="S154" s="1" t="e">
        <f t="shared" si="18"/>
        <v>#VALUE!</v>
      </c>
      <c r="T154" t="b">
        <f>OR(IF(U154,IF(W154,#REF!&gt;='Daļu izvēle'!J151)),NOT(W154))</f>
        <v>1</v>
      </c>
      <c r="U154" t="b">
        <f t="shared" si="19"/>
        <v>1</v>
      </c>
      <c r="V154" t="e">
        <f t="shared" si="21"/>
        <v>#VALUE!</v>
      </c>
      <c r="W154" t="b">
        <f>AND(NOT(ISBLANK('Daļu izvēle'!W151)),A154="x")</f>
        <v>0</v>
      </c>
      <c r="Y154" s="56" t="b">
        <f>AND($A154="x",'Daļu izvēle'!W151&lt;&gt;"",'Daļu izvēle'!W151&lt;&gt;0)</f>
        <v>0</v>
      </c>
      <c r="Z154" s="57" t="b">
        <f t="shared" si="22"/>
        <v>0</v>
      </c>
      <c r="AA154" s="57" t="b">
        <f>I154&gt;=0.85*Stādīšana!I154</f>
        <v>1</v>
      </c>
      <c r="AB154" s="57" t="b">
        <f t="shared" si="23"/>
        <v>1</v>
      </c>
    </row>
    <row r="155" spans="1:28" hidden="1" x14ac:dyDescent="0.3">
      <c r="A155" s="445" t="str">
        <f>SUBSTITUTE('Daļu izvēle'!A152,"0","")</f>
        <v/>
      </c>
      <c r="B155" s="443">
        <f>'Daļu izvēle'!B152</f>
        <v>144</v>
      </c>
      <c r="C155" s="365" t="str">
        <f>'Daļu izvēle'!C152</f>
        <v>Vidusdaugava</v>
      </c>
      <c r="D155" s="366" t="str">
        <f>'Daļu izvēle'!D152</f>
        <v xml:space="preserve">Bauskas </v>
      </c>
      <c r="E155" s="446">
        <f>'Daļu izvēle'!W152</f>
        <v>100</v>
      </c>
      <c r="F155" s="446">
        <f>'Daļu izvēle'!X152</f>
        <v>90</v>
      </c>
      <c r="G155" s="117">
        <f>'Daļu izvēle'!Y152</f>
        <v>0</v>
      </c>
      <c r="H155" s="118">
        <f>'Daļu izvēle'!Z152</f>
        <v>0</v>
      </c>
      <c r="I155" s="383"/>
      <c r="J155" s="454">
        <f t="shared" si="20"/>
        <v>0</v>
      </c>
      <c r="K155" s="139" t="str">
        <f>IF($Y155,IF(AND($I155&lt;&gt;"",$I155&lt;&gt;0),ROUND(ROUND($I155,3)*Cenas!$B$31*Cenas!B$35,2),0),"")</f>
        <v/>
      </c>
      <c r="L155" s="119" t="str">
        <f>IF($Y155,IF(AND($I155&lt;&gt;"",$I155&lt;&gt;0),ROUND(ROUND($I155,3)*Cenas!$B$31*Cenas!C$35,2),0),"")</f>
        <v/>
      </c>
      <c r="M155" s="119" t="str">
        <f>IF($Y155,IF(AND($I155&lt;&gt;"",$I155&lt;&gt;0),ROUND(ROUND($I155,3)*Cenas!$B$31*Cenas!D$35,2),0),"")</f>
        <v/>
      </c>
      <c r="N155" s="140" t="str">
        <f>IF($Y155,IF(AND($I155&lt;&gt;"",$I155&lt;&gt;0),ROUND(ROUND($I155,3)*Cenas!$B$31*Cenas!E$35,2),0),"")</f>
        <v/>
      </c>
      <c r="Q155" s="1" t="e">
        <f t="shared" si="16"/>
        <v>#VALUE!</v>
      </c>
      <c r="R155" s="1" t="e">
        <f t="shared" si="17"/>
        <v>#VALUE!</v>
      </c>
      <c r="S155" s="1" t="e">
        <f t="shared" si="18"/>
        <v>#VALUE!</v>
      </c>
      <c r="T155" t="b">
        <f>OR(IF(U155,IF(W155,#REF!&gt;='Daļu izvēle'!J152)),NOT(W155))</f>
        <v>1</v>
      </c>
      <c r="U155" t="b">
        <f t="shared" si="19"/>
        <v>1</v>
      </c>
      <c r="V155" t="e">
        <f t="shared" si="21"/>
        <v>#VALUE!</v>
      </c>
      <c r="W155" t="b">
        <f>AND(NOT(ISBLANK('Daļu izvēle'!W152)),A155="x")</f>
        <v>0</v>
      </c>
      <c r="Y155" s="56" t="b">
        <f>AND($A155="x",'Daļu izvēle'!W152&lt;&gt;"",'Daļu izvēle'!W152&lt;&gt;0)</f>
        <v>0</v>
      </c>
      <c r="Z155" s="57" t="b">
        <f t="shared" si="22"/>
        <v>0</v>
      </c>
      <c r="AA155" s="57" t="b">
        <f>I155&gt;=0.85*Stādīšana!I155</f>
        <v>1</v>
      </c>
      <c r="AB155" s="57" t="b">
        <f t="shared" si="23"/>
        <v>1</v>
      </c>
    </row>
    <row r="156" spans="1:28" hidden="1" x14ac:dyDescent="0.3">
      <c r="A156" s="445" t="str">
        <f>SUBSTITUTE('Daļu izvēle'!A153,"0","")</f>
        <v/>
      </c>
      <c r="B156" s="443">
        <f>'Daļu izvēle'!B153</f>
        <v>145</v>
      </c>
      <c r="C156" s="365" t="str">
        <f>'Daļu izvēle'!C153</f>
        <v>Vidusdaugava</v>
      </c>
      <c r="D156" s="366" t="str">
        <f>'Daļu izvēle'!D153</f>
        <v xml:space="preserve">Bauskas </v>
      </c>
      <c r="E156" s="446">
        <f>'Daļu izvēle'!W153</f>
        <v>100</v>
      </c>
      <c r="F156" s="446">
        <f>'Daļu izvēle'!X153</f>
        <v>90</v>
      </c>
      <c r="G156" s="117">
        <f>'Daļu izvēle'!Y153</f>
        <v>0</v>
      </c>
      <c r="H156" s="118">
        <f>'Daļu izvēle'!Z153</f>
        <v>0</v>
      </c>
      <c r="I156" s="383"/>
      <c r="J156" s="454">
        <f t="shared" si="20"/>
        <v>0</v>
      </c>
      <c r="K156" s="139" t="str">
        <f>IF($Y156,IF(AND($I156&lt;&gt;"",$I156&lt;&gt;0),ROUND(ROUND($I156,3)*Cenas!$B$31*Cenas!B$35,2),0),"")</f>
        <v/>
      </c>
      <c r="L156" s="119" t="str">
        <f>IF($Y156,IF(AND($I156&lt;&gt;"",$I156&lt;&gt;0),ROUND(ROUND($I156,3)*Cenas!$B$31*Cenas!C$35,2),0),"")</f>
        <v/>
      </c>
      <c r="M156" s="119" t="str">
        <f>IF($Y156,IF(AND($I156&lt;&gt;"",$I156&lt;&gt;0),ROUND(ROUND($I156,3)*Cenas!$B$31*Cenas!D$35,2),0),"")</f>
        <v/>
      </c>
      <c r="N156" s="140" t="str">
        <f>IF($Y156,IF(AND($I156&lt;&gt;"",$I156&lt;&gt;0),ROUND(ROUND($I156,3)*Cenas!$B$31*Cenas!E$35,2),0),"")</f>
        <v/>
      </c>
      <c r="Q156" s="1" t="e">
        <f t="shared" si="16"/>
        <v>#VALUE!</v>
      </c>
      <c r="R156" s="1" t="e">
        <f t="shared" si="17"/>
        <v>#VALUE!</v>
      </c>
      <c r="S156" s="1" t="e">
        <f t="shared" si="18"/>
        <v>#VALUE!</v>
      </c>
      <c r="T156" t="b">
        <f>OR(IF(U156,IF(W156,#REF!&gt;='Daļu izvēle'!J153)),NOT(W156))</f>
        <v>1</v>
      </c>
      <c r="U156" t="b">
        <f t="shared" si="19"/>
        <v>1</v>
      </c>
      <c r="V156" t="e">
        <f t="shared" si="21"/>
        <v>#VALUE!</v>
      </c>
      <c r="W156" t="b">
        <f>AND(NOT(ISBLANK('Daļu izvēle'!W153)),A156="x")</f>
        <v>0</v>
      </c>
      <c r="Y156" s="56" t="b">
        <f>AND($A156="x",'Daļu izvēle'!W153&lt;&gt;"",'Daļu izvēle'!W153&lt;&gt;0)</f>
        <v>0</v>
      </c>
      <c r="Z156" s="57" t="b">
        <f t="shared" si="22"/>
        <v>0</v>
      </c>
      <c r="AA156" s="57" t="b">
        <f>I156&gt;=0.85*Stādīšana!I156</f>
        <v>1</v>
      </c>
      <c r="AB156" s="57" t="b">
        <f t="shared" si="23"/>
        <v>1</v>
      </c>
    </row>
    <row r="157" spans="1:28" hidden="1" x14ac:dyDescent="0.3">
      <c r="A157" s="445" t="str">
        <f>SUBSTITUTE('Daļu izvēle'!A154,"0","")</f>
        <v/>
      </c>
      <c r="B157" s="443">
        <f>'Daļu izvēle'!B154</f>
        <v>146</v>
      </c>
      <c r="C157" s="365" t="str">
        <f>'Daļu izvēle'!C154</f>
        <v>Vidusdaugava</v>
      </c>
      <c r="D157" s="366" t="str">
        <f>'Daļu izvēle'!D154</f>
        <v xml:space="preserve">Bauskas </v>
      </c>
      <c r="E157" s="446">
        <f>'Daļu izvēle'!W154</f>
        <v>50</v>
      </c>
      <c r="F157" s="446">
        <f>'Daļu izvēle'!X154</f>
        <v>50</v>
      </c>
      <c r="G157" s="117">
        <f>'Daļu izvēle'!Y154</f>
        <v>0</v>
      </c>
      <c r="H157" s="118">
        <f>'Daļu izvēle'!Z154</f>
        <v>0</v>
      </c>
      <c r="I157" s="383"/>
      <c r="J157" s="454">
        <f t="shared" si="20"/>
        <v>0</v>
      </c>
      <c r="K157" s="139" t="str">
        <f>IF($Y157,IF(AND($I157&lt;&gt;"",$I157&lt;&gt;0),ROUND(ROUND($I157,3)*Cenas!$B$31*Cenas!B$35,2),0),"")</f>
        <v/>
      </c>
      <c r="L157" s="119" t="str">
        <f>IF($Y157,IF(AND($I157&lt;&gt;"",$I157&lt;&gt;0),ROUND(ROUND($I157,3)*Cenas!$B$31*Cenas!C$35,2),0),"")</f>
        <v/>
      </c>
      <c r="M157" s="119" t="str">
        <f>IF($Y157,IF(AND($I157&lt;&gt;"",$I157&lt;&gt;0),ROUND(ROUND($I157,3)*Cenas!$B$31*Cenas!D$35,2),0),"")</f>
        <v/>
      </c>
      <c r="N157" s="140" t="str">
        <f>IF($Y157,IF(AND($I157&lt;&gt;"",$I157&lt;&gt;0),ROUND(ROUND($I157,3)*Cenas!$B$31*Cenas!E$35,2),0),"")</f>
        <v/>
      </c>
      <c r="Q157" s="1" t="e">
        <f t="shared" si="16"/>
        <v>#VALUE!</v>
      </c>
      <c r="R157" s="1" t="e">
        <f t="shared" si="17"/>
        <v>#VALUE!</v>
      </c>
      <c r="S157" s="1" t="e">
        <f t="shared" si="18"/>
        <v>#VALUE!</v>
      </c>
      <c r="T157" t="b">
        <f>OR(IF(U157,IF(W157,#REF!&gt;='Daļu izvēle'!J154)),NOT(W157))</f>
        <v>1</v>
      </c>
      <c r="U157" t="b">
        <f t="shared" si="19"/>
        <v>1</v>
      </c>
      <c r="V157" t="e">
        <f t="shared" si="21"/>
        <v>#VALUE!</v>
      </c>
      <c r="W157" t="b">
        <f>AND(NOT(ISBLANK('Daļu izvēle'!W154)),A157="x")</f>
        <v>0</v>
      </c>
      <c r="Y157" s="56" t="b">
        <f>AND($A157="x",'Daļu izvēle'!W154&lt;&gt;"",'Daļu izvēle'!W154&lt;&gt;0)</f>
        <v>0</v>
      </c>
      <c r="Z157" s="57" t="b">
        <f t="shared" si="22"/>
        <v>0</v>
      </c>
      <c r="AA157" s="57" t="b">
        <f>I157&gt;=0.85*Stādīšana!I157</f>
        <v>1</v>
      </c>
      <c r="AB157" s="57" t="b">
        <f t="shared" si="23"/>
        <v>1</v>
      </c>
    </row>
    <row r="158" spans="1:28" hidden="1" x14ac:dyDescent="0.3">
      <c r="A158" s="445" t="str">
        <f>SUBSTITUTE('Daļu izvēle'!A155,"0","")</f>
        <v/>
      </c>
      <c r="B158" s="443">
        <f>'Daļu izvēle'!B155</f>
        <v>147</v>
      </c>
      <c r="C158" s="365" t="str">
        <f>'Daļu izvēle'!C155</f>
        <v>Vidusdaugava</v>
      </c>
      <c r="D158" s="366" t="str">
        <f>'Daļu izvēle'!D155</f>
        <v xml:space="preserve">Bauskas </v>
      </c>
      <c r="E158" s="446">
        <f>'Daļu izvēle'!W155</f>
        <v>50</v>
      </c>
      <c r="F158" s="446">
        <f>'Daļu izvēle'!X155</f>
        <v>50</v>
      </c>
      <c r="G158" s="117">
        <f>'Daļu izvēle'!Y155</f>
        <v>0</v>
      </c>
      <c r="H158" s="118">
        <f>'Daļu izvēle'!Z155</f>
        <v>0</v>
      </c>
      <c r="I158" s="383"/>
      <c r="J158" s="454">
        <f t="shared" si="20"/>
        <v>0</v>
      </c>
      <c r="K158" s="139" t="str">
        <f>IF($Y158,IF(AND($I158&lt;&gt;"",$I158&lt;&gt;0),ROUND(ROUND($I158,3)*Cenas!$B$31*Cenas!B$35,2),0),"")</f>
        <v/>
      </c>
      <c r="L158" s="119" t="str">
        <f>IF($Y158,IF(AND($I158&lt;&gt;"",$I158&lt;&gt;0),ROUND(ROUND($I158,3)*Cenas!$B$31*Cenas!C$35,2),0),"")</f>
        <v/>
      </c>
      <c r="M158" s="119" t="str">
        <f>IF($Y158,IF(AND($I158&lt;&gt;"",$I158&lt;&gt;0),ROUND(ROUND($I158,3)*Cenas!$B$31*Cenas!D$35,2),0),"")</f>
        <v/>
      </c>
      <c r="N158" s="140" t="str">
        <f>IF($Y158,IF(AND($I158&lt;&gt;"",$I158&lt;&gt;0),ROUND(ROUND($I158,3)*Cenas!$B$31*Cenas!E$35,2),0),"")</f>
        <v/>
      </c>
      <c r="Q158" s="1" t="e">
        <f t="shared" si="16"/>
        <v>#VALUE!</v>
      </c>
      <c r="R158" s="1" t="e">
        <f t="shared" si="17"/>
        <v>#VALUE!</v>
      </c>
      <c r="S158" s="1" t="e">
        <f t="shared" si="18"/>
        <v>#VALUE!</v>
      </c>
      <c r="T158" t="b">
        <f>OR(IF(U158,IF(W158,#REF!&gt;='Daļu izvēle'!J155)),NOT(W158))</f>
        <v>1</v>
      </c>
      <c r="U158" t="b">
        <f t="shared" si="19"/>
        <v>1</v>
      </c>
      <c r="V158" t="e">
        <f t="shared" si="21"/>
        <v>#VALUE!</v>
      </c>
      <c r="W158" t="b">
        <f>AND(NOT(ISBLANK('Daļu izvēle'!W155)),A158="x")</f>
        <v>0</v>
      </c>
      <c r="Y158" s="56" t="b">
        <f>AND($A158="x",'Daļu izvēle'!W155&lt;&gt;"",'Daļu izvēle'!W155&lt;&gt;0)</f>
        <v>0</v>
      </c>
      <c r="Z158" s="57" t="b">
        <f t="shared" si="22"/>
        <v>0</v>
      </c>
      <c r="AA158" s="57" t="b">
        <f>I158&gt;=0.85*Stādīšana!I158</f>
        <v>1</v>
      </c>
      <c r="AB158" s="57" t="b">
        <f t="shared" si="23"/>
        <v>1</v>
      </c>
    </row>
    <row r="159" spans="1:28" hidden="1" x14ac:dyDescent="0.3">
      <c r="A159" s="445" t="str">
        <f>SUBSTITUTE('Daļu izvēle'!A156,"0","")</f>
        <v/>
      </c>
      <c r="B159" s="443">
        <f>'Daļu izvēle'!B156</f>
        <v>148</v>
      </c>
      <c r="C159" s="365" t="str">
        <f>'Daļu izvēle'!C156</f>
        <v>Vidusdaugava</v>
      </c>
      <c r="D159" s="366" t="str">
        <f>'Daļu izvēle'!D156</f>
        <v xml:space="preserve">Bauskas </v>
      </c>
      <c r="E159" s="446">
        <f>'Daļu izvēle'!W156</f>
        <v>60</v>
      </c>
      <c r="F159" s="446">
        <f>'Daļu izvēle'!X156</f>
        <v>0</v>
      </c>
      <c r="G159" s="117">
        <f>'Daļu izvēle'!Y156</f>
        <v>0</v>
      </c>
      <c r="H159" s="118">
        <f>'Daļu izvēle'!Z156</f>
        <v>0</v>
      </c>
      <c r="I159" s="383"/>
      <c r="J159" s="454">
        <f t="shared" si="20"/>
        <v>0</v>
      </c>
      <c r="K159" s="139" t="str">
        <f>IF($Y159,IF(AND($I159&lt;&gt;"",$I159&lt;&gt;0),ROUND(ROUND($I159,3)*Cenas!$B$31*Cenas!B$35,2),0),"")</f>
        <v/>
      </c>
      <c r="L159" s="119" t="str">
        <f>IF($Y159,IF(AND($I159&lt;&gt;"",$I159&lt;&gt;0),ROUND(ROUND($I159,3)*Cenas!$B$31*Cenas!C$35,2),0),"")</f>
        <v/>
      </c>
      <c r="M159" s="119" t="str">
        <f>IF($Y159,IF(AND($I159&lt;&gt;"",$I159&lt;&gt;0),ROUND(ROUND($I159,3)*Cenas!$B$31*Cenas!D$35,2),0),"")</f>
        <v/>
      </c>
      <c r="N159" s="140" t="str">
        <f>IF($Y159,IF(AND($I159&lt;&gt;"",$I159&lt;&gt;0),ROUND(ROUND($I159,3)*Cenas!$B$31*Cenas!E$35,2),0),"")</f>
        <v/>
      </c>
      <c r="Q159" s="1" t="e">
        <f t="shared" si="16"/>
        <v>#VALUE!</v>
      </c>
      <c r="R159" s="1" t="e">
        <f t="shared" si="17"/>
        <v>#VALUE!</v>
      </c>
      <c r="S159" s="1" t="e">
        <f t="shared" si="18"/>
        <v>#VALUE!</v>
      </c>
      <c r="T159" t="b">
        <f>OR(IF(U159,IF(W159,#REF!&gt;='Daļu izvēle'!J156)),NOT(W159))</f>
        <v>1</v>
      </c>
      <c r="U159" t="b">
        <f t="shared" si="19"/>
        <v>1</v>
      </c>
      <c r="V159" t="e">
        <f t="shared" si="21"/>
        <v>#VALUE!</v>
      </c>
      <c r="W159" t="b">
        <f>AND(NOT(ISBLANK('Daļu izvēle'!W156)),A159="x")</f>
        <v>0</v>
      </c>
      <c r="Y159" s="56" t="b">
        <f>AND($A159="x",'Daļu izvēle'!W156&lt;&gt;"",'Daļu izvēle'!W156&lt;&gt;0)</f>
        <v>0</v>
      </c>
      <c r="Z159" s="57" t="b">
        <f t="shared" si="22"/>
        <v>0</v>
      </c>
      <c r="AA159" s="57" t="b">
        <f>I159&gt;=0.85*Stādīšana!I159</f>
        <v>1</v>
      </c>
      <c r="AB159" s="57" t="b">
        <f t="shared" si="23"/>
        <v>1</v>
      </c>
    </row>
    <row r="160" spans="1:28" hidden="1" x14ac:dyDescent="0.3">
      <c r="A160" s="445" t="str">
        <f>SUBSTITUTE('Daļu izvēle'!A157,"0","")</f>
        <v/>
      </c>
      <c r="B160" s="443">
        <f>'Daļu izvēle'!B157</f>
        <v>149</v>
      </c>
      <c r="C160" s="365" t="str">
        <f>'Daļu izvēle'!C157</f>
        <v>Vidusdaugava</v>
      </c>
      <c r="D160" s="366" t="str">
        <f>'Daļu izvēle'!D157</f>
        <v xml:space="preserve">Bauskas </v>
      </c>
      <c r="E160" s="446">
        <f>'Daļu izvēle'!W157</f>
        <v>0</v>
      </c>
      <c r="F160" s="446">
        <f>'Daļu izvēle'!X157</f>
        <v>0</v>
      </c>
      <c r="G160" s="117">
        <f>'Daļu izvēle'!Y157</f>
        <v>0</v>
      </c>
      <c r="H160" s="118">
        <f>'Daļu izvēle'!Z157</f>
        <v>0</v>
      </c>
      <c r="I160" s="383"/>
      <c r="J160" s="454">
        <f t="shared" si="20"/>
        <v>0</v>
      </c>
      <c r="K160" s="139" t="str">
        <f>IF($Y160,IF(AND($I160&lt;&gt;"",$I160&lt;&gt;0),ROUND(ROUND($I160,3)*Cenas!$B$31*Cenas!B$35,2),0),"")</f>
        <v/>
      </c>
      <c r="L160" s="119" t="str">
        <f>IF($Y160,IF(AND($I160&lt;&gt;"",$I160&lt;&gt;0),ROUND(ROUND($I160,3)*Cenas!$B$31*Cenas!C$35,2),0),"")</f>
        <v/>
      </c>
      <c r="M160" s="119" t="str">
        <f>IF($Y160,IF(AND($I160&lt;&gt;"",$I160&lt;&gt;0),ROUND(ROUND($I160,3)*Cenas!$B$31*Cenas!D$35,2),0),"")</f>
        <v/>
      </c>
      <c r="N160" s="140" t="str">
        <f>IF($Y160,IF(AND($I160&lt;&gt;"",$I160&lt;&gt;0),ROUND(ROUND($I160,3)*Cenas!$B$31*Cenas!E$35,2),0),"")</f>
        <v/>
      </c>
      <c r="Q160" s="1" t="e">
        <f t="shared" si="16"/>
        <v>#VALUE!</v>
      </c>
      <c r="R160" s="1" t="e">
        <f t="shared" si="17"/>
        <v>#VALUE!</v>
      </c>
      <c r="S160" s="1" t="e">
        <f t="shared" si="18"/>
        <v>#VALUE!</v>
      </c>
      <c r="T160" t="b">
        <f>OR(IF(U160,IF(W160,#REF!&gt;='Daļu izvēle'!J157)),NOT(W160))</f>
        <v>1</v>
      </c>
      <c r="U160" t="b">
        <f t="shared" si="19"/>
        <v>1</v>
      </c>
      <c r="V160" t="e">
        <f t="shared" si="21"/>
        <v>#VALUE!</v>
      </c>
      <c r="W160" t="b">
        <f>AND(NOT(ISBLANK('Daļu izvēle'!W157)),A160="x")</f>
        <v>0</v>
      </c>
      <c r="Y160" s="56" t="b">
        <f>AND($A160="x",'Daļu izvēle'!W157&lt;&gt;"",'Daļu izvēle'!W157&lt;&gt;0)</f>
        <v>0</v>
      </c>
      <c r="Z160" s="57" t="b">
        <f t="shared" si="22"/>
        <v>0</v>
      </c>
      <c r="AA160" s="57" t="b">
        <f>I160&gt;=0.85*Stādīšana!I160</f>
        <v>1</v>
      </c>
      <c r="AB160" s="57" t="b">
        <f t="shared" si="23"/>
        <v>1</v>
      </c>
    </row>
    <row r="161" spans="1:28" hidden="1" x14ac:dyDescent="0.3">
      <c r="A161" s="445" t="str">
        <f>SUBSTITUTE('Daļu izvēle'!A158,"0","")</f>
        <v/>
      </c>
      <c r="B161" s="443">
        <f>'Daļu izvēle'!B158</f>
        <v>150</v>
      </c>
      <c r="C161" s="365" t="str">
        <f>'Daļu izvēle'!C158</f>
        <v>Vidusdaugava</v>
      </c>
      <c r="D161" s="366" t="str">
        <f>'Daļu izvēle'!D158</f>
        <v xml:space="preserve">Bauskas </v>
      </c>
      <c r="E161" s="446">
        <f>'Daļu izvēle'!W158</f>
        <v>0</v>
      </c>
      <c r="F161" s="446">
        <f>'Daļu izvēle'!X158</f>
        <v>0</v>
      </c>
      <c r="G161" s="117">
        <f>'Daļu izvēle'!Y158</f>
        <v>0</v>
      </c>
      <c r="H161" s="118">
        <f>'Daļu izvēle'!Z158</f>
        <v>0</v>
      </c>
      <c r="I161" s="383"/>
      <c r="J161" s="454">
        <f t="shared" si="20"/>
        <v>0</v>
      </c>
      <c r="K161" s="139" t="str">
        <f>IF($Y161,IF(AND($I161&lt;&gt;"",$I161&lt;&gt;0),ROUND(ROUND($I161,3)*Cenas!$B$31*Cenas!B$35,2),0),"")</f>
        <v/>
      </c>
      <c r="L161" s="119" t="str">
        <f>IF($Y161,IF(AND($I161&lt;&gt;"",$I161&lt;&gt;0),ROUND(ROUND($I161,3)*Cenas!$B$31*Cenas!C$35,2),0),"")</f>
        <v/>
      </c>
      <c r="M161" s="119" t="str">
        <f>IF($Y161,IF(AND($I161&lt;&gt;"",$I161&lt;&gt;0),ROUND(ROUND($I161,3)*Cenas!$B$31*Cenas!D$35,2),0),"")</f>
        <v/>
      </c>
      <c r="N161" s="140" t="str">
        <f>IF($Y161,IF(AND($I161&lt;&gt;"",$I161&lt;&gt;0),ROUND(ROUND($I161,3)*Cenas!$B$31*Cenas!E$35,2),0),"")</f>
        <v/>
      </c>
      <c r="Q161" s="1" t="e">
        <f t="shared" si="16"/>
        <v>#VALUE!</v>
      </c>
      <c r="R161" s="1" t="e">
        <f t="shared" si="17"/>
        <v>#VALUE!</v>
      </c>
      <c r="S161" s="1" t="e">
        <f t="shared" si="18"/>
        <v>#VALUE!</v>
      </c>
      <c r="T161" t="b">
        <f>OR(IF(U161,IF(W161,#REF!&gt;='Daļu izvēle'!J158)),NOT(W161))</f>
        <v>1</v>
      </c>
      <c r="U161" t="b">
        <f t="shared" si="19"/>
        <v>1</v>
      </c>
      <c r="V161" t="e">
        <f t="shared" si="21"/>
        <v>#VALUE!</v>
      </c>
      <c r="W161" t="b">
        <f>AND(NOT(ISBLANK('Daļu izvēle'!W158)),A161="x")</f>
        <v>0</v>
      </c>
      <c r="Y161" s="56" t="b">
        <f>AND($A161="x",'Daļu izvēle'!W158&lt;&gt;"",'Daļu izvēle'!W158&lt;&gt;0)</f>
        <v>0</v>
      </c>
      <c r="Z161" s="57" t="b">
        <f t="shared" si="22"/>
        <v>0</v>
      </c>
      <c r="AA161" s="57" t="b">
        <f>I161&gt;=0.85*Stādīšana!I161</f>
        <v>1</v>
      </c>
      <c r="AB161" s="57" t="b">
        <f t="shared" si="23"/>
        <v>1</v>
      </c>
    </row>
    <row r="162" spans="1:28" hidden="1" x14ac:dyDescent="0.3">
      <c r="A162" s="445" t="str">
        <f>SUBSTITUTE('Daļu izvēle'!A159,"0","")</f>
        <v/>
      </c>
      <c r="B162" s="443">
        <f>'Daļu izvēle'!B159</f>
        <v>151</v>
      </c>
      <c r="C162" s="365" t="str">
        <f>'Daļu izvēle'!C159</f>
        <v>Vidusdaugava</v>
      </c>
      <c r="D162" s="366" t="str">
        <f>'Daļu izvēle'!D159</f>
        <v>Ērberģes</v>
      </c>
      <c r="E162" s="446">
        <f>'Daļu izvēle'!W159</f>
        <v>15</v>
      </c>
      <c r="F162" s="446">
        <f>'Daļu izvēle'!X159</f>
        <v>15</v>
      </c>
      <c r="G162" s="117">
        <f>'Daļu izvēle'!Y159</f>
        <v>0</v>
      </c>
      <c r="H162" s="118">
        <f>'Daļu izvēle'!Z159</f>
        <v>0</v>
      </c>
      <c r="I162" s="383"/>
      <c r="J162" s="454">
        <f t="shared" si="20"/>
        <v>0</v>
      </c>
      <c r="K162" s="139" t="str">
        <f>IF($Y162,IF(AND($I162&lt;&gt;"",$I162&lt;&gt;0),ROUND(ROUND($I162,3)*Cenas!$B$31*Cenas!B$35,2),0),"")</f>
        <v/>
      </c>
      <c r="L162" s="119" t="str">
        <f>IF($Y162,IF(AND($I162&lt;&gt;"",$I162&lt;&gt;0),ROUND(ROUND($I162,3)*Cenas!$B$31*Cenas!C$35,2),0),"")</f>
        <v/>
      </c>
      <c r="M162" s="119" t="str">
        <f>IF($Y162,IF(AND($I162&lt;&gt;"",$I162&lt;&gt;0),ROUND(ROUND($I162,3)*Cenas!$B$31*Cenas!D$35,2),0),"")</f>
        <v/>
      </c>
      <c r="N162" s="140" t="str">
        <f>IF($Y162,IF(AND($I162&lt;&gt;"",$I162&lt;&gt;0),ROUND(ROUND($I162,3)*Cenas!$B$31*Cenas!E$35,2),0),"")</f>
        <v/>
      </c>
      <c r="Q162" s="1" t="e">
        <f t="shared" si="16"/>
        <v>#VALUE!</v>
      </c>
      <c r="R162" s="1" t="e">
        <f t="shared" si="17"/>
        <v>#VALUE!</v>
      </c>
      <c r="S162" s="1" t="e">
        <f t="shared" si="18"/>
        <v>#VALUE!</v>
      </c>
      <c r="T162" t="b">
        <f>OR(IF(U162,IF(W162,#REF!&gt;='Daļu izvēle'!J159)),NOT(W162))</f>
        <v>1</v>
      </c>
      <c r="U162" t="b">
        <f t="shared" si="19"/>
        <v>1</v>
      </c>
      <c r="V162" t="e">
        <f t="shared" si="21"/>
        <v>#VALUE!</v>
      </c>
      <c r="W162" t="b">
        <f>AND(NOT(ISBLANK('Daļu izvēle'!W159)),A162="x")</f>
        <v>0</v>
      </c>
      <c r="Y162" s="56" t="b">
        <f>AND($A162="x",'Daļu izvēle'!W159&lt;&gt;"",'Daļu izvēle'!W159&lt;&gt;0)</f>
        <v>0</v>
      </c>
      <c r="Z162" s="57" t="b">
        <f t="shared" si="22"/>
        <v>0</v>
      </c>
      <c r="AA162" s="57" t="b">
        <f>I162&gt;=0.85*Stādīšana!I162</f>
        <v>1</v>
      </c>
      <c r="AB162" s="57" t="b">
        <f t="shared" si="23"/>
        <v>1</v>
      </c>
    </row>
    <row r="163" spans="1:28" hidden="1" x14ac:dyDescent="0.3">
      <c r="A163" s="445" t="str">
        <f>SUBSTITUTE('Daļu izvēle'!A160,"0","")</f>
        <v/>
      </c>
      <c r="B163" s="443">
        <f>'Daļu izvēle'!B160</f>
        <v>152</v>
      </c>
      <c r="C163" s="365" t="str">
        <f>'Daļu izvēle'!C160</f>
        <v>Vidusdaugava</v>
      </c>
      <c r="D163" s="366" t="str">
        <f>'Daļu izvēle'!D160</f>
        <v>Ērberģes</v>
      </c>
      <c r="E163" s="446">
        <f>'Daļu izvēle'!W160</f>
        <v>0</v>
      </c>
      <c r="F163" s="446">
        <f>'Daļu izvēle'!X160</f>
        <v>0</v>
      </c>
      <c r="G163" s="117">
        <f>'Daļu izvēle'!Y160</f>
        <v>0</v>
      </c>
      <c r="H163" s="118">
        <f>'Daļu izvēle'!Z160</f>
        <v>0</v>
      </c>
      <c r="I163" s="383"/>
      <c r="J163" s="454">
        <f t="shared" si="20"/>
        <v>0</v>
      </c>
      <c r="K163" s="139" t="str">
        <f>IF($Y163,IF(AND($I163&lt;&gt;"",$I163&lt;&gt;0),ROUND(ROUND($I163,3)*Cenas!$B$31*Cenas!B$35,2),0),"")</f>
        <v/>
      </c>
      <c r="L163" s="119" t="str">
        <f>IF($Y163,IF(AND($I163&lt;&gt;"",$I163&lt;&gt;0),ROUND(ROUND($I163,3)*Cenas!$B$31*Cenas!C$35,2),0),"")</f>
        <v/>
      </c>
      <c r="M163" s="119" t="str">
        <f>IF($Y163,IF(AND($I163&lt;&gt;"",$I163&lt;&gt;0),ROUND(ROUND($I163,3)*Cenas!$B$31*Cenas!D$35,2),0),"")</f>
        <v/>
      </c>
      <c r="N163" s="140" t="str">
        <f>IF($Y163,IF(AND($I163&lt;&gt;"",$I163&lt;&gt;0),ROUND(ROUND($I163,3)*Cenas!$B$31*Cenas!E$35,2),0),"")</f>
        <v/>
      </c>
      <c r="Q163" s="1" t="e">
        <f t="shared" si="16"/>
        <v>#VALUE!</v>
      </c>
      <c r="R163" s="1" t="e">
        <f t="shared" si="17"/>
        <v>#VALUE!</v>
      </c>
      <c r="S163" s="1" t="e">
        <f t="shared" si="18"/>
        <v>#VALUE!</v>
      </c>
      <c r="T163" t="b">
        <f>OR(IF(U163,IF(W163,#REF!&gt;='Daļu izvēle'!J160)),NOT(W163))</f>
        <v>1</v>
      </c>
      <c r="U163" t="b">
        <f t="shared" si="19"/>
        <v>1</v>
      </c>
      <c r="V163" t="e">
        <f t="shared" si="21"/>
        <v>#VALUE!</v>
      </c>
      <c r="W163" t="b">
        <f>AND(NOT(ISBLANK('Daļu izvēle'!W160)),A163="x")</f>
        <v>0</v>
      </c>
      <c r="Y163" s="56" t="b">
        <f>AND($A163="x",'Daļu izvēle'!W160&lt;&gt;"",'Daļu izvēle'!W160&lt;&gt;0)</f>
        <v>0</v>
      </c>
      <c r="Z163" s="57" t="b">
        <f t="shared" si="22"/>
        <v>0</v>
      </c>
      <c r="AA163" s="57" t="b">
        <f>I163&gt;=0.85*Stādīšana!I163</f>
        <v>1</v>
      </c>
      <c r="AB163" s="57" t="b">
        <f t="shared" si="23"/>
        <v>1</v>
      </c>
    </row>
    <row r="164" spans="1:28" hidden="1" x14ac:dyDescent="0.3">
      <c r="A164" s="445" t="str">
        <f>SUBSTITUTE('Daļu izvēle'!A161,"0","")</f>
        <v/>
      </c>
      <c r="B164" s="443">
        <f>'Daļu izvēle'!B161</f>
        <v>153</v>
      </c>
      <c r="C164" s="365" t="str">
        <f>'Daļu izvēle'!C161</f>
        <v>Vidusdaugava</v>
      </c>
      <c r="D164" s="366" t="str">
        <f>'Daļu izvēle'!D161</f>
        <v>Ērberģes</v>
      </c>
      <c r="E164" s="446">
        <f>'Daļu izvēle'!W161</f>
        <v>0</v>
      </c>
      <c r="F164" s="446">
        <f>'Daļu izvēle'!X161</f>
        <v>0</v>
      </c>
      <c r="G164" s="117">
        <f>'Daļu izvēle'!Y161</f>
        <v>0</v>
      </c>
      <c r="H164" s="118">
        <f>'Daļu izvēle'!Z161</f>
        <v>0</v>
      </c>
      <c r="I164" s="383"/>
      <c r="J164" s="454">
        <f t="shared" si="20"/>
        <v>0</v>
      </c>
      <c r="K164" s="139" t="str">
        <f>IF($Y164,IF(AND($I164&lt;&gt;"",$I164&lt;&gt;0),ROUND(ROUND($I164,3)*Cenas!$B$31*Cenas!B$35,2),0),"")</f>
        <v/>
      </c>
      <c r="L164" s="119" t="str">
        <f>IF($Y164,IF(AND($I164&lt;&gt;"",$I164&lt;&gt;0),ROUND(ROUND($I164,3)*Cenas!$B$31*Cenas!C$35,2),0),"")</f>
        <v/>
      </c>
      <c r="M164" s="119" t="str">
        <f>IF($Y164,IF(AND($I164&lt;&gt;"",$I164&lt;&gt;0),ROUND(ROUND($I164,3)*Cenas!$B$31*Cenas!D$35,2),0),"")</f>
        <v/>
      </c>
      <c r="N164" s="140" t="str">
        <f>IF($Y164,IF(AND($I164&lt;&gt;"",$I164&lt;&gt;0),ROUND(ROUND($I164,3)*Cenas!$B$31*Cenas!E$35,2),0),"")</f>
        <v/>
      </c>
      <c r="Q164" s="1" t="e">
        <f t="shared" si="16"/>
        <v>#VALUE!</v>
      </c>
      <c r="R164" s="1" t="e">
        <f t="shared" si="17"/>
        <v>#VALUE!</v>
      </c>
      <c r="S164" s="1" t="e">
        <f t="shared" si="18"/>
        <v>#VALUE!</v>
      </c>
      <c r="T164" t="b">
        <f>OR(IF(U164,IF(W164,#REF!&gt;='Daļu izvēle'!J161)),NOT(W164))</f>
        <v>1</v>
      </c>
      <c r="U164" t="b">
        <f t="shared" si="19"/>
        <v>1</v>
      </c>
      <c r="V164" t="e">
        <f t="shared" si="21"/>
        <v>#VALUE!</v>
      </c>
      <c r="W164" t="b">
        <f>AND(NOT(ISBLANK('Daļu izvēle'!W161)),A164="x")</f>
        <v>0</v>
      </c>
      <c r="Y164" s="56" t="b">
        <f>AND($A164="x",'Daļu izvēle'!W161&lt;&gt;"",'Daļu izvēle'!W161&lt;&gt;0)</f>
        <v>0</v>
      </c>
      <c r="Z164" s="57" t="b">
        <f t="shared" si="22"/>
        <v>0</v>
      </c>
      <c r="AA164" s="57" t="b">
        <f>I164&gt;=0.85*Stādīšana!I164</f>
        <v>1</v>
      </c>
      <c r="AB164" s="57" t="b">
        <f t="shared" si="23"/>
        <v>1</v>
      </c>
    </row>
    <row r="165" spans="1:28" hidden="1" x14ac:dyDescent="0.3">
      <c r="A165" s="445" t="str">
        <f>SUBSTITUTE('Daļu izvēle'!A162,"0","")</f>
        <v/>
      </c>
      <c r="B165" s="443">
        <f>'Daļu izvēle'!B162</f>
        <v>154</v>
      </c>
      <c r="C165" s="365" t="str">
        <f>'Daļu izvēle'!C162</f>
        <v>Vidusdaugava</v>
      </c>
      <c r="D165" s="366" t="str">
        <f>'Daļu izvēle'!D162</f>
        <v>Ērberģes</v>
      </c>
      <c r="E165" s="446">
        <f>'Daļu izvēle'!W162</f>
        <v>0</v>
      </c>
      <c r="F165" s="446">
        <f>'Daļu izvēle'!X162</f>
        <v>0</v>
      </c>
      <c r="G165" s="117">
        <f>'Daļu izvēle'!Y162</f>
        <v>0</v>
      </c>
      <c r="H165" s="118">
        <f>'Daļu izvēle'!Z162</f>
        <v>0</v>
      </c>
      <c r="I165" s="383"/>
      <c r="J165" s="454">
        <f t="shared" si="20"/>
        <v>0</v>
      </c>
      <c r="K165" s="139" t="str">
        <f>IF($Y165,IF(AND($I165&lt;&gt;"",$I165&lt;&gt;0),ROUND(ROUND($I165,3)*Cenas!$B$31*Cenas!B$35,2),0),"")</f>
        <v/>
      </c>
      <c r="L165" s="119" t="str">
        <f>IF($Y165,IF(AND($I165&lt;&gt;"",$I165&lt;&gt;0),ROUND(ROUND($I165,3)*Cenas!$B$31*Cenas!C$35,2),0),"")</f>
        <v/>
      </c>
      <c r="M165" s="119" t="str">
        <f>IF($Y165,IF(AND($I165&lt;&gt;"",$I165&lt;&gt;0),ROUND(ROUND($I165,3)*Cenas!$B$31*Cenas!D$35,2),0),"")</f>
        <v/>
      </c>
      <c r="N165" s="140" t="str">
        <f>IF($Y165,IF(AND($I165&lt;&gt;"",$I165&lt;&gt;0),ROUND(ROUND($I165,3)*Cenas!$B$31*Cenas!E$35,2),0),"")</f>
        <v/>
      </c>
      <c r="Q165" s="1" t="e">
        <f t="shared" si="16"/>
        <v>#VALUE!</v>
      </c>
      <c r="R165" s="1" t="e">
        <f t="shared" si="17"/>
        <v>#VALUE!</v>
      </c>
      <c r="S165" s="1" t="e">
        <f t="shared" si="18"/>
        <v>#VALUE!</v>
      </c>
      <c r="T165" t="b">
        <f>OR(IF(U165,IF(W165,#REF!&gt;='Daļu izvēle'!J162)),NOT(W165))</f>
        <v>1</v>
      </c>
      <c r="U165" t="b">
        <f t="shared" si="19"/>
        <v>1</v>
      </c>
      <c r="V165" t="e">
        <f t="shared" si="21"/>
        <v>#VALUE!</v>
      </c>
      <c r="W165" t="b">
        <f>AND(NOT(ISBLANK('Daļu izvēle'!W162)),A165="x")</f>
        <v>0</v>
      </c>
      <c r="Y165" s="56" t="b">
        <f>AND($A165="x",'Daļu izvēle'!W162&lt;&gt;"",'Daļu izvēle'!W162&lt;&gt;0)</f>
        <v>0</v>
      </c>
      <c r="Z165" s="57" t="b">
        <f t="shared" si="22"/>
        <v>0</v>
      </c>
      <c r="AA165" s="57" t="b">
        <f>I165&gt;=0.85*Stādīšana!I165</f>
        <v>1</v>
      </c>
      <c r="AB165" s="57" t="b">
        <f t="shared" si="23"/>
        <v>1</v>
      </c>
    </row>
    <row r="166" spans="1:28" hidden="1" x14ac:dyDescent="0.3">
      <c r="A166" s="445" t="str">
        <f>SUBSTITUTE('Daļu izvēle'!A163,"0","")</f>
        <v/>
      </c>
      <c r="B166" s="443">
        <f>'Daļu izvēle'!B163</f>
        <v>155</v>
      </c>
      <c r="C166" s="365" t="str">
        <f>'Daļu izvēle'!C163</f>
        <v>Vidusdaugava</v>
      </c>
      <c r="D166" s="366" t="str">
        <f>'Daļu izvēle'!D163</f>
        <v>Jaunjelgavas</v>
      </c>
      <c r="E166" s="446">
        <f>'Daļu izvēle'!W163</f>
        <v>0</v>
      </c>
      <c r="F166" s="446">
        <f>'Daļu izvēle'!X163</f>
        <v>0</v>
      </c>
      <c r="G166" s="117">
        <f>'Daļu izvēle'!Y163</f>
        <v>0</v>
      </c>
      <c r="H166" s="118">
        <f>'Daļu izvēle'!Z163</f>
        <v>0</v>
      </c>
      <c r="I166" s="383"/>
      <c r="J166" s="454">
        <f t="shared" si="20"/>
        <v>0</v>
      </c>
      <c r="K166" s="139" t="str">
        <f>IF($Y166,IF(AND($I166&lt;&gt;"",$I166&lt;&gt;0),ROUND(ROUND($I166,3)*Cenas!$B$31*Cenas!B$35,2),0),"")</f>
        <v/>
      </c>
      <c r="L166" s="119" t="str">
        <f>IF($Y166,IF(AND($I166&lt;&gt;"",$I166&lt;&gt;0),ROUND(ROUND($I166,3)*Cenas!$B$31*Cenas!C$35,2),0),"")</f>
        <v/>
      </c>
      <c r="M166" s="119" t="str">
        <f>IF($Y166,IF(AND($I166&lt;&gt;"",$I166&lt;&gt;0),ROUND(ROUND($I166,3)*Cenas!$B$31*Cenas!D$35,2),0),"")</f>
        <v/>
      </c>
      <c r="N166" s="140" t="str">
        <f>IF($Y166,IF(AND($I166&lt;&gt;"",$I166&lt;&gt;0),ROUND(ROUND($I166,3)*Cenas!$B$31*Cenas!E$35,2),0),"")</f>
        <v/>
      </c>
      <c r="Q166" s="1" t="e">
        <f t="shared" si="16"/>
        <v>#VALUE!</v>
      </c>
      <c r="R166" s="1" t="e">
        <f t="shared" si="17"/>
        <v>#VALUE!</v>
      </c>
      <c r="S166" s="1" t="e">
        <f t="shared" si="18"/>
        <v>#VALUE!</v>
      </c>
      <c r="T166" t="b">
        <f>OR(IF(U166,IF(W166,#REF!&gt;='Daļu izvēle'!J163)),NOT(W166))</f>
        <v>1</v>
      </c>
      <c r="U166" t="b">
        <f t="shared" si="19"/>
        <v>1</v>
      </c>
      <c r="V166" t="e">
        <f t="shared" si="21"/>
        <v>#VALUE!</v>
      </c>
      <c r="W166" t="b">
        <f>AND(NOT(ISBLANK('Daļu izvēle'!W163)),A166="x")</f>
        <v>0</v>
      </c>
      <c r="Y166" s="56" t="b">
        <f>AND($A166="x",'Daļu izvēle'!W163&lt;&gt;"",'Daļu izvēle'!W163&lt;&gt;0)</f>
        <v>0</v>
      </c>
      <c r="Z166" s="57" t="b">
        <f t="shared" si="22"/>
        <v>0</v>
      </c>
      <c r="AA166" s="57" t="b">
        <f>I166&gt;=0.85*Stādīšana!I166</f>
        <v>1</v>
      </c>
      <c r="AB166" s="57" t="b">
        <f t="shared" si="23"/>
        <v>1</v>
      </c>
    </row>
    <row r="167" spans="1:28" ht="20.399999999999999" hidden="1" x14ac:dyDescent="0.3">
      <c r="A167" s="445" t="str">
        <f>SUBSTITUTE('Daļu izvēle'!A164,"0","")</f>
        <v/>
      </c>
      <c r="B167" s="443">
        <f>'Daļu izvēle'!B164</f>
        <v>156</v>
      </c>
      <c r="C167" s="365" t="str">
        <f>'Daļu izvēle'!C164</f>
        <v>Vidusdaugava</v>
      </c>
      <c r="D167" s="366" t="str">
        <f>'Daļu izvēle'!D164</f>
        <v>Jaunjelgavas (Daugavas kreisais krasts)</v>
      </c>
      <c r="E167" s="446">
        <f>'Daļu izvēle'!W164</f>
        <v>70</v>
      </c>
      <c r="F167" s="446">
        <f>'Daļu izvēle'!X164</f>
        <v>70</v>
      </c>
      <c r="G167" s="117">
        <f>'Daļu izvēle'!Y164</f>
        <v>0</v>
      </c>
      <c r="H167" s="118">
        <f>'Daļu izvēle'!Z164</f>
        <v>0</v>
      </c>
      <c r="I167" s="383"/>
      <c r="J167" s="454">
        <f t="shared" si="20"/>
        <v>0</v>
      </c>
      <c r="K167" s="139" t="str">
        <f>IF($Y167,IF(AND($I167&lt;&gt;"",$I167&lt;&gt;0),ROUND(ROUND($I167,3)*Cenas!$B$31*Cenas!B$35,2),0),"")</f>
        <v/>
      </c>
      <c r="L167" s="119" t="str">
        <f>IF($Y167,IF(AND($I167&lt;&gt;"",$I167&lt;&gt;0),ROUND(ROUND($I167,3)*Cenas!$B$31*Cenas!C$35,2),0),"")</f>
        <v/>
      </c>
      <c r="M167" s="119" t="str">
        <f>IF($Y167,IF(AND($I167&lt;&gt;"",$I167&lt;&gt;0),ROUND(ROUND($I167,3)*Cenas!$B$31*Cenas!D$35,2),0),"")</f>
        <v/>
      </c>
      <c r="N167" s="140" t="str">
        <f>IF($Y167,IF(AND($I167&lt;&gt;"",$I167&lt;&gt;0),ROUND(ROUND($I167,3)*Cenas!$B$31*Cenas!E$35,2),0),"")</f>
        <v/>
      </c>
      <c r="Q167" s="1" t="e">
        <f t="shared" si="16"/>
        <v>#VALUE!</v>
      </c>
      <c r="R167" s="1" t="e">
        <f t="shared" si="17"/>
        <v>#VALUE!</v>
      </c>
      <c r="S167" s="1" t="e">
        <f t="shared" si="18"/>
        <v>#VALUE!</v>
      </c>
      <c r="T167" t="b">
        <f>OR(IF(U167,IF(W167,#REF!&gt;='Daļu izvēle'!J164)),NOT(W167))</f>
        <v>1</v>
      </c>
      <c r="U167" t="b">
        <f t="shared" si="19"/>
        <v>1</v>
      </c>
      <c r="V167" t="e">
        <f t="shared" si="21"/>
        <v>#VALUE!</v>
      </c>
      <c r="W167" t="b">
        <f>AND(NOT(ISBLANK('Daļu izvēle'!W164)),A167="x")</f>
        <v>0</v>
      </c>
      <c r="Y167" s="56" t="b">
        <f>AND($A167="x",'Daļu izvēle'!W164&lt;&gt;"",'Daļu izvēle'!W164&lt;&gt;0)</f>
        <v>0</v>
      </c>
      <c r="Z167" s="57" t="b">
        <f t="shared" si="22"/>
        <v>0</v>
      </c>
      <c r="AA167" s="57" t="b">
        <f>I167&gt;=0.85*Stādīšana!I167</f>
        <v>1</v>
      </c>
      <c r="AB167" s="57" t="b">
        <f t="shared" si="23"/>
        <v>1</v>
      </c>
    </row>
    <row r="168" spans="1:28" ht="20.399999999999999" hidden="1" x14ac:dyDescent="0.3">
      <c r="A168" s="445" t="str">
        <f>SUBSTITUTE('Daļu izvēle'!A165,"0","")</f>
        <v/>
      </c>
      <c r="B168" s="443">
        <f>'Daļu izvēle'!B165</f>
        <v>157</v>
      </c>
      <c r="C168" s="365" t="str">
        <f>'Daļu izvēle'!C165</f>
        <v>Vidusdaugava</v>
      </c>
      <c r="D168" s="366" t="str">
        <f>'Daļu izvēle'!D165</f>
        <v>Jaunjelgavas (Daugavas labais krasts)</v>
      </c>
      <c r="E168" s="446">
        <f>'Daļu izvēle'!W165</f>
        <v>30</v>
      </c>
      <c r="F168" s="446">
        <f>'Daļu izvēle'!X165</f>
        <v>30</v>
      </c>
      <c r="G168" s="117">
        <f>'Daļu izvēle'!Y165</f>
        <v>0</v>
      </c>
      <c r="H168" s="118">
        <f>'Daļu izvēle'!Z165</f>
        <v>0</v>
      </c>
      <c r="I168" s="383"/>
      <c r="J168" s="454">
        <f t="shared" si="20"/>
        <v>0</v>
      </c>
      <c r="K168" s="139" t="str">
        <f>IF($Y168,IF(AND($I168&lt;&gt;"",$I168&lt;&gt;0),ROUND(ROUND($I168,3)*Cenas!$B$31*Cenas!B$35,2),0),"")</f>
        <v/>
      </c>
      <c r="L168" s="119" t="str">
        <f>IF($Y168,IF(AND($I168&lt;&gt;"",$I168&lt;&gt;0),ROUND(ROUND($I168,3)*Cenas!$B$31*Cenas!C$35,2),0),"")</f>
        <v/>
      </c>
      <c r="M168" s="119" t="str">
        <f>IF($Y168,IF(AND($I168&lt;&gt;"",$I168&lt;&gt;0),ROUND(ROUND($I168,3)*Cenas!$B$31*Cenas!D$35,2),0),"")</f>
        <v/>
      </c>
      <c r="N168" s="140" t="str">
        <f>IF($Y168,IF(AND($I168&lt;&gt;"",$I168&lt;&gt;0),ROUND(ROUND($I168,3)*Cenas!$B$31*Cenas!E$35,2),0),"")</f>
        <v/>
      </c>
      <c r="Q168" s="1" t="e">
        <f t="shared" si="16"/>
        <v>#VALUE!</v>
      </c>
      <c r="R168" s="1" t="e">
        <f t="shared" si="17"/>
        <v>#VALUE!</v>
      </c>
      <c r="S168" s="1" t="e">
        <f t="shared" si="18"/>
        <v>#VALUE!</v>
      </c>
      <c r="T168" t="b">
        <f>OR(IF(U168,IF(W168,#REF!&gt;='Daļu izvēle'!J165)),NOT(W168))</f>
        <v>1</v>
      </c>
      <c r="U168" t="b">
        <f t="shared" si="19"/>
        <v>1</v>
      </c>
      <c r="V168" t="e">
        <f t="shared" si="21"/>
        <v>#VALUE!</v>
      </c>
      <c r="W168" t="b">
        <f>AND(NOT(ISBLANK('Daļu izvēle'!W165)),A168="x")</f>
        <v>0</v>
      </c>
      <c r="Y168" s="56" t="b">
        <f>AND($A168="x",'Daļu izvēle'!W165&lt;&gt;"",'Daļu izvēle'!W165&lt;&gt;0)</f>
        <v>0</v>
      </c>
      <c r="Z168" s="57" t="b">
        <f t="shared" si="22"/>
        <v>0</v>
      </c>
      <c r="AA168" s="57" t="b">
        <f>I168&gt;=0.85*Stādīšana!I168</f>
        <v>1</v>
      </c>
      <c r="AB168" s="57" t="b">
        <f t="shared" si="23"/>
        <v>1</v>
      </c>
    </row>
    <row r="169" spans="1:28" hidden="1" x14ac:dyDescent="0.3">
      <c r="A169" s="445" t="str">
        <f>SUBSTITUTE('Daļu izvēle'!A166,"0","")</f>
        <v/>
      </c>
      <c r="B169" s="443">
        <f>'Daļu izvēle'!B166</f>
        <v>158</v>
      </c>
      <c r="C169" s="365" t="str">
        <f>'Daļu izvēle'!C166</f>
        <v>Vidusdaugava</v>
      </c>
      <c r="D169" s="366" t="str">
        <f>'Daļu izvēle'!D166</f>
        <v>Kokneses</v>
      </c>
      <c r="E169" s="446">
        <f>'Daļu izvēle'!W166</f>
        <v>100</v>
      </c>
      <c r="F169" s="446">
        <f>'Daļu izvēle'!X166</f>
        <v>0</v>
      </c>
      <c r="G169" s="117">
        <f>'Daļu izvēle'!Y166</f>
        <v>0</v>
      </c>
      <c r="H169" s="118">
        <f>'Daļu izvēle'!Z166</f>
        <v>0</v>
      </c>
      <c r="I169" s="383"/>
      <c r="J169" s="454">
        <f t="shared" si="20"/>
        <v>0</v>
      </c>
      <c r="K169" s="139" t="str">
        <f>IF($Y169,IF(AND($I169&lt;&gt;"",$I169&lt;&gt;0),ROUND(ROUND($I169,3)*Cenas!$B$31*Cenas!B$35,2),0),"")</f>
        <v/>
      </c>
      <c r="L169" s="119" t="str">
        <f>IF($Y169,IF(AND($I169&lt;&gt;"",$I169&lt;&gt;0),ROUND(ROUND($I169,3)*Cenas!$B$31*Cenas!C$35,2),0),"")</f>
        <v/>
      </c>
      <c r="M169" s="119" t="str">
        <f>IF($Y169,IF(AND($I169&lt;&gt;"",$I169&lt;&gt;0),ROUND(ROUND($I169,3)*Cenas!$B$31*Cenas!D$35,2),0),"")</f>
        <v/>
      </c>
      <c r="N169" s="140" t="str">
        <f>IF($Y169,IF(AND($I169&lt;&gt;"",$I169&lt;&gt;0),ROUND(ROUND($I169,3)*Cenas!$B$31*Cenas!E$35,2),0),"")</f>
        <v/>
      </c>
      <c r="Q169" s="1" t="e">
        <f t="shared" si="16"/>
        <v>#VALUE!</v>
      </c>
      <c r="R169" s="1" t="e">
        <f t="shared" si="17"/>
        <v>#VALUE!</v>
      </c>
      <c r="S169" s="1" t="e">
        <f t="shared" si="18"/>
        <v>#VALUE!</v>
      </c>
      <c r="T169" t="b">
        <f>OR(IF(U169,IF(W169,#REF!&gt;='Daļu izvēle'!J166)),NOT(W169))</f>
        <v>1</v>
      </c>
      <c r="U169" t="b">
        <f t="shared" si="19"/>
        <v>1</v>
      </c>
      <c r="V169" t="e">
        <f t="shared" si="21"/>
        <v>#VALUE!</v>
      </c>
      <c r="W169" t="b">
        <f>AND(NOT(ISBLANK('Daļu izvēle'!W166)),A169="x")</f>
        <v>0</v>
      </c>
      <c r="Y169" s="56" t="b">
        <f>AND($A169="x",'Daļu izvēle'!W166&lt;&gt;"",'Daļu izvēle'!W166&lt;&gt;0)</f>
        <v>0</v>
      </c>
      <c r="Z169" s="57" t="b">
        <f t="shared" si="22"/>
        <v>0</v>
      </c>
      <c r="AA169" s="57" t="b">
        <f>I169&gt;=0.85*Stādīšana!I169</f>
        <v>1</v>
      </c>
      <c r="AB169" s="57" t="b">
        <f t="shared" si="23"/>
        <v>1</v>
      </c>
    </row>
    <row r="170" spans="1:28" hidden="1" x14ac:dyDescent="0.3">
      <c r="A170" s="445" t="str">
        <f>SUBSTITUTE('Daļu izvēle'!A167,"0","")</f>
        <v/>
      </c>
      <c r="B170" s="443">
        <f>'Daļu izvēle'!B167</f>
        <v>159</v>
      </c>
      <c r="C170" s="365" t="str">
        <f>'Daļu izvēle'!C167</f>
        <v>Vidusdaugava</v>
      </c>
      <c r="D170" s="366" t="str">
        <f>'Daļu izvēle'!D167</f>
        <v>Kokneses</v>
      </c>
      <c r="E170" s="446">
        <f>'Daļu izvēle'!W167</f>
        <v>35</v>
      </c>
      <c r="F170" s="446">
        <f>'Daļu izvēle'!X167</f>
        <v>35</v>
      </c>
      <c r="G170" s="117">
        <f>'Daļu izvēle'!Y167</f>
        <v>0</v>
      </c>
      <c r="H170" s="118">
        <f>'Daļu izvēle'!Z167</f>
        <v>0</v>
      </c>
      <c r="I170" s="383"/>
      <c r="J170" s="454">
        <f t="shared" si="20"/>
        <v>0</v>
      </c>
      <c r="K170" s="139" t="str">
        <f>IF($Y170,IF(AND($I170&lt;&gt;"",$I170&lt;&gt;0),ROUND(ROUND($I170,3)*Cenas!$B$31*Cenas!B$35,2),0),"")</f>
        <v/>
      </c>
      <c r="L170" s="119" t="str">
        <f>IF($Y170,IF(AND($I170&lt;&gt;"",$I170&lt;&gt;0),ROUND(ROUND($I170,3)*Cenas!$B$31*Cenas!C$35,2),0),"")</f>
        <v/>
      </c>
      <c r="M170" s="119" t="str">
        <f>IF($Y170,IF(AND($I170&lt;&gt;"",$I170&lt;&gt;0),ROUND(ROUND($I170,3)*Cenas!$B$31*Cenas!D$35,2),0),"")</f>
        <v/>
      </c>
      <c r="N170" s="140" t="str">
        <f>IF($Y170,IF(AND($I170&lt;&gt;"",$I170&lt;&gt;0),ROUND(ROUND($I170,3)*Cenas!$B$31*Cenas!E$35,2),0),"")</f>
        <v/>
      </c>
      <c r="Q170" s="1" t="e">
        <f t="shared" si="16"/>
        <v>#VALUE!</v>
      </c>
      <c r="R170" s="1" t="e">
        <f t="shared" si="17"/>
        <v>#VALUE!</v>
      </c>
      <c r="S170" s="1" t="e">
        <f t="shared" si="18"/>
        <v>#VALUE!</v>
      </c>
      <c r="T170" t="b">
        <f>OR(IF(U170,IF(W170,#REF!&gt;='Daļu izvēle'!J167)),NOT(W170))</f>
        <v>1</v>
      </c>
      <c r="U170" t="b">
        <f t="shared" si="19"/>
        <v>1</v>
      </c>
      <c r="V170" t="e">
        <f t="shared" si="21"/>
        <v>#VALUE!</v>
      </c>
      <c r="W170" t="b">
        <f>AND(NOT(ISBLANK('Daļu izvēle'!W167)),A170="x")</f>
        <v>0</v>
      </c>
      <c r="Y170" s="56" t="b">
        <f>AND($A170="x",'Daļu izvēle'!W167&lt;&gt;"",'Daļu izvēle'!W167&lt;&gt;0)</f>
        <v>0</v>
      </c>
      <c r="Z170" s="57" t="b">
        <f t="shared" si="22"/>
        <v>0</v>
      </c>
      <c r="AA170" s="57" t="b">
        <f>I170&gt;=0.85*Stādīšana!I170</f>
        <v>1</v>
      </c>
      <c r="AB170" s="57" t="b">
        <f t="shared" si="23"/>
        <v>1</v>
      </c>
    </row>
    <row r="171" spans="1:28" hidden="1" x14ac:dyDescent="0.3">
      <c r="A171" s="445" t="str">
        <f>SUBSTITUTE('Daļu izvēle'!A168,"0","")</f>
        <v/>
      </c>
      <c r="B171" s="443">
        <f>'Daļu izvēle'!B168</f>
        <v>160</v>
      </c>
      <c r="C171" s="365" t="str">
        <f>'Daļu izvēle'!C168</f>
        <v>Vidusdaugava</v>
      </c>
      <c r="D171" s="366" t="str">
        <f>'Daļu izvēle'!D168</f>
        <v>Kokneses</v>
      </c>
      <c r="E171" s="446">
        <f>'Daļu izvēle'!W168</f>
        <v>30</v>
      </c>
      <c r="F171" s="446">
        <f>'Daļu izvēle'!X168</f>
        <v>0</v>
      </c>
      <c r="G171" s="117">
        <f>'Daļu izvēle'!Y168</f>
        <v>0</v>
      </c>
      <c r="H171" s="118">
        <f>'Daļu izvēle'!Z168</f>
        <v>0</v>
      </c>
      <c r="I171" s="383"/>
      <c r="J171" s="454">
        <f t="shared" si="20"/>
        <v>0</v>
      </c>
      <c r="K171" s="139" t="str">
        <f>IF($Y171,IF(AND($I171&lt;&gt;"",$I171&lt;&gt;0),ROUND(ROUND($I171,3)*Cenas!$B$31*Cenas!B$35,2),0),"")</f>
        <v/>
      </c>
      <c r="L171" s="119" t="str">
        <f>IF($Y171,IF(AND($I171&lt;&gt;"",$I171&lt;&gt;0),ROUND(ROUND($I171,3)*Cenas!$B$31*Cenas!C$35,2),0),"")</f>
        <v/>
      </c>
      <c r="M171" s="119" t="str">
        <f>IF($Y171,IF(AND($I171&lt;&gt;"",$I171&lt;&gt;0),ROUND(ROUND($I171,3)*Cenas!$B$31*Cenas!D$35,2),0),"")</f>
        <v/>
      </c>
      <c r="N171" s="140" t="str">
        <f>IF($Y171,IF(AND($I171&lt;&gt;"",$I171&lt;&gt;0),ROUND(ROUND($I171,3)*Cenas!$B$31*Cenas!E$35,2),0),"")</f>
        <v/>
      </c>
      <c r="Q171" s="1" t="e">
        <f t="shared" si="16"/>
        <v>#VALUE!</v>
      </c>
      <c r="R171" s="1" t="e">
        <f t="shared" si="17"/>
        <v>#VALUE!</v>
      </c>
      <c r="S171" s="1" t="e">
        <f t="shared" si="18"/>
        <v>#VALUE!</v>
      </c>
      <c r="T171" t="b">
        <f>OR(IF(U171,IF(W171,#REF!&gt;='Daļu izvēle'!J168)),NOT(W171))</f>
        <v>1</v>
      </c>
      <c r="U171" t="b">
        <f t="shared" si="19"/>
        <v>1</v>
      </c>
      <c r="V171" t="e">
        <f t="shared" si="21"/>
        <v>#VALUE!</v>
      </c>
      <c r="W171" t="b">
        <f>AND(NOT(ISBLANK('Daļu izvēle'!W168)),A171="x")</f>
        <v>0</v>
      </c>
      <c r="Y171" s="56" t="b">
        <f>AND($A171="x",'Daļu izvēle'!W168&lt;&gt;"",'Daļu izvēle'!W168&lt;&gt;0)</f>
        <v>0</v>
      </c>
      <c r="Z171" s="57" t="b">
        <f t="shared" si="22"/>
        <v>0</v>
      </c>
      <c r="AA171" s="57" t="b">
        <f>I171&gt;=0.85*Stādīšana!I171</f>
        <v>1</v>
      </c>
      <c r="AB171" s="57" t="b">
        <f t="shared" si="23"/>
        <v>1</v>
      </c>
    </row>
    <row r="172" spans="1:28" hidden="1" x14ac:dyDescent="0.3">
      <c r="A172" s="445" t="str">
        <f>SUBSTITUTE('Daļu izvēle'!A169,"0","")</f>
        <v/>
      </c>
      <c r="B172" s="443">
        <f>'Daļu izvēle'!B169</f>
        <v>161</v>
      </c>
      <c r="C172" s="365" t="str">
        <f>'Daļu izvēle'!C169</f>
        <v>Vidusdaugava</v>
      </c>
      <c r="D172" s="366" t="str">
        <f>'Daļu izvēle'!D169</f>
        <v>Ogres</v>
      </c>
      <c r="E172" s="446">
        <f>'Daļu izvēle'!W169</f>
        <v>100</v>
      </c>
      <c r="F172" s="446">
        <f>'Daļu izvēle'!X169</f>
        <v>0</v>
      </c>
      <c r="G172" s="117">
        <f>'Daļu izvēle'!Y169</f>
        <v>0</v>
      </c>
      <c r="H172" s="118">
        <f>'Daļu izvēle'!Z169</f>
        <v>0</v>
      </c>
      <c r="I172" s="383"/>
      <c r="J172" s="454">
        <f t="shared" si="20"/>
        <v>0</v>
      </c>
      <c r="K172" s="139" t="str">
        <f>IF($Y172,IF(AND($I172&lt;&gt;"",$I172&lt;&gt;0),ROUND(ROUND($I172,3)*Cenas!$B$31*Cenas!B$35,2),0),"")</f>
        <v/>
      </c>
      <c r="L172" s="119" t="str">
        <f>IF($Y172,IF(AND($I172&lt;&gt;"",$I172&lt;&gt;0),ROUND(ROUND($I172,3)*Cenas!$B$31*Cenas!C$35,2),0),"")</f>
        <v/>
      </c>
      <c r="M172" s="119" t="str">
        <f>IF($Y172,IF(AND($I172&lt;&gt;"",$I172&lt;&gt;0),ROUND(ROUND($I172,3)*Cenas!$B$31*Cenas!D$35,2),0),"")</f>
        <v/>
      </c>
      <c r="N172" s="140" t="str">
        <f>IF($Y172,IF(AND($I172&lt;&gt;"",$I172&lt;&gt;0),ROUND(ROUND($I172,3)*Cenas!$B$31*Cenas!E$35,2),0),"")</f>
        <v/>
      </c>
      <c r="Q172" s="1" t="e">
        <f t="shared" si="16"/>
        <v>#VALUE!</v>
      </c>
      <c r="R172" s="1" t="e">
        <f t="shared" si="17"/>
        <v>#VALUE!</v>
      </c>
      <c r="S172" s="1" t="e">
        <f t="shared" si="18"/>
        <v>#VALUE!</v>
      </c>
      <c r="T172" t="b">
        <f>OR(IF(U172,IF(W172,#REF!&gt;='Daļu izvēle'!J169)),NOT(W172))</f>
        <v>1</v>
      </c>
      <c r="U172" t="b">
        <f t="shared" si="19"/>
        <v>1</v>
      </c>
      <c r="V172" t="e">
        <f t="shared" si="21"/>
        <v>#VALUE!</v>
      </c>
      <c r="W172" t="b">
        <f>AND(NOT(ISBLANK('Daļu izvēle'!W169)),A172="x")</f>
        <v>0</v>
      </c>
      <c r="Y172" s="56" t="b">
        <f>AND($A172="x",'Daļu izvēle'!W169&lt;&gt;"",'Daļu izvēle'!W169&lt;&gt;0)</f>
        <v>0</v>
      </c>
      <c r="Z172" s="57" t="b">
        <f t="shared" si="22"/>
        <v>0</v>
      </c>
      <c r="AA172" s="57" t="b">
        <f>I172&gt;=0.85*Stādīšana!I172</f>
        <v>1</v>
      </c>
      <c r="AB172" s="57" t="b">
        <f t="shared" si="23"/>
        <v>1</v>
      </c>
    </row>
    <row r="173" spans="1:28" hidden="1" x14ac:dyDescent="0.3">
      <c r="A173" s="445" t="str">
        <f>SUBSTITUTE('Daļu izvēle'!A170,"0","")</f>
        <v/>
      </c>
      <c r="B173" s="443">
        <f>'Daļu izvēle'!B170</f>
        <v>162</v>
      </c>
      <c r="C173" s="365" t="str">
        <f>'Daļu izvēle'!C170</f>
        <v>Vidusdaugava</v>
      </c>
      <c r="D173" s="366" t="str">
        <f>'Daļu izvēle'!D170</f>
        <v>Ogres</v>
      </c>
      <c r="E173" s="446">
        <f>'Daļu izvēle'!W170</f>
        <v>100</v>
      </c>
      <c r="F173" s="446">
        <f>'Daļu izvēle'!X170</f>
        <v>75</v>
      </c>
      <c r="G173" s="117">
        <f>'Daļu izvēle'!Y170</f>
        <v>0</v>
      </c>
      <c r="H173" s="118">
        <f>'Daļu izvēle'!Z170</f>
        <v>0</v>
      </c>
      <c r="I173" s="383"/>
      <c r="J173" s="454">
        <f t="shared" si="20"/>
        <v>0</v>
      </c>
      <c r="K173" s="139" t="str">
        <f>IF($Y173,IF(AND($I173&lt;&gt;"",$I173&lt;&gt;0),ROUND(ROUND($I173,3)*Cenas!$B$31*Cenas!B$35,2),0),"")</f>
        <v/>
      </c>
      <c r="L173" s="119" t="str">
        <f>IF($Y173,IF(AND($I173&lt;&gt;"",$I173&lt;&gt;0),ROUND(ROUND($I173,3)*Cenas!$B$31*Cenas!C$35,2),0),"")</f>
        <v/>
      </c>
      <c r="M173" s="119" t="str">
        <f>IF($Y173,IF(AND($I173&lt;&gt;"",$I173&lt;&gt;0),ROUND(ROUND($I173,3)*Cenas!$B$31*Cenas!D$35,2),0),"")</f>
        <v/>
      </c>
      <c r="N173" s="140" t="str">
        <f>IF($Y173,IF(AND($I173&lt;&gt;"",$I173&lt;&gt;0),ROUND(ROUND($I173,3)*Cenas!$B$31*Cenas!E$35,2),0),"")</f>
        <v/>
      </c>
      <c r="Q173" s="1" t="e">
        <f t="shared" si="16"/>
        <v>#VALUE!</v>
      </c>
      <c r="R173" s="1" t="e">
        <f t="shared" si="17"/>
        <v>#VALUE!</v>
      </c>
      <c r="S173" s="1" t="e">
        <f t="shared" si="18"/>
        <v>#VALUE!</v>
      </c>
      <c r="T173" t="b">
        <f>OR(IF(U173,IF(W173,#REF!&gt;='Daļu izvēle'!J170)),NOT(W173))</f>
        <v>1</v>
      </c>
      <c r="U173" t="b">
        <f t="shared" si="19"/>
        <v>1</v>
      </c>
      <c r="V173" t="e">
        <f t="shared" si="21"/>
        <v>#VALUE!</v>
      </c>
      <c r="W173" t="b">
        <f>AND(NOT(ISBLANK('Daļu izvēle'!W170)),A173="x")</f>
        <v>0</v>
      </c>
      <c r="Y173" s="56" t="b">
        <f>AND($A173="x",'Daļu izvēle'!W170&lt;&gt;"",'Daļu izvēle'!W170&lt;&gt;0)</f>
        <v>0</v>
      </c>
      <c r="Z173" s="57" t="b">
        <f t="shared" si="22"/>
        <v>0</v>
      </c>
      <c r="AA173" s="57" t="b">
        <f>I173&gt;=0.85*Stādīšana!I173</f>
        <v>1</v>
      </c>
      <c r="AB173" s="57" t="b">
        <f t="shared" si="23"/>
        <v>1</v>
      </c>
    </row>
    <row r="174" spans="1:28" hidden="1" x14ac:dyDescent="0.3">
      <c r="A174" s="445" t="str">
        <f>SUBSTITUTE('Daļu izvēle'!A171,"0","")</f>
        <v/>
      </c>
      <c r="B174" s="443">
        <f>'Daļu izvēle'!B171</f>
        <v>163</v>
      </c>
      <c r="C174" s="365" t="str">
        <f>'Daļu izvēle'!C171</f>
        <v>Vidusdaugava</v>
      </c>
      <c r="D174" s="366" t="str">
        <f>'Daļu izvēle'!D171</f>
        <v>Ogres</v>
      </c>
      <c r="E174" s="446">
        <f>'Daļu izvēle'!W171</f>
        <v>70</v>
      </c>
      <c r="F174" s="446">
        <f>'Daļu izvēle'!X171</f>
        <v>0</v>
      </c>
      <c r="G174" s="117">
        <f>'Daļu izvēle'!Y171</f>
        <v>0</v>
      </c>
      <c r="H174" s="118">
        <f>'Daļu izvēle'!Z171</f>
        <v>0</v>
      </c>
      <c r="I174" s="383"/>
      <c r="J174" s="454">
        <f t="shared" si="20"/>
        <v>0</v>
      </c>
      <c r="K174" s="139" t="str">
        <f>IF($Y174,IF(AND($I174&lt;&gt;"",$I174&lt;&gt;0),ROUND(ROUND($I174,3)*Cenas!$B$31*Cenas!B$35,2),0),"")</f>
        <v/>
      </c>
      <c r="L174" s="119" t="str">
        <f>IF($Y174,IF(AND($I174&lt;&gt;"",$I174&lt;&gt;0),ROUND(ROUND($I174,3)*Cenas!$B$31*Cenas!C$35,2),0),"")</f>
        <v/>
      </c>
      <c r="M174" s="119" t="str">
        <f>IF($Y174,IF(AND($I174&lt;&gt;"",$I174&lt;&gt;0),ROUND(ROUND($I174,3)*Cenas!$B$31*Cenas!D$35,2),0),"")</f>
        <v/>
      </c>
      <c r="N174" s="140" t="str">
        <f>IF($Y174,IF(AND($I174&lt;&gt;"",$I174&lt;&gt;0),ROUND(ROUND($I174,3)*Cenas!$B$31*Cenas!E$35,2),0),"")</f>
        <v/>
      </c>
      <c r="Q174" s="1" t="e">
        <f t="shared" si="16"/>
        <v>#VALUE!</v>
      </c>
      <c r="R174" s="1" t="e">
        <f t="shared" si="17"/>
        <v>#VALUE!</v>
      </c>
      <c r="S174" s="1" t="e">
        <f t="shared" si="18"/>
        <v>#VALUE!</v>
      </c>
      <c r="T174" t="b">
        <f>OR(IF(U174,IF(W174,#REF!&gt;='Daļu izvēle'!J171)),NOT(W174))</f>
        <v>1</v>
      </c>
      <c r="U174" t="b">
        <f t="shared" si="19"/>
        <v>1</v>
      </c>
      <c r="V174" t="e">
        <f t="shared" si="21"/>
        <v>#VALUE!</v>
      </c>
      <c r="W174" t="b">
        <f>AND(NOT(ISBLANK('Daļu izvēle'!W171)),A174="x")</f>
        <v>0</v>
      </c>
      <c r="Y174" s="56" t="b">
        <f>AND($A174="x",'Daļu izvēle'!W171&lt;&gt;"",'Daļu izvēle'!W171&lt;&gt;0)</f>
        <v>0</v>
      </c>
      <c r="Z174" s="57" t="b">
        <f t="shared" si="22"/>
        <v>0</v>
      </c>
      <c r="AA174" s="57" t="b">
        <f>I174&gt;=0.85*Stādīšana!I174</f>
        <v>1</v>
      </c>
      <c r="AB174" s="57" t="b">
        <f t="shared" si="23"/>
        <v>1</v>
      </c>
    </row>
    <row r="175" spans="1:28" hidden="1" x14ac:dyDescent="0.3">
      <c r="A175" s="445" t="str">
        <f>SUBSTITUTE('Daļu izvēle'!A172,"0","")</f>
        <v/>
      </c>
      <c r="B175" s="443">
        <f>'Daļu izvēle'!B172</f>
        <v>164</v>
      </c>
      <c r="C175" s="365" t="str">
        <f>'Daļu izvēle'!C172</f>
        <v>Vidusdaugava</v>
      </c>
      <c r="D175" s="366" t="str">
        <f>'Daļu izvēle'!D172</f>
        <v>Ogres</v>
      </c>
      <c r="E175" s="446">
        <f>'Daļu izvēle'!W172</f>
        <v>50</v>
      </c>
      <c r="F175" s="446">
        <f>'Daļu izvēle'!X172</f>
        <v>0</v>
      </c>
      <c r="G175" s="117">
        <f>'Daļu izvēle'!Y172</f>
        <v>0</v>
      </c>
      <c r="H175" s="118">
        <f>'Daļu izvēle'!Z172</f>
        <v>0</v>
      </c>
      <c r="I175" s="383"/>
      <c r="J175" s="454">
        <f t="shared" si="20"/>
        <v>0</v>
      </c>
      <c r="K175" s="139" t="str">
        <f>IF($Y175,IF(AND($I175&lt;&gt;"",$I175&lt;&gt;0),ROUND(ROUND($I175,3)*Cenas!$B$31*Cenas!B$35,2),0),"")</f>
        <v/>
      </c>
      <c r="L175" s="119" t="str">
        <f>IF($Y175,IF(AND($I175&lt;&gt;"",$I175&lt;&gt;0),ROUND(ROUND($I175,3)*Cenas!$B$31*Cenas!C$35,2),0),"")</f>
        <v/>
      </c>
      <c r="M175" s="119" t="str">
        <f>IF($Y175,IF(AND($I175&lt;&gt;"",$I175&lt;&gt;0),ROUND(ROUND($I175,3)*Cenas!$B$31*Cenas!D$35,2),0),"")</f>
        <v/>
      </c>
      <c r="N175" s="140" t="str">
        <f>IF($Y175,IF(AND($I175&lt;&gt;"",$I175&lt;&gt;0),ROUND(ROUND($I175,3)*Cenas!$B$31*Cenas!E$35,2),0),"")</f>
        <v/>
      </c>
      <c r="Q175" s="1" t="e">
        <f t="shared" si="16"/>
        <v>#VALUE!</v>
      </c>
      <c r="R175" s="1" t="e">
        <f t="shared" si="17"/>
        <v>#VALUE!</v>
      </c>
      <c r="S175" s="1" t="e">
        <f t="shared" si="18"/>
        <v>#VALUE!</v>
      </c>
      <c r="T175" t="b">
        <f>OR(IF(U175,IF(W175,#REF!&gt;='Daļu izvēle'!J172)),NOT(W175))</f>
        <v>1</v>
      </c>
      <c r="U175" t="b">
        <f t="shared" si="19"/>
        <v>1</v>
      </c>
      <c r="V175" t="e">
        <f t="shared" si="21"/>
        <v>#VALUE!</v>
      </c>
      <c r="W175" t="b">
        <f>AND(NOT(ISBLANK('Daļu izvēle'!W172)),A175="x")</f>
        <v>0</v>
      </c>
      <c r="Y175" s="56" t="b">
        <f>AND($A175="x",'Daļu izvēle'!W172&lt;&gt;"",'Daļu izvēle'!W172&lt;&gt;0)</f>
        <v>0</v>
      </c>
      <c r="Z175" s="57" t="b">
        <f t="shared" si="22"/>
        <v>0</v>
      </c>
      <c r="AA175" s="57" t="b">
        <f>I175&gt;=0.85*Stādīšana!I175</f>
        <v>1</v>
      </c>
      <c r="AB175" s="57" t="b">
        <f t="shared" si="23"/>
        <v>1</v>
      </c>
    </row>
    <row r="176" spans="1:28" hidden="1" x14ac:dyDescent="0.3">
      <c r="A176" s="445" t="str">
        <f>SUBSTITUTE('Daļu izvēle'!A173,"0","")</f>
        <v/>
      </c>
      <c r="B176" s="443">
        <f>'Daļu izvēle'!B173</f>
        <v>165</v>
      </c>
      <c r="C176" s="365" t="str">
        <f>'Daļu izvēle'!C173</f>
        <v>Vidusdaugava</v>
      </c>
      <c r="D176" s="366" t="str">
        <f>'Daļu izvēle'!D173</f>
        <v>Seces</v>
      </c>
      <c r="E176" s="446">
        <f>'Daļu izvēle'!W173</f>
        <v>0</v>
      </c>
      <c r="F176" s="446">
        <f>'Daļu izvēle'!X173</f>
        <v>0</v>
      </c>
      <c r="G176" s="117">
        <f>'Daļu izvēle'!Y173</f>
        <v>0</v>
      </c>
      <c r="H176" s="118">
        <f>'Daļu izvēle'!Z173</f>
        <v>0</v>
      </c>
      <c r="I176" s="383"/>
      <c r="J176" s="454">
        <f t="shared" si="20"/>
        <v>0</v>
      </c>
      <c r="K176" s="139" t="str">
        <f>IF($Y176,IF(AND($I176&lt;&gt;"",$I176&lt;&gt;0),ROUND(ROUND($I176,3)*Cenas!$B$31*Cenas!B$35,2),0),"")</f>
        <v/>
      </c>
      <c r="L176" s="119" t="str">
        <f>IF($Y176,IF(AND($I176&lt;&gt;"",$I176&lt;&gt;0),ROUND(ROUND($I176,3)*Cenas!$B$31*Cenas!C$35,2),0),"")</f>
        <v/>
      </c>
      <c r="M176" s="119" t="str">
        <f>IF($Y176,IF(AND($I176&lt;&gt;"",$I176&lt;&gt;0),ROUND(ROUND($I176,3)*Cenas!$B$31*Cenas!D$35,2),0),"")</f>
        <v/>
      </c>
      <c r="N176" s="140" t="str">
        <f>IF($Y176,IF(AND($I176&lt;&gt;"",$I176&lt;&gt;0),ROUND(ROUND($I176,3)*Cenas!$B$31*Cenas!E$35,2),0),"")</f>
        <v/>
      </c>
      <c r="Q176" s="1" t="e">
        <f t="shared" si="16"/>
        <v>#VALUE!</v>
      </c>
      <c r="R176" s="1" t="e">
        <f t="shared" si="17"/>
        <v>#VALUE!</v>
      </c>
      <c r="S176" s="1" t="e">
        <f t="shared" si="18"/>
        <v>#VALUE!</v>
      </c>
      <c r="T176" t="b">
        <f>OR(IF(U176,IF(W176,#REF!&gt;='Daļu izvēle'!J173)),NOT(W176))</f>
        <v>1</v>
      </c>
      <c r="U176" t="b">
        <f t="shared" si="19"/>
        <v>1</v>
      </c>
      <c r="V176" t="e">
        <f t="shared" si="21"/>
        <v>#VALUE!</v>
      </c>
      <c r="W176" t="b">
        <f>AND(NOT(ISBLANK('Daļu izvēle'!W173)),A176="x")</f>
        <v>0</v>
      </c>
      <c r="Y176" s="56" t="b">
        <f>AND($A176="x",'Daļu izvēle'!W173&lt;&gt;"",'Daļu izvēle'!W173&lt;&gt;0)</f>
        <v>0</v>
      </c>
      <c r="Z176" s="57" t="b">
        <f t="shared" si="22"/>
        <v>0</v>
      </c>
      <c r="AA176" s="57" t="b">
        <f>I176&gt;=0.85*Stādīšana!I176</f>
        <v>1</v>
      </c>
      <c r="AB176" s="57" t="b">
        <f t="shared" si="23"/>
        <v>1</v>
      </c>
    </row>
    <row r="177" spans="1:28" hidden="1" x14ac:dyDescent="0.3">
      <c r="A177" s="445" t="str">
        <f>SUBSTITUTE('Daļu izvēle'!A174,"0","")</f>
        <v/>
      </c>
      <c r="B177" s="443">
        <f>'Daļu izvēle'!B174</f>
        <v>166</v>
      </c>
      <c r="C177" s="365" t="str">
        <f>'Daļu izvēle'!C174</f>
        <v>Vidusdaugava</v>
      </c>
      <c r="D177" s="366" t="str">
        <f>'Daļu izvēle'!D174</f>
        <v>Seces</v>
      </c>
      <c r="E177" s="446">
        <f>'Daļu izvēle'!W174</f>
        <v>0</v>
      </c>
      <c r="F177" s="446">
        <f>'Daļu izvēle'!X174</f>
        <v>0</v>
      </c>
      <c r="G177" s="117">
        <f>'Daļu izvēle'!Y174</f>
        <v>0</v>
      </c>
      <c r="H177" s="118">
        <f>'Daļu izvēle'!Z174</f>
        <v>0</v>
      </c>
      <c r="I177" s="383"/>
      <c r="J177" s="454">
        <f t="shared" si="20"/>
        <v>0</v>
      </c>
      <c r="K177" s="139" t="str">
        <f>IF($Y177,IF(AND($I177&lt;&gt;"",$I177&lt;&gt;0),ROUND(ROUND($I177,3)*Cenas!$B$31*Cenas!B$35,2),0),"")</f>
        <v/>
      </c>
      <c r="L177" s="119" t="str">
        <f>IF($Y177,IF(AND($I177&lt;&gt;"",$I177&lt;&gt;0),ROUND(ROUND($I177,3)*Cenas!$B$31*Cenas!C$35,2),0),"")</f>
        <v/>
      </c>
      <c r="M177" s="119" t="str">
        <f>IF($Y177,IF(AND($I177&lt;&gt;"",$I177&lt;&gt;0),ROUND(ROUND($I177,3)*Cenas!$B$31*Cenas!D$35,2),0),"")</f>
        <v/>
      </c>
      <c r="N177" s="140" t="str">
        <f>IF($Y177,IF(AND($I177&lt;&gt;"",$I177&lt;&gt;0),ROUND(ROUND($I177,3)*Cenas!$B$31*Cenas!E$35,2),0),"")</f>
        <v/>
      </c>
      <c r="Q177" s="1" t="e">
        <f t="shared" si="16"/>
        <v>#VALUE!</v>
      </c>
      <c r="R177" s="1" t="e">
        <f t="shared" si="17"/>
        <v>#VALUE!</v>
      </c>
      <c r="S177" s="1" t="e">
        <f t="shared" si="18"/>
        <v>#VALUE!</v>
      </c>
      <c r="T177" t="b">
        <f>OR(IF(U177,IF(W177,#REF!&gt;='Daļu izvēle'!J174)),NOT(W177))</f>
        <v>1</v>
      </c>
      <c r="U177" t="b">
        <f t="shared" si="19"/>
        <v>1</v>
      </c>
      <c r="V177" t="e">
        <f t="shared" si="21"/>
        <v>#VALUE!</v>
      </c>
      <c r="W177" t="b">
        <f>AND(NOT(ISBLANK('Daļu izvēle'!W174)),A177="x")</f>
        <v>0</v>
      </c>
      <c r="Y177" s="56" t="b">
        <f>AND($A177="x",'Daļu izvēle'!W174&lt;&gt;"",'Daļu izvēle'!W174&lt;&gt;0)</f>
        <v>0</v>
      </c>
      <c r="Z177" s="57" t="b">
        <f t="shared" si="22"/>
        <v>0</v>
      </c>
      <c r="AA177" s="57" t="b">
        <f>I177&gt;=0.85*Stādīšana!I177</f>
        <v>1</v>
      </c>
      <c r="AB177" s="57" t="b">
        <f t="shared" si="23"/>
        <v>1</v>
      </c>
    </row>
    <row r="178" spans="1:28" hidden="1" x14ac:dyDescent="0.3">
      <c r="A178" s="445" t="str">
        <f>SUBSTITUTE('Daļu izvēle'!A175,"0","")</f>
        <v/>
      </c>
      <c r="B178" s="443">
        <f>'Daļu izvēle'!B175</f>
        <v>167</v>
      </c>
      <c r="C178" s="365" t="str">
        <f>'Daļu izvēle'!C175</f>
        <v>Vidusdaugava</v>
      </c>
      <c r="D178" s="366" t="str">
        <f>'Daļu izvēle'!D175</f>
        <v>Skaistkalnes</v>
      </c>
      <c r="E178" s="446">
        <f>'Daļu izvēle'!W175</f>
        <v>0</v>
      </c>
      <c r="F178" s="446">
        <f>'Daļu izvēle'!X175</f>
        <v>0</v>
      </c>
      <c r="G178" s="117">
        <f>'Daļu izvēle'!Y175</f>
        <v>0</v>
      </c>
      <c r="H178" s="118">
        <f>'Daļu izvēle'!Z175</f>
        <v>0</v>
      </c>
      <c r="I178" s="383"/>
      <c r="J178" s="454">
        <f t="shared" si="20"/>
        <v>0</v>
      </c>
      <c r="K178" s="139" t="str">
        <f>IF($Y178,IF(AND($I178&lt;&gt;"",$I178&lt;&gt;0),ROUND(ROUND($I178,3)*Cenas!$B$31*Cenas!B$35,2),0),"")</f>
        <v/>
      </c>
      <c r="L178" s="119" t="str">
        <f>IF($Y178,IF(AND($I178&lt;&gt;"",$I178&lt;&gt;0),ROUND(ROUND($I178,3)*Cenas!$B$31*Cenas!C$35,2),0),"")</f>
        <v/>
      </c>
      <c r="M178" s="119" t="str">
        <f>IF($Y178,IF(AND($I178&lt;&gt;"",$I178&lt;&gt;0),ROUND(ROUND($I178,3)*Cenas!$B$31*Cenas!D$35,2),0),"")</f>
        <v/>
      </c>
      <c r="N178" s="140" t="str">
        <f>IF($Y178,IF(AND($I178&lt;&gt;"",$I178&lt;&gt;0),ROUND(ROUND($I178,3)*Cenas!$B$31*Cenas!E$35,2),0),"")</f>
        <v/>
      </c>
      <c r="Q178" s="1" t="e">
        <f t="shared" si="16"/>
        <v>#VALUE!</v>
      </c>
      <c r="R178" s="1" t="e">
        <f t="shared" si="17"/>
        <v>#VALUE!</v>
      </c>
      <c r="S178" s="1" t="e">
        <f t="shared" si="18"/>
        <v>#VALUE!</v>
      </c>
      <c r="T178" t="b">
        <f>OR(IF(U178,IF(W178,#REF!&gt;='Daļu izvēle'!J175)),NOT(W178))</f>
        <v>1</v>
      </c>
      <c r="U178" t="b">
        <f t="shared" si="19"/>
        <v>1</v>
      </c>
      <c r="V178" t="e">
        <f t="shared" si="21"/>
        <v>#VALUE!</v>
      </c>
      <c r="W178" t="b">
        <f>AND(NOT(ISBLANK('Daļu izvēle'!W175)),A178="x")</f>
        <v>0</v>
      </c>
      <c r="Y178" s="56" t="b">
        <f>AND($A178="x",'Daļu izvēle'!W175&lt;&gt;"",'Daļu izvēle'!W175&lt;&gt;0)</f>
        <v>0</v>
      </c>
      <c r="Z178" s="57" t="b">
        <f t="shared" si="22"/>
        <v>0</v>
      </c>
      <c r="AA178" s="57" t="b">
        <f>I178&gt;=0.85*Stādīšana!I178</f>
        <v>1</v>
      </c>
      <c r="AB178" s="57" t="b">
        <f t="shared" si="23"/>
        <v>1</v>
      </c>
    </row>
    <row r="179" spans="1:28" hidden="1" x14ac:dyDescent="0.3">
      <c r="A179" s="445" t="str">
        <f>SUBSTITUTE('Daļu izvēle'!A176,"0","")</f>
        <v/>
      </c>
      <c r="B179" s="443">
        <f>'Daļu izvēle'!B176</f>
        <v>168</v>
      </c>
      <c r="C179" s="365" t="str">
        <f>'Daļu izvēle'!C176</f>
        <v>Vidusdaugava</v>
      </c>
      <c r="D179" s="366" t="str">
        <f>'Daļu izvēle'!D176</f>
        <v>Skaistkalnes</v>
      </c>
      <c r="E179" s="446">
        <f>'Daļu izvēle'!W176</f>
        <v>20</v>
      </c>
      <c r="F179" s="446">
        <f>'Daļu izvēle'!X176</f>
        <v>0</v>
      </c>
      <c r="G179" s="117">
        <f>'Daļu izvēle'!Y176</f>
        <v>0</v>
      </c>
      <c r="H179" s="118">
        <f>'Daļu izvēle'!Z176</f>
        <v>0</v>
      </c>
      <c r="I179" s="383"/>
      <c r="J179" s="454">
        <f t="shared" si="20"/>
        <v>0</v>
      </c>
      <c r="K179" s="139" t="str">
        <f>IF($Y179,IF(AND($I179&lt;&gt;"",$I179&lt;&gt;0),ROUND(ROUND($I179,3)*Cenas!$B$31*Cenas!B$35,2),0),"")</f>
        <v/>
      </c>
      <c r="L179" s="119" t="str">
        <f>IF($Y179,IF(AND($I179&lt;&gt;"",$I179&lt;&gt;0),ROUND(ROUND($I179,3)*Cenas!$B$31*Cenas!C$35,2),0),"")</f>
        <v/>
      </c>
      <c r="M179" s="119" t="str">
        <f>IF($Y179,IF(AND($I179&lt;&gt;"",$I179&lt;&gt;0),ROUND(ROUND($I179,3)*Cenas!$B$31*Cenas!D$35,2),0),"")</f>
        <v/>
      </c>
      <c r="N179" s="140" t="str">
        <f>IF($Y179,IF(AND($I179&lt;&gt;"",$I179&lt;&gt;0),ROUND(ROUND($I179,3)*Cenas!$B$31*Cenas!E$35,2),0),"")</f>
        <v/>
      </c>
      <c r="Q179" s="1" t="e">
        <f t="shared" si="16"/>
        <v>#VALUE!</v>
      </c>
      <c r="R179" s="1" t="e">
        <f t="shared" si="17"/>
        <v>#VALUE!</v>
      </c>
      <c r="S179" s="1" t="e">
        <f t="shared" si="18"/>
        <v>#VALUE!</v>
      </c>
      <c r="T179" t="b">
        <f>OR(IF(U179,IF(W179,#REF!&gt;='Daļu izvēle'!J176)),NOT(W179))</f>
        <v>1</v>
      </c>
      <c r="U179" t="b">
        <f t="shared" si="19"/>
        <v>1</v>
      </c>
      <c r="V179" t="e">
        <f t="shared" si="21"/>
        <v>#VALUE!</v>
      </c>
      <c r="W179" t="b">
        <f>AND(NOT(ISBLANK('Daļu izvēle'!W176)),A179="x")</f>
        <v>0</v>
      </c>
      <c r="Y179" s="56" t="b">
        <f>AND($A179="x",'Daļu izvēle'!W176&lt;&gt;"",'Daļu izvēle'!W176&lt;&gt;0)</f>
        <v>0</v>
      </c>
      <c r="Z179" s="57" t="b">
        <f t="shared" si="22"/>
        <v>0</v>
      </c>
      <c r="AA179" s="57" t="b">
        <f>I179&gt;=0.85*Stādīšana!I179</f>
        <v>1</v>
      </c>
      <c r="AB179" s="57" t="b">
        <f t="shared" si="23"/>
        <v>1</v>
      </c>
    </row>
    <row r="180" spans="1:28" hidden="1" x14ac:dyDescent="0.3">
      <c r="A180" s="445" t="str">
        <f>SUBSTITUTE('Daļu izvēle'!A177,"0","")</f>
        <v/>
      </c>
      <c r="B180" s="443">
        <f>'Daļu izvēle'!B177</f>
        <v>169</v>
      </c>
      <c r="C180" s="365" t="str">
        <f>'Daļu izvēle'!C177</f>
        <v>Vidusdaugava</v>
      </c>
      <c r="D180" s="366" t="str">
        <f>'Daļu izvēle'!D177</f>
        <v>Skaistkalnes</v>
      </c>
      <c r="E180" s="446">
        <f>'Daļu izvēle'!W177</f>
        <v>0</v>
      </c>
      <c r="F180" s="446">
        <f>'Daļu izvēle'!X177</f>
        <v>0</v>
      </c>
      <c r="G180" s="117">
        <f>'Daļu izvēle'!Y177</f>
        <v>0</v>
      </c>
      <c r="H180" s="118">
        <f>'Daļu izvēle'!Z177</f>
        <v>0</v>
      </c>
      <c r="I180" s="383"/>
      <c r="J180" s="454">
        <f t="shared" si="20"/>
        <v>0</v>
      </c>
      <c r="K180" s="139" t="str">
        <f>IF($Y180,IF(AND($I180&lt;&gt;"",$I180&lt;&gt;0),ROUND(ROUND($I180,3)*Cenas!$B$31*Cenas!B$35,2),0),"")</f>
        <v/>
      </c>
      <c r="L180" s="119" t="str">
        <f>IF($Y180,IF(AND($I180&lt;&gt;"",$I180&lt;&gt;0),ROUND(ROUND($I180,3)*Cenas!$B$31*Cenas!C$35,2),0),"")</f>
        <v/>
      </c>
      <c r="M180" s="119" t="str">
        <f>IF($Y180,IF(AND($I180&lt;&gt;"",$I180&lt;&gt;0),ROUND(ROUND($I180,3)*Cenas!$B$31*Cenas!D$35,2),0),"")</f>
        <v/>
      </c>
      <c r="N180" s="140" t="str">
        <f>IF($Y180,IF(AND($I180&lt;&gt;"",$I180&lt;&gt;0),ROUND(ROUND($I180,3)*Cenas!$B$31*Cenas!E$35,2),0),"")</f>
        <v/>
      </c>
      <c r="Q180" s="1" t="e">
        <f t="shared" si="16"/>
        <v>#VALUE!</v>
      </c>
      <c r="R180" s="1" t="e">
        <f t="shared" si="17"/>
        <v>#VALUE!</v>
      </c>
      <c r="S180" s="1" t="e">
        <f t="shared" si="18"/>
        <v>#VALUE!</v>
      </c>
      <c r="T180" t="b">
        <f>OR(IF(U180,IF(W180,#REF!&gt;='Daļu izvēle'!J177)),NOT(W180))</f>
        <v>1</v>
      </c>
      <c r="U180" t="b">
        <f t="shared" si="19"/>
        <v>1</v>
      </c>
      <c r="V180" t="e">
        <f t="shared" si="21"/>
        <v>#VALUE!</v>
      </c>
      <c r="W180" t="b">
        <f>AND(NOT(ISBLANK('Daļu izvēle'!W177)),A180="x")</f>
        <v>0</v>
      </c>
      <c r="Y180" s="56" t="b">
        <f>AND($A180="x",'Daļu izvēle'!W177&lt;&gt;"",'Daļu izvēle'!W177&lt;&gt;0)</f>
        <v>0</v>
      </c>
      <c r="Z180" s="57" t="b">
        <f t="shared" si="22"/>
        <v>0</v>
      </c>
      <c r="AA180" s="57" t="b">
        <f>I180&gt;=0.85*Stādīšana!I180</f>
        <v>1</v>
      </c>
      <c r="AB180" s="57" t="b">
        <f t="shared" si="23"/>
        <v>1</v>
      </c>
    </row>
    <row r="181" spans="1:28" hidden="1" x14ac:dyDescent="0.3">
      <c r="A181" s="445" t="str">
        <f>SUBSTITUTE('Daļu izvēle'!A178,"0","")</f>
        <v/>
      </c>
      <c r="B181" s="443">
        <f>'Daļu izvēle'!B178</f>
        <v>170</v>
      </c>
      <c r="C181" s="365" t="str">
        <f>'Daļu izvēle'!C178</f>
        <v>Vidusdaugava</v>
      </c>
      <c r="D181" s="366" t="str">
        <f>'Daļu izvēle'!D178</f>
        <v>Skaistkalnes</v>
      </c>
      <c r="E181" s="446">
        <f>'Daļu izvēle'!W178</f>
        <v>0</v>
      </c>
      <c r="F181" s="446">
        <f>'Daļu izvēle'!X178</f>
        <v>0</v>
      </c>
      <c r="G181" s="117">
        <f>'Daļu izvēle'!Y178</f>
        <v>0</v>
      </c>
      <c r="H181" s="118">
        <f>'Daļu izvēle'!Z178</f>
        <v>0</v>
      </c>
      <c r="I181" s="383"/>
      <c r="J181" s="454">
        <f t="shared" si="20"/>
        <v>0</v>
      </c>
      <c r="K181" s="139" t="str">
        <f>IF($Y181,IF(AND($I181&lt;&gt;"",$I181&lt;&gt;0),ROUND(ROUND($I181,3)*Cenas!$B$31*Cenas!B$35,2),0),"")</f>
        <v/>
      </c>
      <c r="L181" s="119" t="str">
        <f>IF($Y181,IF(AND($I181&lt;&gt;"",$I181&lt;&gt;0),ROUND(ROUND($I181,3)*Cenas!$B$31*Cenas!C$35,2),0),"")</f>
        <v/>
      </c>
      <c r="M181" s="119" t="str">
        <f>IF($Y181,IF(AND($I181&lt;&gt;"",$I181&lt;&gt;0),ROUND(ROUND($I181,3)*Cenas!$B$31*Cenas!D$35,2),0),"")</f>
        <v/>
      </c>
      <c r="N181" s="140" t="str">
        <f>IF($Y181,IF(AND($I181&lt;&gt;"",$I181&lt;&gt;0),ROUND(ROUND($I181,3)*Cenas!$B$31*Cenas!E$35,2),0),"")</f>
        <v/>
      </c>
      <c r="Q181" s="1" t="e">
        <f t="shared" si="16"/>
        <v>#VALUE!</v>
      </c>
      <c r="R181" s="1" t="e">
        <f t="shared" si="17"/>
        <v>#VALUE!</v>
      </c>
      <c r="S181" s="1" t="e">
        <f t="shared" si="18"/>
        <v>#VALUE!</v>
      </c>
      <c r="T181" t="b">
        <f>OR(IF(U181,IF(W181,#REF!&gt;='Daļu izvēle'!J178)),NOT(W181))</f>
        <v>1</v>
      </c>
      <c r="U181" t="b">
        <f t="shared" si="19"/>
        <v>1</v>
      </c>
      <c r="V181" t="e">
        <f t="shared" si="21"/>
        <v>#VALUE!</v>
      </c>
      <c r="W181" t="b">
        <f>AND(NOT(ISBLANK('Daļu izvēle'!W178)),A181="x")</f>
        <v>0</v>
      </c>
      <c r="Y181" s="56" t="b">
        <f>AND($A181="x",'Daļu izvēle'!W178&lt;&gt;"",'Daļu izvēle'!W178&lt;&gt;0)</f>
        <v>0</v>
      </c>
      <c r="Z181" s="57" t="b">
        <f t="shared" si="22"/>
        <v>0</v>
      </c>
      <c r="AA181" s="57" t="b">
        <f>I181&gt;=0.85*Stādīšana!I181</f>
        <v>1</v>
      </c>
      <c r="AB181" s="57" t="b">
        <f t="shared" si="23"/>
        <v>1</v>
      </c>
    </row>
    <row r="182" spans="1:28" hidden="1" x14ac:dyDescent="0.3">
      <c r="A182" s="445" t="str">
        <f>SUBSTITUTE('Daļu izvēle'!A179,"0","")</f>
        <v/>
      </c>
      <c r="B182" s="443">
        <f>'Daļu izvēle'!B179</f>
        <v>171</v>
      </c>
      <c r="C182" s="365" t="str">
        <f>'Daļu izvēle'!C179</f>
        <v>Vidusdaugava</v>
      </c>
      <c r="D182" s="366" t="str">
        <f>'Daļu izvēle'!D179</f>
        <v>Skaistkalnes</v>
      </c>
      <c r="E182" s="446">
        <f>'Daļu izvēle'!W179</f>
        <v>0</v>
      </c>
      <c r="F182" s="446">
        <f>'Daļu izvēle'!X179</f>
        <v>0</v>
      </c>
      <c r="G182" s="117">
        <f>'Daļu izvēle'!Y179</f>
        <v>0</v>
      </c>
      <c r="H182" s="118">
        <f>'Daļu izvēle'!Z179</f>
        <v>0</v>
      </c>
      <c r="I182" s="383"/>
      <c r="J182" s="454">
        <f t="shared" si="20"/>
        <v>0</v>
      </c>
      <c r="K182" s="139" t="str">
        <f>IF($Y182,IF(AND($I182&lt;&gt;"",$I182&lt;&gt;0),ROUND(ROUND($I182,3)*Cenas!$B$31*Cenas!B$35,2),0),"")</f>
        <v/>
      </c>
      <c r="L182" s="119" t="str">
        <f>IF($Y182,IF(AND($I182&lt;&gt;"",$I182&lt;&gt;0),ROUND(ROUND($I182,3)*Cenas!$B$31*Cenas!C$35,2),0),"")</f>
        <v/>
      </c>
      <c r="M182" s="119" t="str">
        <f>IF($Y182,IF(AND($I182&lt;&gt;"",$I182&lt;&gt;0),ROUND(ROUND($I182,3)*Cenas!$B$31*Cenas!D$35,2),0),"")</f>
        <v/>
      </c>
      <c r="N182" s="140" t="str">
        <f>IF($Y182,IF(AND($I182&lt;&gt;"",$I182&lt;&gt;0),ROUND(ROUND($I182,3)*Cenas!$B$31*Cenas!E$35,2),0),"")</f>
        <v/>
      </c>
      <c r="Q182" s="1" t="e">
        <f t="shared" si="16"/>
        <v>#VALUE!</v>
      </c>
      <c r="R182" s="1" t="e">
        <f t="shared" si="17"/>
        <v>#VALUE!</v>
      </c>
      <c r="S182" s="1" t="e">
        <f t="shared" si="18"/>
        <v>#VALUE!</v>
      </c>
      <c r="T182" t="b">
        <f>OR(IF(U182,IF(W182,#REF!&gt;='Daļu izvēle'!J179)),NOT(W182))</f>
        <v>1</v>
      </c>
      <c r="U182" t="b">
        <f t="shared" si="19"/>
        <v>1</v>
      </c>
      <c r="V182" t="e">
        <f t="shared" si="21"/>
        <v>#VALUE!</v>
      </c>
      <c r="W182" t="b">
        <f>AND(NOT(ISBLANK('Daļu izvēle'!W179)),A182="x")</f>
        <v>0</v>
      </c>
      <c r="Y182" s="56" t="b">
        <f>AND($A182="x",'Daļu izvēle'!W179&lt;&gt;"",'Daļu izvēle'!W179&lt;&gt;0)</f>
        <v>0</v>
      </c>
      <c r="Z182" s="57" t="b">
        <f t="shared" si="22"/>
        <v>0</v>
      </c>
      <c r="AA182" s="57" t="b">
        <f>I182&gt;=0.85*Stādīšana!I182</f>
        <v>1</v>
      </c>
      <c r="AB182" s="57" t="b">
        <f t="shared" si="23"/>
        <v>1</v>
      </c>
    </row>
    <row r="183" spans="1:28" hidden="1" x14ac:dyDescent="0.3">
      <c r="A183" s="445" t="str">
        <f>SUBSTITUTE('Daļu izvēle'!A180,"0","")</f>
        <v/>
      </c>
      <c r="B183" s="443">
        <f>'Daļu izvēle'!B180</f>
        <v>172</v>
      </c>
      <c r="C183" s="365" t="str">
        <f>'Daļu izvēle'!C180</f>
        <v>Vidusdaugava</v>
      </c>
      <c r="D183" s="366" t="str">
        <f>'Daļu izvēle'!D180</f>
        <v>Skaistkalnes</v>
      </c>
      <c r="E183" s="446">
        <f>'Daļu izvēle'!W180</f>
        <v>0</v>
      </c>
      <c r="F183" s="446">
        <f>'Daļu izvēle'!X180</f>
        <v>0</v>
      </c>
      <c r="G183" s="117">
        <f>'Daļu izvēle'!Y180</f>
        <v>0</v>
      </c>
      <c r="H183" s="118">
        <f>'Daļu izvēle'!Z180</f>
        <v>0</v>
      </c>
      <c r="I183" s="383"/>
      <c r="J183" s="454">
        <f t="shared" si="20"/>
        <v>0</v>
      </c>
      <c r="K183" s="139" t="str">
        <f>IF($Y183,IF(AND($I183&lt;&gt;"",$I183&lt;&gt;0),ROUND(ROUND($I183,3)*Cenas!$B$31*Cenas!B$35,2),0),"")</f>
        <v/>
      </c>
      <c r="L183" s="119" t="str">
        <f>IF($Y183,IF(AND($I183&lt;&gt;"",$I183&lt;&gt;0),ROUND(ROUND($I183,3)*Cenas!$B$31*Cenas!C$35,2),0),"")</f>
        <v/>
      </c>
      <c r="M183" s="119" t="str">
        <f>IF($Y183,IF(AND($I183&lt;&gt;"",$I183&lt;&gt;0),ROUND(ROUND($I183,3)*Cenas!$B$31*Cenas!D$35,2),0),"")</f>
        <v/>
      </c>
      <c r="N183" s="140" t="str">
        <f>IF($Y183,IF(AND($I183&lt;&gt;"",$I183&lt;&gt;0),ROUND(ROUND($I183,3)*Cenas!$B$31*Cenas!E$35,2),0),"")</f>
        <v/>
      </c>
      <c r="Q183" s="1" t="e">
        <f t="shared" si="16"/>
        <v>#VALUE!</v>
      </c>
      <c r="R183" s="1" t="e">
        <f t="shared" si="17"/>
        <v>#VALUE!</v>
      </c>
      <c r="S183" s="1" t="e">
        <f t="shared" si="18"/>
        <v>#VALUE!</v>
      </c>
      <c r="T183" t="b">
        <f>OR(IF(U183,IF(W183,#REF!&gt;='Daļu izvēle'!J180)),NOT(W183))</f>
        <v>1</v>
      </c>
      <c r="U183" t="b">
        <f t="shared" si="19"/>
        <v>1</v>
      </c>
      <c r="V183" t="e">
        <f t="shared" si="21"/>
        <v>#VALUE!</v>
      </c>
      <c r="W183" t="b">
        <f>AND(NOT(ISBLANK('Daļu izvēle'!W180)),A183="x")</f>
        <v>0</v>
      </c>
      <c r="Y183" s="56" t="b">
        <f>AND($A183="x",'Daļu izvēle'!W180&lt;&gt;"",'Daļu izvēle'!W180&lt;&gt;0)</f>
        <v>0</v>
      </c>
      <c r="Z183" s="57" t="b">
        <f t="shared" si="22"/>
        <v>0</v>
      </c>
      <c r="AA183" s="57" t="b">
        <f>I183&gt;=0.85*Stādīšana!I183</f>
        <v>1</v>
      </c>
      <c r="AB183" s="57" t="b">
        <f t="shared" si="23"/>
        <v>1</v>
      </c>
    </row>
    <row r="184" spans="1:28" hidden="1" x14ac:dyDescent="0.3">
      <c r="A184" s="445" t="str">
        <f>SUBSTITUTE('Daļu izvēle'!A181,"0","")</f>
        <v/>
      </c>
      <c r="B184" s="443">
        <f>'Daļu izvēle'!B181</f>
        <v>173</v>
      </c>
      <c r="C184" s="365" t="str">
        <f>'Daļu izvēle'!C181</f>
        <v>Vidusdaugava</v>
      </c>
      <c r="D184" s="366" t="str">
        <f>'Daļu izvēle'!D181</f>
        <v>Vecumnieku</v>
      </c>
      <c r="E184" s="446">
        <f>'Daļu izvēle'!W181</f>
        <v>100</v>
      </c>
      <c r="F184" s="446">
        <f>'Daļu izvēle'!X181</f>
        <v>100</v>
      </c>
      <c r="G184" s="117">
        <f>'Daļu izvēle'!Y181</f>
        <v>0</v>
      </c>
      <c r="H184" s="118">
        <f>'Daļu izvēle'!Z181</f>
        <v>0</v>
      </c>
      <c r="I184" s="383"/>
      <c r="J184" s="454">
        <f t="shared" si="20"/>
        <v>0</v>
      </c>
      <c r="K184" s="139" t="str">
        <f>IF($Y184,IF(AND($I184&lt;&gt;"",$I184&lt;&gt;0),ROUND(ROUND($I184,3)*Cenas!$B$31*Cenas!B$35,2),0),"")</f>
        <v/>
      </c>
      <c r="L184" s="119" t="str">
        <f>IF($Y184,IF(AND($I184&lt;&gt;"",$I184&lt;&gt;0),ROUND(ROUND($I184,3)*Cenas!$B$31*Cenas!C$35,2),0),"")</f>
        <v/>
      </c>
      <c r="M184" s="119" t="str">
        <f>IF($Y184,IF(AND($I184&lt;&gt;"",$I184&lt;&gt;0),ROUND(ROUND($I184,3)*Cenas!$B$31*Cenas!D$35,2),0),"")</f>
        <v/>
      </c>
      <c r="N184" s="140" t="str">
        <f>IF($Y184,IF(AND($I184&lt;&gt;"",$I184&lt;&gt;0),ROUND(ROUND($I184,3)*Cenas!$B$31*Cenas!E$35,2),0),"")</f>
        <v/>
      </c>
      <c r="Q184" s="1" t="e">
        <f t="shared" si="16"/>
        <v>#VALUE!</v>
      </c>
      <c r="R184" s="1" t="e">
        <f t="shared" si="17"/>
        <v>#VALUE!</v>
      </c>
      <c r="S184" s="1" t="e">
        <f t="shared" si="18"/>
        <v>#VALUE!</v>
      </c>
      <c r="T184" t="b">
        <f>OR(IF(U184,IF(W184,#REF!&gt;='Daļu izvēle'!J181)),NOT(W184))</f>
        <v>1</v>
      </c>
      <c r="U184" t="b">
        <f t="shared" si="19"/>
        <v>1</v>
      </c>
      <c r="V184" t="e">
        <f t="shared" si="21"/>
        <v>#VALUE!</v>
      </c>
      <c r="W184" t="b">
        <f>AND(NOT(ISBLANK('Daļu izvēle'!W181)),A184="x")</f>
        <v>0</v>
      </c>
      <c r="Y184" s="56" t="b">
        <f>AND($A184="x",'Daļu izvēle'!W181&lt;&gt;"",'Daļu izvēle'!W181&lt;&gt;0)</f>
        <v>0</v>
      </c>
      <c r="Z184" s="57" t="b">
        <f t="shared" si="22"/>
        <v>0</v>
      </c>
      <c r="AA184" s="57" t="b">
        <f>I184&gt;=0.85*Stādīšana!I184</f>
        <v>1</v>
      </c>
      <c r="AB184" s="57" t="b">
        <f t="shared" si="23"/>
        <v>1</v>
      </c>
    </row>
    <row r="185" spans="1:28" hidden="1" x14ac:dyDescent="0.3">
      <c r="A185" s="445" t="str">
        <f>SUBSTITUTE('Daļu izvēle'!A182,"0","")</f>
        <v/>
      </c>
      <c r="B185" s="443">
        <f>'Daļu izvēle'!B182</f>
        <v>174</v>
      </c>
      <c r="C185" s="365" t="str">
        <f>'Daļu izvēle'!C182</f>
        <v>Vidusdaugava</v>
      </c>
      <c r="D185" s="366" t="str">
        <f>'Daļu izvēle'!D182</f>
        <v>Vecumnieku</v>
      </c>
      <c r="E185" s="446">
        <f>'Daļu izvēle'!W182</f>
        <v>0</v>
      </c>
      <c r="F185" s="446">
        <f>'Daļu izvēle'!X182</f>
        <v>0</v>
      </c>
      <c r="G185" s="117">
        <f>'Daļu izvēle'!Y182</f>
        <v>0</v>
      </c>
      <c r="H185" s="118">
        <f>'Daļu izvēle'!Z182</f>
        <v>0</v>
      </c>
      <c r="I185" s="383"/>
      <c r="J185" s="454">
        <f t="shared" si="20"/>
        <v>0</v>
      </c>
      <c r="K185" s="139" t="str">
        <f>IF($Y185,IF(AND($I185&lt;&gt;"",$I185&lt;&gt;0),ROUND(ROUND($I185,3)*Cenas!$B$31*Cenas!B$35,2),0),"")</f>
        <v/>
      </c>
      <c r="L185" s="119" t="str">
        <f>IF($Y185,IF(AND($I185&lt;&gt;"",$I185&lt;&gt;0),ROUND(ROUND($I185,3)*Cenas!$B$31*Cenas!C$35,2),0),"")</f>
        <v/>
      </c>
      <c r="M185" s="119" t="str">
        <f>IF($Y185,IF(AND($I185&lt;&gt;"",$I185&lt;&gt;0),ROUND(ROUND($I185,3)*Cenas!$B$31*Cenas!D$35,2),0),"")</f>
        <v/>
      </c>
      <c r="N185" s="140" t="str">
        <f>IF($Y185,IF(AND($I185&lt;&gt;"",$I185&lt;&gt;0),ROUND(ROUND($I185,3)*Cenas!$B$31*Cenas!E$35,2),0),"")</f>
        <v/>
      </c>
      <c r="Q185" s="1" t="e">
        <f t="shared" si="16"/>
        <v>#VALUE!</v>
      </c>
      <c r="R185" s="1" t="e">
        <f t="shared" si="17"/>
        <v>#VALUE!</v>
      </c>
      <c r="S185" s="1" t="e">
        <f t="shared" si="18"/>
        <v>#VALUE!</v>
      </c>
      <c r="T185" t="b">
        <f>OR(IF(U185,IF(W185,#REF!&gt;='Daļu izvēle'!J182)),NOT(W185))</f>
        <v>1</v>
      </c>
      <c r="U185" t="b">
        <f t="shared" si="19"/>
        <v>1</v>
      </c>
      <c r="V185" t="e">
        <f t="shared" si="21"/>
        <v>#VALUE!</v>
      </c>
      <c r="W185" t="b">
        <f>AND(NOT(ISBLANK('Daļu izvēle'!W182)),A185="x")</f>
        <v>0</v>
      </c>
      <c r="Y185" s="56" t="b">
        <f>AND($A185="x",'Daļu izvēle'!W182&lt;&gt;"",'Daļu izvēle'!W182&lt;&gt;0)</f>
        <v>0</v>
      </c>
      <c r="Z185" s="57" t="b">
        <f t="shared" si="22"/>
        <v>0</v>
      </c>
      <c r="AA185" s="57" t="b">
        <f>I185&gt;=0.85*Stādīšana!I185</f>
        <v>1</v>
      </c>
      <c r="AB185" s="57" t="b">
        <f t="shared" si="23"/>
        <v>1</v>
      </c>
    </row>
    <row r="186" spans="1:28" hidden="1" x14ac:dyDescent="0.3">
      <c r="A186" s="445" t="str">
        <f>SUBSTITUTE('Daļu izvēle'!A183,"0","")</f>
        <v/>
      </c>
      <c r="B186" s="443">
        <f>'Daļu izvēle'!B183</f>
        <v>175</v>
      </c>
      <c r="C186" s="365" t="str">
        <f>'Daļu izvēle'!C183</f>
        <v>Vidusdaugava</v>
      </c>
      <c r="D186" s="366" t="str">
        <f>'Daļu izvēle'!D183</f>
        <v>Vecumnieku</v>
      </c>
      <c r="E186" s="446">
        <f>'Daļu izvēle'!W183</f>
        <v>0</v>
      </c>
      <c r="F186" s="446">
        <f>'Daļu izvēle'!X183</f>
        <v>0</v>
      </c>
      <c r="G186" s="117">
        <f>'Daļu izvēle'!Y183</f>
        <v>0</v>
      </c>
      <c r="H186" s="118">
        <f>'Daļu izvēle'!Z183</f>
        <v>0</v>
      </c>
      <c r="I186" s="383"/>
      <c r="J186" s="454">
        <f t="shared" si="20"/>
        <v>0</v>
      </c>
      <c r="K186" s="139" t="str">
        <f>IF($Y186,IF(AND($I186&lt;&gt;"",$I186&lt;&gt;0),ROUND(ROUND($I186,3)*Cenas!$B$31*Cenas!B$35,2),0),"")</f>
        <v/>
      </c>
      <c r="L186" s="119" t="str">
        <f>IF($Y186,IF(AND($I186&lt;&gt;"",$I186&lt;&gt;0),ROUND(ROUND($I186,3)*Cenas!$B$31*Cenas!C$35,2),0),"")</f>
        <v/>
      </c>
      <c r="M186" s="119" t="str">
        <f>IF($Y186,IF(AND($I186&lt;&gt;"",$I186&lt;&gt;0),ROUND(ROUND($I186,3)*Cenas!$B$31*Cenas!D$35,2),0),"")</f>
        <v/>
      </c>
      <c r="N186" s="140" t="str">
        <f>IF($Y186,IF(AND($I186&lt;&gt;"",$I186&lt;&gt;0),ROUND(ROUND($I186,3)*Cenas!$B$31*Cenas!E$35,2),0),"")</f>
        <v/>
      </c>
      <c r="Q186" s="1" t="e">
        <f t="shared" si="16"/>
        <v>#VALUE!</v>
      </c>
      <c r="R186" s="1" t="e">
        <f t="shared" si="17"/>
        <v>#VALUE!</v>
      </c>
      <c r="S186" s="1" t="e">
        <f t="shared" si="18"/>
        <v>#VALUE!</v>
      </c>
      <c r="T186" t="b">
        <f>OR(IF(U186,IF(W186,#REF!&gt;='Daļu izvēle'!J183)),NOT(W186))</f>
        <v>1</v>
      </c>
      <c r="U186" t="b">
        <f t="shared" si="19"/>
        <v>1</v>
      </c>
      <c r="V186" t="e">
        <f t="shared" si="21"/>
        <v>#VALUE!</v>
      </c>
      <c r="W186" t="b">
        <f>AND(NOT(ISBLANK('Daļu izvēle'!W183)),A186="x")</f>
        <v>0</v>
      </c>
      <c r="Y186" s="56" t="b">
        <f>AND($A186="x",'Daļu izvēle'!W183&lt;&gt;"",'Daļu izvēle'!W183&lt;&gt;0)</f>
        <v>0</v>
      </c>
      <c r="Z186" s="57" t="b">
        <f t="shared" si="22"/>
        <v>0</v>
      </c>
      <c r="AA186" s="57" t="b">
        <f>I186&gt;=0.85*Stādīšana!I186</f>
        <v>1</v>
      </c>
      <c r="AB186" s="57" t="b">
        <f t="shared" si="23"/>
        <v>1</v>
      </c>
    </row>
    <row r="187" spans="1:28" hidden="1" x14ac:dyDescent="0.3">
      <c r="A187" s="445" t="str">
        <f>SUBSTITUTE('Daļu izvēle'!A184,"0","")</f>
        <v/>
      </c>
      <c r="B187" s="443">
        <f>'Daļu izvēle'!B184</f>
        <v>176</v>
      </c>
      <c r="C187" s="365" t="str">
        <f>'Daļu izvēle'!C184</f>
        <v>Vidusdaugava</v>
      </c>
      <c r="D187" s="366" t="str">
        <f>'Daļu izvēle'!D184</f>
        <v>Vecumnieku</v>
      </c>
      <c r="E187" s="446">
        <f>'Daļu izvēle'!W184</f>
        <v>0</v>
      </c>
      <c r="F187" s="446">
        <f>'Daļu izvēle'!X184</f>
        <v>0</v>
      </c>
      <c r="G187" s="117">
        <f>'Daļu izvēle'!Y184</f>
        <v>0</v>
      </c>
      <c r="H187" s="118">
        <f>'Daļu izvēle'!Z184</f>
        <v>0</v>
      </c>
      <c r="I187" s="383"/>
      <c r="J187" s="454">
        <f t="shared" si="20"/>
        <v>0</v>
      </c>
      <c r="K187" s="139" t="str">
        <f>IF($Y187,IF(AND($I187&lt;&gt;"",$I187&lt;&gt;0),ROUND(ROUND($I187,3)*Cenas!$B$31*Cenas!B$35,2),0),"")</f>
        <v/>
      </c>
      <c r="L187" s="119" t="str">
        <f>IF($Y187,IF(AND($I187&lt;&gt;"",$I187&lt;&gt;0),ROUND(ROUND($I187,3)*Cenas!$B$31*Cenas!C$35,2),0),"")</f>
        <v/>
      </c>
      <c r="M187" s="119" t="str">
        <f>IF($Y187,IF(AND($I187&lt;&gt;"",$I187&lt;&gt;0),ROUND(ROUND($I187,3)*Cenas!$B$31*Cenas!D$35,2),0),"")</f>
        <v/>
      </c>
      <c r="N187" s="140" t="str">
        <f>IF($Y187,IF(AND($I187&lt;&gt;"",$I187&lt;&gt;0),ROUND(ROUND($I187,3)*Cenas!$B$31*Cenas!E$35,2),0),"")</f>
        <v/>
      </c>
      <c r="Q187" s="1" t="e">
        <f t="shared" si="16"/>
        <v>#VALUE!</v>
      </c>
      <c r="R187" s="1" t="e">
        <f t="shared" si="17"/>
        <v>#VALUE!</v>
      </c>
      <c r="S187" s="1" t="e">
        <f t="shared" si="18"/>
        <v>#VALUE!</v>
      </c>
      <c r="T187" t="b">
        <f>OR(IF(U187,IF(W187,#REF!&gt;='Daļu izvēle'!J184)),NOT(W187))</f>
        <v>1</v>
      </c>
      <c r="U187" t="b">
        <f t="shared" si="19"/>
        <v>1</v>
      </c>
      <c r="V187" t="e">
        <f t="shared" si="21"/>
        <v>#VALUE!</v>
      </c>
      <c r="W187" t="b">
        <f>AND(NOT(ISBLANK('Daļu izvēle'!W184)),A187="x")</f>
        <v>0</v>
      </c>
      <c r="Y187" s="56" t="b">
        <f>AND($A187="x",'Daļu izvēle'!W184&lt;&gt;"",'Daļu izvēle'!W184&lt;&gt;0)</f>
        <v>0</v>
      </c>
      <c r="Z187" s="57" t="b">
        <f t="shared" si="22"/>
        <v>0</v>
      </c>
      <c r="AA187" s="57" t="b">
        <f>I187&gt;=0.85*Stādīšana!I187</f>
        <v>1</v>
      </c>
      <c r="AB187" s="57" t="b">
        <f t="shared" si="23"/>
        <v>1</v>
      </c>
    </row>
    <row r="188" spans="1:28" hidden="1" x14ac:dyDescent="0.3">
      <c r="A188" s="445" t="str">
        <f>SUBSTITUTE('Daļu izvēle'!A185,"0","")</f>
        <v/>
      </c>
      <c r="B188" s="443">
        <f>'Daļu izvēle'!B185</f>
        <v>177</v>
      </c>
      <c r="C188" s="365" t="str">
        <f>'Daļu izvēle'!C185</f>
        <v>Vidusdaugava</v>
      </c>
      <c r="D188" s="366" t="str">
        <f>'Daļu izvēle'!D185</f>
        <v>Vecumnieku</v>
      </c>
      <c r="E188" s="446">
        <f>'Daļu izvēle'!W185</f>
        <v>120</v>
      </c>
      <c r="F188" s="446">
        <f>'Daļu izvēle'!X185</f>
        <v>120</v>
      </c>
      <c r="G188" s="117">
        <f>'Daļu izvēle'!Y185</f>
        <v>0</v>
      </c>
      <c r="H188" s="118">
        <f>'Daļu izvēle'!Z185</f>
        <v>0</v>
      </c>
      <c r="I188" s="383"/>
      <c r="J188" s="454">
        <f t="shared" si="20"/>
        <v>0</v>
      </c>
      <c r="K188" s="139" t="str">
        <f>IF($Y188,IF(AND($I188&lt;&gt;"",$I188&lt;&gt;0),ROUND(ROUND($I188,3)*Cenas!$B$31*Cenas!B$35,2),0),"")</f>
        <v/>
      </c>
      <c r="L188" s="119" t="str">
        <f>IF($Y188,IF(AND($I188&lt;&gt;"",$I188&lt;&gt;0),ROUND(ROUND($I188,3)*Cenas!$B$31*Cenas!C$35,2),0),"")</f>
        <v/>
      </c>
      <c r="M188" s="119" t="str">
        <f>IF($Y188,IF(AND($I188&lt;&gt;"",$I188&lt;&gt;0),ROUND(ROUND($I188,3)*Cenas!$B$31*Cenas!D$35,2),0),"")</f>
        <v/>
      </c>
      <c r="N188" s="140" t="str">
        <f>IF($Y188,IF(AND($I188&lt;&gt;"",$I188&lt;&gt;0),ROUND(ROUND($I188,3)*Cenas!$B$31*Cenas!E$35,2),0),"")</f>
        <v/>
      </c>
      <c r="Q188" s="1" t="e">
        <f t="shared" si="16"/>
        <v>#VALUE!</v>
      </c>
      <c r="R188" s="1" t="e">
        <f t="shared" si="17"/>
        <v>#VALUE!</v>
      </c>
      <c r="S188" s="1" t="e">
        <f t="shared" si="18"/>
        <v>#VALUE!</v>
      </c>
      <c r="T188" t="b">
        <f>OR(IF(U188,IF(W188,#REF!&gt;='Daļu izvēle'!J185)),NOT(W188))</f>
        <v>1</v>
      </c>
      <c r="U188" t="b">
        <f t="shared" si="19"/>
        <v>1</v>
      </c>
      <c r="V188" t="e">
        <f t="shared" si="21"/>
        <v>#VALUE!</v>
      </c>
      <c r="W188" t="b">
        <f>AND(NOT(ISBLANK('Daļu izvēle'!W185)),A188="x")</f>
        <v>0</v>
      </c>
      <c r="Y188" s="56" t="b">
        <f>AND($A188="x",'Daļu izvēle'!W185&lt;&gt;"",'Daļu izvēle'!W185&lt;&gt;0)</f>
        <v>0</v>
      </c>
      <c r="Z188" s="57" t="b">
        <f t="shared" si="22"/>
        <v>0</v>
      </c>
      <c r="AA188" s="57" t="b">
        <f>I188&gt;=0.85*Stādīšana!I188</f>
        <v>1</v>
      </c>
      <c r="AB188" s="57" t="b">
        <f t="shared" si="23"/>
        <v>1</v>
      </c>
    </row>
    <row r="189" spans="1:28" hidden="1" x14ac:dyDescent="0.3">
      <c r="A189" s="445" t="str">
        <f>SUBSTITUTE('Daļu izvēle'!A186,"0","")</f>
        <v/>
      </c>
      <c r="B189" s="443">
        <f>'Daļu izvēle'!B186</f>
        <v>178</v>
      </c>
      <c r="C189" s="365" t="str">
        <f>'Daļu izvēle'!C186</f>
        <v>Zemgale</v>
      </c>
      <c r="D189" s="366" t="str">
        <f>'Daļu izvēle'!D186</f>
        <v>Dobeles</v>
      </c>
      <c r="E189" s="446">
        <f>'Daļu izvēle'!W186</f>
        <v>120</v>
      </c>
      <c r="F189" s="446">
        <f>'Daļu izvēle'!X186</f>
        <v>120</v>
      </c>
      <c r="G189" s="117">
        <f>'Daļu izvēle'!Y186</f>
        <v>0</v>
      </c>
      <c r="H189" s="118">
        <f>'Daļu izvēle'!Z186</f>
        <v>0</v>
      </c>
      <c r="I189" s="383"/>
      <c r="J189" s="454">
        <f t="shared" si="20"/>
        <v>0</v>
      </c>
      <c r="K189" s="139" t="str">
        <f>IF($Y189,IF(AND($I189&lt;&gt;"",$I189&lt;&gt;0),ROUND(ROUND($I189,3)*Cenas!$B$31*Cenas!B$35,2),0),"")</f>
        <v/>
      </c>
      <c r="L189" s="119" t="str">
        <f>IF($Y189,IF(AND($I189&lt;&gt;"",$I189&lt;&gt;0),ROUND(ROUND($I189,3)*Cenas!$B$31*Cenas!C$35,2),0),"")</f>
        <v/>
      </c>
      <c r="M189" s="119" t="str">
        <f>IF($Y189,IF(AND($I189&lt;&gt;"",$I189&lt;&gt;0),ROUND(ROUND($I189,3)*Cenas!$B$31*Cenas!D$35,2),0),"")</f>
        <v/>
      </c>
      <c r="N189" s="140" t="str">
        <f>IF($Y189,IF(AND($I189&lt;&gt;"",$I189&lt;&gt;0),ROUND(ROUND($I189,3)*Cenas!$B$31*Cenas!E$35,2),0),"")</f>
        <v/>
      </c>
      <c r="Q189" s="1" t="e">
        <f t="shared" si="16"/>
        <v>#VALUE!</v>
      </c>
      <c r="R189" s="1" t="e">
        <f t="shared" si="17"/>
        <v>#VALUE!</v>
      </c>
      <c r="S189" s="1" t="e">
        <f t="shared" si="18"/>
        <v>#VALUE!</v>
      </c>
      <c r="T189" t="b">
        <f>OR(IF(U189,IF(W189,#REF!&gt;='Daļu izvēle'!J186)),NOT(W189))</f>
        <v>1</v>
      </c>
      <c r="U189" t="b">
        <f t="shared" si="19"/>
        <v>1</v>
      </c>
      <c r="V189" t="e">
        <f t="shared" si="21"/>
        <v>#VALUE!</v>
      </c>
      <c r="W189" t="b">
        <f>AND(NOT(ISBLANK('Daļu izvēle'!W186)),A189="x")</f>
        <v>0</v>
      </c>
      <c r="Y189" s="56" t="b">
        <f>AND($A189="x",'Daļu izvēle'!W186&lt;&gt;"",'Daļu izvēle'!W186&lt;&gt;0)</f>
        <v>0</v>
      </c>
      <c r="Z189" s="57" t="b">
        <f t="shared" si="22"/>
        <v>0</v>
      </c>
      <c r="AA189" s="57" t="b">
        <f>I189&gt;=0.85*Stādīšana!I189</f>
        <v>1</v>
      </c>
      <c r="AB189" s="57" t="b">
        <f t="shared" si="23"/>
        <v>1</v>
      </c>
    </row>
    <row r="190" spans="1:28" hidden="1" x14ac:dyDescent="0.3">
      <c r="A190" s="445" t="str">
        <f>SUBSTITUTE('Daļu izvēle'!A187,"0","")</f>
        <v/>
      </c>
      <c r="B190" s="443">
        <f>'Daļu izvēle'!B187</f>
        <v>179</v>
      </c>
      <c r="C190" s="365" t="str">
        <f>'Daļu izvēle'!C187</f>
        <v>Zemgale</v>
      </c>
      <c r="D190" s="366" t="str">
        <f>'Daļu izvēle'!D187</f>
        <v>Dobeles</v>
      </c>
      <c r="E190" s="446">
        <f>'Daļu izvēle'!W187</f>
        <v>0</v>
      </c>
      <c r="F190" s="446">
        <f>'Daļu izvēle'!X187</f>
        <v>0</v>
      </c>
      <c r="G190" s="117">
        <f>'Daļu izvēle'!Y187</f>
        <v>0</v>
      </c>
      <c r="H190" s="118">
        <f>'Daļu izvēle'!Z187</f>
        <v>0</v>
      </c>
      <c r="I190" s="383"/>
      <c r="J190" s="454">
        <f t="shared" si="20"/>
        <v>0</v>
      </c>
      <c r="K190" s="139" t="str">
        <f>IF($Y190,IF(AND($I190&lt;&gt;"",$I190&lt;&gt;0),ROUND(ROUND($I190,3)*Cenas!$B$31*Cenas!B$35,2),0),"")</f>
        <v/>
      </c>
      <c r="L190" s="119" t="str">
        <f>IF($Y190,IF(AND($I190&lt;&gt;"",$I190&lt;&gt;0),ROUND(ROUND($I190,3)*Cenas!$B$31*Cenas!C$35,2),0),"")</f>
        <v/>
      </c>
      <c r="M190" s="119" t="str">
        <f>IF($Y190,IF(AND($I190&lt;&gt;"",$I190&lt;&gt;0),ROUND(ROUND($I190,3)*Cenas!$B$31*Cenas!D$35,2),0),"")</f>
        <v/>
      </c>
      <c r="N190" s="140" t="str">
        <f>IF($Y190,IF(AND($I190&lt;&gt;"",$I190&lt;&gt;0),ROUND(ROUND($I190,3)*Cenas!$B$31*Cenas!E$35,2),0),"")</f>
        <v/>
      </c>
      <c r="Q190" s="1" t="e">
        <f t="shared" si="16"/>
        <v>#VALUE!</v>
      </c>
      <c r="R190" s="1" t="e">
        <f t="shared" si="17"/>
        <v>#VALUE!</v>
      </c>
      <c r="S190" s="1" t="e">
        <f t="shared" si="18"/>
        <v>#VALUE!</v>
      </c>
      <c r="T190" t="b">
        <f>OR(IF(U190,IF(W190,#REF!&gt;='Daļu izvēle'!J187)),NOT(W190))</f>
        <v>1</v>
      </c>
      <c r="U190" t="b">
        <f t="shared" si="19"/>
        <v>1</v>
      </c>
      <c r="V190" t="e">
        <f t="shared" si="21"/>
        <v>#VALUE!</v>
      </c>
      <c r="W190" t="b">
        <f>AND(NOT(ISBLANK('Daļu izvēle'!W187)),A190="x")</f>
        <v>0</v>
      </c>
      <c r="Y190" s="56" t="b">
        <f>AND($A190="x",'Daļu izvēle'!W187&lt;&gt;"",'Daļu izvēle'!W187&lt;&gt;0)</f>
        <v>0</v>
      </c>
      <c r="Z190" s="57" t="b">
        <f t="shared" si="22"/>
        <v>0</v>
      </c>
      <c r="AA190" s="57" t="b">
        <f>I190&gt;=0.85*Stādīšana!I190</f>
        <v>1</v>
      </c>
      <c r="AB190" s="57" t="b">
        <f t="shared" si="23"/>
        <v>1</v>
      </c>
    </row>
    <row r="191" spans="1:28" hidden="1" x14ac:dyDescent="0.3">
      <c r="A191" s="445" t="str">
        <f>SUBSTITUTE('Daļu izvēle'!A188,"0","")</f>
        <v/>
      </c>
      <c r="B191" s="443">
        <f>'Daļu izvēle'!B188</f>
        <v>180</v>
      </c>
      <c r="C191" s="365" t="str">
        <f>'Daļu izvēle'!C188</f>
        <v>Zemgale</v>
      </c>
      <c r="D191" s="366" t="str">
        <f>'Daļu izvēle'!D188</f>
        <v>Dobeles</v>
      </c>
      <c r="E191" s="446">
        <f>'Daļu izvēle'!W188</f>
        <v>0</v>
      </c>
      <c r="F191" s="446">
        <f>'Daļu izvēle'!X188</f>
        <v>0</v>
      </c>
      <c r="G191" s="117">
        <f>'Daļu izvēle'!Y188</f>
        <v>0</v>
      </c>
      <c r="H191" s="118">
        <f>'Daļu izvēle'!Z188</f>
        <v>0</v>
      </c>
      <c r="I191" s="383"/>
      <c r="J191" s="454">
        <f t="shared" si="20"/>
        <v>0</v>
      </c>
      <c r="K191" s="139" t="str">
        <f>IF($Y191,IF(AND($I191&lt;&gt;"",$I191&lt;&gt;0),ROUND(ROUND($I191,3)*Cenas!$B$31*Cenas!B$35,2),0),"")</f>
        <v/>
      </c>
      <c r="L191" s="119" t="str">
        <f>IF($Y191,IF(AND($I191&lt;&gt;"",$I191&lt;&gt;0),ROUND(ROUND($I191,3)*Cenas!$B$31*Cenas!C$35,2),0),"")</f>
        <v/>
      </c>
      <c r="M191" s="119" t="str">
        <f>IF($Y191,IF(AND($I191&lt;&gt;"",$I191&lt;&gt;0),ROUND(ROUND($I191,3)*Cenas!$B$31*Cenas!D$35,2),0),"")</f>
        <v/>
      </c>
      <c r="N191" s="140" t="str">
        <f>IF($Y191,IF(AND($I191&lt;&gt;"",$I191&lt;&gt;0),ROUND(ROUND($I191,3)*Cenas!$B$31*Cenas!E$35,2),0),"")</f>
        <v/>
      </c>
      <c r="Q191" s="1" t="e">
        <f t="shared" si="16"/>
        <v>#VALUE!</v>
      </c>
      <c r="R191" s="1" t="e">
        <f t="shared" si="17"/>
        <v>#VALUE!</v>
      </c>
      <c r="S191" s="1" t="e">
        <f t="shared" si="18"/>
        <v>#VALUE!</v>
      </c>
      <c r="T191" t="b">
        <f>OR(IF(U191,IF(W191,#REF!&gt;='Daļu izvēle'!J188)),NOT(W191))</f>
        <v>1</v>
      </c>
      <c r="U191" t="b">
        <f t="shared" si="19"/>
        <v>1</v>
      </c>
      <c r="V191" t="e">
        <f t="shared" si="21"/>
        <v>#VALUE!</v>
      </c>
      <c r="W191" t="b">
        <f>AND(NOT(ISBLANK('Daļu izvēle'!W188)),A191="x")</f>
        <v>0</v>
      </c>
      <c r="Y191" s="56" t="b">
        <f>AND($A191="x",'Daļu izvēle'!W188&lt;&gt;"",'Daļu izvēle'!W188&lt;&gt;0)</f>
        <v>0</v>
      </c>
      <c r="Z191" s="57" t="b">
        <f t="shared" si="22"/>
        <v>0</v>
      </c>
      <c r="AA191" s="57" t="b">
        <f>I191&gt;=0.85*Stādīšana!I191</f>
        <v>1</v>
      </c>
      <c r="AB191" s="57" t="b">
        <f t="shared" si="23"/>
        <v>1</v>
      </c>
    </row>
    <row r="192" spans="1:28" hidden="1" x14ac:dyDescent="0.3">
      <c r="A192" s="445" t="str">
        <f>SUBSTITUTE('Daļu izvēle'!A189,"0","")</f>
        <v/>
      </c>
      <c r="B192" s="443">
        <f>'Daļu izvēle'!B189</f>
        <v>181</v>
      </c>
      <c r="C192" s="365" t="str">
        <f>'Daļu izvēle'!C189</f>
        <v>Zemgale</v>
      </c>
      <c r="D192" s="366" t="str">
        <f>'Daļu izvēle'!D189</f>
        <v>Dobeles</v>
      </c>
      <c r="E192" s="446">
        <f>'Daļu izvēle'!W189</f>
        <v>0</v>
      </c>
      <c r="F192" s="446">
        <f>'Daļu izvēle'!X189</f>
        <v>0</v>
      </c>
      <c r="G192" s="117">
        <f>'Daļu izvēle'!Y189</f>
        <v>0</v>
      </c>
      <c r="H192" s="118">
        <f>'Daļu izvēle'!Z189</f>
        <v>0</v>
      </c>
      <c r="I192" s="383"/>
      <c r="J192" s="454">
        <f t="shared" si="20"/>
        <v>0</v>
      </c>
      <c r="K192" s="139" t="str">
        <f>IF($Y192,IF(AND($I192&lt;&gt;"",$I192&lt;&gt;0),ROUND(ROUND($I192,3)*Cenas!$B$31*Cenas!B$35,2),0),"")</f>
        <v/>
      </c>
      <c r="L192" s="119" t="str">
        <f>IF($Y192,IF(AND($I192&lt;&gt;"",$I192&lt;&gt;0),ROUND(ROUND($I192,3)*Cenas!$B$31*Cenas!C$35,2),0),"")</f>
        <v/>
      </c>
      <c r="M192" s="119" t="str">
        <f>IF($Y192,IF(AND($I192&lt;&gt;"",$I192&lt;&gt;0),ROUND(ROUND($I192,3)*Cenas!$B$31*Cenas!D$35,2),0),"")</f>
        <v/>
      </c>
      <c r="N192" s="140" t="str">
        <f>IF($Y192,IF(AND($I192&lt;&gt;"",$I192&lt;&gt;0),ROUND(ROUND($I192,3)*Cenas!$B$31*Cenas!E$35,2),0),"")</f>
        <v/>
      </c>
      <c r="Q192" s="1" t="e">
        <f t="shared" si="16"/>
        <v>#VALUE!</v>
      </c>
      <c r="R192" s="1" t="e">
        <f t="shared" si="17"/>
        <v>#VALUE!</v>
      </c>
      <c r="S192" s="1" t="e">
        <f t="shared" si="18"/>
        <v>#VALUE!</v>
      </c>
      <c r="T192" t="b">
        <f>OR(IF(U192,IF(W192,#REF!&gt;='Daļu izvēle'!J189)),NOT(W192))</f>
        <v>1</v>
      </c>
      <c r="U192" t="b">
        <f t="shared" si="19"/>
        <v>1</v>
      </c>
      <c r="V192" t="e">
        <f t="shared" si="21"/>
        <v>#VALUE!</v>
      </c>
      <c r="W192" t="b">
        <f>AND(NOT(ISBLANK('Daļu izvēle'!W189)),A192="x")</f>
        <v>0</v>
      </c>
      <c r="Y192" s="56" t="b">
        <f>AND($A192="x",'Daļu izvēle'!W189&lt;&gt;"",'Daļu izvēle'!W189&lt;&gt;0)</f>
        <v>0</v>
      </c>
      <c r="Z192" s="57" t="b">
        <f t="shared" si="22"/>
        <v>0</v>
      </c>
      <c r="AA192" s="57" t="b">
        <f>I192&gt;=0.85*Stādīšana!I192</f>
        <v>1</v>
      </c>
      <c r="AB192" s="57" t="b">
        <f t="shared" si="23"/>
        <v>1</v>
      </c>
    </row>
    <row r="193" spans="1:28" hidden="1" x14ac:dyDescent="0.3">
      <c r="A193" s="445" t="str">
        <f>SUBSTITUTE('Daļu izvēle'!A190,"0","")</f>
        <v/>
      </c>
      <c r="B193" s="443">
        <f>'Daļu izvēle'!B190</f>
        <v>182</v>
      </c>
      <c r="C193" s="365" t="str">
        <f>'Daļu izvēle'!C190</f>
        <v>Zemgale</v>
      </c>
      <c r="D193" s="366" t="str">
        <f>'Daļu izvēle'!D190</f>
        <v>Dobeles</v>
      </c>
      <c r="E193" s="446">
        <f>'Daļu izvēle'!W190</f>
        <v>0</v>
      </c>
      <c r="F193" s="446">
        <f>'Daļu izvēle'!X190</f>
        <v>0</v>
      </c>
      <c r="G193" s="117">
        <f>'Daļu izvēle'!Y190</f>
        <v>0</v>
      </c>
      <c r="H193" s="118">
        <f>'Daļu izvēle'!Z190</f>
        <v>0</v>
      </c>
      <c r="I193" s="383"/>
      <c r="J193" s="454">
        <f t="shared" si="20"/>
        <v>0</v>
      </c>
      <c r="K193" s="139" t="str">
        <f>IF($Y193,IF(AND($I193&lt;&gt;"",$I193&lt;&gt;0),ROUND(ROUND($I193,3)*Cenas!$B$31*Cenas!B$35,2),0),"")</f>
        <v/>
      </c>
      <c r="L193" s="119" t="str">
        <f>IF($Y193,IF(AND($I193&lt;&gt;"",$I193&lt;&gt;0),ROUND(ROUND($I193,3)*Cenas!$B$31*Cenas!C$35,2),0),"")</f>
        <v/>
      </c>
      <c r="M193" s="119" t="str">
        <f>IF($Y193,IF(AND($I193&lt;&gt;"",$I193&lt;&gt;0),ROUND(ROUND($I193,3)*Cenas!$B$31*Cenas!D$35,2),0),"")</f>
        <v/>
      </c>
      <c r="N193" s="140" t="str">
        <f>IF($Y193,IF(AND($I193&lt;&gt;"",$I193&lt;&gt;0),ROUND(ROUND($I193,3)*Cenas!$B$31*Cenas!E$35,2),0),"")</f>
        <v/>
      </c>
      <c r="Q193" s="1" t="e">
        <f t="shared" si="16"/>
        <v>#VALUE!</v>
      </c>
      <c r="R193" s="1" t="e">
        <f t="shared" si="17"/>
        <v>#VALUE!</v>
      </c>
      <c r="S193" s="1" t="e">
        <f t="shared" si="18"/>
        <v>#VALUE!</v>
      </c>
      <c r="T193" t="b">
        <f>OR(IF(U193,IF(W193,#REF!&gt;='Daļu izvēle'!J190)),NOT(W193))</f>
        <v>1</v>
      </c>
      <c r="U193" t="b">
        <f t="shared" si="19"/>
        <v>1</v>
      </c>
      <c r="V193" t="e">
        <f t="shared" si="21"/>
        <v>#VALUE!</v>
      </c>
      <c r="W193" t="b">
        <f>AND(NOT(ISBLANK('Daļu izvēle'!W190)),A193="x")</f>
        <v>0</v>
      </c>
      <c r="Y193" s="56" t="b">
        <f>AND($A193="x",'Daļu izvēle'!W190&lt;&gt;"",'Daļu izvēle'!W190&lt;&gt;0)</f>
        <v>0</v>
      </c>
      <c r="Z193" s="57" t="b">
        <f t="shared" si="22"/>
        <v>0</v>
      </c>
      <c r="AA193" s="57" t="b">
        <f>I193&gt;=0.85*Stādīšana!I193</f>
        <v>1</v>
      </c>
      <c r="AB193" s="57" t="b">
        <f t="shared" si="23"/>
        <v>1</v>
      </c>
    </row>
    <row r="194" spans="1:28" hidden="1" x14ac:dyDescent="0.3">
      <c r="A194" s="445" t="str">
        <f>SUBSTITUTE('Daļu izvēle'!A191,"0","")</f>
        <v/>
      </c>
      <c r="B194" s="443">
        <f>'Daļu izvēle'!B191</f>
        <v>183</v>
      </c>
      <c r="C194" s="365" t="str">
        <f>'Daļu izvēle'!C191</f>
        <v>Zemgale</v>
      </c>
      <c r="D194" s="366" t="str">
        <f>'Daļu izvēle'!D191</f>
        <v>Dobeles</v>
      </c>
      <c r="E194" s="446">
        <f>'Daļu izvēle'!W191</f>
        <v>0</v>
      </c>
      <c r="F194" s="446">
        <f>'Daļu izvēle'!X191</f>
        <v>0</v>
      </c>
      <c r="G194" s="117">
        <f>'Daļu izvēle'!Y191</f>
        <v>0</v>
      </c>
      <c r="H194" s="118">
        <f>'Daļu izvēle'!Z191</f>
        <v>0</v>
      </c>
      <c r="I194" s="383"/>
      <c r="J194" s="454">
        <f t="shared" si="20"/>
        <v>0</v>
      </c>
      <c r="K194" s="139" t="str">
        <f>IF($Y194,IF(AND($I194&lt;&gt;"",$I194&lt;&gt;0),ROUND(ROUND($I194,3)*Cenas!$B$31*Cenas!B$35,2),0),"")</f>
        <v/>
      </c>
      <c r="L194" s="119" t="str">
        <f>IF($Y194,IF(AND($I194&lt;&gt;"",$I194&lt;&gt;0),ROUND(ROUND($I194,3)*Cenas!$B$31*Cenas!C$35,2),0),"")</f>
        <v/>
      </c>
      <c r="M194" s="119" t="str">
        <f>IF($Y194,IF(AND($I194&lt;&gt;"",$I194&lt;&gt;0),ROUND(ROUND($I194,3)*Cenas!$B$31*Cenas!D$35,2),0),"")</f>
        <v/>
      </c>
      <c r="N194" s="140" t="str">
        <f>IF($Y194,IF(AND($I194&lt;&gt;"",$I194&lt;&gt;0),ROUND(ROUND($I194,3)*Cenas!$B$31*Cenas!E$35,2),0),"")</f>
        <v/>
      </c>
      <c r="Q194" s="1" t="e">
        <f t="shared" si="16"/>
        <v>#VALUE!</v>
      </c>
      <c r="R194" s="1" t="e">
        <f t="shared" si="17"/>
        <v>#VALUE!</v>
      </c>
      <c r="S194" s="1" t="e">
        <f t="shared" si="18"/>
        <v>#VALUE!</v>
      </c>
      <c r="T194" t="b">
        <f>OR(IF(U194,IF(W194,#REF!&gt;='Daļu izvēle'!J191)),NOT(W194))</f>
        <v>1</v>
      </c>
      <c r="U194" t="b">
        <f t="shared" si="19"/>
        <v>1</v>
      </c>
      <c r="V194" t="e">
        <f t="shared" si="21"/>
        <v>#VALUE!</v>
      </c>
      <c r="W194" t="b">
        <f>AND(NOT(ISBLANK('Daļu izvēle'!W191)),A194="x")</f>
        <v>0</v>
      </c>
      <c r="Y194" s="56" t="b">
        <f>AND($A194="x",'Daļu izvēle'!W191&lt;&gt;"",'Daļu izvēle'!W191&lt;&gt;0)</f>
        <v>0</v>
      </c>
      <c r="Z194" s="57" t="b">
        <f t="shared" si="22"/>
        <v>0</v>
      </c>
      <c r="AA194" s="57" t="b">
        <f>I194&gt;=0.85*Stādīšana!I194</f>
        <v>1</v>
      </c>
      <c r="AB194" s="57" t="b">
        <f t="shared" si="23"/>
        <v>1</v>
      </c>
    </row>
    <row r="195" spans="1:28" hidden="1" x14ac:dyDescent="0.3">
      <c r="A195" s="445" t="str">
        <f>SUBSTITUTE('Daļu izvēle'!A192,"0","")</f>
        <v/>
      </c>
      <c r="B195" s="443">
        <f>'Daļu izvēle'!B192</f>
        <v>184</v>
      </c>
      <c r="C195" s="365" t="str">
        <f>'Daļu izvēle'!C192</f>
        <v>Zemgale</v>
      </c>
      <c r="D195" s="366" t="str">
        <f>'Daļu izvēle'!D192</f>
        <v>Dobeles</v>
      </c>
      <c r="E195" s="446">
        <f>'Daļu izvēle'!W192</f>
        <v>120</v>
      </c>
      <c r="F195" s="446">
        <f>'Daļu izvēle'!X192</f>
        <v>100</v>
      </c>
      <c r="G195" s="117">
        <f>'Daļu izvēle'!Y192</f>
        <v>0</v>
      </c>
      <c r="H195" s="118">
        <f>'Daļu izvēle'!Z192</f>
        <v>0</v>
      </c>
      <c r="I195" s="383"/>
      <c r="J195" s="454">
        <f t="shared" si="20"/>
        <v>0</v>
      </c>
      <c r="K195" s="139" t="str">
        <f>IF($Y195,IF(AND($I195&lt;&gt;"",$I195&lt;&gt;0),ROUND(ROUND($I195,3)*Cenas!$B$31*Cenas!B$35,2),0),"")</f>
        <v/>
      </c>
      <c r="L195" s="119" t="str">
        <f>IF($Y195,IF(AND($I195&lt;&gt;"",$I195&lt;&gt;0),ROUND(ROUND($I195,3)*Cenas!$B$31*Cenas!C$35,2),0),"")</f>
        <v/>
      </c>
      <c r="M195" s="119" t="str">
        <f>IF($Y195,IF(AND($I195&lt;&gt;"",$I195&lt;&gt;0),ROUND(ROUND($I195,3)*Cenas!$B$31*Cenas!D$35,2),0),"")</f>
        <v/>
      </c>
      <c r="N195" s="140" t="str">
        <f>IF($Y195,IF(AND($I195&lt;&gt;"",$I195&lt;&gt;0),ROUND(ROUND($I195,3)*Cenas!$B$31*Cenas!E$35,2),0),"")</f>
        <v/>
      </c>
      <c r="Q195" s="1" t="e">
        <f t="shared" si="16"/>
        <v>#VALUE!</v>
      </c>
      <c r="R195" s="1" t="e">
        <f t="shared" si="17"/>
        <v>#VALUE!</v>
      </c>
      <c r="S195" s="1" t="e">
        <f t="shared" si="18"/>
        <v>#VALUE!</v>
      </c>
      <c r="T195" t="b">
        <f>OR(IF(U195,IF(W195,#REF!&gt;='Daļu izvēle'!J192)),NOT(W195))</f>
        <v>1</v>
      </c>
      <c r="U195" t="b">
        <f t="shared" si="19"/>
        <v>1</v>
      </c>
      <c r="V195" t="e">
        <f t="shared" si="21"/>
        <v>#VALUE!</v>
      </c>
      <c r="W195" t="b">
        <f>AND(NOT(ISBLANK('Daļu izvēle'!W192)),A195="x")</f>
        <v>0</v>
      </c>
      <c r="Y195" s="56" t="b">
        <f>AND($A195="x",'Daļu izvēle'!W192&lt;&gt;"",'Daļu izvēle'!W192&lt;&gt;0)</f>
        <v>0</v>
      </c>
      <c r="Z195" s="57" t="b">
        <f t="shared" si="22"/>
        <v>0</v>
      </c>
      <c r="AA195" s="57" t="b">
        <f>I195&gt;=0.85*Stādīšana!I195</f>
        <v>1</v>
      </c>
      <c r="AB195" s="57" t="b">
        <f t="shared" si="23"/>
        <v>1</v>
      </c>
    </row>
    <row r="196" spans="1:28" hidden="1" x14ac:dyDescent="0.3">
      <c r="A196" s="445" t="str">
        <f>SUBSTITUTE('Daļu izvēle'!A193,"0","")</f>
        <v/>
      </c>
      <c r="B196" s="443">
        <f>'Daļu izvēle'!B193</f>
        <v>185</v>
      </c>
      <c r="C196" s="365" t="str">
        <f>'Daļu izvēle'!C193</f>
        <v>Zemgale</v>
      </c>
      <c r="D196" s="366" t="str">
        <f>'Daļu izvēle'!D193</f>
        <v>Engures</v>
      </c>
      <c r="E196" s="446">
        <f>'Daļu izvēle'!W193</f>
        <v>0</v>
      </c>
      <c r="F196" s="446">
        <f>'Daļu izvēle'!X193</f>
        <v>0</v>
      </c>
      <c r="G196" s="117">
        <f>'Daļu izvēle'!Y193</f>
        <v>0</v>
      </c>
      <c r="H196" s="118">
        <f>'Daļu izvēle'!Z193</f>
        <v>0</v>
      </c>
      <c r="I196" s="383"/>
      <c r="J196" s="454">
        <f t="shared" si="20"/>
        <v>0</v>
      </c>
      <c r="K196" s="139" t="str">
        <f>IF($Y196,IF(AND($I196&lt;&gt;"",$I196&lt;&gt;0),ROUND(ROUND($I196,3)*Cenas!$B$31*Cenas!B$35,2),0),"")</f>
        <v/>
      </c>
      <c r="L196" s="119" t="str">
        <f>IF($Y196,IF(AND($I196&lt;&gt;"",$I196&lt;&gt;0),ROUND(ROUND($I196,3)*Cenas!$B$31*Cenas!C$35,2),0),"")</f>
        <v/>
      </c>
      <c r="M196" s="119" t="str">
        <f>IF($Y196,IF(AND($I196&lt;&gt;"",$I196&lt;&gt;0),ROUND(ROUND($I196,3)*Cenas!$B$31*Cenas!D$35,2),0),"")</f>
        <v/>
      </c>
      <c r="N196" s="140" t="str">
        <f>IF($Y196,IF(AND($I196&lt;&gt;"",$I196&lt;&gt;0),ROUND(ROUND($I196,3)*Cenas!$B$31*Cenas!E$35,2),0),"")</f>
        <v/>
      </c>
      <c r="Q196" s="1" t="e">
        <f t="shared" si="16"/>
        <v>#VALUE!</v>
      </c>
      <c r="R196" s="1" t="e">
        <f t="shared" si="17"/>
        <v>#VALUE!</v>
      </c>
      <c r="S196" s="1" t="e">
        <f t="shared" si="18"/>
        <v>#VALUE!</v>
      </c>
      <c r="T196" t="b">
        <f>OR(IF(U196,IF(W196,#REF!&gt;='Daļu izvēle'!J193)),NOT(W196))</f>
        <v>1</v>
      </c>
      <c r="U196" t="b">
        <f t="shared" si="19"/>
        <v>1</v>
      </c>
      <c r="V196" t="e">
        <f t="shared" si="21"/>
        <v>#VALUE!</v>
      </c>
      <c r="W196" t="b">
        <f>AND(NOT(ISBLANK('Daļu izvēle'!W193)),A196="x")</f>
        <v>0</v>
      </c>
      <c r="Y196" s="56" t="b">
        <f>AND($A196="x",'Daļu izvēle'!W193&lt;&gt;"",'Daļu izvēle'!W193&lt;&gt;0)</f>
        <v>0</v>
      </c>
      <c r="Z196" s="57" t="b">
        <f t="shared" si="22"/>
        <v>0</v>
      </c>
      <c r="AA196" s="57" t="b">
        <f>I196&gt;=0.85*Stādīšana!I196</f>
        <v>1</v>
      </c>
      <c r="AB196" s="57" t="b">
        <f t="shared" si="23"/>
        <v>1</v>
      </c>
    </row>
    <row r="197" spans="1:28" hidden="1" x14ac:dyDescent="0.3">
      <c r="A197" s="445" t="str">
        <f>SUBSTITUTE('Daļu izvēle'!A194,"0","")</f>
        <v/>
      </c>
      <c r="B197" s="443">
        <f>'Daļu izvēle'!B194</f>
        <v>186</v>
      </c>
      <c r="C197" s="365" t="str">
        <f>'Daļu izvēle'!C194</f>
        <v>Zemgale</v>
      </c>
      <c r="D197" s="366" t="str">
        <f>'Daļu izvēle'!D194</f>
        <v>Engures</v>
      </c>
      <c r="E197" s="446">
        <f>'Daļu izvēle'!W194</f>
        <v>0</v>
      </c>
      <c r="F197" s="446">
        <f>'Daļu izvēle'!X194</f>
        <v>0</v>
      </c>
      <c r="G197" s="117">
        <f>'Daļu izvēle'!Y194</f>
        <v>0</v>
      </c>
      <c r="H197" s="118">
        <f>'Daļu izvēle'!Z194</f>
        <v>0</v>
      </c>
      <c r="I197" s="383"/>
      <c r="J197" s="454">
        <f t="shared" si="20"/>
        <v>0</v>
      </c>
      <c r="K197" s="139" t="str">
        <f>IF($Y197,IF(AND($I197&lt;&gt;"",$I197&lt;&gt;0),ROUND(ROUND($I197,3)*Cenas!$B$31*Cenas!B$35,2),0),"")</f>
        <v/>
      </c>
      <c r="L197" s="119" t="str">
        <f>IF($Y197,IF(AND($I197&lt;&gt;"",$I197&lt;&gt;0),ROUND(ROUND($I197,3)*Cenas!$B$31*Cenas!C$35,2),0),"")</f>
        <v/>
      </c>
      <c r="M197" s="119" t="str">
        <f>IF($Y197,IF(AND($I197&lt;&gt;"",$I197&lt;&gt;0),ROUND(ROUND($I197,3)*Cenas!$B$31*Cenas!D$35,2),0),"")</f>
        <v/>
      </c>
      <c r="N197" s="140" t="str">
        <f>IF($Y197,IF(AND($I197&lt;&gt;"",$I197&lt;&gt;0),ROUND(ROUND($I197,3)*Cenas!$B$31*Cenas!E$35,2),0),"")</f>
        <v/>
      </c>
      <c r="Q197" s="1" t="e">
        <f t="shared" si="16"/>
        <v>#VALUE!</v>
      </c>
      <c r="R197" s="1" t="e">
        <f t="shared" si="17"/>
        <v>#VALUE!</v>
      </c>
      <c r="S197" s="1" t="e">
        <f t="shared" si="18"/>
        <v>#VALUE!</v>
      </c>
      <c r="T197" t="b">
        <f>OR(IF(U197,IF(W197,#REF!&gt;='Daļu izvēle'!J194)),NOT(W197))</f>
        <v>1</v>
      </c>
      <c r="U197" t="b">
        <f t="shared" si="19"/>
        <v>1</v>
      </c>
      <c r="V197" t="e">
        <f t="shared" si="21"/>
        <v>#VALUE!</v>
      </c>
      <c r="W197" t="b">
        <f>AND(NOT(ISBLANK('Daļu izvēle'!W194)),A197="x")</f>
        <v>0</v>
      </c>
      <c r="Y197" s="56" t="b">
        <f>AND($A197="x",'Daļu izvēle'!W194&lt;&gt;"",'Daļu izvēle'!W194&lt;&gt;0)</f>
        <v>0</v>
      </c>
      <c r="Z197" s="57" t="b">
        <f t="shared" si="22"/>
        <v>0</v>
      </c>
      <c r="AA197" s="57" t="b">
        <f>I197&gt;=0.85*Stādīšana!I197</f>
        <v>1</v>
      </c>
      <c r="AB197" s="57" t="b">
        <f t="shared" si="23"/>
        <v>1</v>
      </c>
    </row>
    <row r="198" spans="1:28" hidden="1" x14ac:dyDescent="0.3">
      <c r="A198" s="445" t="str">
        <f>SUBSTITUTE('Daļu izvēle'!A195,"0","")</f>
        <v/>
      </c>
      <c r="B198" s="443">
        <f>'Daļu izvēle'!B195</f>
        <v>187</v>
      </c>
      <c r="C198" s="365" t="str">
        <f>'Daļu izvēle'!C195</f>
        <v>Zemgale</v>
      </c>
      <c r="D198" s="366" t="str">
        <f>'Daļu izvēle'!D195</f>
        <v>Engures</v>
      </c>
      <c r="E198" s="446">
        <f>'Daļu izvēle'!W195</f>
        <v>0</v>
      </c>
      <c r="F198" s="446">
        <f>'Daļu izvēle'!X195</f>
        <v>0</v>
      </c>
      <c r="G198" s="117">
        <f>'Daļu izvēle'!Y195</f>
        <v>0</v>
      </c>
      <c r="H198" s="118">
        <f>'Daļu izvēle'!Z195</f>
        <v>0</v>
      </c>
      <c r="I198" s="383"/>
      <c r="J198" s="454">
        <f t="shared" si="20"/>
        <v>0</v>
      </c>
      <c r="K198" s="139" t="str">
        <f>IF($Y198,IF(AND($I198&lt;&gt;"",$I198&lt;&gt;0),ROUND(ROUND($I198,3)*Cenas!$B$31*Cenas!B$35,2),0),"")</f>
        <v/>
      </c>
      <c r="L198" s="119" t="str">
        <f>IF($Y198,IF(AND($I198&lt;&gt;"",$I198&lt;&gt;0),ROUND(ROUND($I198,3)*Cenas!$B$31*Cenas!C$35,2),0),"")</f>
        <v/>
      </c>
      <c r="M198" s="119" t="str">
        <f>IF($Y198,IF(AND($I198&lt;&gt;"",$I198&lt;&gt;0),ROUND(ROUND($I198,3)*Cenas!$B$31*Cenas!D$35,2),0),"")</f>
        <v/>
      </c>
      <c r="N198" s="140" t="str">
        <f>IF($Y198,IF(AND($I198&lt;&gt;"",$I198&lt;&gt;0),ROUND(ROUND($I198,3)*Cenas!$B$31*Cenas!E$35,2),0),"")</f>
        <v/>
      </c>
      <c r="Q198" s="1" t="e">
        <f t="shared" si="16"/>
        <v>#VALUE!</v>
      </c>
      <c r="R198" s="1" t="e">
        <f t="shared" si="17"/>
        <v>#VALUE!</v>
      </c>
      <c r="S198" s="1" t="e">
        <f t="shared" si="18"/>
        <v>#VALUE!</v>
      </c>
      <c r="T198" t="b">
        <f>OR(IF(U198,IF(W198,#REF!&gt;='Daļu izvēle'!J195)),NOT(W198))</f>
        <v>1</v>
      </c>
      <c r="U198" t="b">
        <f t="shared" si="19"/>
        <v>1</v>
      </c>
      <c r="V198" t="e">
        <f t="shared" si="21"/>
        <v>#VALUE!</v>
      </c>
      <c r="W198" t="b">
        <f>AND(NOT(ISBLANK('Daļu izvēle'!W195)),A198="x")</f>
        <v>0</v>
      </c>
      <c r="Y198" s="56" t="b">
        <f>AND($A198="x",'Daļu izvēle'!W195&lt;&gt;"",'Daļu izvēle'!W195&lt;&gt;0)</f>
        <v>0</v>
      </c>
      <c r="Z198" s="57" t="b">
        <f t="shared" si="22"/>
        <v>0</v>
      </c>
      <c r="AA198" s="57" t="b">
        <f>I198&gt;=0.85*Stādīšana!I198</f>
        <v>1</v>
      </c>
      <c r="AB198" s="57" t="b">
        <f t="shared" si="23"/>
        <v>1</v>
      </c>
    </row>
    <row r="199" spans="1:28" hidden="1" x14ac:dyDescent="0.3">
      <c r="A199" s="445" t="str">
        <f>SUBSTITUTE('Daļu izvēle'!A196,"0","")</f>
        <v/>
      </c>
      <c r="B199" s="443">
        <f>'Daļu izvēle'!B196</f>
        <v>188</v>
      </c>
      <c r="C199" s="365" t="str">
        <f>'Daļu izvēle'!C196</f>
        <v>Zemgale</v>
      </c>
      <c r="D199" s="366" t="str">
        <f>'Daļu izvēle'!D196</f>
        <v>Engures</v>
      </c>
      <c r="E199" s="446">
        <f>'Daļu izvēle'!W196</f>
        <v>60</v>
      </c>
      <c r="F199" s="446">
        <f>'Daļu izvēle'!X196</f>
        <v>0</v>
      </c>
      <c r="G199" s="117">
        <f>'Daļu izvēle'!Y196</f>
        <v>0</v>
      </c>
      <c r="H199" s="118">
        <f>'Daļu izvēle'!Z196</f>
        <v>0</v>
      </c>
      <c r="I199" s="383"/>
      <c r="J199" s="454">
        <f t="shared" si="20"/>
        <v>0</v>
      </c>
      <c r="K199" s="139" t="str">
        <f>IF($Y199,IF(AND($I199&lt;&gt;"",$I199&lt;&gt;0),ROUND(ROUND($I199,3)*Cenas!$B$31*Cenas!B$35,2),0),"")</f>
        <v/>
      </c>
      <c r="L199" s="119" t="str">
        <f>IF($Y199,IF(AND($I199&lt;&gt;"",$I199&lt;&gt;0),ROUND(ROUND($I199,3)*Cenas!$B$31*Cenas!C$35,2),0),"")</f>
        <v/>
      </c>
      <c r="M199" s="119" t="str">
        <f>IF($Y199,IF(AND($I199&lt;&gt;"",$I199&lt;&gt;0),ROUND(ROUND($I199,3)*Cenas!$B$31*Cenas!D$35,2),0),"")</f>
        <v/>
      </c>
      <c r="N199" s="140" t="str">
        <f>IF($Y199,IF(AND($I199&lt;&gt;"",$I199&lt;&gt;0),ROUND(ROUND($I199,3)*Cenas!$B$31*Cenas!E$35,2),0),"")</f>
        <v/>
      </c>
      <c r="Q199" s="1" t="e">
        <f t="shared" si="16"/>
        <v>#VALUE!</v>
      </c>
      <c r="R199" s="1" t="e">
        <f t="shared" si="17"/>
        <v>#VALUE!</v>
      </c>
      <c r="S199" s="1" t="e">
        <f t="shared" si="18"/>
        <v>#VALUE!</v>
      </c>
      <c r="T199" t="b">
        <f>OR(IF(U199,IF(W199,#REF!&gt;='Daļu izvēle'!J196)),NOT(W199))</f>
        <v>1</v>
      </c>
      <c r="U199" t="b">
        <f t="shared" si="19"/>
        <v>1</v>
      </c>
      <c r="V199" t="e">
        <f t="shared" si="21"/>
        <v>#VALUE!</v>
      </c>
      <c r="W199" t="b">
        <f>AND(NOT(ISBLANK('Daļu izvēle'!W196)),A199="x")</f>
        <v>0</v>
      </c>
      <c r="Y199" s="56" t="b">
        <f>AND($A199="x",'Daļu izvēle'!W196&lt;&gt;"",'Daļu izvēle'!W196&lt;&gt;0)</f>
        <v>0</v>
      </c>
      <c r="Z199" s="57" t="b">
        <f t="shared" si="22"/>
        <v>0</v>
      </c>
      <c r="AA199" s="57" t="b">
        <f>I199&gt;=0.85*Stādīšana!I199</f>
        <v>1</v>
      </c>
      <c r="AB199" s="57" t="b">
        <f t="shared" si="23"/>
        <v>1</v>
      </c>
    </row>
    <row r="200" spans="1:28" hidden="1" x14ac:dyDescent="0.3">
      <c r="A200" s="445" t="str">
        <f>SUBSTITUTE('Daļu izvēle'!A197,"0","")</f>
        <v/>
      </c>
      <c r="B200" s="443">
        <f>'Daļu izvēle'!B197</f>
        <v>189</v>
      </c>
      <c r="C200" s="365" t="str">
        <f>'Daļu izvēle'!C197</f>
        <v>Zemgale</v>
      </c>
      <c r="D200" s="366" t="str">
        <f>'Daļu izvēle'!D197</f>
        <v>Engures</v>
      </c>
      <c r="E200" s="446">
        <f>'Daļu izvēle'!W197</f>
        <v>0</v>
      </c>
      <c r="F200" s="446">
        <f>'Daļu izvēle'!X197</f>
        <v>0</v>
      </c>
      <c r="G200" s="117">
        <f>'Daļu izvēle'!Y197</f>
        <v>0</v>
      </c>
      <c r="H200" s="118">
        <f>'Daļu izvēle'!Z197</f>
        <v>0</v>
      </c>
      <c r="I200" s="383"/>
      <c r="J200" s="454">
        <f t="shared" si="20"/>
        <v>0</v>
      </c>
      <c r="K200" s="139" t="str">
        <f>IF($Y200,IF(AND($I200&lt;&gt;"",$I200&lt;&gt;0),ROUND(ROUND($I200,3)*Cenas!$B$31*Cenas!B$35,2),0),"")</f>
        <v/>
      </c>
      <c r="L200" s="119" t="str">
        <f>IF($Y200,IF(AND($I200&lt;&gt;"",$I200&lt;&gt;0),ROUND(ROUND($I200,3)*Cenas!$B$31*Cenas!C$35,2),0),"")</f>
        <v/>
      </c>
      <c r="M200" s="119" t="str">
        <f>IF($Y200,IF(AND($I200&lt;&gt;"",$I200&lt;&gt;0),ROUND(ROUND($I200,3)*Cenas!$B$31*Cenas!D$35,2),0),"")</f>
        <v/>
      </c>
      <c r="N200" s="140" t="str">
        <f>IF($Y200,IF(AND($I200&lt;&gt;"",$I200&lt;&gt;0),ROUND(ROUND($I200,3)*Cenas!$B$31*Cenas!E$35,2),0),"")</f>
        <v/>
      </c>
      <c r="Q200" s="1" t="e">
        <f t="shared" si="16"/>
        <v>#VALUE!</v>
      </c>
      <c r="R200" s="1" t="e">
        <f t="shared" si="17"/>
        <v>#VALUE!</v>
      </c>
      <c r="S200" s="1" t="e">
        <f t="shared" si="18"/>
        <v>#VALUE!</v>
      </c>
      <c r="T200" t="b">
        <f>OR(IF(U200,IF(W200,#REF!&gt;='Daļu izvēle'!J197)),NOT(W200))</f>
        <v>1</v>
      </c>
      <c r="U200" t="b">
        <f t="shared" si="19"/>
        <v>1</v>
      </c>
      <c r="V200" t="e">
        <f t="shared" si="21"/>
        <v>#VALUE!</v>
      </c>
      <c r="W200" t="b">
        <f>AND(NOT(ISBLANK('Daļu izvēle'!W197)),A200="x")</f>
        <v>0</v>
      </c>
      <c r="Y200" s="56" t="b">
        <f>AND($A200="x",'Daļu izvēle'!W197&lt;&gt;"",'Daļu izvēle'!W197&lt;&gt;0)</f>
        <v>0</v>
      </c>
      <c r="Z200" s="57" t="b">
        <f t="shared" si="22"/>
        <v>0</v>
      </c>
      <c r="AA200" s="57" t="b">
        <f>I200&gt;=0.85*Stādīšana!I200</f>
        <v>1</v>
      </c>
      <c r="AB200" s="57" t="b">
        <f t="shared" si="23"/>
        <v>1</v>
      </c>
    </row>
    <row r="201" spans="1:28" hidden="1" x14ac:dyDescent="0.3">
      <c r="A201" s="445" t="str">
        <f>SUBSTITUTE('Daļu izvēle'!A198,"0","")</f>
        <v/>
      </c>
      <c r="B201" s="443">
        <f>'Daļu izvēle'!B198</f>
        <v>190</v>
      </c>
      <c r="C201" s="365" t="str">
        <f>'Daļu izvēle'!C198</f>
        <v>Zemgale</v>
      </c>
      <c r="D201" s="366" t="str">
        <f>'Daļu izvēle'!D198</f>
        <v>Engures</v>
      </c>
      <c r="E201" s="446">
        <f>'Daļu izvēle'!W198</f>
        <v>0</v>
      </c>
      <c r="F201" s="446">
        <f>'Daļu izvēle'!X198</f>
        <v>0</v>
      </c>
      <c r="G201" s="117">
        <f>'Daļu izvēle'!Y198</f>
        <v>0</v>
      </c>
      <c r="H201" s="118">
        <f>'Daļu izvēle'!Z198</f>
        <v>0</v>
      </c>
      <c r="I201" s="383"/>
      <c r="J201" s="454">
        <f t="shared" si="20"/>
        <v>0</v>
      </c>
      <c r="K201" s="139" t="str">
        <f>IF($Y201,IF(AND($I201&lt;&gt;"",$I201&lt;&gt;0),ROUND(ROUND($I201,3)*Cenas!$B$31*Cenas!B$35,2),0),"")</f>
        <v/>
      </c>
      <c r="L201" s="119" t="str">
        <f>IF($Y201,IF(AND($I201&lt;&gt;"",$I201&lt;&gt;0),ROUND(ROUND($I201,3)*Cenas!$B$31*Cenas!C$35,2),0),"")</f>
        <v/>
      </c>
      <c r="M201" s="119" t="str">
        <f>IF($Y201,IF(AND($I201&lt;&gt;"",$I201&lt;&gt;0),ROUND(ROUND($I201,3)*Cenas!$B$31*Cenas!D$35,2),0),"")</f>
        <v/>
      </c>
      <c r="N201" s="140" t="str">
        <f>IF($Y201,IF(AND($I201&lt;&gt;"",$I201&lt;&gt;0),ROUND(ROUND($I201,3)*Cenas!$B$31*Cenas!E$35,2),0),"")</f>
        <v/>
      </c>
      <c r="Q201" s="1" t="e">
        <f t="shared" si="16"/>
        <v>#VALUE!</v>
      </c>
      <c r="R201" s="1" t="e">
        <f t="shared" si="17"/>
        <v>#VALUE!</v>
      </c>
      <c r="S201" s="1" t="e">
        <f t="shared" si="18"/>
        <v>#VALUE!</v>
      </c>
      <c r="T201" t="b">
        <f>OR(IF(U201,IF(W201,#REF!&gt;='Daļu izvēle'!J198)),NOT(W201))</f>
        <v>1</v>
      </c>
      <c r="U201" t="b">
        <f t="shared" si="19"/>
        <v>1</v>
      </c>
      <c r="V201" t="e">
        <f t="shared" si="21"/>
        <v>#VALUE!</v>
      </c>
      <c r="W201" t="b">
        <f>AND(NOT(ISBLANK('Daļu izvēle'!W198)),A201="x")</f>
        <v>0</v>
      </c>
      <c r="Y201" s="56" t="b">
        <f>AND($A201="x",'Daļu izvēle'!W198&lt;&gt;"",'Daļu izvēle'!W198&lt;&gt;0)</f>
        <v>0</v>
      </c>
      <c r="Z201" s="57" t="b">
        <f t="shared" si="22"/>
        <v>0</v>
      </c>
      <c r="AA201" s="57" t="b">
        <f>I201&gt;=0.85*Stādīšana!I201</f>
        <v>1</v>
      </c>
      <c r="AB201" s="57" t="b">
        <f t="shared" si="23"/>
        <v>1</v>
      </c>
    </row>
    <row r="202" spans="1:28" hidden="1" x14ac:dyDescent="0.3">
      <c r="A202" s="445" t="str">
        <f>SUBSTITUTE('Daļu izvēle'!A199,"0","")</f>
        <v/>
      </c>
      <c r="B202" s="443">
        <f>'Daļu izvēle'!B199</f>
        <v>191</v>
      </c>
      <c r="C202" s="365" t="str">
        <f>'Daļu izvēle'!C199</f>
        <v>Zemgale</v>
      </c>
      <c r="D202" s="366" t="str">
        <f>'Daļu izvēle'!D199</f>
        <v>Engures</v>
      </c>
      <c r="E202" s="446">
        <f>'Daļu izvēle'!W199</f>
        <v>0</v>
      </c>
      <c r="F202" s="446">
        <f>'Daļu izvēle'!X199</f>
        <v>0</v>
      </c>
      <c r="G202" s="117">
        <f>'Daļu izvēle'!Y199</f>
        <v>0</v>
      </c>
      <c r="H202" s="118">
        <f>'Daļu izvēle'!Z199</f>
        <v>0</v>
      </c>
      <c r="I202" s="383"/>
      <c r="J202" s="454">
        <f t="shared" si="20"/>
        <v>0</v>
      </c>
      <c r="K202" s="139" t="str">
        <f>IF($Y202,IF(AND($I202&lt;&gt;"",$I202&lt;&gt;0),ROUND(ROUND($I202,3)*Cenas!$B$31*Cenas!B$35,2),0),"")</f>
        <v/>
      </c>
      <c r="L202" s="119" t="str">
        <f>IF($Y202,IF(AND($I202&lt;&gt;"",$I202&lt;&gt;0),ROUND(ROUND($I202,3)*Cenas!$B$31*Cenas!C$35,2),0),"")</f>
        <v/>
      </c>
      <c r="M202" s="119" t="str">
        <f>IF($Y202,IF(AND($I202&lt;&gt;"",$I202&lt;&gt;0),ROUND(ROUND($I202,3)*Cenas!$B$31*Cenas!D$35,2),0),"")</f>
        <v/>
      </c>
      <c r="N202" s="140" t="str">
        <f>IF($Y202,IF(AND($I202&lt;&gt;"",$I202&lt;&gt;0),ROUND(ROUND($I202,3)*Cenas!$B$31*Cenas!E$35,2),0),"")</f>
        <v/>
      </c>
      <c r="Q202" s="1" t="e">
        <f t="shared" si="16"/>
        <v>#VALUE!</v>
      </c>
      <c r="R202" s="1" t="e">
        <f t="shared" si="17"/>
        <v>#VALUE!</v>
      </c>
      <c r="S202" s="1" t="e">
        <f t="shared" si="18"/>
        <v>#VALUE!</v>
      </c>
      <c r="T202" t="b">
        <f>OR(IF(U202,IF(W202,#REF!&gt;='Daļu izvēle'!J199)),NOT(W202))</f>
        <v>1</v>
      </c>
      <c r="U202" t="b">
        <f t="shared" si="19"/>
        <v>1</v>
      </c>
      <c r="V202" t="e">
        <f t="shared" si="21"/>
        <v>#VALUE!</v>
      </c>
      <c r="W202" t="b">
        <f>AND(NOT(ISBLANK('Daļu izvēle'!W199)),A202="x")</f>
        <v>0</v>
      </c>
      <c r="Y202" s="56" t="b">
        <f>AND($A202="x",'Daļu izvēle'!W199&lt;&gt;"",'Daļu izvēle'!W199&lt;&gt;0)</f>
        <v>0</v>
      </c>
      <c r="Z202" s="57" t="b">
        <f t="shared" si="22"/>
        <v>0</v>
      </c>
      <c r="AA202" s="57" t="b">
        <f>I202&gt;=0.85*Stādīšana!I202</f>
        <v>1</v>
      </c>
      <c r="AB202" s="57" t="b">
        <f t="shared" si="23"/>
        <v>1</v>
      </c>
    </row>
    <row r="203" spans="1:28" hidden="1" x14ac:dyDescent="0.3">
      <c r="A203" s="445" t="str">
        <f>SUBSTITUTE('Daļu izvēle'!A200,"0","")</f>
        <v/>
      </c>
      <c r="B203" s="443">
        <f>'Daļu izvēle'!B200</f>
        <v>192</v>
      </c>
      <c r="C203" s="365" t="str">
        <f>'Daļu izvēle'!C200</f>
        <v>Zemgale</v>
      </c>
      <c r="D203" s="366" t="str">
        <f>'Daļu izvēle'!D200</f>
        <v>Īles</v>
      </c>
      <c r="E203" s="446">
        <f>'Daļu izvēle'!W200</f>
        <v>0</v>
      </c>
      <c r="F203" s="446">
        <f>'Daļu izvēle'!X200</f>
        <v>0</v>
      </c>
      <c r="G203" s="117">
        <f>'Daļu izvēle'!Y200</f>
        <v>0</v>
      </c>
      <c r="H203" s="118">
        <f>'Daļu izvēle'!Z200</f>
        <v>0</v>
      </c>
      <c r="I203" s="383"/>
      <c r="J203" s="454">
        <f t="shared" si="20"/>
        <v>0</v>
      </c>
      <c r="K203" s="139" t="str">
        <f>IF($Y203,IF(AND($I203&lt;&gt;"",$I203&lt;&gt;0),ROUND(ROUND($I203,3)*Cenas!$B$31*Cenas!B$35,2),0),"")</f>
        <v/>
      </c>
      <c r="L203" s="119" t="str">
        <f>IF($Y203,IF(AND($I203&lt;&gt;"",$I203&lt;&gt;0),ROUND(ROUND($I203,3)*Cenas!$B$31*Cenas!C$35,2),0),"")</f>
        <v/>
      </c>
      <c r="M203" s="119" t="str">
        <f>IF($Y203,IF(AND($I203&lt;&gt;"",$I203&lt;&gt;0),ROUND(ROUND($I203,3)*Cenas!$B$31*Cenas!D$35,2),0),"")</f>
        <v/>
      </c>
      <c r="N203" s="140" t="str">
        <f>IF($Y203,IF(AND($I203&lt;&gt;"",$I203&lt;&gt;0),ROUND(ROUND($I203,3)*Cenas!$B$31*Cenas!E$35,2),0),"")</f>
        <v/>
      </c>
      <c r="Q203" s="1" t="e">
        <f t="shared" si="16"/>
        <v>#VALUE!</v>
      </c>
      <c r="R203" s="1" t="e">
        <f t="shared" si="17"/>
        <v>#VALUE!</v>
      </c>
      <c r="S203" s="1" t="e">
        <f t="shared" si="18"/>
        <v>#VALUE!</v>
      </c>
      <c r="T203" t="b">
        <f>OR(IF(U203,IF(W203,#REF!&gt;='Daļu izvēle'!J200)),NOT(W203))</f>
        <v>1</v>
      </c>
      <c r="U203" t="b">
        <f t="shared" si="19"/>
        <v>1</v>
      </c>
      <c r="V203" t="e">
        <f t="shared" si="21"/>
        <v>#VALUE!</v>
      </c>
      <c r="W203" t="b">
        <f>AND(NOT(ISBLANK('Daļu izvēle'!W200)),A203="x")</f>
        <v>0</v>
      </c>
      <c r="Y203" s="56" t="b">
        <f>AND($A203="x",'Daļu izvēle'!W200&lt;&gt;"",'Daļu izvēle'!W200&lt;&gt;0)</f>
        <v>0</v>
      </c>
      <c r="Z203" s="57" t="b">
        <f t="shared" si="22"/>
        <v>0</v>
      </c>
      <c r="AA203" s="57" t="b">
        <f>I203&gt;=0.85*Stādīšana!I203</f>
        <v>1</v>
      </c>
      <c r="AB203" s="57" t="b">
        <f t="shared" si="23"/>
        <v>1</v>
      </c>
    </row>
    <row r="204" spans="1:28" hidden="1" x14ac:dyDescent="0.3">
      <c r="A204" s="445" t="str">
        <f>SUBSTITUTE('Daļu izvēle'!A201,"0","")</f>
        <v/>
      </c>
      <c r="B204" s="443">
        <f>'Daļu izvēle'!B201</f>
        <v>193</v>
      </c>
      <c r="C204" s="365" t="str">
        <f>'Daļu izvēle'!C201</f>
        <v>Zemgale</v>
      </c>
      <c r="D204" s="366" t="str">
        <f>'Daļu izvēle'!D201</f>
        <v>Īles</v>
      </c>
      <c r="E204" s="446">
        <f>'Daļu izvēle'!W201</f>
        <v>60</v>
      </c>
      <c r="F204" s="446">
        <f>'Daļu izvēle'!X201</f>
        <v>60</v>
      </c>
      <c r="G204" s="117">
        <f>'Daļu izvēle'!Y201</f>
        <v>0</v>
      </c>
      <c r="H204" s="118">
        <f>'Daļu izvēle'!Z201</f>
        <v>0</v>
      </c>
      <c r="I204" s="383"/>
      <c r="J204" s="454">
        <f t="shared" si="20"/>
        <v>0</v>
      </c>
      <c r="K204" s="139" t="str">
        <f>IF($Y204,IF(AND($I204&lt;&gt;"",$I204&lt;&gt;0),ROUND(ROUND($I204,3)*Cenas!$B$31*Cenas!B$35,2),0),"")</f>
        <v/>
      </c>
      <c r="L204" s="119" t="str">
        <f>IF($Y204,IF(AND($I204&lt;&gt;"",$I204&lt;&gt;0),ROUND(ROUND($I204,3)*Cenas!$B$31*Cenas!C$35,2),0),"")</f>
        <v/>
      </c>
      <c r="M204" s="119" t="str">
        <f>IF($Y204,IF(AND($I204&lt;&gt;"",$I204&lt;&gt;0),ROUND(ROUND($I204,3)*Cenas!$B$31*Cenas!D$35,2),0),"")</f>
        <v/>
      </c>
      <c r="N204" s="140" t="str">
        <f>IF($Y204,IF(AND($I204&lt;&gt;"",$I204&lt;&gt;0),ROUND(ROUND($I204,3)*Cenas!$B$31*Cenas!E$35,2),0),"")</f>
        <v/>
      </c>
      <c r="Q204" s="1" t="e">
        <f t="shared" ref="Q204:Q267" si="24">IF(AND(NOT(ISBLANK(K204)),NOT(ISBLANK(L204))),AND(K204*0.65&lt;=L204))</f>
        <v>#VALUE!</v>
      </c>
      <c r="R204" s="1" t="e">
        <f t="shared" ref="R204:R267" si="25">IF(AND(NOT(ISBLANK(L204)),NOT(ISBLANK(M204))),AND(L204*0.65&lt;=M204))</f>
        <v>#VALUE!</v>
      </c>
      <c r="S204" s="1" t="e">
        <f t="shared" ref="S204:S267" si="26">IF(AND(NOT(ISBLANK(M204)),NOT(ISBLANK(N204))),AND(M204*0.65&lt;=N204,N204&lt;=M204*1.35))</f>
        <v>#VALUE!</v>
      </c>
      <c r="T204" t="b">
        <f>OR(IF(U204,IF(W204,#REF!&gt;='Daļu izvēle'!J201)),NOT(W204))</f>
        <v>1</v>
      </c>
      <c r="U204" t="b">
        <f t="shared" ref="U204:U267" si="27">AND(NOT(ISBLANK(K204)),NOT(ISBLANK(L204)),NOT(ISBLANK(M204)),NOT(ISBLANK(N204)))</f>
        <v>1</v>
      </c>
      <c r="V204" t="e">
        <f t="shared" si="21"/>
        <v>#VALUE!</v>
      </c>
      <c r="W204" t="b">
        <f>AND(NOT(ISBLANK('Daļu izvēle'!W201)),A204="x")</f>
        <v>0</v>
      </c>
      <c r="Y204" s="56" t="b">
        <f>AND($A204="x",'Daļu izvēle'!W201&lt;&gt;"",'Daļu izvēle'!W201&lt;&gt;0)</f>
        <v>0</v>
      </c>
      <c r="Z204" s="57" t="b">
        <f t="shared" si="22"/>
        <v>0</v>
      </c>
      <c r="AA204" s="57" t="b">
        <f>I204&gt;=0.85*Stādīšana!I204</f>
        <v>1</v>
      </c>
      <c r="AB204" s="57" t="b">
        <f t="shared" si="23"/>
        <v>1</v>
      </c>
    </row>
    <row r="205" spans="1:28" hidden="1" x14ac:dyDescent="0.3">
      <c r="A205" s="445" t="str">
        <f>SUBSTITUTE('Daļu izvēle'!A202,"0","")</f>
        <v/>
      </c>
      <c r="B205" s="443">
        <f>'Daļu izvēle'!B202</f>
        <v>194</v>
      </c>
      <c r="C205" s="365" t="str">
        <f>'Daļu izvēle'!C202</f>
        <v>Zemgale</v>
      </c>
      <c r="D205" s="366" t="str">
        <f>'Daļu izvēle'!D202</f>
        <v>Īles</v>
      </c>
      <c r="E205" s="446">
        <f>'Daļu izvēle'!W202</f>
        <v>0</v>
      </c>
      <c r="F205" s="446">
        <f>'Daļu izvēle'!X202</f>
        <v>0</v>
      </c>
      <c r="G205" s="117">
        <f>'Daļu izvēle'!Y202</f>
        <v>0</v>
      </c>
      <c r="H205" s="118">
        <f>'Daļu izvēle'!Z202</f>
        <v>0</v>
      </c>
      <c r="I205" s="383"/>
      <c r="J205" s="454">
        <f t="shared" ref="J205:J268" si="28">IF(AND(K205&lt;&gt;"",L205&lt;&gt;"",M205&lt;&gt;"",N205&lt;&gt;""),ROUND(AVERAGE(K205:N205),2),0)</f>
        <v>0</v>
      </c>
      <c r="K205" s="139" t="str">
        <f>IF($Y205,IF(AND($I205&lt;&gt;"",$I205&lt;&gt;0),ROUND(ROUND($I205,3)*Cenas!$B$31*Cenas!B$35,2),0),"")</f>
        <v/>
      </c>
      <c r="L205" s="119" t="str">
        <f>IF($Y205,IF(AND($I205&lt;&gt;"",$I205&lt;&gt;0),ROUND(ROUND($I205,3)*Cenas!$B$31*Cenas!C$35,2),0),"")</f>
        <v/>
      </c>
      <c r="M205" s="119" t="str">
        <f>IF($Y205,IF(AND($I205&lt;&gt;"",$I205&lt;&gt;0),ROUND(ROUND($I205,3)*Cenas!$B$31*Cenas!D$35,2),0),"")</f>
        <v/>
      </c>
      <c r="N205" s="140" t="str">
        <f>IF($Y205,IF(AND($I205&lt;&gt;"",$I205&lt;&gt;0),ROUND(ROUND($I205,3)*Cenas!$B$31*Cenas!E$35,2),0),"")</f>
        <v/>
      </c>
      <c r="Q205" s="1" t="e">
        <f t="shared" si="24"/>
        <v>#VALUE!</v>
      </c>
      <c r="R205" s="1" t="e">
        <f t="shared" si="25"/>
        <v>#VALUE!</v>
      </c>
      <c r="S205" s="1" t="e">
        <f t="shared" si="26"/>
        <v>#VALUE!</v>
      </c>
      <c r="T205" t="b">
        <f>OR(IF(U205,IF(W205,#REF!&gt;='Daļu izvēle'!J202)),NOT(W205))</f>
        <v>1</v>
      </c>
      <c r="U205" t="b">
        <f t="shared" si="27"/>
        <v>1</v>
      </c>
      <c r="V205" t="e">
        <f t="shared" ref="V205:V268" si="29">OR(AND(Q205,R205,S205,U205,T205),NOT(W205))</f>
        <v>#VALUE!</v>
      </c>
      <c r="W205" t="b">
        <f>AND(NOT(ISBLANK('Daļu izvēle'!W202)),A205="x")</f>
        <v>0</v>
      </c>
      <c r="Y205" s="56" t="b">
        <f>AND($A205="x",'Daļu izvēle'!W202&lt;&gt;"",'Daļu izvēle'!W202&lt;&gt;0)</f>
        <v>0</v>
      </c>
      <c r="Z205" s="57" t="b">
        <f t="shared" ref="Z205:Z268" si="30">AND(Y205=TRUE,I205&lt;&gt;"",I205&lt;&gt;0)</f>
        <v>0</v>
      </c>
      <c r="AA205" s="57" t="b">
        <f>I205&gt;=0.85*Stādīšana!I205</f>
        <v>1</v>
      </c>
      <c r="AB205" s="57" t="b">
        <f t="shared" ref="AB205:AB268" si="31">IF(Y205,AND(Y205,Z205),TRUE)</f>
        <v>1</v>
      </c>
    </row>
    <row r="206" spans="1:28" hidden="1" x14ac:dyDescent="0.3">
      <c r="A206" s="445" t="str">
        <f>SUBSTITUTE('Daļu izvēle'!A203,"0","")</f>
        <v/>
      </c>
      <c r="B206" s="443">
        <f>'Daļu izvēle'!B203</f>
        <v>195</v>
      </c>
      <c r="C206" s="365" t="str">
        <f>'Daļu izvēle'!C203</f>
        <v>Zemgale</v>
      </c>
      <c r="D206" s="366" t="str">
        <f>'Daļu izvēle'!D203</f>
        <v>Īles</v>
      </c>
      <c r="E206" s="446">
        <f>'Daļu izvēle'!W203</f>
        <v>0</v>
      </c>
      <c r="F206" s="446">
        <f>'Daļu izvēle'!X203</f>
        <v>0</v>
      </c>
      <c r="G206" s="117">
        <f>'Daļu izvēle'!Y203</f>
        <v>0</v>
      </c>
      <c r="H206" s="118">
        <f>'Daļu izvēle'!Z203</f>
        <v>0</v>
      </c>
      <c r="I206" s="383"/>
      <c r="J206" s="454">
        <f t="shared" si="28"/>
        <v>0</v>
      </c>
      <c r="K206" s="139" t="str">
        <f>IF($Y206,IF(AND($I206&lt;&gt;"",$I206&lt;&gt;0),ROUND(ROUND($I206,3)*Cenas!$B$31*Cenas!B$35,2),0),"")</f>
        <v/>
      </c>
      <c r="L206" s="119" t="str">
        <f>IF($Y206,IF(AND($I206&lt;&gt;"",$I206&lt;&gt;0),ROUND(ROUND($I206,3)*Cenas!$B$31*Cenas!C$35,2),0),"")</f>
        <v/>
      </c>
      <c r="M206" s="119" t="str">
        <f>IF($Y206,IF(AND($I206&lt;&gt;"",$I206&lt;&gt;0),ROUND(ROUND($I206,3)*Cenas!$B$31*Cenas!D$35,2),0),"")</f>
        <v/>
      </c>
      <c r="N206" s="140" t="str">
        <f>IF($Y206,IF(AND($I206&lt;&gt;"",$I206&lt;&gt;0),ROUND(ROUND($I206,3)*Cenas!$B$31*Cenas!E$35,2),0),"")</f>
        <v/>
      </c>
      <c r="Q206" s="1" t="e">
        <f t="shared" si="24"/>
        <v>#VALUE!</v>
      </c>
      <c r="R206" s="1" t="e">
        <f t="shared" si="25"/>
        <v>#VALUE!</v>
      </c>
      <c r="S206" s="1" t="e">
        <f t="shared" si="26"/>
        <v>#VALUE!</v>
      </c>
      <c r="T206" t="b">
        <f>OR(IF(U206,IF(W206,#REF!&gt;='Daļu izvēle'!J203)),NOT(W206))</f>
        <v>1</v>
      </c>
      <c r="U206" t="b">
        <f t="shared" si="27"/>
        <v>1</v>
      </c>
      <c r="V206" t="e">
        <f t="shared" si="29"/>
        <v>#VALUE!</v>
      </c>
      <c r="W206" t="b">
        <f>AND(NOT(ISBLANK('Daļu izvēle'!W203)),A206="x")</f>
        <v>0</v>
      </c>
      <c r="Y206" s="56" t="b">
        <f>AND($A206="x",'Daļu izvēle'!W203&lt;&gt;"",'Daļu izvēle'!W203&lt;&gt;0)</f>
        <v>0</v>
      </c>
      <c r="Z206" s="57" t="b">
        <f t="shared" si="30"/>
        <v>0</v>
      </c>
      <c r="AA206" s="57" t="b">
        <f>I206&gt;=0.85*Stādīšana!I206</f>
        <v>1</v>
      </c>
      <c r="AB206" s="57" t="b">
        <f t="shared" si="31"/>
        <v>1</v>
      </c>
    </row>
    <row r="207" spans="1:28" hidden="1" x14ac:dyDescent="0.3">
      <c r="A207" s="445" t="str">
        <f>SUBSTITUTE('Daļu izvēle'!A204,"0","")</f>
        <v/>
      </c>
      <c r="B207" s="443">
        <f>'Daļu izvēle'!B204</f>
        <v>196</v>
      </c>
      <c r="C207" s="365" t="str">
        <f>'Daļu izvēle'!C204</f>
        <v>Zemgale</v>
      </c>
      <c r="D207" s="366" t="str">
        <f>'Daļu izvēle'!D204</f>
        <v>Īles</v>
      </c>
      <c r="E207" s="446">
        <f>'Daļu izvēle'!W204</f>
        <v>80</v>
      </c>
      <c r="F207" s="446">
        <f>'Daļu izvēle'!X204</f>
        <v>70</v>
      </c>
      <c r="G207" s="117">
        <f>'Daļu izvēle'!Y204</f>
        <v>0</v>
      </c>
      <c r="H207" s="118">
        <f>'Daļu izvēle'!Z204</f>
        <v>0</v>
      </c>
      <c r="I207" s="383"/>
      <c r="J207" s="454">
        <f t="shared" si="28"/>
        <v>0</v>
      </c>
      <c r="K207" s="139" t="str">
        <f>IF($Y207,IF(AND($I207&lt;&gt;"",$I207&lt;&gt;0),ROUND(ROUND($I207,3)*Cenas!$B$31*Cenas!B$35,2),0),"")</f>
        <v/>
      </c>
      <c r="L207" s="119" t="str">
        <f>IF($Y207,IF(AND($I207&lt;&gt;"",$I207&lt;&gt;0),ROUND(ROUND($I207,3)*Cenas!$B$31*Cenas!C$35,2),0),"")</f>
        <v/>
      </c>
      <c r="M207" s="119" t="str">
        <f>IF($Y207,IF(AND($I207&lt;&gt;"",$I207&lt;&gt;0),ROUND(ROUND($I207,3)*Cenas!$B$31*Cenas!D$35,2),0),"")</f>
        <v/>
      </c>
      <c r="N207" s="140" t="str">
        <f>IF($Y207,IF(AND($I207&lt;&gt;"",$I207&lt;&gt;0),ROUND(ROUND($I207,3)*Cenas!$B$31*Cenas!E$35,2),0),"")</f>
        <v/>
      </c>
      <c r="Q207" s="1" t="e">
        <f t="shared" si="24"/>
        <v>#VALUE!</v>
      </c>
      <c r="R207" s="1" t="e">
        <f t="shared" si="25"/>
        <v>#VALUE!</v>
      </c>
      <c r="S207" s="1" t="e">
        <f t="shared" si="26"/>
        <v>#VALUE!</v>
      </c>
      <c r="T207" t="b">
        <f>OR(IF(U207,IF(W207,#REF!&gt;='Daļu izvēle'!J204)),NOT(W207))</f>
        <v>1</v>
      </c>
      <c r="U207" t="b">
        <f t="shared" si="27"/>
        <v>1</v>
      </c>
      <c r="V207" t="e">
        <f t="shared" si="29"/>
        <v>#VALUE!</v>
      </c>
      <c r="W207" t="b">
        <f>AND(NOT(ISBLANK('Daļu izvēle'!W204)),A207="x")</f>
        <v>0</v>
      </c>
      <c r="Y207" s="56" t="b">
        <f>AND($A207="x",'Daļu izvēle'!W204&lt;&gt;"",'Daļu izvēle'!W204&lt;&gt;0)</f>
        <v>0</v>
      </c>
      <c r="Z207" s="57" t="b">
        <f t="shared" si="30"/>
        <v>0</v>
      </c>
      <c r="AA207" s="57" t="b">
        <f>I207&gt;=0.85*Stādīšana!I207</f>
        <v>1</v>
      </c>
      <c r="AB207" s="57" t="b">
        <f t="shared" si="31"/>
        <v>1</v>
      </c>
    </row>
    <row r="208" spans="1:28" hidden="1" x14ac:dyDescent="0.3">
      <c r="A208" s="445" t="str">
        <f>SUBSTITUTE('Daļu izvēle'!A205,"0","")</f>
        <v/>
      </c>
      <c r="B208" s="443">
        <f>'Daļu izvēle'!B205</f>
        <v>197</v>
      </c>
      <c r="C208" s="365" t="str">
        <f>'Daļu izvēle'!C205</f>
        <v>Zemgale</v>
      </c>
      <c r="D208" s="366" t="str">
        <f>'Daļu izvēle'!D205</f>
        <v>Kandavas</v>
      </c>
      <c r="E208" s="446">
        <f>'Daļu izvēle'!W205</f>
        <v>0</v>
      </c>
      <c r="F208" s="446">
        <f>'Daļu izvēle'!X205</f>
        <v>0</v>
      </c>
      <c r="G208" s="117">
        <f>'Daļu izvēle'!Y205</f>
        <v>0</v>
      </c>
      <c r="H208" s="118">
        <f>'Daļu izvēle'!Z205</f>
        <v>0</v>
      </c>
      <c r="I208" s="383"/>
      <c r="J208" s="454">
        <f t="shared" si="28"/>
        <v>0</v>
      </c>
      <c r="K208" s="139" t="str">
        <f>IF($Y208,IF(AND($I208&lt;&gt;"",$I208&lt;&gt;0),ROUND(ROUND($I208,3)*Cenas!$B$31*Cenas!B$35,2),0),"")</f>
        <v/>
      </c>
      <c r="L208" s="119" t="str">
        <f>IF($Y208,IF(AND($I208&lt;&gt;"",$I208&lt;&gt;0),ROUND(ROUND($I208,3)*Cenas!$B$31*Cenas!C$35,2),0),"")</f>
        <v/>
      </c>
      <c r="M208" s="119" t="str">
        <f>IF($Y208,IF(AND($I208&lt;&gt;"",$I208&lt;&gt;0),ROUND(ROUND($I208,3)*Cenas!$B$31*Cenas!D$35,2),0),"")</f>
        <v/>
      </c>
      <c r="N208" s="140" t="str">
        <f>IF($Y208,IF(AND($I208&lt;&gt;"",$I208&lt;&gt;0),ROUND(ROUND($I208,3)*Cenas!$B$31*Cenas!E$35,2),0),"")</f>
        <v/>
      </c>
      <c r="Q208" s="1" t="e">
        <f t="shared" si="24"/>
        <v>#VALUE!</v>
      </c>
      <c r="R208" s="1" t="e">
        <f t="shared" si="25"/>
        <v>#VALUE!</v>
      </c>
      <c r="S208" s="1" t="e">
        <f t="shared" si="26"/>
        <v>#VALUE!</v>
      </c>
      <c r="T208" t="b">
        <f>OR(IF(U208,IF(W208,#REF!&gt;='Daļu izvēle'!J205)),NOT(W208))</f>
        <v>1</v>
      </c>
      <c r="U208" t="b">
        <f t="shared" si="27"/>
        <v>1</v>
      </c>
      <c r="V208" t="e">
        <f t="shared" si="29"/>
        <v>#VALUE!</v>
      </c>
      <c r="W208" t="b">
        <f>AND(NOT(ISBLANK('Daļu izvēle'!W205)),A208="x")</f>
        <v>0</v>
      </c>
      <c r="Y208" s="56" t="b">
        <f>AND($A208="x",'Daļu izvēle'!W205&lt;&gt;"",'Daļu izvēle'!W205&lt;&gt;0)</f>
        <v>0</v>
      </c>
      <c r="Z208" s="57" t="b">
        <f t="shared" si="30"/>
        <v>0</v>
      </c>
      <c r="AA208" s="57" t="b">
        <f>I208&gt;=0.85*Stādīšana!I208</f>
        <v>1</v>
      </c>
      <c r="AB208" s="57" t="b">
        <f t="shared" si="31"/>
        <v>1</v>
      </c>
    </row>
    <row r="209" spans="1:28" hidden="1" x14ac:dyDescent="0.3">
      <c r="A209" s="445" t="str">
        <f>SUBSTITUTE('Daļu izvēle'!A206,"0","")</f>
        <v/>
      </c>
      <c r="B209" s="443">
        <f>'Daļu izvēle'!B206</f>
        <v>198</v>
      </c>
      <c r="C209" s="365" t="str">
        <f>'Daļu izvēle'!C206</f>
        <v>Zemgale</v>
      </c>
      <c r="D209" s="366" t="str">
        <f>'Daļu izvēle'!D206</f>
        <v>Kandavas</v>
      </c>
      <c r="E209" s="446">
        <f>'Daļu izvēle'!W206</f>
        <v>0</v>
      </c>
      <c r="F209" s="446">
        <f>'Daļu izvēle'!X206</f>
        <v>0</v>
      </c>
      <c r="G209" s="117">
        <f>'Daļu izvēle'!Y206</f>
        <v>0</v>
      </c>
      <c r="H209" s="118">
        <f>'Daļu izvēle'!Z206</f>
        <v>0</v>
      </c>
      <c r="I209" s="383"/>
      <c r="J209" s="454">
        <f t="shared" si="28"/>
        <v>0</v>
      </c>
      <c r="K209" s="139" t="str">
        <f>IF($Y209,IF(AND($I209&lt;&gt;"",$I209&lt;&gt;0),ROUND(ROUND($I209,3)*Cenas!$B$31*Cenas!B$35,2),0),"")</f>
        <v/>
      </c>
      <c r="L209" s="119" t="str">
        <f>IF($Y209,IF(AND($I209&lt;&gt;"",$I209&lt;&gt;0),ROUND(ROUND($I209,3)*Cenas!$B$31*Cenas!C$35,2),0),"")</f>
        <v/>
      </c>
      <c r="M209" s="119" t="str">
        <f>IF($Y209,IF(AND($I209&lt;&gt;"",$I209&lt;&gt;0),ROUND(ROUND($I209,3)*Cenas!$B$31*Cenas!D$35,2),0),"")</f>
        <v/>
      </c>
      <c r="N209" s="140" t="str">
        <f>IF($Y209,IF(AND($I209&lt;&gt;"",$I209&lt;&gt;0),ROUND(ROUND($I209,3)*Cenas!$B$31*Cenas!E$35,2),0),"")</f>
        <v/>
      </c>
      <c r="Q209" s="1" t="e">
        <f t="shared" si="24"/>
        <v>#VALUE!</v>
      </c>
      <c r="R209" s="1" t="e">
        <f t="shared" si="25"/>
        <v>#VALUE!</v>
      </c>
      <c r="S209" s="1" t="e">
        <f t="shared" si="26"/>
        <v>#VALUE!</v>
      </c>
      <c r="T209" t="b">
        <f>OR(IF(U209,IF(W209,#REF!&gt;='Daļu izvēle'!J206)),NOT(W209))</f>
        <v>1</v>
      </c>
      <c r="U209" t="b">
        <f t="shared" si="27"/>
        <v>1</v>
      </c>
      <c r="V209" t="e">
        <f t="shared" si="29"/>
        <v>#VALUE!</v>
      </c>
      <c r="W209" t="b">
        <f>AND(NOT(ISBLANK('Daļu izvēle'!W206)),A209="x")</f>
        <v>0</v>
      </c>
      <c r="Y209" s="56" t="b">
        <f>AND($A209="x",'Daļu izvēle'!W206&lt;&gt;"",'Daļu izvēle'!W206&lt;&gt;0)</f>
        <v>0</v>
      </c>
      <c r="Z209" s="57" t="b">
        <f t="shared" si="30"/>
        <v>0</v>
      </c>
      <c r="AA209" s="57" t="b">
        <f>I209&gt;=0.85*Stādīšana!I209</f>
        <v>1</v>
      </c>
      <c r="AB209" s="57" t="b">
        <f t="shared" si="31"/>
        <v>1</v>
      </c>
    </row>
    <row r="210" spans="1:28" hidden="1" x14ac:dyDescent="0.3">
      <c r="A210" s="445" t="str">
        <f>SUBSTITUTE('Daļu izvēle'!A207,"0","")</f>
        <v/>
      </c>
      <c r="B210" s="443">
        <f>'Daļu izvēle'!B207</f>
        <v>199</v>
      </c>
      <c r="C210" s="365" t="str">
        <f>'Daļu izvēle'!C207</f>
        <v>Zemgale</v>
      </c>
      <c r="D210" s="366" t="str">
        <f>'Daļu izvēle'!D207</f>
        <v>Kandavas</v>
      </c>
      <c r="E210" s="446">
        <f>'Daļu izvēle'!W207</f>
        <v>20</v>
      </c>
      <c r="F210" s="446">
        <f>'Daļu izvēle'!X207</f>
        <v>20</v>
      </c>
      <c r="G210" s="117">
        <f>'Daļu izvēle'!Y207</f>
        <v>0</v>
      </c>
      <c r="H210" s="118">
        <f>'Daļu izvēle'!Z207</f>
        <v>0</v>
      </c>
      <c r="I210" s="383"/>
      <c r="J210" s="454">
        <f t="shared" si="28"/>
        <v>0</v>
      </c>
      <c r="K210" s="139" t="str">
        <f>IF($Y210,IF(AND($I210&lt;&gt;"",$I210&lt;&gt;0),ROUND(ROUND($I210,3)*Cenas!$B$31*Cenas!B$35,2),0),"")</f>
        <v/>
      </c>
      <c r="L210" s="119" t="str">
        <f>IF($Y210,IF(AND($I210&lt;&gt;"",$I210&lt;&gt;0),ROUND(ROUND($I210,3)*Cenas!$B$31*Cenas!C$35,2),0),"")</f>
        <v/>
      </c>
      <c r="M210" s="119" t="str">
        <f>IF($Y210,IF(AND($I210&lt;&gt;"",$I210&lt;&gt;0),ROUND(ROUND($I210,3)*Cenas!$B$31*Cenas!D$35,2),0),"")</f>
        <v/>
      </c>
      <c r="N210" s="140" t="str">
        <f>IF($Y210,IF(AND($I210&lt;&gt;"",$I210&lt;&gt;0),ROUND(ROUND($I210,3)*Cenas!$B$31*Cenas!E$35,2),0),"")</f>
        <v/>
      </c>
      <c r="Q210" s="1" t="e">
        <f t="shared" si="24"/>
        <v>#VALUE!</v>
      </c>
      <c r="R210" s="1" t="e">
        <f t="shared" si="25"/>
        <v>#VALUE!</v>
      </c>
      <c r="S210" s="1" t="e">
        <f t="shared" si="26"/>
        <v>#VALUE!</v>
      </c>
      <c r="T210" t="b">
        <f>OR(IF(U210,IF(W210,#REF!&gt;='Daļu izvēle'!J207)),NOT(W210))</f>
        <v>1</v>
      </c>
      <c r="U210" t="b">
        <f t="shared" si="27"/>
        <v>1</v>
      </c>
      <c r="V210" t="e">
        <f t="shared" si="29"/>
        <v>#VALUE!</v>
      </c>
      <c r="W210" t="b">
        <f>AND(NOT(ISBLANK('Daļu izvēle'!W207)),A210="x")</f>
        <v>0</v>
      </c>
      <c r="Y210" s="56" t="b">
        <f>AND($A210="x",'Daļu izvēle'!W207&lt;&gt;"",'Daļu izvēle'!W207&lt;&gt;0)</f>
        <v>0</v>
      </c>
      <c r="Z210" s="57" t="b">
        <f t="shared" si="30"/>
        <v>0</v>
      </c>
      <c r="AA210" s="57" t="b">
        <f>I210&gt;=0.85*Stādīšana!I210</f>
        <v>1</v>
      </c>
      <c r="AB210" s="57" t="b">
        <f t="shared" si="31"/>
        <v>1</v>
      </c>
    </row>
    <row r="211" spans="1:28" hidden="1" x14ac:dyDescent="0.3">
      <c r="A211" s="445" t="str">
        <f>SUBSTITUTE('Daļu izvēle'!A208,"0","")</f>
        <v/>
      </c>
      <c r="B211" s="443">
        <f>'Daļu izvēle'!B208</f>
        <v>200</v>
      </c>
      <c r="C211" s="365" t="str">
        <f>'Daļu izvēle'!C208</f>
        <v>Zemgale</v>
      </c>
      <c r="D211" s="366" t="str">
        <f>'Daļu izvēle'!D208</f>
        <v>Kandavas</v>
      </c>
      <c r="E211" s="446">
        <f>'Daļu izvēle'!W208</f>
        <v>0</v>
      </c>
      <c r="F211" s="446">
        <f>'Daļu izvēle'!X208</f>
        <v>0</v>
      </c>
      <c r="G211" s="117">
        <f>'Daļu izvēle'!Y208</f>
        <v>0</v>
      </c>
      <c r="H211" s="118">
        <f>'Daļu izvēle'!Z208</f>
        <v>0</v>
      </c>
      <c r="I211" s="383"/>
      <c r="J211" s="454">
        <f t="shared" si="28"/>
        <v>0</v>
      </c>
      <c r="K211" s="139" t="str">
        <f>IF($Y211,IF(AND($I211&lt;&gt;"",$I211&lt;&gt;0),ROUND(ROUND($I211,3)*Cenas!$B$31*Cenas!B$35,2),0),"")</f>
        <v/>
      </c>
      <c r="L211" s="119" t="str">
        <f>IF($Y211,IF(AND($I211&lt;&gt;"",$I211&lt;&gt;0),ROUND(ROUND($I211,3)*Cenas!$B$31*Cenas!C$35,2),0),"")</f>
        <v/>
      </c>
      <c r="M211" s="119" t="str">
        <f>IF($Y211,IF(AND($I211&lt;&gt;"",$I211&lt;&gt;0),ROUND(ROUND($I211,3)*Cenas!$B$31*Cenas!D$35,2),0),"")</f>
        <v/>
      </c>
      <c r="N211" s="140" t="str">
        <f>IF($Y211,IF(AND($I211&lt;&gt;"",$I211&lt;&gt;0),ROUND(ROUND($I211,3)*Cenas!$B$31*Cenas!E$35,2),0),"")</f>
        <v/>
      </c>
      <c r="Q211" s="1" t="e">
        <f t="shared" si="24"/>
        <v>#VALUE!</v>
      </c>
      <c r="R211" s="1" t="e">
        <f t="shared" si="25"/>
        <v>#VALUE!</v>
      </c>
      <c r="S211" s="1" t="e">
        <f t="shared" si="26"/>
        <v>#VALUE!</v>
      </c>
      <c r="T211" t="b">
        <f>OR(IF(U211,IF(W211,#REF!&gt;='Daļu izvēle'!J208)),NOT(W211))</f>
        <v>1</v>
      </c>
      <c r="U211" t="b">
        <f t="shared" si="27"/>
        <v>1</v>
      </c>
      <c r="V211" t="e">
        <f t="shared" si="29"/>
        <v>#VALUE!</v>
      </c>
      <c r="W211" t="b">
        <f>AND(NOT(ISBLANK('Daļu izvēle'!W208)),A211="x")</f>
        <v>0</v>
      </c>
      <c r="Y211" s="56" t="b">
        <f>AND($A211="x",'Daļu izvēle'!W208&lt;&gt;"",'Daļu izvēle'!W208&lt;&gt;0)</f>
        <v>0</v>
      </c>
      <c r="Z211" s="57" t="b">
        <f t="shared" si="30"/>
        <v>0</v>
      </c>
      <c r="AA211" s="57" t="b">
        <f>I211&gt;=0.85*Stādīšana!I211</f>
        <v>1</v>
      </c>
      <c r="AB211" s="57" t="b">
        <f t="shared" si="31"/>
        <v>1</v>
      </c>
    </row>
    <row r="212" spans="1:28" hidden="1" x14ac:dyDescent="0.3">
      <c r="A212" s="445" t="str">
        <f>SUBSTITUTE('Daļu izvēle'!A209,"0","")</f>
        <v/>
      </c>
      <c r="B212" s="443">
        <f>'Daļu izvēle'!B209</f>
        <v>201</v>
      </c>
      <c r="C212" s="365" t="str">
        <f>'Daļu izvēle'!C209</f>
        <v>Zemgale</v>
      </c>
      <c r="D212" s="366" t="str">
        <f>'Daļu izvēle'!D209</f>
        <v>Kandavas</v>
      </c>
      <c r="E212" s="446">
        <f>'Daļu izvēle'!W209</f>
        <v>0</v>
      </c>
      <c r="F212" s="446">
        <f>'Daļu izvēle'!X209</f>
        <v>0</v>
      </c>
      <c r="G212" s="117">
        <f>'Daļu izvēle'!Y209</f>
        <v>0</v>
      </c>
      <c r="H212" s="118">
        <f>'Daļu izvēle'!Z209</f>
        <v>0</v>
      </c>
      <c r="I212" s="383"/>
      <c r="J212" s="454">
        <f t="shared" si="28"/>
        <v>0</v>
      </c>
      <c r="K212" s="139" t="str">
        <f>IF($Y212,IF(AND($I212&lt;&gt;"",$I212&lt;&gt;0),ROUND(ROUND($I212,3)*Cenas!$B$31*Cenas!B$35,2),0),"")</f>
        <v/>
      </c>
      <c r="L212" s="119" t="str">
        <f>IF($Y212,IF(AND($I212&lt;&gt;"",$I212&lt;&gt;0),ROUND(ROUND($I212,3)*Cenas!$B$31*Cenas!C$35,2),0),"")</f>
        <v/>
      </c>
      <c r="M212" s="119" t="str">
        <f>IF($Y212,IF(AND($I212&lt;&gt;"",$I212&lt;&gt;0),ROUND(ROUND($I212,3)*Cenas!$B$31*Cenas!D$35,2),0),"")</f>
        <v/>
      </c>
      <c r="N212" s="140" t="str">
        <f>IF($Y212,IF(AND($I212&lt;&gt;"",$I212&lt;&gt;0),ROUND(ROUND($I212,3)*Cenas!$B$31*Cenas!E$35,2),0),"")</f>
        <v/>
      </c>
      <c r="Q212" s="1" t="e">
        <f t="shared" si="24"/>
        <v>#VALUE!</v>
      </c>
      <c r="R212" s="1" t="e">
        <f t="shared" si="25"/>
        <v>#VALUE!</v>
      </c>
      <c r="S212" s="1" t="e">
        <f t="shared" si="26"/>
        <v>#VALUE!</v>
      </c>
      <c r="T212" t="b">
        <f>OR(IF(U212,IF(W212,#REF!&gt;='Daļu izvēle'!J209)),NOT(W212))</f>
        <v>1</v>
      </c>
      <c r="U212" t="b">
        <f t="shared" si="27"/>
        <v>1</v>
      </c>
      <c r="V212" t="e">
        <f t="shared" si="29"/>
        <v>#VALUE!</v>
      </c>
      <c r="W212" t="b">
        <f>AND(NOT(ISBLANK('Daļu izvēle'!W209)),A212="x")</f>
        <v>0</v>
      </c>
      <c r="Y212" s="56" t="b">
        <f>AND($A212="x",'Daļu izvēle'!W209&lt;&gt;"",'Daļu izvēle'!W209&lt;&gt;0)</f>
        <v>0</v>
      </c>
      <c r="Z212" s="57" t="b">
        <f t="shared" si="30"/>
        <v>0</v>
      </c>
      <c r="AA212" s="57" t="b">
        <f>I212&gt;=0.85*Stādīšana!I212</f>
        <v>1</v>
      </c>
      <c r="AB212" s="57" t="b">
        <f t="shared" si="31"/>
        <v>1</v>
      </c>
    </row>
    <row r="213" spans="1:28" hidden="1" x14ac:dyDescent="0.3">
      <c r="A213" s="445" t="str">
        <f>SUBSTITUTE('Daļu izvēle'!A210,"0","")</f>
        <v/>
      </c>
      <c r="B213" s="443">
        <f>'Daļu izvēle'!B210</f>
        <v>202</v>
      </c>
      <c r="C213" s="365" t="str">
        <f>'Daļu izvēle'!C210</f>
        <v>Zemgale</v>
      </c>
      <c r="D213" s="366" t="str">
        <f>'Daļu izvēle'!D210</f>
        <v>Kandavas</v>
      </c>
      <c r="E213" s="446">
        <f>'Daļu izvēle'!W210</f>
        <v>60</v>
      </c>
      <c r="F213" s="446">
        <f>'Daļu izvēle'!X210</f>
        <v>0</v>
      </c>
      <c r="G213" s="117">
        <f>'Daļu izvēle'!Y210</f>
        <v>0</v>
      </c>
      <c r="H213" s="118">
        <f>'Daļu izvēle'!Z210</f>
        <v>0</v>
      </c>
      <c r="I213" s="383"/>
      <c r="J213" s="454">
        <f t="shared" si="28"/>
        <v>0</v>
      </c>
      <c r="K213" s="139" t="str">
        <f>IF($Y213,IF(AND($I213&lt;&gt;"",$I213&lt;&gt;0),ROUND(ROUND($I213,3)*Cenas!$B$31*Cenas!B$35,2),0),"")</f>
        <v/>
      </c>
      <c r="L213" s="119" t="str">
        <f>IF($Y213,IF(AND($I213&lt;&gt;"",$I213&lt;&gt;0),ROUND(ROUND($I213,3)*Cenas!$B$31*Cenas!C$35,2),0),"")</f>
        <v/>
      </c>
      <c r="M213" s="119" t="str">
        <f>IF($Y213,IF(AND($I213&lt;&gt;"",$I213&lt;&gt;0),ROUND(ROUND($I213,3)*Cenas!$B$31*Cenas!D$35,2),0),"")</f>
        <v/>
      </c>
      <c r="N213" s="140" t="str">
        <f>IF($Y213,IF(AND($I213&lt;&gt;"",$I213&lt;&gt;0),ROUND(ROUND($I213,3)*Cenas!$B$31*Cenas!E$35,2),0),"")</f>
        <v/>
      </c>
      <c r="Q213" s="1" t="e">
        <f t="shared" si="24"/>
        <v>#VALUE!</v>
      </c>
      <c r="R213" s="1" t="e">
        <f t="shared" si="25"/>
        <v>#VALUE!</v>
      </c>
      <c r="S213" s="1" t="e">
        <f t="shared" si="26"/>
        <v>#VALUE!</v>
      </c>
      <c r="T213" t="b">
        <f>OR(IF(U213,IF(W213,#REF!&gt;='Daļu izvēle'!J210)),NOT(W213))</f>
        <v>1</v>
      </c>
      <c r="U213" t="b">
        <f t="shared" si="27"/>
        <v>1</v>
      </c>
      <c r="V213" t="e">
        <f t="shared" si="29"/>
        <v>#VALUE!</v>
      </c>
      <c r="W213" t="b">
        <f>AND(NOT(ISBLANK('Daļu izvēle'!W210)),A213="x")</f>
        <v>0</v>
      </c>
      <c r="Y213" s="56" t="b">
        <f>AND($A213="x",'Daļu izvēle'!W210&lt;&gt;"",'Daļu izvēle'!W210&lt;&gt;0)</f>
        <v>0</v>
      </c>
      <c r="Z213" s="57" t="b">
        <f t="shared" si="30"/>
        <v>0</v>
      </c>
      <c r="AA213" s="57" t="b">
        <f>I213&gt;=0.85*Stādīšana!I213</f>
        <v>1</v>
      </c>
      <c r="AB213" s="57" t="b">
        <f t="shared" si="31"/>
        <v>1</v>
      </c>
    </row>
    <row r="214" spans="1:28" hidden="1" x14ac:dyDescent="0.3">
      <c r="A214" s="445" t="str">
        <f>SUBSTITUTE('Daļu izvēle'!A211,"0","")</f>
        <v/>
      </c>
      <c r="B214" s="443">
        <f>'Daļu izvēle'!B211</f>
        <v>203</v>
      </c>
      <c r="C214" s="365" t="str">
        <f>'Daļu izvēle'!C211</f>
        <v>Zemgale</v>
      </c>
      <c r="D214" s="366" t="str">
        <f>'Daļu izvēle'!D211</f>
        <v>Kandavas</v>
      </c>
      <c r="E214" s="446">
        <f>'Daļu izvēle'!W211</f>
        <v>0</v>
      </c>
      <c r="F214" s="446">
        <f>'Daļu izvēle'!X211</f>
        <v>0</v>
      </c>
      <c r="G214" s="117">
        <f>'Daļu izvēle'!Y211</f>
        <v>0</v>
      </c>
      <c r="H214" s="118">
        <f>'Daļu izvēle'!Z211</f>
        <v>0</v>
      </c>
      <c r="I214" s="383"/>
      <c r="J214" s="454">
        <f t="shared" si="28"/>
        <v>0</v>
      </c>
      <c r="K214" s="139" t="str">
        <f>IF($Y214,IF(AND($I214&lt;&gt;"",$I214&lt;&gt;0),ROUND(ROUND($I214,3)*Cenas!$B$31*Cenas!B$35,2),0),"")</f>
        <v/>
      </c>
      <c r="L214" s="119" t="str">
        <f>IF($Y214,IF(AND($I214&lt;&gt;"",$I214&lt;&gt;0),ROUND(ROUND($I214,3)*Cenas!$B$31*Cenas!C$35,2),0),"")</f>
        <v/>
      </c>
      <c r="M214" s="119" t="str">
        <f>IF($Y214,IF(AND($I214&lt;&gt;"",$I214&lt;&gt;0),ROUND(ROUND($I214,3)*Cenas!$B$31*Cenas!D$35,2),0),"")</f>
        <v/>
      </c>
      <c r="N214" s="140" t="str">
        <f>IF($Y214,IF(AND($I214&lt;&gt;"",$I214&lt;&gt;0),ROUND(ROUND($I214,3)*Cenas!$B$31*Cenas!E$35,2),0),"")</f>
        <v/>
      </c>
      <c r="Q214" s="1" t="e">
        <f t="shared" si="24"/>
        <v>#VALUE!</v>
      </c>
      <c r="R214" s="1" t="e">
        <f t="shared" si="25"/>
        <v>#VALUE!</v>
      </c>
      <c r="S214" s="1" t="e">
        <f t="shared" si="26"/>
        <v>#VALUE!</v>
      </c>
      <c r="T214" t="b">
        <f>OR(IF(U214,IF(W214,#REF!&gt;='Daļu izvēle'!J211)),NOT(W214))</f>
        <v>1</v>
      </c>
      <c r="U214" t="b">
        <f t="shared" si="27"/>
        <v>1</v>
      </c>
      <c r="V214" t="e">
        <f t="shared" si="29"/>
        <v>#VALUE!</v>
      </c>
      <c r="W214" t="b">
        <f>AND(NOT(ISBLANK('Daļu izvēle'!W211)),A214="x")</f>
        <v>0</v>
      </c>
      <c r="Y214" s="56" t="b">
        <f>AND($A214="x",'Daļu izvēle'!W211&lt;&gt;"",'Daļu izvēle'!W211&lt;&gt;0)</f>
        <v>0</v>
      </c>
      <c r="Z214" s="57" t="b">
        <f t="shared" si="30"/>
        <v>0</v>
      </c>
      <c r="AA214" s="57" t="b">
        <f>I214&gt;=0.85*Stādīšana!I214</f>
        <v>1</v>
      </c>
      <c r="AB214" s="57" t="b">
        <f t="shared" si="31"/>
        <v>1</v>
      </c>
    </row>
    <row r="215" spans="1:28" hidden="1" x14ac:dyDescent="0.3">
      <c r="A215" s="445" t="str">
        <f>SUBSTITUTE('Daļu izvēle'!A212,"0","")</f>
        <v/>
      </c>
      <c r="B215" s="443">
        <f>'Daļu izvēle'!B212</f>
        <v>204</v>
      </c>
      <c r="C215" s="365" t="str">
        <f>'Daļu izvēle'!C212</f>
        <v>Zemgale</v>
      </c>
      <c r="D215" s="366" t="str">
        <f>'Daļu izvēle'!D212</f>
        <v>Kandavas</v>
      </c>
      <c r="E215" s="446">
        <f>'Daļu izvēle'!W212</f>
        <v>0</v>
      </c>
      <c r="F215" s="446">
        <f>'Daļu izvēle'!X212</f>
        <v>0</v>
      </c>
      <c r="G215" s="117">
        <f>'Daļu izvēle'!Y212</f>
        <v>0</v>
      </c>
      <c r="H215" s="118">
        <f>'Daļu izvēle'!Z212</f>
        <v>0</v>
      </c>
      <c r="I215" s="383"/>
      <c r="J215" s="454">
        <f t="shared" si="28"/>
        <v>0</v>
      </c>
      <c r="K215" s="139" t="str">
        <f>IF($Y215,IF(AND($I215&lt;&gt;"",$I215&lt;&gt;0),ROUND(ROUND($I215,3)*Cenas!$B$31*Cenas!B$35,2),0),"")</f>
        <v/>
      </c>
      <c r="L215" s="119" t="str">
        <f>IF($Y215,IF(AND($I215&lt;&gt;"",$I215&lt;&gt;0),ROUND(ROUND($I215,3)*Cenas!$B$31*Cenas!C$35,2),0),"")</f>
        <v/>
      </c>
      <c r="M215" s="119" t="str">
        <f>IF($Y215,IF(AND($I215&lt;&gt;"",$I215&lt;&gt;0),ROUND(ROUND($I215,3)*Cenas!$B$31*Cenas!D$35,2),0),"")</f>
        <v/>
      </c>
      <c r="N215" s="140" t="str">
        <f>IF($Y215,IF(AND($I215&lt;&gt;"",$I215&lt;&gt;0),ROUND(ROUND($I215,3)*Cenas!$B$31*Cenas!E$35,2),0),"")</f>
        <v/>
      </c>
      <c r="Q215" s="1" t="e">
        <f t="shared" si="24"/>
        <v>#VALUE!</v>
      </c>
      <c r="R215" s="1" t="e">
        <f t="shared" si="25"/>
        <v>#VALUE!</v>
      </c>
      <c r="S215" s="1" t="e">
        <f t="shared" si="26"/>
        <v>#VALUE!</v>
      </c>
      <c r="T215" t="b">
        <f>OR(IF(U215,IF(W215,#REF!&gt;='Daļu izvēle'!J212)),NOT(W215))</f>
        <v>1</v>
      </c>
      <c r="U215" t="b">
        <f t="shared" si="27"/>
        <v>1</v>
      </c>
      <c r="V215" t="e">
        <f t="shared" si="29"/>
        <v>#VALUE!</v>
      </c>
      <c r="W215" t="b">
        <f>AND(NOT(ISBLANK('Daļu izvēle'!W212)),A215="x")</f>
        <v>0</v>
      </c>
      <c r="Y215" s="56" t="b">
        <f>AND($A215="x",'Daļu izvēle'!W212&lt;&gt;"",'Daļu izvēle'!W212&lt;&gt;0)</f>
        <v>0</v>
      </c>
      <c r="Z215" s="57" t="b">
        <f t="shared" si="30"/>
        <v>0</v>
      </c>
      <c r="AA215" s="57" t="b">
        <f>I215&gt;=0.85*Stādīšana!I215</f>
        <v>1</v>
      </c>
      <c r="AB215" s="57" t="b">
        <f t="shared" si="31"/>
        <v>1</v>
      </c>
    </row>
    <row r="216" spans="1:28" hidden="1" x14ac:dyDescent="0.3">
      <c r="A216" s="445" t="str">
        <f>SUBSTITUTE('Daļu izvēle'!A213,"0","")</f>
        <v/>
      </c>
      <c r="B216" s="443">
        <f>'Daļu izvēle'!B213</f>
        <v>205</v>
      </c>
      <c r="C216" s="365" t="str">
        <f>'Daļu izvēle'!C213</f>
        <v>Zemgale</v>
      </c>
      <c r="D216" s="366" t="str">
        <f>'Daļu izvēle'!D213</f>
        <v>Kandavas</v>
      </c>
      <c r="E216" s="446">
        <f>'Daļu izvēle'!W213</f>
        <v>100</v>
      </c>
      <c r="F216" s="446">
        <f>'Daļu izvēle'!X213</f>
        <v>100</v>
      </c>
      <c r="G216" s="117">
        <f>'Daļu izvēle'!Y213</f>
        <v>0</v>
      </c>
      <c r="H216" s="118">
        <f>'Daļu izvēle'!Z213</f>
        <v>0</v>
      </c>
      <c r="I216" s="383"/>
      <c r="J216" s="454">
        <f t="shared" si="28"/>
        <v>0</v>
      </c>
      <c r="K216" s="139" t="str">
        <f>IF($Y216,IF(AND($I216&lt;&gt;"",$I216&lt;&gt;0),ROUND(ROUND($I216,3)*Cenas!$B$31*Cenas!B$35,2),0),"")</f>
        <v/>
      </c>
      <c r="L216" s="119" t="str">
        <f>IF($Y216,IF(AND($I216&lt;&gt;"",$I216&lt;&gt;0),ROUND(ROUND($I216,3)*Cenas!$B$31*Cenas!C$35,2),0),"")</f>
        <v/>
      </c>
      <c r="M216" s="119" t="str">
        <f>IF($Y216,IF(AND($I216&lt;&gt;"",$I216&lt;&gt;0),ROUND(ROUND($I216,3)*Cenas!$B$31*Cenas!D$35,2),0),"")</f>
        <v/>
      </c>
      <c r="N216" s="140" t="str">
        <f>IF($Y216,IF(AND($I216&lt;&gt;"",$I216&lt;&gt;0),ROUND(ROUND($I216,3)*Cenas!$B$31*Cenas!E$35,2),0),"")</f>
        <v/>
      </c>
      <c r="Q216" s="1" t="e">
        <f t="shared" si="24"/>
        <v>#VALUE!</v>
      </c>
      <c r="R216" s="1" t="e">
        <f t="shared" si="25"/>
        <v>#VALUE!</v>
      </c>
      <c r="S216" s="1" t="e">
        <f t="shared" si="26"/>
        <v>#VALUE!</v>
      </c>
      <c r="T216" t="b">
        <f>OR(IF(U216,IF(W216,#REF!&gt;='Daļu izvēle'!J213)),NOT(W216))</f>
        <v>1</v>
      </c>
      <c r="U216" t="b">
        <f t="shared" si="27"/>
        <v>1</v>
      </c>
      <c r="V216" t="e">
        <f t="shared" si="29"/>
        <v>#VALUE!</v>
      </c>
      <c r="W216" t="b">
        <f>AND(NOT(ISBLANK('Daļu izvēle'!W213)),A216="x")</f>
        <v>0</v>
      </c>
      <c r="Y216" s="56" t="b">
        <f>AND($A216="x",'Daļu izvēle'!W213&lt;&gt;"",'Daļu izvēle'!W213&lt;&gt;0)</f>
        <v>0</v>
      </c>
      <c r="Z216" s="57" t="b">
        <f t="shared" si="30"/>
        <v>0</v>
      </c>
      <c r="AA216" s="57" t="b">
        <f>I216&gt;=0.85*Stādīšana!I216</f>
        <v>1</v>
      </c>
      <c r="AB216" s="57" t="b">
        <f t="shared" si="31"/>
        <v>1</v>
      </c>
    </row>
    <row r="217" spans="1:28" hidden="1" x14ac:dyDescent="0.3">
      <c r="A217" s="445" t="str">
        <f>SUBSTITUTE('Daļu izvēle'!A214,"0","")</f>
        <v/>
      </c>
      <c r="B217" s="443">
        <f>'Daļu izvēle'!B214</f>
        <v>206</v>
      </c>
      <c r="C217" s="365" t="str">
        <f>'Daļu izvēle'!C214</f>
        <v>Zemgale</v>
      </c>
      <c r="D217" s="366" t="str">
        <f>'Daļu izvēle'!D214</f>
        <v>Klīves</v>
      </c>
      <c r="E217" s="446">
        <f>'Daļu izvēle'!W214</f>
        <v>0</v>
      </c>
      <c r="F217" s="446">
        <f>'Daļu izvēle'!X214</f>
        <v>0</v>
      </c>
      <c r="G217" s="117">
        <f>'Daļu izvēle'!Y214</f>
        <v>0</v>
      </c>
      <c r="H217" s="118">
        <f>'Daļu izvēle'!Z214</f>
        <v>0</v>
      </c>
      <c r="I217" s="383"/>
      <c r="J217" s="454">
        <f t="shared" si="28"/>
        <v>0</v>
      </c>
      <c r="K217" s="139" t="str">
        <f>IF($Y217,IF(AND($I217&lt;&gt;"",$I217&lt;&gt;0),ROUND(ROUND($I217,3)*Cenas!$B$31*Cenas!B$35,2),0),"")</f>
        <v/>
      </c>
      <c r="L217" s="119" t="str">
        <f>IF($Y217,IF(AND($I217&lt;&gt;"",$I217&lt;&gt;0),ROUND(ROUND($I217,3)*Cenas!$B$31*Cenas!C$35,2),0),"")</f>
        <v/>
      </c>
      <c r="M217" s="119" t="str">
        <f>IF($Y217,IF(AND($I217&lt;&gt;"",$I217&lt;&gt;0),ROUND(ROUND($I217,3)*Cenas!$B$31*Cenas!D$35,2),0),"")</f>
        <v/>
      </c>
      <c r="N217" s="140" t="str">
        <f>IF($Y217,IF(AND($I217&lt;&gt;"",$I217&lt;&gt;0),ROUND(ROUND($I217,3)*Cenas!$B$31*Cenas!E$35,2),0),"")</f>
        <v/>
      </c>
      <c r="Q217" s="1" t="e">
        <f t="shared" si="24"/>
        <v>#VALUE!</v>
      </c>
      <c r="R217" s="1" t="e">
        <f t="shared" si="25"/>
        <v>#VALUE!</v>
      </c>
      <c r="S217" s="1" t="e">
        <f t="shared" si="26"/>
        <v>#VALUE!</v>
      </c>
      <c r="T217" t="b">
        <f>OR(IF(U217,IF(W217,#REF!&gt;='Daļu izvēle'!J214)),NOT(W217))</f>
        <v>1</v>
      </c>
      <c r="U217" t="b">
        <f t="shared" si="27"/>
        <v>1</v>
      </c>
      <c r="V217" t="e">
        <f t="shared" si="29"/>
        <v>#VALUE!</v>
      </c>
      <c r="W217" t="b">
        <f>AND(NOT(ISBLANK('Daļu izvēle'!W214)),A217="x")</f>
        <v>0</v>
      </c>
      <c r="Y217" s="56" t="b">
        <f>AND($A217="x",'Daļu izvēle'!W214&lt;&gt;"",'Daļu izvēle'!W214&lt;&gt;0)</f>
        <v>0</v>
      </c>
      <c r="Z217" s="57" t="b">
        <f t="shared" si="30"/>
        <v>0</v>
      </c>
      <c r="AA217" s="57" t="b">
        <f>I217&gt;=0.85*Stādīšana!I217</f>
        <v>1</v>
      </c>
      <c r="AB217" s="57" t="b">
        <f t="shared" si="31"/>
        <v>1</v>
      </c>
    </row>
    <row r="218" spans="1:28" hidden="1" x14ac:dyDescent="0.3">
      <c r="A218" s="445" t="str">
        <f>SUBSTITUTE('Daļu izvēle'!A215,"0","")</f>
        <v/>
      </c>
      <c r="B218" s="443">
        <f>'Daļu izvēle'!B215</f>
        <v>207</v>
      </c>
      <c r="C218" s="365" t="str">
        <f>'Daļu izvēle'!C215</f>
        <v>Zemgale</v>
      </c>
      <c r="D218" s="366" t="str">
        <f>'Daļu izvēle'!D215</f>
        <v>Klīves</v>
      </c>
      <c r="E218" s="446">
        <f>'Daļu izvēle'!W215</f>
        <v>0</v>
      </c>
      <c r="F218" s="446">
        <f>'Daļu izvēle'!X215</f>
        <v>0</v>
      </c>
      <c r="G218" s="117">
        <f>'Daļu izvēle'!Y215</f>
        <v>0</v>
      </c>
      <c r="H218" s="118">
        <f>'Daļu izvēle'!Z215</f>
        <v>0</v>
      </c>
      <c r="I218" s="383"/>
      <c r="J218" s="454">
        <f t="shared" si="28"/>
        <v>0</v>
      </c>
      <c r="K218" s="139" t="str">
        <f>IF($Y218,IF(AND($I218&lt;&gt;"",$I218&lt;&gt;0),ROUND(ROUND($I218,3)*Cenas!$B$31*Cenas!B$35,2),0),"")</f>
        <v/>
      </c>
      <c r="L218" s="119" t="str">
        <f>IF($Y218,IF(AND($I218&lt;&gt;"",$I218&lt;&gt;0),ROUND(ROUND($I218,3)*Cenas!$B$31*Cenas!C$35,2),0),"")</f>
        <v/>
      </c>
      <c r="M218" s="119" t="str">
        <f>IF($Y218,IF(AND($I218&lt;&gt;"",$I218&lt;&gt;0),ROUND(ROUND($I218,3)*Cenas!$B$31*Cenas!D$35,2),0),"")</f>
        <v/>
      </c>
      <c r="N218" s="140" t="str">
        <f>IF($Y218,IF(AND($I218&lt;&gt;"",$I218&lt;&gt;0),ROUND(ROUND($I218,3)*Cenas!$B$31*Cenas!E$35,2),0),"")</f>
        <v/>
      </c>
      <c r="Q218" s="1" t="e">
        <f t="shared" si="24"/>
        <v>#VALUE!</v>
      </c>
      <c r="R218" s="1" t="e">
        <f t="shared" si="25"/>
        <v>#VALUE!</v>
      </c>
      <c r="S218" s="1" t="e">
        <f t="shared" si="26"/>
        <v>#VALUE!</v>
      </c>
      <c r="T218" t="b">
        <f>OR(IF(U218,IF(W218,#REF!&gt;='Daļu izvēle'!J215)),NOT(W218))</f>
        <v>1</v>
      </c>
      <c r="U218" t="b">
        <f t="shared" si="27"/>
        <v>1</v>
      </c>
      <c r="V218" t="e">
        <f t="shared" si="29"/>
        <v>#VALUE!</v>
      </c>
      <c r="W218" t="b">
        <f>AND(NOT(ISBLANK('Daļu izvēle'!W215)),A218="x")</f>
        <v>0</v>
      </c>
      <c r="Y218" s="56" t="b">
        <f>AND($A218="x",'Daļu izvēle'!W215&lt;&gt;"",'Daļu izvēle'!W215&lt;&gt;0)</f>
        <v>0</v>
      </c>
      <c r="Z218" s="57" t="b">
        <f t="shared" si="30"/>
        <v>0</v>
      </c>
      <c r="AA218" s="57" t="b">
        <f>I218&gt;=0.85*Stādīšana!I218</f>
        <v>1</v>
      </c>
      <c r="AB218" s="57" t="b">
        <f t="shared" si="31"/>
        <v>1</v>
      </c>
    </row>
    <row r="219" spans="1:28" hidden="1" x14ac:dyDescent="0.3">
      <c r="A219" s="445" t="str">
        <f>SUBSTITUTE('Daļu izvēle'!A216,"0","")</f>
        <v/>
      </c>
      <c r="B219" s="443">
        <f>'Daļu izvēle'!B216</f>
        <v>208</v>
      </c>
      <c r="C219" s="365" t="str">
        <f>'Daļu izvēle'!C216</f>
        <v>Zemgale</v>
      </c>
      <c r="D219" s="366" t="str">
        <f>'Daļu izvēle'!D216</f>
        <v>Klīves</v>
      </c>
      <c r="E219" s="446">
        <f>'Daļu izvēle'!W216</f>
        <v>0</v>
      </c>
      <c r="F219" s="446">
        <f>'Daļu izvēle'!X216</f>
        <v>0</v>
      </c>
      <c r="G219" s="117">
        <f>'Daļu izvēle'!Y216</f>
        <v>0</v>
      </c>
      <c r="H219" s="118">
        <f>'Daļu izvēle'!Z216</f>
        <v>0</v>
      </c>
      <c r="I219" s="383"/>
      <c r="J219" s="454">
        <f t="shared" si="28"/>
        <v>0</v>
      </c>
      <c r="K219" s="139" t="str">
        <f>IF($Y219,IF(AND($I219&lt;&gt;"",$I219&lt;&gt;0),ROUND(ROUND($I219,3)*Cenas!$B$31*Cenas!B$35,2),0),"")</f>
        <v/>
      </c>
      <c r="L219" s="119" t="str">
        <f>IF($Y219,IF(AND($I219&lt;&gt;"",$I219&lt;&gt;0),ROUND(ROUND($I219,3)*Cenas!$B$31*Cenas!C$35,2),0),"")</f>
        <v/>
      </c>
      <c r="M219" s="119" t="str">
        <f>IF($Y219,IF(AND($I219&lt;&gt;"",$I219&lt;&gt;0),ROUND(ROUND($I219,3)*Cenas!$B$31*Cenas!D$35,2),0),"")</f>
        <v/>
      </c>
      <c r="N219" s="140" t="str">
        <f>IF($Y219,IF(AND($I219&lt;&gt;"",$I219&lt;&gt;0),ROUND(ROUND($I219,3)*Cenas!$B$31*Cenas!E$35,2),0),"")</f>
        <v/>
      </c>
      <c r="Q219" s="1" t="e">
        <f t="shared" si="24"/>
        <v>#VALUE!</v>
      </c>
      <c r="R219" s="1" t="e">
        <f t="shared" si="25"/>
        <v>#VALUE!</v>
      </c>
      <c r="S219" s="1" t="e">
        <f t="shared" si="26"/>
        <v>#VALUE!</v>
      </c>
      <c r="T219" t="b">
        <f>OR(IF(U219,IF(W219,#REF!&gt;='Daļu izvēle'!J216)),NOT(W219))</f>
        <v>1</v>
      </c>
      <c r="U219" t="b">
        <f t="shared" si="27"/>
        <v>1</v>
      </c>
      <c r="V219" t="e">
        <f t="shared" si="29"/>
        <v>#VALUE!</v>
      </c>
      <c r="W219" t="b">
        <f>AND(NOT(ISBLANK('Daļu izvēle'!W216)),A219="x")</f>
        <v>0</v>
      </c>
      <c r="Y219" s="56" t="b">
        <f>AND($A219="x",'Daļu izvēle'!W216&lt;&gt;"",'Daļu izvēle'!W216&lt;&gt;0)</f>
        <v>0</v>
      </c>
      <c r="Z219" s="57" t="b">
        <f t="shared" si="30"/>
        <v>0</v>
      </c>
      <c r="AA219" s="57" t="b">
        <f>I219&gt;=0.85*Stādīšana!I219</f>
        <v>1</v>
      </c>
      <c r="AB219" s="57" t="b">
        <f t="shared" si="31"/>
        <v>1</v>
      </c>
    </row>
    <row r="220" spans="1:28" hidden="1" x14ac:dyDescent="0.3">
      <c r="A220" s="445" t="str">
        <f>SUBSTITUTE('Daļu izvēle'!A217,"0","")</f>
        <v/>
      </c>
      <c r="B220" s="443">
        <f>'Daļu izvēle'!B217</f>
        <v>209</v>
      </c>
      <c r="C220" s="365" t="str">
        <f>'Daļu izvēle'!C217</f>
        <v>Zemgale</v>
      </c>
      <c r="D220" s="366" t="str">
        <f>'Daļu izvēle'!D217</f>
        <v>Klīves</v>
      </c>
      <c r="E220" s="446">
        <f>'Daļu izvēle'!W217</f>
        <v>60</v>
      </c>
      <c r="F220" s="446">
        <f>'Daļu izvēle'!X217</f>
        <v>60</v>
      </c>
      <c r="G220" s="117">
        <f>'Daļu izvēle'!Y217</f>
        <v>0</v>
      </c>
      <c r="H220" s="118">
        <f>'Daļu izvēle'!Z217</f>
        <v>0</v>
      </c>
      <c r="I220" s="383"/>
      <c r="J220" s="454">
        <f t="shared" si="28"/>
        <v>0</v>
      </c>
      <c r="K220" s="139" t="str">
        <f>IF($Y220,IF(AND($I220&lt;&gt;"",$I220&lt;&gt;0),ROUND(ROUND($I220,3)*Cenas!$B$31*Cenas!B$35,2),0),"")</f>
        <v/>
      </c>
      <c r="L220" s="119" t="str">
        <f>IF($Y220,IF(AND($I220&lt;&gt;"",$I220&lt;&gt;0),ROUND(ROUND($I220,3)*Cenas!$B$31*Cenas!C$35,2),0),"")</f>
        <v/>
      </c>
      <c r="M220" s="119" t="str">
        <f>IF($Y220,IF(AND($I220&lt;&gt;"",$I220&lt;&gt;0),ROUND(ROUND($I220,3)*Cenas!$B$31*Cenas!D$35,2),0),"")</f>
        <v/>
      </c>
      <c r="N220" s="140" t="str">
        <f>IF($Y220,IF(AND($I220&lt;&gt;"",$I220&lt;&gt;0),ROUND(ROUND($I220,3)*Cenas!$B$31*Cenas!E$35,2),0),"")</f>
        <v/>
      </c>
      <c r="Q220" s="1" t="e">
        <f t="shared" si="24"/>
        <v>#VALUE!</v>
      </c>
      <c r="R220" s="1" t="e">
        <f t="shared" si="25"/>
        <v>#VALUE!</v>
      </c>
      <c r="S220" s="1" t="e">
        <f t="shared" si="26"/>
        <v>#VALUE!</v>
      </c>
      <c r="T220" t="b">
        <f>OR(IF(U220,IF(W220,#REF!&gt;='Daļu izvēle'!J217)),NOT(W220))</f>
        <v>1</v>
      </c>
      <c r="U220" t="b">
        <f t="shared" si="27"/>
        <v>1</v>
      </c>
      <c r="V220" t="e">
        <f t="shared" si="29"/>
        <v>#VALUE!</v>
      </c>
      <c r="W220" t="b">
        <f>AND(NOT(ISBLANK('Daļu izvēle'!W217)),A220="x")</f>
        <v>0</v>
      </c>
      <c r="Y220" s="56" t="b">
        <f>AND($A220="x",'Daļu izvēle'!W217&lt;&gt;"",'Daļu izvēle'!W217&lt;&gt;0)</f>
        <v>0</v>
      </c>
      <c r="Z220" s="57" t="b">
        <f t="shared" si="30"/>
        <v>0</v>
      </c>
      <c r="AA220" s="57" t="b">
        <f>I220&gt;=0.85*Stādīšana!I220</f>
        <v>1</v>
      </c>
      <c r="AB220" s="57" t="b">
        <f t="shared" si="31"/>
        <v>1</v>
      </c>
    </row>
    <row r="221" spans="1:28" hidden="1" x14ac:dyDescent="0.3">
      <c r="A221" s="445" t="str">
        <f>SUBSTITUTE('Daļu izvēle'!A218,"0","")</f>
        <v/>
      </c>
      <c r="B221" s="443">
        <f>'Daļu izvēle'!B218</f>
        <v>210</v>
      </c>
      <c r="C221" s="365" t="str">
        <f>'Daļu izvēle'!C218</f>
        <v>Zemgale</v>
      </c>
      <c r="D221" s="366" t="str">
        <f>'Daļu izvēle'!D218</f>
        <v>Klīves</v>
      </c>
      <c r="E221" s="446">
        <f>'Daļu izvēle'!W218</f>
        <v>60</v>
      </c>
      <c r="F221" s="446">
        <f>'Daļu izvēle'!X218</f>
        <v>0</v>
      </c>
      <c r="G221" s="117">
        <f>'Daļu izvēle'!Y218</f>
        <v>0</v>
      </c>
      <c r="H221" s="118">
        <f>'Daļu izvēle'!Z218</f>
        <v>0</v>
      </c>
      <c r="I221" s="383"/>
      <c r="J221" s="454">
        <f t="shared" si="28"/>
        <v>0</v>
      </c>
      <c r="K221" s="139" t="str">
        <f>IF($Y221,IF(AND($I221&lt;&gt;"",$I221&lt;&gt;0),ROUND(ROUND($I221,3)*Cenas!$B$31*Cenas!B$35,2),0),"")</f>
        <v/>
      </c>
      <c r="L221" s="119" t="str">
        <f>IF($Y221,IF(AND($I221&lt;&gt;"",$I221&lt;&gt;0),ROUND(ROUND($I221,3)*Cenas!$B$31*Cenas!C$35,2),0),"")</f>
        <v/>
      </c>
      <c r="M221" s="119" t="str">
        <f>IF($Y221,IF(AND($I221&lt;&gt;"",$I221&lt;&gt;0),ROUND(ROUND($I221,3)*Cenas!$B$31*Cenas!D$35,2),0),"")</f>
        <v/>
      </c>
      <c r="N221" s="140" t="str">
        <f>IF($Y221,IF(AND($I221&lt;&gt;"",$I221&lt;&gt;0),ROUND(ROUND($I221,3)*Cenas!$B$31*Cenas!E$35,2),0),"")</f>
        <v/>
      </c>
      <c r="Q221" s="1" t="e">
        <f t="shared" si="24"/>
        <v>#VALUE!</v>
      </c>
      <c r="R221" s="1" t="e">
        <f t="shared" si="25"/>
        <v>#VALUE!</v>
      </c>
      <c r="S221" s="1" t="e">
        <f t="shared" si="26"/>
        <v>#VALUE!</v>
      </c>
      <c r="T221" t="b">
        <f>OR(IF(U221,IF(W221,#REF!&gt;='Daļu izvēle'!J218)),NOT(W221))</f>
        <v>1</v>
      </c>
      <c r="U221" t="b">
        <f t="shared" si="27"/>
        <v>1</v>
      </c>
      <c r="V221" t="e">
        <f t="shared" si="29"/>
        <v>#VALUE!</v>
      </c>
      <c r="W221" t="b">
        <f>AND(NOT(ISBLANK('Daļu izvēle'!W218)),A221="x")</f>
        <v>0</v>
      </c>
      <c r="Y221" s="56" t="b">
        <f>AND($A221="x",'Daļu izvēle'!W218&lt;&gt;"",'Daļu izvēle'!W218&lt;&gt;0)</f>
        <v>0</v>
      </c>
      <c r="Z221" s="57" t="b">
        <f t="shared" si="30"/>
        <v>0</v>
      </c>
      <c r="AA221" s="57" t="b">
        <f>I221&gt;=0.85*Stādīšana!I221</f>
        <v>1</v>
      </c>
      <c r="AB221" s="57" t="b">
        <f t="shared" si="31"/>
        <v>1</v>
      </c>
    </row>
    <row r="222" spans="1:28" hidden="1" x14ac:dyDescent="0.3">
      <c r="A222" s="445" t="str">
        <f>SUBSTITUTE('Daļu izvēle'!A219,"0","")</f>
        <v/>
      </c>
      <c r="B222" s="443">
        <f>'Daļu izvēle'!B219</f>
        <v>211</v>
      </c>
      <c r="C222" s="365" t="str">
        <f>'Daļu izvēle'!C219</f>
        <v>Zemgale</v>
      </c>
      <c r="D222" s="366" t="str">
        <f>'Daļu izvēle'!D219</f>
        <v>Klīves</v>
      </c>
      <c r="E222" s="446">
        <f>'Daļu izvēle'!W219</f>
        <v>60</v>
      </c>
      <c r="F222" s="446">
        <f>'Daļu izvēle'!X219</f>
        <v>0</v>
      </c>
      <c r="G222" s="117">
        <f>'Daļu izvēle'!Y219</f>
        <v>0</v>
      </c>
      <c r="H222" s="118">
        <f>'Daļu izvēle'!Z219</f>
        <v>0</v>
      </c>
      <c r="I222" s="383"/>
      <c r="J222" s="454">
        <f t="shared" si="28"/>
        <v>0</v>
      </c>
      <c r="K222" s="139" t="str">
        <f>IF($Y222,IF(AND($I222&lt;&gt;"",$I222&lt;&gt;0),ROUND(ROUND($I222,3)*Cenas!$B$31*Cenas!B$35,2),0),"")</f>
        <v/>
      </c>
      <c r="L222" s="119" t="str">
        <f>IF($Y222,IF(AND($I222&lt;&gt;"",$I222&lt;&gt;0),ROUND(ROUND($I222,3)*Cenas!$B$31*Cenas!C$35,2),0),"")</f>
        <v/>
      </c>
      <c r="M222" s="119" t="str">
        <f>IF($Y222,IF(AND($I222&lt;&gt;"",$I222&lt;&gt;0),ROUND(ROUND($I222,3)*Cenas!$B$31*Cenas!D$35,2),0),"")</f>
        <v/>
      </c>
      <c r="N222" s="140" t="str">
        <f>IF($Y222,IF(AND($I222&lt;&gt;"",$I222&lt;&gt;0),ROUND(ROUND($I222,3)*Cenas!$B$31*Cenas!E$35,2),0),"")</f>
        <v/>
      </c>
      <c r="Q222" s="1" t="e">
        <f t="shared" si="24"/>
        <v>#VALUE!</v>
      </c>
      <c r="R222" s="1" t="e">
        <f t="shared" si="25"/>
        <v>#VALUE!</v>
      </c>
      <c r="S222" s="1" t="e">
        <f t="shared" si="26"/>
        <v>#VALUE!</v>
      </c>
      <c r="T222" t="b">
        <f>OR(IF(U222,IF(W222,#REF!&gt;='Daļu izvēle'!J219)),NOT(W222))</f>
        <v>1</v>
      </c>
      <c r="U222" t="b">
        <f t="shared" si="27"/>
        <v>1</v>
      </c>
      <c r="V222" t="e">
        <f t="shared" si="29"/>
        <v>#VALUE!</v>
      </c>
      <c r="W222" t="b">
        <f>AND(NOT(ISBLANK('Daļu izvēle'!W219)),A222="x")</f>
        <v>0</v>
      </c>
      <c r="Y222" s="56" t="b">
        <f>AND($A222="x",'Daļu izvēle'!W219&lt;&gt;"",'Daļu izvēle'!W219&lt;&gt;0)</f>
        <v>0</v>
      </c>
      <c r="Z222" s="57" t="b">
        <f t="shared" si="30"/>
        <v>0</v>
      </c>
      <c r="AA222" s="57" t="b">
        <f>I222&gt;=0.85*Stādīšana!I222</f>
        <v>1</v>
      </c>
      <c r="AB222" s="57" t="b">
        <f t="shared" si="31"/>
        <v>1</v>
      </c>
    </row>
    <row r="223" spans="1:28" hidden="1" x14ac:dyDescent="0.3">
      <c r="A223" s="445" t="str">
        <f>SUBSTITUTE('Daļu izvēle'!A220,"0","")</f>
        <v/>
      </c>
      <c r="B223" s="443">
        <f>'Daļu izvēle'!B220</f>
        <v>212</v>
      </c>
      <c r="C223" s="365" t="str">
        <f>'Daļu izvēle'!C220</f>
        <v>Zemgale</v>
      </c>
      <c r="D223" s="366" t="str">
        <f>'Daļu izvēle'!D220</f>
        <v>Klīves</v>
      </c>
      <c r="E223" s="446">
        <f>'Daļu izvēle'!W220</f>
        <v>40</v>
      </c>
      <c r="F223" s="446">
        <f>'Daļu izvēle'!X220</f>
        <v>0</v>
      </c>
      <c r="G223" s="117">
        <f>'Daļu izvēle'!Y220</f>
        <v>0</v>
      </c>
      <c r="H223" s="118">
        <f>'Daļu izvēle'!Z220</f>
        <v>0</v>
      </c>
      <c r="I223" s="383"/>
      <c r="J223" s="454">
        <f t="shared" si="28"/>
        <v>0</v>
      </c>
      <c r="K223" s="139" t="str">
        <f>IF($Y223,IF(AND($I223&lt;&gt;"",$I223&lt;&gt;0),ROUND(ROUND($I223,3)*Cenas!$B$31*Cenas!B$35,2),0),"")</f>
        <v/>
      </c>
      <c r="L223" s="119" t="str">
        <f>IF($Y223,IF(AND($I223&lt;&gt;"",$I223&lt;&gt;0),ROUND(ROUND($I223,3)*Cenas!$B$31*Cenas!C$35,2),0),"")</f>
        <v/>
      </c>
      <c r="M223" s="119" t="str">
        <f>IF($Y223,IF(AND($I223&lt;&gt;"",$I223&lt;&gt;0),ROUND(ROUND($I223,3)*Cenas!$B$31*Cenas!D$35,2),0),"")</f>
        <v/>
      </c>
      <c r="N223" s="140" t="str">
        <f>IF($Y223,IF(AND($I223&lt;&gt;"",$I223&lt;&gt;0),ROUND(ROUND($I223,3)*Cenas!$B$31*Cenas!E$35,2),0),"")</f>
        <v/>
      </c>
      <c r="Q223" s="1" t="e">
        <f t="shared" si="24"/>
        <v>#VALUE!</v>
      </c>
      <c r="R223" s="1" t="e">
        <f t="shared" si="25"/>
        <v>#VALUE!</v>
      </c>
      <c r="S223" s="1" t="e">
        <f t="shared" si="26"/>
        <v>#VALUE!</v>
      </c>
      <c r="T223" t="b">
        <f>OR(IF(U223,IF(W223,#REF!&gt;='Daļu izvēle'!J220)),NOT(W223))</f>
        <v>1</v>
      </c>
      <c r="U223" t="b">
        <f t="shared" si="27"/>
        <v>1</v>
      </c>
      <c r="V223" t="e">
        <f t="shared" si="29"/>
        <v>#VALUE!</v>
      </c>
      <c r="W223" t="b">
        <f>AND(NOT(ISBLANK('Daļu izvēle'!W220)),A223="x")</f>
        <v>0</v>
      </c>
      <c r="Y223" s="56" t="b">
        <f>AND($A223="x",'Daļu izvēle'!W220&lt;&gt;"",'Daļu izvēle'!W220&lt;&gt;0)</f>
        <v>0</v>
      </c>
      <c r="Z223" s="57" t="b">
        <f t="shared" si="30"/>
        <v>0</v>
      </c>
      <c r="AA223" s="57" t="b">
        <f>I223&gt;=0.85*Stādīšana!I223</f>
        <v>1</v>
      </c>
      <c r="AB223" s="57" t="b">
        <f t="shared" si="31"/>
        <v>1</v>
      </c>
    </row>
    <row r="224" spans="1:28" hidden="1" x14ac:dyDescent="0.3">
      <c r="A224" s="445" t="str">
        <f>SUBSTITUTE('Daļu izvēle'!A221,"0","")</f>
        <v/>
      </c>
      <c r="B224" s="443">
        <f>'Daļu izvēle'!B221</f>
        <v>213</v>
      </c>
      <c r="C224" s="365" t="str">
        <f>'Daļu izvēle'!C221</f>
        <v>Zemgale</v>
      </c>
      <c r="D224" s="366" t="str">
        <f>'Daļu izvēle'!D221</f>
        <v>Līvbērzes</v>
      </c>
      <c r="E224" s="446">
        <f>'Daļu izvēle'!W221</f>
        <v>60</v>
      </c>
      <c r="F224" s="446">
        <f>'Daļu izvēle'!X221</f>
        <v>60</v>
      </c>
      <c r="G224" s="117">
        <f>'Daļu izvēle'!Y221</f>
        <v>0</v>
      </c>
      <c r="H224" s="118">
        <f>'Daļu izvēle'!Z221</f>
        <v>0</v>
      </c>
      <c r="I224" s="383"/>
      <c r="J224" s="454">
        <f t="shared" si="28"/>
        <v>0</v>
      </c>
      <c r="K224" s="139" t="str">
        <f>IF($Y224,IF(AND($I224&lt;&gt;"",$I224&lt;&gt;0),ROUND(ROUND($I224,3)*Cenas!$B$31*Cenas!B$35,2),0),"")</f>
        <v/>
      </c>
      <c r="L224" s="119" t="str">
        <f>IF($Y224,IF(AND($I224&lt;&gt;"",$I224&lt;&gt;0),ROUND(ROUND($I224,3)*Cenas!$B$31*Cenas!C$35,2),0),"")</f>
        <v/>
      </c>
      <c r="M224" s="119" t="str">
        <f>IF($Y224,IF(AND($I224&lt;&gt;"",$I224&lt;&gt;0),ROUND(ROUND($I224,3)*Cenas!$B$31*Cenas!D$35,2),0),"")</f>
        <v/>
      </c>
      <c r="N224" s="140" t="str">
        <f>IF($Y224,IF(AND($I224&lt;&gt;"",$I224&lt;&gt;0),ROUND(ROUND($I224,3)*Cenas!$B$31*Cenas!E$35,2),0),"")</f>
        <v/>
      </c>
      <c r="Q224" s="1" t="e">
        <f t="shared" si="24"/>
        <v>#VALUE!</v>
      </c>
      <c r="R224" s="1" t="e">
        <f t="shared" si="25"/>
        <v>#VALUE!</v>
      </c>
      <c r="S224" s="1" t="e">
        <f t="shared" si="26"/>
        <v>#VALUE!</v>
      </c>
      <c r="T224" t="b">
        <f>OR(IF(U224,IF(W224,#REF!&gt;='Daļu izvēle'!J221)),NOT(W224))</f>
        <v>1</v>
      </c>
      <c r="U224" t="b">
        <f t="shared" si="27"/>
        <v>1</v>
      </c>
      <c r="V224" t="e">
        <f t="shared" si="29"/>
        <v>#VALUE!</v>
      </c>
      <c r="W224" t="b">
        <f>AND(NOT(ISBLANK('Daļu izvēle'!W221)),A224="x")</f>
        <v>0</v>
      </c>
      <c r="Y224" s="56" t="b">
        <f>AND($A224="x",'Daļu izvēle'!W221&lt;&gt;"",'Daļu izvēle'!W221&lt;&gt;0)</f>
        <v>0</v>
      </c>
      <c r="Z224" s="57" t="b">
        <f t="shared" si="30"/>
        <v>0</v>
      </c>
      <c r="AA224" s="57" t="b">
        <f>I224&gt;=0.85*Stādīšana!I224</f>
        <v>1</v>
      </c>
      <c r="AB224" s="57" t="b">
        <f t="shared" si="31"/>
        <v>1</v>
      </c>
    </row>
    <row r="225" spans="1:28" hidden="1" x14ac:dyDescent="0.3">
      <c r="A225" s="445" t="str">
        <f>SUBSTITUTE('Daļu izvēle'!A222,"0","")</f>
        <v/>
      </c>
      <c r="B225" s="443">
        <f>'Daļu izvēle'!B222</f>
        <v>214</v>
      </c>
      <c r="C225" s="365" t="str">
        <f>'Daļu izvēle'!C222</f>
        <v>Zemgale</v>
      </c>
      <c r="D225" s="366" t="str">
        <f>'Daļu izvēle'!D222</f>
        <v>Līvbērzes</v>
      </c>
      <c r="E225" s="446">
        <f>'Daļu izvēle'!W222</f>
        <v>60</v>
      </c>
      <c r="F225" s="446">
        <f>'Daļu izvēle'!X222</f>
        <v>0</v>
      </c>
      <c r="G225" s="117">
        <f>'Daļu izvēle'!Y222</f>
        <v>0</v>
      </c>
      <c r="H225" s="118">
        <f>'Daļu izvēle'!Z222</f>
        <v>0</v>
      </c>
      <c r="I225" s="383"/>
      <c r="J225" s="454">
        <f t="shared" si="28"/>
        <v>0</v>
      </c>
      <c r="K225" s="139" t="str">
        <f>IF($Y225,IF(AND($I225&lt;&gt;"",$I225&lt;&gt;0),ROUND(ROUND($I225,3)*Cenas!$B$31*Cenas!B$35,2),0),"")</f>
        <v/>
      </c>
      <c r="L225" s="119" t="str">
        <f>IF($Y225,IF(AND($I225&lt;&gt;"",$I225&lt;&gt;0),ROUND(ROUND($I225,3)*Cenas!$B$31*Cenas!C$35,2),0),"")</f>
        <v/>
      </c>
      <c r="M225" s="119" t="str">
        <f>IF($Y225,IF(AND($I225&lt;&gt;"",$I225&lt;&gt;0),ROUND(ROUND($I225,3)*Cenas!$B$31*Cenas!D$35,2),0),"")</f>
        <v/>
      </c>
      <c r="N225" s="140" t="str">
        <f>IF($Y225,IF(AND($I225&lt;&gt;"",$I225&lt;&gt;0),ROUND(ROUND($I225,3)*Cenas!$B$31*Cenas!E$35,2),0),"")</f>
        <v/>
      </c>
      <c r="Q225" s="1" t="e">
        <f t="shared" si="24"/>
        <v>#VALUE!</v>
      </c>
      <c r="R225" s="1" t="e">
        <f t="shared" si="25"/>
        <v>#VALUE!</v>
      </c>
      <c r="S225" s="1" t="e">
        <f t="shared" si="26"/>
        <v>#VALUE!</v>
      </c>
      <c r="T225" t="b">
        <f>OR(IF(U225,IF(W225,#REF!&gt;='Daļu izvēle'!J222)),NOT(W225))</f>
        <v>1</v>
      </c>
      <c r="U225" t="b">
        <f t="shared" si="27"/>
        <v>1</v>
      </c>
      <c r="V225" t="e">
        <f t="shared" si="29"/>
        <v>#VALUE!</v>
      </c>
      <c r="W225" t="b">
        <f>AND(NOT(ISBLANK('Daļu izvēle'!W222)),A225="x")</f>
        <v>0</v>
      </c>
      <c r="Y225" s="56" t="b">
        <f>AND($A225="x",'Daļu izvēle'!W222&lt;&gt;"",'Daļu izvēle'!W222&lt;&gt;0)</f>
        <v>0</v>
      </c>
      <c r="Z225" s="57" t="b">
        <f t="shared" si="30"/>
        <v>0</v>
      </c>
      <c r="AA225" s="57" t="b">
        <f>I225&gt;=0.85*Stādīšana!I225</f>
        <v>1</v>
      </c>
      <c r="AB225" s="57" t="b">
        <f t="shared" si="31"/>
        <v>1</v>
      </c>
    </row>
    <row r="226" spans="1:28" hidden="1" x14ac:dyDescent="0.3">
      <c r="A226" s="445" t="str">
        <f>SUBSTITUTE('Daļu izvēle'!A223,"0","")</f>
        <v/>
      </c>
      <c r="B226" s="443">
        <f>'Daļu izvēle'!B223</f>
        <v>215</v>
      </c>
      <c r="C226" s="365" t="str">
        <f>'Daļu izvēle'!C223</f>
        <v>Zemgale</v>
      </c>
      <c r="D226" s="366" t="str">
        <f>'Daļu izvēle'!D223</f>
        <v>Līvbērzes</v>
      </c>
      <c r="E226" s="446">
        <f>'Daļu izvēle'!W223</f>
        <v>120</v>
      </c>
      <c r="F226" s="446">
        <f>'Daļu izvēle'!X223</f>
        <v>120</v>
      </c>
      <c r="G226" s="117">
        <f>'Daļu izvēle'!Y223</f>
        <v>0</v>
      </c>
      <c r="H226" s="118">
        <f>'Daļu izvēle'!Z223</f>
        <v>0</v>
      </c>
      <c r="I226" s="383"/>
      <c r="J226" s="454">
        <f t="shared" si="28"/>
        <v>0</v>
      </c>
      <c r="K226" s="139" t="str">
        <f>IF($Y226,IF(AND($I226&lt;&gt;"",$I226&lt;&gt;0),ROUND(ROUND($I226,3)*Cenas!$B$31*Cenas!B$35,2),0),"")</f>
        <v/>
      </c>
      <c r="L226" s="119" t="str">
        <f>IF($Y226,IF(AND($I226&lt;&gt;"",$I226&lt;&gt;0),ROUND(ROUND($I226,3)*Cenas!$B$31*Cenas!C$35,2),0),"")</f>
        <v/>
      </c>
      <c r="M226" s="119" t="str">
        <f>IF($Y226,IF(AND($I226&lt;&gt;"",$I226&lt;&gt;0),ROUND(ROUND($I226,3)*Cenas!$B$31*Cenas!D$35,2),0),"")</f>
        <v/>
      </c>
      <c r="N226" s="140" t="str">
        <f>IF($Y226,IF(AND($I226&lt;&gt;"",$I226&lt;&gt;0),ROUND(ROUND($I226,3)*Cenas!$B$31*Cenas!E$35,2),0),"")</f>
        <v/>
      </c>
      <c r="Q226" s="1" t="e">
        <f t="shared" si="24"/>
        <v>#VALUE!</v>
      </c>
      <c r="R226" s="1" t="e">
        <f t="shared" si="25"/>
        <v>#VALUE!</v>
      </c>
      <c r="S226" s="1" t="e">
        <f t="shared" si="26"/>
        <v>#VALUE!</v>
      </c>
      <c r="T226" t="b">
        <f>OR(IF(U226,IF(W226,#REF!&gt;='Daļu izvēle'!J223)),NOT(W226))</f>
        <v>1</v>
      </c>
      <c r="U226" t="b">
        <f t="shared" si="27"/>
        <v>1</v>
      </c>
      <c r="V226" t="e">
        <f t="shared" si="29"/>
        <v>#VALUE!</v>
      </c>
      <c r="W226" t="b">
        <f>AND(NOT(ISBLANK('Daļu izvēle'!W223)),A226="x")</f>
        <v>0</v>
      </c>
      <c r="Y226" s="56" t="b">
        <f>AND($A226="x",'Daļu izvēle'!W223&lt;&gt;"",'Daļu izvēle'!W223&lt;&gt;0)</f>
        <v>0</v>
      </c>
      <c r="Z226" s="57" t="b">
        <f t="shared" si="30"/>
        <v>0</v>
      </c>
      <c r="AA226" s="57" t="b">
        <f>I226&gt;=0.85*Stādīšana!I226</f>
        <v>1</v>
      </c>
      <c r="AB226" s="57" t="b">
        <f t="shared" si="31"/>
        <v>1</v>
      </c>
    </row>
    <row r="227" spans="1:28" hidden="1" x14ac:dyDescent="0.3">
      <c r="A227" s="445" t="str">
        <f>SUBSTITUTE('Daļu izvēle'!A224,"0","")</f>
        <v/>
      </c>
      <c r="B227" s="443">
        <f>'Daļu izvēle'!B224</f>
        <v>216</v>
      </c>
      <c r="C227" s="365" t="str">
        <f>'Daļu izvēle'!C224</f>
        <v>Zemgale</v>
      </c>
      <c r="D227" s="366" t="str">
        <f>'Daļu izvēle'!D224</f>
        <v>Misas</v>
      </c>
      <c r="E227" s="446">
        <f>'Daļu izvēle'!W224</f>
        <v>100</v>
      </c>
      <c r="F227" s="446">
        <f>'Daļu izvēle'!X224</f>
        <v>90</v>
      </c>
      <c r="G227" s="117">
        <f>'Daļu izvēle'!Y224</f>
        <v>0</v>
      </c>
      <c r="H227" s="118">
        <f>'Daļu izvēle'!Z224</f>
        <v>0</v>
      </c>
      <c r="I227" s="383"/>
      <c r="J227" s="454">
        <f t="shared" si="28"/>
        <v>0</v>
      </c>
      <c r="K227" s="139" t="str">
        <f>IF($Y227,IF(AND($I227&lt;&gt;"",$I227&lt;&gt;0),ROUND(ROUND($I227,3)*Cenas!$B$31*Cenas!B$35,2),0),"")</f>
        <v/>
      </c>
      <c r="L227" s="119" t="str">
        <f>IF($Y227,IF(AND($I227&lt;&gt;"",$I227&lt;&gt;0),ROUND(ROUND($I227,3)*Cenas!$B$31*Cenas!C$35,2),0),"")</f>
        <v/>
      </c>
      <c r="M227" s="119" t="str">
        <f>IF($Y227,IF(AND($I227&lt;&gt;"",$I227&lt;&gt;0),ROUND(ROUND($I227,3)*Cenas!$B$31*Cenas!D$35,2),0),"")</f>
        <v/>
      </c>
      <c r="N227" s="140" t="str">
        <f>IF($Y227,IF(AND($I227&lt;&gt;"",$I227&lt;&gt;0),ROUND(ROUND($I227,3)*Cenas!$B$31*Cenas!E$35,2),0),"")</f>
        <v/>
      </c>
      <c r="Q227" s="1" t="e">
        <f t="shared" si="24"/>
        <v>#VALUE!</v>
      </c>
      <c r="R227" s="1" t="e">
        <f t="shared" si="25"/>
        <v>#VALUE!</v>
      </c>
      <c r="S227" s="1" t="e">
        <f t="shared" si="26"/>
        <v>#VALUE!</v>
      </c>
      <c r="T227" t="b">
        <f>OR(IF(U227,IF(W227,#REF!&gt;='Daļu izvēle'!J224)),NOT(W227))</f>
        <v>1</v>
      </c>
      <c r="U227" t="b">
        <f t="shared" si="27"/>
        <v>1</v>
      </c>
      <c r="V227" t="e">
        <f t="shared" si="29"/>
        <v>#VALUE!</v>
      </c>
      <c r="W227" t="b">
        <f>AND(NOT(ISBLANK('Daļu izvēle'!W224)),A227="x")</f>
        <v>0</v>
      </c>
      <c r="Y227" s="56" t="b">
        <f>AND($A227="x",'Daļu izvēle'!W224&lt;&gt;"",'Daļu izvēle'!W224&lt;&gt;0)</f>
        <v>0</v>
      </c>
      <c r="Z227" s="57" t="b">
        <f t="shared" si="30"/>
        <v>0</v>
      </c>
      <c r="AA227" s="57" t="b">
        <f>I227&gt;=0.85*Stādīšana!I227</f>
        <v>1</v>
      </c>
      <c r="AB227" s="57" t="b">
        <f t="shared" si="31"/>
        <v>1</v>
      </c>
    </row>
    <row r="228" spans="1:28" hidden="1" x14ac:dyDescent="0.3">
      <c r="A228" s="445" t="str">
        <f>SUBSTITUTE('Daļu izvēle'!A225,"0","")</f>
        <v/>
      </c>
      <c r="B228" s="443">
        <f>'Daļu izvēle'!B225</f>
        <v>217</v>
      </c>
      <c r="C228" s="365" t="str">
        <f>'Daļu izvēle'!C225</f>
        <v>Zemgale</v>
      </c>
      <c r="D228" s="366" t="str">
        <f>'Daļu izvēle'!D225</f>
        <v>Misas</v>
      </c>
      <c r="E228" s="446">
        <f>'Daļu izvēle'!W225</f>
        <v>100</v>
      </c>
      <c r="F228" s="446">
        <f>'Daļu izvēle'!X225</f>
        <v>90</v>
      </c>
      <c r="G228" s="117">
        <f>'Daļu izvēle'!Y225</f>
        <v>0</v>
      </c>
      <c r="H228" s="118">
        <f>'Daļu izvēle'!Z225</f>
        <v>0</v>
      </c>
      <c r="I228" s="383"/>
      <c r="J228" s="454">
        <f t="shared" si="28"/>
        <v>0</v>
      </c>
      <c r="K228" s="139" t="str">
        <f>IF($Y228,IF(AND($I228&lt;&gt;"",$I228&lt;&gt;0),ROUND(ROUND($I228,3)*Cenas!$B$31*Cenas!B$35,2),0),"")</f>
        <v/>
      </c>
      <c r="L228" s="119" t="str">
        <f>IF($Y228,IF(AND($I228&lt;&gt;"",$I228&lt;&gt;0),ROUND(ROUND($I228,3)*Cenas!$B$31*Cenas!C$35,2),0),"")</f>
        <v/>
      </c>
      <c r="M228" s="119" t="str">
        <f>IF($Y228,IF(AND($I228&lt;&gt;"",$I228&lt;&gt;0),ROUND(ROUND($I228,3)*Cenas!$B$31*Cenas!D$35,2),0),"")</f>
        <v/>
      </c>
      <c r="N228" s="140" t="str">
        <f>IF($Y228,IF(AND($I228&lt;&gt;"",$I228&lt;&gt;0),ROUND(ROUND($I228,3)*Cenas!$B$31*Cenas!E$35,2),0),"")</f>
        <v/>
      </c>
      <c r="Q228" s="1" t="e">
        <f t="shared" si="24"/>
        <v>#VALUE!</v>
      </c>
      <c r="R228" s="1" t="e">
        <f t="shared" si="25"/>
        <v>#VALUE!</v>
      </c>
      <c r="S228" s="1" t="e">
        <f t="shared" si="26"/>
        <v>#VALUE!</v>
      </c>
      <c r="T228" t="b">
        <f>OR(IF(U228,IF(W228,#REF!&gt;='Daļu izvēle'!J225)),NOT(W228))</f>
        <v>1</v>
      </c>
      <c r="U228" t="b">
        <f t="shared" si="27"/>
        <v>1</v>
      </c>
      <c r="V228" t="e">
        <f t="shared" si="29"/>
        <v>#VALUE!</v>
      </c>
      <c r="W228" t="b">
        <f>AND(NOT(ISBLANK('Daļu izvēle'!W225)),A228="x")</f>
        <v>0</v>
      </c>
      <c r="Y228" s="56" t="b">
        <f>AND($A228="x",'Daļu izvēle'!W225&lt;&gt;"",'Daļu izvēle'!W225&lt;&gt;0)</f>
        <v>0</v>
      </c>
      <c r="Z228" s="57" t="b">
        <f t="shared" si="30"/>
        <v>0</v>
      </c>
      <c r="AA228" s="57" t="b">
        <f>I228&gt;=0.85*Stādīšana!I228</f>
        <v>1</v>
      </c>
      <c r="AB228" s="57" t="b">
        <f t="shared" si="31"/>
        <v>1</v>
      </c>
    </row>
    <row r="229" spans="1:28" hidden="1" x14ac:dyDescent="0.3">
      <c r="A229" s="445" t="str">
        <f>SUBSTITUTE('Daļu izvēle'!A226,"0","")</f>
        <v/>
      </c>
      <c r="B229" s="443">
        <f>'Daļu izvēle'!B226</f>
        <v>218</v>
      </c>
      <c r="C229" s="365" t="str">
        <f>'Daļu izvēle'!C226</f>
        <v>Zemgale</v>
      </c>
      <c r="D229" s="366" t="str">
        <f>'Daļu izvēle'!D226</f>
        <v>Misas</v>
      </c>
      <c r="E229" s="446">
        <f>'Daļu izvēle'!W226</f>
        <v>0</v>
      </c>
      <c r="F229" s="446">
        <f>'Daļu izvēle'!X226</f>
        <v>0</v>
      </c>
      <c r="G229" s="117">
        <f>'Daļu izvēle'!Y226</f>
        <v>0</v>
      </c>
      <c r="H229" s="118">
        <f>'Daļu izvēle'!Z226</f>
        <v>0</v>
      </c>
      <c r="I229" s="383"/>
      <c r="J229" s="454">
        <f t="shared" si="28"/>
        <v>0</v>
      </c>
      <c r="K229" s="139" t="str">
        <f>IF($Y229,IF(AND($I229&lt;&gt;"",$I229&lt;&gt;0),ROUND(ROUND($I229,3)*Cenas!$B$31*Cenas!B$35,2),0),"")</f>
        <v/>
      </c>
      <c r="L229" s="119" t="str">
        <f>IF($Y229,IF(AND($I229&lt;&gt;"",$I229&lt;&gt;0),ROUND(ROUND($I229,3)*Cenas!$B$31*Cenas!C$35,2),0),"")</f>
        <v/>
      </c>
      <c r="M229" s="119" t="str">
        <f>IF($Y229,IF(AND($I229&lt;&gt;"",$I229&lt;&gt;0),ROUND(ROUND($I229,3)*Cenas!$B$31*Cenas!D$35,2),0),"")</f>
        <v/>
      </c>
      <c r="N229" s="140" t="str">
        <f>IF($Y229,IF(AND($I229&lt;&gt;"",$I229&lt;&gt;0),ROUND(ROUND($I229,3)*Cenas!$B$31*Cenas!E$35,2),0),"")</f>
        <v/>
      </c>
      <c r="Q229" s="1" t="e">
        <f t="shared" si="24"/>
        <v>#VALUE!</v>
      </c>
      <c r="R229" s="1" t="e">
        <f t="shared" si="25"/>
        <v>#VALUE!</v>
      </c>
      <c r="S229" s="1" t="e">
        <f t="shared" si="26"/>
        <v>#VALUE!</v>
      </c>
      <c r="T229" t="b">
        <f>OR(IF(U229,IF(W229,#REF!&gt;='Daļu izvēle'!J226)),NOT(W229))</f>
        <v>1</v>
      </c>
      <c r="U229" t="b">
        <f t="shared" si="27"/>
        <v>1</v>
      </c>
      <c r="V229" t="e">
        <f t="shared" si="29"/>
        <v>#VALUE!</v>
      </c>
      <c r="W229" t="b">
        <f>AND(NOT(ISBLANK('Daļu izvēle'!W226)),A229="x")</f>
        <v>0</v>
      </c>
      <c r="Y229" s="56" t="b">
        <f>AND($A229="x",'Daļu izvēle'!W226&lt;&gt;"",'Daļu izvēle'!W226&lt;&gt;0)</f>
        <v>0</v>
      </c>
      <c r="Z229" s="57" t="b">
        <f t="shared" si="30"/>
        <v>0</v>
      </c>
      <c r="AA229" s="57" t="b">
        <f>I229&gt;=0.85*Stādīšana!I229</f>
        <v>1</v>
      </c>
      <c r="AB229" s="57" t="b">
        <f t="shared" si="31"/>
        <v>1</v>
      </c>
    </row>
    <row r="230" spans="1:28" hidden="1" x14ac:dyDescent="0.3">
      <c r="A230" s="445" t="str">
        <f>SUBSTITUTE('Daļu izvēle'!A227,"0","")</f>
        <v/>
      </c>
      <c r="B230" s="443">
        <f>'Daļu izvēle'!B227</f>
        <v>219</v>
      </c>
      <c r="C230" s="365" t="str">
        <f>'Daļu izvēle'!C227</f>
        <v>Zemgale</v>
      </c>
      <c r="D230" s="366" t="str">
        <f>'Daļu izvēle'!D227</f>
        <v>Misas</v>
      </c>
      <c r="E230" s="446">
        <f>'Daļu izvēle'!W227</f>
        <v>0</v>
      </c>
      <c r="F230" s="446">
        <f>'Daļu izvēle'!X227</f>
        <v>0</v>
      </c>
      <c r="G230" s="117">
        <f>'Daļu izvēle'!Y227</f>
        <v>0</v>
      </c>
      <c r="H230" s="118">
        <f>'Daļu izvēle'!Z227</f>
        <v>0</v>
      </c>
      <c r="I230" s="383"/>
      <c r="J230" s="454">
        <f t="shared" si="28"/>
        <v>0</v>
      </c>
      <c r="K230" s="139" t="str">
        <f>IF($Y230,IF(AND($I230&lt;&gt;"",$I230&lt;&gt;0),ROUND(ROUND($I230,3)*Cenas!$B$31*Cenas!B$35,2),0),"")</f>
        <v/>
      </c>
      <c r="L230" s="119" t="str">
        <f>IF($Y230,IF(AND($I230&lt;&gt;"",$I230&lt;&gt;0),ROUND(ROUND($I230,3)*Cenas!$B$31*Cenas!C$35,2),0),"")</f>
        <v/>
      </c>
      <c r="M230" s="119" t="str">
        <f>IF($Y230,IF(AND($I230&lt;&gt;"",$I230&lt;&gt;0),ROUND(ROUND($I230,3)*Cenas!$B$31*Cenas!D$35,2),0),"")</f>
        <v/>
      </c>
      <c r="N230" s="140" t="str">
        <f>IF($Y230,IF(AND($I230&lt;&gt;"",$I230&lt;&gt;0),ROUND(ROUND($I230,3)*Cenas!$B$31*Cenas!E$35,2),0),"")</f>
        <v/>
      </c>
      <c r="Q230" s="1" t="e">
        <f t="shared" si="24"/>
        <v>#VALUE!</v>
      </c>
      <c r="R230" s="1" t="e">
        <f t="shared" si="25"/>
        <v>#VALUE!</v>
      </c>
      <c r="S230" s="1" t="e">
        <f t="shared" si="26"/>
        <v>#VALUE!</v>
      </c>
      <c r="T230" t="b">
        <f>OR(IF(U230,IF(W230,#REF!&gt;='Daļu izvēle'!J227)),NOT(W230))</f>
        <v>1</v>
      </c>
      <c r="U230" t="b">
        <f t="shared" si="27"/>
        <v>1</v>
      </c>
      <c r="V230" t="e">
        <f t="shared" si="29"/>
        <v>#VALUE!</v>
      </c>
      <c r="W230" t="b">
        <f>AND(NOT(ISBLANK('Daļu izvēle'!W227)),A230="x")</f>
        <v>0</v>
      </c>
      <c r="Y230" s="56" t="b">
        <f>AND($A230="x",'Daļu izvēle'!W227&lt;&gt;"",'Daļu izvēle'!W227&lt;&gt;0)</f>
        <v>0</v>
      </c>
      <c r="Z230" s="57" t="b">
        <f t="shared" si="30"/>
        <v>0</v>
      </c>
      <c r="AA230" s="57" t="b">
        <f>I230&gt;=0.85*Stādīšana!I230</f>
        <v>1</v>
      </c>
      <c r="AB230" s="57" t="b">
        <f t="shared" si="31"/>
        <v>1</v>
      </c>
    </row>
    <row r="231" spans="1:28" hidden="1" x14ac:dyDescent="0.3">
      <c r="A231" s="445" t="str">
        <f>SUBSTITUTE('Daļu izvēle'!A228,"0","")</f>
        <v/>
      </c>
      <c r="B231" s="443">
        <f>'Daļu izvēle'!B228</f>
        <v>220</v>
      </c>
      <c r="C231" s="365" t="str">
        <f>'Daļu izvēle'!C228</f>
        <v>Zemgale</v>
      </c>
      <c r="D231" s="366" t="str">
        <f>'Daļu izvēle'!D228</f>
        <v>Misas</v>
      </c>
      <c r="E231" s="446">
        <f>'Daļu izvēle'!W228</f>
        <v>60</v>
      </c>
      <c r="F231" s="446">
        <f>'Daļu izvēle'!X228</f>
        <v>0</v>
      </c>
      <c r="G231" s="117">
        <f>'Daļu izvēle'!Y228</f>
        <v>0</v>
      </c>
      <c r="H231" s="118">
        <f>'Daļu izvēle'!Z228</f>
        <v>0</v>
      </c>
      <c r="I231" s="383"/>
      <c r="J231" s="454">
        <f t="shared" si="28"/>
        <v>0</v>
      </c>
      <c r="K231" s="139" t="str">
        <f>IF($Y231,IF(AND($I231&lt;&gt;"",$I231&lt;&gt;0),ROUND(ROUND($I231,3)*Cenas!$B$31*Cenas!B$35,2),0),"")</f>
        <v/>
      </c>
      <c r="L231" s="119" t="str">
        <f>IF($Y231,IF(AND($I231&lt;&gt;"",$I231&lt;&gt;0),ROUND(ROUND($I231,3)*Cenas!$B$31*Cenas!C$35,2),0),"")</f>
        <v/>
      </c>
      <c r="M231" s="119" t="str">
        <f>IF($Y231,IF(AND($I231&lt;&gt;"",$I231&lt;&gt;0),ROUND(ROUND($I231,3)*Cenas!$B$31*Cenas!D$35,2),0),"")</f>
        <v/>
      </c>
      <c r="N231" s="140" t="str">
        <f>IF($Y231,IF(AND($I231&lt;&gt;"",$I231&lt;&gt;0),ROUND(ROUND($I231,3)*Cenas!$B$31*Cenas!E$35,2),0),"")</f>
        <v/>
      </c>
      <c r="Q231" s="1" t="e">
        <f t="shared" si="24"/>
        <v>#VALUE!</v>
      </c>
      <c r="R231" s="1" t="e">
        <f t="shared" si="25"/>
        <v>#VALUE!</v>
      </c>
      <c r="S231" s="1" t="e">
        <f t="shared" si="26"/>
        <v>#VALUE!</v>
      </c>
      <c r="T231" t="b">
        <f>OR(IF(U231,IF(W231,#REF!&gt;='Daļu izvēle'!J228)),NOT(W231))</f>
        <v>1</v>
      </c>
      <c r="U231" t="b">
        <f t="shared" si="27"/>
        <v>1</v>
      </c>
      <c r="V231" t="e">
        <f t="shared" si="29"/>
        <v>#VALUE!</v>
      </c>
      <c r="W231" t="b">
        <f>AND(NOT(ISBLANK('Daļu izvēle'!W228)),A231="x")</f>
        <v>0</v>
      </c>
      <c r="Y231" s="56" t="b">
        <f>AND($A231="x",'Daļu izvēle'!W228&lt;&gt;"",'Daļu izvēle'!W228&lt;&gt;0)</f>
        <v>0</v>
      </c>
      <c r="Z231" s="57" t="b">
        <f t="shared" si="30"/>
        <v>0</v>
      </c>
      <c r="AA231" s="57" t="b">
        <f>I231&gt;=0.85*Stādīšana!I231</f>
        <v>1</v>
      </c>
      <c r="AB231" s="57" t="b">
        <f t="shared" si="31"/>
        <v>1</v>
      </c>
    </row>
    <row r="232" spans="1:28" hidden="1" x14ac:dyDescent="0.3">
      <c r="A232" s="445" t="str">
        <f>SUBSTITUTE('Daļu izvēle'!A229,"0","")</f>
        <v/>
      </c>
      <c r="B232" s="443">
        <f>'Daļu izvēle'!B229</f>
        <v>221</v>
      </c>
      <c r="C232" s="365" t="str">
        <f>'Daļu izvēle'!C229</f>
        <v>Zemgale</v>
      </c>
      <c r="D232" s="366" t="str">
        <f>'Daļu izvēle'!D229</f>
        <v>Misas</v>
      </c>
      <c r="E232" s="446">
        <f>'Daļu izvēle'!W229</f>
        <v>60</v>
      </c>
      <c r="F232" s="446">
        <f>'Daļu izvēle'!X229</f>
        <v>0</v>
      </c>
      <c r="G232" s="117">
        <f>'Daļu izvēle'!Y229</f>
        <v>0</v>
      </c>
      <c r="H232" s="118">
        <f>'Daļu izvēle'!Z229</f>
        <v>0</v>
      </c>
      <c r="I232" s="383"/>
      <c r="J232" s="454">
        <f t="shared" si="28"/>
        <v>0</v>
      </c>
      <c r="K232" s="139" t="str">
        <f>IF($Y232,IF(AND($I232&lt;&gt;"",$I232&lt;&gt;0),ROUND(ROUND($I232,3)*Cenas!$B$31*Cenas!B$35,2),0),"")</f>
        <v/>
      </c>
      <c r="L232" s="119" t="str">
        <f>IF($Y232,IF(AND($I232&lt;&gt;"",$I232&lt;&gt;0),ROUND(ROUND($I232,3)*Cenas!$B$31*Cenas!C$35,2),0),"")</f>
        <v/>
      </c>
      <c r="M232" s="119" t="str">
        <f>IF($Y232,IF(AND($I232&lt;&gt;"",$I232&lt;&gt;0),ROUND(ROUND($I232,3)*Cenas!$B$31*Cenas!D$35,2),0),"")</f>
        <v/>
      </c>
      <c r="N232" s="140" t="str">
        <f>IF($Y232,IF(AND($I232&lt;&gt;"",$I232&lt;&gt;0),ROUND(ROUND($I232,3)*Cenas!$B$31*Cenas!E$35,2),0),"")</f>
        <v/>
      </c>
      <c r="Q232" s="1" t="e">
        <f t="shared" si="24"/>
        <v>#VALUE!</v>
      </c>
      <c r="R232" s="1" t="e">
        <f t="shared" si="25"/>
        <v>#VALUE!</v>
      </c>
      <c r="S232" s="1" t="e">
        <f t="shared" si="26"/>
        <v>#VALUE!</v>
      </c>
      <c r="T232" t="b">
        <f>OR(IF(U232,IF(W232,#REF!&gt;='Daļu izvēle'!J229)),NOT(W232))</f>
        <v>1</v>
      </c>
      <c r="U232" t="b">
        <f t="shared" si="27"/>
        <v>1</v>
      </c>
      <c r="V232" t="e">
        <f t="shared" si="29"/>
        <v>#VALUE!</v>
      </c>
      <c r="W232" t="b">
        <f>AND(NOT(ISBLANK('Daļu izvēle'!W229)),A232="x")</f>
        <v>0</v>
      </c>
      <c r="Y232" s="56" t="b">
        <f>AND($A232="x",'Daļu izvēle'!W229&lt;&gt;"",'Daļu izvēle'!W229&lt;&gt;0)</f>
        <v>0</v>
      </c>
      <c r="Z232" s="57" t="b">
        <f t="shared" si="30"/>
        <v>0</v>
      </c>
      <c r="AA232" s="57" t="b">
        <f>I232&gt;=0.85*Stādīšana!I232</f>
        <v>1</v>
      </c>
      <c r="AB232" s="57" t="b">
        <f t="shared" si="31"/>
        <v>1</v>
      </c>
    </row>
    <row r="233" spans="1:28" hidden="1" x14ac:dyDescent="0.3">
      <c r="A233" s="445" t="str">
        <f>SUBSTITUTE('Daļu izvēle'!A230,"0","")</f>
        <v/>
      </c>
      <c r="B233" s="443">
        <f>'Daļu izvēle'!B230</f>
        <v>222</v>
      </c>
      <c r="C233" s="365" t="str">
        <f>'Daļu izvēle'!C230</f>
        <v>Zemgale</v>
      </c>
      <c r="D233" s="366" t="str">
        <f>'Daļu izvēle'!D230</f>
        <v>Tērvetes</v>
      </c>
      <c r="E233" s="446">
        <f>'Daļu izvēle'!W230</f>
        <v>120</v>
      </c>
      <c r="F233" s="446">
        <f>'Daļu izvēle'!X230</f>
        <v>120</v>
      </c>
      <c r="G233" s="117">
        <f>'Daļu izvēle'!Y230</f>
        <v>0</v>
      </c>
      <c r="H233" s="118">
        <f>'Daļu izvēle'!Z230</f>
        <v>0</v>
      </c>
      <c r="I233" s="383"/>
      <c r="J233" s="454">
        <f t="shared" si="28"/>
        <v>0</v>
      </c>
      <c r="K233" s="139" t="str">
        <f>IF($Y233,IF(AND($I233&lt;&gt;"",$I233&lt;&gt;0),ROUND(ROUND($I233,3)*Cenas!$B$31*Cenas!B$35,2),0),"")</f>
        <v/>
      </c>
      <c r="L233" s="119" t="str">
        <f>IF($Y233,IF(AND($I233&lt;&gt;"",$I233&lt;&gt;0),ROUND(ROUND($I233,3)*Cenas!$B$31*Cenas!C$35,2),0),"")</f>
        <v/>
      </c>
      <c r="M233" s="119" t="str">
        <f>IF($Y233,IF(AND($I233&lt;&gt;"",$I233&lt;&gt;0),ROUND(ROUND($I233,3)*Cenas!$B$31*Cenas!D$35,2),0),"")</f>
        <v/>
      </c>
      <c r="N233" s="140" t="str">
        <f>IF($Y233,IF(AND($I233&lt;&gt;"",$I233&lt;&gt;0),ROUND(ROUND($I233,3)*Cenas!$B$31*Cenas!E$35,2),0),"")</f>
        <v/>
      </c>
      <c r="Q233" s="1" t="e">
        <f t="shared" si="24"/>
        <v>#VALUE!</v>
      </c>
      <c r="R233" s="1" t="e">
        <f t="shared" si="25"/>
        <v>#VALUE!</v>
      </c>
      <c r="S233" s="1" t="e">
        <f t="shared" si="26"/>
        <v>#VALUE!</v>
      </c>
      <c r="T233" t="b">
        <f>OR(IF(U233,IF(W233,#REF!&gt;='Daļu izvēle'!J230)),NOT(W233))</f>
        <v>1</v>
      </c>
      <c r="U233" t="b">
        <f t="shared" si="27"/>
        <v>1</v>
      </c>
      <c r="V233" t="e">
        <f t="shared" si="29"/>
        <v>#VALUE!</v>
      </c>
      <c r="W233" t="b">
        <f>AND(NOT(ISBLANK('Daļu izvēle'!W230)),A233="x")</f>
        <v>0</v>
      </c>
      <c r="Y233" s="56" t="b">
        <f>AND($A233="x",'Daļu izvēle'!W230&lt;&gt;"",'Daļu izvēle'!W230&lt;&gt;0)</f>
        <v>0</v>
      </c>
      <c r="Z233" s="57" t="b">
        <f t="shared" si="30"/>
        <v>0</v>
      </c>
      <c r="AA233" s="57" t="b">
        <f>I233&gt;=0.85*Stādīšana!I233</f>
        <v>1</v>
      </c>
      <c r="AB233" s="57" t="b">
        <f t="shared" si="31"/>
        <v>1</v>
      </c>
    </row>
    <row r="234" spans="1:28" hidden="1" x14ac:dyDescent="0.3">
      <c r="A234" s="445" t="str">
        <f>SUBSTITUTE('Daļu izvēle'!A231,"0","")</f>
        <v/>
      </c>
      <c r="B234" s="443">
        <f>'Daļu izvēle'!B231</f>
        <v>223</v>
      </c>
      <c r="C234" s="365" t="str">
        <f>'Daļu izvēle'!C231</f>
        <v>Zemgale</v>
      </c>
      <c r="D234" s="366" t="str">
        <f>'Daļu izvēle'!D231</f>
        <v>Tērvetes</v>
      </c>
      <c r="E234" s="446">
        <f>'Daļu izvēle'!W231</f>
        <v>100</v>
      </c>
      <c r="F234" s="446">
        <f>'Daļu izvēle'!X231</f>
        <v>80</v>
      </c>
      <c r="G234" s="117">
        <f>'Daļu izvēle'!Y231</f>
        <v>0</v>
      </c>
      <c r="H234" s="118">
        <f>'Daļu izvēle'!Z231</f>
        <v>0</v>
      </c>
      <c r="I234" s="383"/>
      <c r="J234" s="454">
        <f t="shared" si="28"/>
        <v>0</v>
      </c>
      <c r="K234" s="139" t="str">
        <f>IF($Y234,IF(AND($I234&lt;&gt;"",$I234&lt;&gt;0),ROUND(ROUND($I234,3)*Cenas!$B$31*Cenas!B$35,2),0),"")</f>
        <v/>
      </c>
      <c r="L234" s="119" t="str">
        <f>IF($Y234,IF(AND($I234&lt;&gt;"",$I234&lt;&gt;0),ROUND(ROUND($I234,3)*Cenas!$B$31*Cenas!C$35,2),0),"")</f>
        <v/>
      </c>
      <c r="M234" s="119" t="str">
        <f>IF($Y234,IF(AND($I234&lt;&gt;"",$I234&lt;&gt;0),ROUND(ROUND($I234,3)*Cenas!$B$31*Cenas!D$35,2),0),"")</f>
        <v/>
      </c>
      <c r="N234" s="140" t="str">
        <f>IF($Y234,IF(AND($I234&lt;&gt;"",$I234&lt;&gt;0),ROUND(ROUND($I234,3)*Cenas!$B$31*Cenas!E$35,2),0),"")</f>
        <v/>
      </c>
      <c r="Q234" s="1" t="e">
        <f t="shared" si="24"/>
        <v>#VALUE!</v>
      </c>
      <c r="R234" s="1" t="e">
        <f t="shared" si="25"/>
        <v>#VALUE!</v>
      </c>
      <c r="S234" s="1" t="e">
        <f t="shared" si="26"/>
        <v>#VALUE!</v>
      </c>
      <c r="T234" t="b">
        <f>OR(IF(U234,IF(W234,#REF!&gt;='Daļu izvēle'!J231)),NOT(W234))</f>
        <v>1</v>
      </c>
      <c r="U234" t="b">
        <f t="shared" si="27"/>
        <v>1</v>
      </c>
      <c r="V234" t="e">
        <f t="shared" si="29"/>
        <v>#VALUE!</v>
      </c>
      <c r="W234" t="b">
        <f>AND(NOT(ISBLANK('Daļu izvēle'!W231)),A234="x")</f>
        <v>0</v>
      </c>
      <c r="Y234" s="56" t="b">
        <f>AND($A234="x",'Daļu izvēle'!W231&lt;&gt;"",'Daļu izvēle'!W231&lt;&gt;0)</f>
        <v>0</v>
      </c>
      <c r="Z234" s="57" t="b">
        <f t="shared" si="30"/>
        <v>0</v>
      </c>
      <c r="AA234" s="57" t="b">
        <f>I234&gt;=0.85*Stādīšana!I234</f>
        <v>1</v>
      </c>
      <c r="AB234" s="57" t="b">
        <f t="shared" si="31"/>
        <v>1</v>
      </c>
    </row>
    <row r="235" spans="1:28" hidden="1" x14ac:dyDescent="0.3">
      <c r="A235" s="445" t="str">
        <f>SUBSTITUTE('Daļu izvēle'!A232,"0","")</f>
        <v/>
      </c>
      <c r="B235" s="443">
        <f>'Daļu izvēle'!B232</f>
        <v>224</v>
      </c>
      <c r="C235" s="365" t="str">
        <f>'Daļu izvēle'!C232</f>
        <v>Zemgale</v>
      </c>
      <c r="D235" s="366" t="str">
        <f>'Daļu izvēle'!D232</f>
        <v>Tērvetes</v>
      </c>
      <c r="E235" s="446">
        <f>'Daļu izvēle'!W232</f>
        <v>60</v>
      </c>
      <c r="F235" s="446">
        <f>'Daļu izvēle'!X232</f>
        <v>0</v>
      </c>
      <c r="G235" s="117">
        <f>'Daļu izvēle'!Y232</f>
        <v>0</v>
      </c>
      <c r="H235" s="118">
        <f>'Daļu izvēle'!Z232</f>
        <v>0</v>
      </c>
      <c r="I235" s="383"/>
      <c r="J235" s="454">
        <f t="shared" si="28"/>
        <v>0</v>
      </c>
      <c r="K235" s="139" t="str">
        <f>IF($Y235,IF(AND($I235&lt;&gt;"",$I235&lt;&gt;0),ROUND(ROUND($I235,3)*Cenas!$B$31*Cenas!B$35,2),0),"")</f>
        <v/>
      </c>
      <c r="L235" s="119" t="str">
        <f>IF($Y235,IF(AND($I235&lt;&gt;"",$I235&lt;&gt;0),ROUND(ROUND($I235,3)*Cenas!$B$31*Cenas!C$35,2),0),"")</f>
        <v/>
      </c>
      <c r="M235" s="119" t="str">
        <f>IF($Y235,IF(AND($I235&lt;&gt;"",$I235&lt;&gt;0),ROUND(ROUND($I235,3)*Cenas!$B$31*Cenas!D$35,2),0),"")</f>
        <v/>
      </c>
      <c r="N235" s="140" t="str">
        <f>IF($Y235,IF(AND($I235&lt;&gt;"",$I235&lt;&gt;0),ROUND(ROUND($I235,3)*Cenas!$B$31*Cenas!E$35,2),0),"")</f>
        <v/>
      </c>
      <c r="Q235" s="1" t="e">
        <f t="shared" si="24"/>
        <v>#VALUE!</v>
      </c>
      <c r="R235" s="1" t="e">
        <f t="shared" si="25"/>
        <v>#VALUE!</v>
      </c>
      <c r="S235" s="1" t="e">
        <f t="shared" si="26"/>
        <v>#VALUE!</v>
      </c>
      <c r="T235" t="b">
        <f>OR(IF(U235,IF(W235,#REF!&gt;='Daļu izvēle'!J232)),NOT(W235))</f>
        <v>1</v>
      </c>
      <c r="U235" t="b">
        <f t="shared" si="27"/>
        <v>1</v>
      </c>
      <c r="V235" t="e">
        <f t="shared" si="29"/>
        <v>#VALUE!</v>
      </c>
      <c r="W235" t="b">
        <f>AND(NOT(ISBLANK('Daļu izvēle'!W232)),A235="x")</f>
        <v>0</v>
      </c>
      <c r="Y235" s="56" t="b">
        <f>AND($A235="x",'Daļu izvēle'!W232&lt;&gt;"",'Daļu izvēle'!W232&lt;&gt;0)</f>
        <v>0</v>
      </c>
      <c r="Z235" s="57" t="b">
        <f t="shared" si="30"/>
        <v>0</v>
      </c>
      <c r="AA235" s="57" t="b">
        <f>I235&gt;=0.85*Stādīšana!I235</f>
        <v>1</v>
      </c>
      <c r="AB235" s="57" t="b">
        <f t="shared" si="31"/>
        <v>1</v>
      </c>
    </row>
    <row r="236" spans="1:28" hidden="1" x14ac:dyDescent="0.3">
      <c r="A236" s="445" t="str">
        <f>SUBSTITUTE('Daļu izvēle'!A233,"0","")</f>
        <v/>
      </c>
      <c r="B236" s="443">
        <f>'Daļu izvēle'!B233</f>
        <v>225</v>
      </c>
      <c r="C236" s="365" t="str">
        <f>'Daļu izvēle'!C233</f>
        <v>Zemgale</v>
      </c>
      <c r="D236" s="366" t="str">
        <f>'Daļu izvēle'!D233</f>
        <v>Tērvetes</v>
      </c>
      <c r="E236" s="446">
        <f>'Daļu izvēle'!W233</f>
        <v>0</v>
      </c>
      <c r="F236" s="446">
        <f>'Daļu izvēle'!X233</f>
        <v>0</v>
      </c>
      <c r="G236" s="117">
        <f>'Daļu izvēle'!Y233</f>
        <v>0</v>
      </c>
      <c r="H236" s="118">
        <f>'Daļu izvēle'!Z233</f>
        <v>0</v>
      </c>
      <c r="I236" s="383"/>
      <c r="J236" s="454">
        <f t="shared" si="28"/>
        <v>0</v>
      </c>
      <c r="K236" s="139" t="str">
        <f>IF($Y236,IF(AND($I236&lt;&gt;"",$I236&lt;&gt;0),ROUND(ROUND($I236,3)*Cenas!$B$31*Cenas!B$35,2),0),"")</f>
        <v/>
      </c>
      <c r="L236" s="119" t="str">
        <f>IF($Y236,IF(AND($I236&lt;&gt;"",$I236&lt;&gt;0),ROUND(ROUND($I236,3)*Cenas!$B$31*Cenas!C$35,2),0),"")</f>
        <v/>
      </c>
      <c r="M236" s="119" t="str">
        <f>IF($Y236,IF(AND($I236&lt;&gt;"",$I236&lt;&gt;0),ROUND(ROUND($I236,3)*Cenas!$B$31*Cenas!D$35,2),0),"")</f>
        <v/>
      </c>
      <c r="N236" s="140" t="str">
        <f>IF($Y236,IF(AND($I236&lt;&gt;"",$I236&lt;&gt;0),ROUND(ROUND($I236,3)*Cenas!$B$31*Cenas!E$35,2),0),"")</f>
        <v/>
      </c>
      <c r="Q236" s="1" t="e">
        <f t="shared" si="24"/>
        <v>#VALUE!</v>
      </c>
      <c r="R236" s="1" t="e">
        <f t="shared" si="25"/>
        <v>#VALUE!</v>
      </c>
      <c r="S236" s="1" t="e">
        <f t="shared" si="26"/>
        <v>#VALUE!</v>
      </c>
      <c r="T236" t="b">
        <f>OR(IF(U236,IF(W236,#REF!&gt;='Daļu izvēle'!J233)),NOT(W236))</f>
        <v>1</v>
      </c>
      <c r="U236" t="b">
        <f t="shared" si="27"/>
        <v>1</v>
      </c>
      <c r="V236" t="e">
        <f t="shared" si="29"/>
        <v>#VALUE!</v>
      </c>
      <c r="W236" t="b">
        <f>AND(NOT(ISBLANK('Daļu izvēle'!W233)),A236="x")</f>
        <v>0</v>
      </c>
      <c r="Y236" s="56" t="b">
        <f>AND($A236="x",'Daļu izvēle'!W233&lt;&gt;"",'Daļu izvēle'!W233&lt;&gt;0)</f>
        <v>0</v>
      </c>
      <c r="Z236" s="57" t="b">
        <f t="shared" si="30"/>
        <v>0</v>
      </c>
      <c r="AA236" s="57" t="b">
        <f>I236&gt;=0.85*Stādīšana!I236</f>
        <v>1</v>
      </c>
      <c r="AB236" s="57" t="b">
        <f t="shared" si="31"/>
        <v>1</v>
      </c>
    </row>
    <row r="237" spans="1:28" hidden="1" x14ac:dyDescent="0.3">
      <c r="A237" s="445" t="str">
        <f>SUBSTITUTE('Daļu izvēle'!A234,"0","")</f>
        <v/>
      </c>
      <c r="B237" s="443">
        <f>'Daļu izvēle'!B234</f>
        <v>226</v>
      </c>
      <c r="C237" s="365" t="str">
        <f>'Daļu izvēle'!C234</f>
        <v>Zemgale</v>
      </c>
      <c r="D237" s="366" t="str">
        <f>'Daļu izvēle'!D234</f>
        <v>Tērvetes</v>
      </c>
      <c r="E237" s="446">
        <f>'Daļu izvēle'!W234</f>
        <v>120</v>
      </c>
      <c r="F237" s="446">
        <f>'Daļu izvēle'!X234</f>
        <v>120</v>
      </c>
      <c r="G237" s="117">
        <f>'Daļu izvēle'!Y234</f>
        <v>0</v>
      </c>
      <c r="H237" s="118">
        <f>'Daļu izvēle'!Z234</f>
        <v>0</v>
      </c>
      <c r="I237" s="383"/>
      <c r="J237" s="454">
        <f t="shared" si="28"/>
        <v>0</v>
      </c>
      <c r="K237" s="139" t="str">
        <f>IF($Y237,IF(AND($I237&lt;&gt;"",$I237&lt;&gt;0),ROUND(ROUND($I237,3)*Cenas!$B$31*Cenas!B$35,2),0),"")</f>
        <v/>
      </c>
      <c r="L237" s="119" t="str">
        <f>IF($Y237,IF(AND($I237&lt;&gt;"",$I237&lt;&gt;0),ROUND(ROUND($I237,3)*Cenas!$B$31*Cenas!C$35,2),0),"")</f>
        <v/>
      </c>
      <c r="M237" s="119" t="str">
        <f>IF($Y237,IF(AND($I237&lt;&gt;"",$I237&lt;&gt;0),ROUND(ROUND($I237,3)*Cenas!$B$31*Cenas!D$35,2),0),"")</f>
        <v/>
      </c>
      <c r="N237" s="140" t="str">
        <f>IF($Y237,IF(AND($I237&lt;&gt;"",$I237&lt;&gt;0),ROUND(ROUND($I237,3)*Cenas!$B$31*Cenas!E$35,2),0),"")</f>
        <v/>
      </c>
      <c r="Q237" s="1" t="e">
        <f t="shared" si="24"/>
        <v>#VALUE!</v>
      </c>
      <c r="R237" s="1" t="e">
        <f t="shared" si="25"/>
        <v>#VALUE!</v>
      </c>
      <c r="S237" s="1" t="e">
        <f t="shared" si="26"/>
        <v>#VALUE!</v>
      </c>
      <c r="T237" t="b">
        <f>OR(IF(U237,IF(W237,#REF!&gt;='Daļu izvēle'!J234)),NOT(W237))</f>
        <v>1</v>
      </c>
      <c r="U237" t="b">
        <f t="shared" si="27"/>
        <v>1</v>
      </c>
      <c r="V237" t="e">
        <f t="shared" si="29"/>
        <v>#VALUE!</v>
      </c>
      <c r="W237" t="b">
        <f>AND(NOT(ISBLANK('Daļu izvēle'!W234)),A237="x")</f>
        <v>0</v>
      </c>
      <c r="Y237" s="56" t="b">
        <f>AND($A237="x",'Daļu izvēle'!W234&lt;&gt;"",'Daļu izvēle'!W234&lt;&gt;0)</f>
        <v>0</v>
      </c>
      <c r="Z237" s="57" t="b">
        <f t="shared" si="30"/>
        <v>0</v>
      </c>
      <c r="AA237" s="57" t="b">
        <f>I237&gt;=0.85*Stādīšana!I237</f>
        <v>1</v>
      </c>
      <c r="AB237" s="57" t="b">
        <f t="shared" si="31"/>
        <v>1</v>
      </c>
    </row>
    <row r="238" spans="1:28" hidden="1" x14ac:dyDescent="0.3">
      <c r="A238" s="445" t="str">
        <f>SUBSTITUTE('Daļu izvēle'!A235,"0","")</f>
        <v/>
      </c>
      <c r="B238" s="443">
        <f>'Daļu izvēle'!B235</f>
        <v>227</v>
      </c>
      <c r="C238" s="365" t="str">
        <f>'Daļu izvēle'!C235</f>
        <v>Ziemeļkurzeme</v>
      </c>
      <c r="D238" s="366" t="str">
        <f>'Daļu izvēle'!D235</f>
        <v>Grīņu</v>
      </c>
      <c r="E238" s="446">
        <f>'Daļu izvēle'!W235</f>
        <v>100</v>
      </c>
      <c r="F238" s="446">
        <f>'Daļu izvēle'!X235</f>
        <v>100</v>
      </c>
      <c r="G238" s="117">
        <f>'Daļu izvēle'!Y235</f>
        <v>0</v>
      </c>
      <c r="H238" s="118">
        <f>'Daļu izvēle'!Z235</f>
        <v>0</v>
      </c>
      <c r="I238" s="383"/>
      <c r="J238" s="454">
        <f t="shared" si="28"/>
        <v>0</v>
      </c>
      <c r="K238" s="139" t="str">
        <f>IF($Y238,IF(AND($I238&lt;&gt;"",$I238&lt;&gt;0),ROUND(ROUND($I238,3)*Cenas!$B$31*Cenas!B$35,2),0),"")</f>
        <v/>
      </c>
      <c r="L238" s="119" t="str">
        <f>IF($Y238,IF(AND($I238&lt;&gt;"",$I238&lt;&gt;0),ROUND(ROUND($I238,3)*Cenas!$B$31*Cenas!C$35,2),0),"")</f>
        <v/>
      </c>
      <c r="M238" s="119" t="str">
        <f>IF($Y238,IF(AND($I238&lt;&gt;"",$I238&lt;&gt;0),ROUND(ROUND($I238,3)*Cenas!$B$31*Cenas!D$35,2),0),"")</f>
        <v/>
      </c>
      <c r="N238" s="140" t="str">
        <f>IF($Y238,IF(AND($I238&lt;&gt;"",$I238&lt;&gt;0),ROUND(ROUND($I238,3)*Cenas!$B$31*Cenas!E$35,2),0),"")</f>
        <v/>
      </c>
      <c r="Q238" s="1" t="e">
        <f t="shared" si="24"/>
        <v>#VALUE!</v>
      </c>
      <c r="R238" s="1" t="e">
        <f t="shared" si="25"/>
        <v>#VALUE!</v>
      </c>
      <c r="S238" s="1" t="e">
        <f t="shared" si="26"/>
        <v>#VALUE!</v>
      </c>
      <c r="T238" t="b">
        <f>OR(IF(U238,IF(W238,#REF!&gt;='Daļu izvēle'!J235)),NOT(W238))</f>
        <v>1</v>
      </c>
      <c r="U238" t="b">
        <f t="shared" si="27"/>
        <v>1</v>
      </c>
      <c r="V238" t="e">
        <f t="shared" si="29"/>
        <v>#VALUE!</v>
      </c>
      <c r="W238" t="b">
        <f>AND(NOT(ISBLANK('Daļu izvēle'!W235)),A238="x")</f>
        <v>0</v>
      </c>
      <c r="Y238" s="56" t="b">
        <f>AND($A238="x",'Daļu izvēle'!W235&lt;&gt;"",'Daļu izvēle'!W235&lt;&gt;0)</f>
        <v>0</v>
      </c>
      <c r="Z238" s="57" t="b">
        <f t="shared" si="30"/>
        <v>0</v>
      </c>
      <c r="AA238" s="57" t="b">
        <f>I238&gt;=0.85*Stādīšana!I238</f>
        <v>1</v>
      </c>
      <c r="AB238" s="57" t="b">
        <f t="shared" si="31"/>
        <v>1</v>
      </c>
    </row>
    <row r="239" spans="1:28" hidden="1" x14ac:dyDescent="0.3">
      <c r="A239" s="445" t="str">
        <f>SUBSTITUTE('Daļu izvēle'!A236,"0","")</f>
        <v/>
      </c>
      <c r="B239" s="443">
        <f>'Daļu izvēle'!B236</f>
        <v>228</v>
      </c>
      <c r="C239" s="365" t="str">
        <f>'Daļu izvēle'!C236</f>
        <v>Ziemeļkurzeme</v>
      </c>
      <c r="D239" s="366" t="str">
        <f>'Daļu izvēle'!D236</f>
        <v>Grīņu</v>
      </c>
      <c r="E239" s="446">
        <f>'Daļu izvēle'!W236</f>
        <v>50</v>
      </c>
      <c r="F239" s="446">
        <f>'Daļu izvēle'!X236</f>
        <v>50</v>
      </c>
      <c r="G239" s="117">
        <f>'Daļu izvēle'!Y236</f>
        <v>0</v>
      </c>
      <c r="H239" s="118">
        <f>'Daļu izvēle'!Z236</f>
        <v>0</v>
      </c>
      <c r="I239" s="383"/>
      <c r="J239" s="454">
        <f t="shared" si="28"/>
        <v>0</v>
      </c>
      <c r="K239" s="139" t="str">
        <f>IF($Y239,IF(AND($I239&lt;&gt;"",$I239&lt;&gt;0),ROUND(ROUND($I239,3)*Cenas!$B$31*Cenas!B$35,2),0),"")</f>
        <v/>
      </c>
      <c r="L239" s="119" t="str">
        <f>IF($Y239,IF(AND($I239&lt;&gt;"",$I239&lt;&gt;0),ROUND(ROUND($I239,3)*Cenas!$B$31*Cenas!C$35,2),0),"")</f>
        <v/>
      </c>
      <c r="M239" s="119" t="str">
        <f>IF($Y239,IF(AND($I239&lt;&gt;"",$I239&lt;&gt;0),ROUND(ROUND($I239,3)*Cenas!$B$31*Cenas!D$35,2),0),"")</f>
        <v/>
      </c>
      <c r="N239" s="140" t="str">
        <f>IF($Y239,IF(AND($I239&lt;&gt;"",$I239&lt;&gt;0),ROUND(ROUND($I239,3)*Cenas!$B$31*Cenas!E$35,2),0),"")</f>
        <v/>
      </c>
      <c r="Q239" s="1" t="e">
        <f t="shared" si="24"/>
        <v>#VALUE!</v>
      </c>
      <c r="R239" s="1" t="e">
        <f t="shared" si="25"/>
        <v>#VALUE!</v>
      </c>
      <c r="S239" s="1" t="e">
        <f t="shared" si="26"/>
        <v>#VALUE!</v>
      </c>
      <c r="T239" t="b">
        <f>OR(IF(U239,IF(W239,#REF!&gt;='Daļu izvēle'!J236)),NOT(W239))</f>
        <v>1</v>
      </c>
      <c r="U239" t="b">
        <f t="shared" si="27"/>
        <v>1</v>
      </c>
      <c r="V239" t="e">
        <f t="shared" si="29"/>
        <v>#VALUE!</v>
      </c>
      <c r="W239" t="b">
        <f>AND(NOT(ISBLANK('Daļu izvēle'!W236)),A239="x")</f>
        <v>0</v>
      </c>
      <c r="Y239" s="56" t="b">
        <f>AND($A239="x",'Daļu izvēle'!W236&lt;&gt;"",'Daļu izvēle'!W236&lt;&gt;0)</f>
        <v>0</v>
      </c>
      <c r="Z239" s="57" t="b">
        <f t="shared" si="30"/>
        <v>0</v>
      </c>
      <c r="AA239" s="57" t="b">
        <f>I239&gt;=0.85*Stādīšana!I239</f>
        <v>1</v>
      </c>
      <c r="AB239" s="57" t="b">
        <f t="shared" si="31"/>
        <v>1</v>
      </c>
    </row>
    <row r="240" spans="1:28" hidden="1" x14ac:dyDescent="0.3">
      <c r="A240" s="445" t="str">
        <f>SUBSTITUTE('Daļu izvēle'!A237,"0","")</f>
        <v/>
      </c>
      <c r="B240" s="443">
        <f>'Daļu izvēle'!B237</f>
        <v>229</v>
      </c>
      <c r="C240" s="365" t="str">
        <f>'Daļu izvēle'!C237</f>
        <v>Ziemeļkurzeme</v>
      </c>
      <c r="D240" s="366" t="str">
        <f>'Daļu izvēle'!D237</f>
        <v>Grīņu</v>
      </c>
      <c r="E240" s="446">
        <f>'Daļu izvēle'!W237</f>
        <v>0</v>
      </c>
      <c r="F240" s="446">
        <f>'Daļu izvēle'!X237</f>
        <v>0</v>
      </c>
      <c r="G240" s="117">
        <f>'Daļu izvēle'!Y237</f>
        <v>0</v>
      </c>
      <c r="H240" s="118">
        <f>'Daļu izvēle'!Z237</f>
        <v>0</v>
      </c>
      <c r="I240" s="383"/>
      <c r="J240" s="454">
        <f t="shared" si="28"/>
        <v>0</v>
      </c>
      <c r="K240" s="139" t="str">
        <f>IF($Y240,IF(AND($I240&lt;&gt;"",$I240&lt;&gt;0),ROUND(ROUND($I240,3)*Cenas!$B$31*Cenas!B$35,2),0),"")</f>
        <v/>
      </c>
      <c r="L240" s="119" t="str">
        <f>IF($Y240,IF(AND($I240&lt;&gt;"",$I240&lt;&gt;0),ROUND(ROUND($I240,3)*Cenas!$B$31*Cenas!C$35,2),0),"")</f>
        <v/>
      </c>
      <c r="M240" s="119" t="str">
        <f>IF($Y240,IF(AND($I240&lt;&gt;"",$I240&lt;&gt;0),ROUND(ROUND($I240,3)*Cenas!$B$31*Cenas!D$35,2),0),"")</f>
        <v/>
      </c>
      <c r="N240" s="140" t="str">
        <f>IF($Y240,IF(AND($I240&lt;&gt;"",$I240&lt;&gt;0),ROUND(ROUND($I240,3)*Cenas!$B$31*Cenas!E$35,2),0),"")</f>
        <v/>
      </c>
      <c r="Q240" s="1" t="e">
        <f t="shared" si="24"/>
        <v>#VALUE!</v>
      </c>
      <c r="R240" s="1" t="e">
        <f t="shared" si="25"/>
        <v>#VALUE!</v>
      </c>
      <c r="S240" s="1" t="e">
        <f t="shared" si="26"/>
        <v>#VALUE!</v>
      </c>
      <c r="T240" t="b">
        <f>OR(IF(U240,IF(W240,#REF!&gt;='Daļu izvēle'!J237)),NOT(W240))</f>
        <v>1</v>
      </c>
      <c r="U240" t="b">
        <f t="shared" si="27"/>
        <v>1</v>
      </c>
      <c r="V240" t="e">
        <f t="shared" si="29"/>
        <v>#VALUE!</v>
      </c>
      <c r="W240" t="b">
        <f>AND(NOT(ISBLANK('Daļu izvēle'!W237)),A240="x")</f>
        <v>0</v>
      </c>
      <c r="Y240" s="56" t="b">
        <f>AND($A240="x",'Daļu izvēle'!W237&lt;&gt;"",'Daļu izvēle'!W237&lt;&gt;0)</f>
        <v>0</v>
      </c>
      <c r="Z240" s="57" t="b">
        <f t="shared" si="30"/>
        <v>0</v>
      </c>
      <c r="AA240" s="57" t="b">
        <f>I240&gt;=0.85*Stādīšana!I240</f>
        <v>1</v>
      </c>
      <c r="AB240" s="57" t="b">
        <f t="shared" si="31"/>
        <v>1</v>
      </c>
    </row>
    <row r="241" spans="1:28" hidden="1" x14ac:dyDescent="0.3">
      <c r="A241" s="445" t="str">
        <f>SUBSTITUTE('Daļu izvēle'!A238,"0","")</f>
        <v/>
      </c>
      <c r="B241" s="443">
        <f>'Daļu izvēle'!B238</f>
        <v>230</v>
      </c>
      <c r="C241" s="365" t="str">
        <f>'Daļu izvēle'!C238</f>
        <v>Ziemeļkurzeme</v>
      </c>
      <c r="D241" s="366" t="str">
        <f>'Daļu izvēle'!D238</f>
        <v>Grīņu</v>
      </c>
      <c r="E241" s="446">
        <f>'Daļu izvēle'!W238</f>
        <v>150</v>
      </c>
      <c r="F241" s="446">
        <f>'Daļu izvēle'!X238</f>
        <v>150</v>
      </c>
      <c r="G241" s="117">
        <f>'Daļu izvēle'!Y238</f>
        <v>0</v>
      </c>
      <c r="H241" s="118">
        <f>'Daļu izvēle'!Z238</f>
        <v>0</v>
      </c>
      <c r="I241" s="383"/>
      <c r="J241" s="454">
        <f t="shared" si="28"/>
        <v>0</v>
      </c>
      <c r="K241" s="139" t="str">
        <f>IF($Y241,IF(AND($I241&lt;&gt;"",$I241&lt;&gt;0),ROUND(ROUND($I241,3)*Cenas!$B$31*Cenas!B$35,2),0),"")</f>
        <v/>
      </c>
      <c r="L241" s="119" t="str">
        <f>IF($Y241,IF(AND($I241&lt;&gt;"",$I241&lt;&gt;0),ROUND(ROUND($I241,3)*Cenas!$B$31*Cenas!C$35,2),0),"")</f>
        <v/>
      </c>
      <c r="M241" s="119" t="str">
        <f>IF($Y241,IF(AND($I241&lt;&gt;"",$I241&lt;&gt;0),ROUND(ROUND($I241,3)*Cenas!$B$31*Cenas!D$35,2),0),"")</f>
        <v/>
      </c>
      <c r="N241" s="140" t="str">
        <f>IF($Y241,IF(AND($I241&lt;&gt;"",$I241&lt;&gt;0),ROUND(ROUND($I241,3)*Cenas!$B$31*Cenas!E$35,2),0),"")</f>
        <v/>
      </c>
      <c r="Q241" s="1" t="e">
        <f t="shared" si="24"/>
        <v>#VALUE!</v>
      </c>
      <c r="R241" s="1" t="e">
        <f t="shared" si="25"/>
        <v>#VALUE!</v>
      </c>
      <c r="S241" s="1" t="e">
        <f t="shared" si="26"/>
        <v>#VALUE!</v>
      </c>
      <c r="T241" t="b">
        <f>OR(IF(U241,IF(W241,#REF!&gt;='Daļu izvēle'!J238)),NOT(W241))</f>
        <v>1</v>
      </c>
      <c r="U241" t="b">
        <f t="shared" si="27"/>
        <v>1</v>
      </c>
      <c r="V241" t="e">
        <f t="shared" si="29"/>
        <v>#VALUE!</v>
      </c>
      <c r="W241" t="b">
        <f>AND(NOT(ISBLANK('Daļu izvēle'!W238)),A241="x")</f>
        <v>0</v>
      </c>
      <c r="Y241" s="56" t="b">
        <f>AND($A241="x",'Daļu izvēle'!W238&lt;&gt;"",'Daļu izvēle'!W238&lt;&gt;0)</f>
        <v>0</v>
      </c>
      <c r="Z241" s="57" t="b">
        <f t="shared" si="30"/>
        <v>0</v>
      </c>
      <c r="AA241" s="57" t="b">
        <f>I241&gt;=0.85*Stādīšana!I241</f>
        <v>1</v>
      </c>
      <c r="AB241" s="57" t="b">
        <f t="shared" si="31"/>
        <v>1</v>
      </c>
    </row>
    <row r="242" spans="1:28" hidden="1" x14ac:dyDescent="0.3">
      <c r="A242" s="445" t="str">
        <f>SUBSTITUTE('Daļu izvēle'!A239,"0","")</f>
        <v/>
      </c>
      <c r="B242" s="443">
        <f>'Daļu izvēle'!B239</f>
        <v>231</v>
      </c>
      <c r="C242" s="365" t="str">
        <f>'Daļu izvēle'!C239</f>
        <v>Ziemeļkurzeme</v>
      </c>
      <c r="D242" s="366" t="str">
        <f>'Daļu izvēle'!D239</f>
        <v>Grīņu</v>
      </c>
      <c r="E242" s="446">
        <f>'Daļu izvēle'!W239</f>
        <v>80</v>
      </c>
      <c r="F242" s="446">
        <f>'Daļu izvēle'!X239</f>
        <v>0</v>
      </c>
      <c r="G242" s="117">
        <f>'Daļu izvēle'!Y239</f>
        <v>0</v>
      </c>
      <c r="H242" s="118">
        <f>'Daļu izvēle'!Z239</f>
        <v>0</v>
      </c>
      <c r="I242" s="383"/>
      <c r="J242" s="454">
        <f t="shared" si="28"/>
        <v>0</v>
      </c>
      <c r="K242" s="139" t="str">
        <f>IF($Y242,IF(AND($I242&lt;&gt;"",$I242&lt;&gt;0),ROUND(ROUND($I242,3)*Cenas!$B$31*Cenas!B$35,2),0),"")</f>
        <v/>
      </c>
      <c r="L242" s="119" t="str">
        <f>IF($Y242,IF(AND($I242&lt;&gt;"",$I242&lt;&gt;0),ROUND(ROUND($I242,3)*Cenas!$B$31*Cenas!C$35,2),0),"")</f>
        <v/>
      </c>
      <c r="M242" s="119" t="str">
        <f>IF($Y242,IF(AND($I242&lt;&gt;"",$I242&lt;&gt;0),ROUND(ROUND($I242,3)*Cenas!$B$31*Cenas!D$35,2),0),"")</f>
        <v/>
      </c>
      <c r="N242" s="140" t="str">
        <f>IF($Y242,IF(AND($I242&lt;&gt;"",$I242&lt;&gt;0),ROUND(ROUND($I242,3)*Cenas!$B$31*Cenas!E$35,2),0),"")</f>
        <v/>
      </c>
      <c r="Q242" s="1" t="e">
        <f t="shared" si="24"/>
        <v>#VALUE!</v>
      </c>
      <c r="R242" s="1" t="e">
        <f t="shared" si="25"/>
        <v>#VALUE!</v>
      </c>
      <c r="S242" s="1" t="e">
        <f t="shared" si="26"/>
        <v>#VALUE!</v>
      </c>
      <c r="T242" t="b">
        <f>OR(IF(U242,IF(W242,#REF!&gt;='Daļu izvēle'!J239)),NOT(W242))</f>
        <v>1</v>
      </c>
      <c r="U242" t="b">
        <f t="shared" si="27"/>
        <v>1</v>
      </c>
      <c r="V242" t="e">
        <f t="shared" si="29"/>
        <v>#VALUE!</v>
      </c>
      <c r="W242" t="b">
        <f>AND(NOT(ISBLANK('Daļu izvēle'!W239)),A242="x")</f>
        <v>0</v>
      </c>
      <c r="Y242" s="56" t="b">
        <f>AND($A242="x",'Daļu izvēle'!W239&lt;&gt;"",'Daļu izvēle'!W239&lt;&gt;0)</f>
        <v>0</v>
      </c>
      <c r="Z242" s="57" t="b">
        <f t="shared" si="30"/>
        <v>0</v>
      </c>
      <c r="AA242" s="57" t="b">
        <f>I242&gt;=0.85*Stādīšana!I242</f>
        <v>1</v>
      </c>
      <c r="AB242" s="57" t="b">
        <f t="shared" si="31"/>
        <v>1</v>
      </c>
    </row>
    <row r="243" spans="1:28" hidden="1" x14ac:dyDescent="0.3">
      <c r="A243" s="445" t="str">
        <f>SUBSTITUTE('Daļu izvēle'!A240,"0","")</f>
        <v/>
      </c>
      <c r="B243" s="443">
        <f>'Daļu izvēle'!B240</f>
        <v>232</v>
      </c>
      <c r="C243" s="365" t="str">
        <f>'Daļu izvēle'!C240</f>
        <v>Ziemeļkurzeme</v>
      </c>
      <c r="D243" s="366" t="str">
        <f>'Daļu izvēle'!D240</f>
        <v>Grīņu</v>
      </c>
      <c r="E243" s="446">
        <f>'Daļu izvēle'!W240</f>
        <v>0</v>
      </c>
      <c r="F243" s="446">
        <f>'Daļu izvēle'!X240</f>
        <v>0</v>
      </c>
      <c r="G243" s="117">
        <f>'Daļu izvēle'!Y240</f>
        <v>0</v>
      </c>
      <c r="H243" s="118">
        <f>'Daļu izvēle'!Z240</f>
        <v>0</v>
      </c>
      <c r="I243" s="383"/>
      <c r="J243" s="454">
        <f t="shared" si="28"/>
        <v>0</v>
      </c>
      <c r="K243" s="139" t="str">
        <f>IF($Y243,IF(AND($I243&lt;&gt;"",$I243&lt;&gt;0),ROUND(ROUND($I243,3)*Cenas!$B$31*Cenas!B$35,2),0),"")</f>
        <v/>
      </c>
      <c r="L243" s="119" t="str">
        <f>IF($Y243,IF(AND($I243&lt;&gt;"",$I243&lt;&gt;0),ROUND(ROUND($I243,3)*Cenas!$B$31*Cenas!C$35,2),0),"")</f>
        <v/>
      </c>
      <c r="M243" s="119" t="str">
        <f>IF($Y243,IF(AND($I243&lt;&gt;"",$I243&lt;&gt;0),ROUND(ROUND($I243,3)*Cenas!$B$31*Cenas!D$35,2),0),"")</f>
        <v/>
      </c>
      <c r="N243" s="140" t="str">
        <f>IF($Y243,IF(AND($I243&lt;&gt;"",$I243&lt;&gt;0),ROUND(ROUND($I243,3)*Cenas!$B$31*Cenas!E$35,2),0),"")</f>
        <v/>
      </c>
      <c r="Q243" s="1" t="e">
        <f t="shared" si="24"/>
        <v>#VALUE!</v>
      </c>
      <c r="R243" s="1" t="e">
        <f t="shared" si="25"/>
        <v>#VALUE!</v>
      </c>
      <c r="S243" s="1" t="e">
        <f t="shared" si="26"/>
        <v>#VALUE!</v>
      </c>
      <c r="T243" t="b">
        <f>OR(IF(U243,IF(W243,#REF!&gt;='Daļu izvēle'!J240)),NOT(W243))</f>
        <v>1</v>
      </c>
      <c r="U243" t="b">
        <f t="shared" si="27"/>
        <v>1</v>
      </c>
      <c r="V243" t="e">
        <f t="shared" si="29"/>
        <v>#VALUE!</v>
      </c>
      <c r="W243" t="b">
        <f>AND(NOT(ISBLANK('Daļu izvēle'!W240)),A243="x")</f>
        <v>0</v>
      </c>
      <c r="Y243" s="56" t="b">
        <f>AND($A243="x",'Daļu izvēle'!W240&lt;&gt;"",'Daļu izvēle'!W240&lt;&gt;0)</f>
        <v>0</v>
      </c>
      <c r="Z243" s="57" t="b">
        <f t="shared" si="30"/>
        <v>0</v>
      </c>
      <c r="AA243" s="57" t="b">
        <f>I243&gt;=0.85*Stādīšana!I243</f>
        <v>1</v>
      </c>
      <c r="AB243" s="57" t="b">
        <f t="shared" si="31"/>
        <v>1</v>
      </c>
    </row>
    <row r="244" spans="1:28" hidden="1" x14ac:dyDescent="0.3">
      <c r="A244" s="445" t="str">
        <f>SUBSTITUTE('Daļu izvēle'!A241,"0","")</f>
        <v/>
      </c>
      <c r="B244" s="443">
        <f>'Daļu izvēle'!B241</f>
        <v>233</v>
      </c>
      <c r="C244" s="365" t="str">
        <f>'Daļu izvēle'!C241</f>
        <v>Ziemeļkurzeme</v>
      </c>
      <c r="D244" s="366" t="str">
        <f>'Daļu izvēle'!D241</f>
        <v>Zilokalnu</v>
      </c>
      <c r="E244" s="446">
        <f>'Daļu izvēle'!W241</f>
        <v>80</v>
      </c>
      <c r="F244" s="446">
        <f>'Daļu izvēle'!X241</f>
        <v>80</v>
      </c>
      <c r="G244" s="117">
        <f>'Daļu izvēle'!Y241</f>
        <v>0</v>
      </c>
      <c r="H244" s="118">
        <f>'Daļu izvēle'!Z241</f>
        <v>0</v>
      </c>
      <c r="I244" s="383"/>
      <c r="J244" s="454">
        <f t="shared" si="28"/>
        <v>0</v>
      </c>
      <c r="K244" s="139" t="str">
        <f>IF($Y244,IF(AND($I244&lt;&gt;"",$I244&lt;&gt;0),ROUND(ROUND($I244,3)*Cenas!$B$31*Cenas!B$35,2),0),"")</f>
        <v/>
      </c>
      <c r="L244" s="119" t="str">
        <f>IF($Y244,IF(AND($I244&lt;&gt;"",$I244&lt;&gt;0),ROUND(ROUND($I244,3)*Cenas!$B$31*Cenas!C$35,2),0),"")</f>
        <v/>
      </c>
      <c r="M244" s="119" t="str">
        <f>IF($Y244,IF(AND($I244&lt;&gt;"",$I244&lt;&gt;0),ROUND(ROUND($I244,3)*Cenas!$B$31*Cenas!D$35,2),0),"")</f>
        <v/>
      </c>
      <c r="N244" s="140" t="str">
        <f>IF($Y244,IF(AND($I244&lt;&gt;"",$I244&lt;&gt;0),ROUND(ROUND($I244,3)*Cenas!$B$31*Cenas!E$35,2),0),"")</f>
        <v/>
      </c>
      <c r="Q244" s="1" t="e">
        <f t="shared" si="24"/>
        <v>#VALUE!</v>
      </c>
      <c r="R244" s="1" t="e">
        <f t="shared" si="25"/>
        <v>#VALUE!</v>
      </c>
      <c r="S244" s="1" t="e">
        <f t="shared" si="26"/>
        <v>#VALUE!</v>
      </c>
      <c r="T244" t="b">
        <f>OR(IF(U244,IF(W244,#REF!&gt;='Daļu izvēle'!J241)),NOT(W244))</f>
        <v>1</v>
      </c>
      <c r="U244" t="b">
        <f t="shared" si="27"/>
        <v>1</v>
      </c>
      <c r="V244" t="e">
        <f t="shared" si="29"/>
        <v>#VALUE!</v>
      </c>
      <c r="W244" t="b">
        <f>AND(NOT(ISBLANK('Daļu izvēle'!W241)),A244="x")</f>
        <v>0</v>
      </c>
      <c r="Y244" s="56" t="b">
        <f>AND($A244="x",'Daļu izvēle'!W241&lt;&gt;"",'Daļu izvēle'!W241&lt;&gt;0)</f>
        <v>0</v>
      </c>
      <c r="Z244" s="57" t="b">
        <f t="shared" si="30"/>
        <v>0</v>
      </c>
      <c r="AA244" s="57" t="b">
        <f>I244&gt;=0.85*Stādīšana!I244</f>
        <v>1</v>
      </c>
      <c r="AB244" s="57" t="b">
        <f t="shared" si="31"/>
        <v>1</v>
      </c>
    </row>
    <row r="245" spans="1:28" hidden="1" x14ac:dyDescent="0.3">
      <c r="A245" s="445" t="str">
        <f>SUBSTITUTE('Daļu izvēle'!A242,"0","")</f>
        <v/>
      </c>
      <c r="B245" s="443">
        <f>'Daļu izvēle'!B242</f>
        <v>234</v>
      </c>
      <c r="C245" s="365" t="str">
        <f>'Daļu izvēle'!C242</f>
        <v>Ziemeļkurzeme</v>
      </c>
      <c r="D245" s="366" t="str">
        <f>'Daļu izvēle'!D242</f>
        <v>Zilokalnu</v>
      </c>
      <c r="E245" s="446">
        <f>'Daļu izvēle'!W242</f>
        <v>45</v>
      </c>
      <c r="F245" s="446">
        <f>'Daļu izvēle'!X242</f>
        <v>0</v>
      </c>
      <c r="G245" s="117">
        <f>'Daļu izvēle'!Y242</f>
        <v>0</v>
      </c>
      <c r="H245" s="118">
        <f>'Daļu izvēle'!Z242</f>
        <v>0</v>
      </c>
      <c r="I245" s="383"/>
      <c r="J245" s="454">
        <f t="shared" si="28"/>
        <v>0</v>
      </c>
      <c r="K245" s="139" t="str">
        <f>IF($Y245,IF(AND($I245&lt;&gt;"",$I245&lt;&gt;0),ROUND(ROUND($I245,3)*Cenas!$B$31*Cenas!B$35,2),0),"")</f>
        <v/>
      </c>
      <c r="L245" s="119" t="str">
        <f>IF($Y245,IF(AND($I245&lt;&gt;"",$I245&lt;&gt;0),ROUND(ROUND($I245,3)*Cenas!$B$31*Cenas!C$35,2),0),"")</f>
        <v/>
      </c>
      <c r="M245" s="119" t="str">
        <f>IF($Y245,IF(AND($I245&lt;&gt;"",$I245&lt;&gt;0),ROUND(ROUND($I245,3)*Cenas!$B$31*Cenas!D$35,2),0),"")</f>
        <v/>
      </c>
      <c r="N245" s="140" t="str">
        <f>IF($Y245,IF(AND($I245&lt;&gt;"",$I245&lt;&gt;0),ROUND(ROUND($I245,3)*Cenas!$B$31*Cenas!E$35,2),0),"")</f>
        <v/>
      </c>
      <c r="Q245" s="1" t="e">
        <f t="shared" si="24"/>
        <v>#VALUE!</v>
      </c>
      <c r="R245" s="1" t="e">
        <f t="shared" si="25"/>
        <v>#VALUE!</v>
      </c>
      <c r="S245" s="1" t="e">
        <f t="shared" si="26"/>
        <v>#VALUE!</v>
      </c>
      <c r="T245" t="b">
        <f>OR(IF(U245,IF(W245,#REF!&gt;='Daļu izvēle'!J242)),NOT(W245))</f>
        <v>1</v>
      </c>
      <c r="U245" t="b">
        <f t="shared" si="27"/>
        <v>1</v>
      </c>
      <c r="V245" t="e">
        <f t="shared" si="29"/>
        <v>#VALUE!</v>
      </c>
      <c r="W245" t="b">
        <f>AND(NOT(ISBLANK('Daļu izvēle'!W242)),A245="x")</f>
        <v>0</v>
      </c>
      <c r="Y245" s="56" t="b">
        <f>AND($A245="x",'Daļu izvēle'!W242&lt;&gt;"",'Daļu izvēle'!W242&lt;&gt;0)</f>
        <v>0</v>
      </c>
      <c r="Z245" s="57" t="b">
        <f t="shared" si="30"/>
        <v>0</v>
      </c>
      <c r="AA245" s="57" t="b">
        <f>I245&gt;=0.85*Stādīšana!I245</f>
        <v>1</v>
      </c>
      <c r="AB245" s="57" t="b">
        <f t="shared" si="31"/>
        <v>1</v>
      </c>
    </row>
    <row r="246" spans="1:28" hidden="1" x14ac:dyDescent="0.3">
      <c r="A246" s="445" t="str">
        <f>SUBSTITUTE('Daļu izvēle'!A243,"0","")</f>
        <v/>
      </c>
      <c r="B246" s="443">
        <f>'Daļu izvēle'!B243</f>
        <v>235</v>
      </c>
      <c r="C246" s="365" t="str">
        <f>'Daļu izvēle'!C243</f>
        <v>Ziemeļkurzeme</v>
      </c>
      <c r="D246" s="366" t="str">
        <f>'Daļu izvēle'!D243</f>
        <v>Zilokalnu</v>
      </c>
      <c r="E246" s="446">
        <f>'Daļu izvēle'!W243</f>
        <v>30</v>
      </c>
      <c r="F246" s="446">
        <f>'Daļu izvēle'!X243</f>
        <v>30</v>
      </c>
      <c r="G246" s="117">
        <f>'Daļu izvēle'!Y243</f>
        <v>0</v>
      </c>
      <c r="H246" s="118">
        <f>'Daļu izvēle'!Z243</f>
        <v>0</v>
      </c>
      <c r="I246" s="383"/>
      <c r="J246" s="454">
        <f t="shared" si="28"/>
        <v>0</v>
      </c>
      <c r="K246" s="139" t="str">
        <f>IF($Y246,IF(AND($I246&lt;&gt;"",$I246&lt;&gt;0),ROUND(ROUND($I246,3)*Cenas!$B$31*Cenas!B$35,2),0),"")</f>
        <v/>
      </c>
      <c r="L246" s="119" t="str">
        <f>IF($Y246,IF(AND($I246&lt;&gt;"",$I246&lt;&gt;0),ROUND(ROUND($I246,3)*Cenas!$B$31*Cenas!C$35,2),0),"")</f>
        <v/>
      </c>
      <c r="M246" s="119" t="str">
        <f>IF($Y246,IF(AND($I246&lt;&gt;"",$I246&lt;&gt;0),ROUND(ROUND($I246,3)*Cenas!$B$31*Cenas!D$35,2),0),"")</f>
        <v/>
      </c>
      <c r="N246" s="140" t="str">
        <f>IF($Y246,IF(AND($I246&lt;&gt;"",$I246&lt;&gt;0),ROUND(ROUND($I246,3)*Cenas!$B$31*Cenas!E$35,2),0),"")</f>
        <v/>
      </c>
      <c r="Q246" s="1" t="e">
        <f t="shared" si="24"/>
        <v>#VALUE!</v>
      </c>
      <c r="R246" s="1" t="e">
        <f t="shared" si="25"/>
        <v>#VALUE!</v>
      </c>
      <c r="S246" s="1" t="e">
        <f t="shared" si="26"/>
        <v>#VALUE!</v>
      </c>
      <c r="T246" t="b">
        <f>OR(IF(U246,IF(W246,#REF!&gt;='Daļu izvēle'!J243)),NOT(W246))</f>
        <v>1</v>
      </c>
      <c r="U246" t="b">
        <f t="shared" si="27"/>
        <v>1</v>
      </c>
      <c r="V246" t="e">
        <f t="shared" si="29"/>
        <v>#VALUE!</v>
      </c>
      <c r="W246" t="b">
        <f>AND(NOT(ISBLANK('Daļu izvēle'!W243)),A246="x")</f>
        <v>0</v>
      </c>
      <c r="Y246" s="56" t="b">
        <f>AND($A246="x",'Daļu izvēle'!W243&lt;&gt;"",'Daļu izvēle'!W243&lt;&gt;0)</f>
        <v>0</v>
      </c>
      <c r="Z246" s="57" t="b">
        <f t="shared" si="30"/>
        <v>0</v>
      </c>
      <c r="AA246" s="57" t="b">
        <f>I246&gt;=0.85*Stādīšana!I246</f>
        <v>1</v>
      </c>
      <c r="AB246" s="57" t="b">
        <f t="shared" si="31"/>
        <v>1</v>
      </c>
    </row>
    <row r="247" spans="1:28" hidden="1" x14ac:dyDescent="0.3">
      <c r="A247" s="445" t="str">
        <f>SUBSTITUTE('Daļu izvēle'!A244,"0","")</f>
        <v/>
      </c>
      <c r="B247" s="443">
        <f>'Daļu izvēle'!B244</f>
        <v>236</v>
      </c>
      <c r="C247" s="365" t="str">
        <f>'Daļu izvēle'!C244</f>
        <v>Ziemeļkurzeme</v>
      </c>
      <c r="D247" s="366" t="str">
        <f>'Daļu izvēle'!D244</f>
        <v>Zilokalnu</v>
      </c>
      <c r="E247" s="446">
        <f>'Daļu izvēle'!W244</f>
        <v>135</v>
      </c>
      <c r="F247" s="446">
        <f>'Daļu izvēle'!X244</f>
        <v>135</v>
      </c>
      <c r="G247" s="117">
        <f>'Daļu izvēle'!Y244</f>
        <v>0</v>
      </c>
      <c r="H247" s="118">
        <f>'Daļu izvēle'!Z244</f>
        <v>0</v>
      </c>
      <c r="I247" s="383"/>
      <c r="J247" s="454">
        <f t="shared" si="28"/>
        <v>0</v>
      </c>
      <c r="K247" s="139" t="str">
        <f>IF($Y247,IF(AND($I247&lt;&gt;"",$I247&lt;&gt;0),ROUND(ROUND($I247,3)*Cenas!$B$31*Cenas!B$35,2),0),"")</f>
        <v/>
      </c>
      <c r="L247" s="119" t="str">
        <f>IF($Y247,IF(AND($I247&lt;&gt;"",$I247&lt;&gt;0),ROUND(ROUND($I247,3)*Cenas!$B$31*Cenas!C$35,2),0),"")</f>
        <v/>
      </c>
      <c r="M247" s="119" t="str">
        <f>IF($Y247,IF(AND($I247&lt;&gt;"",$I247&lt;&gt;0),ROUND(ROUND($I247,3)*Cenas!$B$31*Cenas!D$35,2),0),"")</f>
        <v/>
      </c>
      <c r="N247" s="140" t="str">
        <f>IF($Y247,IF(AND($I247&lt;&gt;"",$I247&lt;&gt;0),ROUND(ROUND($I247,3)*Cenas!$B$31*Cenas!E$35,2),0),"")</f>
        <v/>
      </c>
      <c r="Q247" s="1" t="e">
        <f t="shared" si="24"/>
        <v>#VALUE!</v>
      </c>
      <c r="R247" s="1" t="e">
        <f t="shared" si="25"/>
        <v>#VALUE!</v>
      </c>
      <c r="S247" s="1" t="e">
        <f t="shared" si="26"/>
        <v>#VALUE!</v>
      </c>
      <c r="T247" t="b">
        <f>OR(IF(U247,IF(W247,#REF!&gt;='Daļu izvēle'!J244)),NOT(W247))</f>
        <v>1</v>
      </c>
      <c r="U247" t="b">
        <f t="shared" si="27"/>
        <v>1</v>
      </c>
      <c r="V247" t="e">
        <f t="shared" si="29"/>
        <v>#VALUE!</v>
      </c>
      <c r="W247" t="b">
        <f>AND(NOT(ISBLANK('Daļu izvēle'!W244)),A247="x")</f>
        <v>0</v>
      </c>
      <c r="Y247" s="56" t="b">
        <f>AND($A247="x",'Daļu izvēle'!W244&lt;&gt;"",'Daļu izvēle'!W244&lt;&gt;0)</f>
        <v>0</v>
      </c>
      <c r="Z247" s="57" t="b">
        <f t="shared" si="30"/>
        <v>0</v>
      </c>
      <c r="AA247" s="57" t="b">
        <f>I247&gt;=0.85*Stādīšana!I247</f>
        <v>1</v>
      </c>
      <c r="AB247" s="57" t="b">
        <f t="shared" si="31"/>
        <v>1</v>
      </c>
    </row>
    <row r="248" spans="1:28" hidden="1" x14ac:dyDescent="0.3">
      <c r="A248" s="445" t="str">
        <f>SUBSTITUTE('Daļu izvēle'!A245,"0","")</f>
        <v/>
      </c>
      <c r="B248" s="443">
        <f>'Daļu izvēle'!B245</f>
        <v>237</v>
      </c>
      <c r="C248" s="365" t="str">
        <f>'Daļu izvēle'!C245</f>
        <v>Ziemeļkurzeme</v>
      </c>
      <c r="D248" s="366" t="str">
        <f>'Daļu izvēle'!D245</f>
        <v>Zilokalnu</v>
      </c>
      <c r="E248" s="446">
        <f>'Daļu izvēle'!W245</f>
        <v>60</v>
      </c>
      <c r="F248" s="446">
        <f>'Daļu izvēle'!X245</f>
        <v>0</v>
      </c>
      <c r="G248" s="117">
        <f>'Daļu izvēle'!Y245</f>
        <v>0</v>
      </c>
      <c r="H248" s="118">
        <f>'Daļu izvēle'!Z245</f>
        <v>0</v>
      </c>
      <c r="I248" s="383"/>
      <c r="J248" s="454">
        <f t="shared" si="28"/>
        <v>0</v>
      </c>
      <c r="K248" s="139" t="str">
        <f>IF($Y248,IF(AND($I248&lt;&gt;"",$I248&lt;&gt;0),ROUND(ROUND($I248,3)*Cenas!$B$31*Cenas!B$35,2),0),"")</f>
        <v/>
      </c>
      <c r="L248" s="119" t="str">
        <f>IF($Y248,IF(AND($I248&lt;&gt;"",$I248&lt;&gt;0),ROUND(ROUND($I248,3)*Cenas!$B$31*Cenas!C$35,2),0),"")</f>
        <v/>
      </c>
      <c r="M248" s="119" t="str">
        <f>IF($Y248,IF(AND($I248&lt;&gt;"",$I248&lt;&gt;0),ROUND(ROUND($I248,3)*Cenas!$B$31*Cenas!D$35,2),0),"")</f>
        <v/>
      </c>
      <c r="N248" s="140" t="str">
        <f>IF($Y248,IF(AND($I248&lt;&gt;"",$I248&lt;&gt;0),ROUND(ROUND($I248,3)*Cenas!$B$31*Cenas!E$35,2),0),"")</f>
        <v/>
      </c>
      <c r="Q248" s="1" t="e">
        <f t="shared" si="24"/>
        <v>#VALUE!</v>
      </c>
      <c r="R248" s="1" t="e">
        <f t="shared" si="25"/>
        <v>#VALUE!</v>
      </c>
      <c r="S248" s="1" t="e">
        <f t="shared" si="26"/>
        <v>#VALUE!</v>
      </c>
      <c r="T248" t="b">
        <f>OR(IF(U248,IF(W248,#REF!&gt;='Daļu izvēle'!J245)),NOT(W248))</f>
        <v>1</v>
      </c>
      <c r="U248" t="b">
        <f t="shared" si="27"/>
        <v>1</v>
      </c>
      <c r="V248" t="e">
        <f t="shared" si="29"/>
        <v>#VALUE!</v>
      </c>
      <c r="W248" t="b">
        <f>AND(NOT(ISBLANK('Daļu izvēle'!W245)),A248="x")</f>
        <v>0</v>
      </c>
      <c r="Y248" s="56" t="b">
        <f>AND($A248="x",'Daļu izvēle'!W245&lt;&gt;"",'Daļu izvēle'!W245&lt;&gt;0)</f>
        <v>0</v>
      </c>
      <c r="Z248" s="57" t="b">
        <f t="shared" si="30"/>
        <v>0</v>
      </c>
      <c r="AA248" s="57" t="b">
        <f>I248&gt;=0.85*Stādīšana!I248</f>
        <v>1</v>
      </c>
      <c r="AB248" s="57" t="b">
        <f t="shared" si="31"/>
        <v>1</v>
      </c>
    </row>
    <row r="249" spans="1:28" hidden="1" x14ac:dyDescent="0.3">
      <c r="A249" s="445" t="str">
        <f>SUBSTITUTE('Daļu izvēle'!A246,"0","")</f>
        <v/>
      </c>
      <c r="B249" s="443">
        <f>'Daļu izvēle'!B246</f>
        <v>238</v>
      </c>
      <c r="C249" s="365" t="str">
        <f>'Daļu izvēle'!C246</f>
        <v>Ziemeļkurzeme</v>
      </c>
      <c r="D249" s="366" t="str">
        <f>'Daļu izvēle'!D246</f>
        <v>Rindas</v>
      </c>
      <c r="E249" s="446">
        <f>'Daļu izvēle'!W246</f>
        <v>40</v>
      </c>
      <c r="F249" s="446">
        <f>'Daļu izvēle'!X246</f>
        <v>40</v>
      </c>
      <c r="G249" s="117">
        <f>'Daļu izvēle'!Y246</f>
        <v>0</v>
      </c>
      <c r="H249" s="118">
        <f>'Daļu izvēle'!Z246</f>
        <v>0</v>
      </c>
      <c r="I249" s="383"/>
      <c r="J249" s="454">
        <f t="shared" si="28"/>
        <v>0</v>
      </c>
      <c r="K249" s="139" t="str">
        <f>IF($Y249,IF(AND($I249&lt;&gt;"",$I249&lt;&gt;0),ROUND(ROUND($I249,3)*Cenas!$B$31*Cenas!B$35,2),0),"")</f>
        <v/>
      </c>
      <c r="L249" s="119" t="str">
        <f>IF($Y249,IF(AND($I249&lt;&gt;"",$I249&lt;&gt;0),ROUND(ROUND($I249,3)*Cenas!$B$31*Cenas!C$35,2),0),"")</f>
        <v/>
      </c>
      <c r="M249" s="119" t="str">
        <f>IF($Y249,IF(AND($I249&lt;&gt;"",$I249&lt;&gt;0),ROUND(ROUND($I249,3)*Cenas!$B$31*Cenas!D$35,2),0),"")</f>
        <v/>
      </c>
      <c r="N249" s="140" t="str">
        <f>IF($Y249,IF(AND($I249&lt;&gt;"",$I249&lt;&gt;0),ROUND(ROUND($I249,3)*Cenas!$B$31*Cenas!E$35,2),0),"")</f>
        <v/>
      </c>
      <c r="Q249" s="1" t="e">
        <f t="shared" si="24"/>
        <v>#VALUE!</v>
      </c>
      <c r="R249" s="1" t="e">
        <f t="shared" si="25"/>
        <v>#VALUE!</v>
      </c>
      <c r="S249" s="1" t="e">
        <f t="shared" si="26"/>
        <v>#VALUE!</v>
      </c>
      <c r="T249" t="b">
        <f>OR(IF(U249,IF(W249,#REF!&gt;='Daļu izvēle'!J246)),NOT(W249))</f>
        <v>1</v>
      </c>
      <c r="U249" t="b">
        <f t="shared" si="27"/>
        <v>1</v>
      </c>
      <c r="V249" t="e">
        <f t="shared" si="29"/>
        <v>#VALUE!</v>
      </c>
      <c r="W249" t="b">
        <f>AND(NOT(ISBLANK('Daļu izvēle'!W246)),A249="x")</f>
        <v>0</v>
      </c>
      <c r="Y249" s="56" t="b">
        <f>AND($A249="x",'Daļu izvēle'!W246&lt;&gt;"",'Daļu izvēle'!W246&lt;&gt;0)</f>
        <v>0</v>
      </c>
      <c r="Z249" s="57" t="b">
        <f t="shared" si="30"/>
        <v>0</v>
      </c>
      <c r="AA249" s="57" t="b">
        <f>I249&gt;=0.85*Stādīšana!I249</f>
        <v>1</v>
      </c>
      <c r="AB249" s="57" t="b">
        <f t="shared" si="31"/>
        <v>1</v>
      </c>
    </row>
    <row r="250" spans="1:28" hidden="1" x14ac:dyDescent="0.3">
      <c r="A250" s="445" t="str">
        <f>SUBSTITUTE('Daļu izvēle'!A247,"0","")</f>
        <v/>
      </c>
      <c r="B250" s="443">
        <f>'Daļu izvēle'!B247</f>
        <v>239</v>
      </c>
      <c r="C250" s="365" t="str">
        <f>'Daļu izvēle'!C247</f>
        <v>Ziemeļkurzeme</v>
      </c>
      <c r="D250" s="366" t="str">
        <f>'Daļu izvēle'!D247</f>
        <v>Rindas</v>
      </c>
      <c r="E250" s="446">
        <f>'Daļu izvēle'!W247</f>
        <v>0</v>
      </c>
      <c r="F250" s="446">
        <f>'Daļu izvēle'!X247</f>
        <v>0</v>
      </c>
      <c r="G250" s="117">
        <f>'Daļu izvēle'!Y247</f>
        <v>0</v>
      </c>
      <c r="H250" s="118">
        <f>'Daļu izvēle'!Z247</f>
        <v>0</v>
      </c>
      <c r="I250" s="383"/>
      <c r="J250" s="454">
        <f t="shared" si="28"/>
        <v>0</v>
      </c>
      <c r="K250" s="139" t="str">
        <f>IF($Y250,IF(AND($I250&lt;&gt;"",$I250&lt;&gt;0),ROUND(ROUND($I250,3)*Cenas!$B$31*Cenas!B$35,2),0),"")</f>
        <v/>
      </c>
      <c r="L250" s="119" t="str">
        <f>IF($Y250,IF(AND($I250&lt;&gt;"",$I250&lt;&gt;0),ROUND(ROUND($I250,3)*Cenas!$B$31*Cenas!C$35,2),0),"")</f>
        <v/>
      </c>
      <c r="M250" s="119" t="str">
        <f>IF($Y250,IF(AND($I250&lt;&gt;"",$I250&lt;&gt;0),ROUND(ROUND($I250,3)*Cenas!$B$31*Cenas!D$35,2),0),"")</f>
        <v/>
      </c>
      <c r="N250" s="140" t="str">
        <f>IF($Y250,IF(AND($I250&lt;&gt;"",$I250&lt;&gt;0),ROUND(ROUND($I250,3)*Cenas!$B$31*Cenas!E$35,2),0),"")</f>
        <v/>
      </c>
      <c r="Q250" s="1" t="e">
        <f t="shared" si="24"/>
        <v>#VALUE!</v>
      </c>
      <c r="R250" s="1" t="e">
        <f t="shared" si="25"/>
        <v>#VALUE!</v>
      </c>
      <c r="S250" s="1" t="e">
        <f t="shared" si="26"/>
        <v>#VALUE!</v>
      </c>
      <c r="T250" t="b">
        <f>OR(IF(U250,IF(W250,#REF!&gt;='Daļu izvēle'!J247)),NOT(W250))</f>
        <v>1</v>
      </c>
      <c r="U250" t="b">
        <f t="shared" si="27"/>
        <v>1</v>
      </c>
      <c r="V250" t="e">
        <f t="shared" si="29"/>
        <v>#VALUE!</v>
      </c>
      <c r="W250" t="b">
        <f>AND(NOT(ISBLANK('Daļu izvēle'!W247)),A250="x")</f>
        <v>0</v>
      </c>
      <c r="Y250" s="56" t="b">
        <f>AND($A250="x",'Daļu izvēle'!W247&lt;&gt;"",'Daļu izvēle'!W247&lt;&gt;0)</f>
        <v>0</v>
      </c>
      <c r="Z250" s="57" t="b">
        <f t="shared" si="30"/>
        <v>0</v>
      </c>
      <c r="AA250" s="57" t="b">
        <f>I250&gt;=0.85*Stādīšana!I250</f>
        <v>1</v>
      </c>
      <c r="AB250" s="57" t="b">
        <f t="shared" si="31"/>
        <v>1</v>
      </c>
    </row>
    <row r="251" spans="1:28" hidden="1" x14ac:dyDescent="0.3">
      <c r="A251" s="445" t="str">
        <f>SUBSTITUTE('Daļu izvēle'!A248,"0","")</f>
        <v/>
      </c>
      <c r="B251" s="443">
        <f>'Daļu izvēle'!B248</f>
        <v>240</v>
      </c>
      <c r="C251" s="365" t="str">
        <f>'Daļu izvēle'!C248</f>
        <v>Ziemeļkurzeme</v>
      </c>
      <c r="D251" s="366" t="str">
        <f>'Daļu izvēle'!D248</f>
        <v>Raķupes</v>
      </c>
      <c r="E251" s="446">
        <f>'Daļu izvēle'!W248</f>
        <v>80</v>
      </c>
      <c r="F251" s="446">
        <f>'Daļu izvēle'!X248</f>
        <v>80</v>
      </c>
      <c r="G251" s="117">
        <f>'Daļu izvēle'!Y248</f>
        <v>0</v>
      </c>
      <c r="H251" s="118">
        <f>'Daļu izvēle'!Z248</f>
        <v>0</v>
      </c>
      <c r="I251" s="383"/>
      <c r="J251" s="454">
        <f t="shared" si="28"/>
        <v>0</v>
      </c>
      <c r="K251" s="139" t="str">
        <f>IF($Y251,IF(AND($I251&lt;&gt;"",$I251&lt;&gt;0),ROUND(ROUND($I251,3)*Cenas!$B$31*Cenas!B$35,2),0),"")</f>
        <v/>
      </c>
      <c r="L251" s="119" t="str">
        <f>IF($Y251,IF(AND($I251&lt;&gt;"",$I251&lt;&gt;0),ROUND(ROUND($I251,3)*Cenas!$B$31*Cenas!C$35,2),0),"")</f>
        <v/>
      </c>
      <c r="M251" s="119" t="str">
        <f>IF($Y251,IF(AND($I251&lt;&gt;"",$I251&lt;&gt;0),ROUND(ROUND($I251,3)*Cenas!$B$31*Cenas!D$35,2),0),"")</f>
        <v/>
      </c>
      <c r="N251" s="140" t="str">
        <f>IF($Y251,IF(AND($I251&lt;&gt;"",$I251&lt;&gt;0),ROUND(ROUND($I251,3)*Cenas!$B$31*Cenas!E$35,2),0),"")</f>
        <v/>
      </c>
      <c r="Q251" s="1" t="e">
        <f t="shared" si="24"/>
        <v>#VALUE!</v>
      </c>
      <c r="R251" s="1" t="e">
        <f t="shared" si="25"/>
        <v>#VALUE!</v>
      </c>
      <c r="S251" s="1" t="e">
        <f t="shared" si="26"/>
        <v>#VALUE!</v>
      </c>
      <c r="T251" t="b">
        <f>OR(IF(U251,IF(W251,#REF!&gt;='Daļu izvēle'!J248)),NOT(W251))</f>
        <v>1</v>
      </c>
      <c r="U251" t="b">
        <f t="shared" si="27"/>
        <v>1</v>
      </c>
      <c r="V251" t="e">
        <f t="shared" si="29"/>
        <v>#VALUE!</v>
      </c>
      <c r="W251" t="b">
        <f>AND(NOT(ISBLANK('Daļu izvēle'!W248)),A251="x")</f>
        <v>0</v>
      </c>
      <c r="Y251" s="56" t="b">
        <f>AND($A251="x",'Daļu izvēle'!W248&lt;&gt;"",'Daļu izvēle'!W248&lt;&gt;0)</f>
        <v>0</v>
      </c>
      <c r="Z251" s="57" t="b">
        <f t="shared" si="30"/>
        <v>0</v>
      </c>
      <c r="AA251" s="57" t="b">
        <f>I251&gt;=0.85*Stādīšana!I251</f>
        <v>1</v>
      </c>
      <c r="AB251" s="57" t="b">
        <f t="shared" si="31"/>
        <v>1</v>
      </c>
    </row>
    <row r="252" spans="1:28" hidden="1" x14ac:dyDescent="0.3">
      <c r="A252" s="445" t="str">
        <f>SUBSTITUTE('Daļu izvēle'!A249,"0","")</f>
        <v/>
      </c>
      <c r="B252" s="443">
        <f>'Daļu izvēle'!B249</f>
        <v>241</v>
      </c>
      <c r="C252" s="365" t="str">
        <f>'Daļu izvēle'!C249</f>
        <v>Ziemeļkurzeme</v>
      </c>
      <c r="D252" s="366" t="str">
        <f>'Daļu izvēle'!D249</f>
        <v>Raķupes</v>
      </c>
      <c r="E252" s="446">
        <f>'Daļu izvēle'!W249</f>
        <v>80</v>
      </c>
      <c r="F252" s="446">
        <f>'Daļu izvēle'!X249</f>
        <v>80</v>
      </c>
      <c r="G252" s="117">
        <f>'Daļu izvēle'!Y249</f>
        <v>0</v>
      </c>
      <c r="H252" s="118">
        <f>'Daļu izvēle'!Z249</f>
        <v>0</v>
      </c>
      <c r="I252" s="383"/>
      <c r="J252" s="454">
        <f t="shared" si="28"/>
        <v>0</v>
      </c>
      <c r="K252" s="139" t="str">
        <f>IF($Y252,IF(AND($I252&lt;&gt;"",$I252&lt;&gt;0),ROUND(ROUND($I252,3)*Cenas!$B$31*Cenas!B$35,2),0),"")</f>
        <v/>
      </c>
      <c r="L252" s="119" t="str">
        <f>IF($Y252,IF(AND($I252&lt;&gt;"",$I252&lt;&gt;0),ROUND(ROUND($I252,3)*Cenas!$B$31*Cenas!C$35,2),0),"")</f>
        <v/>
      </c>
      <c r="M252" s="119" t="str">
        <f>IF($Y252,IF(AND($I252&lt;&gt;"",$I252&lt;&gt;0),ROUND(ROUND($I252,3)*Cenas!$B$31*Cenas!D$35,2),0),"")</f>
        <v/>
      </c>
      <c r="N252" s="140" t="str">
        <f>IF($Y252,IF(AND($I252&lt;&gt;"",$I252&lt;&gt;0),ROUND(ROUND($I252,3)*Cenas!$B$31*Cenas!E$35,2),0),"")</f>
        <v/>
      </c>
      <c r="Q252" s="1" t="e">
        <f t="shared" si="24"/>
        <v>#VALUE!</v>
      </c>
      <c r="R252" s="1" t="e">
        <f t="shared" si="25"/>
        <v>#VALUE!</v>
      </c>
      <c r="S252" s="1" t="e">
        <f t="shared" si="26"/>
        <v>#VALUE!</v>
      </c>
      <c r="T252" t="b">
        <f>OR(IF(U252,IF(W252,#REF!&gt;='Daļu izvēle'!J249)),NOT(W252))</f>
        <v>1</v>
      </c>
      <c r="U252" t="b">
        <f t="shared" si="27"/>
        <v>1</v>
      </c>
      <c r="V252" t="e">
        <f t="shared" si="29"/>
        <v>#VALUE!</v>
      </c>
      <c r="W252" t="b">
        <f>AND(NOT(ISBLANK('Daļu izvēle'!W249)),A252="x")</f>
        <v>0</v>
      </c>
      <c r="Y252" s="56" t="b">
        <f>AND($A252="x",'Daļu izvēle'!W249&lt;&gt;"",'Daļu izvēle'!W249&lt;&gt;0)</f>
        <v>0</v>
      </c>
      <c r="Z252" s="57" t="b">
        <f t="shared" si="30"/>
        <v>0</v>
      </c>
      <c r="AA252" s="57" t="b">
        <f>I252&gt;=0.85*Stādīšana!I252</f>
        <v>1</v>
      </c>
      <c r="AB252" s="57" t="b">
        <f t="shared" si="31"/>
        <v>1</v>
      </c>
    </row>
    <row r="253" spans="1:28" hidden="1" x14ac:dyDescent="0.3">
      <c r="A253" s="445" t="str">
        <f>SUBSTITUTE('Daļu izvēle'!A250,"0","")</f>
        <v/>
      </c>
      <c r="B253" s="443">
        <f>'Daļu izvēle'!B250</f>
        <v>242</v>
      </c>
      <c r="C253" s="365" t="str">
        <f>'Daļu izvēle'!C250</f>
        <v>Ziemeļkurzeme</v>
      </c>
      <c r="D253" s="366" t="str">
        <f>'Daļu izvēle'!D250</f>
        <v>Raķupes</v>
      </c>
      <c r="E253" s="446">
        <f>'Daļu izvēle'!W250</f>
        <v>120</v>
      </c>
      <c r="F253" s="446">
        <f>'Daļu izvēle'!X250</f>
        <v>0</v>
      </c>
      <c r="G253" s="117">
        <f>'Daļu izvēle'!Y250</f>
        <v>0</v>
      </c>
      <c r="H253" s="118">
        <f>'Daļu izvēle'!Z250</f>
        <v>0</v>
      </c>
      <c r="I253" s="383"/>
      <c r="J253" s="454">
        <f t="shared" si="28"/>
        <v>0</v>
      </c>
      <c r="K253" s="139" t="str">
        <f>IF($Y253,IF(AND($I253&lt;&gt;"",$I253&lt;&gt;0),ROUND(ROUND($I253,3)*Cenas!$B$31*Cenas!B$35,2),0),"")</f>
        <v/>
      </c>
      <c r="L253" s="119" t="str">
        <f>IF($Y253,IF(AND($I253&lt;&gt;"",$I253&lt;&gt;0),ROUND(ROUND($I253,3)*Cenas!$B$31*Cenas!C$35,2),0),"")</f>
        <v/>
      </c>
      <c r="M253" s="119" t="str">
        <f>IF($Y253,IF(AND($I253&lt;&gt;"",$I253&lt;&gt;0),ROUND(ROUND($I253,3)*Cenas!$B$31*Cenas!D$35,2),0),"")</f>
        <v/>
      </c>
      <c r="N253" s="140" t="str">
        <f>IF($Y253,IF(AND($I253&lt;&gt;"",$I253&lt;&gt;0),ROUND(ROUND($I253,3)*Cenas!$B$31*Cenas!E$35,2),0),"")</f>
        <v/>
      </c>
      <c r="Q253" s="1" t="e">
        <f t="shared" si="24"/>
        <v>#VALUE!</v>
      </c>
      <c r="R253" s="1" t="e">
        <f t="shared" si="25"/>
        <v>#VALUE!</v>
      </c>
      <c r="S253" s="1" t="e">
        <f t="shared" si="26"/>
        <v>#VALUE!</v>
      </c>
      <c r="T253" t="b">
        <f>OR(IF(U253,IF(W253,#REF!&gt;='Daļu izvēle'!J250)),NOT(W253))</f>
        <v>1</v>
      </c>
      <c r="U253" t="b">
        <f t="shared" si="27"/>
        <v>1</v>
      </c>
      <c r="V253" t="e">
        <f t="shared" si="29"/>
        <v>#VALUE!</v>
      </c>
      <c r="W253" t="b">
        <f>AND(NOT(ISBLANK('Daļu izvēle'!W250)),A253="x")</f>
        <v>0</v>
      </c>
      <c r="Y253" s="56" t="b">
        <f>AND($A253="x",'Daļu izvēle'!W250&lt;&gt;"",'Daļu izvēle'!W250&lt;&gt;0)</f>
        <v>0</v>
      </c>
      <c r="Z253" s="57" t="b">
        <f t="shared" si="30"/>
        <v>0</v>
      </c>
      <c r="AA253" s="57" t="b">
        <f>I253&gt;=0.85*Stādīšana!I253</f>
        <v>1</v>
      </c>
      <c r="AB253" s="57" t="b">
        <f t="shared" si="31"/>
        <v>1</v>
      </c>
    </row>
    <row r="254" spans="1:28" hidden="1" x14ac:dyDescent="0.3">
      <c r="A254" s="445" t="str">
        <f>SUBSTITUTE('Daļu izvēle'!A251,"0","")</f>
        <v/>
      </c>
      <c r="B254" s="443">
        <f>'Daļu izvēle'!B251</f>
        <v>243</v>
      </c>
      <c r="C254" s="365" t="str">
        <f>'Daļu izvēle'!C251</f>
        <v>Ziemeļkurzeme</v>
      </c>
      <c r="D254" s="366" t="str">
        <f>'Daļu izvēle'!D251</f>
        <v>Raķupes</v>
      </c>
      <c r="E254" s="446">
        <f>'Daļu izvēle'!W251</f>
        <v>50</v>
      </c>
      <c r="F254" s="446">
        <f>'Daļu izvēle'!X251</f>
        <v>0</v>
      </c>
      <c r="G254" s="117">
        <f>'Daļu izvēle'!Y251</f>
        <v>0</v>
      </c>
      <c r="H254" s="118">
        <f>'Daļu izvēle'!Z251</f>
        <v>0</v>
      </c>
      <c r="I254" s="383"/>
      <c r="J254" s="454">
        <f t="shared" si="28"/>
        <v>0</v>
      </c>
      <c r="K254" s="139" t="str">
        <f>IF($Y254,IF(AND($I254&lt;&gt;"",$I254&lt;&gt;0),ROUND(ROUND($I254,3)*Cenas!$B$31*Cenas!B$35,2),0),"")</f>
        <v/>
      </c>
      <c r="L254" s="119" t="str">
        <f>IF($Y254,IF(AND($I254&lt;&gt;"",$I254&lt;&gt;0),ROUND(ROUND($I254,3)*Cenas!$B$31*Cenas!C$35,2),0),"")</f>
        <v/>
      </c>
      <c r="M254" s="119" t="str">
        <f>IF($Y254,IF(AND($I254&lt;&gt;"",$I254&lt;&gt;0),ROUND(ROUND($I254,3)*Cenas!$B$31*Cenas!D$35,2),0),"")</f>
        <v/>
      </c>
      <c r="N254" s="140" t="str">
        <f>IF($Y254,IF(AND($I254&lt;&gt;"",$I254&lt;&gt;0),ROUND(ROUND($I254,3)*Cenas!$B$31*Cenas!E$35,2),0),"")</f>
        <v/>
      </c>
      <c r="Q254" s="1" t="e">
        <f t="shared" si="24"/>
        <v>#VALUE!</v>
      </c>
      <c r="R254" s="1" t="e">
        <f t="shared" si="25"/>
        <v>#VALUE!</v>
      </c>
      <c r="S254" s="1" t="e">
        <f t="shared" si="26"/>
        <v>#VALUE!</v>
      </c>
      <c r="T254" t="b">
        <f>OR(IF(U254,IF(W254,#REF!&gt;='Daļu izvēle'!J251)),NOT(W254))</f>
        <v>1</v>
      </c>
      <c r="U254" t="b">
        <f t="shared" si="27"/>
        <v>1</v>
      </c>
      <c r="V254" t="e">
        <f t="shared" si="29"/>
        <v>#VALUE!</v>
      </c>
      <c r="W254" t="b">
        <f>AND(NOT(ISBLANK('Daļu izvēle'!W251)),A254="x")</f>
        <v>0</v>
      </c>
      <c r="Y254" s="56" t="b">
        <f>AND($A254="x",'Daļu izvēle'!W251&lt;&gt;"",'Daļu izvēle'!W251&lt;&gt;0)</f>
        <v>0</v>
      </c>
      <c r="Z254" s="57" t="b">
        <f t="shared" si="30"/>
        <v>0</v>
      </c>
      <c r="AA254" s="57" t="b">
        <f>I254&gt;=0.85*Stādīšana!I254</f>
        <v>1</v>
      </c>
      <c r="AB254" s="57" t="b">
        <f t="shared" si="31"/>
        <v>1</v>
      </c>
    </row>
    <row r="255" spans="1:28" hidden="1" x14ac:dyDescent="0.3">
      <c r="A255" s="445" t="str">
        <f>SUBSTITUTE('Daļu izvēle'!A252,"0","")</f>
        <v/>
      </c>
      <c r="B255" s="443">
        <f>'Daļu izvēle'!B252</f>
        <v>244</v>
      </c>
      <c r="C255" s="365" t="str">
        <f>'Daļu izvēle'!C252</f>
        <v>Ziemeļkurzeme</v>
      </c>
      <c r="D255" s="366" t="str">
        <f>'Daļu izvēle'!D252</f>
        <v>Raķupes</v>
      </c>
      <c r="E255" s="446">
        <f>'Daļu izvēle'!W252</f>
        <v>0</v>
      </c>
      <c r="F255" s="446">
        <f>'Daļu izvēle'!X252</f>
        <v>0</v>
      </c>
      <c r="G255" s="117">
        <f>'Daļu izvēle'!Y252</f>
        <v>0</v>
      </c>
      <c r="H255" s="118">
        <f>'Daļu izvēle'!Z252</f>
        <v>0</v>
      </c>
      <c r="I255" s="383"/>
      <c r="J255" s="454">
        <f t="shared" si="28"/>
        <v>0</v>
      </c>
      <c r="K255" s="139" t="str">
        <f>IF($Y255,IF(AND($I255&lt;&gt;"",$I255&lt;&gt;0),ROUND(ROUND($I255,3)*Cenas!$B$31*Cenas!B$35,2),0),"")</f>
        <v/>
      </c>
      <c r="L255" s="119" t="str">
        <f>IF($Y255,IF(AND($I255&lt;&gt;"",$I255&lt;&gt;0),ROUND(ROUND($I255,3)*Cenas!$B$31*Cenas!C$35,2),0),"")</f>
        <v/>
      </c>
      <c r="M255" s="119" t="str">
        <f>IF($Y255,IF(AND($I255&lt;&gt;"",$I255&lt;&gt;0),ROUND(ROUND($I255,3)*Cenas!$B$31*Cenas!D$35,2),0),"")</f>
        <v/>
      </c>
      <c r="N255" s="140" t="str">
        <f>IF($Y255,IF(AND($I255&lt;&gt;"",$I255&lt;&gt;0),ROUND(ROUND($I255,3)*Cenas!$B$31*Cenas!E$35,2),0),"")</f>
        <v/>
      </c>
      <c r="Q255" s="1" t="e">
        <f t="shared" si="24"/>
        <v>#VALUE!</v>
      </c>
      <c r="R255" s="1" t="e">
        <f t="shared" si="25"/>
        <v>#VALUE!</v>
      </c>
      <c r="S255" s="1" t="e">
        <f t="shared" si="26"/>
        <v>#VALUE!</v>
      </c>
      <c r="T255" t="b">
        <f>OR(IF(U255,IF(W255,#REF!&gt;='Daļu izvēle'!J252)),NOT(W255))</f>
        <v>1</v>
      </c>
      <c r="U255" t="b">
        <f t="shared" si="27"/>
        <v>1</v>
      </c>
      <c r="V255" t="e">
        <f t="shared" si="29"/>
        <v>#VALUE!</v>
      </c>
      <c r="W255" t="b">
        <f>AND(NOT(ISBLANK('Daļu izvēle'!W252)),A255="x")</f>
        <v>0</v>
      </c>
      <c r="Y255" s="56" t="b">
        <f>AND($A255="x",'Daļu izvēle'!W252&lt;&gt;"",'Daļu izvēle'!W252&lt;&gt;0)</f>
        <v>0</v>
      </c>
      <c r="Z255" s="57" t="b">
        <f t="shared" si="30"/>
        <v>0</v>
      </c>
      <c r="AA255" s="57" t="b">
        <f>I255&gt;=0.85*Stādīšana!I255</f>
        <v>1</v>
      </c>
      <c r="AB255" s="57" t="b">
        <f t="shared" si="31"/>
        <v>1</v>
      </c>
    </row>
    <row r="256" spans="1:28" hidden="1" x14ac:dyDescent="0.3">
      <c r="A256" s="445" t="str">
        <f>SUBSTITUTE('Daļu izvēle'!A253,"0","")</f>
        <v/>
      </c>
      <c r="B256" s="443">
        <f>'Daļu izvēle'!B253</f>
        <v>245</v>
      </c>
      <c r="C256" s="365" t="str">
        <f>'Daļu izvēle'!C253</f>
        <v>Ziemeļkurzeme</v>
      </c>
      <c r="D256" s="366" t="str">
        <f>'Daļu izvēle'!D253</f>
        <v>Raķupes</v>
      </c>
      <c r="E256" s="446">
        <f>'Daļu izvēle'!W253</f>
        <v>0</v>
      </c>
      <c r="F256" s="446">
        <f>'Daļu izvēle'!X253</f>
        <v>0</v>
      </c>
      <c r="G256" s="117">
        <f>'Daļu izvēle'!Y253</f>
        <v>0</v>
      </c>
      <c r="H256" s="118">
        <f>'Daļu izvēle'!Z253</f>
        <v>0</v>
      </c>
      <c r="I256" s="383"/>
      <c r="J256" s="454">
        <f t="shared" si="28"/>
        <v>0</v>
      </c>
      <c r="K256" s="139" t="str">
        <f>IF($Y256,IF(AND($I256&lt;&gt;"",$I256&lt;&gt;0),ROUND(ROUND($I256,3)*Cenas!$B$31*Cenas!B$35,2),0),"")</f>
        <v/>
      </c>
      <c r="L256" s="119" t="str">
        <f>IF($Y256,IF(AND($I256&lt;&gt;"",$I256&lt;&gt;0),ROUND(ROUND($I256,3)*Cenas!$B$31*Cenas!C$35,2),0),"")</f>
        <v/>
      </c>
      <c r="M256" s="119" t="str">
        <f>IF($Y256,IF(AND($I256&lt;&gt;"",$I256&lt;&gt;0),ROUND(ROUND($I256,3)*Cenas!$B$31*Cenas!D$35,2),0),"")</f>
        <v/>
      </c>
      <c r="N256" s="140" t="str">
        <f>IF($Y256,IF(AND($I256&lt;&gt;"",$I256&lt;&gt;0),ROUND(ROUND($I256,3)*Cenas!$B$31*Cenas!E$35,2),0),"")</f>
        <v/>
      </c>
      <c r="Q256" s="1" t="e">
        <f t="shared" si="24"/>
        <v>#VALUE!</v>
      </c>
      <c r="R256" s="1" t="e">
        <f t="shared" si="25"/>
        <v>#VALUE!</v>
      </c>
      <c r="S256" s="1" t="e">
        <f t="shared" si="26"/>
        <v>#VALUE!</v>
      </c>
      <c r="T256" t="b">
        <f>OR(IF(U256,IF(W256,#REF!&gt;='Daļu izvēle'!J253)),NOT(W256))</f>
        <v>1</v>
      </c>
      <c r="U256" t="b">
        <f t="shared" si="27"/>
        <v>1</v>
      </c>
      <c r="V256" t="e">
        <f t="shared" si="29"/>
        <v>#VALUE!</v>
      </c>
      <c r="W256" t="b">
        <f>AND(NOT(ISBLANK('Daļu izvēle'!W253)),A256="x")</f>
        <v>0</v>
      </c>
      <c r="Y256" s="56" t="b">
        <f>AND($A256="x",'Daļu izvēle'!W253&lt;&gt;"",'Daļu izvēle'!W253&lt;&gt;0)</f>
        <v>0</v>
      </c>
      <c r="Z256" s="57" t="b">
        <f t="shared" si="30"/>
        <v>0</v>
      </c>
      <c r="AA256" s="57" t="b">
        <f>I256&gt;=0.85*Stādīšana!I256</f>
        <v>1</v>
      </c>
      <c r="AB256" s="57" t="b">
        <f t="shared" si="31"/>
        <v>1</v>
      </c>
    </row>
    <row r="257" spans="1:28" hidden="1" x14ac:dyDescent="0.3">
      <c r="A257" s="445" t="str">
        <f>SUBSTITUTE('Daļu izvēle'!A254,"0","")</f>
        <v/>
      </c>
      <c r="B257" s="443">
        <f>'Daļu izvēle'!B254</f>
        <v>246</v>
      </c>
      <c r="C257" s="365" t="str">
        <f>'Daļu izvēle'!C254</f>
        <v>Ziemeļkurzeme</v>
      </c>
      <c r="D257" s="366" t="str">
        <f>'Daļu izvēle'!D254</f>
        <v>Raķupes</v>
      </c>
      <c r="E257" s="446">
        <f>'Daļu izvēle'!W254</f>
        <v>0</v>
      </c>
      <c r="F257" s="446">
        <f>'Daļu izvēle'!X254</f>
        <v>0</v>
      </c>
      <c r="G257" s="117">
        <f>'Daļu izvēle'!Y254</f>
        <v>0</v>
      </c>
      <c r="H257" s="118">
        <f>'Daļu izvēle'!Z254</f>
        <v>0</v>
      </c>
      <c r="I257" s="383"/>
      <c r="J257" s="454">
        <f t="shared" si="28"/>
        <v>0</v>
      </c>
      <c r="K257" s="139" t="str">
        <f>IF($Y257,IF(AND($I257&lt;&gt;"",$I257&lt;&gt;0),ROUND(ROUND($I257,3)*Cenas!$B$31*Cenas!B$35,2),0),"")</f>
        <v/>
      </c>
      <c r="L257" s="119" t="str">
        <f>IF($Y257,IF(AND($I257&lt;&gt;"",$I257&lt;&gt;0),ROUND(ROUND($I257,3)*Cenas!$B$31*Cenas!C$35,2),0),"")</f>
        <v/>
      </c>
      <c r="M257" s="119" t="str">
        <f>IF($Y257,IF(AND($I257&lt;&gt;"",$I257&lt;&gt;0),ROUND(ROUND($I257,3)*Cenas!$B$31*Cenas!D$35,2),0),"")</f>
        <v/>
      </c>
      <c r="N257" s="140" t="str">
        <f>IF($Y257,IF(AND($I257&lt;&gt;"",$I257&lt;&gt;0),ROUND(ROUND($I257,3)*Cenas!$B$31*Cenas!E$35,2),0),"")</f>
        <v/>
      </c>
      <c r="Q257" s="1" t="e">
        <f t="shared" si="24"/>
        <v>#VALUE!</v>
      </c>
      <c r="R257" s="1" t="e">
        <f t="shared" si="25"/>
        <v>#VALUE!</v>
      </c>
      <c r="S257" s="1" t="e">
        <f t="shared" si="26"/>
        <v>#VALUE!</v>
      </c>
      <c r="T257" t="b">
        <f>OR(IF(U257,IF(W257,#REF!&gt;='Daļu izvēle'!J254)),NOT(W257))</f>
        <v>1</v>
      </c>
      <c r="U257" t="b">
        <f t="shared" si="27"/>
        <v>1</v>
      </c>
      <c r="V257" t="e">
        <f t="shared" si="29"/>
        <v>#VALUE!</v>
      </c>
      <c r="W257" t="b">
        <f>AND(NOT(ISBLANK('Daļu izvēle'!W254)),A257="x")</f>
        <v>0</v>
      </c>
      <c r="Y257" s="56" t="b">
        <f>AND($A257="x",'Daļu izvēle'!W254&lt;&gt;"",'Daļu izvēle'!W254&lt;&gt;0)</f>
        <v>0</v>
      </c>
      <c r="Z257" s="57" t="b">
        <f t="shared" si="30"/>
        <v>0</v>
      </c>
      <c r="AA257" s="57" t="b">
        <f>I257&gt;=0.85*Stādīšana!I257</f>
        <v>1</v>
      </c>
      <c r="AB257" s="57" t="b">
        <f t="shared" si="31"/>
        <v>1</v>
      </c>
    </row>
    <row r="258" spans="1:28" hidden="1" x14ac:dyDescent="0.3">
      <c r="A258" s="445" t="str">
        <f>SUBSTITUTE('Daļu izvēle'!A255,"0","")</f>
        <v/>
      </c>
      <c r="B258" s="443">
        <f>'Daļu izvēle'!B255</f>
        <v>247</v>
      </c>
      <c r="C258" s="365" t="str">
        <f>'Daļu izvēle'!C255</f>
        <v>Ziemeļkurzeme</v>
      </c>
      <c r="D258" s="366" t="str">
        <f>'Daļu izvēle'!D255</f>
        <v>Ventas (ZK)</v>
      </c>
      <c r="E258" s="446">
        <f>'Daļu izvēle'!W255</f>
        <v>0</v>
      </c>
      <c r="F258" s="446">
        <f>'Daļu izvēle'!X255</f>
        <v>0</v>
      </c>
      <c r="G258" s="117">
        <f>'Daļu izvēle'!Y255</f>
        <v>0</v>
      </c>
      <c r="H258" s="118">
        <f>'Daļu izvēle'!Z255</f>
        <v>0</v>
      </c>
      <c r="I258" s="383"/>
      <c r="J258" s="454">
        <f t="shared" si="28"/>
        <v>0</v>
      </c>
      <c r="K258" s="139" t="str">
        <f>IF($Y258,IF(AND($I258&lt;&gt;"",$I258&lt;&gt;0),ROUND(ROUND($I258,3)*Cenas!$B$31*Cenas!B$35,2),0),"")</f>
        <v/>
      </c>
      <c r="L258" s="119" t="str">
        <f>IF($Y258,IF(AND($I258&lt;&gt;"",$I258&lt;&gt;0),ROUND(ROUND($I258,3)*Cenas!$B$31*Cenas!C$35,2),0),"")</f>
        <v/>
      </c>
      <c r="M258" s="119" t="str">
        <f>IF($Y258,IF(AND($I258&lt;&gt;"",$I258&lt;&gt;0),ROUND(ROUND($I258,3)*Cenas!$B$31*Cenas!D$35,2),0),"")</f>
        <v/>
      </c>
      <c r="N258" s="140" t="str">
        <f>IF($Y258,IF(AND($I258&lt;&gt;"",$I258&lt;&gt;0),ROUND(ROUND($I258,3)*Cenas!$B$31*Cenas!E$35,2),0),"")</f>
        <v/>
      </c>
      <c r="Q258" s="1" t="e">
        <f t="shared" si="24"/>
        <v>#VALUE!</v>
      </c>
      <c r="R258" s="1" t="e">
        <f t="shared" si="25"/>
        <v>#VALUE!</v>
      </c>
      <c r="S258" s="1" t="e">
        <f t="shared" si="26"/>
        <v>#VALUE!</v>
      </c>
      <c r="T258" t="b">
        <f>OR(IF(U258,IF(W258,#REF!&gt;='Daļu izvēle'!J255)),NOT(W258))</f>
        <v>1</v>
      </c>
      <c r="U258" t="b">
        <f t="shared" si="27"/>
        <v>1</v>
      </c>
      <c r="V258" t="e">
        <f t="shared" si="29"/>
        <v>#VALUE!</v>
      </c>
      <c r="W258" t="b">
        <f>AND(NOT(ISBLANK('Daļu izvēle'!W255)),A258="x")</f>
        <v>0</v>
      </c>
      <c r="Y258" s="56" t="b">
        <f>AND($A258="x",'Daļu izvēle'!W255&lt;&gt;"",'Daļu izvēle'!W255&lt;&gt;0)</f>
        <v>0</v>
      </c>
      <c r="Z258" s="57" t="b">
        <f t="shared" si="30"/>
        <v>0</v>
      </c>
      <c r="AA258" s="57" t="b">
        <f>I258&gt;=0.85*Stādīšana!I258</f>
        <v>1</v>
      </c>
      <c r="AB258" s="57" t="b">
        <f t="shared" si="31"/>
        <v>1</v>
      </c>
    </row>
    <row r="259" spans="1:28" hidden="1" x14ac:dyDescent="0.3">
      <c r="A259" s="445" t="str">
        <f>SUBSTITUTE('Daļu izvēle'!A256,"0","")</f>
        <v/>
      </c>
      <c r="B259" s="443">
        <f>'Daļu izvēle'!B256</f>
        <v>248</v>
      </c>
      <c r="C259" s="365" t="str">
        <f>'Daļu izvēle'!C256</f>
        <v>Ziemeļkurzeme</v>
      </c>
      <c r="D259" s="366" t="str">
        <f>'Daļu izvēle'!D256</f>
        <v>Ventas (ZK)</v>
      </c>
      <c r="E259" s="446">
        <f>'Daļu izvēle'!W256</f>
        <v>80</v>
      </c>
      <c r="F259" s="446">
        <f>'Daļu izvēle'!X256</f>
        <v>80</v>
      </c>
      <c r="G259" s="117">
        <f>'Daļu izvēle'!Y256</f>
        <v>0</v>
      </c>
      <c r="H259" s="118">
        <f>'Daļu izvēle'!Z256</f>
        <v>0</v>
      </c>
      <c r="I259" s="383"/>
      <c r="J259" s="454">
        <f t="shared" si="28"/>
        <v>0</v>
      </c>
      <c r="K259" s="139" t="str">
        <f>IF($Y259,IF(AND($I259&lt;&gt;"",$I259&lt;&gt;0),ROUND(ROUND($I259,3)*Cenas!$B$31*Cenas!B$35,2),0),"")</f>
        <v/>
      </c>
      <c r="L259" s="119" t="str">
        <f>IF($Y259,IF(AND($I259&lt;&gt;"",$I259&lt;&gt;0),ROUND(ROUND($I259,3)*Cenas!$B$31*Cenas!C$35,2),0),"")</f>
        <v/>
      </c>
      <c r="M259" s="119" t="str">
        <f>IF($Y259,IF(AND($I259&lt;&gt;"",$I259&lt;&gt;0),ROUND(ROUND($I259,3)*Cenas!$B$31*Cenas!D$35,2),0),"")</f>
        <v/>
      </c>
      <c r="N259" s="140" t="str">
        <f>IF($Y259,IF(AND($I259&lt;&gt;"",$I259&lt;&gt;0),ROUND(ROUND($I259,3)*Cenas!$B$31*Cenas!E$35,2),0),"")</f>
        <v/>
      </c>
      <c r="Q259" s="1" t="e">
        <f t="shared" si="24"/>
        <v>#VALUE!</v>
      </c>
      <c r="R259" s="1" t="e">
        <f t="shared" si="25"/>
        <v>#VALUE!</v>
      </c>
      <c r="S259" s="1" t="e">
        <f t="shared" si="26"/>
        <v>#VALUE!</v>
      </c>
      <c r="T259" t="b">
        <f>OR(IF(U259,IF(W259,#REF!&gt;='Daļu izvēle'!J256)),NOT(W259))</f>
        <v>1</v>
      </c>
      <c r="U259" t="b">
        <f t="shared" si="27"/>
        <v>1</v>
      </c>
      <c r="V259" t="e">
        <f t="shared" si="29"/>
        <v>#VALUE!</v>
      </c>
      <c r="W259" t="b">
        <f>AND(NOT(ISBLANK('Daļu izvēle'!W256)),A259="x")</f>
        <v>0</v>
      </c>
      <c r="Y259" s="56" t="b">
        <f>AND($A259="x",'Daļu izvēle'!W256&lt;&gt;"",'Daļu izvēle'!W256&lt;&gt;0)</f>
        <v>0</v>
      </c>
      <c r="Z259" s="57" t="b">
        <f t="shared" si="30"/>
        <v>0</v>
      </c>
      <c r="AA259" s="57" t="b">
        <f>I259&gt;=0.85*Stādīšana!I259</f>
        <v>1</v>
      </c>
      <c r="AB259" s="57" t="b">
        <f t="shared" si="31"/>
        <v>1</v>
      </c>
    </row>
    <row r="260" spans="1:28" hidden="1" x14ac:dyDescent="0.3">
      <c r="A260" s="445" t="str">
        <f>SUBSTITUTE('Daļu izvēle'!A257,"0","")</f>
        <v/>
      </c>
      <c r="B260" s="443">
        <f>'Daļu izvēle'!B257</f>
        <v>249</v>
      </c>
      <c r="C260" s="365" t="str">
        <f>'Daļu izvēle'!C257</f>
        <v>Ziemeļkurzeme</v>
      </c>
      <c r="D260" s="366" t="str">
        <f>'Daļu izvēle'!D257</f>
        <v>Ventas (ZK)</v>
      </c>
      <c r="E260" s="446">
        <f>'Daļu izvēle'!W257</f>
        <v>0</v>
      </c>
      <c r="F260" s="446">
        <f>'Daļu izvēle'!X257</f>
        <v>0</v>
      </c>
      <c r="G260" s="117">
        <f>'Daļu izvēle'!Y257</f>
        <v>0</v>
      </c>
      <c r="H260" s="118">
        <f>'Daļu izvēle'!Z257</f>
        <v>0</v>
      </c>
      <c r="I260" s="383"/>
      <c r="J260" s="454">
        <f t="shared" si="28"/>
        <v>0</v>
      </c>
      <c r="K260" s="139" t="str">
        <f>IF($Y260,IF(AND($I260&lt;&gt;"",$I260&lt;&gt;0),ROUND(ROUND($I260,3)*Cenas!$B$31*Cenas!B$35,2),0),"")</f>
        <v/>
      </c>
      <c r="L260" s="119" t="str">
        <f>IF($Y260,IF(AND($I260&lt;&gt;"",$I260&lt;&gt;0),ROUND(ROUND($I260,3)*Cenas!$B$31*Cenas!C$35,2),0),"")</f>
        <v/>
      </c>
      <c r="M260" s="119" t="str">
        <f>IF($Y260,IF(AND($I260&lt;&gt;"",$I260&lt;&gt;0),ROUND(ROUND($I260,3)*Cenas!$B$31*Cenas!D$35,2),0),"")</f>
        <v/>
      </c>
      <c r="N260" s="140" t="str">
        <f>IF($Y260,IF(AND($I260&lt;&gt;"",$I260&lt;&gt;0),ROUND(ROUND($I260,3)*Cenas!$B$31*Cenas!E$35,2),0),"")</f>
        <v/>
      </c>
      <c r="Q260" s="1" t="e">
        <f t="shared" si="24"/>
        <v>#VALUE!</v>
      </c>
      <c r="R260" s="1" t="e">
        <f t="shared" si="25"/>
        <v>#VALUE!</v>
      </c>
      <c r="S260" s="1" t="e">
        <f t="shared" si="26"/>
        <v>#VALUE!</v>
      </c>
      <c r="T260" t="b">
        <f>OR(IF(U260,IF(W260,#REF!&gt;='Daļu izvēle'!J257)),NOT(W260))</f>
        <v>1</v>
      </c>
      <c r="U260" t="b">
        <f t="shared" si="27"/>
        <v>1</v>
      </c>
      <c r="V260" t="e">
        <f t="shared" si="29"/>
        <v>#VALUE!</v>
      </c>
      <c r="W260" t="b">
        <f>AND(NOT(ISBLANK('Daļu izvēle'!W257)),A260="x")</f>
        <v>0</v>
      </c>
      <c r="Y260" s="56" t="b">
        <f>AND($A260="x",'Daļu izvēle'!W257&lt;&gt;"",'Daļu izvēle'!W257&lt;&gt;0)</f>
        <v>0</v>
      </c>
      <c r="Z260" s="57" t="b">
        <f t="shared" si="30"/>
        <v>0</v>
      </c>
      <c r="AA260" s="57" t="b">
        <f>I260&gt;=0.85*Stādīšana!I260</f>
        <v>1</v>
      </c>
      <c r="AB260" s="57" t="b">
        <f t="shared" si="31"/>
        <v>1</v>
      </c>
    </row>
    <row r="261" spans="1:28" hidden="1" x14ac:dyDescent="0.3">
      <c r="A261" s="445" t="str">
        <f>SUBSTITUTE('Daļu izvēle'!A258,"0","")</f>
        <v/>
      </c>
      <c r="B261" s="443">
        <f>'Daļu izvēle'!B258</f>
        <v>250</v>
      </c>
      <c r="C261" s="365" t="str">
        <f>'Daļu izvēle'!C258</f>
        <v>Ziemeļkurzeme</v>
      </c>
      <c r="D261" s="366" t="str">
        <f>'Daļu izvēle'!D258</f>
        <v>Ventas (ZK)</v>
      </c>
      <c r="E261" s="446">
        <f>'Daļu izvēle'!W258</f>
        <v>120</v>
      </c>
      <c r="F261" s="446">
        <f>'Daļu izvēle'!X258</f>
        <v>120</v>
      </c>
      <c r="G261" s="117">
        <f>'Daļu izvēle'!Y258</f>
        <v>0</v>
      </c>
      <c r="H261" s="118">
        <f>'Daļu izvēle'!Z258</f>
        <v>0</v>
      </c>
      <c r="I261" s="383"/>
      <c r="J261" s="454">
        <f t="shared" si="28"/>
        <v>0</v>
      </c>
      <c r="K261" s="139" t="str">
        <f>IF($Y261,IF(AND($I261&lt;&gt;"",$I261&lt;&gt;0),ROUND(ROUND($I261,3)*Cenas!$B$31*Cenas!B$35,2),0),"")</f>
        <v/>
      </c>
      <c r="L261" s="119" t="str">
        <f>IF($Y261,IF(AND($I261&lt;&gt;"",$I261&lt;&gt;0),ROUND(ROUND($I261,3)*Cenas!$B$31*Cenas!C$35,2),0),"")</f>
        <v/>
      </c>
      <c r="M261" s="119" t="str">
        <f>IF($Y261,IF(AND($I261&lt;&gt;"",$I261&lt;&gt;0),ROUND(ROUND($I261,3)*Cenas!$B$31*Cenas!D$35,2),0),"")</f>
        <v/>
      </c>
      <c r="N261" s="140" t="str">
        <f>IF($Y261,IF(AND($I261&lt;&gt;"",$I261&lt;&gt;0),ROUND(ROUND($I261,3)*Cenas!$B$31*Cenas!E$35,2),0),"")</f>
        <v/>
      </c>
      <c r="Q261" s="1" t="e">
        <f t="shared" si="24"/>
        <v>#VALUE!</v>
      </c>
      <c r="R261" s="1" t="e">
        <f t="shared" si="25"/>
        <v>#VALUE!</v>
      </c>
      <c r="S261" s="1" t="e">
        <f t="shared" si="26"/>
        <v>#VALUE!</v>
      </c>
      <c r="T261" t="b">
        <f>OR(IF(U261,IF(W261,#REF!&gt;='Daļu izvēle'!J258)),NOT(W261))</f>
        <v>1</v>
      </c>
      <c r="U261" t="b">
        <f t="shared" si="27"/>
        <v>1</v>
      </c>
      <c r="V261" t="e">
        <f t="shared" si="29"/>
        <v>#VALUE!</v>
      </c>
      <c r="W261" t="b">
        <f>AND(NOT(ISBLANK('Daļu izvēle'!W258)),A261="x")</f>
        <v>0</v>
      </c>
      <c r="Y261" s="56" t="b">
        <f>AND($A261="x",'Daļu izvēle'!W258&lt;&gt;"",'Daļu izvēle'!W258&lt;&gt;0)</f>
        <v>0</v>
      </c>
      <c r="Z261" s="57" t="b">
        <f t="shared" si="30"/>
        <v>0</v>
      </c>
      <c r="AA261" s="57" t="b">
        <f>I261&gt;=0.85*Stādīšana!I261</f>
        <v>1</v>
      </c>
      <c r="AB261" s="57" t="b">
        <f t="shared" si="31"/>
        <v>1</v>
      </c>
    </row>
    <row r="262" spans="1:28" hidden="1" x14ac:dyDescent="0.3">
      <c r="A262" s="445" t="str">
        <f>SUBSTITUTE('Daļu izvēle'!A259,"0","")</f>
        <v/>
      </c>
      <c r="B262" s="443">
        <f>'Daļu izvēle'!B259</f>
        <v>251</v>
      </c>
      <c r="C262" s="365" t="str">
        <f>'Daļu izvēle'!C259</f>
        <v>Ziemeļkurzeme</v>
      </c>
      <c r="D262" s="366" t="str">
        <f>'Daļu izvēle'!D259</f>
        <v>Ventas (ZK)</v>
      </c>
      <c r="E262" s="446">
        <f>'Daļu izvēle'!W259</f>
        <v>100</v>
      </c>
      <c r="F262" s="446">
        <f>'Daļu izvēle'!X259</f>
        <v>0</v>
      </c>
      <c r="G262" s="117">
        <f>'Daļu izvēle'!Y259</f>
        <v>0</v>
      </c>
      <c r="H262" s="118">
        <f>'Daļu izvēle'!Z259</f>
        <v>0</v>
      </c>
      <c r="I262" s="383"/>
      <c r="J262" s="454">
        <f t="shared" si="28"/>
        <v>0</v>
      </c>
      <c r="K262" s="139" t="str">
        <f>IF($Y262,IF(AND($I262&lt;&gt;"",$I262&lt;&gt;0),ROUND(ROUND($I262,3)*Cenas!$B$31*Cenas!B$35,2),0),"")</f>
        <v/>
      </c>
      <c r="L262" s="119" t="str">
        <f>IF($Y262,IF(AND($I262&lt;&gt;"",$I262&lt;&gt;0),ROUND(ROUND($I262,3)*Cenas!$B$31*Cenas!C$35,2),0),"")</f>
        <v/>
      </c>
      <c r="M262" s="119" t="str">
        <f>IF($Y262,IF(AND($I262&lt;&gt;"",$I262&lt;&gt;0),ROUND(ROUND($I262,3)*Cenas!$B$31*Cenas!D$35,2),0),"")</f>
        <v/>
      </c>
      <c r="N262" s="140" t="str">
        <f>IF($Y262,IF(AND($I262&lt;&gt;"",$I262&lt;&gt;0),ROUND(ROUND($I262,3)*Cenas!$B$31*Cenas!E$35,2),0),"")</f>
        <v/>
      </c>
      <c r="Q262" s="1" t="e">
        <f t="shared" si="24"/>
        <v>#VALUE!</v>
      </c>
      <c r="R262" s="1" t="e">
        <f t="shared" si="25"/>
        <v>#VALUE!</v>
      </c>
      <c r="S262" s="1" t="e">
        <f t="shared" si="26"/>
        <v>#VALUE!</v>
      </c>
      <c r="T262" t="b">
        <f>OR(IF(U262,IF(W262,#REF!&gt;='Daļu izvēle'!J259)),NOT(W262))</f>
        <v>1</v>
      </c>
      <c r="U262" t="b">
        <f t="shared" si="27"/>
        <v>1</v>
      </c>
      <c r="V262" t="e">
        <f t="shared" si="29"/>
        <v>#VALUE!</v>
      </c>
      <c r="W262" t="b">
        <f>AND(NOT(ISBLANK('Daļu izvēle'!W259)),A262="x")</f>
        <v>0</v>
      </c>
      <c r="Y262" s="56" t="b">
        <f>AND($A262="x",'Daļu izvēle'!W259&lt;&gt;"",'Daļu izvēle'!W259&lt;&gt;0)</f>
        <v>0</v>
      </c>
      <c r="Z262" s="57" t="b">
        <f t="shared" si="30"/>
        <v>0</v>
      </c>
      <c r="AA262" s="57" t="b">
        <f>I262&gt;=0.85*Stādīšana!I262</f>
        <v>1</v>
      </c>
      <c r="AB262" s="57" t="b">
        <f t="shared" si="31"/>
        <v>1</v>
      </c>
    </row>
    <row r="263" spans="1:28" hidden="1" x14ac:dyDescent="0.3">
      <c r="A263" s="445" t="str">
        <f>SUBSTITUTE('Daļu izvēle'!A260,"0","")</f>
        <v/>
      </c>
      <c r="B263" s="443">
        <f>'Daļu izvēle'!B260</f>
        <v>252</v>
      </c>
      <c r="C263" s="365" t="str">
        <f>'Daļu izvēle'!C260</f>
        <v>Ziemeļkurzeme</v>
      </c>
      <c r="D263" s="366" t="str">
        <f>'Daļu izvēle'!D260</f>
        <v>Ventas (ZK)</v>
      </c>
      <c r="E263" s="446">
        <f>'Daļu izvēle'!W260</f>
        <v>0</v>
      </c>
      <c r="F263" s="446">
        <f>'Daļu izvēle'!X260</f>
        <v>0</v>
      </c>
      <c r="G263" s="117">
        <f>'Daļu izvēle'!Y260</f>
        <v>0</v>
      </c>
      <c r="H263" s="118">
        <f>'Daļu izvēle'!Z260</f>
        <v>0</v>
      </c>
      <c r="I263" s="383"/>
      <c r="J263" s="454">
        <f t="shared" si="28"/>
        <v>0</v>
      </c>
      <c r="K263" s="139" t="str">
        <f>IF($Y263,IF(AND($I263&lt;&gt;"",$I263&lt;&gt;0),ROUND(ROUND($I263,3)*Cenas!$B$31*Cenas!B$35,2),0),"")</f>
        <v/>
      </c>
      <c r="L263" s="119" t="str">
        <f>IF($Y263,IF(AND($I263&lt;&gt;"",$I263&lt;&gt;0),ROUND(ROUND($I263,3)*Cenas!$B$31*Cenas!C$35,2),0),"")</f>
        <v/>
      </c>
      <c r="M263" s="119" t="str">
        <f>IF($Y263,IF(AND($I263&lt;&gt;"",$I263&lt;&gt;0),ROUND(ROUND($I263,3)*Cenas!$B$31*Cenas!D$35,2),0),"")</f>
        <v/>
      </c>
      <c r="N263" s="140" t="str">
        <f>IF($Y263,IF(AND($I263&lt;&gt;"",$I263&lt;&gt;0),ROUND(ROUND($I263,3)*Cenas!$B$31*Cenas!E$35,2),0),"")</f>
        <v/>
      </c>
      <c r="Q263" s="1" t="e">
        <f t="shared" si="24"/>
        <v>#VALUE!</v>
      </c>
      <c r="R263" s="1" t="e">
        <f t="shared" si="25"/>
        <v>#VALUE!</v>
      </c>
      <c r="S263" s="1" t="e">
        <f t="shared" si="26"/>
        <v>#VALUE!</v>
      </c>
      <c r="T263" t="b">
        <f>OR(IF(U263,IF(W263,#REF!&gt;='Daļu izvēle'!J260)),NOT(W263))</f>
        <v>1</v>
      </c>
      <c r="U263" t="b">
        <f t="shared" si="27"/>
        <v>1</v>
      </c>
      <c r="V263" t="e">
        <f t="shared" si="29"/>
        <v>#VALUE!</v>
      </c>
      <c r="W263" t="b">
        <f>AND(NOT(ISBLANK('Daļu izvēle'!W260)),A263="x")</f>
        <v>0</v>
      </c>
      <c r="Y263" s="56" t="b">
        <f>AND($A263="x",'Daļu izvēle'!W260&lt;&gt;"",'Daļu izvēle'!W260&lt;&gt;0)</f>
        <v>0</v>
      </c>
      <c r="Z263" s="57" t="b">
        <f t="shared" si="30"/>
        <v>0</v>
      </c>
      <c r="AA263" s="57" t="b">
        <f>I263&gt;=0.85*Stādīšana!I263</f>
        <v>1</v>
      </c>
      <c r="AB263" s="57" t="b">
        <f t="shared" si="31"/>
        <v>1</v>
      </c>
    </row>
    <row r="264" spans="1:28" hidden="1" x14ac:dyDescent="0.3">
      <c r="A264" s="445" t="str">
        <f>SUBSTITUTE('Daļu izvēle'!A261,"0","")</f>
        <v/>
      </c>
      <c r="B264" s="443">
        <f>'Daļu izvēle'!B261</f>
        <v>253</v>
      </c>
      <c r="C264" s="365" t="str">
        <f>'Daļu izvēle'!C261</f>
        <v>Ziemeļkurzeme</v>
      </c>
      <c r="D264" s="366" t="str">
        <f>'Daļu izvēle'!D261</f>
        <v>Mētru</v>
      </c>
      <c r="E264" s="446">
        <f>'Daļu izvēle'!W261</f>
        <v>50</v>
      </c>
      <c r="F264" s="446">
        <f>'Daļu izvēle'!X261</f>
        <v>0</v>
      </c>
      <c r="G264" s="117">
        <f>'Daļu izvēle'!Y261</f>
        <v>0</v>
      </c>
      <c r="H264" s="118">
        <f>'Daļu izvēle'!Z261</f>
        <v>0</v>
      </c>
      <c r="I264" s="383"/>
      <c r="J264" s="454">
        <f t="shared" si="28"/>
        <v>0</v>
      </c>
      <c r="K264" s="139" t="str">
        <f>IF($Y264,IF(AND($I264&lt;&gt;"",$I264&lt;&gt;0),ROUND(ROUND($I264,3)*Cenas!$B$31*Cenas!B$35,2),0),"")</f>
        <v/>
      </c>
      <c r="L264" s="119" t="str">
        <f>IF($Y264,IF(AND($I264&lt;&gt;"",$I264&lt;&gt;0),ROUND(ROUND($I264,3)*Cenas!$B$31*Cenas!C$35,2),0),"")</f>
        <v/>
      </c>
      <c r="M264" s="119" t="str">
        <f>IF($Y264,IF(AND($I264&lt;&gt;"",$I264&lt;&gt;0),ROUND(ROUND($I264,3)*Cenas!$B$31*Cenas!D$35,2),0),"")</f>
        <v/>
      </c>
      <c r="N264" s="140" t="str">
        <f>IF($Y264,IF(AND($I264&lt;&gt;"",$I264&lt;&gt;0),ROUND(ROUND($I264,3)*Cenas!$B$31*Cenas!E$35,2),0),"")</f>
        <v/>
      </c>
      <c r="Q264" s="1" t="e">
        <f t="shared" si="24"/>
        <v>#VALUE!</v>
      </c>
      <c r="R264" s="1" t="e">
        <f t="shared" si="25"/>
        <v>#VALUE!</v>
      </c>
      <c r="S264" s="1" t="e">
        <f t="shared" si="26"/>
        <v>#VALUE!</v>
      </c>
      <c r="T264" t="b">
        <f>OR(IF(U264,IF(W264,#REF!&gt;='Daļu izvēle'!J261)),NOT(W264))</f>
        <v>1</v>
      </c>
      <c r="U264" t="b">
        <f t="shared" si="27"/>
        <v>1</v>
      </c>
      <c r="V264" t="e">
        <f t="shared" si="29"/>
        <v>#VALUE!</v>
      </c>
      <c r="W264" t="b">
        <f>AND(NOT(ISBLANK('Daļu izvēle'!W261)),A264="x")</f>
        <v>0</v>
      </c>
      <c r="Y264" s="56" t="b">
        <f>AND($A264="x",'Daļu izvēle'!W261&lt;&gt;"",'Daļu izvēle'!W261&lt;&gt;0)</f>
        <v>0</v>
      </c>
      <c r="Z264" s="57" t="b">
        <f t="shared" si="30"/>
        <v>0</v>
      </c>
      <c r="AA264" s="57" t="b">
        <f>I264&gt;=0.85*Stādīšana!I264</f>
        <v>1</v>
      </c>
      <c r="AB264" s="57" t="b">
        <f t="shared" si="31"/>
        <v>1</v>
      </c>
    </row>
    <row r="265" spans="1:28" hidden="1" x14ac:dyDescent="0.3">
      <c r="A265" s="445" t="str">
        <f>SUBSTITUTE('Daļu izvēle'!A262,"0","")</f>
        <v/>
      </c>
      <c r="B265" s="443">
        <f>'Daļu izvēle'!B262</f>
        <v>254</v>
      </c>
      <c r="C265" s="365" t="str">
        <f>'Daļu izvēle'!C262</f>
        <v>Ziemeļkurzeme</v>
      </c>
      <c r="D265" s="366" t="str">
        <f>'Daļu izvēle'!D262</f>
        <v>Mētru</v>
      </c>
      <c r="E265" s="446">
        <f>'Daļu izvēle'!W262</f>
        <v>0</v>
      </c>
      <c r="F265" s="446">
        <f>'Daļu izvēle'!X262</f>
        <v>0</v>
      </c>
      <c r="G265" s="117">
        <f>'Daļu izvēle'!Y262</f>
        <v>0</v>
      </c>
      <c r="H265" s="118">
        <f>'Daļu izvēle'!Z262</f>
        <v>0</v>
      </c>
      <c r="I265" s="383"/>
      <c r="J265" s="454">
        <f t="shared" si="28"/>
        <v>0</v>
      </c>
      <c r="K265" s="139" t="str">
        <f>IF($Y265,IF(AND($I265&lt;&gt;"",$I265&lt;&gt;0),ROUND(ROUND($I265,3)*Cenas!$B$31*Cenas!B$35,2),0),"")</f>
        <v/>
      </c>
      <c r="L265" s="119" t="str">
        <f>IF($Y265,IF(AND($I265&lt;&gt;"",$I265&lt;&gt;0),ROUND(ROUND($I265,3)*Cenas!$B$31*Cenas!C$35,2),0),"")</f>
        <v/>
      </c>
      <c r="M265" s="119" t="str">
        <f>IF($Y265,IF(AND($I265&lt;&gt;"",$I265&lt;&gt;0),ROUND(ROUND($I265,3)*Cenas!$B$31*Cenas!D$35,2),0),"")</f>
        <v/>
      </c>
      <c r="N265" s="140" t="str">
        <f>IF($Y265,IF(AND($I265&lt;&gt;"",$I265&lt;&gt;0),ROUND(ROUND($I265,3)*Cenas!$B$31*Cenas!E$35,2),0),"")</f>
        <v/>
      </c>
      <c r="Q265" s="1" t="e">
        <f t="shared" si="24"/>
        <v>#VALUE!</v>
      </c>
      <c r="R265" s="1" t="e">
        <f t="shared" si="25"/>
        <v>#VALUE!</v>
      </c>
      <c r="S265" s="1" t="e">
        <f t="shared" si="26"/>
        <v>#VALUE!</v>
      </c>
      <c r="T265" t="b">
        <f>OR(IF(U265,IF(W265,#REF!&gt;='Daļu izvēle'!J262)),NOT(W265))</f>
        <v>1</v>
      </c>
      <c r="U265" t="b">
        <f t="shared" si="27"/>
        <v>1</v>
      </c>
      <c r="V265" t="e">
        <f t="shared" si="29"/>
        <v>#VALUE!</v>
      </c>
      <c r="W265" t="b">
        <f>AND(NOT(ISBLANK('Daļu izvēle'!W262)),A265="x")</f>
        <v>0</v>
      </c>
      <c r="Y265" s="56" t="b">
        <f>AND($A265="x",'Daļu izvēle'!W262&lt;&gt;"",'Daļu izvēle'!W262&lt;&gt;0)</f>
        <v>0</v>
      </c>
      <c r="Z265" s="57" t="b">
        <f t="shared" si="30"/>
        <v>0</v>
      </c>
      <c r="AA265" s="57" t="b">
        <f>I265&gt;=0.85*Stādīšana!I265</f>
        <v>1</v>
      </c>
      <c r="AB265" s="57" t="b">
        <f t="shared" si="31"/>
        <v>1</v>
      </c>
    </row>
    <row r="266" spans="1:28" hidden="1" x14ac:dyDescent="0.3">
      <c r="A266" s="445" t="str">
        <f>SUBSTITUTE('Daļu izvēle'!A263,"0","")</f>
        <v/>
      </c>
      <c r="B266" s="443">
        <f>'Daļu izvēle'!B263</f>
        <v>255</v>
      </c>
      <c r="C266" s="365" t="str">
        <f>'Daļu izvēle'!C263</f>
        <v>Ziemeļkurzeme</v>
      </c>
      <c r="D266" s="366" t="str">
        <f>'Daļu izvēle'!D263</f>
        <v>Mētru</v>
      </c>
      <c r="E266" s="446">
        <f>'Daļu izvēle'!W263</f>
        <v>0</v>
      </c>
      <c r="F266" s="446">
        <f>'Daļu izvēle'!X263</f>
        <v>0</v>
      </c>
      <c r="G266" s="117">
        <f>'Daļu izvēle'!Y263</f>
        <v>0</v>
      </c>
      <c r="H266" s="118">
        <f>'Daļu izvēle'!Z263</f>
        <v>0</v>
      </c>
      <c r="I266" s="383"/>
      <c r="J266" s="454">
        <f t="shared" si="28"/>
        <v>0</v>
      </c>
      <c r="K266" s="139" t="str">
        <f>IF($Y266,IF(AND($I266&lt;&gt;"",$I266&lt;&gt;0),ROUND(ROUND($I266,3)*Cenas!$B$31*Cenas!B$35,2),0),"")</f>
        <v/>
      </c>
      <c r="L266" s="119" t="str">
        <f>IF($Y266,IF(AND($I266&lt;&gt;"",$I266&lt;&gt;0),ROUND(ROUND($I266,3)*Cenas!$B$31*Cenas!C$35,2),0),"")</f>
        <v/>
      </c>
      <c r="M266" s="119" t="str">
        <f>IF($Y266,IF(AND($I266&lt;&gt;"",$I266&lt;&gt;0),ROUND(ROUND($I266,3)*Cenas!$B$31*Cenas!D$35,2),0),"")</f>
        <v/>
      </c>
      <c r="N266" s="140" t="str">
        <f>IF($Y266,IF(AND($I266&lt;&gt;"",$I266&lt;&gt;0),ROUND(ROUND($I266,3)*Cenas!$B$31*Cenas!E$35,2),0),"")</f>
        <v/>
      </c>
      <c r="Q266" s="1" t="e">
        <f t="shared" si="24"/>
        <v>#VALUE!</v>
      </c>
      <c r="R266" s="1" t="e">
        <f t="shared" si="25"/>
        <v>#VALUE!</v>
      </c>
      <c r="S266" s="1" t="e">
        <f t="shared" si="26"/>
        <v>#VALUE!</v>
      </c>
      <c r="T266" t="b">
        <f>OR(IF(U266,IF(W266,#REF!&gt;='Daļu izvēle'!J263)),NOT(W266))</f>
        <v>1</v>
      </c>
      <c r="U266" t="b">
        <f t="shared" si="27"/>
        <v>1</v>
      </c>
      <c r="V266" t="e">
        <f t="shared" si="29"/>
        <v>#VALUE!</v>
      </c>
      <c r="W266" t="b">
        <f>AND(NOT(ISBLANK('Daļu izvēle'!W263)),A266="x")</f>
        <v>0</v>
      </c>
      <c r="Y266" s="56" t="b">
        <f>AND($A266="x",'Daļu izvēle'!W263&lt;&gt;"",'Daļu izvēle'!W263&lt;&gt;0)</f>
        <v>0</v>
      </c>
      <c r="Z266" s="57" t="b">
        <f t="shared" si="30"/>
        <v>0</v>
      </c>
      <c r="AA266" s="57" t="b">
        <f>I266&gt;=0.85*Stādīšana!I266</f>
        <v>1</v>
      </c>
      <c r="AB266" s="57" t="b">
        <f t="shared" si="31"/>
        <v>1</v>
      </c>
    </row>
    <row r="267" spans="1:28" hidden="1" x14ac:dyDescent="0.3">
      <c r="A267" s="445" t="str">
        <f>SUBSTITUTE('Daļu izvēle'!A264,"0","")</f>
        <v/>
      </c>
      <c r="B267" s="443">
        <f>'Daļu izvēle'!B264</f>
        <v>256</v>
      </c>
      <c r="C267" s="365" t="str">
        <f>'Daļu izvēle'!C264</f>
        <v>Ziemeļkurzeme</v>
      </c>
      <c r="D267" s="366" t="str">
        <f>'Daļu izvēle'!D264</f>
        <v>Mētru</v>
      </c>
      <c r="E267" s="446">
        <f>'Daļu izvēle'!W264</f>
        <v>0</v>
      </c>
      <c r="F267" s="446">
        <f>'Daļu izvēle'!X264</f>
        <v>0</v>
      </c>
      <c r="G267" s="117">
        <f>'Daļu izvēle'!Y264</f>
        <v>0</v>
      </c>
      <c r="H267" s="118">
        <f>'Daļu izvēle'!Z264</f>
        <v>0</v>
      </c>
      <c r="I267" s="383"/>
      <c r="J267" s="454">
        <f t="shared" si="28"/>
        <v>0</v>
      </c>
      <c r="K267" s="139" t="str">
        <f>IF($Y267,IF(AND($I267&lt;&gt;"",$I267&lt;&gt;0),ROUND(ROUND($I267,3)*Cenas!$B$31*Cenas!B$35,2),0),"")</f>
        <v/>
      </c>
      <c r="L267" s="119" t="str">
        <f>IF($Y267,IF(AND($I267&lt;&gt;"",$I267&lt;&gt;0),ROUND(ROUND($I267,3)*Cenas!$B$31*Cenas!C$35,2),0),"")</f>
        <v/>
      </c>
      <c r="M267" s="119" t="str">
        <f>IF($Y267,IF(AND($I267&lt;&gt;"",$I267&lt;&gt;0),ROUND(ROUND($I267,3)*Cenas!$B$31*Cenas!D$35,2),0),"")</f>
        <v/>
      </c>
      <c r="N267" s="140" t="str">
        <f>IF($Y267,IF(AND($I267&lt;&gt;"",$I267&lt;&gt;0),ROUND(ROUND($I267,3)*Cenas!$B$31*Cenas!E$35,2),0),"")</f>
        <v/>
      </c>
      <c r="Q267" s="1" t="e">
        <f t="shared" si="24"/>
        <v>#VALUE!</v>
      </c>
      <c r="R267" s="1" t="e">
        <f t="shared" si="25"/>
        <v>#VALUE!</v>
      </c>
      <c r="S267" s="1" t="e">
        <f t="shared" si="26"/>
        <v>#VALUE!</v>
      </c>
      <c r="T267" t="b">
        <f>OR(IF(U267,IF(W267,#REF!&gt;='Daļu izvēle'!J264)),NOT(W267))</f>
        <v>1</v>
      </c>
      <c r="U267" t="b">
        <f t="shared" si="27"/>
        <v>1</v>
      </c>
      <c r="V267" t="e">
        <f t="shared" si="29"/>
        <v>#VALUE!</v>
      </c>
      <c r="W267" t="b">
        <f>AND(NOT(ISBLANK('Daļu izvēle'!W264)),A267="x")</f>
        <v>0</v>
      </c>
      <c r="Y267" s="56" t="b">
        <f>AND($A267="x",'Daļu izvēle'!W264&lt;&gt;"",'Daļu izvēle'!W264&lt;&gt;0)</f>
        <v>0</v>
      </c>
      <c r="Z267" s="57" t="b">
        <f t="shared" si="30"/>
        <v>0</v>
      </c>
      <c r="AA267" s="57" t="b">
        <f>I267&gt;=0.85*Stādīšana!I267</f>
        <v>1</v>
      </c>
      <c r="AB267" s="57" t="b">
        <f t="shared" si="31"/>
        <v>1</v>
      </c>
    </row>
    <row r="268" spans="1:28" hidden="1" x14ac:dyDescent="0.3">
      <c r="A268" s="445" t="str">
        <f>SUBSTITUTE('Daļu izvēle'!A265,"0","")</f>
        <v/>
      </c>
      <c r="B268" s="443">
        <f>'Daļu izvēle'!B265</f>
        <v>257</v>
      </c>
      <c r="C268" s="365" t="str">
        <f>'Daļu izvēle'!C265</f>
        <v>Ziemeļkurzeme</v>
      </c>
      <c r="D268" s="366" t="str">
        <f>'Daļu izvēle'!D265</f>
        <v>Mētru</v>
      </c>
      <c r="E268" s="446">
        <f>'Daļu izvēle'!W265</f>
        <v>0</v>
      </c>
      <c r="F268" s="446">
        <f>'Daļu izvēle'!X265</f>
        <v>0</v>
      </c>
      <c r="G268" s="117">
        <f>'Daļu izvēle'!Y265</f>
        <v>0</v>
      </c>
      <c r="H268" s="118">
        <f>'Daļu izvēle'!Z265</f>
        <v>0</v>
      </c>
      <c r="I268" s="383"/>
      <c r="J268" s="454">
        <f t="shared" si="28"/>
        <v>0</v>
      </c>
      <c r="K268" s="139" t="str">
        <f>IF($Y268,IF(AND($I268&lt;&gt;"",$I268&lt;&gt;0),ROUND(ROUND($I268,3)*Cenas!$B$31*Cenas!B$35,2),0),"")</f>
        <v/>
      </c>
      <c r="L268" s="119" t="str">
        <f>IF($Y268,IF(AND($I268&lt;&gt;"",$I268&lt;&gt;0),ROUND(ROUND($I268,3)*Cenas!$B$31*Cenas!C$35,2),0),"")</f>
        <v/>
      </c>
      <c r="M268" s="119" t="str">
        <f>IF($Y268,IF(AND($I268&lt;&gt;"",$I268&lt;&gt;0),ROUND(ROUND($I268,3)*Cenas!$B$31*Cenas!D$35,2),0),"")</f>
        <v/>
      </c>
      <c r="N268" s="140" t="str">
        <f>IF($Y268,IF(AND($I268&lt;&gt;"",$I268&lt;&gt;0),ROUND(ROUND($I268,3)*Cenas!$B$31*Cenas!E$35,2),0),"")</f>
        <v/>
      </c>
      <c r="Q268" s="1" t="e">
        <f t="shared" ref="Q268:Q305" si="32">IF(AND(NOT(ISBLANK(K268)),NOT(ISBLANK(L268))),AND(K268*0.65&lt;=L268))</f>
        <v>#VALUE!</v>
      </c>
      <c r="R268" s="1" t="e">
        <f t="shared" ref="R268:R305" si="33">IF(AND(NOT(ISBLANK(L268)),NOT(ISBLANK(M268))),AND(L268*0.65&lt;=M268))</f>
        <v>#VALUE!</v>
      </c>
      <c r="S268" s="1" t="e">
        <f t="shared" ref="S268:S305" si="34">IF(AND(NOT(ISBLANK(M268)),NOT(ISBLANK(N268))),AND(M268*0.65&lt;=N268,N268&lt;=M268*1.35))</f>
        <v>#VALUE!</v>
      </c>
      <c r="T268" t="b">
        <f>OR(IF(U268,IF(W268,#REF!&gt;='Daļu izvēle'!J265)),NOT(W268))</f>
        <v>1</v>
      </c>
      <c r="U268" t="b">
        <f t="shared" ref="U268:U305" si="35">AND(NOT(ISBLANK(K268)),NOT(ISBLANK(L268)),NOT(ISBLANK(M268)),NOT(ISBLANK(N268)))</f>
        <v>1</v>
      </c>
      <c r="V268" t="e">
        <f t="shared" si="29"/>
        <v>#VALUE!</v>
      </c>
      <c r="W268" t="b">
        <f>AND(NOT(ISBLANK('Daļu izvēle'!W265)),A268="x")</f>
        <v>0</v>
      </c>
      <c r="Y268" s="56" t="b">
        <f>AND($A268="x",'Daļu izvēle'!W265&lt;&gt;"",'Daļu izvēle'!W265&lt;&gt;0)</f>
        <v>0</v>
      </c>
      <c r="Z268" s="57" t="b">
        <f t="shared" si="30"/>
        <v>0</v>
      </c>
      <c r="AA268" s="57" t="b">
        <f>I268&gt;=0.85*Stādīšana!I268</f>
        <v>1</v>
      </c>
      <c r="AB268" s="57" t="b">
        <f t="shared" si="31"/>
        <v>1</v>
      </c>
    </row>
    <row r="269" spans="1:28" hidden="1" x14ac:dyDescent="0.3">
      <c r="A269" s="445" t="str">
        <f>SUBSTITUTE('Daļu izvēle'!A266,"0","")</f>
        <v/>
      </c>
      <c r="B269" s="443">
        <f>'Daļu izvēle'!B266</f>
        <v>258</v>
      </c>
      <c r="C269" s="365" t="str">
        <f>'Daļu izvēle'!C266</f>
        <v>Ziemeļkurzeme</v>
      </c>
      <c r="D269" s="366" t="str">
        <f>'Daļu izvēle'!D266</f>
        <v>Vanemas</v>
      </c>
      <c r="E269" s="446">
        <f>'Daļu izvēle'!W266</f>
        <v>35</v>
      </c>
      <c r="F269" s="446">
        <f>'Daļu izvēle'!X266</f>
        <v>35</v>
      </c>
      <c r="G269" s="117">
        <f>'Daļu izvēle'!Y266</f>
        <v>0</v>
      </c>
      <c r="H269" s="118">
        <f>'Daļu izvēle'!Z266</f>
        <v>0</v>
      </c>
      <c r="I269" s="383"/>
      <c r="J269" s="454">
        <f t="shared" ref="J269:J305" si="36">IF(AND(K269&lt;&gt;"",L269&lt;&gt;"",M269&lt;&gt;"",N269&lt;&gt;""),ROUND(AVERAGE(K269:N269),2),0)</f>
        <v>0</v>
      </c>
      <c r="K269" s="139" t="str">
        <f>IF($Y269,IF(AND($I269&lt;&gt;"",$I269&lt;&gt;0),ROUND(ROUND($I269,3)*Cenas!$B$31*Cenas!B$35,2),0),"")</f>
        <v/>
      </c>
      <c r="L269" s="119" t="str">
        <f>IF($Y269,IF(AND($I269&lt;&gt;"",$I269&lt;&gt;0),ROUND(ROUND($I269,3)*Cenas!$B$31*Cenas!C$35,2),0),"")</f>
        <v/>
      </c>
      <c r="M269" s="119" t="str">
        <f>IF($Y269,IF(AND($I269&lt;&gt;"",$I269&lt;&gt;0),ROUND(ROUND($I269,3)*Cenas!$B$31*Cenas!D$35,2),0),"")</f>
        <v/>
      </c>
      <c r="N269" s="140" t="str">
        <f>IF($Y269,IF(AND($I269&lt;&gt;"",$I269&lt;&gt;0),ROUND(ROUND($I269,3)*Cenas!$B$31*Cenas!E$35,2),0),"")</f>
        <v/>
      </c>
      <c r="Q269" s="1" t="e">
        <f t="shared" si="32"/>
        <v>#VALUE!</v>
      </c>
      <c r="R269" s="1" t="e">
        <f t="shared" si="33"/>
        <v>#VALUE!</v>
      </c>
      <c r="S269" s="1" t="e">
        <f t="shared" si="34"/>
        <v>#VALUE!</v>
      </c>
      <c r="T269" t="b">
        <f>OR(IF(U269,IF(W269,#REF!&gt;='Daļu izvēle'!J266)),NOT(W269))</f>
        <v>1</v>
      </c>
      <c r="U269" t="b">
        <f t="shared" si="35"/>
        <v>1</v>
      </c>
      <c r="V269" t="e">
        <f t="shared" ref="V269:V305" si="37">OR(AND(Q269,R269,S269,U269,T269),NOT(W269))</f>
        <v>#VALUE!</v>
      </c>
      <c r="W269" t="b">
        <f>AND(NOT(ISBLANK('Daļu izvēle'!W266)),A269="x")</f>
        <v>0</v>
      </c>
      <c r="Y269" s="56" t="b">
        <f>AND($A269="x",'Daļu izvēle'!W266&lt;&gt;"",'Daļu izvēle'!W266&lt;&gt;0)</f>
        <v>0</v>
      </c>
      <c r="Z269" s="57" t="b">
        <f t="shared" ref="Z269:Z305" si="38">AND(Y269=TRUE,I269&lt;&gt;"",I269&lt;&gt;0)</f>
        <v>0</v>
      </c>
      <c r="AA269" s="57" t="b">
        <f>I269&gt;=0.85*Stādīšana!I269</f>
        <v>1</v>
      </c>
      <c r="AB269" s="57" t="b">
        <f t="shared" ref="AB269:AB305" si="39">IF(Y269,AND(Y269,Z269),TRUE)</f>
        <v>1</v>
      </c>
    </row>
    <row r="270" spans="1:28" hidden="1" x14ac:dyDescent="0.3">
      <c r="A270" s="445" t="str">
        <f>SUBSTITUTE('Daļu izvēle'!A267,"0","")</f>
        <v/>
      </c>
      <c r="B270" s="443">
        <f>'Daļu izvēle'!B267</f>
        <v>259</v>
      </c>
      <c r="C270" s="365" t="str">
        <f>'Daļu izvēle'!C267</f>
        <v>Ziemeļkurzeme</v>
      </c>
      <c r="D270" s="366" t="str">
        <f>'Daļu izvēle'!D267</f>
        <v>Vanemas</v>
      </c>
      <c r="E270" s="446">
        <f>'Daļu izvēle'!W267</f>
        <v>120</v>
      </c>
      <c r="F270" s="446">
        <f>'Daļu izvēle'!X267</f>
        <v>120</v>
      </c>
      <c r="G270" s="117">
        <f>'Daļu izvēle'!Y267</f>
        <v>0</v>
      </c>
      <c r="H270" s="118">
        <f>'Daļu izvēle'!Z267</f>
        <v>0</v>
      </c>
      <c r="I270" s="383"/>
      <c r="J270" s="454">
        <f t="shared" si="36"/>
        <v>0</v>
      </c>
      <c r="K270" s="139" t="str">
        <f>IF($Y270,IF(AND($I270&lt;&gt;"",$I270&lt;&gt;0),ROUND(ROUND($I270,3)*Cenas!$B$31*Cenas!B$35,2),0),"")</f>
        <v/>
      </c>
      <c r="L270" s="119" t="str">
        <f>IF($Y270,IF(AND($I270&lt;&gt;"",$I270&lt;&gt;0),ROUND(ROUND($I270,3)*Cenas!$B$31*Cenas!C$35,2),0),"")</f>
        <v/>
      </c>
      <c r="M270" s="119" t="str">
        <f>IF($Y270,IF(AND($I270&lt;&gt;"",$I270&lt;&gt;0),ROUND(ROUND($I270,3)*Cenas!$B$31*Cenas!D$35,2),0),"")</f>
        <v/>
      </c>
      <c r="N270" s="140" t="str">
        <f>IF($Y270,IF(AND($I270&lt;&gt;"",$I270&lt;&gt;0),ROUND(ROUND($I270,3)*Cenas!$B$31*Cenas!E$35,2),0),"")</f>
        <v/>
      </c>
      <c r="Q270" s="1" t="e">
        <f t="shared" si="32"/>
        <v>#VALUE!</v>
      </c>
      <c r="R270" s="1" t="e">
        <f t="shared" si="33"/>
        <v>#VALUE!</v>
      </c>
      <c r="S270" s="1" t="e">
        <f t="shared" si="34"/>
        <v>#VALUE!</v>
      </c>
      <c r="T270" t="b">
        <f>OR(IF(U270,IF(W270,#REF!&gt;='Daļu izvēle'!J267)),NOT(W270))</f>
        <v>1</v>
      </c>
      <c r="U270" t="b">
        <f t="shared" si="35"/>
        <v>1</v>
      </c>
      <c r="V270" t="e">
        <f t="shared" si="37"/>
        <v>#VALUE!</v>
      </c>
      <c r="W270" t="b">
        <f>AND(NOT(ISBLANK('Daļu izvēle'!W267)),A270="x")</f>
        <v>0</v>
      </c>
      <c r="Y270" s="56" t="b">
        <f>AND($A270="x",'Daļu izvēle'!W267&lt;&gt;"",'Daļu izvēle'!W267&lt;&gt;0)</f>
        <v>0</v>
      </c>
      <c r="Z270" s="57" t="b">
        <f t="shared" si="38"/>
        <v>0</v>
      </c>
      <c r="AA270" s="57" t="b">
        <f>I270&gt;=0.85*Stādīšana!I270</f>
        <v>1</v>
      </c>
      <c r="AB270" s="57" t="b">
        <f t="shared" si="39"/>
        <v>1</v>
      </c>
    </row>
    <row r="271" spans="1:28" hidden="1" x14ac:dyDescent="0.3">
      <c r="A271" s="445" t="str">
        <f>SUBSTITUTE('Daļu izvēle'!A268,"0","")</f>
        <v/>
      </c>
      <c r="B271" s="443">
        <f>'Daļu izvēle'!B268</f>
        <v>260</v>
      </c>
      <c r="C271" s="365" t="str">
        <f>'Daļu izvēle'!C268</f>
        <v>Ziemeļkurzeme</v>
      </c>
      <c r="D271" s="366" t="str">
        <f>'Daļu izvēle'!D268</f>
        <v>Vanemas</v>
      </c>
      <c r="E271" s="446">
        <f>'Daļu izvēle'!W268</f>
        <v>95</v>
      </c>
      <c r="F271" s="446">
        <f>'Daļu izvēle'!X268</f>
        <v>95</v>
      </c>
      <c r="G271" s="117">
        <f>'Daļu izvēle'!Y268</f>
        <v>0</v>
      </c>
      <c r="H271" s="118">
        <f>'Daļu izvēle'!Z268</f>
        <v>0</v>
      </c>
      <c r="I271" s="383"/>
      <c r="J271" s="454">
        <f t="shared" si="36"/>
        <v>0</v>
      </c>
      <c r="K271" s="139" t="str">
        <f>IF($Y271,IF(AND($I271&lt;&gt;"",$I271&lt;&gt;0),ROUND(ROUND($I271,3)*Cenas!$B$31*Cenas!B$35,2),0),"")</f>
        <v/>
      </c>
      <c r="L271" s="119" t="str">
        <f>IF($Y271,IF(AND($I271&lt;&gt;"",$I271&lt;&gt;0),ROUND(ROUND($I271,3)*Cenas!$B$31*Cenas!C$35,2),0),"")</f>
        <v/>
      </c>
      <c r="M271" s="119" t="str">
        <f>IF($Y271,IF(AND($I271&lt;&gt;"",$I271&lt;&gt;0),ROUND(ROUND($I271,3)*Cenas!$B$31*Cenas!D$35,2),0),"")</f>
        <v/>
      </c>
      <c r="N271" s="140" t="str">
        <f>IF($Y271,IF(AND($I271&lt;&gt;"",$I271&lt;&gt;0),ROUND(ROUND($I271,3)*Cenas!$B$31*Cenas!E$35,2),0),"")</f>
        <v/>
      </c>
      <c r="Q271" s="1" t="e">
        <f t="shared" si="32"/>
        <v>#VALUE!</v>
      </c>
      <c r="R271" s="1" t="e">
        <f t="shared" si="33"/>
        <v>#VALUE!</v>
      </c>
      <c r="S271" s="1" t="e">
        <f t="shared" si="34"/>
        <v>#VALUE!</v>
      </c>
      <c r="T271" t="b">
        <f>OR(IF(U271,IF(W271,#REF!&gt;='Daļu izvēle'!J268)),NOT(W271))</f>
        <v>1</v>
      </c>
      <c r="U271" t="b">
        <f t="shared" si="35"/>
        <v>1</v>
      </c>
      <c r="V271" t="e">
        <f t="shared" si="37"/>
        <v>#VALUE!</v>
      </c>
      <c r="W271" t="b">
        <f>AND(NOT(ISBLANK('Daļu izvēle'!W268)),A271="x")</f>
        <v>0</v>
      </c>
      <c r="Y271" s="56" t="b">
        <f>AND($A271="x",'Daļu izvēle'!W268&lt;&gt;"",'Daļu izvēle'!W268&lt;&gt;0)</f>
        <v>0</v>
      </c>
      <c r="Z271" s="57" t="b">
        <f t="shared" si="38"/>
        <v>0</v>
      </c>
      <c r="AA271" s="57" t="b">
        <f>I271&gt;=0.85*Stādīšana!I271</f>
        <v>1</v>
      </c>
      <c r="AB271" s="57" t="b">
        <f t="shared" si="39"/>
        <v>1</v>
      </c>
    </row>
    <row r="272" spans="1:28" hidden="1" x14ac:dyDescent="0.3">
      <c r="A272" s="445" t="str">
        <f>SUBSTITUTE('Daļu izvēle'!A269,"0","")</f>
        <v/>
      </c>
      <c r="B272" s="443">
        <f>'Daļu izvēle'!B269</f>
        <v>261</v>
      </c>
      <c r="C272" s="365" t="str">
        <f>'Daļu izvēle'!C269</f>
        <v>Ziemeļkurzeme</v>
      </c>
      <c r="D272" s="366" t="str">
        <f>'Daļu izvēle'!D269</f>
        <v>Vanemas</v>
      </c>
      <c r="E272" s="446">
        <f>'Daļu izvēle'!W269</f>
        <v>0</v>
      </c>
      <c r="F272" s="446">
        <f>'Daļu izvēle'!X269</f>
        <v>0</v>
      </c>
      <c r="G272" s="117">
        <f>'Daļu izvēle'!Y269</f>
        <v>0</v>
      </c>
      <c r="H272" s="118">
        <f>'Daļu izvēle'!Z269</f>
        <v>0</v>
      </c>
      <c r="I272" s="383"/>
      <c r="J272" s="454">
        <f t="shared" si="36"/>
        <v>0</v>
      </c>
      <c r="K272" s="139" t="str">
        <f>IF($Y272,IF(AND($I272&lt;&gt;"",$I272&lt;&gt;0),ROUND(ROUND($I272,3)*Cenas!$B$31*Cenas!B$35,2),0),"")</f>
        <v/>
      </c>
      <c r="L272" s="119" t="str">
        <f>IF($Y272,IF(AND($I272&lt;&gt;"",$I272&lt;&gt;0),ROUND(ROUND($I272,3)*Cenas!$B$31*Cenas!C$35,2),0),"")</f>
        <v/>
      </c>
      <c r="M272" s="119" t="str">
        <f>IF($Y272,IF(AND($I272&lt;&gt;"",$I272&lt;&gt;0),ROUND(ROUND($I272,3)*Cenas!$B$31*Cenas!D$35,2),0),"")</f>
        <v/>
      </c>
      <c r="N272" s="140" t="str">
        <f>IF($Y272,IF(AND($I272&lt;&gt;"",$I272&lt;&gt;0),ROUND(ROUND($I272,3)*Cenas!$B$31*Cenas!E$35,2),0),"")</f>
        <v/>
      </c>
      <c r="Q272" s="1" t="e">
        <f t="shared" si="32"/>
        <v>#VALUE!</v>
      </c>
      <c r="R272" s="1" t="e">
        <f t="shared" si="33"/>
        <v>#VALUE!</v>
      </c>
      <c r="S272" s="1" t="e">
        <f t="shared" si="34"/>
        <v>#VALUE!</v>
      </c>
      <c r="T272" t="b">
        <f>OR(IF(U272,IF(W272,#REF!&gt;='Daļu izvēle'!J269)),NOT(W272))</f>
        <v>1</v>
      </c>
      <c r="U272" t="b">
        <f t="shared" si="35"/>
        <v>1</v>
      </c>
      <c r="V272" t="e">
        <f t="shared" si="37"/>
        <v>#VALUE!</v>
      </c>
      <c r="W272" t="b">
        <f>AND(NOT(ISBLANK('Daļu izvēle'!W269)),A272="x")</f>
        <v>0</v>
      </c>
      <c r="Y272" s="56" t="b">
        <f>AND($A272="x",'Daļu izvēle'!W269&lt;&gt;"",'Daļu izvēle'!W269&lt;&gt;0)</f>
        <v>0</v>
      </c>
      <c r="Z272" s="57" t="b">
        <f t="shared" si="38"/>
        <v>0</v>
      </c>
      <c r="AA272" s="57" t="b">
        <f>I272&gt;=0.85*Stādīšana!I272</f>
        <v>1</v>
      </c>
      <c r="AB272" s="57" t="b">
        <f t="shared" si="39"/>
        <v>1</v>
      </c>
    </row>
    <row r="273" spans="1:28" hidden="1" x14ac:dyDescent="0.3">
      <c r="A273" s="445" t="str">
        <f>SUBSTITUTE('Daļu izvēle'!A270,"0","")</f>
        <v/>
      </c>
      <c r="B273" s="443">
        <f>'Daļu izvēle'!B270</f>
        <v>262</v>
      </c>
      <c r="C273" s="365" t="str">
        <f>'Daļu izvēle'!C270</f>
        <v>Ziemeļkurzeme</v>
      </c>
      <c r="D273" s="366" t="str">
        <f>'Daļu izvēle'!D270</f>
        <v>Vanemas</v>
      </c>
      <c r="E273" s="446">
        <f>'Daļu izvēle'!W270</f>
        <v>80</v>
      </c>
      <c r="F273" s="446">
        <f>'Daļu izvēle'!X270</f>
        <v>80</v>
      </c>
      <c r="G273" s="117">
        <f>'Daļu izvēle'!Y270</f>
        <v>0</v>
      </c>
      <c r="H273" s="118">
        <f>'Daļu izvēle'!Z270</f>
        <v>0</v>
      </c>
      <c r="I273" s="383"/>
      <c r="J273" s="454">
        <f t="shared" si="36"/>
        <v>0</v>
      </c>
      <c r="K273" s="139" t="str">
        <f>IF($Y273,IF(AND($I273&lt;&gt;"",$I273&lt;&gt;0),ROUND(ROUND($I273,3)*Cenas!$B$31*Cenas!B$35,2),0),"")</f>
        <v/>
      </c>
      <c r="L273" s="119" t="str">
        <f>IF($Y273,IF(AND($I273&lt;&gt;"",$I273&lt;&gt;0),ROUND(ROUND($I273,3)*Cenas!$B$31*Cenas!C$35,2),0),"")</f>
        <v/>
      </c>
      <c r="M273" s="119" t="str">
        <f>IF($Y273,IF(AND($I273&lt;&gt;"",$I273&lt;&gt;0),ROUND(ROUND($I273,3)*Cenas!$B$31*Cenas!D$35,2),0),"")</f>
        <v/>
      </c>
      <c r="N273" s="140" t="str">
        <f>IF($Y273,IF(AND($I273&lt;&gt;"",$I273&lt;&gt;0),ROUND(ROUND($I273,3)*Cenas!$B$31*Cenas!E$35,2),0),"")</f>
        <v/>
      </c>
      <c r="Q273" s="1" t="e">
        <f t="shared" si="32"/>
        <v>#VALUE!</v>
      </c>
      <c r="R273" s="1" t="e">
        <f t="shared" si="33"/>
        <v>#VALUE!</v>
      </c>
      <c r="S273" s="1" t="e">
        <f t="shared" si="34"/>
        <v>#VALUE!</v>
      </c>
      <c r="T273" t="b">
        <f>OR(IF(U273,IF(W273,#REF!&gt;='Daļu izvēle'!J270)),NOT(W273))</f>
        <v>1</v>
      </c>
      <c r="U273" t="b">
        <f t="shared" si="35"/>
        <v>1</v>
      </c>
      <c r="V273" t="e">
        <f t="shared" si="37"/>
        <v>#VALUE!</v>
      </c>
      <c r="W273" t="b">
        <f>AND(NOT(ISBLANK('Daļu izvēle'!W270)),A273="x")</f>
        <v>0</v>
      </c>
      <c r="Y273" s="56" t="b">
        <f>AND($A273="x",'Daļu izvēle'!W270&lt;&gt;"",'Daļu izvēle'!W270&lt;&gt;0)</f>
        <v>0</v>
      </c>
      <c r="Z273" s="57" t="b">
        <f t="shared" si="38"/>
        <v>0</v>
      </c>
      <c r="AA273" s="57" t="b">
        <f>I273&gt;=0.85*Stādīšana!I273</f>
        <v>1</v>
      </c>
      <c r="AB273" s="57" t="b">
        <f t="shared" si="39"/>
        <v>1</v>
      </c>
    </row>
    <row r="274" spans="1:28" hidden="1" x14ac:dyDescent="0.3">
      <c r="A274" s="445" t="str">
        <f>SUBSTITUTE('Daļu izvēle'!A271,"0","")</f>
        <v/>
      </c>
      <c r="B274" s="443">
        <f>'Daļu izvēle'!B271</f>
        <v>263</v>
      </c>
      <c r="C274" s="365" t="str">
        <f>'Daļu izvēle'!C271</f>
        <v>Ziemeļkurzeme</v>
      </c>
      <c r="D274" s="366" t="str">
        <f>'Daļu izvēle'!D271</f>
        <v>Mērsraga</v>
      </c>
      <c r="E274" s="446">
        <f>'Daļu izvēle'!W271</f>
        <v>30</v>
      </c>
      <c r="F274" s="446">
        <f>'Daļu izvēle'!X271</f>
        <v>0</v>
      </c>
      <c r="G274" s="117">
        <f>'Daļu izvēle'!Y271</f>
        <v>0</v>
      </c>
      <c r="H274" s="118">
        <f>'Daļu izvēle'!Z271</f>
        <v>0</v>
      </c>
      <c r="I274" s="383"/>
      <c r="J274" s="454">
        <f t="shared" si="36"/>
        <v>0</v>
      </c>
      <c r="K274" s="139" t="str">
        <f>IF($Y274,IF(AND($I274&lt;&gt;"",$I274&lt;&gt;0),ROUND(ROUND($I274,3)*Cenas!$B$31*Cenas!B$35,2),0),"")</f>
        <v/>
      </c>
      <c r="L274" s="119" t="str">
        <f>IF($Y274,IF(AND($I274&lt;&gt;"",$I274&lt;&gt;0),ROUND(ROUND($I274,3)*Cenas!$B$31*Cenas!C$35,2),0),"")</f>
        <v/>
      </c>
      <c r="M274" s="119" t="str">
        <f>IF($Y274,IF(AND($I274&lt;&gt;"",$I274&lt;&gt;0),ROUND(ROUND($I274,3)*Cenas!$B$31*Cenas!D$35,2),0),"")</f>
        <v/>
      </c>
      <c r="N274" s="140" t="str">
        <f>IF($Y274,IF(AND($I274&lt;&gt;"",$I274&lt;&gt;0),ROUND(ROUND($I274,3)*Cenas!$B$31*Cenas!E$35,2),0),"")</f>
        <v/>
      </c>
      <c r="Q274" s="1" t="e">
        <f t="shared" si="32"/>
        <v>#VALUE!</v>
      </c>
      <c r="R274" s="1" t="e">
        <f t="shared" si="33"/>
        <v>#VALUE!</v>
      </c>
      <c r="S274" s="1" t="e">
        <f t="shared" si="34"/>
        <v>#VALUE!</v>
      </c>
      <c r="T274" t="b">
        <f>OR(IF(U274,IF(W274,#REF!&gt;='Daļu izvēle'!J271)),NOT(W274))</f>
        <v>1</v>
      </c>
      <c r="U274" t="b">
        <f t="shared" si="35"/>
        <v>1</v>
      </c>
      <c r="V274" t="e">
        <f t="shared" si="37"/>
        <v>#VALUE!</v>
      </c>
      <c r="W274" t="b">
        <f>AND(NOT(ISBLANK('Daļu izvēle'!W271)),A274="x")</f>
        <v>0</v>
      </c>
      <c r="Y274" s="56" t="b">
        <f>AND($A274="x",'Daļu izvēle'!W271&lt;&gt;"",'Daļu izvēle'!W271&lt;&gt;0)</f>
        <v>0</v>
      </c>
      <c r="Z274" s="57" t="b">
        <f t="shared" si="38"/>
        <v>0</v>
      </c>
      <c r="AA274" s="57" t="b">
        <f>I274&gt;=0.85*Stādīšana!I274</f>
        <v>1</v>
      </c>
      <c r="AB274" s="57" t="b">
        <f t="shared" si="39"/>
        <v>1</v>
      </c>
    </row>
    <row r="275" spans="1:28" hidden="1" x14ac:dyDescent="0.3">
      <c r="A275" s="445" t="str">
        <f>SUBSTITUTE('Daļu izvēle'!A272,"0","")</f>
        <v/>
      </c>
      <c r="B275" s="443">
        <f>'Daļu izvēle'!B272</f>
        <v>264</v>
      </c>
      <c r="C275" s="365" t="str">
        <f>'Daļu izvēle'!C272</f>
        <v>Ziemeļkurzeme</v>
      </c>
      <c r="D275" s="366" t="str">
        <f>'Daļu izvēle'!D272</f>
        <v>Mērsraga</v>
      </c>
      <c r="E275" s="446">
        <f>'Daļu izvēle'!W272</f>
        <v>30</v>
      </c>
      <c r="F275" s="446">
        <f>'Daļu izvēle'!X272</f>
        <v>0</v>
      </c>
      <c r="G275" s="117">
        <f>'Daļu izvēle'!Y272</f>
        <v>0</v>
      </c>
      <c r="H275" s="118">
        <f>'Daļu izvēle'!Z272</f>
        <v>0</v>
      </c>
      <c r="I275" s="383"/>
      <c r="J275" s="454">
        <f t="shared" si="36"/>
        <v>0</v>
      </c>
      <c r="K275" s="139" t="str">
        <f>IF($Y275,IF(AND($I275&lt;&gt;"",$I275&lt;&gt;0),ROUND(ROUND($I275,3)*Cenas!$B$31*Cenas!B$35,2),0),"")</f>
        <v/>
      </c>
      <c r="L275" s="119" t="str">
        <f>IF($Y275,IF(AND($I275&lt;&gt;"",$I275&lt;&gt;0),ROUND(ROUND($I275,3)*Cenas!$B$31*Cenas!C$35,2),0),"")</f>
        <v/>
      </c>
      <c r="M275" s="119" t="str">
        <f>IF($Y275,IF(AND($I275&lt;&gt;"",$I275&lt;&gt;0),ROUND(ROUND($I275,3)*Cenas!$B$31*Cenas!D$35,2),0),"")</f>
        <v/>
      </c>
      <c r="N275" s="140" t="str">
        <f>IF($Y275,IF(AND($I275&lt;&gt;"",$I275&lt;&gt;0),ROUND(ROUND($I275,3)*Cenas!$B$31*Cenas!E$35,2),0),"")</f>
        <v/>
      </c>
      <c r="Q275" s="1" t="e">
        <f t="shared" si="32"/>
        <v>#VALUE!</v>
      </c>
      <c r="R275" s="1" t="e">
        <f t="shared" si="33"/>
        <v>#VALUE!</v>
      </c>
      <c r="S275" s="1" t="e">
        <f t="shared" si="34"/>
        <v>#VALUE!</v>
      </c>
      <c r="T275" t="b">
        <f>OR(IF(U275,IF(W275,#REF!&gt;='Daļu izvēle'!J272)),NOT(W275))</f>
        <v>1</v>
      </c>
      <c r="U275" t="b">
        <f t="shared" si="35"/>
        <v>1</v>
      </c>
      <c r="V275" t="e">
        <f t="shared" si="37"/>
        <v>#VALUE!</v>
      </c>
      <c r="W275" t="b">
        <f>AND(NOT(ISBLANK('Daļu izvēle'!W272)),A275="x")</f>
        <v>0</v>
      </c>
      <c r="Y275" s="56" t="b">
        <f>AND($A275="x",'Daļu izvēle'!W272&lt;&gt;"",'Daļu izvēle'!W272&lt;&gt;0)</f>
        <v>0</v>
      </c>
      <c r="Z275" s="57" t="b">
        <f t="shared" si="38"/>
        <v>0</v>
      </c>
      <c r="AA275" s="57" t="b">
        <f>I275&gt;=0.85*Stādīšana!I275</f>
        <v>1</v>
      </c>
      <c r="AB275" s="57" t="b">
        <f t="shared" si="39"/>
        <v>1</v>
      </c>
    </row>
    <row r="276" spans="1:28" hidden="1" x14ac:dyDescent="0.3">
      <c r="A276" s="445" t="str">
        <f>SUBSTITUTE('Daļu izvēle'!A273,"0","")</f>
        <v/>
      </c>
      <c r="B276" s="443">
        <f>'Daļu izvēle'!B273</f>
        <v>265</v>
      </c>
      <c r="C276" s="365" t="str">
        <f>'Daļu izvēle'!C273</f>
        <v>Ziemeļkurzeme</v>
      </c>
      <c r="D276" s="366" t="str">
        <f>'Daļu izvēle'!D273</f>
        <v>Mērsraga</v>
      </c>
      <c r="E276" s="446">
        <f>'Daļu izvēle'!W273</f>
        <v>100</v>
      </c>
      <c r="F276" s="446">
        <f>'Daļu izvēle'!X273</f>
        <v>100</v>
      </c>
      <c r="G276" s="117">
        <f>'Daļu izvēle'!Y273</f>
        <v>0</v>
      </c>
      <c r="H276" s="118">
        <f>'Daļu izvēle'!Z273</f>
        <v>0</v>
      </c>
      <c r="I276" s="383"/>
      <c r="J276" s="454">
        <f t="shared" si="36"/>
        <v>0</v>
      </c>
      <c r="K276" s="139" t="str">
        <f>IF($Y276,IF(AND($I276&lt;&gt;"",$I276&lt;&gt;0),ROUND(ROUND($I276,3)*Cenas!$B$31*Cenas!B$35,2),0),"")</f>
        <v/>
      </c>
      <c r="L276" s="119" t="str">
        <f>IF($Y276,IF(AND($I276&lt;&gt;"",$I276&lt;&gt;0),ROUND(ROUND($I276,3)*Cenas!$B$31*Cenas!C$35,2),0),"")</f>
        <v/>
      </c>
      <c r="M276" s="119" t="str">
        <f>IF($Y276,IF(AND($I276&lt;&gt;"",$I276&lt;&gt;0),ROUND(ROUND($I276,3)*Cenas!$B$31*Cenas!D$35,2),0),"")</f>
        <v/>
      </c>
      <c r="N276" s="140" t="str">
        <f>IF($Y276,IF(AND($I276&lt;&gt;"",$I276&lt;&gt;0),ROUND(ROUND($I276,3)*Cenas!$B$31*Cenas!E$35,2),0),"")</f>
        <v/>
      </c>
      <c r="Q276" s="1" t="e">
        <f t="shared" si="32"/>
        <v>#VALUE!</v>
      </c>
      <c r="R276" s="1" t="e">
        <f t="shared" si="33"/>
        <v>#VALUE!</v>
      </c>
      <c r="S276" s="1" t="e">
        <f t="shared" si="34"/>
        <v>#VALUE!</v>
      </c>
      <c r="T276" t="b">
        <f>OR(IF(U276,IF(W276,#REF!&gt;='Daļu izvēle'!J273)),NOT(W276))</f>
        <v>1</v>
      </c>
      <c r="U276" t="b">
        <f t="shared" si="35"/>
        <v>1</v>
      </c>
      <c r="V276" t="e">
        <f t="shared" si="37"/>
        <v>#VALUE!</v>
      </c>
      <c r="W276" t="b">
        <f>AND(NOT(ISBLANK('Daļu izvēle'!W273)),A276="x")</f>
        <v>0</v>
      </c>
      <c r="Y276" s="56" t="b">
        <f>AND($A276="x",'Daļu izvēle'!W273&lt;&gt;"",'Daļu izvēle'!W273&lt;&gt;0)</f>
        <v>0</v>
      </c>
      <c r="Z276" s="57" t="b">
        <f t="shared" si="38"/>
        <v>0</v>
      </c>
      <c r="AA276" s="57" t="b">
        <f>I276&gt;=0.85*Stādīšana!I276</f>
        <v>1</v>
      </c>
      <c r="AB276" s="57" t="b">
        <f t="shared" si="39"/>
        <v>1</v>
      </c>
    </row>
    <row r="277" spans="1:28" hidden="1" x14ac:dyDescent="0.3">
      <c r="A277" s="445" t="str">
        <f>SUBSTITUTE('Daļu izvēle'!A274,"0","")</f>
        <v/>
      </c>
      <c r="B277" s="443">
        <f>'Daļu izvēle'!B274</f>
        <v>266</v>
      </c>
      <c r="C277" s="365" t="str">
        <f>'Daļu izvēle'!C274</f>
        <v>Ziemeļkurzeme</v>
      </c>
      <c r="D277" s="366" t="str">
        <f>'Daļu izvēle'!D274</f>
        <v>Mērsraga</v>
      </c>
      <c r="E277" s="446">
        <f>'Daļu izvēle'!W274</f>
        <v>65</v>
      </c>
      <c r="F277" s="446">
        <f>'Daļu izvēle'!X274</f>
        <v>0</v>
      </c>
      <c r="G277" s="117">
        <f>'Daļu izvēle'!Y274</f>
        <v>0</v>
      </c>
      <c r="H277" s="118">
        <f>'Daļu izvēle'!Z274</f>
        <v>0</v>
      </c>
      <c r="I277" s="383"/>
      <c r="J277" s="454">
        <f t="shared" si="36"/>
        <v>0</v>
      </c>
      <c r="K277" s="139" t="str">
        <f>IF($Y277,IF(AND($I277&lt;&gt;"",$I277&lt;&gt;0),ROUND(ROUND($I277,3)*Cenas!$B$31*Cenas!B$35,2),0),"")</f>
        <v/>
      </c>
      <c r="L277" s="119" t="str">
        <f>IF($Y277,IF(AND($I277&lt;&gt;"",$I277&lt;&gt;0),ROUND(ROUND($I277,3)*Cenas!$B$31*Cenas!C$35,2),0),"")</f>
        <v/>
      </c>
      <c r="M277" s="119" t="str">
        <f>IF($Y277,IF(AND($I277&lt;&gt;"",$I277&lt;&gt;0),ROUND(ROUND($I277,3)*Cenas!$B$31*Cenas!D$35,2),0),"")</f>
        <v/>
      </c>
      <c r="N277" s="140" t="str">
        <f>IF($Y277,IF(AND($I277&lt;&gt;"",$I277&lt;&gt;0),ROUND(ROUND($I277,3)*Cenas!$B$31*Cenas!E$35,2),0),"")</f>
        <v/>
      </c>
      <c r="Q277" s="1" t="e">
        <f t="shared" si="32"/>
        <v>#VALUE!</v>
      </c>
      <c r="R277" s="1" t="e">
        <f t="shared" si="33"/>
        <v>#VALUE!</v>
      </c>
      <c r="S277" s="1" t="e">
        <f t="shared" si="34"/>
        <v>#VALUE!</v>
      </c>
      <c r="T277" t="b">
        <f>OR(IF(U277,IF(W277,#REF!&gt;='Daļu izvēle'!J274)),NOT(W277))</f>
        <v>1</v>
      </c>
      <c r="U277" t="b">
        <f t="shared" si="35"/>
        <v>1</v>
      </c>
      <c r="V277" t="e">
        <f t="shared" si="37"/>
        <v>#VALUE!</v>
      </c>
      <c r="W277" t="b">
        <f>AND(NOT(ISBLANK('Daļu izvēle'!W274)),A277="x")</f>
        <v>0</v>
      </c>
      <c r="Y277" s="56" t="b">
        <f>AND($A277="x",'Daļu izvēle'!W274&lt;&gt;"",'Daļu izvēle'!W274&lt;&gt;0)</f>
        <v>0</v>
      </c>
      <c r="Z277" s="57" t="b">
        <f t="shared" si="38"/>
        <v>0</v>
      </c>
      <c r="AA277" s="57" t="b">
        <f>I277&gt;=0.85*Stādīšana!I277</f>
        <v>1</v>
      </c>
      <c r="AB277" s="57" t="b">
        <f t="shared" si="39"/>
        <v>1</v>
      </c>
    </row>
    <row r="278" spans="1:28" hidden="1" x14ac:dyDescent="0.3">
      <c r="A278" s="445" t="str">
        <f>SUBSTITUTE('Daļu izvēle'!A275,"0","")</f>
        <v/>
      </c>
      <c r="B278" s="443">
        <f>'Daļu izvēle'!B275</f>
        <v>267</v>
      </c>
      <c r="C278" s="365" t="str">
        <f>'Daļu izvēle'!C275</f>
        <v>Ziemeļkurzeme</v>
      </c>
      <c r="D278" s="366" t="str">
        <f>'Daļu izvēle'!D275</f>
        <v>Mērsraga</v>
      </c>
      <c r="E278" s="446">
        <f>'Daļu izvēle'!W275</f>
        <v>0</v>
      </c>
      <c r="F278" s="446">
        <f>'Daļu izvēle'!X275</f>
        <v>0</v>
      </c>
      <c r="G278" s="117">
        <f>'Daļu izvēle'!Y275</f>
        <v>0</v>
      </c>
      <c r="H278" s="118">
        <f>'Daļu izvēle'!Z275</f>
        <v>0</v>
      </c>
      <c r="I278" s="383"/>
      <c r="J278" s="454">
        <f t="shared" si="36"/>
        <v>0</v>
      </c>
      <c r="K278" s="139" t="str">
        <f>IF($Y278,IF(AND($I278&lt;&gt;"",$I278&lt;&gt;0),ROUND(ROUND($I278,3)*Cenas!$B$31*Cenas!B$35,2),0),"")</f>
        <v/>
      </c>
      <c r="L278" s="119" t="str">
        <f>IF($Y278,IF(AND($I278&lt;&gt;"",$I278&lt;&gt;0),ROUND(ROUND($I278,3)*Cenas!$B$31*Cenas!C$35,2),0),"")</f>
        <v/>
      </c>
      <c r="M278" s="119" t="str">
        <f>IF($Y278,IF(AND($I278&lt;&gt;"",$I278&lt;&gt;0),ROUND(ROUND($I278,3)*Cenas!$B$31*Cenas!D$35,2),0),"")</f>
        <v/>
      </c>
      <c r="N278" s="140" t="str">
        <f>IF($Y278,IF(AND($I278&lt;&gt;"",$I278&lt;&gt;0),ROUND(ROUND($I278,3)*Cenas!$B$31*Cenas!E$35,2),0),"")</f>
        <v/>
      </c>
      <c r="Q278" s="1" t="e">
        <f t="shared" si="32"/>
        <v>#VALUE!</v>
      </c>
      <c r="R278" s="1" t="e">
        <f t="shared" si="33"/>
        <v>#VALUE!</v>
      </c>
      <c r="S278" s="1" t="e">
        <f t="shared" si="34"/>
        <v>#VALUE!</v>
      </c>
      <c r="T278" t="b">
        <f>OR(IF(U278,IF(W278,#REF!&gt;='Daļu izvēle'!J275)),NOT(W278))</f>
        <v>1</v>
      </c>
      <c r="U278" t="b">
        <f t="shared" si="35"/>
        <v>1</v>
      </c>
      <c r="V278" t="e">
        <f t="shared" si="37"/>
        <v>#VALUE!</v>
      </c>
      <c r="W278" t="b">
        <f>AND(NOT(ISBLANK('Daļu izvēle'!W275)),A278="x")</f>
        <v>0</v>
      </c>
      <c r="Y278" s="56" t="b">
        <f>AND($A278="x",'Daļu izvēle'!W275&lt;&gt;"",'Daļu izvēle'!W275&lt;&gt;0)</f>
        <v>0</v>
      </c>
      <c r="Z278" s="57" t="b">
        <f t="shared" si="38"/>
        <v>0</v>
      </c>
      <c r="AA278" s="57" t="b">
        <f>I278&gt;=0.85*Stādīšana!I278</f>
        <v>1</v>
      </c>
      <c r="AB278" s="57" t="b">
        <f t="shared" si="39"/>
        <v>1</v>
      </c>
    </row>
    <row r="279" spans="1:28" hidden="1" x14ac:dyDescent="0.3">
      <c r="A279" s="445" t="str">
        <f>SUBSTITUTE('Daļu izvēle'!A276,"0","")</f>
        <v/>
      </c>
      <c r="B279" s="443">
        <f>'Daļu izvēle'!B276</f>
        <v>268</v>
      </c>
      <c r="C279" s="365" t="str">
        <f>'Daļu izvēle'!C276</f>
        <v>Ziemeļkurzeme</v>
      </c>
      <c r="D279" s="366" t="str">
        <f>'Daļu izvēle'!D276</f>
        <v>Mērsraga</v>
      </c>
      <c r="E279" s="446">
        <f>'Daļu izvēle'!W276</f>
        <v>75</v>
      </c>
      <c r="F279" s="446">
        <f>'Daļu izvēle'!X276</f>
        <v>0</v>
      </c>
      <c r="G279" s="117">
        <f>'Daļu izvēle'!Y276</f>
        <v>0</v>
      </c>
      <c r="H279" s="118">
        <f>'Daļu izvēle'!Z276</f>
        <v>0</v>
      </c>
      <c r="I279" s="383"/>
      <c r="J279" s="454">
        <f t="shared" si="36"/>
        <v>0</v>
      </c>
      <c r="K279" s="139" t="str">
        <f>IF($Y279,IF(AND($I279&lt;&gt;"",$I279&lt;&gt;0),ROUND(ROUND($I279,3)*Cenas!$B$31*Cenas!B$35,2),0),"")</f>
        <v/>
      </c>
      <c r="L279" s="119" t="str">
        <f>IF($Y279,IF(AND($I279&lt;&gt;"",$I279&lt;&gt;0),ROUND(ROUND($I279,3)*Cenas!$B$31*Cenas!C$35,2),0),"")</f>
        <v/>
      </c>
      <c r="M279" s="119" t="str">
        <f>IF($Y279,IF(AND($I279&lt;&gt;"",$I279&lt;&gt;0),ROUND(ROUND($I279,3)*Cenas!$B$31*Cenas!D$35,2),0),"")</f>
        <v/>
      </c>
      <c r="N279" s="140" t="str">
        <f>IF($Y279,IF(AND($I279&lt;&gt;"",$I279&lt;&gt;0),ROUND(ROUND($I279,3)*Cenas!$B$31*Cenas!E$35,2),0),"")</f>
        <v/>
      </c>
      <c r="Q279" s="1" t="e">
        <f t="shared" si="32"/>
        <v>#VALUE!</v>
      </c>
      <c r="R279" s="1" t="e">
        <f t="shared" si="33"/>
        <v>#VALUE!</v>
      </c>
      <c r="S279" s="1" t="e">
        <f t="shared" si="34"/>
        <v>#VALUE!</v>
      </c>
      <c r="T279" t="b">
        <f>OR(IF(U279,IF(W279,#REF!&gt;='Daļu izvēle'!J276)),NOT(W279))</f>
        <v>1</v>
      </c>
      <c r="U279" t="b">
        <f t="shared" si="35"/>
        <v>1</v>
      </c>
      <c r="V279" t="e">
        <f t="shared" si="37"/>
        <v>#VALUE!</v>
      </c>
      <c r="W279" t="b">
        <f>AND(NOT(ISBLANK('Daļu izvēle'!W276)),A279="x")</f>
        <v>0</v>
      </c>
      <c r="Y279" s="56" t="b">
        <f>AND($A279="x",'Daļu izvēle'!W276&lt;&gt;"",'Daļu izvēle'!W276&lt;&gt;0)</f>
        <v>0</v>
      </c>
      <c r="Z279" s="57" t="b">
        <f t="shared" si="38"/>
        <v>0</v>
      </c>
      <c r="AA279" s="57" t="b">
        <f>I279&gt;=0.85*Stādīšana!I279</f>
        <v>1</v>
      </c>
      <c r="AB279" s="57" t="b">
        <f t="shared" si="39"/>
        <v>1</v>
      </c>
    </row>
    <row r="280" spans="1:28" hidden="1" x14ac:dyDescent="0.3">
      <c r="A280" s="445" t="str">
        <f>SUBSTITUTE('Daļu izvēle'!A277,"0","")</f>
        <v/>
      </c>
      <c r="B280" s="443">
        <f>'Daļu izvēle'!B277</f>
        <v>269</v>
      </c>
      <c r="C280" s="365" t="str">
        <f>'Daļu izvēle'!C277</f>
        <v>Ziemeļkurzeme</v>
      </c>
      <c r="D280" s="366" t="str">
        <f>'Daļu izvēle'!D277</f>
        <v>Usmas</v>
      </c>
      <c r="E280" s="446">
        <f>'Daļu izvēle'!W277</f>
        <v>80</v>
      </c>
      <c r="F280" s="446">
        <f>'Daļu izvēle'!X277</f>
        <v>80</v>
      </c>
      <c r="G280" s="117">
        <f>'Daļu izvēle'!Y277</f>
        <v>0</v>
      </c>
      <c r="H280" s="118">
        <f>'Daļu izvēle'!Z277</f>
        <v>0</v>
      </c>
      <c r="I280" s="383"/>
      <c r="J280" s="454">
        <f t="shared" si="36"/>
        <v>0</v>
      </c>
      <c r="K280" s="139" t="str">
        <f>IF($Y280,IF(AND($I280&lt;&gt;"",$I280&lt;&gt;0),ROUND(ROUND($I280,3)*Cenas!$B$31*Cenas!B$35,2),0),"")</f>
        <v/>
      </c>
      <c r="L280" s="119" t="str">
        <f>IF($Y280,IF(AND($I280&lt;&gt;"",$I280&lt;&gt;0),ROUND(ROUND($I280,3)*Cenas!$B$31*Cenas!C$35,2),0),"")</f>
        <v/>
      </c>
      <c r="M280" s="119" t="str">
        <f>IF($Y280,IF(AND($I280&lt;&gt;"",$I280&lt;&gt;0),ROUND(ROUND($I280,3)*Cenas!$B$31*Cenas!D$35,2),0),"")</f>
        <v/>
      </c>
      <c r="N280" s="140" t="str">
        <f>IF($Y280,IF(AND($I280&lt;&gt;"",$I280&lt;&gt;0),ROUND(ROUND($I280,3)*Cenas!$B$31*Cenas!E$35,2),0),"")</f>
        <v/>
      </c>
      <c r="Q280" s="1" t="e">
        <f t="shared" si="32"/>
        <v>#VALUE!</v>
      </c>
      <c r="R280" s="1" t="e">
        <f t="shared" si="33"/>
        <v>#VALUE!</v>
      </c>
      <c r="S280" s="1" t="e">
        <f t="shared" si="34"/>
        <v>#VALUE!</v>
      </c>
      <c r="T280" t="b">
        <f>OR(IF(U280,IF(W280,#REF!&gt;='Daļu izvēle'!J277)),NOT(W280))</f>
        <v>1</v>
      </c>
      <c r="U280" t="b">
        <f t="shared" si="35"/>
        <v>1</v>
      </c>
      <c r="V280" t="e">
        <f t="shared" si="37"/>
        <v>#VALUE!</v>
      </c>
      <c r="W280" t="b">
        <f>AND(NOT(ISBLANK('Daļu izvēle'!W277)),A280="x")</f>
        <v>0</v>
      </c>
      <c r="Y280" s="56" t="b">
        <f>AND($A280="x",'Daļu izvēle'!W277&lt;&gt;"",'Daļu izvēle'!W277&lt;&gt;0)</f>
        <v>0</v>
      </c>
      <c r="Z280" s="57" t="b">
        <f t="shared" si="38"/>
        <v>0</v>
      </c>
      <c r="AA280" s="57" t="b">
        <f>I280&gt;=0.85*Stādīšana!I280</f>
        <v>1</v>
      </c>
      <c r="AB280" s="57" t="b">
        <f t="shared" si="39"/>
        <v>1</v>
      </c>
    </row>
    <row r="281" spans="1:28" hidden="1" x14ac:dyDescent="0.3">
      <c r="A281" s="445" t="str">
        <f>SUBSTITUTE('Daļu izvēle'!A278,"0","")</f>
        <v/>
      </c>
      <c r="B281" s="443">
        <f>'Daļu izvēle'!B278</f>
        <v>270</v>
      </c>
      <c r="C281" s="365" t="str">
        <f>'Daļu izvēle'!C278</f>
        <v>Ziemeļkurzeme</v>
      </c>
      <c r="D281" s="366" t="str">
        <f>'Daļu izvēle'!D278</f>
        <v>Usmas</v>
      </c>
      <c r="E281" s="446">
        <f>'Daļu izvēle'!W278</f>
        <v>0</v>
      </c>
      <c r="F281" s="446">
        <f>'Daļu izvēle'!X278</f>
        <v>0</v>
      </c>
      <c r="G281" s="117">
        <f>'Daļu izvēle'!Y278</f>
        <v>0</v>
      </c>
      <c r="H281" s="118">
        <f>'Daļu izvēle'!Z278</f>
        <v>0</v>
      </c>
      <c r="I281" s="383"/>
      <c r="J281" s="454">
        <f t="shared" si="36"/>
        <v>0</v>
      </c>
      <c r="K281" s="139" t="str">
        <f>IF($Y281,IF(AND($I281&lt;&gt;"",$I281&lt;&gt;0),ROUND(ROUND($I281,3)*Cenas!$B$31*Cenas!B$35,2),0),"")</f>
        <v/>
      </c>
      <c r="L281" s="119" t="str">
        <f>IF($Y281,IF(AND($I281&lt;&gt;"",$I281&lt;&gt;0),ROUND(ROUND($I281,3)*Cenas!$B$31*Cenas!C$35,2),0),"")</f>
        <v/>
      </c>
      <c r="M281" s="119" t="str">
        <f>IF($Y281,IF(AND($I281&lt;&gt;"",$I281&lt;&gt;0),ROUND(ROUND($I281,3)*Cenas!$B$31*Cenas!D$35,2),0),"")</f>
        <v/>
      </c>
      <c r="N281" s="140" t="str">
        <f>IF($Y281,IF(AND($I281&lt;&gt;"",$I281&lt;&gt;0),ROUND(ROUND($I281,3)*Cenas!$B$31*Cenas!E$35,2),0),"")</f>
        <v/>
      </c>
      <c r="Q281" s="1" t="e">
        <f t="shared" si="32"/>
        <v>#VALUE!</v>
      </c>
      <c r="R281" s="1" t="e">
        <f t="shared" si="33"/>
        <v>#VALUE!</v>
      </c>
      <c r="S281" s="1" t="e">
        <f t="shared" si="34"/>
        <v>#VALUE!</v>
      </c>
      <c r="T281" t="b">
        <f>OR(IF(U281,IF(W281,#REF!&gt;='Daļu izvēle'!J278)),NOT(W281))</f>
        <v>1</v>
      </c>
      <c r="U281" t="b">
        <f t="shared" si="35"/>
        <v>1</v>
      </c>
      <c r="V281" t="e">
        <f t="shared" si="37"/>
        <v>#VALUE!</v>
      </c>
      <c r="W281" t="b">
        <f>AND(NOT(ISBLANK('Daļu izvēle'!W278)),A281="x")</f>
        <v>0</v>
      </c>
      <c r="Y281" s="56" t="b">
        <f>AND($A281="x",'Daļu izvēle'!W278&lt;&gt;"",'Daļu izvēle'!W278&lt;&gt;0)</f>
        <v>0</v>
      </c>
      <c r="Z281" s="57" t="b">
        <f t="shared" si="38"/>
        <v>0</v>
      </c>
      <c r="AA281" s="57" t="b">
        <f>I281&gt;=0.85*Stādīšana!I281</f>
        <v>1</v>
      </c>
      <c r="AB281" s="57" t="b">
        <f t="shared" si="39"/>
        <v>1</v>
      </c>
    </row>
    <row r="282" spans="1:28" hidden="1" x14ac:dyDescent="0.3">
      <c r="A282" s="445" t="str">
        <f>SUBSTITUTE('Daļu izvēle'!A279,"0","")</f>
        <v/>
      </c>
      <c r="B282" s="443">
        <f>'Daļu izvēle'!B279</f>
        <v>271</v>
      </c>
      <c r="C282" s="365" t="str">
        <f>'Daļu izvēle'!C279</f>
        <v>Ziemeļkurzeme</v>
      </c>
      <c r="D282" s="366" t="str">
        <f>'Daļu izvēle'!D279</f>
        <v>Usmas</v>
      </c>
      <c r="E282" s="446">
        <f>'Daļu izvēle'!W279</f>
        <v>0</v>
      </c>
      <c r="F282" s="446">
        <f>'Daļu izvēle'!X279</f>
        <v>0</v>
      </c>
      <c r="G282" s="117">
        <f>'Daļu izvēle'!Y279</f>
        <v>0</v>
      </c>
      <c r="H282" s="118">
        <f>'Daļu izvēle'!Z279</f>
        <v>0</v>
      </c>
      <c r="I282" s="383"/>
      <c r="J282" s="454">
        <f t="shared" si="36"/>
        <v>0</v>
      </c>
      <c r="K282" s="139" t="str">
        <f>IF($Y282,IF(AND($I282&lt;&gt;"",$I282&lt;&gt;0),ROUND(ROUND($I282,3)*Cenas!$B$31*Cenas!B$35,2),0),"")</f>
        <v/>
      </c>
      <c r="L282" s="119" t="str">
        <f>IF($Y282,IF(AND($I282&lt;&gt;"",$I282&lt;&gt;0),ROUND(ROUND($I282,3)*Cenas!$B$31*Cenas!C$35,2),0),"")</f>
        <v/>
      </c>
      <c r="M282" s="119" t="str">
        <f>IF($Y282,IF(AND($I282&lt;&gt;"",$I282&lt;&gt;0),ROUND(ROUND($I282,3)*Cenas!$B$31*Cenas!D$35,2),0),"")</f>
        <v/>
      </c>
      <c r="N282" s="140" t="str">
        <f>IF($Y282,IF(AND($I282&lt;&gt;"",$I282&lt;&gt;0),ROUND(ROUND($I282,3)*Cenas!$B$31*Cenas!E$35,2),0),"")</f>
        <v/>
      </c>
      <c r="Q282" s="1" t="e">
        <f t="shared" si="32"/>
        <v>#VALUE!</v>
      </c>
      <c r="R282" s="1" t="e">
        <f t="shared" si="33"/>
        <v>#VALUE!</v>
      </c>
      <c r="S282" s="1" t="e">
        <f t="shared" si="34"/>
        <v>#VALUE!</v>
      </c>
      <c r="T282" t="b">
        <f>OR(IF(U282,IF(W282,#REF!&gt;='Daļu izvēle'!J279)),NOT(W282))</f>
        <v>1</v>
      </c>
      <c r="U282" t="b">
        <f t="shared" si="35"/>
        <v>1</v>
      </c>
      <c r="V282" t="e">
        <f t="shared" si="37"/>
        <v>#VALUE!</v>
      </c>
      <c r="W282" t="b">
        <f>AND(NOT(ISBLANK('Daļu izvēle'!W279)),A282="x")</f>
        <v>0</v>
      </c>
      <c r="Y282" s="56" t="b">
        <f>AND($A282="x",'Daļu izvēle'!W279&lt;&gt;"",'Daļu izvēle'!W279&lt;&gt;0)</f>
        <v>0</v>
      </c>
      <c r="Z282" s="57" t="b">
        <f t="shared" si="38"/>
        <v>0</v>
      </c>
      <c r="AA282" s="57" t="b">
        <f>I282&gt;=0.85*Stādīšana!I282</f>
        <v>1</v>
      </c>
      <c r="AB282" s="57" t="b">
        <f t="shared" si="39"/>
        <v>1</v>
      </c>
    </row>
    <row r="283" spans="1:28" hidden="1" x14ac:dyDescent="0.3">
      <c r="A283" s="445" t="str">
        <f>SUBSTITUTE('Daļu izvēle'!A280,"0","")</f>
        <v/>
      </c>
      <c r="B283" s="443">
        <f>'Daļu izvēle'!B280</f>
        <v>272</v>
      </c>
      <c r="C283" s="365" t="str">
        <f>'Daļu izvēle'!C280</f>
        <v>Ziemeļkurzeme</v>
      </c>
      <c r="D283" s="366" t="str">
        <f>'Daļu izvēle'!D280</f>
        <v>Usmas</v>
      </c>
      <c r="E283" s="446">
        <f>'Daļu izvēle'!W280</f>
        <v>0</v>
      </c>
      <c r="F283" s="446">
        <f>'Daļu izvēle'!X280</f>
        <v>0</v>
      </c>
      <c r="G283" s="117">
        <f>'Daļu izvēle'!Y280</f>
        <v>0</v>
      </c>
      <c r="H283" s="118">
        <f>'Daļu izvēle'!Z280</f>
        <v>0</v>
      </c>
      <c r="I283" s="383"/>
      <c r="J283" s="454">
        <f t="shared" si="36"/>
        <v>0</v>
      </c>
      <c r="K283" s="139" t="str">
        <f>IF($Y283,IF(AND($I283&lt;&gt;"",$I283&lt;&gt;0),ROUND(ROUND($I283,3)*Cenas!$B$31*Cenas!B$35,2),0),"")</f>
        <v/>
      </c>
      <c r="L283" s="119" t="str">
        <f>IF($Y283,IF(AND($I283&lt;&gt;"",$I283&lt;&gt;0),ROUND(ROUND($I283,3)*Cenas!$B$31*Cenas!C$35,2),0),"")</f>
        <v/>
      </c>
      <c r="M283" s="119" t="str">
        <f>IF($Y283,IF(AND($I283&lt;&gt;"",$I283&lt;&gt;0),ROUND(ROUND($I283,3)*Cenas!$B$31*Cenas!D$35,2),0),"")</f>
        <v/>
      </c>
      <c r="N283" s="140" t="str">
        <f>IF($Y283,IF(AND($I283&lt;&gt;"",$I283&lt;&gt;0),ROUND(ROUND($I283,3)*Cenas!$B$31*Cenas!E$35,2),0),"")</f>
        <v/>
      </c>
      <c r="Q283" s="1" t="e">
        <f t="shared" si="32"/>
        <v>#VALUE!</v>
      </c>
      <c r="R283" s="1" t="e">
        <f t="shared" si="33"/>
        <v>#VALUE!</v>
      </c>
      <c r="S283" s="1" t="e">
        <f t="shared" si="34"/>
        <v>#VALUE!</v>
      </c>
      <c r="T283" t="b">
        <f>OR(IF(U283,IF(W283,#REF!&gt;='Daļu izvēle'!J280)),NOT(W283))</f>
        <v>1</v>
      </c>
      <c r="U283" t="b">
        <f t="shared" si="35"/>
        <v>1</v>
      </c>
      <c r="V283" t="e">
        <f t="shared" si="37"/>
        <v>#VALUE!</v>
      </c>
      <c r="W283" t="b">
        <f>AND(NOT(ISBLANK('Daļu izvēle'!W280)),A283="x")</f>
        <v>0</v>
      </c>
      <c r="Y283" s="56" t="b">
        <f>AND($A283="x",'Daļu izvēle'!W280&lt;&gt;"",'Daļu izvēle'!W280&lt;&gt;0)</f>
        <v>0</v>
      </c>
      <c r="Z283" s="57" t="b">
        <f t="shared" si="38"/>
        <v>0</v>
      </c>
      <c r="AA283" s="57" t="b">
        <f>I283&gt;=0.85*Stādīšana!I283</f>
        <v>1</v>
      </c>
      <c r="AB283" s="57" t="b">
        <f t="shared" si="39"/>
        <v>1</v>
      </c>
    </row>
    <row r="284" spans="1:28" hidden="1" x14ac:dyDescent="0.3">
      <c r="A284" s="445" t="str">
        <f>SUBSTITUTE('Daļu izvēle'!A281,"0","")</f>
        <v/>
      </c>
      <c r="B284" s="443">
        <f>'Daļu izvēle'!B281</f>
        <v>273</v>
      </c>
      <c r="C284" s="365" t="str">
        <f>'Daļu izvēle'!C281</f>
        <v>Ziemeļkurzeme</v>
      </c>
      <c r="D284" s="366" t="str">
        <f>'Daļu izvēle'!D281</f>
        <v>Usmas</v>
      </c>
      <c r="E284" s="446">
        <f>'Daļu izvēle'!W281</f>
        <v>0</v>
      </c>
      <c r="F284" s="446">
        <f>'Daļu izvēle'!X281</f>
        <v>0</v>
      </c>
      <c r="G284" s="117">
        <f>'Daļu izvēle'!Y281</f>
        <v>0</v>
      </c>
      <c r="H284" s="118">
        <f>'Daļu izvēle'!Z281</f>
        <v>0</v>
      </c>
      <c r="I284" s="383"/>
      <c r="J284" s="454">
        <f t="shared" si="36"/>
        <v>0</v>
      </c>
      <c r="K284" s="139" t="str">
        <f>IF($Y284,IF(AND($I284&lt;&gt;"",$I284&lt;&gt;0),ROUND(ROUND($I284,3)*Cenas!$B$31*Cenas!B$35,2),0),"")</f>
        <v/>
      </c>
      <c r="L284" s="119" t="str">
        <f>IF($Y284,IF(AND($I284&lt;&gt;"",$I284&lt;&gt;0),ROUND(ROUND($I284,3)*Cenas!$B$31*Cenas!C$35,2),0),"")</f>
        <v/>
      </c>
      <c r="M284" s="119" t="str">
        <f>IF($Y284,IF(AND($I284&lt;&gt;"",$I284&lt;&gt;0),ROUND(ROUND($I284,3)*Cenas!$B$31*Cenas!D$35,2),0),"")</f>
        <v/>
      </c>
      <c r="N284" s="140" t="str">
        <f>IF($Y284,IF(AND($I284&lt;&gt;"",$I284&lt;&gt;0),ROUND(ROUND($I284,3)*Cenas!$B$31*Cenas!E$35,2),0),"")</f>
        <v/>
      </c>
      <c r="Q284" s="1" t="e">
        <f t="shared" si="32"/>
        <v>#VALUE!</v>
      </c>
      <c r="R284" s="1" t="e">
        <f t="shared" si="33"/>
        <v>#VALUE!</v>
      </c>
      <c r="S284" s="1" t="e">
        <f t="shared" si="34"/>
        <v>#VALUE!</v>
      </c>
      <c r="T284" t="b">
        <f>OR(IF(U284,IF(W284,#REF!&gt;='Daļu izvēle'!J281)),NOT(W284))</f>
        <v>1</v>
      </c>
      <c r="U284" t="b">
        <f t="shared" si="35"/>
        <v>1</v>
      </c>
      <c r="V284" t="e">
        <f t="shared" si="37"/>
        <v>#VALUE!</v>
      </c>
      <c r="W284" t="b">
        <f>AND(NOT(ISBLANK('Daļu izvēle'!W281)),A284="x")</f>
        <v>0</v>
      </c>
      <c r="Y284" s="56" t="b">
        <f>AND($A284="x",'Daļu izvēle'!W281&lt;&gt;"",'Daļu izvēle'!W281&lt;&gt;0)</f>
        <v>0</v>
      </c>
      <c r="Z284" s="57" t="b">
        <f t="shared" si="38"/>
        <v>0</v>
      </c>
      <c r="AA284" s="57" t="b">
        <f>I284&gt;=0.85*Stādīšana!I284</f>
        <v>1</v>
      </c>
      <c r="AB284" s="57" t="b">
        <f t="shared" si="39"/>
        <v>1</v>
      </c>
    </row>
    <row r="285" spans="1:28" hidden="1" x14ac:dyDescent="0.3">
      <c r="A285" s="445" t="str">
        <f>SUBSTITUTE('Daļu izvēle'!A282,"0","")</f>
        <v/>
      </c>
      <c r="B285" s="443">
        <f>'Daļu izvēle'!B282</f>
        <v>274</v>
      </c>
      <c r="C285" s="365" t="str">
        <f>'Daļu izvēle'!C282</f>
        <v>Ziemeļlatgale</v>
      </c>
      <c r="D285" s="366" t="str">
        <f>'Daļu izvēle'!D282</f>
        <v>Madonas</v>
      </c>
      <c r="E285" s="446">
        <f>'Daļu izvēle'!W282</f>
        <v>0</v>
      </c>
      <c r="F285" s="446">
        <f>'Daļu izvēle'!X282</f>
        <v>0</v>
      </c>
      <c r="G285" s="117">
        <f>'Daļu izvēle'!Y282</f>
        <v>0</v>
      </c>
      <c r="H285" s="118">
        <f>'Daļu izvēle'!Z282</f>
        <v>0</v>
      </c>
      <c r="I285" s="383"/>
      <c r="J285" s="454">
        <f t="shared" si="36"/>
        <v>0</v>
      </c>
      <c r="K285" s="139" t="str">
        <f>IF($Y285,IF(AND($I285&lt;&gt;"",$I285&lt;&gt;0),ROUND(ROUND($I285,3)*Cenas!$B$31*Cenas!B$35,2),0),"")</f>
        <v/>
      </c>
      <c r="L285" s="119" t="str">
        <f>IF($Y285,IF(AND($I285&lt;&gt;"",$I285&lt;&gt;0),ROUND(ROUND($I285,3)*Cenas!$B$31*Cenas!C$35,2),0),"")</f>
        <v/>
      </c>
      <c r="M285" s="119" t="str">
        <f>IF($Y285,IF(AND($I285&lt;&gt;"",$I285&lt;&gt;0),ROUND(ROUND($I285,3)*Cenas!$B$31*Cenas!D$35,2),0),"")</f>
        <v/>
      </c>
      <c r="N285" s="140" t="str">
        <f>IF($Y285,IF(AND($I285&lt;&gt;"",$I285&lt;&gt;0),ROUND(ROUND($I285,3)*Cenas!$B$31*Cenas!E$35,2),0),"")</f>
        <v/>
      </c>
      <c r="Q285" s="1" t="e">
        <f t="shared" si="32"/>
        <v>#VALUE!</v>
      </c>
      <c r="R285" s="1" t="e">
        <f t="shared" si="33"/>
        <v>#VALUE!</v>
      </c>
      <c r="S285" s="1" t="e">
        <f t="shared" si="34"/>
        <v>#VALUE!</v>
      </c>
      <c r="T285" t="b">
        <f>OR(IF(U285,IF(W285,#REF!&gt;='Daļu izvēle'!J282)),NOT(W285))</f>
        <v>1</v>
      </c>
      <c r="U285" t="b">
        <f t="shared" si="35"/>
        <v>1</v>
      </c>
      <c r="V285" t="e">
        <f t="shared" si="37"/>
        <v>#VALUE!</v>
      </c>
      <c r="W285" t="b">
        <f>AND(NOT(ISBLANK('Daļu izvēle'!W282)),A285="x")</f>
        <v>0</v>
      </c>
      <c r="Y285" s="56" t="b">
        <f>AND($A285="x",'Daļu izvēle'!W282&lt;&gt;"",'Daļu izvēle'!W282&lt;&gt;0)</f>
        <v>0</v>
      </c>
      <c r="Z285" s="57" t="b">
        <f t="shared" si="38"/>
        <v>0</v>
      </c>
      <c r="AA285" s="57" t="b">
        <f>I285&gt;=0.85*Stādīšana!I285</f>
        <v>1</v>
      </c>
      <c r="AB285" s="57" t="b">
        <f t="shared" si="39"/>
        <v>1</v>
      </c>
    </row>
    <row r="286" spans="1:28" hidden="1" x14ac:dyDescent="0.3">
      <c r="A286" s="445" t="str">
        <f>SUBSTITUTE('Daļu izvēle'!A283,"0","")</f>
        <v/>
      </c>
      <c r="B286" s="443">
        <f>'Daļu izvēle'!B283</f>
        <v>275</v>
      </c>
      <c r="C286" s="365" t="str">
        <f>'Daļu izvēle'!C283</f>
        <v>Ziemeļlatgale</v>
      </c>
      <c r="D286" s="366" t="str">
        <f>'Daļu izvēle'!D283</f>
        <v>Madonas</v>
      </c>
      <c r="E286" s="446">
        <f>'Daļu izvēle'!W283</f>
        <v>0</v>
      </c>
      <c r="F286" s="446">
        <f>'Daļu izvēle'!X283</f>
        <v>0</v>
      </c>
      <c r="G286" s="117">
        <f>'Daļu izvēle'!Y283</f>
        <v>0</v>
      </c>
      <c r="H286" s="118">
        <f>'Daļu izvēle'!Z283</f>
        <v>0</v>
      </c>
      <c r="I286" s="383"/>
      <c r="J286" s="454">
        <f t="shared" si="36"/>
        <v>0</v>
      </c>
      <c r="K286" s="139" t="str">
        <f>IF($Y286,IF(AND($I286&lt;&gt;"",$I286&lt;&gt;0),ROUND(ROUND($I286,3)*Cenas!$B$31*Cenas!B$35,2),0),"")</f>
        <v/>
      </c>
      <c r="L286" s="119" t="str">
        <f>IF($Y286,IF(AND($I286&lt;&gt;"",$I286&lt;&gt;0),ROUND(ROUND($I286,3)*Cenas!$B$31*Cenas!C$35,2),0),"")</f>
        <v/>
      </c>
      <c r="M286" s="119" t="str">
        <f>IF($Y286,IF(AND($I286&lt;&gt;"",$I286&lt;&gt;0),ROUND(ROUND($I286,3)*Cenas!$B$31*Cenas!D$35,2),0),"")</f>
        <v/>
      </c>
      <c r="N286" s="140" t="str">
        <f>IF($Y286,IF(AND($I286&lt;&gt;"",$I286&lt;&gt;0),ROUND(ROUND($I286,3)*Cenas!$B$31*Cenas!E$35,2),0),"")</f>
        <v/>
      </c>
      <c r="Q286" s="1" t="e">
        <f t="shared" si="32"/>
        <v>#VALUE!</v>
      </c>
      <c r="R286" s="1" t="e">
        <f t="shared" si="33"/>
        <v>#VALUE!</v>
      </c>
      <c r="S286" s="1" t="e">
        <f t="shared" si="34"/>
        <v>#VALUE!</v>
      </c>
      <c r="T286" t="b">
        <f>OR(IF(U286,IF(W286,#REF!&gt;='Daļu izvēle'!J283)),NOT(W286))</f>
        <v>1</v>
      </c>
      <c r="U286" t="b">
        <f t="shared" si="35"/>
        <v>1</v>
      </c>
      <c r="V286" t="e">
        <f t="shared" si="37"/>
        <v>#VALUE!</v>
      </c>
      <c r="W286" t="b">
        <f>AND(NOT(ISBLANK('Daļu izvēle'!W283)),A286="x")</f>
        <v>0</v>
      </c>
      <c r="Y286" s="56" t="b">
        <f>AND($A286="x",'Daļu izvēle'!W283&lt;&gt;"",'Daļu izvēle'!W283&lt;&gt;0)</f>
        <v>0</v>
      </c>
      <c r="Z286" s="57" t="b">
        <f t="shared" si="38"/>
        <v>0</v>
      </c>
      <c r="AA286" s="57" t="b">
        <f>I286&gt;=0.85*Stādīšana!I286</f>
        <v>1</v>
      </c>
      <c r="AB286" s="57" t="b">
        <f t="shared" si="39"/>
        <v>1</v>
      </c>
    </row>
    <row r="287" spans="1:28" hidden="1" x14ac:dyDescent="0.3">
      <c r="A287" s="445" t="str">
        <f>SUBSTITUTE('Daļu izvēle'!A284,"0","")</f>
        <v/>
      </c>
      <c r="B287" s="443">
        <f>'Daļu izvēle'!B284</f>
        <v>276</v>
      </c>
      <c r="C287" s="365" t="str">
        <f>'Daļu izvēle'!C284</f>
        <v>Ziemeļlatgale</v>
      </c>
      <c r="D287" s="366" t="str">
        <f>'Daļu izvēle'!D284</f>
        <v>Lubānas</v>
      </c>
      <c r="E287" s="446">
        <f>'Daļu izvēle'!W284</f>
        <v>0</v>
      </c>
      <c r="F287" s="446">
        <f>'Daļu izvēle'!X284</f>
        <v>0</v>
      </c>
      <c r="G287" s="117">
        <f>'Daļu izvēle'!Y284</f>
        <v>0</v>
      </c>
      <c r="H287" s="118">
        <f>'Daļu izvēle'!Z284</f>
        <v>0</v>
      </c>
      <c r="I287" s="383"/>
      <c r="J287" s="454">
        <f t="shared" si="36"/>
        <v>0</v>
      </c>
      <c r="K287" s="139" t="str">
        <f>IF($Y287,IF(AND($I287&lt;&gt;"",$I287&lt;&gt;0),ROUND(ROUND($I287,3)*Cenas!$B$31*Cenas!B$35,2),0),"")</f>
        <v/>
      </c>
      <c r="L287" s="119" t="str">
        <f>IF($Y287,IF(AND($I287&lt;&gt;"",$I287&lt;&gt;0),ROUND(ROUND($I287,3)*Cenas!$B$31*Cenas!C$35,2),0),"")</f>
        <v/>
      </c>
      <c r="M287" s="119" t="str">
        <f>IF($Y287,IF(AND($I287&lt;&gt;"",$I287&lt;&gt;0),ROUND(ROUND($I287,3)*Cenas!$B$31*Cenas!D$35,2),0),"")</f>
        <v/>
      </c>
      <c r="N287" s="140" t="str">
        <f>IF($Y287,IF(AND($I287&lt;&gt;"",$I287&lt;&gt;0),ROUND(ROUND($I287,3)*Cenas!$B$31*Cenas!E$35,2),0),"")</f>
        <v/>
      </c>
      <c r="Q287" s="1" t="e">
        <f t="shared" si="32"/>
        <v>#VALUE!</v>
      </c>
      <c r="R287" s="1" t="e">
        <f t="shared" si="33"/>
        <v>#VALUE!</v>
      </c>
      <c r="S287" s="1" t="e">
        <f t="shared" si="34"/>
        <v>#VALUE!</v>
      </c>
      <c r="T287" t="b">
        <f>OR(IF(U287,IF(W287,#REF!&gt;='Daļu izvēle'!J284)),NOT(W287))</f>
        <v>1</v>
      </c>
      <c r="U287" t="b">
        <f t="shared" si="35"/>
        <v>1</v>
      </c>
      <c r="V287" t="e">
        <f t="shared" si="37"/>
        <v>#VALUE!</v>
      </c>
      <c r="W287" t="b">
        <f>AND(NOT(ISBLANK('Daļu izvēle'!W284)),A287="x")</f>
        <v>0</v>
      </c>
      <c r="Y287" s="56" t="b">
        <f>AND($A287="x",'Daļu izvēle'!W284&lt;&gt;"",'Daļu izvēle'!W284&lt;&gt;0)</f>
        <v>0</v>
      </c>
      <c r="Z287" s="57" t="b">
        <f t="shared" si="38"/>
        <v>0</v>
      </c>
      <c r="AA287" s="57" t="b">
        <f>I287&gt;=0.85*Stādīšana!I287</f>
        <v>1</v>
      </c>
      <c r="AB287" s="57" t="b">
        <f t="shared" si="39"/>
        <v>1</v>
      </c>
    </row>
    <row r="288" spans="1:28" hidden="1" x14ac:dyDescent="0.3">
      <c r="A288" s="445" t="str">
        <f>SUBSTITUTE('Daļu izvēle'!A285,"0","")</f>
        <v/>
      </c>
      <c r="B288" s="443">
        <f>'Daļu izvēle'!B285</f>
        <v>277</v>
      </c>
      <c r="C288" s="365" t="str">
        <f>'Daļu izvēle'!C285</f>
        <v>Ziemeļlatgale</v>
      </c>
      <c r="D288" s="366" t="str">
        <f>'Daļu izvēle'!D285</f>
        <v>Lubānas</v>
      </c>
      <c r="E288" s="446">
        <f>'Daļu izvēle'!W285</f>
        <v>60</v>
      </c>
      <c r="F288" s="446">
        <f>'Daļu izvēle'!X285</f>
        <v>0</v>
      </c>
      <c r="G288" s="117">
        <f>'Daļu izvēle'!Y285</f>
        <v>0</v>
      </c>
      <c r="H288" s="118">
        <f>'Daļu izvēle'!Z285</f>
        <v>0</v>
      </c>
      <c r="I288" s="383"/>
      <c r="J288" s="454">
        <f t="shared" si="36"/>
        <v>0</v>
      </c>
      <c r="K288" s="139" t="str">
        <f>IF($Y288,IF(AND($I288&lt;&gt;"",$I288&lt;&gt;0),ROUND(ROUND($I288,3)*Cenas!$B$31*Cenas!B$35,2),0),"")</f>
        <v/>
      </c>
      <c r="L288" s="119" t="str">
        <f>IF($Y288,IF(AND($I288&lt;&gt;"",$I288&lt;&gt;0),ROUND(ROUND($I288,3)*Cenas!$B$31*Cenas!C$35,2),0),"")</f>
        <v/>
      </c>
      <c r="M288" s="119" t="str">
        <f>IF($Y288,IF(AND($I288&lt;&gt;"",$I288&lt;&gt;0),ROUND(ROUND($I288,3)*Cenas!$B$31*Cenas!D$35,2),0),"")</f>
        <v/>
      </c>
      <c r="N288" s="140" t="str">
        <f>IF($Y288,IF(AND($I288&lt;&gt;"",$I288&lt;&gt;0),ROUND(ROUND($I288,3)*Cenas!$B$31*Cenas!E$35,2),0),"")</f>
        <v/>
      </c>
      <c r="Q288" s="1" t="e">
        <f t="shared" si="32"/>
        <v>#VALUE!</v>
      </c>
      <c r="R288" s="1" t="e">
        <f t="shared" si="33"/>
        <v>#VALUE!</v>
      </c>
      <c r="S288" s="1" t="e">
        <f t="shared" si="34"/>
        <v>#VALUE!</v>
      </c>
      <c r="T288" t="b">
        <f>OR(IF(U288,IF(W288,#REF!&gt;='Daļu izvēle'!J285)),NOT(W288))</f>
        <v>1</v>
      </c>
      <c r="U288" t="b">
        <f t="shared" si="35"/>
        <v>1</v>
      </c>
      <c r="V288" t="e">
        <f t="shared" si="37"/>
        <v>#VALUE!</v>
      </c>
      <c r="W288" t="b">
        <f>AND(NOT(ISBLANK('Daļu izvēle'!W285)),A288="x")</f>
        <v>0</v>
      </c>
      <c r="Y288" s="56" t="b">
        <f>AND($A288="x",'Daļu izvēle'!W285&lt;&gt;"",'Daļu izvēle'!W285&lt;&gt;0)</f>
        <v>0</v>
      </c>
      <c r="Z288" s="57" t="b">
        <f t="shared" si="38"/>
        <v>0</v>
      </c>
      <c r="AA288" s="57" t="b">
        <f>I288&gt;=0.85*Stādīšana!I288</f>
        <v>1</v>
      </c>
      <c r="AB288" s="57" t="b">
        <f t="shared" si="39"/>
        <v>1</v>
      </c>
    </row>
    <row r="289" spans="1:28" hidden="1" x14ac:dyDescent="0.3">
      <c r="A289" s="445" t="str">
        <f>SUBSTITUTE('Daļu izvēle'!A286,"0","")</f>
        <v/>
      </c>
      <c r="B289" s="443">
        <f>'Daļu izvēle'!B286</f>
        <v>278</v>
      </c>
      <c r="C289" s="365" t="str">
        <f>'Daļu izvēle'!C286</f>
        <v>Ziemeļlatgale</v>
      </c>
      <c r="D289" s="366" t="str">
        <f>'Daļu izvēle'!D286</f>
        <v>Lubānas</v>
      </c>
      <c r="E289" s="446">
        <f>'Daļu izvēle'!W286</f>
        <v>0</v>
      </c>
      <c r="F289" s="446">
        <f>'Daļu izvēle'!X286</f>
        <v>0</v>
      </c>
      <c r="G289" s="117">
        <f>'Daļu izvēle'!Y286</f>
        <v>0</v>
      </c>
      <c r="H289" s="118">
        <f>'Daļu izvēle'!Z286</f>
        <v>0</v>
      </c>
      <c r="I289" s="383"/>
      <c r="J289" s="454">
        <f t="shared" si="36"/>
        <v>0</v>
      </c>
      <c r="K289" s="139" t="str">
        <f>IF($Y289,IF(AND($I289&lt;&gt;"",$I289&lt;&gt;0),ROUND(ROUND($I289,3)*Cenas!$B$31*Cenas!B$35,2),0),"")</f>
        <v/>
      </c>
      <c r="L289" s="119" t="str">
        <f>IF($Y289,IF(AND($I289&lt;&gt;"",$I289&lt;&gt;0),ROUND(ROUND($I289,3)*Cenas!$B$31*Cenas!C$35,2),0),"")</f>
        <v/>
      </c>
      <c r="M289" s="119" t="str">
        <f>IF($Y289,IF(AND($I289&lt;&gt;"",$I289&lt;&gt;0),ROUND(ROUND($I289,3)*Cenas!$B$31*Cenas!D$35,2),0),"")</f>
        <v/>
      </c>
      <c r="N289" s="140" t="str">
        <f>IF($Y289,IF(AND($I289&lt;&gt;"",$I289&lt;&gt;0),ROUND(ROUND($I289,3)*Cenas!$B$31*Cenas!E$35,2),0),"")</f>
        <v/>
      </c>
      <c r="Q289" s="1" t="e">
        <f t="shared" si="32"/>
        <v>#VALUE!</v>
      </c>
      <c r="R289" s="1" t="e">
        <f t="shared" si="33"/>
        <v>#VALUE!</v>
      </c>
      <c r="S289" s="1" t="e">
        <f t="shared" si="34"/>
        <v>#VALUE!</v>
      </c>
      <c r="T289" t="b">
        <f>OR(IF(U289,IF(W289,#REF!&gt;='Daļu izvēle'!J286)),NOT(W289))</f>
        <v>1</v>
      </c>
      <c r="U289" t="b">
        <f t="shared" si="35"/>
        <v>1</v>
      </c>
      <c r="V289" t="e">
        <f t="shared" si="37"/>
        <v>#VALUE!</v>
      </c>
      <c r="W289" t="b">
        <f>AND(NOT(ISBLANK('Daļu izvēle'!W286)),A289="x")</f>
        <v>0</v>
      </c>
      <c r="Y289" s="56" t="b">
        <f>AND($A289="x",'Daļu izvēle'!W286&lt;&gt;"",'Daļu izvēle'!W286&lt;&gt;0)</f>
        <v>0</v>
      </c>
      <c r="Z289" s="57" t="b">
        <f t="shared" si="38"/>
        <v>0</v>
      </c>
      <c r="AA289" s="57" t="b">
        <f>I289&gt;=0.85*Stādīšana!I289</f>
        <v>1</v>
      </c>
      <c r="AB289" s="57" t="b">
        <f t="shared" si="39"/>
        <v>1</v>
      </c>
    </row>
    <row r="290" spans="1:28" hidden="1" x14ac:dyDescent="0.3">
      <c r="A290" s="445" t="str">
        <f>SUBSTITUTE('Daļu izvēle'!A287,"0","")</f>
        <v/>
      </c>
      <c r="B290" s="443">
        <f>'Daļu izvēle'!B287</f>
        <v>279</v>
      </c>
      <c r="C290" s="365" t="str">
        <f>'Daļu izvēle'!C287</f>
        <v>Ziemeļlatgale</v>
      </c>
      <c r="D290" s="366" t="str">
        <f>'Daļu izvēle'!D287</f>
        <v>Lubānas</v>
      </c>
      <c r="E290" s="446">
        <f>'Daļu izvēle'!W287</f>
        <v>0</v>
      </c>
      <c r="F290" s="446">
        <f>'Daļu izvēle'!X287</f>
        <v>0</v>
      </c>
      <c r="G290" s="117">
        <f>'Daļu izvēle'!Y287</f>
        <v>0</v>
      </c>
      <c r="H290" s="118">
        <f>'Daļu izvēle'!Z287</f>
        <v>0</v>
      </c>
      <c r="I290" s="383"/>
      <c r="J290" s="454">
        <f t="shared" si="36"/>
        <v>0</v>
      </c>
      <c r="K290" s="139" t="str">
        <f>IF($Y290,IF(AND($I290&lt;&gt;"",$I290&lt;&gt;0),ROUND(ROUND($I290,3)*Cenas!$B$31*Cenas!B$35,2),0),"")</f>
        <v/>
      </c>
      <c r="L290" s="119" t="str">
        <f>IF($Y290,IF(AND($I290&lt;&gt;"",$I290&lt;&gt;0),ROUND(ROUND($I290,3)*Cenas!$B$31*Cenas!C$35,2),0),"")</f>
        <v/>
      </c>
      <c r="M290" s="119" t="str">
        <f>IF($Y290,IF(AND($I290&lt;&gt;"",$I290&lt;&gt;0),ROUND(ROUND($I290,3)*Cenas!$B$31*Cenas!D$35,2),0),"")</f>
        <v/>
      </c>
      <c r="N290" s="140" t="str">
        <f>IF($Y290,IF(AND($I290&lt;&gt;"",$I290&lt;&gt;0),ROUND(ROUND($I290,3)*Cenas!$B$31*Cenas!E$35,2),0),"")</f>
        <v/>
      </c>
      <c r="Q290" s="1" t="e">
        <f t="shared" si="32"/>
        <v>#VALUE!</v>
      </c>
      <c r="R290" s="1" t="e">
        <f t="shared" si="33"/>
        <v>#VALUE!</v>
      </c>
      <c r="S290" s="1" t="e">
        <f t="shared" si="34"/>
        <v>#VALUE!</v>
      </c>
      <c r="T290" t="b">
        <f>OR(IF(U290,IF(W290,#REF!&gt;='Daļu izvēle'!J287)),NOT(W290))</f>
        <v>1</v>
      </c>
      <c r="U290" t="b">
        <f t="shared" si="35"/>
        <v>1</v>
      </c>
      <c r="V290" t="e">
        <f t="shared" si="37"/>
        <v>#VALUE!</v>
      </c>
      <c r="W290" t="b">
        <f>AND(NOT(ISBLANK('Daļu izvēle'!W287)),A290="x")</f>
        <v>0</v>
      </c>
      <c r="Y290" s="56" t="b">
        <f>AND($A290="x",'Daļu izvēle'!W287&lt;&gt;"",'Daļu izvēle'!W287&lt;&gt;0)</f>
        <v>0</v>
      </c>
      <c r="Z290" s="57" t="b">
        <f t="shared" si="38"/>
        <v>0</v>
      </c>
      <c r="AA290" s="57" t="b">
        <f>I290&gt;=0.85*Stādīšana!I290</f>
        <v>1</v>
      </c>
      <c r="AB290" s="57" t="b">
        <f t="shared" si="39"/>
        <v>1</v>
      </c>
    </row>
    <row r="291" spans="1:28" hidden="1" x14ac:dyDescent="0.3">
      <c r="A291" s="445" t="str">
        <f>SUBSTITUTE('Daļu izvēle'!A288,"0","")</f>
        <v/>
      </c>
      <c r="B291" s="443">
        <f>'Daļu izvēle'!B288</f>
        <v>280</v>
      </c>
      <c r="C291" s="365" t="str">
        <f>'Daļu izvēle'!C288</f>
        <v>Ziemeļlatgale</v>
      </c>
      <c r="D291" s="366" t="str">
        <f>'Daļu izvēle'!D288</f>
        <v>Žīguru</v>
      </c>
      <c r="E291" s="446">
        <f>'Daļu izvēle'!W288</f>
        <v>0</v>
      </c>
      <c r="F291" s="446">
        <f>'Daļu izvēle'!X288</f>
        <v>0</v>
      </c>
      <c r="G291" s="117">
        <f>'Daļu izvēle'!Y288</f>
        <v>0</v>
      </c>
      <c r="H291" s="118">
        <f>'Daļu izvēle'!Z288</f>
        <v>0</v>
      </c>
      <c r="I291" s="383"/>
      <c r="J291" s="454">
        <f t="shared" si="36"/>
        <v>0</v>
      </c>
      <c r="K291" s="139" t="str">
        <f>IF($Y291,IF(AND($I291&lt;&gt;"",$I291&lt;&gt;0),ROUND(ROUND($I291,3)*Cenas!$B$31*Cenas!B$35,2),0),"")</f>
        <v/>
      </c>
      <c r="L291" s="119" t="str">
        <f>IF($Y291,IF(AND($I291&lt;&gt;"",$I291&lt;&gt;0),ROUND(ROUND($I291,3)*Cenas!$B$31*Cenas!C$35,2),0),"")</f>
        <v/>
      </c>
      <c r="M291" s="119" t="str">
        <f>IF($Y291,IF(AND($I291&lt;&gt;"",$I291&lt;&gt;0),ROUND(ROUND($I291,3)*Cenas!$B$31*Cenas!D$35,2),0),"")</f>
        <v/>
      </c>
      <c r="N291" s="140" t="str">
        <f>IF($Y291,IF(AND($I291&lt;&gt;"",$I291&lt;&gt;0),ROUND(ROUND($I291,3)*Cenas!$B$31*Cenas!E$35,2),0),"")</f>
        <v/>
      </c>
      <c r="Q291" s="1" t="e">
        <f t="shared" si="32"/>
        <v>#VALUE!</v>
      </c>
      <c r="R291" s="1" t="e">
        <f t="shared" si="33"/>
        <v>#VALUE!</v>
      </c>
      <c r="S291" s="1" t="e">
        <f t="shared" si="34"/>
        <v>#VALUE!</v>
      </c>
      <c r="T291" t="b">
        <f>OR(IF(U291,IF(W291,#REF!&gt;='Daļu izvēle'!J288)),NOT(W291))</f>
        <v>1</v>
      </c>
      <c r="U291" t="b">
        <f t="shared" si="35"/>
        <v>1</v>
      </c>
      <c r="V291" t="e">
        <f t="shared" si="37"/>
        <v>#VALUE!</v>
      </c>
      <c r="W291" t="b">
        <f>AND(NOT(ISBLANK('Daļu izvēle'!W288)),A291="x")</f>
        <v>0</v>
      </c>
      <c r="Y291" s="56" t="b">
        <f>AND($A291="x",'Daļu izvēle'!W288&lt;&gt;"",'Daļu izvēle'!W288&lt;&gt;0)</f>
        <v>0</v>
      </c>
      <c r="Z291" s="57" t="b">
        <f t="shared" si="38"/>
        <v>0</v>
      </c>
      <c r="AA291" s="57" t="b">
        <f>I291&gt;=0.85*Stādīšana!I291</f>
        <v>1</v>
      </c>
      <c r="AB291" s="57" t="b">
        <f t="shared" si="39"/>
        <v>1</v>
      </c>
    </row>
    <row r="292" spans="1:28" hidden="1" x14ac:dyDescent="0.3">
      <c r="A292" s="445" t="str">
        <f>SUBSTITUTE('Daļu izvēle'!A289,"0","")</f>
        <v/>
      </c>
      <c r="B292" s="443">
        <f>'Daļu izvēle'!B289</f>
        <v>281</v>
      </c>
      <c r="C292" s="365" t="str">
        <f>'Daļu izvēle'!C289</f>
        <v>Ziemeļlatgale</v>
      </c>
      <c r="D292" s="366" t="str">
        <f>'Daļu izvēle'!D289</f>
        <v>Žīguru</v>
      </c>
      <c r="E292" s="446">
        <f>'Daļu izvēle'!W289</f>
        <v>60</v>
      </c>
      <c r="F292" s="446">
        <f>'Daļu izvēle'!X289</f>
        <v>0</v>
      </c>
      <c r="G292" s="117">
        <f>'Daļu izvēle'!Y289</f>
        <v>0</v>
      </c>
      <c r="H292" s="118">
        <f>'Daļu izvēle'!Z289</f>
        <v>0</v>
      </c>
      <c r="I292" s="383"/>
      <c r="J292" s="454">
        <f t="shared" si="36"/>
        <v>0</v>
      </c>
      <c r="K292" s="139" t="str">
        <f>IF($Y292,IF(AND($I292&lt;&gt;"",$I292&lt;&gt;0),ROUND(ROUND($I292,3)*Cenas!$B$31*Cenas!B$35,2),0),"")</f>
        <v/>
      </c>
      <c r="L292" s="119" t="str">
        <f>IF($Y292,IF(AND($I292&lt;&gt;"",$I292&lt;&gt;0),ROUND(ROUND($I292,3)*Cenas!$B$31*Cenas!C$35,2),0),"")</f>
        <v/>
      </c>
      <c r="M292" s="119" t="str">
        <f>IF($Y292,IF(AND($I292&lt;&gt;"",$I292&lt;&gt;0),ROUND(ROUND($I292,3)*Cenas!$B$31*Cenas!D$35,2),0),"")</f>
        <v/>
      </c>
      <c r="N292" s="140" t="str">
        <f>IF($Y292,IF(AND($I292&lt;&gt;"",$I292&lt;&gt;0),ROUND(ROUND($I292,3)*Cenas!$B$31*Cenas!E$35,2),0),"")</f>
        <v/>
      </c>
      <c r="Q292" s="1" t="e">
        <f t="shared" si="32"/>
        <v>#VALUE!</v>
      </c>
      <c r="R292" s="1" t="e">
        <f t="shared" si="33"/>
        <v>#VALUE!</v>
      </c>
      <c r="S292" s="1" t="e">
        <f t="shared" si="34"/>
        <v>#VALUE!</v>
      </c>
      <c r="T292" t="b">
        <f>OR(IF(U292,IF(W292,#REF!&gt;='Daļu izvēle'!J289)),NOT(W292))</f>
        <v>1</v>
      </c>
      <c r="U292" t="b">
        <f t="shared" si="35"/>
        <v>1</v>
      </c>
      <c r="V292" t="e">
        <f t="shared" si="37"/>
        <v>#VALUE!</v>
      </c>
      <c r="W292" t="b">
        <f>AND(NOT(ISBLANK('Daļu izvēle'!W289)),A292="x")</f>
        <v>0</v>
      </c>
      <c r="Y292" s="56" t="b">
        <f>AND($A292="x",'Daļu izvēle'!W289&lt;&gt;"",'Daļu izvēle'!W289&lt;&gt;0)</f>
        <v>0</v>
      </c>
      <c r="Z292" s="57" t="b">
        <f t="shared" si="38"/>
        <v>0</v>
      </c>
      <c r="AA292" s="57" t="b">
        <f>I292&gt;=0.85*Stādīšana!I292</f>
        <v>1</v>
      </c>
      <c r="AB292" s="57" t="b">
        <f t="shared" si="39"/>
        <v>1</v>
      </c>
    </row>
    <row r="293" spans="1:28" hidden="1" x14ac:dyDescent="0.3">
      <c r="A293" s="445" t="str">
        <f>SUBSTITUTE('Daļu izvēle'!A290,"0","")</f>
        <v/>
      </c>
      <c r="B293" s="443">
        <f>'Daļu izvēle'!B290</f>
        <v>282</v>
      </c>
      <c r="C293" s="365" t="str">
        <f>'Daļu izvēle'!C290</f>
        <v>Ziemeļlatgale</v>
      </c>
      <c r="D293" s="366" t="str">
        <f>'Daļu izvēle'!D290</f>
        <v>Balvu</v>
      </c>
      <c r="E293" s="446">
        <f>'Daļu izvēle'!W290</f>
        <v>0</v>
      </c>
      <c r="F293" s="446">
        <f>'Daļu izvēle'!X290</f>
        <v>0</v>
      </c>
      <c r="G293" s="117">
        <f>'Daļu izvēle'!Y290</f>
        <v>0</v>
      </c>
      <c r="H293" s="118">
        <f>'Daļu izvēle'!Z290</f>
        <v>0</v>
      </c>
      <c r="I293" s="383"/>
      <c r="J293" s="454">
        <f t="shared" si="36"/>
        <v>0</v>
      </c>
      <c r="K293" s="139" t="str">
        <f>IF($Y293,IF(AND($I293&lt;&gt;"",$I293&lt;&gt;0),ROUND(ROUND($I293,3)*Cenas!$B$31*Cenas!B$35,2),0),"")</f>
        <v/>
      </c>
      <c r="L293" s="119" t="str">
        <f>IF($Y293,IF(AND($I293&lt;&gt;"",$I293&lt;&gt;0),ROUND(ROUND($I293,3)*Cenas!$B$31*Cenas!C$35,2),0),"")</f>
        <v/>
      </c>
      <c r="M293" s="119" t="str">
        <f>IF($Y293,IF(AND($I293&lt;&gt;"",$I293&lt;&gt;0),ROUND(ROUND($I293,3)*Cenas!$B$31*Cenas!D$35,2),0),"")</f>
        <v/>
      </c>
      <c r="N293" s="140" t="str">
        <f>IF($Y293,IF(AND($I293&lt;&gt;"",$I293&lt;&gt;0),ROUND(ROUND($I293,3)*Cenas!$B$31*Cenas!E$35,2),0),"")</f>
        <v/>
      </c>
      <c r="Q293" s="1" t="e">
        <f t="shared" si="32"/>
        <v>#VALUE!</v>
      </c>
      <c r="R293" s="1" t="e">
        <f t="shared" si="33"/>
        <v>#VALUE!</v>
      </c>
      <c r="S293" s="1" t="e">
        <f t="shared" si="34"/>
        <v>#VALUE!</v>
      </c>
      <c r="T293" t="b">
        <f>OR(IF(U293,IF(W293,#REF!&gt;='Daļu izvēle'!J290)),NOT(W293))</f>
        <v>1</v>
      </c>
      <c r="U293" t="b">
        <f t="shared" si="35"/>
        <v>1</v>
      </c>
      <c r="V293" t="e">
        <f t="shared" si="37"/>
        <v>#VALUE!</v>
      </c>
      <c r="W293" t="b">
        <f>AND(NOT(ISBLANK('Daļu izvēle'!W290)),A293="x")</f>
        <v>0</v>
      </c>
      <c r="Y293" s="56" t="b">
        <f>AND($A293="x",'Daļu izvēle'!W290&lt;&gt;"",'Daļu izvēle'!W290&lt;&gt;0)</f>
        <v>0</v>
      </c>
      <c r="Z293" s="57" t="b">
        <f t="shared" si="38"/>
        <v>0</v>
      </c>
      <c r="AA293" s="57" t="b">
        <f>I293&gt;=0.85*Stādīšana!I293</f>
        <v>1</v>
      </c>
      <c r="AB293" s="57" t="b">
        <f t="shared" si="39"/>
        <v>1</v>
      </c>
    </row>
    <row r="294" spans="1:28" hidden="1" x14ac:dyDescent="0.3">
      <c r="A294" s="445" t="str">
        <f>SUBSTITUTE('Daļu izvēle'!A291,"0","")</f>
        <v/>
      </c>
      <c r="B294" s="443">
        <f>'Daļu izvēle'!B291</f>
        <v>283</v>
      </c>
      <c r="C294" s="365" t="str">
        <f>'Daļu izvēle'!C291</f>
        <v>Ziemeļlatgale</v>
      </c>
      <c r="D294" s="366" t="str">
        <f>'Daļu izvēle'!D291</f>
        <v>Balvu</v>
      </c>
      <c r="E294" s="446">
        <f>'Daļu izvēle'!W291</f>
        <v>0</v>
      </c>
      <c r="F294" s="446">
        <f>'Daļu izvēle'!X291</f>
        <v>0</v>
      </c>
      <c r="G294" s="117">
        <f>'Daļu izvēle'!Y291</f>
        <v>0</v>
      </c>
      <c r="H294" s="118">
        <f>'Daļu izvēle'!Z291</f>
        <v>0</v>
      </c>
      <c r="I294" s="383"/>
      <c r="J294" s="454">
        <f t="shared" si="36"/>
        <v>0</v>
      </c>
      <c r="K294" s="139" t="str">
        <f>IF($Y294,IF(AND($I294&lt;&gt;"",$I294&lt;&gt;0),ROUND(ROUND($I294,3)*Cenas!$B$31*Cenas!B$35,2),0),"")</f>
        <v/>
      </c>
      <c r="L294" s="119" t="str">
        <f>IF($Y294,IF(AND($I294&lt;&gt;"",$I294&lt;&gt;0),ROUND(ROUND($I294,3)*Cenas!$B$31*Cenas!C$35,2),0),"")</f>
        <v/>
      </c>
      <c r="M294" s="119" t="str">
        <f>IF($Y294,IF(AND($I294&lt;&gt;"",$I294&lt;&gt;0),ROUND(ROUND($I294,3)*Cenas!$B$31*Cenas!D$35,2),0),"")</f>
        <v/>
      </c>
      <c r="N294" s="140" t="str">
        <f>IF($Y294,IF(AND($I294&lt;&gt;"",$I294&lt;&gt;0),ROUND(ROUND($I294,3)*Cenas!$B$31*Cenas!E$35,2),0),"")</f>
        <v/>
      </c>
      <c r="Q294" s="1" t="e">
        <f t="shared" si="32"/>
        <v>#VALUE!</v>
      </c>
      <c r="R294" s="1" t="e">
        <f t="shared" si="33"/>
        <v>#VALUE!</v>
      </c>
      <c r="S294" s="1" t="e">
        <f t="shared" si="34"/>
        <v>#VALUE!</v>
      </c>
      <c r="T294" t="b">
        <f>OR(IF(U294,IF(W294,#REF!&gt;='Daļu izvēle'!J291)),NOT(W294))</f>
        <v>1</v>
      </c>
      <c r="U294" t="b">
        <f t="shared" si="35"/>
        <v>1</v>
      </c>
      <c r="V294" t="e">
        <f t="shared" si="37"/>
        <v>#VALUE!</v>
      </c>
      <c r="W294" t="b">
        <f>AND(NOT(ISBLANK('Daļu izvēle'!W291)),A294="x")</f>
        <v>0</v>
      </c>
      <c r="Y294" s="56" t="b">
        <f>AND($A294="x",'Daļu izvēle'!W291&lt;&gt;"",'Daļu izvēle'!W291&lt;&gt;0)</f>
        <v>0</v>
      </c>
      <c r="Z294" s="57" t="b">
        <f t="shared" si="38"/>
        <v>0</v>
      </c>
      <c r="AA294" s="57" t="b">
        <f>I294&gt;=0.85*Stādīšana!I294</f>
        <v>1</v>
      </c>
      <c r="AB294" s="57" t="b">
        <f t="shared" si="39"/>
        <v>1</v>
      </c>
    </row>
    <row r="295" spans="1:28" hidden="1" x14ac:dyDescent="0.3">
      <c r="A295" s="445" t="str">
        <f>SUBSTITUTE('Daļu izvēle'!A292,"0","")</f>
        <v/>
      </c>
      <c r="B295" s="443">
        <f>'Daļu izvēle'!B292</f>
        <v>284</v>
      </c>
      <c r="C295" s="365" t="str">
        <f>'Daļu izvēle'!C292</f>
        <v>Ziemeļlatgale</v>
      </c>
      <c r="D295" s="366" t="str">
        <f>'Daļu izvēle'!D292</f>
        <v>Rēzeknes</v>
      </c>
      <c r="E295" s="446">
        <f>'Daļu izvēle'!W292</f>
        <v>120</v>
      </c>
      <c r="F295" s="446">
        <f>'Daļu izvēle'!X292</f>
        <v>0</v>
      </c>
      <c r="G295" s="117">
        <f>'Daļu izvēle'!Y292</f>
        <v>0</v>
      </c>
      <c r="H295" s="118">
        <f>'Daļu izvēle'!Z292</f>
        <v>0</v>
      </c>
      <c r="I295" s="383"/>
      <c r="J295" s="454">
        <f t="shared" si="36"/>
        <v>0</v>
      </c>
      <c r="K295" s="139" t="str">
        <f>IF($Y295,IF(AND($I295&lt;&gt;"",$I295&lt;&gt;0),ROUND(ROUND($I295,3)*Cenas!$B$31*Cenas!B$35,2),0),"")</f>
        <v/>
      </c>
      <c r="L295" s="119" t="str">
        <f>IF($Y295,IF(AND($I295&lt;&gt;"",$I295&lt;&gt;0),ROUND(ROUND($I295,3)*Cenas!$B$31*Cenas!C$35,2),0),"")</f>
        <v/>
      </c>
      <c r="M295" s="119" t="str">
        <f>IF($Y295,IF(AND($I295&lt;&gt;"",$I295&lt;&gt;0),ROUND(ROUND($I295,3)*Cenas!$B$31*Cenas!D$35,2),0),"")</f>
        <v/>
      </c>
      <c r="N295" s="140" t="str">
        <f>IF($Y295,IF(AND($I295&lt;&gt;"",$I295&lt;&gt;0),ROUND(ROUND($I295,3)*Cenas!$B$31*Cenas!E$35,2),0),"")</f>
        <v/>
      </c>
      <c r="Q295" s="1" t="e">
        <f t="shared" si="32"/>
        <v>#VALUE!</v>
      </c>
      <c r="R295" s="1" t="e">
        <f t="shared" si="33"/>
        <v>#VALUE!</v>
      </c>
      <c r="S295" s="1" t="e">
        <f t="shared" si="34"/>
        <v>#VALUE!</v>
      </c>
      <c r="T295" t="b">
        <f>OR(IF(U295,IF(W295,#REF!&gt;='Daļu izvēle'!J292)),NOT(W295))</f>
        <v>1</v>
      </c>
      <c r="U295" t="b">
        <f t="shared" si="35"/>
        <v>1</v>
      </c>
      <c r="V295" t="e">
        <f t="shared" si="37"/>
        <v>#VALUE!</v>
      </c>
      <c r="W295" t="b">
        <f>AND(NOT(ISBLANK('Daļu izvēle'!W292)),A295="x")</f>
        <v>0</v>
      </c>
      <c r="Y295" s="56" t="b">
        <f>AND($A295="x",'Daļu izvēle'!W292&lt;&gt;"",'Daļu izvēle'!W292&lt;&gt;0)</f>
        <v>0</v>
      </c>
      <c r="Z295" s="57" t="b">
        <f t="shared" si="38"/>
        <v>0</v>
      </c>
      <c r="AA295" s="57" t="b">
        <f>I295&gt;=0.85*Stādīšana!I295</f>
        <v>1</v>
      </c>
      <c r="AB295" s="57" t="b">
        <f t="shared" si="39"/>
        <v>1</v>
      </c>
    </row>
    <row r="296" spans="1:28" hidden="1" x14ac:dyDescent="0.3">
      <c r="A296" s="445" t="str">
        <f>SUBSTITUTE('Daļu izvēle'!A293,"0","")</f>
        <v/>
      </c>
      <c r="B296" s="443">
        <f>'Daļu izvēle'!B293</f>
        <v>285</v>
      </c>
      <c r="C296" s="365" t="str">
        <f>'Daļu izvēle'!C293</f>
        <v>Ziemeļlatgale</v>
      </c>
      <c r="D296" s="366" t="str">
        <f>'Daļu izvēle'!D293</f>
        <v>Rēzeknes</v>
      </c>
      <c r="E296" s="446">
        <f>'Daļu izvēle'!W293</f>
        <v>0</v>
      </c>
      <c r="F296" s="446">
        <f>'Daļu izvēle'!X293</f>
        <v>0</v>
      </c>
      <c r="G296" s="117">
        <f>'Daļu izvēle'!Y293</f>
        <v>0</v>
      </c>
      <c r="H296" s="118">
        <f>'Daļu izvēle'!Z293</f>
        <v>0</v>
      </c>
      <c r="I296" s="383"/>
      <c r="J296" s="454">
        <f t="shared" si="36"/>
        <v>0</v>
      </c>
      <c r="K296" s="139" t="str">
        <f>IF($Y296,IF(AND($I296&lt;&gt;"",$I296&lt;&gt;0),ROUND(ROUND($I296,3)*Cenas!$B$31*Cenas!B$35,2),0),"")</f>
        <v/>
      </c>
      <c r="L296" s="119" t="str">
        <f>IF($Y296,IF(AND($I296&lt;&gt;"",$I296&lt;&gt;0),ROUND(ROUND($I296,3)*Cenas!$B$31*Cenas!C$35,2),0),"")</f>
        <v/>
      </c>
      <c r="M296" s="119" t="str">
        <f>IF($Y296,IF(AND($I296&lt;&gt;"",$I296&lt;&gt;0),ROUND(ROUND($I296,3)*Cenas!$B$31*Cenas!D$35,2),0),"")</f>
        <v/>
      </c>
      <c r="N296" s="140" t="str">
        <f>IF($Y296,IF(AND($I296&lt;&gt;"",$I296&lt;&gt;0),ROUND(ROUND($I296,3)*Cenas!$B$31*Cenas!E$35,2),0),"")</f>
        <v/>
      </c>
      <c r="Q296" s="1" t="e">
        <f t="shared" si="32"/>
        <v>#VALUE!</v>
      </c>
      <c r="R296" s="1" t="e">
        <f t="shared" si="33"/>
        <v>#VALUE!</v>
      </c>
      <c r="S296" s="1" t="e">
        <f t="shared" si="34"/>
        <v>#VALUE!</v>
      </c>
      <c r="T296" t="b">
        <f>OR(IF(U296,IF(W296,#REF!&gt;='Daļu izvēle'!J293)),NOT(W296))</f>
        <v>1</v>
      </c>
      <c r="U296" t="b">
        <f t="shared" si="35"/>
        <v>1</v>
      </c>
      <c r="V296" t="e">
        <f t="shared" si="37"/>
        <v>#VALUE!</v>
      </c>
      <c r="W296" t="b">
        <f>AND(NOT(ISBLANK('Daļu izvēle'!W293)),A296="x")</f>
        <v>0</v>
      </c>
      <c r="Y296" s="56" t="b">
        <f>AND($A296="x",'Daļu izvēle'!W293&lt;&gt;"",'Daļu izvēle'!W293&lt;&gt;0)</f>
        <v>0</v>
      </c>
      <c r="Z296" s="57" t="b">
        <f t="shared" si="38"/>
        <v>0</v>
      </c>
      <c r="AA296" s="57" t="b">
        <f>I296&gt;=0.85*Stādīšana!I296</f>
        <v>1</v>
      </c>
      <c r="AB296" s="57" t="b">
        <f t="shared" si="39"/>
        <v>1</v>
      </c>
    </row>
    <row r="297" spans="1:28" hidden="1" x14ac:dyDescent="0.3">
      <c r="A297" s="445" t="str">
        <f>SUBSTITUTE('Daļu izvēle'!A294,"0","")</f>
        <v/>
      </c>
      <c r="B297" s="443">
        <f>'Daļu izvēle'!B294</f>
        <v>286</v>
      </c>
      <c r="C297" s="365" t="str">
        <f>'Daļu izvēle'!C294</f>
        <v>Ziemeļlatgale</v>
      </c>
      <c r="D297" s="366" t="str">
        <f>'Daļu izvēle'!D294</f>
        <v>Kārsavas</v>
      </c>
      <c r="E297" s="446">
        <f>'Daļu izvēle'!W294</f>
        <v>0</v>
      </c>
      <c r="F297" s="446">
        <f>'Daļu izvēle'!X294</f>
        <v>0</v>
      </c>
      <c r="G297" s="117">
        <f>'Daļu izvēle'!Y294</f>
        <v>0</v>
      </c>
      <c r="H297" s="118">
        <f>'Daļu izvēle'!Z294</f>
        <v>0</v>
      </c>
      <c r="I297" s="383"/>
      <c r="J297" s="454">
        <f t="shared" si="36"/>
        <v>0</v>
      </c>
      <c r="K297" s="139" t="str">
        <f>IF($Y297,IF(AND($I297&lt;&gt;"",$I297&lt;&gt;0),ROUND(ROUND($I297,3)*Cenas!$B$31*Cenas!B$35,2),0),"")</f>
        <v/>
      </c>
      <c r="L297" s="119" t="str">
        <f>IF($Y297,IF(AND($I297&lt;&gt;"",$I297&lt;&gt;0),ROUND(ROUND($I297,3)*Cenas!$B$31*Cenas!C$35,2),0),"")</f>
        <v/>
      </c>
      <c r="M297" s="119" t="str">
        <f>IF($Y297,IF(AND($I297&lt;&gt;"",$I297&lt;&gt;0),ROUND(ROUND($I297,3)*Cenas!$B$31*Cenas!D$35,2),0),"")</f>
        <v/>
      </c>
      <c r="N297" s="140" t="str">
        <f>IF($Y297,IF(AND($I297&lt;&gt;"",$I297&lt;&gt;0),ROUND(ROUND($I297,3)*Cenas!$B$31*Cenas!E$35,2),0),"")</f>
        <v/>
      </c>
      <c r="Q297" s="1" t="e">
        <f t="shared" si="32"/>
        <v>#VALUE!</v>
      </c>
      <c r="R297" s="1" t="e">
        <f t="shared" si="33"/>
        <v>#VALUE!</v>
      </c>
      <c r="S297" s="1" t="e">
        <f t="shared" si="34"/>
        <v>#VALUE!</v>
      </c>
      <c r="T297" t="b">
        <f>OR(IF(U297,IF(W297,#REF!&gt;='Daļu izvēle'!J294)),NOT(W297))</f>
        <v>1</v>
      </c>
      <c r="U297" t="b">
        <f t="shared" si="35"/>
        <v>1</v>
      </c>
      <c r="V297" t="e">
        <f t="shared" si="37"/>
        <v>#VALUE!</v>
      </c>
      <c r="W297" t="b">
        <f>AND(NOT(ISBLANK('Daļu izvēle'!W294)),A297="x")</f>
        <v>0</v>
      </c>
      <c r="Y297" s="56" t="b">
        <f>AND($A297="x",'Daļu izvēle'!W294&lt;&gt;"",'Daļu izvēle'!W294&lt;&gt;0)</f>
        <v>0</v>
      </c>
      <c r="Z297" s="57" t="b">
        <f t="shared" si="38"/>
        <v>0</v>
      </c>
      <c r="AA297" s="57" t="b">
        <f>I297&gt;=0.85*Stādīšana!I297</f>
        <v>1</v>
      </c>
      <c r="AB297" s="57" t="b">
        <f t="shared" si="39"/>
        <v>1</v>
      </c>
    </row>
    <row r="298" spans="1:28" hidden="1" x14ac:dyDescent="0.3">
      <c r="A298" s="445" t="str">
        <f>SUBSTITUTE('Daļu izvēle'!A295,"0","")</f>
        <v/>
      </c>
      <c r="B298" s="443">
        <f>'Daļu izvēle'!B295</f>
        <v>287</v>
      </c>
      <c r="C298" s="365" t="str">
        <f>'Daļu izvēle'!C295</f>
        <v>Ziemeļlatgale</v>
      </c>
      <c r="D298" s="366" t="str">
        <f>'Daļu izvēle'!D295</f>
        <v>Kārsavas</v>
      </c>
      <c r="E298" s="446">
        <f>'Daļu izvēle'!W295</f>
        <v>0</v>
      </c>
      <c r="F298" s="446">
        <f>'Daļu izvēle'!X295</f>
        <v>0</v>
      </c>
      <c r="G298" s="117">
        <f>'Daļu izvēle'!Y295</f>
        <v>0</v>
      </c>
      <c r="H298" s="118">
        <f>'Daļu izvēle'!Z295</f>
        <v>0</v>
      </c>
      <c r="I298" s="383"/>
      <c r="J298" s="454">
        <f t="shared" si="36"/>
        <v>0</v>
      </c>
      <c r="K298" s="139" t="str">
        <f>IF($Y298,IF(AND($I298&lt;&gt;"",$I298&lt;&gt;0),ROUND(ROUND($I298,3)*Cenas!$B$31*Cenas!B$35,2),0),"")</f>
        <v/>
      </c>
      <c r="L298" s="119" t="str">
        <f>IF($Y298,IF(AND($I298&lt;&gt;"",$I298&lt;&gt;0),ROUND(ROUND($I298,3)*Cenas!$B$31*Cenas!C$35,2),0),"")</f>
        <v/>
      </c>
      <c r="M298" s="119" t="str">
        <f>IF($Y298,IF(AND($I298&lt;&gt;"",$I298&lt;&gt;0),ROUND(ROUND($I298,3)*Cenas!$B$31*Cenas!D$35,2),0),"")</f>
        <v/>
      </c>
      <c r="N298" s="140" t="str">
        <f>IF($Y298,IF(AND($I298&lt;&gt;"",$I298&lt;&gt;0),ROUND(ROUND($I298,3)*Cenas!$B$31*Cenas!E$35,2),0),"")</f>
        <v/>
      </c>
      <c r="Q298" s="1" t="e">
        <f t="shared" si="32"/>
        <v>#VALUE!</v>
      </c>
      <c r="R298" s="1" t="e">
        <f t="shared" si="33"/>
        <v>#VALUE!</v>
      </c>
      <c r="S298" s="1" t="e">
        <f t="shared" si="34"/>
        <v>#VALUE!</v>
      </c>
      <c r="T298" t="b">
        <f>OR(IF(U298,IF(W298,#REF!&gt;='Daļu izvēle'!J295)),NOT(W298))</f>
        <v>1</v>
      </c>
      <c r="U298" t="b">
        <f t="shared" si="35"/>
        <v>1</v>
      </c>
      <c r="V298" t="e">
        <f t="shared" si="37"/>
        <v>#VALUE!</v>
      </c>
      <c r="W298" t="b">
        <f>AND(NOT(ISBLANK('Daļu izvēle'!W295)),A298="x")</f>
        <v>0</v>
      </c>
      <c r="Y298" s="56" t="b">
        <f>AND($A298="x",'Daļu izvēle'!W295&lt;&gt;"",'Daļu izvēle'!W295&lt;&gt;0)</f>
        <v>0</v>
      </c>
      <c r="Z298" s="57" t="b">
        <f t="shared" si="38"/>
        <v>0</v>
      </c>
      <c r="AA298" s="57" t="b">
        <f>I298&gt;=0.85*Stādīšana!I298</f>
        <v>1</v>
      </c>
      <c r="AB298" s="57" t="b">
        <f t="shared" si="39"/>
        <v>1</v>
      </c>
    </row>
    <row r="299" spans="1:28" hidden="1" x14ac:dyDescent="0.3">
      <c r="A299" s="445" t="str">
        <f>SUBSTITUTE('Daļu izvēle'!A296,"0","")</f>
        <v/>
      </c>
      <c r="B299" s="443">
        <f>'Daļu izvēle'!B296</f>
        <v>288</v>
      </c>
      <c r="C299" s="365" t="str">
        <f>'Daļu izvēle'!C296</f>
        <v>Ziemeļlatgale</v>
      </c>
      <c r="D299" s="366" t="str">
        <f>'Daļu izvēle'!D296</f>
        <v>Kārsavas</v>
      </c>
      <c r="E299" s="446">
        <f>'Daļu izvēle'!W296</f>
        <v>50</v>
      </c>
      <c r="F299" s="446">
        <f>'Daļu izvēle'!X296</f>
        <v>0</v>
      </c>
      <c r="G299" s="117">
        <f>'Daļu izvēle'!Y296</f>
        <v>0</v>
      </c>
      <c r="H299" s="118">
        <f>'Daļu izvēle'!Z296</f>
        <v>0</v>
      </c>
      <c r="I299" s="383"/>
      <c r="J299" s="454">
        <f t="shared" si="36"/>
        <v>0</v>
      </c>
      <c r="K299" s="139" t="str">
        <f>IF($Y299,IF(AND($I299&lt;&gt;"",$I299&lt;&gt;0),ROUND(ROUND($I299,3)*Cenas!$B$31*Cenas!B$35,2),0),"")</f>
        <v/>
      </c>
      <c r="L299" s="119" t="str">
        <f>IF($Y299,IF(AND($I299&lt;&gt;"",$I299&lt;&gt;0),ROUND(ROUND($I299,3)*Cenas!$B$31*Cenas!C$35,2),0),"")</f>
        <v/>
      </c>
      <c r="M299" s="119" t="str">
        <f>IF($Y299,IF(AND($I299&lt;&gt;"",$I299&lt;&gt;0),ROUND(ROUND($I299,3)*Cenas!$B$31*Cenas!D$35,2),0),"")</f>
        <v/>
      </c>
      <c r="N299" s="140" t="str">
        <f>IF($Y299,IF(AND($I299&lt;&gt;"",$I299&lt;&gt;0),ROUND(ROUND($I299,3)*Cenas!$B$31*Cenas!E$35,2),0),"")</f>
        <v/>
      </c>
      <c r="Q299" s="1" t="e">
        <f t="shared" si="32"/>
        <v>#VALUE!</v>
      </c>
      <c r="R299" s="1" t="e">
        <f t="shared" si="33"/>
        <v>#VALUE!</v>
      </c>
      <c r="S299" s="1" t="e">
        <f t="shared" si="34"/>
        <v>#VALUE!</v>
      </c>
      <c r="T299" t="b">
        <f>OR(IF(U299,IF(W299,#REF!&gt;='Daļu izvēle'!J296)),NOT(W299))</f>
        <v>1</v>
      </c>
      <c r="U299" t="b">
        <f t="shared" si="35"/>
        <v>1</v>
      </c>
      <c r="V299" t="e">
        <f t="shared" si="37"/>
        <v>#VALUE!</v>
      </c>
      <c r="W299" t="b">
        <f>AND(NOT(ISBLANK('Daļu izvēle'!W296)),A299="x")</f>
        <v>0</v>
      </c>
      <c r="Y299" s="56" t="b">
        <f>AND($A299="x",'Daļu izvēle'!W296&lt;&gt;"",'Daļu izvēle'!W296&lt;&gt;0)</f>
        <v>0</v>
      </c>
      <c r="Z299" s="57" t="b">
        <f t="shared" si="38"/>
        <v>0</v>
      </c>
      <c r="AA299" s="57" t="b">
        <f>I299&gt;=0.85*Stādīšana!I299</f>
        <v>1</v>
      </c>
      <c r="AB299" s="57" t="b">
        <f t="shared" si="39"/>
        <v>1</v>
      </c>
    </row>
    <row r="300" spans="1:28" hidden="1" x14ac:dyDescent="0.3">
      <c r="A300" s="445" t="str">
        <f>SUBSTITUTE('Daļu izvēle'!A297,"0","")</f>
        <v/>
      </c>
      <c r="B300" s="443">
        <f>'Daļu izvēle'!B297</f>
        <v>289</v>
      </c>
      <c r="C300" s="365" t="str">
        <f>'Daļu izvēle'!C297</f>
        <v>Ziemeļlatgale</v>
      </c>
      <c r="D300" s="366" t="str">
        <f>'Daļu izvēle'!D297</f>
        <v>Kārsavas</v>
      </c>
      <c r="E300" s="446">
        <f>'Daļu izvēle'!W297</f>
        <v>0</v>
      </c>
      <c r="F300" s="446">
        <f>'Daļu izvēle'!X297</f>
        <v>0</v>
      </c>
      <c r="G300" s="117">
        <f>'Daļu izvēle'!Y297</f>
        <v>0</v>
      </c>
      <c r="H300" s="118">
        <f>'Daļu izvēle'!Z297</f>
        <v>0</v>
      </c>
      <c r="I300" s="383"/>
      <c r="J300" s="454">
        <f t="shared" si="36"/>
        <v>0</v>
      </c>
      <c r="K300" s="139" t="str">
        <f>IF($Y300,IF(AND($I300&lt;&gt;"",$I300&lt;&gt;0),ROUND(ROUND($I300,3)*Cenas!$B$31*Cenas!B$35,2),0),"")</f>
        <v/>
      </c>
      <c r="L300" s="119" t="str">
        <f>IF($Y300,IF(AND($I300&lt;&gt;"",$I300&lt;&gt;0),ROUND(ROUND($I300,3)*Cenas!$B$31*Cenas!C$35,2),0),"")</f>
        <v/>
      </c>
      <c r="M300" s="119" t="str">
        <f>IF($Y300,IF(AND($I300&lt;&gt;"",$I300&lt;&gt;0),ROUND(ROUND($I300,3)*Cenas!$B$31*Cenas!D$35,2),0),"")</f>
        <v/>
      </c>
      <c r="N300" s="140" t="str">
        <f>IF($Y300,IF(AND($I300&lt;&gt;"",$I300&lt;&gt;0),ROUND(ROUND($I300,3)*Cenas!$B$31*Cenas!E$35,2),0),"")</f>
        <v/>
      </c>
      <c r="Q300" s="1" t="e">
        <f t="shared" si="32"/>
        <v>#VALUE!</v>
      </c>
      <c r="R300" s="1" t="e">
        <f t="shared" si="33"/>
        <v>#VALUE!</v>
      </c>
      <c r="S300" s="1" t="e">
        <f t="shared" si="34"/>
        <v>#VALUE!</v>
      </c>
      <c r="T300" t="b">
        <f>OR(IF(U300,IF(W300,#REF!&gt;='Daļu izvēle'!J297)),NOT(W300))</f>
        <v>1</v>
      </c>
      <c r="U300" t="b">
        <f t="shared" si="35"/>
        <v>1</v>
      </c>
      <c r="V300" t="e">
        <f t="shared" si="37"/>
        <v>#VALUE!</v>
      </c>
      <c r="W300" t="b">
        <f>AND(NOT(ISBLANK('Daļu izvēle'!W297)),A300="x")</f>
        <v>0</v>
      </c>
      <c r="Y300" s="56" t="b">
        <f>AND($A300="x",'Daļu izvēle'!W297&lt;&gt;"",'Daļu izvēle'!W297&lt;&gt;0)</f>
        <v>0</v>
      </c>
      <c r="Z300" s="57" t="b">
        <f t="shared" si="38"/>
        <v>0</v>
      </c>
      <c r="AA300" s="57" t="b">
        <f>I300&gt;=0.85*Stādīšana!I300</f>
        <v>1</v>
      </c>
      <c r="AB300" s="57" t="b">
        <f t="shared" si="39"/>
        <v>1</v>
      </c>
    </row>
    <row r="301" spans="1:28" hidden="1" x14ac:dyDescent="0.3">
      <c r="A301" s="445" t="str">
        <f>SUBSTITUTE('Daļu izvēle'!A298,"0","")</f>
        <v/>
      </c>
      <c r="B301" s="443">
        <f>'Daļu izvēle'!B298</f>
        <v>290</v>
      </c>
      <c r="C301" s="365" t="str">
        <f>'Daļu izvēle'!C298</f>
        <v>Ziemeļlatgale</v>
      </c>
      <c r="D301" s="366" t="str">
        <f>'Daļu izvēle'!D298</f>
        <v>Kārsavas</v>
      </c>
      <c r="E301" s="446">
        <f>'Daļu izvēle'!W298</f>
        <v>0</v>
      </c>
      <c r="F301" s="446">
        <f>'Daļu izvēle'!X298</f>
        <v>0</v>
      </c>
      <c r="G301" s="117">
        <f>'Daļu izvēle'!Y298</f>
        <v>0</v>
      </c>
      <c r="H301" s="118">
        <f>'Daļu izvēle'!Z298</f>
        <v>0</v>
      </c>
      <c r="I301" s="383"/>
      <c r="J301" s="454">
        <f t="shared" si="36"/>
        <v>0</v>
      </c>
      <c r="K301" s="139" t="str">
        <f>IF($Y301,IF(AND($I301&lt;&gt;"",$I301&lt;&gt;0),ROUND(ROUND($I301,3)*Cenas!$B$31*Cenas!B$35,2),0),"")</f>
        <v/>
      </c>
      <c r="L301" s="119" t="str">
        <f>IF($Y301,IF(AND($I301&lt;&gt;"",$I301&lt;&gt;0),ROUND(ROUND($I301,3)*Cenas!$B$31*Cenas!C$35,2),0),"")</f>
        <v/>
      </c>
      <c r="M301" s="119" t="str">
        <f>IF($Y301,IF(AND($I301&lt;&gt;"",$I301&lt;&gt;0),ROUND(ROUND($I301,3)*Cenas!$B$31*Cenas!D$35,2),0),"")</f>
        <v/>
      </c>
      <c r="N301" s="140" t="str">
        <f>IF($Y301,IF(AND($I301&lt;&gt;"",$I301&lt;&gt;0),ROUND(ROUND($I301,3)*Cenas!$B$31*Cenas!E$35,2),0),"")</f>
        <v/>
      </c>
      <c r="Q301" s="1" t="e">
        <f t="shared" si="32"/>
        <v>#VALUE!</v>
      </c>
      <c r="R301" s="1" t="e">
        <f t="shared" si="33"/>
        <v>#VALUE!</v>
      </c>
      <c r="S301" s="1" t="e">
        <f t="shared" si="34"/>
        <v>#VALUE!</v>
      </c>
      <c r="T301" t="b">
        <f>OR(IF(U301,IF(W301,#REF!&gt;='Daļu izvēle'!J298)),NOT(W301))</f>
        <v>1</v>
      </c>
      <c r="U301" t="b">
        <f t="shared" si="35"/>
        <v>1</v>
      </c>
      <c r="V301" t="e">
        <f t="shared" si="37"/>
        <v>#VALUE!</v>
      </c>
      <c r="W301" t="b">
        <f>AND(NOT(ISBLANK('Daļu izvēle'!W298)),A301="x")</f>
        <v>0</v>
      </c>
      <c r="Y301" s="56" t="b">
        <f>AND($A301="x",'Daļu izvēle'!W298&lt;&gt;"",'Daļu izvēle'!W298&lt;&gt;0)</f>
        <v>0</v>
      </c>
      <c r="Z301" s="57" t="b">
        <f t="shared" si="38"/>
        <v>0</v>
      </c>
      <c r="AA301" s="57" t="b">
        <f>I301&gt;=0.85*Stādīšana!I301</f>
        <v>1</v>
      </c>
      <c r="AB301" s="57" t="b">
        <f t="shared" si="39"/>
        <v>1</v>
      </c>
    </row>
    <row r="302" spans="1:28" hidden="1" x14ac:dyDescent="0.3">
      <c r="A302" s="445" t="str">
        <f>SUBSTITUTE('Daļu izvēle'!A299,"0","")</f>
        <v/>
      </c>
      <c r="B302" s="443">
        <f>'Daļu izvēle'!B299</f>
        <v>291</v>
      </c>
      <c r="C302" s="365" t="str">
        <f>'Daļu izvēle'!C299</f>
        <v>Ziemeļlatgale</v>
      </c>
      <c r="D302" s="366" t="str">
        <f>'Daļu izvēle'!D299</f>
        <v>Ludzas</v>
      </c>
      <c r="E302" s="446">
        <f>'Daļu izvēle'!W299</f>
        <v>0</v>
      </c>
      <c r="F302" s="446">
        <f>'Daļu izvēle'!X299</f>
        <v>0</v>
      </c>
      <c r="G302" s="117">
        <f>'Daļu izvēle'!Y299</f>
        <v>0</v>
      </c>
      <c r="H302" s="118">
        <f>'Daļu izvēle'!Z299</f>
        <v>0</v>
      </c>
      <c r="I302" s="383"/>
      <c r="J302" s="454">
        <f t="shared" si="36"/>
        <v>0</v>
      </c>
      <c r="K302" s="139" t="str">
        <f>IF($Y302,IF(AND($I302&lt;&gt;"",$I302&lt;&gt;0),ROUND(ROUND($I302,3)*Cenas!$B$31*Cenas!B$35,2),0),"")</f>
        <v/>
      </c>
      <c r="L302" s="119" t="str">
        <f>IF($Y302,IF(AND($I302&lt;&gt;"",$I302&lt;&gt;0),ROUND(ROUND($I302,3)*Cenas!$B$31*Cenas!C$35,2),0),"")</f>
        <v/>
      </c>
      <c r="M302" s="119" t="str">
        <f>IF($Y302,IF(AND($I302&lt;&gt;"",$I302&lt;&gt;0),ROUND(ROUND($I302,3)*Cenas!$B$31*Cenas!D$35,2),0),"")</f>
        <v/>
      </c>
      <c r="N302" s="140" t="str">
        <f>IF($Y302,IF(AND($I302&lt;&gt;"",$I302&lt;&gt;0),ROUND(ROUND($I302,3)*Cenas!$B$31*Cenas!E$35,2),0),"")</f>
        <v/>
      </c>
      <c r="Q302" s="1" t="e">
        <f t="shared" si="32"/>
        <v>#VALUE!</v>
      </c>
      <c r="R302" s="1" t="e">
        <f t="shared" si="33"/>
        <v>#VALUE!</v>
      </c>
      <c r="S302" s="1" t="e">
        <f t="shared" si="34"/>
        <v>#VALUE!</v>
      </c>
      <c r="T302" t="b">
        <f>OR(IF(U302,IF(W302,#REF!&gt;='Daļu izvēle'!J299)),NOT(W302))</f>
        <v>1</v>
      </c>
      <c r="U302" t="b">
        <f t="shared" si="35"/>
        <v>1</v>
      </c>
      <c r="V302" t="e">
        <f t="shared" si="37"/>
        <v>#VALUE!</v>
      </c>
      <c r="W302" t="b">
        <f>AND(NOT(ISBLANK('Daļu izvēle'!W299)),A302="x")</f>
        <v>0</v>
      </c>
      <c r="Y302" s="56" t="b">
        <f>AND($A302="x",'Daļu izvēle'!W299&lt;&gt;"",'Daļu izvēle'!W299&lt;&gt;0)</f>
        <v>0</v>
      </c>
      <c r="Z302" s="57" t="b">
        <f t="shared" si="38"/>
        <v>0</v>
      </c>
      <c r="AA302" s="57" t="b">
        <f>I302&gt;=0.85*Stādīšana!I302</f>
        <v>1</v>
      </c>
      <c r="AB302" s="57" t="b">
        <f t="shared" si="39"/>
        <v>1</v>
      </c>
    </row>
    <row r="303" spans="1:28" hidden="1" x14ac:dyDescent="0.3">
      <c r="A303" s="445" t="str">
        <f>SUBSTITUTE('Daļu izvēle'!A300,"0","")</f>
        <v/>
      </c>
      <c r="B303" s="443">
        <f>'Daļu izvēle'!B300</f>
        <v>292</v>
      </c>
      <c r="C303" s="365" t="str">
        <f>'Daļu izvēle'!C300</f>
        <v>Ziemeļlatgale</v>
      </c>
      <c r="D303" s="366" t="str">
        <f>'Daļu izvēle'!D300</f>
        <v>Ludzas</v>
      </c>
      <c r="E303" s="446">
        <f>'Daļu izvēle'!W300</f>
        <v>0</v>
      </c>
      <c r="F303" s="446">
        <f>'Daļu izvēle'!X300</f>
        <v>0</v>
      </c>
      <c r="G303" s="117">
        <f>'Daļu izvēle'!Y300</f>
        <v>0</v>
      </c>
      <c r="H303" s="118">
        <f>'Daļu izvēle'!Z300</f>
        <v>0</v>
      </c>
      <c r="I303" s="383"/>
      <c r="J303" s="454">
        <f t="shared" si="36"/>
        <v>0</v>
      </c>
      <c r="K303" s="139" t="str">
        <f>IF($Y303,IF(AND($I303&lt;&gt;"",$I303&lt;&gt;0),ROUND(ROUND($I303,3)*Cenas!$B$31*Cenas!B$35,2),0),"")</f>
        <v/>
      </c>
      <c r="L303" s="119" t="str">
        <f>IF($Y303,IF(AND($I303&lt;&gt;"",$I303&lt;&gt;0),ROUND(ROUND($I303,3)*Cenas!$B$31*Cenas!C$35,2),0),"")</f>
        <v/>
      </c>
      <c r="M303" s="119" t="str">
        <f>IF($Y303,IF(AND($I303&lt;&gt;"",$I303&lt;&gt;0),ROUND(ROUND($I303,3)*Cenas!$B$31*Cenas!D$35,2),0),"")</f>
        <v/>
      </c>
      <c r="N303" s="140" t="str">
        <f>IF($Y303,IF(AND($I303&lt;&gt;"",$I303&lt;&gt;0),ROUND(ROUND($I303,3)*Cenas!$B$31*Cenas!E$35,2),0),"")</f>
        <v/>
      </c>
      <c r="Q303" s="1" t="e">
        <f t="shared" si="32"/>
        <v>#VALUE!</v>
      </c>
      <c r="R303" s="1" t="e">
        <f t="shared" si="33"/>
        <v>#VALUE!</v>
      </c>
      <c r="S303" s="1" t="e">
        <f t="shared" si="34"/>
        <v>#VALUE!</v>
      </c>
      <c r="T303" t="b">
        <f>OR(IF(U303,IF(W303,#REF!&gt;='Daļu izvēle'!J300)),NOT(W303))</f>
        <v>1</v>
      </c>
      <c r="U303" t="b">
        <f t="shared" si="35"/>
        <v>1</v>
      </c>
      <c r="V303" t="e">
        <f t="shared" si="37"/>
        <v>#VALUE!</v>
      </c>
      <c r="W303" t="b">
        <f>AND(NOT(ISBLANK('Daļu izvēle'!W300)),A303="x")</f>
        <v>0</v>
      </c>
      <c r="Y303" s="56" t="b">
        <f>AND($A303="x",'Daļu izvēle'!W300&lt;&gt;"",'Daļu izvēle'!W300&lt;&gt;0)</f>
        <v>0</v>
      </c>
      <c r="Z303" s="57" t="b">
        <f t="shared" si="38"/>
        <v>0</v>
      </c>
      <c r="AA303" s="57" t="b">
        <f>I303&gt;=0.85*Stādīšana!I303</f>
        <v>1</v>
      </c>
      <c r="AB303" s="57" t="b">
        <f t="shared" si="39"/>
        <v>1</v>
      </c>
    </row>
    <row r="304" spans="1:28" hidden="1" x14ac:dyDescent="0.3">
      <c r="A304" s="445" t="str">
        <f>SUBSTITUTE('Daļu izvēle'!A301,"0","")</f>
        <v/>
      </c>
      <c r="B304" s="443">
        <f>'Daļu izvēle'!B301</f>
        <v>293</v>
      </c>
      <c r="C304" s="365" t="str">
        <f>'Daļu izvēle'!C301</f>
        <v>Ziemeļlatgale</v>
      </c>
      <c r="D304" s="366" t="str">
        <f>'Daļu izvēle'!D301</f>
        <v>Ludzas</v>
      </c>
      <c r="E304" s="446">
        <f>'Daļu izvēle'!W301</f>
        <v>185</v>
      </c>
      <c r="F304" s="446">
        <f>'Daļu izvēle'!X301</f>
        <v>0</v>
      </c>
      <c r="G304" s="117">
        <f>'Daļu izvēle'!Y301</f>
        <v>0</v>
      </c>
      <c r="H304" s="118">
        <f>'Daļu izvēle'!Z301</f>
        <v>0</v>
      </c>
      <c r="I304" s="383"/>
      <c r="J304" s="454">
        <f t="shared" si="36"/>
        <v>0</v>
      </c>
      <c r="K304" s="139" t="str">
        <f>IF($Y304,IF(AND($I304&lt;&gt;"",$I304&lt;&gt;0),ROUND(ROUND($I304,3)*Cenas!$B$31*Cenas!B$35,2),0),"")</f>
        <v/>
      </c>
      <c r="L304" s="119" t="str">
        <f>IF($Y304,IF(AND($I304&lt;&gt;"",$I304&lt;&gt;0),ROUND(ROUND($I304,3)*Cenas!$B$31*Cenas!C$35,2),0),"")</f>
        <v/>
      </c>
      <c r="M304" s="119" t="str">
        <f>IF($Y304,IF(AND($I304&lt;&gt;"",$I304&lt;&gt;0),ROUND(ROUND($I304,3)*Cenas!$B$31*Cenas!D$35,2),0),"")</f>
        <v/>
      </c>
      <c r="N304" s="140" t="str">
        <f>IF($Y304,IF(AND($I304&lt;&gt;"",$I304&lt;&gt;0),ROUND(ROUND($I304,3)*Cenas!$B$31*Cenas!E$35,2),0),"")</f>
        <v/>
      </c>
      <c r="Q304" s="1" t="e">
        <f t="shared" si="32"/>
        <v>#VALUE!</v>
      </c>
      <c r="R304" s="1" t="e">
        <f t="shared" si="33"/>
        <v>#VALUE!</v>
      </c>
      <c r="S304" s="1" t="e">
        <f t="shared" si="34"/>
        <v>#VALUE!</v>
      </c>
      <c r="T304" t="b">
        <f>OR(IF(U304,IF(W304,#REF!&gt;='Daļu izvēle'!J301)),NOT(W304))</f>
        <v>1</v>
      </c>
      <c r="U304" t="b">
        <f t="shared" si="35"/>
        <v>1</v>
      </c>
      <c r="V304" t="e">
        <f t="shared" si="37"/>
        <v>#VALUE!</v>
      </c>
      <c r="W304" t="b">
        <f>AND(NOT(ISBLANK('Daļu izvēle'!W301)),A304="x")</f>
        <v>0</v>
      </c>
      <c r="Y304" s="56" t="b">
        <f>AND($A304="x",'Daļu izvēle'!W301&lt;&gt;"",'Daļu izvēle'!W301&lt;&gt;0)</f>
        <v>0</v>
      </c>
      <c r="Z304" s="57" t="b">
        <f t="shared" si="38"/>
        <v>0</v>
      </c>
      <c r="AA304" s="57" t="b">
        <f>I304&gt;=0.85*Stādīšana!I304</f>
        <v>1</v>
      </c>
      <c r="AB304" s="57" t="b">
        <f t="shared" si="39"/>
        <v>1</v>
      </c>
    </row>
    <row r="305" spans="1:28" hidden="1" x14ac:dyDescent="0.3">
      <c r="A305" s="445" t="str">
        <f>SUBSTITUTE('Daļu izvēle'!A302,"0","")</f>
        <v/>
      </c>
      <c r="B305" s="443">
        <f>'Daļu izvēle'!B302</f>
        <v>294</v>
      </c>
      <c r="C305" s="365" t="str">
        <f>'Daļu izvēle'!C302</f>
        <v>Ziemeļlatgale</v>
      </c>
      <c r="D305" s="366" t="str">
        <f>'Daļu izvēle'!D302</f>
        <v>Ludzas</v>
      </c>
      <c r="E305" s="446">
        <f>'Daļu izvēle'!W302</f>
        <v>0</v>
      </c>
      <c r="F305" s="446">
        <f>'Daļu izvēle'!X302</f>
        <v>0</v>
      </c>
      <c r="G305" s="117">
        <f>'Daļu izvēle'!Y302</f>
        <v>0</v>
      </c>
      <c r="H305" s="118">
        <f>'Daļu izvēle'!Z302</f>
        <v>0</v>
      </c>
      <c r="I305" s="383"/>
      <c r="J305" s="454">
        <f t="shared" si="36"/>
        <v>0</v>
      </c>
      <c r="K305" s="139" t="str">
        <f>IF($Y305,IF(AND($I305&lt;&gt;"",$I305&lt;&gt;0),ROUND(ROUND($I305,3)*Cenas!$B$31*Cenas!B$35,2),0),"")</f>
        <v/>
      </c>
      <c r="L305" s="119" t="str">
        <f>IF($Y305,IF(AND($I305&lt;&gt;"",$I305&lt;&gt;0),ROUND(ROUND($I305,3)*Cenas!$B$31*Cenas!C$35,2),0),"")</f>
        <v/>
      </c>
      <c r="M305" s="119" t="str">
        <f>IF($Y305,IF(AND($I305&lt;&gt;"",$I305&lt;&gt;0),ROUND(ROUND($I305,3)*Cenas!$B$31*Cenas!D$35,2),0),"")</f>
        <v/>
      </c>
      <c r="N305" s="140" t="str">
        <f>IF($Y305,IF(AND($I305&lt;&gt;"",$I305&lt;&gt;0),ROUND(ROUND($I305,3)*Cenas!$B$31*Cenas!E$35,2),0),"")</f>
        <v/>
      </c>
      <c r="Q305" s="1" t="e">
        <f t="shared" si="32"/>
        <v>#VALUE!</v>
      </c>
      <c r="R305" s="1" t="e">
        <f t="shared" si="33"/>
        <v>#VALUE!</v>
      </c>
      <c r="S305" s="1" t="e">
        <f t="shared" si="34"/>
        <v>#VALUE!</v>
      </c>
      <c r="T305" t="b">
        <f>OR(IF(U305,IF(W305,#REF!&gt;='Daļu izvēle'!J302)),NOT(W305))</f>
        <v>1</v>
      </c>
      <c r="U305" t="b">
        <f t="shared" si="35"/>
        <v>1</v>
      </c>
      <c r="V305" t="e">
        <f t="shared" si="37"/>
        <v>#VALUE!</v>
      </c>
      <c r="W305" t="b">
        <f>AND(NOT(ISBLANK('Daļu izvēle'!W302)),A305="x")</f>
        <v>0</v>
      </c>
      <c r="Y305" s="56" t="b">
        <f>AND($A305="x",'Daļu izvēle'!W302&lt;&gt;"",'Daļu izvēle'!W302&lt;&gt;0)</f>
        <v>0</v>
      </c>
      <c r="Z305" s="57" t="b">
        <f t="shared" si="38"/>
        <v>0</v>
      </c>
      <c r="AA305" s="57" t="b">
        <f>I305&gt;=0.85*Stādīšana!I305</f>
        <v>1</v>
      </c>
      <c r="AB305" s="57" t="b">
        <f t="shared" si="39"/>
        <v>1</v>
      </c>
    </row>
  </sheetData>
  <sheetProtection algorithmName="SHA-512" hashValue="gQFHTmhdQtXpbDcmIeM1OkzgII4dLBL5in7Xu9hTCNzsOeJSjTGkov5G1rOszOdW2skojfwYMrlFo86+RELlmg==" saltValue="SDR4pm++kSvnCCStdkZg5A==" spinCount="100000" sheet="1" autoFilter="0"/>
  <protectedRanges>
    <protectedRange sqref="N10 N3" name="Diapazons1"/>
  </protectedRanges>
  <autoFilter ref="A11:D305" xr:uid="{6917C719-6A77-4815-A067-60B73FFB29E1}">
    <filterColumn colId="0">
      <customFilters>
        <customFilter operator="notEqual" val=" "/>
      </customFilters>
    </filterColumn>
  </autoFilter>
  <mergeCells count="15">
    <mergeCell ref="A7:K7"/>
    <mergeCell ref="E10:H10"/>
    <mergeCell ref="I10:I11"/>
    <mergeCell ref="J10:J11"/>
    <mergeCell ref="A8:N9"/>
    <mergeCell ref="A10:A11"/>
    <mergeCell ref="B10:B11"/>
    <mergeCell ref="C10:C11"/>
    <mergeCell ref="D10:D11"/>
    <mergeCell ref="K10:N10"/>
    <mergeCell ref="A1:L1"/>
    <mergeCell ref="A4:L4"/>
    <mergeCell ref="A5:L5"/>
    <mergeCell ref="A6:L6"/>
    <mergeCell ref="A3:D3"/>
  </mergeCells>
  <conditionalFormatting sqref="I12:I305">
    <cfRule type="expression" dxfId="8" priority="2">
      <formula>AND($Y12=TRUE,$I12&lt;&gt;"",$I12&lt;&gt;0)</formula>
    </cfRule>
    <cfRule type="expression" dxfId="7" priority="3">
      <formula>AND($Y12=TRUE,$I12="",$I12=0)</formula>
    </cfRule>
  </conditionalFormatting>
  <conditionalFormatting sqref="K12:N305">
    <cfRule type="expression" dxfId="6" priority="1">
      <formula>$Y12=TRUE</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2:I305" xr:uid="{760DD582-9E11-44AF-B241-B611F8822680}">
      <formula1>AND($Y12=TRUE,$I12&gt;0)</formula1>
    </dataValidation>
  </dataValidations>
  <pageMargins left="0.25" right="0.25" top="0.75" bottom="0.75" header="0.3" footer="0.3"/>
  <pageSetup paperSize="9" fitToHeight="0"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C54D5-8576-4053-BDB0-6B7A08219055}">
  <sheetPr codeName="Sheet14" filterMode="1">
    <tabColor theme="8" tint="0.79998168889431442"/>
  </sheetPr>
  <dimension ref="A1:AE305"/>
  <sheetViews>
    <sheetView showGridLines="0" zoomScaleNormal="100" workbookViewId="0">
      <pane ySplit="11" topLeftCell="A306" activePane="bottomLeft" state="frozen"/>
      <selection pane="bottomLeft" activeCell="M318" sqref="M318"/>
    </sheetView>
  </sheetViews>
  <sheetFormatPr defaultColWidth="9.109375" defaultRowHeight="14.4" x14ac:dyDescent="0.3"/>
  <cols>
    <col min="1" max="1" width="12.5546875" style="328" customWidth="1"/>
    <col min="2" max="2" width="10.5546875" style="7" customWidth="1"/>
    <col min="3" max="3" width="12" style="7" customWidth="1"/>
    <col min="4" max="4" width="17.109375" style="82" customWidth="1"/>
    <col min="5" max="6" width="7.5546875" style="7" customWidth="1"/>
    <col min="7" max="7" width="7.5546875" style="7" hidden="1" customWidth="1"/>
    <col min="8" max="8" width="5.5546875" style="7" hidden="1" customWidth="1"/>
    <col min="9" max="10" width="12.33203125" style="7" customWidth="1"/>
    <col min="11" max="18" width="12.5546875" style="7" customWidth="1"/>
    <col min="19" max="19" width="11.6640625" style="7" customWidth="1"/>
    <col min="20" max="20" width="9.5546875" style="7" customWidth="1"/>
    <col min="21" max="21" width="15.109375" style="1" hidden="1" customWidth="1"/>
    <col min="22" max="23" width="18.88671875" style="1" hidden="1" customWidth="1"/>
    <col min="24" max="24" width="16.88671875" style="1" hidden="1" customWidth="1"/>
    <col min="25" max="25" width="14.6640625" style="1" hidden="1" customWidth="1"/>
    <col min="26" max="27" width="9.109375" hidden="1" customWidth="1"/>
    <col min="28" max="28" width="9.109375" style="1" hidden="1" customWidth="1"/>
    <col min="29" max="31" width="9.109375" style="57" hidden="1" customWidth="1"/>
    <col min="32" max="16384" width="9.109375" style="7"/>
  </cols>
  <sheetData>
    <row r="1" spans="1:31" x14ac:dyDescent="0.3">
      <c r="A1" s="261" t="s">
        <v>147</v>
      </c>
      <c r="B1" s="262"/>
      <c r="C1" s="262"/>
      <c r="D1" s="263"/>
      <c r="E1" s="262"/>
      <c r="F1" s="262"/>
      <c r="G1" s="262"/>
      <c r="H1" s="262"/>
      <c r="I1" s="262"/>
      <c r="J1" s="262"/>
      <c r="K1" s="262"/>
      <c r="L1" s="262"/>
      <c r="M1" s="313"/>
      <c r="N1" s="313"/>
      <c r="O1" s="313"/>
      <c r="P1" s="313"/>
      <c r="Q1" s="313"/>
      <c r="R1" s="313"/>
    </row>
    <row r="2" spans="1:31" ht="14.4" customHeight="1" x14ac:dyDescent="0.3">
      <c r="A2" s="455"/>
      <c r="B2" s="456"/>
      <c r="C2" s="456"/>
      <c r="D2" s="311"/>
      <c r="E2" s="456"/>
      <c r="F2" s="456"/>
      <c r="G2" s="59"/>
      <c r="H2" s="59"/>
      <c r="I2" s="456"/>
      <c r="J2" s="456"/>
      <c r="K2" s="456"/>
      <c r="L2" s="456"/>
      <c r="M2" s="329"/>
      <c r="N2" s="329"/>
      <c r="O2" s="329"/>
      <c r="P2" s="329"/>
      <c r="Q2" s="329"/>
      <c r="R2" s="329"/>
      <c r="U2" s="260" t="s">
        <v>82</v>
      </c>
      <c r="V2" s="260"/>
      <c r="W2" s="260"/>
      <c r="X2" s="260"/>
      <c r="Y2" s="260"/>
      <c r="Z2" s="260"/>
      <c r="AA2" s="260"/>
    </row>
    <row r="3" spans="1:31" x14ac:dyDescent="0.3">
      <c r="A3" s="457" t="s">
        <v>148</v>
      </c>
      <c r="B3" s="457"/>
      <c r="C3" s="457"/>
      <c r="D3" s="308"/>
      <c r="E3" s="458"/>
      <c r="F3" s="458"/>
      <c r="G3" s="66"/>
      <c r="H3" s="66"/>
      <c r="I3" s="458"/>
      <c r="J3" s="458"/>
      <c r="K3" s="458"/>
      <c r="L3" s="458"/>
      <c r="M3" s="329"/>
      <c r="N3" s="329"/>
      <c r="O3" s="329"/>
      <c r="P3" s="329"/>
      <c r="Q3" s="329"/>
      <c r="R3" s="329"/>
    </row>
    <row r="4" spans="1:31" ht="45" customHeight="1" x14ac:dyDescent="0.3">
      <c r="A4" s="353" t="s">
        <v>156</v>
      </c>
      <c r="B4" s="478"/>
      <c r="C4" s="478"/>
      <c r="D4" s="422"/>
      <c r="E4" s="478"/>
      <c r="F4" s="478"/>
      <c r="G4" s="264"/>
      <c r="H4" s="264"/>
      <c r="I4" s="478"/>
      <c r="J4" s="478"/>
      <c r="K4" s="478"/>
      <c r="L4" s="478"/>
      <c r="M4" s="355"/>
      <c r="N4" s="355"/>
      <c r="O4" s="355"/>
      <c r="P4" s="355"/>
      <c r="Q4" s="355"/>
      <c r="R4" s="355"/>
    </row>
    <row r="5" spans="1:31" ht="27" customHeight="1" x14ac:dyDescent="0.3">
      <c r="A5" s="231" t="s">
        <v>150</v>
      </c>
      <c r="B5" s="231"/>
      <c r="C5" s="231"/>
      <c r="D5" s="232"/>
      <c r="E5" s="231"/>
      <c r="F5" s="231"/>
      <c r="G5" s="231"/>
      <c r="H5" s="231"/>
      <c r="I5" s="231"/>
      <c r="J5" s="231"/>
      <c r="K5" s="231"/>
      <c r="L5" s="231"/>
      <c r="M5" s="468"/>
      <c r="N5" s="468"/>
      <c r="O5" s="468"/>
      <c r="P5" s="468"/>
      <c r="Q5" s="468"/>
      <c r="R5" s="468"/>
    </row>
    <row r="6" spans="1:31" ht="19.95" customHeight="1" x14ac:dyDescent="0.3">
      <c r="A6" s="459"/>
      <c r="B6" s="460"/>
      <c r="C6" s="460"/>
      <c r="D6" s="311"/>
      <c r="E6" s="460"/>
      <c r="F6" s="460"/>
      <c r="G6" s="28"/>
      <c r="H6" s="28"/>
      <c r="I6" s="460"/>
      <c r="J6" s="460"/>
      <c r="K6" s="460"/>
      <c r="L6" s="460"/>
      <c r="M6" s="460"/>
      <c r="N6" s="460"/>
      <c r="O6" s="460"/>
      <c r="P6" s="460"/>
      <c r="Q6" s="460"/>
      <c r="R6" s="460"/>
    </row>
    <row r="7" spans="1:31" ht="19.95" customHeight="1" x14ac:dyDescent="0.3">
      <c r="A7" s="459"/>
      <c r="B7" s="460"/>
      <c r="C7" s="460"/>
      <c r="D7" s="311"/>
      <c r="E7" s="460"/>
      <c r="F7" s="460"/>
      <c r="G7" s="28"/>
      <c r="H7" s="28"/>
      <c r="I7" s="460"/>
      <c r="J7" s="460"/>
      <c r="K7" s="468"/>
      <c r="L7" s="468"/>
      <c r="M7" s="468"/>
      <c r="N7" s="460"/>
      <c r="O7" s="460"/>
      <c r="P7" s="460"/>
      <c r="Q7" s="460"/>
      <c r="R7" s="460"/>
    </row>
    <row r="8" spans="1:31" ht="19.95" customHeight="1" thickBot="1" x14ac:dyDescent="0.35">
      <c r="A8" s="459"/>
      <c r="B8" s="460"/>
      <c r="C8" s="460"/>
      <c r="D8" s="311"/>
      <c r="E8" s="460"/>
      <c r="F8" s="460"/>
      <c r="G8" s="28"/>
      <c r="H8" s="28"/>
      <c r="I8" s="460"/>
      <c r="J8" s="460"/>
      <c r="K8" s="460"/>
      <c r="L8" s="460"/>
      <c r="M8" s="460"/>
      <c r="N8" s="460"/>
      <c r="O8" s="460"/>
      <c r="P8" s="460"/>
      <c r="Q8" s="460"/>
      <c r="R8" s="460"/>
    </row>
    <row r="9" spans="1:31" ht="15" customHeight="1" thickBot="1" x14ac:dyDescent="0.35">
      <c r="A9" s="479" t="s">
        <v>125</v>
      </c>
      <c r="B9" s="480"/>
      <c r="C9" s="480"/>
      <c r="D9" s="481"/>
      <c r="E9" s="480"/>
      <c r="F9" s="480"/>
      <c r="G9" s="265"/>
      <c r="H9" s="265"/>
      <c r="I9" s="480"/>
      <c r="J9" s="480"/>
      <c r="K9" s="480"/>
      <c r="L9" s="480"/>
      <c r="M9" s="480"/>
      <c r="N9" s="480"/>
      <c r="O9" s="480"/>
      <c r="P9" s="480"/>
      <c r="Q9" s="480"/>
      <c r="R9" s="482"/>
    </row>
    <row r="10" spans="1:31" ht="55.05" customHeight="1" x14ac:dyDescent="0.3">
      <c r="A10" s="461" t="s">
        <v>20</v>
      </c>
      <c r="B10" s="462" t="s">
        <v>0</v>
      </c>
      <c r="C10" s="462" t="s">
        <v>1</v>
      </c>
      <c r="D10" s="462" t="s">
        <v>15</v>
      </c>
      <c r="E10" s="315" t="s">
        <v>182</v>
      </c>
      <c r="F10" s="315"/>
      <c r="G10" s="233"/>
      <c r="H10" s="234"/>
      <c r="I10" s="469" t="s">
        <v>155</v>
      </c>
      <c r="J10" s="470" t="s">
        <v>183</v>
      </c>
      <c r="K10" s="471" t="s">
        <v>231</v>
      </c>
      <c r="L10" s="440"/>
      <c r="M10" s="440"/>
      <c r="N10" s="440"/>
      <c r="O10" s="440" t="s">
        <v>232</v>
      </c>
      <c r="P10" s="440"/>
      <c r="Q10" s="440"/>
      <c r="R10" s="450"/>
    </row>
    <row r="11" spans="1:31" ht="19.5" customHeight="1" thickBot="1" x14ac:dyDescent="0.35">
      <c r="A11" s="463"/>
      <c r="B11" s="464"/>
      <c r="C11" s="464"/>
      <c r="D11" s="464"/>
      <c r="E11" s="465">
        <f>'Daļu izvēle'!AC8</f>
        <v>2027</v>
      </c>
      <c r="F11" s="465">
        <f>'Daļu izvēle'!AD8</f>
        <v>2028</v>
      </c>
      <c r="G11" s="120">
        <f>'Daļu izvēle'!AE8</f>
        <v>2028</v>
      </c>
      <c r="H11" s="121">
        <f>'Daļu izvēle'!AF8</f>
        <v>2027</v>
      </c>
      <c r="I11" s="472"/>
      <c r="J11" s="473"/>
      <c r="K11" s="474" t="s">
        <v>151</v>
      </c>
      <c r="L11" s="465" t="s">
        <v>129</v>
      </c>
      <c r="M11" s="465" t="s">
        <v>130</v>
      </c>
      <c r="N11" s="465" t="s">
        <v>131</v>
      </c>
      <c r="O11" s="465" t="s">
        <v>151</v>
      </c>
      <c r="P11" s="465" t="s">
        <v>129</v>
      </c>
      <c r="Q11" s="465" t="s">
        <v>130</v>
      </c>
      <c r="R11" s="475" t="s">
        <v>131</v>
      </c>
      <c r="U11" s="1" t="s">
        <v>11</v>
      </c>
      <c r="V11" s="1" t="s">
        <v>12</v>
      </c>
      <c r="W11" s="1" t="s">
        <v>13</v>
      </c>
      <c r="X11" s="1" t="s">
        <v>83</v>
      </c>
      <c r="Y11" s="1" t="s">
        <v>37</v>
      </c>
      <c r="Z11" s="19" t="s">
        <v>39</v>
      </c>
      <c r="AA11" s="19" t="s">
        <v>40</v>
      </c>
      <c r="AC11" s="58" t="s">
        <v>144</v>
      </c>
      <c r="AD11" s="58" t="s">
        <v>143</v>
      </c>
      <c r="AE11" s="57" t="s">
        <v>162</v>
      </c>
    </row>
    <row r="12" spans="1:31" hidden="1" x14ac:dyDescent="0.3">
      <c r="A12" s="410" t="str">
        <f>SUBSTITUTE('Daļu izvēle'!A9,"0","")</f>
        <v/>
      </c>
      <c r="B12" s="365">
        <f>'Daļu izvēle'!B9</f>
        <v>1</v>
      </c>
      <c r="C12" s="365" t="str">
        <f>'Daļu izvēle'!C9</f>
        <v>Austrumvidzeme</v>
      </c>
      <c r="D12" s="366" t="str">
        <f>'Daļu izvēle'!D9</f>
        <v>Ērģemes</v>
      </c>
      <c r="E12" s="466">
        <f>'Daļu izvēle'!AC9</f>
        <v>20</v>
      </c>
      <c r="F12" s="466">
        <f>'Daļu izvēle'!AD9</f>
        <v>0</v>
      </c>
      <c r="G12" s="122">
        <f>'Daļu izvēle'!AE9</f>
        <v>0</v>
      </c>
      <c r="H12" s="123">
        <f>'Daļu izvēle'!AF9</f>
        <v>0</v>
      </c>
      <c r="I12" s="411"/>
      <c r="J12" s="476">
        <f>IF(AND(K12&lt;&gt;"",L12&lt;&gt;"",M12&lt;&gt;"",N12&lt;&gt;"",O12&lt;&gt;"",P12&lt;&gt;"",Q12&lt;&gt;"",R12&lt;&gt;""),ROUND(AVERAGE(K12:R12),2),0)</f>
        <v>0</v>
      </c>
      <c r="K12" s="145" t="str">
        <f>IF($AC12,IF(AND($I12&lt;&gt;"",$I12&lt;&gt;0),ROUND(ROUND($I12,3)*Cenas!$B$39*Cenas!B$43,2),0),"")</f>
        <v/>
      </c>
      <c r="L12" s="145" t="str">
        <f>IF($AC12,IF(AND($I12&lt;&gt;"",$I12&lt;&gt;0),ROUND(ROUND($I12,3)*Cenas!$B$39*Cenas!C$43,2),0),"")</f>
        <v/>
      </c>
      <c r="M12" s="145" t="str">
        <f>IF($AC12,IF(AND($I12&lt;&gt;"",$I12&lt;&gt;0),ROUND(ROUND($I12,3)*Cenas!$B$39*Cenas!D$43,2),0),"")</f>
        <v/>
      </c>
      <c r="N12" s="145" t="str">
        <f>IF($AC12,IF(AND($I12&lt;&gt;"",$I12&lt;&gt;0),ROUND(ROUND($I12,3)*Cenas!$B$39*Cenas!E$43,2),0),"")</f>
        <v/>
      </c>
      <c r="O12" s="145" t="str">
        <f>IF($AC12,IF(AND($I12&lt;&gt;"",$I12&lt;&gt;0),ROUND(ROUND($I12,3)*Cenas!$B$39*Cenas!F$43,2),0),"")</f>
        <v/>
      </c>
      <c r="P12" s="145" t="str">
        <f>IF($AC12,IF(AND($I12&lt;&gt;"",$I12&lt;&gt;0),ROUND(ROUND($I12,3)*Cenas!$B$39*Cenas!G$43,2),0),"")</f>
        <v/>
      </c>
      <c r="Q12" s="145" t="str">
        <f>IF($AC12,IF(AND($I12&lt;&gt;"",$I12&lt;&gt;0),ROUND(ROUND($I12,3)*Cenas!$B$39*Cenas!H$43,2),0),"")</f>
        <v/>
      </c>
      <c r="R12" s="146" t="str">
        <f>IF($AC12,IF(AND($I12&lt;&gt;"",$I12&lt;&gt;0),ROUND(ROUND($I12,3)*Cenas!$B$39*Cenas!I$43,2),0),"")</f>
        <v/>
      </c>
      <c r="U12" s="1" t="e">
        <f>AND(OR(V12,W12,NOT(X12)),Y12)</f>
        <v>#REF!</v>
      </c>
      <c r="V12" s="1" t="b">
        <f>AND(ISBLANK($K12),Y12)</f>
        <v>0</v>
      </c>
      <c r="W12" s="1" t="b">
        <f>AND(ISBLANK($R12),Y12)</f>
        <v>0</v>
      </c>
      <c r="X12" s="1" t="e">
        <f>OR(AND(Z12,AA12,#REF!&gt;=0.35*'Daļu izvēle'!J9),NOT(Y12))</f>
        <v>#REF!</v>
      </c>
      <c r="Y12" s="1" t="b">
        <f>AND(NOT(ISBLANK('Daļu izvēle'!AC9)),A12="x")</f>
        <v>0</v>
      </c>
      <c r="Z12" t="b">
        <f>OR(NOT(ISBLANK($K12)),NOT(Y12))</f>
        <v>1</v>
      </c>
      <c r="AA12" t="b">
        <f>OR(NOT(ISBLANK($R12)),NOT(Y12))</f>
        <v>1</v>
      </c>
      <c r="AC12" s="57" t="b">
        <f>AND($A12="x",'Daļu izvēle'!AC9&lt;&gt;"",'Daļu izvēle'!AC9&lt;&gt;0)</f>
        <v>0</v>
      </c>
      <c r="AD12" s="57" t="b">
        <f>AND(AC12=TRUE,I12&lt;&gt;"",I12&lt;&gt;0)</f>
        <v>0</v>
      </c>
      <c r="AE12" s="57" t="b">
        <f>IF(AC12,AND(AC12,AD12),TRUE)</f>
        <v>1</v>
      </c>
    </row>
    <row r="13" spans="1:31" hidden="1" x14ac:dyDescent="0.3">
      <c r="A13" s="324" t="str">
        <f>SUBSTITUTE('Daļu izvēle'!A10,"0","")</f>
        <v/>
      </c>
      <c r="B13" s="365">
        <f>'Daļu izvēle'!B10</f>
        <v>2</v>
      </c>
      <c r="C13" s="365" t="str">
        <f>'Daļu izvēle'!C10</f>
        <v>Austrumvidzeme</v>
      </c>
      <c r="D13" s="366" t="str">
        <f>'Daļu izvēle'!D10</f>
        <v>Ērģemes</v>
      </c>
      <c r="E13" s="467">
        <f>'Daļu izvēle'!AC10</f>
        <v>20</v>
      </c>
      <c r="F13" s="467">
        <f>'Daļu izvēle'!AD10</f>
        <v>10</v>
      </c>
      <c r="G13" s="125">
        <f>'Daļu izvēle'!AE10</f>
        <v>0</v>
      </c>
      <c r="H13" s="126">
        <f>'Daļu izvēle'!AF10</f>
        <v>0</v>
      </c>
      <c r="I13" s="383"/>
      <c r="J13" s="477">
        <f t="shared" ref="J13:J76" si="0">IF(AND(K13&lt;&gt;"",L13&lt;&gt;"",M13&lt;&gt;"",N13&lt;&gt;"",O13&lt;&gt;"",P13&lt;&gt;"",Q13&lt;&gt;"",R13&lt;&gt;""),ROUND(AVERAGE(K13:R13),2),0)</f>
        <v>0</v>
      </c>
      <c r="K13" s="124" t="str">
        <f>IF($AC13,IF(AND($I13&lt;&gt;"",$I13&lt;&gt;0),ROUND(ROUND($I13,3)*Cenas!$B$39*Cenas!B$43,2),0),"")</f>
        <v/>
      </c>
      <c r="L13" s="124" t="str">
        <f>IF($AC13,IF(AND($I13&lt;&gt;"",$I13&lt;&gt;0),ROUND(ROUND($I13,3)*Cenas!$B$39*Cenas!C$43,2),0),"")</f>
        <v/>
      </c>
      <c r="M13" s="124" t="str">
        <f>IF($AC13,IF(AND($I13&lt;&gt;"",$I13&lt;&gt;0),ROUND(ROUND($I13,3)*Cenas!$B$39*Cenas!D$43,2),0),"")</f>
        <v/>
      </c>
      <c r="N13" s="124" t="str">
        <f>IF($AC13,IF(AND($I13&lt;&gt;"",$I13&lt;&gt;0),ROUND(ROUND($I13,3)*Cenas!$B$39*Cenas!E$43,2),0),"")</f>
        <v/>
      </c>
      <c r="O13" s="124" t="str">
        <f>IF($AC13,IF(AND($I13&lt;&gt;"",$I13&lt;&gt;0),ROUND(ROUND($I13,3)*Cenas!$B$39*Cenas!F$43,2),0),"")</f>
        <v/>
      </c>
      <c r="P13" s="124" t="str">
        <f>IF($AC13,IF(AND($I13&lt;&gt;"",$I13&lt;&gt;0),ROUND(ROUND($I13,3)*Cenas!$B$39*Cenas!G$43,2),0),"")</f>
        <v/>
      </c>
      <c r="Q13" s="124" t="str">
        <f>IF($AC13,IF(AND($I13&lt;&gt;"",$I13&lt;&gt;0),ROUND(ROUND($I13,3)*Cenas!$B$39*Cenas!H$43,2),0),"")</f>
        <v/>
      </c>
      <c r="R13" s="147" t="str">
        <f>IF($AC13,IF(AND($I13&lt;&gt;"",$I13&lt;&gt;0),ROUND(ROUND($I13,3)*Cenas!$B$39*Cenas!I$43,2),0),"")</f>
        <v/>
      </c>
      <c r="U13" s="1" t="e">
        <f t="shared" ref="U13:U76" si="1">AND(OR(V13,W13,NOT(X13)),Y13)</f>
        <v>#REF!</v>
      </c>
      <c r="V13" s="1" t="b">
        <f t="shared" ref="V13:V76" si="2">AND(ISBLANK($K13),Y13)</f>
        <v>0</v>
      </c>
      <c r="W13" s="1" t="b">
        <f t="shared" ref="W13:W76" si="3">AND(ISBLANK($R13),Y13)</f>
        <v>0</v>
      </c>
      <c r="X13" s="1" t="e">
        <f>OR(AND(Z13,AA13,#REF!&gt;=0.35*'Daļu izvēle'!J10),NOT(Y13))</f>
        <v>#REF!</v>
      </c>
      <c r="Y13" s="1" t="b">
        <f>AND(NOT(ISBLANK('Daļu izvēle'!AC10)),A13="x")</f>
        <v>0</v>
      </c>
      <c r="Z13" t="b">
        <f t="shared" ref="Z13:Z76" si="4">OR(NOT(ISBLANK($K13)),NOT(Y13))</f>
        <v>1</v>
      </c>
      <c r="AA13" t="b">
        <f t="shared" ref="AA13:AA76" si="5">OR(NOT(ISBLANK($R13)),NOT(Y13))</f>
        <v>1</v>
      </c>
      <c r="AC13" s="57" t="b">
        <f>AND($A13="x",'Daļu izvēle'!AC10&lt;&gt;"",'Daļu izvēle'!AC10&lt;&gt;0)</f>
        <v>0</v>
      </c>
      <c r="AD13" s="57" t="b">
        <f t="shared" ref="AD13:AD76" si="6">AND(AC13=TRUE,I13&lt;&gt;"",I13&lt;&gt;0)</f>
        <v>0</v>
      </c>
      <c r="AE13" s="57" t="b">
        <f t="shared" ref="AE13:AE76" si="7">IF(AC13,AND(AC13,AD13),TRUE)</f>
        <v>1</v>
      </c>
    </row>
    <row r="14" spans="1:31" hidden="1" x14ac:dyDescent="0.3">
      <c r="A14" s="324" t="str">
        <f>SUBSTITUTE('Daļu izvēle'!A11,"0","")</f>
        <v/>
      </c>
      <c r="B14" s="365">
        <f>'Daļu izvēle'!B11</f>
        <v>3</v>
      </c>
      <c r="C14" s="365" t="str">
        <f>'Daļu izvēle'!C11</f>
        <v>Austrumvidzeme</v>
      </c>
      <c r="D14" s="366" t="str">
        <f>'Daļu izvēle'!D11</f>
        <v>Ērģemes</v>
      </c>
      <c r="E14" s="467">
        <f>'Daļu izvēle'!AC11</f>
        <v>0</v>
      </c>
      <c r="F14" s="467">
        <f>'Daļu izvēle'!AD11</f>
        <v>0</v>
      </c>
      <c r="G14" s="125">
        <f>'Daļu izvēle'!AE11</f>
        <v>0</v>
      </c>
      <c r="H14" s="126">
        <f>'Daļu izvēle'!AF11</f>
        <v>0</v>
      </c>
      <c r="I14" s="383"/>
      <c r="J14" s="477">
        <f t="shared" si="0"/>
        <v>0</v>
      </c>
      <c r="K14" s="124" t="str">
        <f>IF($AC14,IF(AND($I14&lt;&gt;"",$I14&lt;&gt;0),ROUND(ROUND($I14,3)*Cenas!$B$39*Cenas!B$43,2),0),"")</f>
        <v/>
      </c>
      <c r="L14" s="124" t="str">
        <f>IF($AC14,IF(AND($I14&lt;&gt;"",$I14&lt;&gt;0),ROUND(ROUND($I14,3)*Cenas!$B$39*Cenas!C$43,2),0),"")</f>
        <v/>
      </c>
      <c r="M14" s="124" t="str">
        <f>IF($AC14,IF(AND($I14&lt;&gt;"",$I14&lt;&gt;0),ROUND(ROUND($I14,3)*Cenas!$B$39*Cenas!D$43,2),0),"")</f>
        <v/>
      </c>
      <c r="N14" s="124" t="str">
        <f>IF($AC14,IF(AND($I14&lt;&gt;"",$I14&lt;&gt;0),ROUND(ROUND($I14,3)*Cenas!$B$39*Cenas!E$43,2),0),"")</f>
        <v/>
      </c>
      <c r="O14" s="124" t="str">
        <f>IF($AC14,IF(AND($I14&lt;&gt;"",$I14&lt;&gt;0),ROUND(ROUND($I14,3)*Cenas!$B$39*Cenas!F$43,2),0),"")</f>
        <v/>
      </c>
      <c r="P14" s="124" t="str">
        <f>IF($AC14,IF(AND($I14&lt;&gt;"",$I14&lt;&gt;0),ROUND(ROUND($I14,3)*Cenas!$B$39*Cenas!G$43,2),0),"")</f>
        <v/>
      </c>
      <c r="Q14" s="124" t="str">
        <f>IF($AC14,IF(AND($I14&lt;&gt;"",$I14&lt;&gt;0),ROUND(ROUND($I14,3)*Cenas!$B$39*Cenas!H$43,2),0),"")</f>
        <v/>
      </c>
      <c r="R14" s="147" t="str">
        <f>IF($AC14,IF(AND($I14&lt;&gt;"",$I14&lt;&gt;0),ROUND(ROUND($I14,3)*Cenas!$B$39*Cenas!I$43,2),0),"")</f>
        <v/>
      </c>
      <c r="U14" s="1" t="e">
        <f t="shared" si="1"/>
        <v>#REF!</v>
      </c>
      <c r="V14" s="1" t="b">
        <f t="shared" si="2"/>
        <v>0</v>
      </c>
      <c r="W14" s="1" t="b">
        <f t="shared" si="3"/>
        <v>0</v>
      </c>
      <c r="X14" s="1" t="e">
        <f>OR(AND(Z14,AA14,#REF!&gt;=0.35*'Daļu izvēle'!J11),NOT(Y14))</f>
        <v>#REF!</v>
      </c>
      <c r="Y14" s="1" t="b">
        <f>AND(NOT(ISBLANK('Daļu izvēle'!AC11)),A14="x")</f>
        <v>0</v>
      </c>
      <c r="Z14" t="b">
        <f t="shared" si="4"/>
        <v>1</v>
      </c>
      <c r="AA14" t="b">
        <f t="shared" si="5"/>
        <v>1</v>
      </c>
      <c r="AC14" s="57" t="b">
        <f>AND($A14="x",'Daļu izvēle'!AC11&lt;&gt;"",'Daļu izvēle'!AC11&lt;&gt;0)</f>
        <v>0</v>
      </c>
      <c r="AD14" s="57" t="b">
        <f t="shared" si="6"/>
        <v>0</v>
      </c>
      <c r="AE14" s="57" t="b">
        <f t="shared" si="7"/>
        <v>1</v>
      </c>
    </row>
    <row r="15" spans="1:31" hidden="1" x14ac:dyDescent="0.3">
      <c r="A15" s="324" t="str">
        <f>SUBSTITUTE('Daļu izvēle'!A12,"0","")</f>
        <v/>
      </c>
      <c r="B15" s="365">
        <f>'Daļu izvēle'!B12</f>
        <v>4</v>
      </c>
      <c r="C15" s="365" t="str">
        <f>'Daļu izvēle'!C12</f>
        <v>Austrumvidzeme</v>
      </c>
      <c r="D15" s="366" t="str">
        <f>'Daļu izvēle'!D12</f>
        <v>Strenču</v>
      </c>
      <c r="E15" s="467">
        <f>'Daļu izvēle'!AC12</f>
        <v>20</v>
      </c>
      <c r="F15" s="467">
        <f>'Daļu izvēle'!AD12</f>
        <v>0</v>
      </c>
      <c r="G15" s="125">
        <f>'Daļu izvēle'!AE12</f>
        <v>0</v>
      </c>
      <c r="H15" s="126">
        <f>'Daļu izvēle'!AF12</f>
        <v>0</v>
      </c>
      <c r="I15" s="383"/>
      <c r="J15" s="477">
        <f t="shared" si="0"/>
        <v>0</v>
      </c>
      <c r="K15" s="124" t="str">
        <f>IF($AC15,IF(AND($I15&lt;&gt;"",$I15&lt;&gt;0),ROUND(ROUND($I15,3)*Cenas!$B$39*Cenas!B$43,2),0),"")</f>
        <v/>
      </c>
      <c r="L15" s="124" t="str">
        <f>IF($AC15,IF(AND($I15&lt;&gt;"",$I15&lt;&gt;0),ROUND(ROUND($I15,3)*Cenas!$B$39*Cenas!C$43,2),0),"")</f>
        <v/>
      </c>
      <c r="M15" s="124" t="str">
        <f>IF($AC15,IF(AND($I15&lt;&gt;"",$I15&lt;&gt;0),ROUND(ROUND($I15,3)*Cenas!$B$39*Cenas!D$43,2),0),"")</f>
        <v/>
      </c>
      <c r="N15" s="124" t="str">
        <f>IF($AC15,IF(AND($I15&lt;&gt;"",$I15&lt;&gt;0),ROUND(ROUND($I15,3)*Cenas!$B$39*Cenas!E$43,2),0),"")</f>
        <v/>
      </c>
      <c r="O15" s="124" t="str">
        <f>IF($AC15,IF(AND($I15&lt;&gt;"",$I15&lt;&gt;0),ROUND(ROUND($I15,3)*Cenas!$B$39*Cenas!F$43,2),0),"")</f>
        <v/>
      </c>
      <c r="P15" s="124" t="str">
        <f>IF($AC15,IF(AND($I15&lt;&gt;"",$I15&lt;&gt;0),ROUND(ROUND($I15,3)*Cenas!$B$39*Cenas!G$43,2),0),"")</f>
        <v/>
      </c>
      <c r="Q15" s="124" t="str">
        <f>IF($AC15,IF(AND($I15&lt;&gt;"",$I15&lt;&gt;0),ROUND(ROUND($I15,3)*Cenas!$B$39*Cenas!H$43,2),0),"")</f>
        <v/>
      </c>
      <c r="R15" s="147" t="str">
        <f>IF($AC15,IF(AND($I15&lt;&gt;"",$I15&lt;&gt;0),ROUND(ROUND($I15,3)*Cenas!$B$39*Cenas!I$43,2),0),"")</f>
        <v/>
      </c>
      <c r="U15" s="1" t="e">
        <f t="shared" si="1"/>
        <v>#REF!</v>
      </c>
      <c r="V15" s="1" t="b">
        <f t="shared" si="2"/>
        <v>0</v>
      </c>
      <c r="W15" s="1" t="b">
        <f t="shared" si="3"/>
        <v>0</v>
      </c>
      <c r="X15" s="1" t="e">
        <f>OR(AND(Z15,AA15,#REF!&gt;=0.35*'Daļu izvēle'!J12),NOT(Y15))</f>
        <v>#REF!</v>
      </c>
      <c r="Y15" s="1" t="b">
        <f>AND(NOT(ISBLANK('Daļu izvēle'!AC12)),A15="x")</f>
        <v>0</v>
      </c>
      <c r="Z15" t="b">
        <f t="shared" si="4"/>
        <v>1</v>
      </c>
      <c r="AA15" t="b">
        <f t="shared" si="5"/>
        <v>1</v>
      </c>
      <c r="AC15" s="57" t="b">
        <f>AND($A15="x",'Daļu izvēle'!AC12&lt;&gt;"",'Daļu izvēle'!AC12&lt;&gt;0)</f>
        <v>0</v>
      </c>
      <c r="AD15" s="57" t="b">
        <f t="shared" si="6"/>
        <v>0</v>
      </c>
      <c r="AE15" s="57" t="b">
        <f t="shared" si="7"/>
        <v>1</v>
      </c>
    </row>
    <row r="16" spans="1:31" hidden="1" x14ac:dyDescent="0.3">
      <c r="A16" s="324" t="str">
        <f>SUBSTITUTE('Daļu izvēle'!A13,"0","")</f>
        <v/>
      </c>
      <c r="B16" s="365">
        <f>'Daļu izvēle'!B13</f>
        <v>5</v>
      </c>
      <c r="C16" s="365" t="str">
        <f>'Daļu izvēle'!C13</f>
        <v>Austrumvidzeme</v>
      </c>
      <c r="D16" s="366" t="str">
        <f>'Daļu izvēle'!D13</f>
        <v>Strenču</v>
      </c>
      <c r="E16" s="467">
        <f>'Daļu izvēle'!AC13</f>
        <v>20</v>
      </c>
      <c r="F16" s="467">
        <f>'Daļu izvēle'!AD13</f>
        <v>10</v>
      </c>
      <c r="G16" s="125">
        <f>'Daļu izvēle'!AE13</f>
        <v>0</v>
      </c>
      <c r="H16" s="126">
        <f>'Daļu izvēle'!AF13</f>
        <v>0</v>
      </c>
      <c r="I16" s="383"/>
      <c r="J16" s="477">
        <f t="shared" si="0"/>
        <v>0</v>
      </c>
      <c r="K16" s="124" t="str">
        <f>IF($AC16,IF(AND($I16&lt;&gt;"",$I16&lt;&gt;0),ROUND(ROUND($I16,3)*Cenas!$B$39*Cenas!B$43,2),0),"")</f>
        <v/>
      </c>
      <c r="L16" s="124" t="str">
        <f>IF($AC16,IF(AND($I16&lt;&gt;"",$I16&lt;&gt;0),ROUND(ROUND($I16,3)*Cenas!$B$39*Cenas!C$43,2),0),"")</f>
        <v/>
      </c>
      <c r="M16" s="124" t="str">
        <f>IF($AC16,IF(AND($I16&lt;&gt;"",$I16&lt;&gt;0),ROUND(ROUND($I16,3)*Cenas!$B$39*Cenas!D$43,2),0),"")</f>
        <v/>
      </c>
      <c r="N16" s="124" t="str">
        <f>IF($AC16,IF(AND($I16&lt;&gt;"",$I16&lt;&gt;0),ROUND(ROUND($I16,3)*Cenas!$B$39*Cenas!E$43,2),0),"")</f>
        <v/>
      </c>
      <c r="O16" s="124" t="str">
        <f>IF($AC16,IF(AND($I16&lt;&gt;"",$I16&lt;&gt;0),ROUND(ROUND($I16,3)*Cenas!$B$39*Cenas!F$43,2),0),"")</f>
        <v/>
      </c>
      <c r="P16" s="124" t="str">
        <f>IF($AC16,IF(AND($I16&lt;&gt;"",$I16&lt;&gt;0),ROUND(ROUND($I16,3)*Cenas!$B$39*Cenas!G$43,2),0),"")</f>
        <v/>
      </c>
      <c r="Q16" s="124" t="str">
        <f>IF($AC16,IF(AND($I16&lt;&gt;"",$I16&lt;&gt;0),ROUND(ROUND($I16,3)*Cenas!$B$39*Cenas!H$43,2),0),"")</f>
        <v/>
      </c>
      <c r="R16" s="147" t="str">
        <f>IF($AC16,IF(AND($I16&lt;&gt;"",$I16&lt;&gt;0),ROUND(ROUND($I16,3)*Cenas!$B$39*Cenas!I$43,2),0),"")</f>
        <v/>
      </c>
      <c r="U16" s="1" t="e">
        <f t="shared" si="1"/>
        <v>#REF!</v>
      </c>
      <c r="V16" s="1" t="b">
        <f t="shared" si="2"/>
        <v>0</v>
      </c>
      <c r="W16" s="1" t="b">
        <f t="shared" si="3"/>
        <v>0</v>
      </c>
      <c r="X16" s="1" t="e">
        <f>OR(AND(Z16,AA16,#REF!&gt;=0.35*'Daļu izvēle'!J13),NOT(Y16))</f>
        <v>#REF!</v>
      </c>
      <c r="Y16" s="1" t="b">
        <f>AND(NOT(ISBLANK('Daļu izvēle'!AC13)),A16="x")</f>
        <v>0</v>
      </c>
      <c r="Z16" t="b">
        <f t="shared" si="4"/>
        <v>1</v>
      </c>
      <c r="AA16" t="b">
        <f t="shared" si="5"/>
        <v>1</v>
      </c>
      <c r="AC16" s="57" t="b">
        <f>AND($A16="x",'Daļu izvēle'!AC13&lt;&gt;"",'Daļu izvēle'!AC13&lt;&gt;0)</f>
        <v>0</v>
      </c>
      <c r="AD16" s="57" t="b">
        <f t="shared" si="6"/>
        <v>0</v>
      </c>
      <c r="AE16" s="57" t="b">
        <f t="shared" si="7"/>
        <v>1</v>
      </c>
    </row>
    <row r="17" spans="1:31" hidden="1" x14ac:dyDescent="0.3">
      <c r="A17" s="324" t="str">
        <f>SUBSTITUTE('Daļu izvēle'!A14,"0","")</f>
        <v/>
      </c>
      <c r="B17" s="365">
        <f>'Daļu izvēle'!B14</f>
        <v>6</v>
      </c>
      <c r="C17" s="365" t="str">
        <f>'Daļu izvēle'!C14</f>
        <v>Austrumvidzeme</v>
      </c>
      <c r="D17" s="366" t="str">
        <f>'Daļu izvēle'!D14</f>
        <v>Strenču</v>
      </c>
      <c r="E17" s="467">
        <f>'Daļu izvēle'!AC14</f>
        <v>0</v>
      </c>
      <c r="F17" s="467">
        <f>'Daļu izvēle'!AD14</f>
        <v>0</v>
      </c>
      <c r="G17" s="125">
        <f>'Daļu izvēle'!AE14</f>
        <v>0</v>
      </c>
      <c r="H17" s="126">
        <f>'Daļu izvēle'!AF14</f>
        <v>0</v>
      </c>
      <c r="I17" s="383"/>
      <c r="J17" s="477">
        <f t="shared" si="0"/>
        <v>0</v>
      </c>
      <c r="K17" s="124" t="str">
        <f>IF($AC17,IF(AND($I17&lt;&gt;"",$I17&lt;&gt;0),ROUND(ROUND($I17,3)*Cenas!$B$39*Cenas!B$43,2),0),"")</f>
        <v/>
      </c>
      <c r="L17" s="124" t="str">
        <f>IF($AC17,IF(AND($I17&lt;&gt;"",$I17&lt;&gt;0),ROUND(ROUND($I17,3)*Cenas!$B$39*Cenas!C$43,2),0),"")</f>
        <v/>
      </c>
      <c r="M17" s="124" t="str">
        <f>IF($AC17,IF(AND($I17&lt;&gt;"",$I17&lt;&gt;0),ROUND(ROUND($I17,3)*Cenas!$B$39*Cenas!D$43,2),0),"")</f>
        <v/>
      </c>
      <c r="N17" s="124" t="str">
        <f>IF($AC17,IF(AND($I17&lt;&gt;"",$I17&lt;&gt;0),ROUND(ROUND($I17,3)*Cenas!$B$39*Cenas!E$43,2),0),"")</f>
        <v/>
      </c>
      <c r="O17" s="124" t="str">
        <f>IF($AC17,IF(AND($I17&lt;&gt;"",$I17&lt;&gt;0),ROUND(ROUND($I17,3)*Cenas!$B$39*Cenas!F$43,2),0),"")</f>
        <v/>
      </c>
      <c r="P17" s="124" t="str">
        <f>IF($AC17,IF(AND($I17&lt;&gt;"",$I17&lt;&gt;0),ROUND(ROUND($I17,3)*Cenas!$B$39*Cenas!G$43,2),0),"")</f>
        <v/>
      </c>
      <c r="Q17" s="124" t="str">
        <f>IF($AC17,IF(AND($I17&lt;&gt;"",$I17&lt;&gt;0),ROUND(ROUND($I17,3)*Cenas!$B$39*Cenas!H$43,2),0),"")</f>
        <v/>
      </c>
      <c r="R17" s="147" t="str">
        <f>IF($AC17,IF(AND($I17&lt;&gt;"",$I17&lt;&gt;0),ROUND(ROUND($I17,3)*Cenas!$B$39*Cenas!I$43,2),0),"")</f>
        <v/>
      </c>
      <c r="U17" s="1" t="e">
        <f t="shared" si="1"/>
        <v>#REF!</v>
      </c>
      <c r="V17" s="1" t="b">
        <f t="shared" si="2"/>
        <v>0</v>
      </c>
      <c r="W17" s="1" t="b">
        <f t="shared" si="3"/>
        <v>0</v>
      </c>
      <c r="X17" s="1" t="e">
        <f>OR(AND(Z17,AA17,#REF!&gt;=0.35*'Daļu izvēle'!J14),NOT(Y17))</f>
        <v>#REF!</v>
      </c>
      <c r="Y17" s="1" t="b">
        <f>AND(NOT(ISBLANK('Daļu izvēle'!AC14)),A17="x")</f>
        <v>0</v>
      </c>
      <c r="Z17" t="b">
        <f t="shared" si="4"/>
        <v>1</v>
      </c>
      <c r="AA17" t="b">
        <f t="shared" si="5"/>
        <v>1</v>
      </c>
      <c r="AC17" s="57" t="b">
        <f>AND($A17="x",'Daļu izvēle'!AC14&lt;&gt;"",'Daļu izvēle'!AC14&lt;&gt;0)</f>
        <v>0</v>
      </c>
      <c r="AD17" s="57" t="b">
        <f t="shared" si="6"/>
        <v>0</v>
      </c>
      <c r="AE17" s="57" t="b">
        <f t="shared" si="7"/>
        <v>1</v>
      </c>
    </row>
    <row r="18" spans="1:31" hidden="1" x14ac:dyDescent="0.3">
      <c r="A18" s="324" t="str">
        <f>SUBSTITUTE('Daļu izvēle'!A15,"0","")</f>
        <v/>
      </c>
      <c r="B18" s="365">
        <f>'Daļu izvēle'!B15</f>
        <v>7</v>
      </c>
      <c r="C18" s="365" t="str">
        <f>'Daļu izvēle'!C15</f>
        <v>Austrumvidzeme</v>
      </c>
      <c r="D18" s="366" t="str">
        <f>'Daļu izvēle'!D15</f>
        <v>Silvas</v>
      </c>
      <c r="E18" s="467">
        <f>'Daļu izvēle'!AC15</f>
        <v>20</v>
      </c>
      <c r="F18" s="467">
        <f>'Daļu izvēle'!AD15</f>
        <v>0</v>
      </c>
      <c r="G18" s="125">
        <f>'Daļu izvēle'!AE15</f>
        <v>0</v>
      </c>
      <c r="H18" s="126">
        <f>'Daļu izvēle'!AF15</f>
        <v>0</v>
      </c>
      <c r="I18" s="383"/>
      <c r="J18" s="477">
        <f t="shared" si="0"/>
        <v>0</v>
      </c>
      <c r="K18" s="124" t="str">
        <f>IF($AC18,IF(AND($I18&lt;&gt;"",$I18&lt;&gt;0),ROUND(ROUND($I18,3)*Cenas!$B$39*Cenas!B$43,2),0),"")</f>
        <v/>
      </c>
      <c r="L18" s="124" t="str">
        <f>IF($AC18,IF(AND($I18&lt;&gt;"",$I18&lt;&gt;0),ROUND(ROUND($I18,3)*Cenas!$B$39*Cenas!C$43,2),0),"")</f>
        <v/>
      </c>
      <c r="M18" s="124" t="str">
        <f>IF($AC18,IF(AND($I18&lt;&gt;"",$I18&lt;&gt;0),ROUND(ROUND($I18,3)*Cenas!$B$39*Cenas!D$43,2),0),"")</f>
        <v/>
      </c>
      <c r="N18" s="124" t="str">
        <f>IF($AC18,IF(AND($I18&lt;&gt;"",$I18&lt;&gt;0),ROUND(ROUND($I18,3)*Cenas!$B$39*Cenas!E$43,2),0),"")</f>
        <v/>
      </c>
      <c r="O18" s="124" t="str">
        <f>IF($AC18,IF(AND($I18&lt;&gt;"",$I18&lt;&gt;0),ROUND(ROUND($I18,3)*Cenas!$B$39*Cenas!F$43,2),0),"")</f>
        <v/>
      </c>
      <c r="P18" s="124" t="str">
        <f>IF($AC18,IF(AND($I18&lt;&gt;"",$I18&lt;&gt;0),ROUND(ROUND($I18,3)*Cenas!$B$39*Cenas!G$43,2),0),"")</f>
        <v/>
      </c>
      <c r="Q18" s="124" t="str">
        <f>IF($AC18,IF(AND($I18&lt;&gt;"",$I18&lt;&gt;0),ROUND(ROUND($I18,3)*Cenas!$B$39*Cenas!H$43,2),0),"")</f>
        <v/>
      </c>
      <c r="R18" s="147" t="str">
        <f>IF($AC18,IF(AND($I18&lt;&gt;"",$I18&lt;&gt;0),ROUND(ROUND($I18,3)*Cenas!$B$39*Cenas!I$43,2),0),"")</f>
        <v/>
      </c>
      <c r="U18" s="1" t="e">
        <f t="shared" si="1"/>
        <v>#REF!</v>
      </c>
      <c r="V18" s="1" t="b">
        <f t="shared" si="2"/>
        <v>0</v>
      </c>
      <c r="W18" s="1" t="b">
        <f t="shared" si="3"/>
        <v>0</v>
      </c>
      <c r="X18" s="1" t="e">
        <f>OR(AND(Z18,AA18,#REF!&gt;=0.35*'Daļu izvēle'!J15),NOT(Y18))</f>
        <v>#REF!</v>
      </c>
      <c r="Y18" s="1" t="b">
        <f>AND(NOT(ISBLANK('Daļu izvēle'!AC15)),A18="x")</f>
        <v>0</v>
      </c>
      <c r="Z18" t="b">
        <f t="shared" si="4"/>
        <v>1</v>
      </c>
      <c r="AA18" t="b">
        <f t="shared" si="5"/>
        <v>1</v>
      </c>
      <c r="AC18" s="57" t="b">
        <f>AND($A18="x",'Daļu izvēle'!AC15&lt;&gt;"",'Daļu izvēle'!AC15&lt;&gt;0)</f>
        <v>0</v>
      </c>
      <c r="AD18" s="57" t="b">
        <f t="shared" si="6"/>
        <v>0</v>
      </c>
      <c r="AE18" s="57" t="b">
        <f t="shared" si="7"/>
        <v>1</v>
      </c>
    </row>
    <row r="19" spans="1:31" hidden="1" x14ac:dyDescent="0.3">
      <c r="A19" s="324" t="str">
        <f>SUBSTITUTE('Daļu izvēle'!A16,"0","")</f>
        <v/>
      </c>
      <c r="B19" s="365">
        <f>'Daļu izvēle'!B16</f>
        <v>8</v>
      </c>
      <c r="C19" s="365" t="str">
        <f>'Daļu izvēle'!C16</f>
        <v>Austrumvidzeme</v>
      </c>
      <c r="D19" s="366" t="str">
        <f>'Daļu izvēle'!D16</f>
        <v>Silvas</v>
      </c>
      <c r="E19" s="467">
        <f>'Daļu izvēle'!AC16</f>
        <v>20</v>
      </c>
      <c r="F19" s="467">
        <f>'Daļu izvēle'!AD16</f>
        <v>10</v>
      </c>
      <c r="G19" s="125">
        <f>'Daļu izvēle'!AE16</f>
        <v>0</v>
      </c>
      <c r="H19" s="126">
        <f>'Daļu izvēle'!AF16</f>
        <v>0</v>
      </c>
      <c r="I19" s="383"/>
      <c r="J19" s="477">
        <f t="shared" si="0"/>
        <v>0</v>
      </c>
      <c r="K19" s="124" t="str">
        <f>IF($AC19,IF(AND($I19&lt;&gt;"",$I19&lt;&gt;0),ROUND(ROUND($I19,3)*Cenas!$B$39*Cenas!B$43,2),0),"")</f>
        <v/>
      </c>
      <c r="L19" s="124" t="str">
        <f>IF($AC19,IF(AND($I19&lt;&gt;"",$I19&lt;&gt;0),ROUND(ROUND($I19,3)*Cenas!$B$39*Cenas!C$43,2),0),"")</f>
        <v/>
      </c>
      <c r="M19" s="124" t="str">
        <f>IF($AC19,IF(AND($I19&lt;&gt;"",$I19&lt;&gt;0),ROUND(ROUND($I19,3)*Cenas!$B$39*Cenas!D$43,2),0),"")</f>
        <v/>
      </c>
      <c r="N19" s="124" t="str">
        <f>IF($AC19,IF(AND($I19&lt;&gt;"",$I19&lt;&gt;0),ROUND(ROUND($I19,3)*Cenas!$B$39*Cenas!E$43,2),0),"")</f>
        <v/>
      </c>
      <c r="O19" s="124" t="str">
        <f>IF($AC19,IF(AND($I19&lt;&gt;"",$I19&lt;&gt;0),ROUND(ROUND($I19,3)*Cenas!$B$39*Cenas!F$43,2),0),"")</f>
        <v/>
      </c>
      <c r="P19" s="124" t="str">
        <f>IF($AC19,IF(AND($I19&lt;&gt;"",$I19&lt;&gt;0),ROUND(ROUND($I19,3)*Cenas!$B$39*Cenas!G$43,2),0),"")</f>
        <v/>
      </c>
      <c r="Q19" s="124" t="str">
        <f>IF($AC19,IF(AND($I19&lt;&gt;"",$I19&lt;&gt;0),ROUND(ROUND($I19,3)*Cenas!$B$39*Cenas!H$43,2),0),"")</f>
        <v/>
      </c>
      <c r="R19" s="147" t="str">
        <f>IF($AC19,IF(AND($I19&lt;&gt;"",$I19&lt;&gt;0),ROUND(ROUND($I19,3)*Cenas!$B$39*Cenas!I$43,2),0),"")</f>
        <v/>
      </c>
      <c r="U19" s="1" t="e">
        <f t="shared" si="1"/>
        <v>#REF!</v>
      </c>
      <c r="V19" s="1" t="b">
        <f t="shared" si="2"/>
        <v>0</v>
      </c>
      <c r="W19" s="1" t="b">
        <f t="shared" si="3"/>
        <v>0</v>
      </c>
      <c r="X19" s="1" t="e">
        <f>OR(AND(Z19,AA19,#REF!&gt;=0.35*'Daļu izvēle'!J16),NOT(Y19))</f>
        <v>#REF!</v>
      </c>
      <c r="Y19" s="1" t="b">
        <f>AND(NOT(ISBLANK('Daļu izvēle'!AC16)),A19="x")</f>
        <v>0</v>
      </c>
      <c r="Z19" t="b">
        <f t="shared" si="4"/>
        <v>1</v>
      </c>
      <c r="AA19" t="b">
        <f t="shared" si="5"/>
        <v>1</v>
      </c>
      <c r="AC19" s="57" t="b">
        <f>AND($A19="x",'Daļu izvēle'!AC16&lt;&gt;"",'Daļu izvēle'!AC16&lt;&gt;0)</f>
        <v>0</v>
      </c>
      <c r="AD19" s="57" t="b">
        <f t="shared" si="6"/>
        <v>0</v>
      </c>
      <c r="AE19" s="57" t="b">
        <f t="shared" si="7"/>
        <v>1</v>
      </c>
    </row>
    <row r="20" spans="1:31" hidden="1" x14ac:dyDescent="0.3">
      <c r="A20" s="324" t="str">
        <f>SUBSTITUTE('Daļu izvēle'!A17,"0","")</f>
        <v/>
      </c>
      <c r="B20" s="365">
        <f>'Daļu izvēle'!B17</f>
        <v>9</v>
      </c>
      <c r="C20" s="365" t="str">
        <f>'Daļu izvēle'!C17</f>
        <v>Austrumvidzeme</v>
      </c>
      <c r="D20" s="366" t="str">
        <f>'Daļu izvēle'!D17</f>
        <v>Sikšņu</v>
      </c>
      <c r="E20" s="467">
        <f>'Daļu izvēle'!AC17</f>
        <v>40</v>
      </c>
      <c r="F20" s="467">
        <f>'Daļu izvēle'!AD17</f>
        <v>20</v>
      </c>
      <c r="G20" s="125">
        <f>'Daļu izvēle'!AE17</f>
        <v>0</v>
      </c>
      <c r="H20" s="126">
        <f>'Daļu izvēle'!AF17</f>
        <v>0</v>
      </c>
      <c r="I20" s="383"/>
      <c r="J20" s="477">
        <f t="shared" si="0"/>
        <v>0</v>
      </c>
      <c r="K20" s="124" t="str">
        <f>IF($AC20,IF(AND($I20&lt;&gt;"",$I20&lt;&gt;0),ROUND(ROUND($I20,3)*Cenas!$B$39*Cenas!B$43,2),0),"")</f>
        <v/>
      </c>
      <c r="L20" s="124" t="str">
        <f>IF($AC20,IF(AND($I20&lt;&gt;"",$I20&lt;&gt;0),ROUND(ROUND($I20,3)*Cenas!$B$39*Cenas!C$43,2),0),"")</f>
        <v/>
      </c>
      <c r="M20" s="124" t="str">
        <f>IF($AC20,IF(AND($I20&lt;&gt;"",$I20&lt;&gt;0),ROUND(ROUND($I20,3)*Cenas!$B$39*Cenas!D$43,2),0),"")</f>
        <v/>
      </c>
      <c r="N20" s="124" t="str">
        <f>IF($AC20,IF(AND($I20&lt;&gt;"",$I20&lt;&gt;0),ROUND(ROUND($I20,3)*Cenas!$B$39*Cenas!E$43,2),0),"")</f>
        <v/>
      </c>
      <c r="O20" s="124" t="str">
        <f>IF($AC20,IF(AND($I20&lt;&gt;"",$I20&lt;&gt;0),ROUND(ROUND($I20,3)*Cenas!$B$39*Cenas!F$43,2),0),"")</f>
        <v/>
      </c>
      <c r="P20" s="124" t="str">
        <f>IF($AC20,IF(AND($I20&lt;&gt;"",$I20&lt;&gt;0),ROUND(ROUND($I20,3)*Cenas!$B$39*Cenas!G$43,2),0),"")</f>
        <v/>
      </c>
      <c r="Q20" s="124" t="str">
        <f>IF($AC20,IF(AND($I20&lt;&gt;"",$I20&lt;&gt;0),ROUND(ROUND($I20,3)*Cenas!$B$39*Cenas!H$43,2),0),"")</f>
        <v/>
      </c>
      <c r="R20" s="147" t="str">
        <f>IF($AC20,IF(AND($I20&lt;&gt;"",$I20&lt;&gt;0),ROUND(ROUND($I20,3)*Cenas!$B$39*Cenas!I$43,2),0),"")</f>
        <v/>
      </c>
      <c r="U20" s="1" t="e">
        <f t="shared" si="1"/>
        <v>#REF!</v>
      </c>
      <c r="V20" s="1" t="b">
        <f t="shared" si="2"/>
        <v>0</v>
      </c>
      <c r="W20" s="1" t="b">
        <f t="shared" si="3"/>
        <v>0</v>
      </c>
      <c r="X20" s="1" t="e">
        <f>OR(AND(Z20,AA20,#REF!&gt;=0.35*'Daļu izvēle'!J17),NOT(Y20))</f>
        <v>#REF!</v>
      </c>
      <c r="Y20" s="1" t="b">
        <f>AND(NOT(ISBLANK('Daļu izvēle'!AC17)),A20="x")</f>
        <v>0</v>
      </c>
      <c r="Z20" t="b">
        <f t="shared" si="4"/>
        <v>1</v>
      </c>
      <c r="AA20" t="b">
        <f t="shared" si="5"/>
        <v>1</v>
      </c>
      <c r="AC20" s="57" t="b">
        <f>AND($A20="x",'Daļu izvēle'!AC17&lt;&gt;"",'Daļu izvēle'!AC17&lt;&gt;0)</f>
        <v>0</v>
      </c>
      <c r="AD20" s="57" t="b">
        <f t="shared" si="6"/>
        <v>0</v>
      </c>
      <c r="AE20" s="57" t="b">
        <f t="shared" si="7"/>
        <v>1</v>
      </c>
    </row>
    <row r="21" spans="1:31" hidden="1" x14ac:dyDescent="0.3">
      <c r="A21" s="324" t="str">
        <f>SUBSTITUTE('Daļu izvēle'!A18,"0","")</f>
        <v/>
      </c>
      <c r="B21" s="365">
        <f>'Daļu izvēle'!B18</f>
        <v>10</v>
      </c>
      <c r="C21" s="365" t="str">
        <f>'Daļu izvēle'!C18</f>
        <v>Austrumvidzeme</v>
      </c>
      <c r="D21" s="366" t="str">
        <f>'Daļu izvēle'!D18</f>
        <v>Sikšņu</v>
      </c>
      <c r="E21" s="467">
        <f>'Daļu izvēle'!AC18</f>
        <v>0</v>
      </c>
      <c r="F21" s="467">
        <f>'Daļu izvēle'!AD18</f>
        <v>0</v>
      </c>
      <c r="G21" s="125">
        <f>'Daļu izvēle'!AE18</f>
        <v>0</v>
      </c>
      <c r="H21" s="126">
        <f>'Daļu izvēle'!AF18</f>
        <v>0</v>
      </c>
      <c r="I21" s="383"/>
      <c r="J21" s="477">
        <f t="shared" si="0"/>
        <v>0</v>
      </c>
      <c r="K21" s="124" t="str">
        <f>IF($AC21,IF(AND($I21&lt;&gt;"",$I21&lt;&gt;0),ROUND(ROUND($I21,3)*Cenas!$B$39*Cenas!B$43,2),0),"")</f>
        <v/>
      </c>
      <c r="L21" s="124" t="str">
        <f>IF($AC21,IF(AND($I21&lt;&gt;"",$I21&lt;&gt;0),ROUND(ROUND($I21,3)*Cenas!$B$39*Cenas!C$43,2),0),"")</f>
        <v/>
      </c>
      <c r="M21" s="124" t="str">
        <f>IF($AC21,IF(AND($I21&lt;&gt;"",$I21&lt;&gt;0),ROUND(ROUND($I21,3)*Cenas!$B$39*Cenas!D$43,2),0),"")</f>
        <v/>
      </c>
      <c r="N21" s="124" t="str">
        <f>IF($AC21,IF(AND($I21&lt;&gt;"",$I21&lt;&gt;0),ROUND(ROUND($I21,3)*Cenas!$B$39*Cenas!E$43,2),0),"")</f>
        <v/>
      </c>
      <c r="O21" s="124" t="str">
        <f>IF($AC21,IF(AND($I21&lt;&gt;"",$I21&lt;&gt;0),ROUND(ROUND($I21,3)*Cenas!$B$39*Cenas!F$43,2),0),"")</f>
        <v/>
      </c>
      <c r="P21" s="124" t="str">
        <f>IF($AC21,IF(AND($I21&lt;&gt;"",$I21&lt;&gt;0),ROUND(ROUND($I21,3)*Cenas!$B$39*Cenas!G$43,2),0),"")</f>
        <v/>
      </c>
      <c r="Q21" s="124" t="str">
        <f>IF($AC21,IF(AND($I21&lt;&gt;"",$I21&lt;&gt;0),ROUND(ROUND($I21,3)*Cenas!$B$39*Cenas!H$43,2),0),"")</f>
        <v/>
      </c>
      <c r="R21" s="147" t="str">
        <f>IF($AC21,IF(AND($I21&lt;&gt;"",$I21&lt;&gt;0),ROUND(ROUND($I21,3)*Cenas!$B$39*Cenas!I$43,2),0),"")</f>
        <v/>
      </c>
      <c r="U21" s="1" t="e">
        <f t="shared" si="1"/>
        <v>#REF!</v>
      </c>
      <c r="V21" s="1" t="b">
        <f t="shared" si="2"/>
        <v>0</v>
      </c>
      <c r="W21" s="1" t="b">
        <f t="shared" si="3"/>
        <v>0</v>
      </c>
      <c r="X21" s="1" t="e">
        <f>OR(AND(Z21,AA21,#REF!&gt;=0.35*'Daļu izvēle'!J18),NOT(Y21))</f>
        <v>#REF!</v>
      </c>
      <c r="Y21" s="1" t="b">
        <f>AND(NOT(ISBLANK('Daļu izvēle'!AC18)),A21="x")</f>
        <v>0</v>
      </c>
      <c r="Z21" t="b">
        <f t="shared" si="4"/>
        <v>1</v>
      </c>
      <c r="AA21" t="b">
        <f t="shared" si="5"/>
        <v>1</v>
      </c>
      <c r="AC21" s="57" t="b">
        <f>AND($A21="x",'Daļu izvēle'!AC18&lt;&gt;"",'Daļu izvēle'!AC18&lt;&gt;0)</f>
        <v>0</v>
      </c>
      <c r="AD21" s="57" t="b">
        <f t="shared" si="6"/>
        <v>0</v>
      </c>
      <c r="AE21" s="57" t="b">
        <f t="shared" si="7"/>
        <v>1</v>
      </c>
    </row>
    <row r="22" spans="1:31" hidden="1" x14ac:dyDescent="0.3">
      <c r="A22" s="324" t="str">
        <f>SUBSTITUTE('Daļu izvēle'!A19,"0","")</f>
        <v/>
      </c>
      <c r="B22" s="365">
        <f>'Daļu izvēle'!B19</f>
        <v>11</v>
      </c>
      <c r="C22" s="365" t="str">
        <f>'Daļu izvēle'!C19</f>
        <v>Austrumvidzeme</v>
      </c>
      <c r="D22" s="366" t="str">
        <f>'Daļu izvēle'!D19</f>
        <v>Sikšņu</v>
      </c>
      <c r="E22" s="467">
        <f>'Daļu izvēle'!AC19</f>
        <v>0</v>
      </c>
      <c r="F22" s="467">
        <f>'Daļu izvēle'!AD19</f>
        <v>0</v>
      </c>
      <c r="G22" s="125">
        <f>'Daļu izvēle'!AE19</f>
        <v>0</v>
      </c>
      <c r="H22" s="126">
        <f>'Daļu izvēle'!AF19</f>
        <v>0</v>
      </c>
      <c r="I22" s="383"/>
      <c r="J22" s="477">
        <f t="shared" si="0"/>
        <v>0</v>
      </c>
      <c r="K22" s="124" t="str">
        <f>IF($AC22,IF(AND($I22&lt;&gt;"",$I22&lt;&gt;0),ROUND(ROUND($I22,3)*Cenas!$B$39*Cenas!B$43,2),0),"")</f>
        <v/>
      </c>
      <c r="L22" s="124" t="str">
        <f>IF($AC22,IF(AND($I22&lt;&gt;"",$I22&lt;&gt;0),ROUND(ROUND($I22,3)*Cenas!$B$39*Cenas!C$43,2),0),"")</f>
        <v/>
      </c>
      <c r="M22" s="124" t="str">
        <f>IF($AC22,IF(AND($I22&lt;&gt;"",$I22&lt;&gt;0),ROUND(ROUND($I22,3)*Cenas!$B$39*Cenas!D$43,2),0),"")</f>
        <v/>
      </c>
      <c r="N22" s="124" t="str">
        <f>IF($AC22,IF(AND($I22&lt;&gt;"",$I22&lt;&gt;0),ROUND(ROUND($I22,3)*Cenas!$B$39*Cenas!E$43,2),0),"")</f>
        <v/>
      </c>
      <c r="O22" s="124" t="str">
        <f>IF($AC22,IF(AND($I22&lt;&gt;"",$I22&lt;&gt;0),ROUND(ROUND($I22,3)*Cenas!$B$39*Cenas!F$43,2),0),"")</f>
        <v/>
      </c>
      <c r="P22" s="124" t="str">
        <f>IF($AC22,IF(AND($I22&lt;&gt;"",$I22&lt;&gt;0),ROUND(ROUND($I22,3)*Cenas!$B$39*Cenas!G$43,2),0),"")</f>
        <v/>
      </c>
      <c r="Q22" s="124" t="str">
        <f>IF($AC22,IF(AND($I22&lt;&gt;"",$I22&lt;&gt;0),ROUND(ROUND($I22,3)*Cenas!$B$39*Cenas!H$43,2),0),"")</f>
        <v/>
      </c>
      <c r="R22" s="147" t="str">
        <f>IF($AC22,IF(AND($I22&lt;&gt;"",$I22&lt;&gt;0),ROUND(ROUND($I22,3)*Cenas!$B$39*Cenas!I$43,2),0),"")</f>
        <v/>
      </c>
      <c r="U22" s="1" t="e">
        <f t="shared" si="1"/>
        <v>#REF!</v>
      </c>
      <c r="V22" s="1" t="b">
        <f t="shared" si="2"/>
        <v>0</v>
      </c>
      <c r="W22" s="1" t="b">
        <f t="shared" si="3"/>
        <v>0</v>
      </c>
      <c r="X22" s="1" t="e">
        <f>OR(AND(Z22,AA22,#REF!&gt;=0.35*'Daļu izvēle'!J19),NOT(Y22))</f>
        <v>#REF!</v>
      </c>
      <c r="Y22" s="1" t="b">
        <f>AND(NOT(ISBLANK('Daļu izvēle'!AC19)),A22="x")</f>
        <v>0</v>
      </c>
      <c r="Z22" t="b">
        <f t="shared" si="4"/>
        <v>1</v>
      </c>
      <c r="AA22" t="b">
        <f t="shared" si="5"/>
        <v>1</v>
      </c>
      <c r="AC22" s="57" t="b">
        <f>AND($A22="x",'Daļu izvēle'!AC19&lt;&gt;"",'Daļu izvēle'!AC19&lt;&gt;0)</f>
        <v>0</v>
      </c>
      <c r="AD22" s="57" t="b">
        <f t="shared" si="6"/>
        <v>0</v>
      </c>
      <c r="AE22" s="57" t="b">
        <f t="shared" si="7"/>
        <v>1</v>
      </c>
    </row>
    <row r="23" spans="1:31" hidden="1" x14ac:dyDescent="0.3">
      <c r="A23" s="324" t="str">
        <f>SUBSTITUTE('Daļu izvēle'!A20,"0","")</f>
        <v/>
      </c>
      <c r="B23" s="365">
        <f>'Daļu izvēle'!B20</f>
        <v>12</v>
      </c>
      <c r="C23" s="365" t="str">
        <f>'Daļu izvēle'!C20</f>
        <v>Austrumvidzeme</v>
      </c>
      <c r="D23" s="366" t="str">
        <f>'Daļu izvēle'!D20</f>
        <v>Sikšņu</v>
      </c>
      <c r="E23" s="467">
        <f>'Daļu izvēle'!AC20</f>
        <v>0</v>
      </c>
      <c r="F23" s="467">
        <f>'Daļu izvēle'!AD20</f>
        <v>0</v>
      </c>
      <c r="G23" s="125">
        <f>'Daļu izvēle'!AE20</f>
        <v>0</v>
      </c>
      <c r="H23" s="126">
        <f>'Daļu izvēle'!AF20</f>
        <v>0</v>
      </c>
      <c r="I23" s="383"/>
      <c r="J23" s="477">
        <f t="shared" si="0"/>
        <v>0</v>
      </c>
      <c r="K23" s="124" t="str">
        <f>IF($AC23,IF(AND($I23&lt;&gt;"",$I23&lt;&gt;0),ROUND(ROUND($I23,3)*Cenas!$B$39*Cenas!B$43,2),0),"")</f>
        <v/>
      </c>
      <c r="L23" s="124" t="str">
        <f>IF($AC23,IF(AND($I23&lt;&gt;"",$I23&lt;&gt;0),ROUND(ROUND($I23,3)*Cenas!$B$39*Cenas!C$43,2),0),"")</f>
        <v/>
      </c>
      <c r="M23" s="124" t="str">
        <f>IF($AC23,IF(AND($I23&lt;&gt;"",$I23&lt;&gt;0),ROUND(ROUND($I23,3)*Cenas!$B$39*Cenas!D$43,2),0),"")</f>
        <v/>
      </c>
      <c r="N23" s="124" t="str">
        <f>IF($AC23,IF(AND($I23&lt;&gt;"",$I23&lt;&gt;0),ROUND(ROUND($I23,3)*Cenas!$B$39*Cenas!E$43,2),0),"")</f>
        <v/>
      </c>
      <c r="O23" s="124" t="str">
        <f>IF($AC23,IF(AND($I23&lt;&gt;"",$I23&lt;&gt;0),ROUND(ROUND($I23,3)*Cenas!$B$39*Cenas!F$43,2),0),"")</f>
        <v/>
      </c>
      <c r="P23" s="124" t="str">
        <f>IF($AC23,IF(AND($I23&lt;&gt;"",$I23&lt;&gt;0),ROUND(ROUND($I23,3)*Cenas!$B$39*Cenas!G$43,2),0),"")</f>
        <v/>
      </c>
      <c r="Q23" s="124" t="str">
        <f>IF($AC23,IF(AND($I23&lt;&gt;"",$I23&lt;&gt;0),ROUND(ROUND($I23,3)*Cenas!$B$39*Cenas!H$43,2),0),"")</f>
        <v/>
      </c>
      <c r="R23" s="147" t="str">
        <f>IF($AC23,IF(AND($I23&lt;&gt;"",$I23&lt;&gt;0),ROUND(ROUND($I23,3)*Cenas!$B$39*Cenas!I$43,2),0),"")</f>
        <v/>
      </c>
      <c r="U23" s="1" t="e">
        <f t="shared" si="1"/>
        <v>#REF!</v>
      </c>
      <c r="V23" s="1" t="b">
        <f t="shared" si="2"/>
        <v>0</v>
      </c>
      <c r="W23" s="1" t="b">
        <f t="shared" si="3"/>
        <v>0</v>
      </c>
      <c r="X23" s="1" t="e">
        <f>OR(AND(Z23,AA23,#REF!&gt;=0.35*'Daļu izvēle'!J20),NOT(Y23))</f>
        <v>#REF!</v>
      </c>
      <c r="Y23" s="1" t="b">
        <f>AND(NOT(ISBLANK('Daļu izvēle'!AC20)),A23="x")</f>
        <v>0</v>
      </c>
      <c r="Z23" t="b">
        <f t="shared" si="4"/>
        <v>1</v>
      </c>
      <c r="AA23" t="b">
        <f t="shared" si="5"/>
        <v>1</v>
      </c>
      <c r="AC23" s="57" t="b">
        <f>AND($A23="x",'Daļu izvēle'!AC20&lt;&gt;"",'Daļu izvēle'!AC20&lt;&gt;0)</f>
        <v>0</v>
      </c>
      <c r="AD23" s="57" t="b">
        <f t="shared" si="6"/>
        <v>0</v>
      </c>
      <c r="AE23" s="57" t="b">
        <f t="shared" si="7"/>
        <v>1</v>
      </c>
    </row>
    <row r="24" spans="1:31" hidden="1" x14ac:dyDescent="0.3">
      <c r="A24" s="324" t="str">
        <f>SUBSTITUTE('Daļu izvēle'!A21,"0","")</f>
        <v/>
      </c>
      <c r="B24" s="365">
        <f>'Daļu izvēle'!B21</f>
        <v>13</v>
      </c>
      <c r="C24" s="365" t="str">
        <f>'Daļu izvēle'!C21</f>
        <v>Austrumvidzeme</v>
      </c>
      <c r="D24" s="366" t="str">
        <f>'Daļu izvēle'!D21</f>
        <v>Melnupes</v>
      </c>
      <c r="E24" s="467">
        <f>'Daļu izvēle'!AC21</f>
        <v>25</v>
      </c>
      <c r="F24" s="467">
        <f>'Daļu izvēle'!AD21</f>
        <v>0</v>
      </c>
      <c r="G24" s="125">
        <f>'Daļu izvēle'!AE21</f>
        <v>0</v>
      </c>
      <c r="H24" s="126">
        <f>'Daļu izvēle'!AF21</f>
        <v>0</v>
      </c>
      <c r="I24" s="383"/>
      <c r="J24" s="477">
        <f t="shared" si="0"/>
        <v>0</v>
      </c>
      <c r="K24" s="124" t="str">
        <f>IF($AC24,IF(AND($I24&lt;&gt;"",$I24&lt;&gt;0),ROUND(ROUND($I24,3)*Cenas!$B$39*Cenas!B$43,2),0),"")</f>
        <v/>
      </c>
      <c r="L24" s="124" t="str">
        <f>IF($AC24,IF(AND($I24&lt;&gt;"",$I24&lt;&gt;0),ROUND(ROUND($I24,3)*Cenas!$B$39*Cenas!C$43,2),0),"")</f>
        <v/>
      </c>
      <c r="M24" s="124" t="str">
        <f>IF($AC24,IF(AND($I24&lt;&gt;"",$I24&lt;&gt;0),ROUND(ROUND($I24,3)*Cenas!$B$39*Cenas!D$43,2),0),"")</f>
        <v/>
      </c>
      <c r="N24" s="124" t="str">
        <f>IF($AC24,IF(AND($I24&lt;&gt;"",$I24&lt;&gt;0),ROUND(ROUND($I24,3)*Cenas!$B$39*Cenas!E$43,2),0),"")</f>
        <v/>
      </c>
      <c r="O24" s="124" t="str">
        <f>IF($AC24,IF(AND($I24&lt;&gt;"",$I24&lt;&gt;0),ROUND(ROUND($I24,3)*Cenas!$B$39*Cenas!F$43,2),0),"")</f>
        <v/>
      </c>
      <c r="P24" s="124" t="str">
        <f>IF($AC24,IF(AND($I24&lt;&gt;"",$I24&lt;&gt;0),ROUND(ROUND($I24,3)*Cenas!$B$39*Cenas!G$43,2),0),"")</f>
        <v/>
      </c>
      <c r="Q24" s="124" t="str">
        <f>IF($AC24,IF(AND($I24&lt;&gt;"",$I24&lt;&gt;0),ROUND(ROUND($I24,3)*Cenas!$B$39*Cenas!H$43,2),0),"")</f>
        <v/>
      </c>
      <c r="R24" s="147" t="str">
        <f>IF($AC24,IF(AND($I24&lt;&gt;"",$I24&lt;&gt;0),ROUND(ROUND($I24,3)*Cenas!$B$39*Cenas!I$43,2),0),"")</f>
        <v/>
      </c>
      <c r="U24" s="1" t="e">
        <f t="shared" si="1"/>
        <v>#REF!</v>
      </c>
      <c r="V24" s="1" t="b">
        <f t="shared" si="2"/>
        <v>0</v>
      </c>
      <c r="W24" s="1" t="b">
        <f t="shared" si="3"/>
        <v>0</v>
      </c>
      <c r="X24" s="1" t="e">
        <f>OR(AND(Z24,AA24,#REF!&gt;=0.35*'Daļu izvēle'!J21),NOT(Y24))</f>
        <v>#REF!</v>
      </c>
      <c r="Y24" s="1" t="b">
        <f>AND(NOT(ISBLANK('Daļu izvēle'!AC21)),A24="x")</f>
        <v>0</v>
      </c>
      <c r="Z24" t="b">
        <f t="shared" si="4"/>
        <v>1</v>
      </c>
      <c r="AA24" t="b">
        <f t="shared" si="5"/>
        <v>1</v>
      </c>
      <c r="AC24" s="57" t="b">
        <f>AND($A24="x",'Daļu izvēle'!AC21&lt;&gt;"",'Daļu izvēle'!AC21&lt;&gt;0)</f>
        <v>0</v>
      </c>
      <c r="AD24" s="57" t="b">
        <f t="shared" si="6"/>
        <v>0</v>
      </c>
      <c r="AE24" s="57" t="b">
        <f t="shared" si="7"/>
        <v>1</v>
      </c>
    </row>
    <row r="25" spans="1:31" hidden="1" x14ac:dyDescent="0.3">
      <c r="A25" s="324" t="str">
        <f>SUBSTITUTE('Daļu izvēle'!A22,"0","")</f>
        <v/>
      </c>
      <c r="B25" s="365">
        <f>'Daļu izvēle'!B22</f>
        <v>14</v>
      </c>
      <c r="C25" s="365" t="str">
        <f>'Daļu izvēle'!C22</f>
        <v>Austrumvidzeme</v>
      </c>
      <c r="D25" s="366" t="str">
        <f>'Daļu izvēle'!D22</f>
        <v>Mālupes</v>
      </c>
      <c r="E25" s="467">
        <f>'Daļu izvēle'!AC22</f>
        <v>20</v>
      </c>
      <c r="F25" s="467">
        <f>'Daļu izvēle'!AD22</f>
        <v>10</v>
      </c>
      <c r="G25" s="125">
        <f>'Daļu izvēle'!AE22</f>
        <v>0</v>
      </c>
      <c r="H25" s="126">
        <f>'Daļu izvēle'!AF22</f>
        <v>0</v>
      </c>
      <c r="I25" s="383"/>
      <c r="J25" s="477">
        <f t="shared" si="0"/>
        <v>0</v>
      </c>
      <c r="K25" s="124" t="str">
        <f>IF($AC25,IF(AND($I25&lt;&gt;"",$I25&lt;&gt;0),ROUND(ROUND($I25,3)*Cenas!$B$39*Cenas!B$43,2),0),"")</f>
        <v/>
      </c>
      <c r="L25" s="124" t="str">
        <f>IF($AC25,IF(AND($I25&lt;&gt;"",$I25&lt;&gt;0),ROUND(ROUND($I25,3)*Cenas!$B$39*Cenas!C$43,2),0),"")</f>
        <v/>
      </c>
      <c r="M25" s="124" t="str">
        <f>IF($AC25,IF(AND($I25&lt;&gt;"",$I25&lt;&gt;0),ROUND(ROUND($I25,3)*Cenas!$B$39*Cenas!D$43,2),0),"")</f>
        <v/>
      </c>
      <c r="N25" s="124" t="str">
        <f>IF($AC25,IF(AND($I25&lt;&gt;"",$I25&lt;&gt;0),ROUND(ROUND($I25,3)*Cenas!$B$39*Cenas!E$43,2),0),"")</f>
        <v/>
      </c>
      <c r="O25" s="124" t="str">
        <f>IF($AC25,IF(AND($I25&lt;&gt;"",$I25&lt;&gt;0),ROUND(ROUND($I25,3)*Cenas!$B$39*Cenas!F$43,2),0),"")</f>
        <v/>
      </c>
      <c r="P25" s="124" t="str">
        <f>IF($AC25,IF(AND($I25&lt;&gt;"",$I25&lt;&gt;0),ROUND(ROUND($I25,3)*Cenas!$B$39*Cenas!G$43,2),0),"")</f>
        <v/>
      </c>
      <c r="Q25" s="124" t="str">
        <f>IF($AC25,IF(AND($I25&lt;&gt;"",$I25&lt;&gt;0),ROUND(ROUND($I25,3)*Cenas!$B$39*Cenas!H$43,2),0),"")</f>
        <v/>
      </c>
      <c r="R25" s="147" t="str">
        <f>IF($AC25,IF(AND($I25&lt;&gt;"",$I25&lt;&gt;0),ROUND(ROUND($I25,3)*Cenas!$B$39*Cenas!I$43,2),0),"")</f>
        <v/>
      </c>
      <c r="U25" s="1" t="e">
        <f t="shared" si="1"/>
        <v>#REF!</v>
      </c>
      <c r="V25" s="1" t="b">
        <f t="shared" si="2"/>
        <v>0</v>
      </c>
      <c r="W25" s="1" t="b">
        <f t="shared" si="3"/>
        <v>0</v>
      </c>
      <c r="X25" s="1" t="e">
        <f>OR(AND(Z25,AA25,#REF!&gt;=0.35*'Daļu izvēle'!J22),NOT(Y25))</f>
        <v>#REF!</v>
      </c>
      <c r="Y25" s="1" t="b">
        <f>AND(NOT(ISBLANK('Daļu izvēle'!AC22)),A25="x")</f>
        <v>0</v>
      </c>
      <c r="Z25" t="b">
        <f t="shared" si="4"/>
        <v>1</v>
      </c>
      <c r="AA25" t="b">
        <f t="shared" si="5"/>
        <v>1</v>
      </c>
      <c r="AC25" s="57" t="b">
        <f>AND($A25="x",'Daļu izvēle'!AC22&lt;&gt;"",'Daļu izvēle'!AC22&lt;&gt;0)</f>
        <v>0</v>
      </c>
      <c r="AD25" s="57" t="b">
        <f t="shared" si="6"/>
        <v>0</v>
      </c>
      <c r="AE25" s="57" t="b">
        <f t="shared" si="7"/>
        <v>1</v>
      </c>
    </row>
    <row r="26" spans="1:31" hidden="1" x14ac:dyDescent="0.3">
      <c r="A26" s="324" t="str">
        <f>SUBSTITUTE('Daļu izvēle'!A23,"0","")</f>
        <v/>
      </c>
      <c r="B26" s="365">
        <f>'Daļu izvēle'!B23</f>
        <v>15</v>
      </c>
      <c r="C26" s="365" t="str">
        <f>'Daļu izvēle'!C23</f>
        <v>Austrumvidzeme</v>
      </c>
      <c r="D26" s="366" t="str">
        <f>'Daļu izvēle'!D23</f>
        <v>Mālupes</v>
      </c>
      <c r="E26" s="467">
        <f>'Daļu izvēle'!AC23</f>
        <v>20</v>
      </c>
      <c r="F26" s="467">
        <f>'Daļu izvēle'!AD23</f>
        <v>10</v>
      </c>
      <c r="G26" s="125">
        <f>'Daļu izvēle'!AE23</f>
        <v>0</v>
      </c>
      <c r="H26" s="126">
        <f>'Daļu izvēle'!AF23</f>
        <v>0</v>
      </c>
      <c r="I26" s="383"/>
      <c r="J26" s="477">
        <f t="shared" si="0"/>
        <v>0</v>
      </c>
      <c r="K26" s="124" t="str">
        <f>IF($AC26,IF(AND($I26&lt;&gt;"",$I26&lt;&gt;0),ROUND(ROUND($I26,3)*Cenas!$B$39*Cenas!B$43,2),0),"")</f>
        <v/>
      </c>
      <c r="L26" s="124" t="str">
        <f>IF($AC26,IF(AND($I26&lt;&gt;"",$I26&lt;&gt;0),ROUND(ROUND($I26,3)*Cenas!$B$39*Cenas!C$43,2),0),"")</f>
        <v/>
      </c>
      <c r="M26" s="124" t="str">
        <f>IF($AC26,IF(AND($I26&lt;&gt;"",$I26&lt;&gt;0),ROUND(ROUND($I26,3)*Cenas!$B$39*Cenas!D$43,2),0),"")</f>
        <v/>
      </c>
      <c r="N26" s="124" t="str">
        <f>IF($AC26,IF(AND($I26&lt;&gt;"",$I26&lt;&gt;0),ROUND(ROUND($I26,3)*Cenas!$B$39*Cenas!E$43,2),0),"")</f>
        <v/>
      </c>
      <c r="O26" s="124" t="str">
        <f>IF($AC26,IF(AND($I26&lt;&gt;"",$I26&lt;&gt;0),ROUND(ROUND($I26,3)*Cenas!$B$39*Cenas!F$43,2),0),"")</f>
        <v/>
      </c>
      <c r="P26" s="124" t="str">
        <f>IF($AC26,IF(AND($I26&lt;&gt;"",$I26&lt;&gt;0),ROUND(ROUND($I26,3)*Cenas!$B$39*Cenas!G$43,2),0),"")</f>
        <v/>
      </c>
      <c r="Q26" s="124" t="str">
        <f>IF($AC26,IF(AND($I26&lt;&gt;"",$I26&lt;&gt;0),ROUND(ROUND($I26,3)*Cenas!$B$39*Cenas!H$43,2),0),"")</f>
        <v/>
      </c>
      <c r="R26" s="147" t="str">
        <f>IF($AC26,IF(AND($I26&lt;&gt;"",$I26&lt;&gt;0),ROUND(ROUND($I26,3)*Cenas!$B$39*Cenas!I$43,2),0),"")</f>
        <v/>
      </c>
      <c r="U26" s="1" t="e">
        <f t="shared" si="1"/>
        <v>#REF!</v>
      </c>
      <c r="V26" s="1" t="b">
        <f t="shared" si="2"/>
        <v>0</v>
      </c>
      <c r="W26" s="1" t="b">
        <f t="shared" si="3"/>
        <v>0</v>
      </c>
      <c r="X26" s="1" t="e">
        <f>OR(AND(Z26,AA26,#REF!&gt;=0.35*'Daļu izvēle'!J23),NOT(Y26))</f>
        <v>#REF!</v>
      </c>
      <c r="Y26" s="1" t="b">
        <f>AND(NOT(ISBLANK('Daļu izvēle'!AC23)),A26="x")</f>
        <v>0</v>
      </c>
      <c r="Z26" t="b">
        <f t="shared" si="4"/>
        <v>1</v>
      </c>
      <c r="AA26" t="b">
        <f t="shared" si="5"/>
        <v>1</v>
      </c>
      <c r="AC26" s="57" t="b">
        <f>AND($A26="x",'Daļu izvēle'!AC23&lt;&gt;"",'Daļu izvēle'!AC23&lt;&gt;0)</f>
        <v>0</v>
      </c>
      <c r="AD26" s="57" t="b">
        <f t="shared" si="6"/>
        <v>0</v>
      </c>
      <c r="AE26" s="57" t="b">
        <f t="shared" si="7"/>
        <v>1</v>
      </c>
    </row>
    <row r="27" spans="1:31" hidden="1" x14ac:dyDescent="0.3">
      <c r="A27" s="324" t="str">
        <f>SUBSTITUTE('Daļu izvēle'!A24,"0","")</f>
        <v/>
      </c>
      <c r="B27" s="365">
        <f>'Daļu izvēle'!B24</f>
        <v>16</v>
      </c>
      <c r="C27" s="365" t="str">
        <f>'Daļu izvēle'!C24</f>
        <v>Austrumvidzeme</v>
      </c>
      <c r="D27" s="366" t="str">
        <f>'Daļu izvēle'!D24</f>
        <v>Mālupes</v>
      </c>
      <c r="E27" s="467">
        <f>'Daļu izvēle'!AC24</f>
        <v>0</v>
      </c>
      <c r="F27" s="467">
        <f>'Daļu izvēle'!AD24</f>
        <v>0</v>
      </c>
      <c r="G27" s="125">
        <f>'Daļu izvēle'!AE24</f>
        <v>0</v>
      </c>
      <c r="H27" s="126">
        <f>'Daļu izvēle'!AF24</f>
        <v>0</v>
      </c>
      <c r="I27" s="383"/>
      <c r="J27" s="477">
        <f t="shared" si="0"/>
        <v>0</v>
      </c>
      <c r="K27" s="124" t="str">
        <f>IF($AC27,IF(AND($I27&lt;&gt;"",$I27&lt;&gt;0),ROUND(ROUND($I27,3)*Cenas!$B$39*Cenas!B$43,2),0),"")</f>
        <v/>
      </c>
      <c r="L27" s="124" t="str">
        <f>IF($AC27,IF(AND($I27&lt;&gt;"",$I27&lt;&gt;0),ROUND(ROUND($I27,3)*Cenas!$B$39*Cenas!C$43,2),0),"")</f>
        <v/>
      </c>
      <c r="M27" s="124" t="str">
        <f>IF($AC27,IF(AND($I27&lt;&gt;"",$I27&lt;&gt;0),ROUND(ROUND($I27,3)*Cenas!$B$39*Cenas!D$43,2),0),"")</f>
        <v/>
      </c>
      <c r="N27" s="124" t="str">
        <f>IF($AC27,IF(AND($I27&lt;&gt;"",$I27&lt;&gt;0),ROUND(ROUND($I27,3)*Cenas!$B$39*Cenas!E$43,2),0),"")</f>
        <v/>
      </c>
      <c r="O27" s="124" t="str">
        <f>IF($AC27,IF(AND($I27&lt;&gt;"",$I27&lt;&gt;0),ROUND(ROUND($I27,3)*Cenas!$B$39*Cenas!F$43,2),0),"")</f>
        <v/>
      </c>
      <c r="P27" s="124" t="str">
        <f>IF($AC27,IF(AND($I27&lt;&gt;"",$I27&lt;&gt;0),ROUND(ROUND($I27,3)*Cenas!$B$39*Cenas!G$43,2),0),"")</f>
        <v/>
      </c>
      <c r="Q27" s="124" t="str">
        <f>IF($AC27,IF(AND($I27&lt;&gt;"",$I27&lt;&gt;0),ROUND(ROUND($I27,3)*Cenas!$B$39*Cenas!H$43,2),0),"")</f>
        <v/>
      </c>
      <c r="R27" s="147" t="str">
        <f>IF($AC27,IF(AND($I27&lt;&gt;"",$I27&lt;&gt;0),ROUND(ROUND($I27,3)*Cenas!$B$39*Cenas!I$43,2),0),"")</f>
        <v/>
      </c>
      <c r="U27" s="1" t="e">
        <f t="shared" si="1"/>
        <v>#REF!</v>
      </c>
      <c r="V27" s="1" t="b">
        <f t="shared" si="2"/>
        <v>0</v>
      </c>
      <c r="W27" s="1" t="b">
        <f t="shared" si="3"/>
        <v>0</v>
      </c>
      <c r="X27" s="1" t="e">
        <f>OR(AND(Z27,AA27,#REF!&gt;=0.35*'Daļu izvēle'!J24),NOT(Y27))</f>
        <v>#REF!</v>
      </c>
      <c r="Y27" s="1" t="b">
        <f>AND(NOT(ISBLANK('Daļu izvēle'!AC24)),A27="x")</f>
        <v>0</v>
      </c>
      <c r="Z27" t="b">
        <f t="shared" si="4"/>
        <v>1</v>
      </c>
      <c r="AA27" t="b">
        <f t="shared" si="5"/>
        <v>1</v>
      </c>
      <c r="AC27" s="57" t="b">
        <f>AND($A27="x",'Daļu izvēle'!AC24&lt;&gt;"",'Daļu izvēle'!AC24&lt;&gt;0)</f>
        <v>0</v>
      </c>
      <c r="AD27" s="57" t="b">
        <f t="shared" si="6"/>
        <v>0</v>
      </c>
      <c r="AE27" s="57" t="b">
        <f t="shared" si="7"/>
        <v>1</v>
      </c>
    </row>
    <row r="28" spans="1:31" hidden="1" x14ac:dyDescent="0.3">
      <c r="A28" s="324" t="str">
        <f>SUBSTITUTE('Daļu izvēle'!A25,"0","")</f>
        <v/>
      </c>
      <c r="B28" s="365">
        <f>'Daļu izvēle'!B25</f>
        <v>17</v>
      </c>
      <c r="C28" s="365" t="str">
        <f>'Daļu izvēle'!C25</f>
        <v>Austrumvidzeme</v>
      </c>
      <c r="D28" s="366" t="str">
        <f>'Daļu izvēle'!D25</f>
        <v>Lejasciema</v>
      </c>
      <c r="E28" s="467">
        <f>'Daļu izvēle'!AC25</f>
        <v>20</v>
      </c>
      <c r="F28" s="467">
        <f>'Daļu izvēle'!AD25</f>
        <v>0</v>
      </c>
      <c r="G28" s="125">
        <f>'Daļu izvēle'!AE25</f>
        <v>0</v>
      </c>
      <c r="H28" s="126">
        <f>'Daļu izvēle'!AF25</f>
        <v>0</v>
      </c>
      <c r="I28" s="383"/>
      <c r="J28" s="477">
        <f t="shared" si="0"/>
        <v>0</v>
      </c>
      <c r="K28" s="124" t="str">
        <f>IF($AC28,IF(AND($I28&lt;&gt;"",$I28&lt;&gt;0),ROUND(ROUND($I28,3)*Cenas!$B$39*Cenas!B$43,2),0),"")</f>
        <v/>
      </c>
      <c r="L28" s="124" t="str">
        <f>IF($AC28,IF(AND($I28&lt;&gt;"",$I28&lt;&gt;0),ROUND(ROUND($I28,3)*Cenas!$B$39*Cenas!C$43,2),0),"")</f>
        <v/>
      </c>
      <c r="M28" s="124" t="str">
        <f>IF($AC28,IF(AND($I28&lt;&gt;"",$I28&lt;&gt;0),ROUND(ROUND($I28,3)*Cenas!$B$39*Cenas!D$43,2),0),"")</f>
        <v/>
      </c>
      <c r="N28" s="124" t="str">
        <f>IF($AC28,IF(AND($I28&lt;&gt;"",$I28&lt;&gt;0),ROUND(ROUND($I28,3)*Cenas!$B$39*Cenas!E$43,2),0),"")</f>
        <v/>
      </c>
      <c r="O28" s="124" t="str">
        <f>IF($AC28,IF(AND($I28&lt;&gt;"",$I28&lt;&gt;0),ROUND(ROUND($I28,3)*Cenas!$B$39*Cenas!F$43,2),0),"")</f>
        <v/>
      </c>
      <c r="P28" s="124" t="str">
        <f>IF($AC28,IF(AND($I28&lt;&gt;"",$I28&lt;&gt;0),ROUND(ROUND($I28,3)*Cenas!$B$39*Cenas!G$43,2),0),"")</f>
        <v/>
      </c>
      <c r="Q28" s="124" t="str">
        <f>IF($AC28,IF(AND($I28&lt;&gt;"",$I28&lt;&gt;0),ROUND(ROUND($I28,3)*Cenas!$B$39*Cenas!H$43,2),0),"")</f>
        <v/>
      </c>
      <c r="R28" s="147" t="str">
        <f>IF($AC28,IF(AND($I28&lt;&gt;"",$I28&lt;&gt;0),ROUND(ROUND($I28,3)*Cenas!$B$39*Cenas!I$43,2),0),"")</f>
        <v/>
      </c>
      <c r="U28" s="1" t="e">
        <f t="shared" si="1"/>
        <v>#REF!</v>
      </c>
      <c r="V28" s="1" t="b">
        <f t="shared" si="2"/>
        <v>0</v>
      </c>
      <c r="W28" s="1" t="b">
        <f t="shared" si="3"/>
        <v>0</v>
      </c>
      <c r="X28" s="1" t="e">
        <f>OR(AND(Z28,AA28,#REF!&gt;=0.35*'Daļu izvēle'!J25),NOT(Y28))</f>
        <v>#REF!</v>
      </c>
      <c r="Y28" s="1" t="b">
        <f>AND(NOT(ISBLANK('Daļu izvēle'!AC25)),A28="x")</f>
        <v>0</v>
      </c>
      <c r="Z28" t="b">
        <f t="shared" si="4"/>
        <v>1</v>
      </c>
      <c r="AA28" t="b">
        <f t="shared" si="5"/>
        <v>1</v>
      </c>
      <c r="AC28" s="57" t="b">
        <f>AND($A28="x",'Daļu izvēle'!AC25&lt;&gt;"",'Daļu izvēle'!AC25&lt;&gt;0)</f>
        <v>0</v>
      </c>
      <c r="AD28" s="57" t="b">
        <f t="shared" si="6"/>
        <v>0</v>
      </c>
      <c r="AE28" s="57" t="b">
        <f t="shared" si="7"/>
        <v>1</v>
      </c>
    </row>
    <row r="29" spans="1:31" hidden="1" x14ac:dyDescent="0.3">
      <c r="A29" s="324" t="str">
        <f>SUBSTITUTE('Daļu izvēle'!A26,"0","")</f>
        <v/>
      </c>
      <c r="B29" s="365">
        <f>'Daļu izvēle'!B26</f>
        <v>18</v>
      </c>
      <c r="C29" s="365" t="str">
        <f>'Daļu izvēle'!C26</f>
        <v>Austrumvidzeme</v>
      </c>
      <c r="D29" s="366" t="str">
        <f>'Daļu izvēle'!D26</f>
        <v>Lejasciema</v>
      </c>
      <c r="E29" s="467">
        <f>'Daļu izvēle'!AC26</f>
        <v>20</v>
      </c>
      <c r="F29" s="467">
        <f>'Daļu izvēle'!AD26</f>
        <v>10</v>
      </c>
      <c r="G29" s="125">
        <f>'Daļu izvēle'!AE26</f>
        <v>0</v>
      </c>
      <c r="H29" s="126">
        <f>'Daļu izvēle'!AF26</f>
        <v>0</v>
      </c>
      <c r="I29" s="383"/>
      <c r="J29" s="477">
        <f t="shared" si="0"/>
        <v>0</v>
      </c>
      <c r="K29" s="124" t="str">
        <f>IF($AC29,IF(AND($I29&lt;&gt;"",$I29&lt;&gt;0),ROUND(ROUND($I29,3)*Cenas!$B$39*Cenas!B$43,2),0),"")</f>
        <v/>
      </c>
      <c r="L29" s="124" t="str">
        <f>IF($AC29,IF(AND($I29&lt;&gt;"",$I29&lt;&gt;0),ROUND(ROUND($I29,3)*Cenas!$B$39*Cenas!C$43,2),0),"")</f>
        <v/>
      </c>
      <c r="M29" s="124" t="str">
        <f>IF($AC29,IF(AND($I29&lt;&gt;"",$I29&lt;&gt;0),ROUND(ROUND($I29,3)*Cenas!$B$39*Cenas!D$43,2),0),"")</f>
        <v/>
      </c>
      <c r="N29" s="124" t="str">
        <f>IF($AC29,IF(AND($I29&lt;&gt;"",$I29&lt;&gt;0),ROUND(ROUND($I29,3)*Cenas!$B$39*Cenas!E$43,2),0),"")</f>
        <v/>
      </c>
      <c r="O29" s="124" t="str">
        <f>IF($AC29,IF(AND($I29&lt;&gt;"",$I29&lt;&gt;0),ROUND(ROUND($I29,3)*Cenas!$B$39*Cenas!F$43,2),0),"")</f>
        <v/>
      </c>
      <c r="P29" s="124" t="str">
        <f>IF($AC29,IF(AND($I29&lt;&gt;"",$I29&lt;&gt;0),ROUND(ROUND($I29,3)*Cenas!$B$39*Cenas!G$43,2),0),"")</f>
        <v/>
      </c>
      <c r="Q29" s="124" t="str">
        <f>IF($AC29,IF(AND($I29&lt;&gt;"",$I29&lt;&gt;0),ROUND(ROUND($I29,3)*Cenas!$B$39*Cenas!H$43,2),0),"")</f>
        <v/>
      </c>
      <c r="R29" s="147" t="str">
        <f>IF($AC29,IF(AND($I29&lt;&gt;"",$I29&lt;&gt;0),ROUND(ROUND($I29,3)*Cenas!$B$39*Cenas!I$43,2),0),"")</f>
        <v/>
      </c>
      <c r="U29" s="1" t="e">
        <f t="shared" si="1"/>
        <v>#REF!</v>
      </c>
      <c r="V29" s="1" t="b">
        <f t="shared" si="2"/>
        <v>0</v>
      </c>
      <c r="W29" s="1" t="b">
        <f t="shared" si="3"/>
        <v>0</v>
      </c>
      <c r="X29" s="1" t="e">
        <f>OR(AND(Z29,AA29,#REF!&gt;=0.35*'Daļu izvēle'!J26),NOT(Y29))</f>
        <v>#REF!</v>
      </c>
      <c r="Y29" s="1" t="b">
        <f>AND(NOT(ISBLANK('Daļu izvēle'!AC26)),A29="x")</f>
        <v>0</v>
      </c>
      <c r="Z29" t="b">
        <f t="shared" si="4"/>
        <v>1</v>
      </c>
      <c r="AA29" t="b">
        <f t="shared" si="5"/>
        <v>1</v>
      </c>
      <c r="AC29" s="57" t="b">
        <f>AND($A29="x",'Daļu izvēle'!AC26&lt;&gt;"",'Daļu izvēle'!AC26&lt;&gt;0)</f>
        <v>0</v>
      </c>
      <c r="AD29" s="57" t="b">
        <f t="shared" si="6"/>
        <v>0</v>
      </c>
      <c r="AE29" s="57" t="b">
        <f t="shared" si="7"/>
        <v>1</v>
      </c>
    </row>
    <row r="30" spans="1:31" hidden="1" x14ac:dyDescent="0.3">
      <c r="A30" s="324" t="str">
        <f>SUBSTITUTE('Daļu izvēle'!A27,"0","")</f>
        <v/>
      </c>
      <c r="B30" s="365">
        <f>'Daļu izvēle'!B27</f>
        <v>19</v>
      </c>
      <c r="C30" s="365" t="str">
        <f>'Daļu izvēle'!C27</f>
        <v>Austrumvidzeme</v>
      </c>
      <c r="D30" s="366" t="str">
        <f>'Daļu izvēle'!D27</f>
        <v>Lejasciema</v>
      </c>
      <c r="E30" s="467">
        <f>'Daļu izvēle'!AC27</f>
        <v>0</v>
      </c>
      <c r="F30" s="467">
        <f>'Daļu izvēle'!AD27</f>
        <v>0</v>
      </c>
      <c r="G30" s="125">
        <f>'Daļu izvēle'!AE27</f>
        <v>0</v>
      </c>
      <c r="H30" s="126">
        <f>'Daļu izvēle'!AF27</f>
        <v>0</v>
      </c>
      <c r="I30" s="383"/>
      <c r="J30" s="477">
        <f t="shared" si="0"/>
        <v>0</v>
      </c>
      <c r="K30" s="124" t="str">
        <f>IF($AC30,IF(AND($I30&lt;&gt;"",$I30&lt;&gt;0),ROUND(ROUND($I30,3)*Cenas!$B$39*Cenas!B$43,2),0),"")</f>
        <v/>
      </c>
      <c r="L30" s="124" t="str">
        <f>IF($AC30,IF(AND($I30&lt;&gt;"",$I30&lt;&gt;0),ROUND(ROUND($I30,3)*Cenas!$B$39*Cenas!C$43,2),0),"")</f>
        <v/>
      </c>
      <c r="M30" s="124" t="str">
        <f>IF($AC30,IF(AND($I30&lt;&gt;"",$I30&lt;&gt;0),ROUND(ROUND($I30,3)*Cenas!$B$39*Cenas!D$43,2),0),"")</f>
        <v/>
      </c>
      <c r="N30" s="124" t="str">
        <f>IF($AC30,IF(AND($I30&lt;&gt;"",$I30&lt;&gt;0),ROUND(ROUND($I30,3)*Cenas!$B$39*Cenas!E$43,2),0),"")</f>
        <v/>
      </c>
      <c r="O30" s="124" t="str">
        <f>IF($AC30,IF(AND($I30&lt;&gt;"",$I30&lt;&gt;0),ROUND(ROUND($I30,3)*Cenas!$B$39*Cenas!F$43,2),0),"")</f>
        <v/>
      </c>
      <c r="P30" s="124" t="str">
        <f>IF($AC30,IF(AND($I30&lt;&gt;"",$I30&lt;&gt;0),ROUND(ROUND($I30,3)*Cenas!$B$39*Cenas!G$43,2),0),"")</f>
        <v/>
      </c>
      <c r="Q30" s="124" t="str">
        <f>IF($AC30,IF(AND($I30&lt;&gt;"",$I30&lt;&gt;0),ROUND(ROUND($I30,3)*Cenas!$B$39*Cenas!H$43,2),0),"")</f>
        <v/>
      </c>
      <c r="R30" s="147" t="str">
        <f>IF($AC30,IF(AND($I30&lt;&gt;"",$I30&lt;&gt;0),ROUND(ROUND($I30,3)*Cenas!$B$39*Cenas!I$43,2),0),"")</f>
        <v/>
      </c>
      <c r="U30" s="1" t="e">
        <f t="shared" si="1"/>
        <v>#REF!</v>
      </c>
      <c r="V30" s="1" t="b">
        <f t="shared" si="2"/>
        <v>0</v>
      </c>
      <c r="W30" s="1" t="b">
        <f t="shared" si="3"/>
        <v>0</v>
      </c>
      <c r="X30" s="1" t="e">
        <f>OR(AND(Z30,AA30,#REF!&gt;=0.35*'Daļu izvēle'!J27),NOT(Y30))</f>
        <v>#REF!</v>
      </c>
      <c r="Y30" s="1" t="b">
        <f>AND(NOT(ISBLANK('Daļu izvēle'!AC27)),A30="x")</f>
        <v>0</v>
      </c>
      <c r="Z30" t="b">
        <f t="shared" si="4"/>
        <v>1</v>
      </c>
      <c r="AA30" t="b">
        <f t="shared" si="5"/>
        <v>1</v>
      </c>
      <c r="AC30" s="57" t="b">
        <f>AND($A30="x",'Daļu izvēle'!AC27&lt;&gt;"",'Daļu izvēle'!AC27&lt;&gt;0)</f>
        <v>0</v>
      </c>
      <c r="AD30" s="57" t="b">
        <f t="shared" si="6"/>
        <v>0</v>
      </c>
      <c r="AE30" s="57" t="b">
        <f t="shared" si="7"/>
        <v>1</v>
      </c>
    </row>
    <row r="31" spans="1:31" hidden="1" x14ac:dyDescent="0.3">
      <c r="A31" s="324" t="str">
        <f>SUBSTITUTE('Daļu izvēle'!A28,"0","")</f>
        <v/>
      </c>
      <c r="B31" s="365">
        <f>'Daļu izvēle'!B28</f>
        <v>20</v>
      </c>
      <c r="C31" s="365" t="str">
        <f>'Daļu izvēle'!C28</f>
        <v>Austrumvidzeme</v>
      </c>
      <c r="D31" s="366" t="str">
        <f>'Daļu izvēle'!D28</f>
        <v>Pededzes</v>
      </c>
      <c r="E31" s="467">
        <f>'Daļu izvēle'!AC28</f>
        <v>30</v>
      </c>
      <c r="F31" s="467">
        <f>'Daļu izvēle'!AD28</f>
        <v>20</v>
      </c>
      <c r="G31" s="125">
        <f>'Daļu izvēle'!AE28</f>
        <v>0</v>
      </c>
      <c r="H31" s="126">
        <f>'Daļu izvēle'!AF28</f>
        <v>0</v>
      </c>
      <c r="I31" s="383"/>
      <c r="J31" s="477">
        <f t="shared" si="0"/>
        <v>0</v>
      </c>
      <c r="K31" s="124" t="str">
        <f>IF($AC31,IF(AND($I31&lt;&gt;"",$I31&lt;&gt;0),ROUND(ROUND($I31,3)*Cenas!$B$39*Cenas!B$43,2),0),"")</f>
        <v/>
      </c>
      <c r="L31" s="124" t="str">
        <f>IF($AC31,IF(AND($I31&lt;&gt;"",$I31&lt;&gt;0),ROUND(ROUND($I31,3)*Cenas!$B$39*Cenas!C$43,2),0),"")</f>
        <v/>
      </c>
      <c r="M31" s="124" t="str">
        <f>IF($AC31,IF(AND($I31&lt;&gt;"",$I31&lt;&gt;0),ROUND(ROUND($I31,3)*Cenas!$B$39*Cenas!D$43,2),0),"")</f>
        <v/>
      </c>
      <c r="N31" s="124" t="str">
        <f>IF($AC31,IF(AND($I31&lt;&gt;"",$I31&lt;&gt;0),ROUND(ROUND($I31,3)*Cenas!$B$39*Cenas!E$43,2),0),"")</f>
        <v/>
      </c>
      <c r="O31" s="124" t="str">
        <f>IF($AC31,IF(AND($I31&lt;&gt;"",$I31&lt;&gt;0),ROUND(ROUND($I31,3)*Cenas!$B$39*Cenas!F$43,2),0),"")</f>
        <v/>
      </c>
      <c r="P31" s="124" t="str">
        <f>IF($AC31,IF(AND($I31&lt;&gt;"",$I31&lt;&gt;0),ROUND(ROUND($I31,3)*Cenas!$B$39*Cenas!G$43,2),0),"")</f>
        <v/>
      </c>
      <c r="Q31" s="124" t="str">
        <f>IF($AC31,IF(AND($I31&lt;&gt;"",$I31&lt;&gt;0),ROUND(ROUND($I31,3)*Cenas!$B$39*Cenas!H$43,2),0),"")</f>
        <v/>
      </c>
      <c r="R31" s="147" t="str">
        <f>IF($AC31,IF(AND($I31&lt;&gt;"",$I31&lt;&gt;0),ROUND(ROUND($I31,3)*Cenas!$B$39*Cenas!I$43,2),0),"")</f>
        <v/>
      </c>
      <c r="U31" s="1" t="e">
        <f t="shared" si="1"/>
        <v>#REF!</v>
      </c>
      <c r="V31" s="1" t="b">
        <f t="shared" si="2"/>
        <v>0</v>
      </c>
      <c r="W31" s="1" t="b">
        <f t="shared" si="3"/>
        <v>0</v>
      </c>
      <c r="X31" s="1" t="e">
        <f>OR(AND(Z31,AA31,#REF!&gt;=0.35*'Daļu izvēle'!J28),NOT(Y31))</f>
        <v>#REF!</v>
      </c>
      <c r="Y31" s="1" t="b">
        <f>AND(NOT(ISBLANK('Daļu izvēle'!AC28)),A31="x")</f>
        <v>0</v>
      </c>
      <c r="Z31" t="b">
        <f t="shared" si="4"/>
        <v>1</v>
      </c>
      <c r="AA31" t="b">
        <f t="shared" si="5"/>
        <v>1</v>
      </c>
      <c r="AC31" s="57" t="b">
        <f>AND($A31="x",'Daļu izvēle'!AC28&lt;&gt;"",'Daļu izvēle'!AC28&lt;&gt;0)</f>
        <v>0</v>
      </c>
      <c r="AD31" s="57" t="b">
        <f t="shared" si="6"/>
        <v>0</v>
      </c>
      <c r="AE31" s="57" t="b">
        <f t="shared" si="7"/>
        <v>1</v>
      </c>
    </row>
    <row r="32" spans="1:31" hidden="1" x14ac:dyDescent="0.3">
      <c r="A32" s="324" t="str">
        <f>SUBSTITUTE('Daļu izvēle'!A29,"0","")</f>
        <v/>
      </c>
      <c r="B32" s="365">
        <f>'Daļu izvēle'!B29</f>
        <v>21</v>
      </c>
      <c r="C32" s="365" t="str">
        <f>'Daļu izvēle'!C29</f>
        <v>Austrumvidzeme</v>
      </c>
      <c r="D32" s="366" t="str">
        <f>'Daļu izvēle'!D29</f>
        <v>Pededzes</v>
      </c>
      <c r="E32" s="467">
        <f>'Daļu izvēle'!AC29</f>
        <v>0</v>
      </c>
      <c r="F32" s="467">
        <f>'Daļu izvēle'!AD29</f>
        <v>0</v>
      </c>
      <c r="G32" s="125">
        <f>'Daļu izvēle'!AE29</f>
        <v>0</v>
      </c>
      <c r="H32" s="126">
        <f>'Daļu izvēle'!AF29</f>
        <v>0</v>
      </c>
      <c r="I32" s="383"/>
      <c r="J32" s="477">
        <f t="shared" si="0"/>
        <v>0</v>
      </c>
      <c r="K32" s="124" t="str">
        <f>IF($AC32,IF(AND($I32&lt;&gt;"",$I32&lt;&gt;0),ROUND(ROUND($I32,3)*Cenas!$B$39*Cenas!B$43,2),0),"")</f>
        <v/>
      </c>
      <c r="L32" s="124" t="str">
        <f>IF($AC32,IF(AND($I32&lt;&gt;"",$I32&lt;&gt;0),ROUND(ROUND($I32,3)*Cenas!$B$39*Cenas!C$43,2),0),"")</f>
        <v/>
      </c>
      <c r="M32" s="124" t="str">
        <f>IF($AC32,IF(AND($I32&lt;&gt;"",$I32&lt;&gt;0),ROUND(ROUND($I32,3)*Cenas!$B$39*Cenas!D$43,2),0),"")</f>
        <v/>
      </c>
      <c r="N32" s="124" t="str">
        <f>IF($AC32,IF(AND($I32&lt;&gt;"",$I32&lt;&gt;0),ROUND(ROUND($I32,3)*Cenas!$B$39*Cenas!E$43,2),0),"")</f>
        <v/>
      </c>
      <c r="O32" s="124" t="str">
        <f>IF($AC32,IF(AND($I32&lt;&gt;"",$I32&lt;&gt;0),ROUND(ROUND($I32,3)*Cenas!$B$39*Cenas!F$43,2),0),"")</f>
        <v/>
      </c>
      <c r="P32" s="124" t="str">
        <f>IF($AC32,IF(AND($I32&lt;&gt;"",$I32&lt;&gt;0),ROUND(ROUND($I32,3)*Cenas!$B$39*Cenas!G$43,2),0),"")</f>
        <v/>
      </c>
      <c r="Q32" s="124" t="str">
        <f>IF($AC32,IF(AND($I32&lt;&gt;"",$I32&lt;&gt;0),ROUND(ROUND($I32,3)*Cenas!$B$39*Cenas!H$43,2),0),"")</f>
        <v/>
      </c>
      <c r="R32" s="147" t="str">
        <f>IF($AC32,IF(AND($I32&lt;&gt;"",$I32&lt;&gt;0),ROUND(ROUND($I32,3)*Cenas!$B$39*Cenas!I$43,2),0),"")</f>
        <v/>
      </c>
      <c r="U32" s="1" t="e">
        <f t="shared" si="1"/>
        <v>#REF!</v>
      </c>
      <c r="V32" s="1" t="b">
        <f t="shared" si="2"/>
        <v>0</v>
      </c>
      <c r="W32" s="1" t="b">
        <f t="shared" si="3"/>
        <v>0</v>
      </c>
      <c r="X32" s="1" t="e">
        <f>OR(AND(Z32,AA32,#REF!&gt;=0.35*'Daļu izvēle'!J29),NOT(Y32))</f>
        <v>#REF!</v>
      </c>
      <c r="Y32" s="1" t="b">
        <f>AND(NOT(ISBLANK('Daļu izvēle'!AC29)),A32="x")</f>
        <v>0</v>
      </c>
      <c r="Z32" t="b">
        <f t="shared" si="4"/>
        <v>1</v>
      </c>
      <c r="AA32" t="b">
        <f t="shared" si="5"/>
        <v>1</v>
      </c>
      <c r="AC32" s="57" t="b">
        <f>AND($A32="x",'Daļu izvēle'!AC29&lt;&gt;"",'Daļu izvēle'!AC29&lt;&gt;0)</f>
        <v>0</v>
      </c>
      <c r="AD32" s="57" t="b">
        <f t="shared" si="6"/>
        <v>0</v>
      </c>
      <c r="AE32" s="57" t="b">
        <f t="shared" si="7"/>
        <v>1</v>
      </c>
    </row>
    <row r="33" spans="1:31" hidden="1" x14ac:dyDescent="0.3">
      <c r="A33" s="324" t="str">
        <f>SUBSTITUTE('Daļu izvēle'!A30,"0","")</f>
        <v/>
      </c>
      <c r="B33" s="365">
        <f>'Daļu izvēle'!B30</f>
        <v>22</v>
      </c>
      <c r="C33" s="365" t="str">
        <f>'Daļu izvēle'!C30</f>
        <v>Austrumvidzeme</v>
      </c>
      <c r="D33" s="366" t="str">
        <f>'Daļu izvēle'!D30</f>
        <v>Pededzes</v>
      </c>
      <c r="E33" s="467">
        <f>'Daļu izvēle'!AC30</f>
        <v>30</v>
      </c>
      <c r="F33" s="467">
        <f>'Daļu izvēle'!AD30</f>
        <v>0</v>
      </c>
      <c r="G33" s="125">
        <f>'Daļu izvēle'!AE30</f>
        <v>0</v>
      </c>
      <c r="H33" s="126">
        <f>'Daļu izvēle'!AF30</f>
        <v>0</v>
      </c>
      <c r="I33" s="383"/>
      <c r="J33" s="477">
        <f t="shared" si="0"/>
        <v>0</v>
      </c>
      <c r="K33" s="124" t="str">
        <f>IF($AC33,IF(AND($I33&lt;&gt;"",$I33&lt;&gt;0),ROUND(ROUND($I33,3)*Cenas!$B$39*Cenas!B$43,2),0),"")</f>
        <v/>
      </c>
      <c r="L33" s="124" t="str">
        <f>IF($AC33,IF(AND($I33&lt;&gt;"",$I33&lt;&gt;0),ROUND(ROUND($I33,3)*Cenas!$B$39*Cenas!C$43,2),0),"")</f>
        <v/>
      </c>
      <c r="M33" s="124" t="str">
        <f>IF($AC33,IF(AND($I33&lt;&gt;"",$I33&lt;&gt;0),ROUND(ROUND($I33,3)*Cenas!$B$39*Cenas!D$43,2),0),"")</f>
        <v/>
      </c>
      <c r="N33" s="124" t="str">
        <f>IF($AC33,IF(AND($I33&lt;&gt;"",$I33&lt;&gt;0),ROUND(ROUND($I33,3)*Cenas!$B$39*Cenas!E$43,2),0),"")</f>
        <v/>
      </c>
      <c r="O33" s="124" t="str">
        <f>IF($AC33,IF(AND($I33&lt;&gt;"",$I33&lt;&gt;0),ROUND(ROUND($I33,3)*Cenas!$B$39*Cenas!F$43,2),0),"")</f>
        <v/>
      </c>
      <c r="P33" s="124" t="str">
        <f>IF($AC33,IF(AND($I33&lt;&gt;"",$I33&lt;&gt;0),ROUND(ROUND($I33,3)*Cenas!$B$39*Cenas!G$43,2),0),"")</f>
        <v/>
      </c>
      <c r="Q33" s="124" t="str">
        <f>IF($AC33,IF(AND($I33&lt;&gt;"",$I33&lt;&gt;0),ROUND(ROUND($I33,3)*Cenas!$B$39*Cenas!H$43,2),0),"")</f>
        <v/>
      </c>
      <c r="R33" s="147" t="str">
        <f>IF($AC33,IF(AND($I33&lt;&gt;"",$I33&lt;&gt;0),ROUND(ROUND($I33,3)*Cenas!$B$39*Cenas!I$43,2),0),"")</f>
        <v/>
      </c>
      <c r="U33" s="1" t="e">
        <f t="shared" si="1"/>
        <v>#REF!</v>
      </c>
      <c r="V33" s="1" t="b">
        <f t="shared" si="2"/>
        <v>0</v>
      </c>
      <c r="W33" s="1" t="b">
        <f t="shared" si="3"/>
        <v>0</v>
      </c>
      <c r="X33" s="1" t="e">
        <f>OR(AND(Z33,AA33,#REF!&gt;=0.35*'Daļu izvēle'!J30),NOT(Y33))</f>
        <v>#REF!</v>
      </c>
      <c r="Y33" s="1" t="b">
        <f>AND(NOT(ISBLANK('Daļu izvēle'!AC30)),A33="x")</f>
        <v>0</v>
      </c>
      <c r="Z33" t="b">
        <f t="shared" si="4"/>
        <v>1</v>
      </c>
      <c r="AA33" t="b">
        <f t="shared" si="5"/>
        <v>1</v>
      </c>
      <c r="AC33" s="57" t="b">
        <f>AND($A33="x",'Daļu izvēle'!AC30&lt;&gt;"",'Daļu izvēle'!AC30&lt;&gt;0)</f>
        <v>0</v>
      </c>
      <c r="AD33" s="57" t="b">
        <f t="shared" si="6"/>
        <v>0</v>
      </c>
      <c r="AE33" s="57" t="b">
        <f t="shared" si="7"/>
        <v>1</v>
      </c>
    </row>
    <row r="34" spans="1:31" hidden="1" x14ac:dyDescent="0.3">
      <c r="A34" s="324" t="str">
        <f>SUBSTITUTE('Daļu izvēle'!A31,"0","")</f>
        <v/>
      </c>
      <c r="B34" s="365">
        <f>'Daļu izvēle'!B31</f>
        <v>23</v>
      </c>
      <c r="C34" s="365" t="str">
        <f>'Daļu izvēle'!C31</f>
        <v>Dienvidkurzeme</v>
      </c>
      <c r="D34" s="366" t="str">
        <f>'Daļu izvēle'!D31</f>
        <v>Alsungas</v>
      </c>
      <c r="E34" s="467">
        <f>'Daļu izvēle'!AC31</f>
        <v>50</v>
      </c>
      <c r="F34" s="467">
        <f>'Daļu izvēle'!AD31</f>
        <v>0</v>
      </c>
      <c r="G34" s="125">
        <f>'Daļu izvēle'!AE31</f>
        <v>0</v>
      </c>
      <c r="H34" s="126">
        <f>'Daļu izvēle'!AF31</f>
        <v>0</v>
      </c>
      <c r="I34" s="383"/>
      <c r="J34" s="477">
        <f t="shared" si="0"/>
        <v>0</v>
      </c>
      <c r="K34" s="124" t="str">
        <f>IF($AC34,IF(AND($I34&lt;&gt;"",$I34&lt;&gt;0),ROUND(ROUND($I34,3)*Cenas!$B$39*Cenas!B$43,2),0),"")</f>
        <v/>
      </c>
      <c r="L34" s="124" t="str">
        <f>IF($AC34,IF(AND($I34&lt;&gt;"",$I34&lt;&gt;0),ROUND(ROUND($I34,3)*Cenas!$B$39*Cenas!C$43,2),0),"")</f>
        <v/>
      </c>
      <c r="M34" s="124" t="str">
        <f>IF($AC34,IF(AND($I34&lt;&gt;"",$I34&lt;&gt;0),ROUND(ROUND($I34,3)*Cenas!$B$39*Cenas!D$43,2),0),"")</f>
        <v/>
      </c>
      <c r="N34" s="124" t="str">
        <f>IF($AC34,IF(AND($I34&lt;&gt;"",$I34&lt;&gt;0),ROUND(ROUND($I34,3)*Cenas!$B$39*Cenas!E$43,2),0),"")</f>
        <v/>
      </c>
      <c r="O34" s="124" t="str">
        <f>IF($AC34,IF(AND($I34&lt;&gt;"",$I34&lt;&gt;0),ROUND(ROUND($I34,3)*Cenas!$B$39*Cenas!F$43,2),0),"")</f>
        <v/>
      </c>
      <c r="P34" s="124" t="str">
        <f>IF($AC34,IF(AND($I34&lt;&gt;"",$I34&lt;&gt;0),ROUND(ROUND($I34,3)*Cenas!$B$39*Cenas!G$43,2),0),"")</f>
        <v/>
      </c>
      <c r="Q34" s="124" t="str">
        <f>IF($AC34,IF(AND($I34&lt;&gt;"",$I34&lt;&gt;0),ROUND(ROUND($I34,3)*Cenas!$B$39*Cenas!H$43,2),0),"")</f>
        <v/>
      </c>
      <c r="R34" s="147" t="str">
        <f>IF($AC34,IF(AND($I34&lt;&gt;"",$I34&lt;&gt;0),ROUND(ROUND($I34,3)*Cenas!$B$39*Cenas!I$43,2),0),"")</f>
        <v/>
      </c>
      <c r="U34" s="1" t="e">
        <f t="shared" si="1"/>
        <v>#REF!</v>
      </c>
      <c r="V34" s="1" t="b">
        <f t="shared" si="2"/>
        <v>0</v>
      </c>
      <c r="W34" s="1" t="b">
        <f t="shared" si="3"/>
        <v>0</v>
      </c>
      <c r="X34" s="1" t="e">
        <f>OR(AND(Z34,AA34,#REF!&gt;=0.35*'Daļu izvēle'!J31),NOT(Y34))</f>
        <v>#REF!</v>
      </c>
      <c r="Y34" s="1" t="b">
        <f>AND(NOT(ISBLANK('Daļu izvēle'!AC31)),A34="x")</f>
        <v>0</v>
      </c>
      <c r="Z34" t="b">
        <f t="shared" si="4"/>
        <v>1</v>
      </c>
      <c r="AA34" t="b">
        <f t="shared" si="5"/>
        <v>1</v>
      </c>
      <c r="AC34" s="57" t="b">
        <f>AND($A34="x",'Daļu izvēle'!AC31&lt;&gt;"",'Daļu izvēle'!AC31&lt;&gt;0)</f>
        <v>0</v>
      </c>
      <c r="AD34" s="57" t="b">
        <f t="shared" si="6"/>
        <v>0</v>
      </c>
      <c r="AE34" s="57" t="b">
        <f t="shared" si="7"/>
        <v>1</v>
      </c>
    </row>
    <row r="35" spans="1:31" hidden="1" x14ac:dyDescent="0.3">
      <c r="A35" s="324" t="str">
        <f>SUBSTITUTE('Daļu izvēle'!A32,"0","")</f>
        <v/>
      </c>
      <c r="B35" s="365">
        <f>'Daļu izvēle'!B32</f>
        <v>24</v>
      </c>
      <c r="C35" s="365" t="str">
        <f>'Daļu izvēle'!C32</f>
        <v>Dienvidkurzeme</v>
      </c>
      <c r="D35" s="366" t="str">
        <f>'Daļu izvēle'!D32</f>
        <v>Alsungas</v>
      </c>
      <c r="E35" s="467">
        <f>'Daļu izvēle'!AC32</f>
        <v>20</v>
      </c>
      <c r="F35" s="467">
        <f>'Daļu izvēle'!AD32</f>
        <v>20</v>
      </c>
      <c r="G35" s="125">
        <f>'Daļu izvēle'!AE32</f>
        <v>0</v>
      </c>
      <c r="H35" s="126">
        <f>'Daļu izvēle'!AF32</f>
        <v>0</v>
      </c>
      <c r="I35" s="383"/>
      <c r="J35" s="477">
        <f t="shared" si="0"/>
        <v>0</v>
      </c>
      <c r="K35" s="124" t="str">
        <f>IF($AC35,IF(AND($I35&lt;&gt;"",$I35&lt;&gt;0),ROUND(ROUND($I35,3)*Cenas!$B$39*Cenas!B$43,2),0),"")</f>
        <v/>
      </c>
      <c r="L35" s="124" t="str">
        <f>IF($AC35,IF(AND($I35&lt;&gt;"",$I35&lt;&gt;0),ROUND(ROUND($I35,3)*Cenas!$B$39*Cenas!C$43,2),0),"")</f>
        <v/>
      </c>
      <c r="M35" s="124" t="str">
        <f>IF($AC35,IF(AND($I35&lt;&gt;"",$I35&lt;&gt;0),ROUND(ROUND($I35,3)*Cenas!$B$39*Cenas!D$43,2),0),"")</f>
        <v/>
      </c>
      <c r="N35" s="124" t="str">
        <f>IF($AC35,IF(AND($I35&lt;&gt;"",$I35&lt;&gt;0),ROUND(ROUND($I35,3)*Cenas!$B$39*Cenas!E$43,2),0),"")</f>
        <v/>
      </c>
      <c r="O35" s="124" t="str">
        <f>IF($AC35,IF(AND($I35&lt;&gt;"",$I35&lt;&gt;0),ROUND(ROUND($I35,3)*Cenas!$B$39*Cenas!F$43,2),0),"")</f>
        <v/>
      </c>
      <c r="P35" s="124" t="str">
        <f>IF($AC35,IF(AND($I35&lt;&gt;"",$I35&lt;&gt;0),ROUND(ROUND($I35,3)*Cenas!$B$39*Cenas!G$43,2),0),"")</f>
        <v/>
      </c>
      <c r="Q35" s="124" t="str">
        <f>IF($AC35,IF(AND($I35&lt;&gt;"",$I35&lt;&gt;0),ROUND(ROUND($I35,3)*Cenas!$B$39*Cenas!H$43,2),0),"")</f>
        <v/>
      </c>
      <c r="R35" s="147" t="str">
        <f>IF($AC35,IF(AND($I35&lt;&gt;"",$I35&lt;&gt;0),ROUND(ROUND($I35,3)*Cenas!$B$39*Cenas!I$43,2),0),"")</f>
        <v/>
      </c>
      <c r="U35" s="1" t="e">
        <f t="shared" si="1"/>
        <v>#REF!</v>
      </c>
      <c r="V35" s="1" t="b">
        <f t="shared" si="2"/>
        <v>0</v>
      </c>
      <c r="W35" s="1" t="b">
        <f t="shared" si="3"/>
        <v>0</v>
      </c>
      <c r="X35" s="1" t="e">
        <f>OR(AND(Z35,AA35,#REF!&gt;=0.35*'Daļu izvēle'!J32),NOT(Y35))</f>
        <v>#REF!</v>
      </c>
      <c r="Y35" s="1" t="b">
        <f>AND(NOT(ISBLANK('Daļu izvēle'!AC32)),A35="x")</f>
        <v>0</v>
      </c>
      <c r="Z35" t="b">
        <f t="shared" si="4"/>
        <v>1</v>
      </c>
      <c r="AA35" t="b">
        <f t="shared" si="5"/>
        <v>1</v>
      </c>
      <c r="AC35" s="57" t="b">
        <f>AND($A35="x",'Daļu izvēle'!AC32&lt;&gt;"",'Daļu izvēle'!AC32&lt;&gt;0)</f>
        <v>0</v>
      </c>
      <c r="AD35" s="57" t="b">
        <f t="shared" si="6"/>
        <v>0</v>
      </c>
      <c r="AE35" s="57" t="b">
        <f t="shared" si="7"/>
        <v>1</v>
      </c>
    </row>
    <row r="36" spans="1:31" hidden="1" x14ac:dyDescent="0.3">
      <c r="A36" s="324" t="str">
        <f>SUBSTITUTE('Daļu izvēle'!A33,"0","")</f>
        <v/>
      </c>
      <c r="B36" s="365">
        <f>'Daļu izvēle'!B33</f>
        <v>25</v>
      </c>
      <c r="C36" s="365" t="str">
        <f>'Daļu izvēle'!C33</f>
        <v>Dienvidkurzeme</v>
      </c>
      <c r="D36" s="366" t="str">
        <f>'Daļu izvēle'!D33</f>
        <v>Alsungas</v>
      </c>
      <c r="E36" s="467">
        <f>'Daļu izvēle'!AC33</f>
        <v>0</v>
      </c>
      <c r="F36" s="467">
        <f>'Daļu izvēle'!AD33</f>
        <v>0</v>
      </c>
      <c r="G36" s="125">
        <f>'Daļu izvēle'!AE33</f>
        <v>0</v>
      </c>
      <c r="H36" s="126">
        <f>'Daļu izvēle'!AF33</f>
        <v>0</v>
      </c>
      <c r="I36" s="383"/>
      <c r="J36" s="477">
        <f t="shared" si="0"/>
        <v>0</v>
      </c>
      <c r="K36" s="124" t="str">
        <f>IF($AC36,IF(AND($I36&lt;&gt;"",$I36&lt;&gt;0),ROUND(ROUND($I36,3)*Cenas!$B$39*Cenas!B$43,2),0),"")</f>
        <v/>
      </c>
      <c r="L36" s="124" t="str">
        <f>IF($AC36,IF(AND($I36&lt;&gt;"",$I36&lt;&gt;0),ROUND(ROUND($I36,3)*Cenas!$B$39*Cenas!C$43,2),0),"")</f>
        <v/>
      </c>
      <c r="M36" s="124" t="str">
        <f>IF($AC36,IF(AND($I36&lt;&gt;"",$I36&lt;&gt;0),ROUND(ROUND($I36,3)*Cenas!$B$39*Cenas!D$43,2),0),"")</f>
        <v/>
      </c>
      <c r="N36" s="124" t="str">
        <f>IF($AC36,IF(AND($I36&lt;&gt;"",$I36&lt;&gt;0),ROUND(ROUND($I36,3)*Cenas!$B$39*Cenas!E$43,2),0),"")</f>
        <v/>
      </c>
      <c r="O36" s="124" t="str">
        <f>IF($AC36,IF(AND($I36&lt;&gt;"",$I36&lt;&gt;0),ROUND(ROUND($I36,3)*Cenas!$B$39*Cenas!F$43,2),0),"")</f>
        <v/>
      </c>
      <c r="P36" s="124" t="str">
        <f>IF($AC36,IF(AND($I36&lt;&gt;"",$I36&lt;&gt;0),ROUND(ROUND($I36,3)*Cenas!$B$39*Cenas!G$43,2),0),"")</f>
        <v/>
      </c>
      <c r="Q36" s="124" t="str">
        <f>IF($AC36,IF(AND($I36&lt;&gt;"",$I36&lt;&gt;0),ROUND(ROUND($I36,3)*Cenas!$B$39*Cenas!H$43,2),0),"")</f>
        <v/>
      </c>
      <c r="R36" s="147" t="str">
        <f>IF($AC36,IF(AND($I36&lt;&gt;"",$I36&lt;&gt;0),ROUND(ROUND($I36,3)*Cenas!$B$39*Cenas!I$43,2),0),"")</f>
        <v/>
      </c>
      <c r="U36" s="1" t="e">
        <f t="shared" si="1"/>
        <v>#REF!</v>
      </c>
      <c r="V36" s="1" t="b">
        <f t="shared" si="2"/>
        <v>0</v>
      </c>
      <c r="W36" s="1" t="b">
        <f t="shared" si="3"/>
        <v>0</v>
      </c>
      <c r="X36" s="1" t="e">
        <f>OR(AND(Z36,AA36,#REF!&gt;=0.35*'Daļu izvēle'!J33),NOT(Y36))</f>
        <v>#REF!</v>
      </c>
      <c r="Y36" s="1" t="b">
        <f>AND(NOT(ISBLANK('Daļu izvēle'!AC33)),A36="x")</f>
        <v>0</v>
      </c>
      <c r="Z36" t="b">
        <f t="shared" si="4"/>
        <v>1</v>
      </c>
      <c r="AA36" t="b">
        <f t="shared" si="5"/>
        <v>1</v>
      </c>
      <c r="AC36" s="57" t="b">
        <f>AND($A36="x",'Daļu izvēle'!AC33&lt;&gt;"",'Daļu izvēle'!AC33&lt;&gt;0)</f>
        <v>0</v>
      </c>
      <c r="AD36" s="57" t="b">
        <f t="shared" si="6"/>
        <v>0</v>
      </c>
      <c r="AE36" s="57" t="b">
        <f t="shared" si="7"/>
        <v>1</v>
      </c>
    </row>
    <row r="37" spans="1:31" hidden="1" x14ac:dyDescent="0.3">
      <c r="A37" s="324" t="str">
        <f>SUBSTITUTE('Daļu izvēle'!A34,"0","")</f>
        <v/>
      </c>
      <c r="B37" s="365">
        <f>'Daļu izvēle'!B34</f>
        <v>26</v>
      </c>
      <c r="C37" s="365" t="str">
        <f>'Daļu izvēle'!C34</f>
        <v>Dienvidkurzeme</v>
      </c>
      <c r="D37" s="366" t="str">
        <f>'Daļu izvēle'!D34</f>
        <v>Alsungas</v>
      </c>
      <c r="E37" s="467">
        <f>'Daļu izvēle'!AC34</f>
        <v>0</v>
      </c>
      <c r="F37" s="467">
        <f>'Daļu izvēle'!AD34</f>
        <v>0</v>
      </c>
      <c r="G37" s="125">
        <f>'Daļu izvēle'!AE34</f>
        <v>0</v>
      </c>
      <c r="H37" s="126">
        <f>'Daļu izvēle'!AF34</f>
        <v>0</v>
      </c>
      <c r="I37" s="383"/>
      <c r="J37" s="477">
        <f t="shared" si="0"/>
        <v>0</v>
      </c>
      <c r="K37" s="124" t="str">
        <f>IF($AC37,IF(AND($I37&lt;&gt;"",$I37&lt;&gt;0),ROUND(ROUND($I37,3)*Cenas!$B$39*Cenas!B$43,2),0),"")</f>
        <v/>
      </c>
      <c r="L37" s="124" t="str">
        <f>IF($AC37,IF(AND($I37&lt;&gt;"",$I37&lt;&gt;0),ROUND(ROUND($I37,3)*Cenas!$B$39*Cenas!C$43,2),0),"")</f>
        <v/>
      </c>
      <c r="M37" s="124" t="str">
        <f>IF($AC37,IF(AND($I37&lt;&gt;"",$I37&lt;&gt;0),ROUND(ROUND($I37,3)*Cenas!$B$39*Cenas!D$43,2),0),"")</f>
        <v/>
      </c>
      <c r="N37" s="124" t="str">
        <f>IF($AC37,IF(AND($I37&lt;&gt;"",$I37&lt;&gt;0),ROUND(ROUND($I37,3)*Cenas!$B$39*Cenas!E$43,2),0),"")</f>
        <v/>
      </c>
      <c r="O37" s="124" t="str">
        <f>IF($AC37,IF(AND($I37&lt;&gt;"",$I37&lt;&gt;0),ROUND(ROUND($I37,3)*Cenas!$B$39*Cenas!F$43,2),0),"")</f>
        <v/>
      </c>
      <c r="P37" s="124" t="str">
        <f>IF($AC37,IF(AND($I37&lt;&gt;"",$I37&lt;&gt;0),ROUND(ROUND($I37,3)*Cenas!$B$39*Cenas!G$43,2),0),"")</f>
        <v/>
      </c>
      <c r="Q37" s="124" t="str">
        <f>IF($AC37,IF(AND($I37&lt;&gt;"",$I37&lt;&gt;0),ROUND(ROUND($I37,3)*Cenas!$B$39*Cenas!H$43,2),0),"")</f>
        <v/>
      </c>
      <c r="R37" s="147" t="str">
        <f>IF($AC37,IF(AND($I37&lt;&gt;"",$I37&lt;&gt;0),ROUND(ROUND($I37,3)*Cenas!$B$39*Cenas!I$43,2),0),"")</f>
        <v/>
      </c>
      <c r="U37" s="1" t="e">
        <f t="shared" si="1"/>
        <v>#REF!</v>
      </c>
      <c r="V37" s="1" t="b">
        <f t="shared" si="2"/>
        <v>0</v>
      </c>
      <c r="W37" s="1" t="b">
        <f t="shared" si="3"/>
        <v>0</v>
      </c>
      <c r="X37" s="1" t="e">
        <f>OR(AND(Z37,AA37,#REF!&gt;=0.35*'Daļu izvēle'!J34),NOT(Y37))</f>
        <v>#REF!</v>
      </c>
      <c r="Y37" s="1" t="b">
        <f>AND(NOT(ISBLANK('Daļu izvēle'!AC34)),A37="x")</f>
        <v>0</v>
      </c>
      <c r="Z37" t="b">
        <f t="shared" si="4"/>
        <v>1</v>
      </c>
      <c r="AA37" t="b">
        <f t="shared" si="5"/>
        <v>1</v>
      </c>
      <c r="AC37" s="57" t="b">
        <f>AND($A37="x",'Daļu izvēle'!AC34&lt;&gt;"",'Daļu izvēle'!AC34&lt;&gt;0)</f>
        <v>0</v>
      </c>
      <c r="AD37" s="57" t="b">
        <f t="shared" si="6"/>
        <v>0</v>
      </c>
      <c r="AE37" s="57" t="b">
        <f t="shared" si="7"/>
        <v>1</v>
      </c>
    </row>
    <row r="38" spans="1:31" hidden="1" x14ac:dyDescent="0.3">
      <c r="A38" s="324" t="str">
        <f>SUBSTITUTE('Daļu izvēle'!A35,"0","")</f>
        <v/>
      </c>
      <c r="B38" s="365">
        <f>'Daļu izvēle'!B35</f>
        <v>27</v>
      </c>
      <c r="C38" s="365" t="str">
        <f>'Daļu izvēle'!C35</f>
        <v>Dienvidkurzeme</v>
      </c>
      <c r="D38" s="366" t="str">
        <f>'Daļu izvēle'!D35</f>
        <v>Rendas</v>
      </c>
      <c r="E38" s="467">
        <f>'Daļu izvēle'!AC35</f>
        <v>30</v>
      </c>
      <c r="F38" s="467">
        <f>'Daļu izvēle'!AD35</f>
        <v>30</v>
      </c>
      <c r="G38" s="125">
        <f>'Daļu izvēle'!AE35</f>
        <v>0</v>
      </c>
      <c r="H38" s="126">
        <f>'Daļu izvēle'!AF35</f>
        <v>0</v>
      </c>
      <c r="I38" s="383"/>
      <c r="J38" s="477">
        <f t="shared" si="0"/>
        <v>0</v>
      </c>
      <c r="K38" s="124" t="str">
        <f>IF($AC38,IF(AND($I38&lt;&gt;"",$I38&lt;&gt;0),ROUND(ROUND($I38,3)*Cenas!$B$39*Cenas!B$43,2),0),"")</f>
        <v/>
      </c>
      <c r="L38" s="124" t="str">
        <f>IF($AC38,IF(AND($I38&lt;&gt;"",$I38&lt;&gt;0),ROUND(ROUND($I38,3)*Cenas!$B$39*Cenas!C$43,2),0),"")</f>
        <v/>
      </c>
      <c r="M38" s="124" t="str">
        <f>IF($AC38,IF(AND($I38&lt;&gt;"",$I38&lt;&gt;0),ROUND(ROUND($I38,3)*Cenas!$B$39*Cenas!D$43,2),0),"")</f>
        <v/>
      </c>
      <c r="N38" s="124" t="str">
        <f>IF($AC38,IF(AND($I38&lt;&gt;"",$I38&lt;&gt;0),ROUND(ROUND($I38,3)*Cenas!$B$39*Cenas!E$43,2),0),"")</f>
        <v/>
      </c>
      <c r="O38" s="124" t="str">
        <f>IF($AC38,IF(AND($I38&lt;&gt;"",$I38&lt;&gt;0),ROUND(ROUND($I38,3)*Cenas!$B$39*Cenas!F$43,2),0),"")</f>
        <v/>
      </c>
      <c r="P38" s="124" t="str">
        <f>IF($AC38,IF(AND($I38&lt;&gt;"",$I38&lt;&gt;0),ROUND(ROUND($I38,3)*Cenas!$B$39*Cenas!G$43,2),0),"")</f>
        <v/>
      </c>
      <c r="Q38" s="124" t="str">
        <f>IF($AC38,IF(AND($I38&lt;&gt;"",$I38&lt;&gt;0),ROUND(ROUND($I38,3)*Cenas!$B$39*Cenas!H$43,2),0),"")</f>
        <v/>
      </c>
      <c r="R38" s="147" t="str">
        <f>IF($AC38,IF(AND($I38&lt;&gt;"",$I38&lt;&gt;0),ROUND(ROUND($I38,3)*Cenas!$B$39*Cenas!I$43,2),0),"")</f>
        <v/>
      </c>
      <c r="U38" s="1" t="e">
        <f t="shared" si="1"/>
        <v>#REF!</v>
      </c>
      <c r="V38" s="1" t="b">
        <f t="shared" si="2"/>
        <v>0</v>
      </c>
      <c r="W38" s="1" t="b">
        <f t="shared" si="3"/>
        <v>0</v>
      </c>
      <c r="X38" s="1" t="e">
        <f>OR(AND(Z38,AA38,#REF!&gt;=0.35*'Daļu izvēle'!J35),NOT(Y38))</f>
        <v>#REF!</v>
      </c>
      <c r="Y38" s="1" t="b">
        <f>AND(NOT(ISBLANK('Daļu izvēle'!AC35)),A38="x")</f>
        <v>0</v>
      </c>
      <c r="Z38" t="b">
        <f t="shared" si="4"/>
        <v>1</v>
      </c>
      <c r="AA38" t="b">
        <f t="shared" si="5"/>
        <v>1</v>
      </c>
      <c r="AC38" s="57" t="b">
        <f>AND($A38="x",'Daļu izvēle'!AC35&lt;&gt;"",'Daļu izvēle'!AC35&lt;&gt;0)</f>
        <v>0</v>
      </c>
      <c r="AD38" s="57" t="b">
        <f t="shared" si="6"/>
        <v>0</v>
      </c>
      <c r="AE38" s="57" t="b">
        <f t="shared" si="7"/>
        <v>1</v>
      </c>
    </row>
    <row r="39" spans="1:31" hidden="1" x14ac:dyDescent="0.3">
      <c r="A39" s="324" t="str">
        <f>SUBSTITUTE('Daļu izvēle'!A36,"0","")</f>
        <v/>
      </c>
      <c r="B39" s="365">
        <f>'Daļu izvēle'!B36</f>
        <v>28</v>
      </c>
      <c r="C39" s="365" t="str">
        <f>'Daļu izvēle'!C36</f>
        <v>Dienvidkurzeme</v>
      </c>
      <c r="D39" s="366" t="str">
        <f>'Daļu izvēle'!D36</f>
        <v>Rendas</v>
      </c>
      <c r="E39" s="467">
        <f>'Daļu izvēle'!AC36</f>
        <v>0</v>
      </c>
      <c r="F39" s="467">
        <f>'Daļu izvēle'!AD36</f>
        <v>0</v>
      </c>
      <c r="G39" s="125">
        <f>'Daļu izvēle'!AE36</f>
        <v>0</v>
      </c>
      <c r="H39" s="126">
        <f>'Daļu izvēle'!AF36</f>
        <v>0</v>
      </c>
      <c r="I39" s="383"/>
      <c r="J39" s="477">
        <f t="shared" si="0"/>
        <v>0</v>
      </c>
      <c r="K39" s="124" t="str">
        <f>IF($AC39,IF(AND($I39&lt;&gt;"",$I39&lt;&gt;0),ROUND(ROUND($I39,3)*Cenas!$B$39*Cenas!B$43,2),0),"")</f>
        <v/>
      </c>
      <c r="L39" s="124" t="str">
        <f>IF($AC39,IF(AND($I39&lt;&gt;"",$I39&lt;&gt;0),ROUND(ROUND($I39,3)*Cenas!$B$39*Cenas!C$43,2),0),"")</f>
        <v/>
      </c>
      <c r="M39" s="124" t="str">
        <f>IF($AC39,IF(AND($I39&lt;&gt;"",$I39&lt;&gt;0),ROUND(ROUND($I39,3)*Cenas!$B$39*Cenas!D$43,2),0),"")</f>
        <v/>
      </c>
      <c r="N39" s="124" t="str">
        <f>IF($AC39,IF(AND($I39&lt;&gt;"",$I39&lt;&gt;0),ROUND(ROUND($I39,3)*Cenas!$B$39*Cenas!E$43,2),0),"")</f>
        <v/>
      </c>
      <c r="O39" s="124" t="str">
        <f>IF($AC39,IF(AND($I39&lt;&gt;"",$I39&lt;&gt;0),ROUND(ROUND($I39,3)*Cenas!$B$39*Cenas!F$43,2),0),"")</f>
        <v/>
      </c>
      <c r="P39" s="124" t="str">
        <f>IF($AC39,IF(AND($I39&lt;&gt;"",$I39&lt;&gt;0),ROUND(ROUND($I39,3)*Cenas!$B$39*Cenas!G$43,2),0),"")</f>
        <v/>
      </c>
      <c r="Q39" s="124" t="str">
        <f>IF($AC39,IF(AND($I39&lt;&gt;"",$I39&lt;&gt;0),ROUND(ROUND($I39,3)*Cenas!$B$39*Cenas!H$43,2),0),"")</f>
        <v/>
      </c>
      <c r="R39" s="147" t="str">
        <f>IF($AC39,IF(AND($I39&lt;&gt;"",$I39&lt;&gt;0),ROUND(ROUND($I39,3)*Cenas!$B$39*Cenas!I$43,2),0),"")</f>
        <v/>
      </c>
      <c r="U39" s="1" t="e">
        <f t="shared" si="1"/>
        <v>#REF!</v>
      </c>
      <c r="V39" s="1" t="b">
        <f t="shared" si="2"/>
        <v>0</v>
      </c>
      <c r="W39" s="1" t="b">
        <f t="shared" si="3"/>
        <v>0</v>
      </c>
      <c r="X39" s="1" t="e">
        <f>OR(AND(Z39,AA39,#REF!&gt;=0.35*'Daļu izvēle'!J36),NOT(Y39))</f>
        <v>#REF!</v>
      </c>
      <c r="Y39" s="1" t="b">
        <f>AND(NOT(ISBLANK('Daļu izvēle'!AC36)),A39="x")</f>
        <v>0</v>
      </c>
      <c r="Z39" t="b">
        <f t="shared" si="4"/>
        <v>1</v>
      </c>
      <c r="AA39" t="b">
        <f t="shared" si="5"/>
        <v>1</v>
      </c>
      <c r="AC39" s="57" t="b">
        <f>AND($A39="x",'Daļu izvēle'!AC36&lt;&gt;"",'Daļu izvēle'!AC36&lt;&gt;0)</f>
        <v>0</v>
      </c>
      <c r="AD39" s="57" t="b">
        <f t="shared" si="6"/>
        <v>0</v>
      </c>
      <c r="AE39" s="57" t="b">
        <f t="shared" si="7"/>
        <v>1</v>
      </c>
    </row>
    <row r="40" spans="1:31" hidden="1" x14ac:dyDescent="0.3">
      <c r="A40" s="324" t="str">
        <f>SUBSTITUTE('Daļu izvēle'!A37,"0","")</f>
        <v/>
      </c>
      <c r="B40" s="365">
        <f>'Daļu izvēle'!B37</f>
        <v>29</v>
      </c>
      <c r="C40" s="365" t="str">
        <f>'Daļu izvēle'!C37</f>
        <v>Dienvidkurzeme</v>
      </c>
      <c r="D40" s="366" t="str">
        <f>'Daļu izvēle'!D37</f>
        <v>Akmensraga</v>
      </c>
      <c r="E40" s="467">
        <f>'Daļu izvēle'!AC37</f>
        <v>60</v>
      </c>
      <c r="F40" s="467">
        <f>'Daļu izvēle'!AD37</f>
        <v>0</v>
      </c>
      <c r="G40" s="125">
        <f>'Daļu izvēle'!AE37</f>
        <v>0</v>
      </c>
      <c r="H40" s="126">
        <f>'Daļu izvēle'!AF37</f>
        <v>0</v>
      </c>
      <c r="I40" s="383"/>
      <c r="J40" s="477">
        <f t="shared" si="0"/>
        <v>0</v>
      </c>
      <c r="K40" s="124" t="str">
        <f>IF($AC40,IF(AND($I40&lt;&gt;"",$I40&lt;&gt;0),ROUND(ROUND($I40,3)*Cenas!$B$39*Cenas!B$43,2),0),"")</f>
        <v/>
      </c>
      <c r="L40" s="124" t="str">
        <f>IF($AC40,IF(AND($I40&lt;&gt;"",$I40&lt;&gt;0),ROUND(ROUND($I40,3)*Cenas!$B$39*Cenas!C$43,2),0),"")</f>
        <v/>
      </c>
      <c r="M40" s="124" t="str">
        <f>IF($AC40,IF(AND($I40&lt;&gt;"",$I40&lt;&gt;0),ROUND(ROUND($I40,3)*Cenas!$B$39*Cenas!D$43,2),0),"")</f>
        <v/>
      </c>
      <c r="N40" s="124" t="str">
        <f>IF($AC40,IF(AND($I40&lt;&gt;"",$I40&lt;&gt;0),ROUND(ROUND($I40,3)*Cenas!$B$39*Cenas!E$43,2),0),"")</f>
        <v/>
      </c>
      <c r="O40" s="124" t="str">
        <f>IF($AC40,IF(AND($I40&lt;&gt;"",$I40&lt;&gt;0),ROUND(ROUND($I40,3)*Cenas!$B$39*Cenas!F$43,2),0),"")</f>
        <v/>
      </c>
      <c r="P40" s="124" t="str">
        <f>IF($AC40,IF(AND($I40&lt;&gt;"",$I40&lt;&gt;0),ROUND(ROUND($I40,3)*Cenas!$B$39*Cenas!G$43,2),0),"")</f>
        <v/>
      </c>
      <c r="Q40" s="124" t="str">
        <f>IF($AC40,IF(AND($I40&lt;&gt;"",$I40&lt;&gt;0),ROUND(ROUND($I40,3)*Cenas!$B$39*Cenas!H$43,2),0),"")</f>
        <v/>
      </c>
      <c r="R40" s="147" t="str">
        <f>IF($AC40,IF(AND($I40&lt;&gt;"",$I40&lt;&gt;0),ROUND(ROUND($I40,3)*Cenas!$B$39*Cenas!I$43,2),0),"")</f>
        <v/>
      </c>
      <c r="U40" s="1" t="e">
        <f t="shared" si="1"/>
        <v>#REF!</v>
      </c>
      <c r="V40" s="1" t="b">
        <f t="shared" si="2"/>
        <v>0</v>
      </c>
      <c r="W40" s="1" t="b">
        <f t="shared" si="3"/>
        <v>0</v>
      </c>
      <c r="X40" s="1" t="e">
        <f>OR(AND(Z40,AA40,#REF!&gt;=0.35*'Daļu izvēle'!J37),NOT(Y40))</f>
        <v>#REF!</v>
      </c>
      <c r="Y40" s="1" t="b">
        <f>AND(NOT(ISBLANK('Daļu izvēle'!AC37)),A40="x")</f>
        <v>0</v>
      </c>
      <c r="Z40" t="b">
        <f t="shared" si="4"/>
        <v>1</v>
      </c>
      <c r="AA40" t="b">
        <f t="shared" si="5"/>
        <v>1</v>
      </c>
      <c r="AC40" s="57" t="b">
        <f>AND($A40="x",'Daļu izvēle'!AC37&lt;&gt;"",'Daļu izvēle'!AC37&lt;&gt;0)</f>
        <v>0</v>
      </c>
      <c r="AD40" s="57" t="b">
        <f t="shared" si="6"/>
        <v>0</v>
      </c>
      <c r="AE40" s="57" t="b">
        <f t="shared" si="7"/>
        <v>1</v>
      </c>
    </row>
    <row r="41" spans="1:31" hidden="1" x14ac:dyDescent="0.3">
      <c r="A41" s="324" t="str">
        <f>SUBSTITUTE('Daļu izvēle'!A38,"0","")</f>
        <v/>
      </c>
      <c r="B41" s="365">
        <f>'Daļu izvēle'!B38</f>
        <v>30</v>
      </c>
      <c r="C41" s="365" t="str">
        <f>'Daļu izvēle'!C38</f>
        <v>Dienvidkurzeme</v>
      </c>
      <c r="D41" s="366" t="str">
        <f>'Daļu izvēle'!D38</f>
        <v>Akmensraga</v>
      </c>
      <c r="E41" s="467">
        <f>'Daļu izvēle'!AC38</f>
        <v>50</v>
      </c>
      <c r="F41" s="467">
        <f>'Daļu izvēle'!AD38</f>
        <v>20</v>
      </c>
      <c r="G41" s="125">
        <f>'Daļu izvēle'!AE38</f>
        <v>0</v>
      </c>
      <c r="H41" s="126">
        <f>'Daļu izvēle'!AF38</f>
        <v>0</v>
      </c>
      <c r="I41" s="383"/>
      <c r="J41" s="477">
        <f t="shared" si="0"/>
        <v>0</v>
      </c>
      <c r="K41" s="124" t="str">
        <f>IF($AC41,IF(AND($I41&lt;&gt;"",$I41&lt;&gt;0),ROUND(ROUND($I41,3)*Cenas!$B$39*Cenas!B$43,2),0),"")</f>
        <v/>
      </c>
      <c r="L41" s="124" t="str">
        <f>IF($AC41,IF(AND($I41&lt;&gt;"",$I41&lt;&gt;0),ROUND(ROUND($I41,3)*Cenas!$B$39*Cenas!C$43,2),0),"")</f>
        <v/>
      </c>
      <c r="M41" s="124" t="str">
        <f>IF($AC41,IF(AND($I41&lt;&gt;"",$I41&lt;&gt;0),ROUND(ROUND($I41,3)*Cenas!$B$39*Cenas!D$43,2),0),"")</f>
        <v/>
      </c>
      <c r="N41" s="124" t="str">
        <f>IF($AC41,IF(AND($I41&lt;&gt;"",$I41&lt;&gt;0),ROUND(ROUND($I41,3)*Cenas!$B$39*Cenas!E$43,2),0),"")</f>
        <v/>
      </c>
      <c r="O41" s="124" t="str">
        <f>IF($AC41,IF(AND($I41&lt;&gt;"",$I41&lt;&gt;0),ROUND(ROUND($I41,3)*Cenas!$B$39*Cenas!F$43,2),0),"")</f>
        <v/>
      </c>
      <c r="P41" s="124" t="str">
        <f>IF($AC41,IF(AND($I41&lt;&gt;"",$I41&lt;&gt;0),ROUND(ROUND($I41,3)*Cenas!$B$39*Cenas!G$43,2),0),"")</f>
        <v/>
      </c>
      <c r="Q41" s="124" t="str">
        <f>IF($AC41,IF(AND($I41&lt;&gt;"",$I41&lt;&gt;0),ROUND(ROUND($I41,3)*Cenas!$B$39*Cenas!H$43,2),0),"")</f>
        <v/>
      </c>
      <c r="R41" s="147" t="str">
        <f>IF($AC41,IF(AND($I41&lt;&gt;"",$I41&lt;&gt;0),ROUND(ROUND($I41,3)*Cenas!$B$39*Cenas!I$43,2),0),"")</f>
        <v/>
      </c>
      <c r="U41" s="1" t="e">
        <f t="shared" si="1"/>
        <v>#REF!</v>
      </c>
      <c r="V41" s="1" t="b">
        <f t="shared" si="2"/>
        <v>0</v>
      </c>
      <c r="W41" s="1" t="b">
        <f t="shared" si="3"/>
        <v>0</v>
      </c>
      <c r="X41" s="1" t="e">
        <f>OR(AND(Z41,AA41,#REF!&gt;=0.35*'Daļu izvēle'!J38),NOT(Y41))</f>
        <v>#REF!</v>
      </c>
      <c r="Y41" s="1" t="b">
        <f>AND(NOT(ISBLANK('Daļu izvēle'!AC38)),A41="x")</f>
        <v>0</v>
      </c>
      <c r="Z41" t="b">
        <f t="shared" si="4"/>
        <v>1</v>
      </c>
      <c r="AA41" t="b">
        <f t="shared" si="5"/>
        <v>1</v>
      </c>
      <c r="AC41" s="57" t="b">
        <f>AND($A41="x",'Daļu izvēle'!AC38&lt;&gt;"",'Daļu izvēle'!AC38&lt;&gt;0)</f>
        <v>0</v>
      </c>
      <c r="AD41" s="57" t="b">
        <f t="shared" si="6"/>
        <v>0</v>
      </c>
      <c r="AE41" s="57" t="b">
        <f t="shared" si="7"/>
        <v>1</v>
      </c>
    </row>
    <row r="42" spans="1:31" hidden="1" x14ac:dyDescent="0.3">
      <c r="A42" s="324" t="str">
        <f>SUBSTITUTE('Daļu izvēle'!A39,"0","")</f>
        <v/>
      </c>
      <c r="B42" s="365">
        <f>'Daļu izvēle'!B39</f>
        <v>31</v>
      </c>
      <c r="C42" s="365" t="str">
        <f>'Daļu izvēle'!C39</f>
        <v>Dienvidkurzeme</v>
      </c>
      <c r="D42" s="366" t="str">
        <f>'Daļu izvēle'!D39</f>
        <v>Akmensraga</v>
      </c>
      <c r="E42" s="467">
        <f>'Daļu izvēle'!AC39</f>
        <v>40</v>
      </c>
      <c r="F42" s="467">
        <f>'Daļu izvēle'!AD39</f>
        <v>0</v>
      </c>
      <c r="G42" s="125">
        <f>'Daļu izvēle'!AE39</f>
        <v>0</v>
      </c>
      <c r="H42" s="126">
        <f>'Daļu izvēle'!AF39</f>
        <v>0</v>
      </c>
      <c r="I42" s="383"/>
      <c r="J42" s="477">
        <f t="shared" si="0"/>
        <v>0</v>
      </c>
      <c r="K42" s="124" t="str">
        <f>IF($AC42,IF(AND($I42&lt;&gt;"",$I42&lt;&gt;0),ROUND(ROUND($I42,3)*Cenas!$B$39*Cenas!B$43,2),0),"")</f>
        <v/>
      </c>
      <c r="L42" s="124" t="str">
        <f>IF($AC42,IF(AND($I42&lt;&gt;"",$I42&lt;&gt;0),ROUND(ROUND($I42,3)*Cenas!$B$39*Cenas!C$43,2),0),"")</f>
        <v/>
      </c>
      <c r="M42" s="124" t="str">
        <f>IF($AC42,IF(AND($I42&lt;&gt;"",$I42&lt;&gt;0),ROUND(ROUND($I42,3)*Cenas!$B$39*Cenas!D$43,2),0),"")</f>
        <v/>
      </c>
      <c r="N42" s="124" t="str">
        <f>IF($AC42,IF(AND($I42&lt;&gt;"",$I42&lt;&gt;0),ROUND(ROUND($I42,3)*Cenas!$B$39*Cenas!E$43,2),0),"")</f>
        <v/>
      </c>
      <c r="O42" s="124" t="str">
        <f>IF($AC42,IF(AND($I42&lt;&gt;"",$I42&lt;&gt;0),ROUND(ROUND($I42,3)*Cenas!$B$39*Cenas!F$43,2),0),"")</f>
        <v/>
      </c>
      <c r="P42" s="124" t="str">
        <f>IF($AC42,IF(AND($I42&lt;&gt;"",$I42&lt;&gt;0),ROUND(ROUND($I42,3)*Cenas!$B$39*Cenas!G$43,2),0),"")</f>
        <v/>
      </c>
      <c r="Q42" s="124" t="str">
        <f>IF($AC42,IF(AND($I42&lt;&gt;"",$I42&lt;&gt;0),ROUND(ROUND($I42,3)*Cenas!$B$39*Cenas!H$43,2),0),"")</f>
        <v/>
      </c>
      <c r="R42" s="147" t="str">
        <f>IF($AC42,IF(AND($I42&lt;&gt;"",$I42&lt;&gt;0),ROUND(ROUND($I42,3)*Cenas!$B$39*Cenas!I$43,2),0),"")</f>
        <v/>
      </c>
      <c r="U42" s="1" t="e">
        <f t="shared" si="1"/>
        <v>#REF!</v>
      </c>
      <c r="V42" s="1" t="b">
        <f t="shared" si="2"/>
        <v>0</v>
      </c>
      <c r="W42" s="1" t="b">
        <f t="shared" si="3"/>
        <v>0</v>
      </c>
      <c r="X42" s="1" t="e">
        <f>OR(AND(Z42,AA42,#REF!&gt;=0.35*'Daļu izvēle'!J39),NOT(Y42))</f>
        <v>#REF!</v>
      </c>
      <c r="Y42" s="1" t="b">
        <f>AND(NOT(ISBLANK('Daļu izvēle'!AC39)),A42="x")</f>
        <v>0</v>
      </c>
      <c r="Z42" t="b">
        <f t="shared" si="4"/>
        <v>1</v>
      </c>
      <c r="AA42" t="b">
        <f t="shared" si="5"/>
        <v>1</v>
      </c>
      <c r="AC42" s="57" t="b">
        <f>AND($A42="x",'Daļu izvēle'!AC39&lt;&gt;"",'Daļu izvēle'!AC39&lt;&gt;0)</f>
        <v>0</v>
      </c>
      <c r="AD42" s="57" t="b">
        <f t="shared" si="6"/>
        <v>0</v>
      </c>
      <c r="AE42" s="57" t="b">
        <f t="shared" si="7"/>
        <v>1</v>
      </c>
    </row>
    <row r="43" spans="1:31" hidden="1" x14ac:dyDescent="0.3">
      <c r="A43" s="324" t="str">
        <f>SUBSTITUTE('Daļu izvēle'!A40,"0","")</f>
        <v/>
      </c>
      <c r="B43" s="365">
        <f>'Daļu izvēle'!B40</f>
        <v>32</v>
      </c>
      <c r="C43" s="365" t="str">
        <f>'Daļu izvēle'!C40</f>
        <v>Dienvidkurzeme</v>
      </c>
      <c r="D43" s="366" t="str">
        <f>'Daļu izvēle'!D40</f>
        <v>Akmensraga</v>
      </c>
      <c r="E43" s="467">
        <f>'Daļu izvēle'!AC40</f>
        <v>0</v>
      </c>
      <c r="F43" s="467">
        <f>'Daļu izvēle'!AD40</f>
        <v>0</v>
      </c>
      <c r="G43" s="125">
        <f>'Daļu izvēle'!AE40</f>
        <v>0</v>
      </c>
      <c r="H43" s="126">
        <f>'Daļu izvēle'!AF40</f>
        <v>0</v>
      </c>
      <c r="I43" s="383"/>
      <c r="J43" s="477">
        <f t="shared" si="0"/>
        <v>0</v>
      </c>
      <c r="K43" s="124" t="str">
        <f>IF($AC43,IF(AND($I43&lt;&gt;"",$I43&lt;&gt;0),ROUND(ROUND($I43,3)*Cenas!$B$39*Cenas!B$43,2),0),"")</f>
        <v/>
      </c>
      <c r="L43" s="124" t="str">
        <f>IF($AC43,IF(AND($I43&lt;&gt;"",$I43&lt;&gt;0),ROUND(ROUND($I43,3)*Cenas!$B$39*Cenas!C$43,2),0),"")</f>
        <v/>
      </c>
      <c r="M43" s="124" t="str">
        <f>IF($AC43,IF(AND($I43&lt;&gt;"",$I43&lt;&gt;0),ROUND(ROUND($I43,3)*Cenas!$B$39*Cenas!D$43,2),0),"")</f>
        <v/>
      </c>
      <c r="N43" s="124" t="str">
        <f>IF($AC43,IF(AND($I43&lt;&gt;"",$I43&lt;&gt;0),ROUND(ROUND($I43,3)*Cenas!$B$39*Cenas!E$43,2),0),"")</f>
        <v/>
      </c>
      <c r="O43" s="124" t="str">
        <f>IF($AC43,IF(AND($I43&lt;&gt;"",$I43&lt;&gt;0),ROUND(ROUND($I43,3)*Cenas!$B$39*Cenas!F$43,2),0),"")</f>
        <v/>
      </c>
      <c r="P43" s="124" t="str">
        <f>IF($AC43,IF(AND($I43&lt;&gt;"",$I43&lt;&gt;0),ROUND(ROUND($I43,3)*Cenas!$B$39*Cenas!G$43,2),0),"")</f>
        <v/>
      </c>
      <c r="Q43" s="124" t="str">
        <f>IF($AC43,IF(AND($I43&lt;&gt;"",$I43&lt;&gt;0),ROUND(ROUND($I43,3)*Cenas!$B$39*Cenas!H$43,2),0),"")</f>
        <v/>
      </c>
      <c r="R43" s="147" t="str">
        <f>IF($AC43,IF(AND($I43&lt;&gt;"",$I43&lt;&gt;0),ROUND(ROUND($I43,3)*Cenas!$B$39*Cenas!I$43,2),0),"")</f>
        <v/>
      </c>
      <c r="U43" s="1" t="e">
        <f t="shared" si="1"/>
        <v>#REF!</v>
      </c>
      <c r="V43" s="1" t="b">
        <f t="shared" si="2"/>
        <v>0</v>
      </c>
      <c r="W43" s="1" t="b">
        <f t="shared" si="3"/>
        <v>0</v>
      </c>
      <c r="X43" s="1" t="e">
        <f>OR(AND(Z43,AA43,#REF!&gt;=0.35*'Daļu izvēle'!J40),NOT(Y43))</f>
        <v>#REF!</v>
      </c>
      <c r="Y43" s="1" t="b">
        <f>AND(NOT(ISBLANK('Daļu izvēle'!AC40)),A43="x")</f>
        <v>0</v>
      </c>
      <c r="Z43" t="b">
        <f t="shared" si="4"/>
        <v>1</v>
      </c>
      <c r="AA43" t="b">
        <f t="shared" si="5"/>
        <v>1</v>
      </c>
      <c r="AC43" s="57" t="b">
        <f>AND($A43="x",'Daļu izvēle'!AC40&lt;&gt;"",'Daļu izvēle'!AC40&lt;&gt;0)</f>
        <v>0</v>
      </c>
      <c r="AD43" s="57" t="b">
        <f t="shared" si="6"/>
        <v>0</v>
      </c>
      <c r="AE43" s="57" t="b">
        <f t="shared" si="7"/>
        <v>1</v>
      </c>
    </row>
    <row r="44" spans="1:31" hidden="1" x14ac:dyDescent="0.3">
      <c r="A44" s="324" t="str">
        <f>SUBSTITUTE('Daļu izvēle'!A41,"0","")</f>
        <v/>
      </c>
      <c r="B44" s="365">
        <f>'Daļu izvēle'!B41</f>
        <v>33</v>
      </c>
      <c r="C44" s="365" t="str">
        <f>'Daļu izvēle'!C41</f>
        <v>Dienvidkurzeme</v>
      </c>
      <c r="D44" s="366" t="str">
        <f>'Daļu izvēle'!D41</f>
        <v>Akmensraga</v>
      </c>
      <c r="E44" s="467">
        <f>'Daļu izvēle'!AC41</f>
        <v>0</v>
      </c>
      <c r="F44" s="467">
        <f>'Daļu izvēle'!AD41</f>
        <v>0</v>
      </c>
      <c r="G44" s="125">
        <f>'Daļu izvēle'!AE41</f>
        <v>0</v>
      </c>
      <c r="H44" s="126">
        <f>'Daļu izvēle'!AF41</f>
        <v>0</v>
      </c>
      <c r="I44" s="383"/>
      <c r="J44" s="477">
        <f t="shared" si="0"/>
        <v>0</v>
      </c>
      <c r="K44" s="124" t="str">
        <f>IF($AC44,IF(AND($I44&lt;&gt;"",$I44&lt;&gt;0),ROUND(ROUND($I44,3)*Cenas!$B$39*Cenas!B$43,2),0),"")</f>
        <v/>
      </c>
      <c r="L44" s="124" t="str">
        <f>IF($AC44,IF(AND($I44&lt;&gt;"",$I44&lt;&gt;0),ROUND(ROUND($I44,3)*Cenas!$B$39*Cenas!C$43,2),0),"")</f>
        <v/>
      </c>
      <c r="M44" s="124" t="str">
        <f>IF($AC44,IF(AND($I44&lt;&gt;"",$I44&lt;&gt;0),ROUND(ROUND($I44,3)*Cenas!$B$39*Cenas!D$43,2),0),"")</f>
        <v/>
      </c>
      <c r="N44" s="124" t="str">
        <f>IF($AC44,IF(AND($I44&lt;&gt;"",$I44&lt;&gt;0),ROUND(ROUND($I44,3)*Cenas!$B$39*Cenas!E$43,2),0),"")</f>
        <v/>
      </c>
      <c r="O44" s="124" t="str">
        <f>IF($AC44,IF(AND($I44&lt;&gt;"",$I44&lt;&gt;0),ROUND(ROUND($I44,3)*Cenas!$B$39*Cenas!F$43,2),0),"")</f>
        <v/>
      </c>
      <c r="P44" s="124" t="str">
        <f>IF($AC44,IF(AND($I44&lt;&gt;"",$I44&lt;&gt;0),ROUND(ROUND($I44,3)*Cenas!$B$39*Cenas!G$43,2),0),"")</f>
        <v/>
      </c>
      <c r="Q44" s="124" t="str">
        <f>IF($AC44,IF(AND($I44&lt;&gt;"",$I44&lt;&gt;0),ROUND(ROUND($I44,3)*Cenas!$B$39*Cenas!H$43,2),0),"")</f>
        <v/>
      </c>
      <c r="R44" s="147" t="str">
        <f>IF($AC44,IF(AND($I44&lt;&gt;"",$I44&lt;&gt;0),ROUND(ROUND($I44,3)*Cenas!$B$39*Cenas!I$43,2),0),"")</f>
        <v/>
      </c>
      <c r="U44" s="1" t="e">
        <f t="shared" si="1"/>
        <v>#REF!</v>
      </c>
      <c r="V44" s="1" t="b">
        <f t="shared" si="2"/>
        <v>0</v>
      </c>
      <c r="W44" s="1" t="b">
        <f t="shared" si="3"/>
        <v>0</v>
      </c>
      <c r="X44" s="1" t="e">
        <f>OR(AND(Z44,AA44,#REF!&gt;=0.35*'Daļu izvēle'!J41),NOT(Y44))</f>
        <v>#REF!</v>
      </c>
      <c r="Y44" s="1" t="b">
        <f>AND(NOT(ISBLANK('Daļu izvēle'!AC41)),A44="x")</f>
        <v>0</v>
      </c>
      <c r="Z44" t="b">
        <f t="shared" si="4"/>
        <v>1</v>
      </c>
      <c r="AA44" t="b">
        <f t="shared" si="5"/>
        <v>1</v>
      </c>
      <c r="AC44" s="57" t="b">
        <f>AND($A44="x",'Daļu izvēle'!AC41&lt;&gt;"",'Daļu izvēle'!AC41&lt;&gt;0)</f>
        <v>0</v>
      </c>
      <c r="AD44" s="57" t="b">
        <f t="shared" si="6"/>
        <v>0</v>
      </c>
      <c r="AE44" s="57" t="b">
        <f t="shared" si="7"/>
        <v>1</v>
      </c>
    </row>
    <row r="45" spans="1:31" hidden="1" x14ac:dyDescent="0.3">
      <c r="A45" s="324" t="str">
        <f>SUBSTITUTE('Daļu izvēle'!A42,"0","")</f>
        <v/>
      </c>
      <c r="B45" s="365">
        <f>'Daļu izvēle'!B42</f>
        <v>34</v>
      </c>
      <c r="C45" s="365" t="str">
        <f>'Daļu izvēle'!C42</f>
        <v>Dienvidkurzeme</v>
      </c>
      <c r="D45" s="366" t="str">
        <f>'Daļu izvēle'!D42</f>
        <v>Apriķu</v>
      </c>
      <c r="E45" s="467">
        <f>'Daļu izvēle'!AC42</f>
        <v>70</v>
      </c>
      <c r="F45" s="467">
        <f>'Daļu izvēle'!AD42</f>
        <v>30</v>
      </c>
      <c r="G45" s="125">
        <f>'Daļu izvēle'!AE42</f>
        <v>0</v>
      </c>
      <c r="H45" s="126">
        <f>'Daļu izvēle'!AF42</f>
        <v>0</v>
      </c>
      <c r="I45" s="383"/>
      <c r="J45" s="477">
        <f t="shared" si="0"/>
        <v>0</v>
      </c>
      <c r="K45" s="124" t="str">
        <f>IF($AC45,IF(AND($I45&lt;&gt;"",$I45&lt;&gt;0),ROUND(ROUND($I45,3)*Cenas!$B$39*Cenas!B$43,2),0),"")</f>
        <v/>
      </c>
      <c r="L45" s="124" t="str">
        <f>IF($AC45,IF(AND($I45&lt;&gt;"",$I45&lt;&gt;0),ROUND(ROUND($I45,3)*Cenas!$B$39*Cenas!C$43,2),0),"")</f>
        <v/>
      </c>
      <c r="M45" s="124" t="str">
        <f>IF($AC45,IF(AND($I45&lt;&gt;"",$I45&lt;&gt;0),ROUND(ROUND($I45,3)*Cenas!$B$39*Cenas!D$43,2),0),"")</f>
        <v/>
      </c>
      <c r="N45" s="124" t="str">
        <f>IF($AC45,IF(AND($I45&lt;&gt;"",$I45&lt;&gt;0),ROUND(ROUND($I45,3)*Cenas!$B$39*Cenas!E$43,2),0),"")</f>
        <v/>
      </c>
      <c r="O45" s="124" t="str">
        <f>IF($AC45,IF(AND($I45&lt;&gt;"",$I45&lt;&gt;0),ROUND(ROUND($I45,3)*Cenas!$B$39*Cenas!F$43,2),0),"")</f>
        <v/>
      </c>
      <c r="P45" s="124" t="str">
        <f>IF($AC45,IF(AND($I45&lt;&gt;"",$I45&lt;&gt;0),ROUND(ROUND($I45,3)*Cenas!$B$39*Cenas!G$43,2),0),"")</f>
        <v/>
      </c>
      <c r="Q45" s="124" t="str">
        <f>IF($AC45,IF(AND($I45&lt;&gt;"",$I45&lt;&gt;0),ROUND(ROUND($I45,3)*Cenas!$B$39*Cenas!H$43,2),0),"")</f>
        <v/>
      </c>
      <c r="R45" s="147" t="str">
        <f>IF($AC45,IF(AND($I45&lt;&gt;"",$I45&lt;&gt;0),ROUND(ROUND($I45,3)*Cenas!$B$39*Cenas!I$43,2),0),"")</f>
        <v/>
      </c>
      <c r="U45" s="1" t="e">
        <f t="shared" si="1"/>
        <v>#REF!</v>
      </c>
      <c r="V45" s="1" t="b">
        <f t="shared" si="2"/>
        <v>0</v>
      </c>
      <c r="W45" s="1" t="b">
        <f t="shared" si="3"/>
        <v>0</v>
      </c>
      <c r="X45" s="1" t="e">
        <f>OR(AND(Z45,AA45,#REF!&gt;=0.35*'Daļu izvēle'!J42),NOT(Y45))</f>
        <v>#REF!</v>
      </c>
      <c r="Y45" s="1" t="b">
        <f>AND(NOT(ISBLANK('Daļu izvēle'!AC42)),A45="x")</f>
        <v>0</v>
      </c>
      <c r="Z45" t="b">
        <f t="shared" si="4"/>
        <v>1</v>
      </c>
      <c r="AA45" t="b">
        <f t="shared" si="5"/>
        <v>1</v>
      </c>
      <c r="AC45" s="57" t="b">
        <f>AND($A45="x",'Daļu izvēle'!AC42&lt;&gt;"",'Daļu izvēle'!AC42&lt;&gt;0)</f>
        <v>0</v>
      </c>
      <c r="AD45" s="57" t="b">
        <f t="shared" si="6"/>
        <v>0</v>
      </c>
      <c r="AE45" s="57" t="b">
        <f t="shared" si="7"/>
        <v>1</v>
      </c>
    </row>
    <row r="46" spans="1:31" hidden="1" x14ac:dyDescent="0.3">
      <c r="A46" s="324" t="str">
        <f>SUBSTITUTE('Daļu izvēle'!A43,"0","")</f>
        <v/>
      </c>
      <c r="B46" s="365">
        <f>'Daļu izvēle'!B43</f>
        <v>35</v>
      </c>
      <c r="C46" s="365" t="str">
        <f>'Daļu izvēle'!C43</f>
        <v>Dienvidkurzeme</v>
      </c>
      <c r="D46" s="366" t="str">
        <f>'Daļu izvēle'!D43</f>
        <v>Apriķu</v>
      </c>
      <c r="E46" s="467">
        <f>'Daļu izvēle'!AC43</f>
        <v>0</v>
      </c>
      <c r="F46" s="467">
        <f>'Daļu izvēle'!AD43</f>
        <v>0</v>
      </c>
      <c r="G46" s="125">
        <f>'Daļu izvēle'!AE43</f>
        <v>0</v>
      </c>
      <c r="H46" s="126">
        <f>'Daļu izvēle'!AF43</f>
        <v>0</v>
      </c>
      <c r="I46" s="383"/>
      <c r="J46" s="477">
        <f t="shared" si="0"/>
        <v>0</v>
      </c>
      <c r="K46" s="124" t="str">
        <f>IF($AC46,IF(AND($I46&lt;&gt;"",$I46&lt;&gt;0),ROUND(ROUND($I46,3)*Cenas!$B$39*Cenas!B$43,2),0),"")</f>
        <v/>
      </c>
      <c r="L46" s="124" t="str">
        <f>IF($AC46,IF(AND($I46&lt;&gt;"",$I46&lt;&gt;0),ROUND(ROUND($I46,3)*Cenas!$B$39*Cenas!C$43,2),0),"")</f>
        <v/>
      </c>
      <c r="M46" s="124" t="str">
        <f>IF($AC46,IF(AND($I46&lt;&gt;"",$I46&lt;&gt;0),ROUND(ROUND($I46,3)*Cenas!$B$39*Cenas!D$43,2),0),"")</f>
        <v/>
      </c>
      <c r="N46" s="124" t="str">
        <f>IF($AC46,IF(AND($I46&lt;&gt;"",$I46&lt;&gt;0),ROUND(ROUND($I46,3)*Cenas!$B$39*Cenas!E$43,2),0),"")</f>
        <v/>
      </c>
      <c r="O46" s="124" t="str">
        <f>IF($AC46,IF(AND($I46&lt;&gt;"",$I46&lt;&gt;0),ROUND(ROUND($I46,3)*Cenas!$B$39*Cenas!F$43,2),0),"")</f>
        <v/>
      </c>
      <c r="P46" s="124" t="str">
        <f>IF($AC46,IF(AND($I46&lt;&gt;"",$I46&lt;&gt;0),ROUND(ROUND($I46,3)*Cenas!$B$39*Cenas!G$43,2),0),"")</f>
        <v/>
      </c>
      <c r="Q46" s="124" t="str">
        <f>IF($AC46,IF(AND($I46&lt;&gt;"",$I46&lt;&gt;0),ROUND(ROUND($I46,3)*Cenas!$B$39*Cenas!H$43,2),0),"")</f>
        <v/>
      </c>
      <c r="R46" s="147" t="str">
        <f>IF($AC46,IF(AND($I46&lt;&gt;"",$I46&lt;&gt;0),ROUND(ROUND($I46,3)*Cenas!$B$39*Cenas!I$43,2),0),"")</f>
        <v/>
      </c>
      <c r="U46" s="1" t="e">
        <f t="shared" si="1"/>
        <v>#REF!</v>
      </c>
      <c r="V46" s="1" t="b">
        <f t="shared" si="2"/>
        <v>0</v>
      </c>
      <c r="W46" s="1" t="b">
        <f t="shared" si="3"/>
        <v>0</v>
      </c>
      <c r="X46" s="1" t="e">
        <f>OR(AND(Z46,AA46,#REF!&gt;=0.35*'Daļu izvēle'!J43),NOT(Y46))</f>
        <v>#REF!</v>
      </c>
      <c r="Y46" s="1" t="b">
        <f>AND(NOT(ISBLANK('Daļu izvēle'!AC43)),A46="x")</f>
        <v>0</v>
      </c>
      <c r="Z46" t="b">
        <f t="shared" si="4"/>
        <v>1</v>
      </c>
      <c r="AA46" t="b">
        <f t="shared" si="5"/>
        <v>1</v>
      </c>
      <c r="AC46" s="57" t="b">
        <f>AND($A46="x",'Daļu izvēle'!AC43&lt;&gt;"",'Daļu izvēle'!AC43&lt;&gt;0)</f>
        <v>0</v>
      </c>
      <c r="AD46" s="57" t="b">
        <f t="shared" si="6"/>
        <v>0</v>
      </c>
      <c r="AE46" s="57" t="b">
        <f t="shared" si="7"/>
        <v>1</v>
      </c>
    </row>
    <row r="47" spans="1:31" hidden="1" x14ac:dyDescent="0.3">
      <c r="A47" s="324" t="str">
        <f>SUBSTITUTE('Daļu izvēle'!A44,"0","")</f>
        <v/>
      </c>
      <c r="B47" s="365">
        <f>'Daļu izvēle'!B44</f>
        <v>36</v>
      </c>
      <c r="C47" s="365" t="str">
        <f>'Daļu izvēle'!C44</f>
        <v>Dienvidkurzeme</v>
      </c>
      <c r="D47" s="366" t="str">
        <f>'Daļu izvēle'!D44</f>
        <v>Apriķu</v>
      </c>
      <c r="E47" s="467">
        <f>'Daļu izvēle'!AC44</f>
        <v>50</v>
      </c>
      <c r="F47" s="467">
        <f>'Daļu izvēle'!AD44</f>
        <v>20</v>
      </c>
      <c r="G47" s="125">
        <f>'Daļu izvēle'!AE44</f>
        <v>0</v>
      </c>
      <c r="H47" s="126">
        <f>'Daļu izvēle'!AF44</f>
        <v>0</v>
      </c>
      <c r="I47" s="383"/>
      <c r="J47" s="477">
        <f t="shared" si="0"/>
        <v>0</v>
      </c>
      <c r="K47" s="124" t="str">
        <f>IF($AC47,IF(AND($I47&lt;&gt;"",$I47&lt;&gt;0),ROUND(ROUND($I47,3)*Cenas!$B$39*Cenas!B$43,2),0),"")</f>
        <v/>
      </c>
      <c r="L47" s="124" t="str">
        <f>IF($AC47,IF(AND($I47&lt;&gt;"",$I47&lt;&gt;0),ROUND(ROUND($I47,3)*Cenas!$B$39*Cenas!C$43,2),0),"")</f>
        <v/>
      </c>
      <c r="M47" s="124" t="str">
        <f>IF($AC47,IF(AND($I47&lt;&gt;"",$I47&lt;&gt;0),ROUND(ROUND($I47,3)*Cenas!$B$39*Cenas!D$43,2),0),"")</f>
        <v/>
      </c>
      <c r="N47" s="124" t="str">
        <f>IF($AC47,IF(AND($I47&lt;&gt;"",$I47&lt;&gt;0),ROUND(ROUND($I47,3)*Cenas!$B$39*Cenas!E$43,2),0),"")</f>
        <v/>
      </c>
      <c r="O47" s="124" t="str">
        <f>IF($AC47,IF(AND($I47&lt;&gt;"",$I47&lt;&gt;0),ROUND(ROUND($I47,3)*Cenas!$B$39*Cenas!F$43,2),0),"")</f>
        <v/>
      </c>
      <c r="P47" s="124" t="str">
        <f>IF($AC47,IF(AND($I47&lt;&gt;"",$I47&lt;&gt;0),ROUND(ROUND($I47,3)*Cenas!$B$39*Cenas!G$43,2),0),"")</f>
        <v/>
      </c>
      <c r="Q47" s="124" t="str">
        <f>IF($AC47,IF(AND($I47&lt;&gt;"",$I47&lt;&gt;0),ROUND(ROUND($I47,3)*Cenas!$B$39*Cenas!H$43,2),0),"")</f>
        <v/>
      </c>
      <c r="R47" s="147" t="str">
        <f>IF($AC47,IF(AND($I47&lt;&gt;"",$I47&lt;&gt;0),ROUND(ROUND($I47,3)*Cenas!$B$39*Cenas!I$43,2),0),"")</f>
        <v/>
      </c>
      <c r="U47" s="1" t="e">
        <f t="shared" si="1"/>
        <v>#REF!</v>
      </c>
      <c r="V47" s="1" t="b">
        <f t="shared" si="2"/>
        <v>0</v>
      </c>
      <c r="W47" s="1" t="b">
        <f t="shared" si="3"/>
        <v>0</v>
      </c>
      <c r="X47" s="1" t="e">
        <f>OR(AND(Z47,AA47,#REF!&gt;=0.35*'Daļu izvēle'!J44),NOT(Y47))</f>
        <v>#REF!</v>
      </c>
      <c r="Y47" s="1" t="b">
        <f>AND(NOT(ISBLANK('Daļu izvēle'!AC44)),A47="x")</f>
        <v>0</v>
      </c>
      <c r="Z47" t="b">
        <f t="shared" si="4"/>
        <v>1</v>
      </c>
      <c r="AA47" t="b">
        <f t="shared" si="5"/>
        <v>1</v>
      </c>
      <c r="AC47" s="57" t="b">
        <f>AND($A47="x",'Daļu izvēle'!AC44&lt;&gt;"",'Daļu izvēle'!AC44&lt;&gt;0)</f>
        <v>0</v>
      </c>
      <c r="AD47" s="57" t="b">
        <f t="shared" si="6"/>
        <v>0</v>
      </c>
      <c r="AE47" s="57" t="b">
        <f t="shared" si="7"/>
        <v>1</v>
      </c>
    </row>
    <row r="48" spans="1:31" hidden="1" x14ac:dyDescent="0.3">
      <c r="A48" s="324" t="str">
        <f>SUBSTITUTE('Daļu izvēle'!A45,"0","")</f>
        <v/>
      </c>
      <c r="B48" s="365">
        <f>'Daļu izvēle'!B45</f>
        <v>37</v>
      </c>
      <c r="C48" s="365" t="str">
        <f>'Daļu izvēle'!C45</f>
        <v>Dienvidkurzeme</v>
      </c>
      <c r="D48" s="366" t="str">
        <f>'Daļu izvēle'!D45</f>
        <v>Apriķu</v>
      </c>
      <c r="E48" s="467">
        <f>'Daļu izvēle'!AC45</f>
        <v>0</v>
      </c>
      <c r="F48" s="467">
        <f>'Daļu izvēle'!AD45</f>
        <v>0</v>
      </c>
      <c r="G48" s="125">
        <f>'Daļu izvēle'!AE45</f>
        <v>0</v>
      </c>
      <c r="H48" s="126">
        <f>'Daļu izvēle'!AF45</f>
        <v>0</v>
      </c>
      <c r="I48" s="383"/>
      <c r="J48" s="477">
        <f t="shared" si="0"/>
        <v>0</v>
      </c>
      <c r="K48" s="124" t="str">
        <f>IF($AC48,IF(AND($I48&lt;&gt;"",$I48&lt;&gt;0),ROUND(ROUND($I48,3)*Cenas!$B$39*Cenas!B$43,2),0),"")</f>
        <v/>
      </c>
      <c r="L48" s="124" t="str">
        <f>IF($AC48,IF(AND($I48&lt;&gt;"",$I48&lt;&gt;0),ROUND(ROUND($I48,3)*Cenas!$B$39*Cenas!C$43,2),0),"")</f>
        <v/>
      </c>
      <c r="M48" s="124" t="str">
        <f>IF($AC48,IF(AND($I48&lt;&gt;"",$I48&lt;&gt;0),ROUND(ROUND($I48,3)*Cenas!$B$39*Cenas!D$43,2),0),"")</f>
        <v/>
      </c>
      <c r="N48" s="124" t="str">
        <f>IF($AC48,IF(AND($I48&lt;&gt;"",$I48&lt;&gt;0),ROUND(ROUND($I48,3)*Cenas!$B$39*Cenas!E$43,2),0),"")</f>
        <v/>
      </c>
      <c r="O48" s="124" t="str">
        <f>IF($AC48,IF(AND($I48&lt;&gt;"",$I48&lt;&gt;0),ROUND(ROUND($I48,3)*Cenas!$B$39*Cenas!F$43,2),0),"")</f>
        <v/>
      </c>
      <c r="P48" s="124" t="str">
        <f>IF($AC48,IF(AND($I48&lt;&gt;"",$I48&lt;&gt;0),ROUND(ROUND($I48,3)*Cenas!$B$39*Cenas!G$43,2),0),"")</f>
        <v/>
      </c>
      <c r="Q48" s="124" t="str">
        <f>IF($AC48,IF(AND($I48&lt;&gt;"",$I48&lt;&gt;0),ROUND(ROUND($I48,3)*Cenas!$B$39*Cenas!H$43,2),0),"")</f>
        <v/>
      </c>
      <c r="R48" s="147" t="str">
        <f>IF($AC48,IF(AND($I48&lt;&gt;"",$I48&lt;&gt;0),ROUND(ROUND($I48,3)*Cenas!$B$39*Cenas!I$43,2),0),"")</f>
        <v/>
      </c>
      <c r="U48" s="1" t="e">
        <f t="shared" si="1"/>
        <v>#REF!</v>
      </c>
      <c r="V48" s="1" t="b">
        <f t="shared" si="2"/>
        <v>0</v>
      </c>
      <c r="W48" s="1" t="b">
        <f t="shared" si="3"/>
        <v>0</v>
      </c>
      <c r="X48" s="1" t="e">
        <f>OR(AND(Z48,AA48,#REF!&gt;=0.35*'Daļu izvēle'!J45),NOT(Y48))</f>
        <v>#REF!</v>
      </c>
      <c r="Y48" s="1" t="b">
        <f>AND(NOT(ISBLANK('Daļu izvēle'!AC45)),A48="x")</f>
        <v>0</v>
      </c>
      <c r="Z48" t="b">
        <f t="shared" si="4"/>
        <v>1</v>
      </c>
      <c r="AA48" t="b">
        <f t="shared" si="5"/>
        <v>1</v>
      </c>
      <c r="AC48" s="57" t="b">
        <f>AND($A48="x",'Daļu izvēle'!AC45&lt;&gt;"",'Daļu izvēle'!AC45&lt;&gt;0)</f>
        <v>0</v>
      </c>
      <c r="AD48" s="57" t="b">
        <f t="shared" si="6"/>
        <v>0</v>
      </c>
      <c r="AE48" s="57" t="b">
        <f t="shared" si="7"/>
        <v>1</v>
      </c>
    </row>
    <row r="49" spans="1:31" hidden="1" x14ac:dyDescent="0.3">
      <c r="A49" s="324" t="str">
        <f>SUBSTITUTE('Daļu izvēle'!A46,"0","")</f>
        <v/>
      </c>
      <c r="B49" s="365">
        <f>'Daļu izvēle'!B46</f>
        <v>38</v>
      </c>
      <c r="C49" s="365" t="str">
        <f>'Daļu izvēle'!C46</f>
        <v>Dienvidkurzeme</v>
      </c>
      <c r="D49" s="366" t="str">
        <f>'Daļu izvēle'!D46</f>
        <v>Ventas (DK)</v>
      </c>
      <c r="E49" s="467">
        <f>'Daļu izvēle'!AC46</f>
        <v>20</v>
      </c>
      <c r="F49" s="467">
        <f>'Daļu izvēle'!AD46</f>
        <v>20</v>
      </c>
      <c r="G49" s="125">
        <f>'Daļu izvēle'!AE46</f>
        <v>0</v>
      </c>
      <c r="H49" s="126">
        <f>'Daļu izvēle'!AF46</f>
        <v>0</v>
      </c>
      <c r="I49" s="383"/>
      <c r="J49" s="477">
        <f t="shared" si="0"/>
        <v>0</v>
      </c>
      <c r="K49" s="124" t="str">
        <f>IF($AC49,IF(AND($I49&lt;&gt;"",$I49&lt;&gt;0),ROUND(ROUND($I49,3)*Cenas!$B$39*Cenas!B$43,2),0),"")</f>
        <v/>
      </c>
      <c r="L49" s="124" t="str">
        <f>IF($AC49,IF(AND($I49&lt;&gt;"",$I49&lt;&gt;0),ROUND(ROUND($I49,3)*Cenas!$B$39*Cenas!C$43,2),0),"")</f>
        <v/>
      </c>
      <c r="M49" s="124" t="str">
        <f>IF($AC49,IF(AND($I49&lt;&gt;"",$I49&lt;&gt;0),ROUND(ROUND($I49,3)*Cenas!$B$39*Cenas!D$43,2),0),"")</f>
        <v/>
      </c>
      <c r="N49" s="124" t="str">
        <f>IF($AC49,IF(AND($I49&lt;&gt;"",$I49&lt;&gt;0),ROUND(ROUND($I49,3)*Cenas!$B$39*Cenas!E$43,2),0),"")</f>
        <v/>
      </c>
      <c r="O49" s="124" t="str">
        <f>IF($AC49,IF(AND($I49&lt;&gt;"",$I49&lt;&gt;0),ROUND(ROUND($I49,3)*Cenas!$B$39*Cenas!F$43,2),0),"")</f>
        <v/>
      </c>
      <c r="P49" s="124" t="str">
        <f>IF($AC49,IF(AND($I49&lt;&gt;"",$I49&lt;&gt;0),ROUND(ROUND($I49,3)*Cenas!$B$39*Cenas!G$43,2),0),"")</f>
        <v/>
      </c>
      <c r="Q49" s="124" t="str">
        <f>IF($AC49,IF(AND($I49&lt;&gt;"",$I49&lt;&gt;0),ROUND(ROUND($I49,3)*Cenas!$B$39*Cenas!H$43,2),0),"")</f>
        <v/>
      </c>
      <c r="R49" s="147" t="str">
        <f>IF($AC49,IF(AND($I49&lt;&gt;"",$I49&lt;&gt;0),ROUND(ROUND($I49,3)*Cenas!$B$39*Cenas!I$43,2),0),"")</f>
        <v/>
      </c>
      <c r="U49" s="1" t="e">
        <f t="shared" si="1"/>
        <v>#REF!</v>
      </c>
      <c r="V49" s="1" t="b">
        <f t="shared" si="2"/>
        <v>0</v>
      </c>
      <c r="W49" s="1" t="b">
        <f t="shared" si="3"/>
        <v>0</v>
      </c>
      <c r="X49" s="1" t="e">
        <f>OR(AND(Z49,AA49,#REF!&gt;=0.35*'Daļu izvēle'!J46),NOT(Y49))</f>
        <v>#REF!</v>
      </c>
      <c r="Y49" s="1" t="b">
        <f>AND(NOT(ISBLANK('Daļu izvēle'!AC46)),A49="x")</f>
        <v>0</v>
      </c>
      <c r="Z49" t="b">
        <f t="shared" si="4"/>
        <v>1</v>
      </c>
      <c r="AA49" t="b">
        <f t="shared" si="5"/>
        <v>1</v>
      </c>
      <c r="AC49" s="57" t="b">
        <f>AND($A49="x",'Daļu izvēle'!AC46&lt;&gt;"",'Daļu izvēle'!AC46&lt;&gt;0)</f>
        <v>0</v>
      </c>
      <c r="AD49" s="57" t="b">
        <f t="shared" si="6"/>
        <v>0</v>
      </c>
      <c r="AE49" s="57" t="b">
        <f t="shared" si="7"/>
        <v>1</v>
      </c>
    </row>
    <row r="50" spans="1:31" hidden="1" x14ac:dyDescent="0.3">
      <c r="A50" s="324" t="str">
        <f>SUBSTITUTE('Daļu izvēle'!A47,"0","")</f>
        <v/>
      </c>
      <c r="B50" s="365">
        <f>'Daļu izvēle'!B47</f>
        <v>39</v>
      </c>
      <c r="C50" s="365" t="str">
        <f>'Daļu izvēle'!C47</f>
        <v>Dienvidkurzeme</v>
      </c>
      <c r="D50" s="366" t="str">
        <f>'Daļu izvēle'!D47</f>
        <v>Ventas (DK)</v>
      </c>
      <c r="E50" s="467">
        <f>'Daļu izvēle'!AC47</f>
        <v>40</v>
      </c>
      <c r="F50" s="467">
        <f>'Daļu izvēle'!AD47</f>
        <v>0</v>
      </c>
      <c r="G50" s="125">
        <f>'Daļu izvēle'!AE47</f>
        <v>0</v>
      </c>
      <c r="H50" s="126">
        <f>'Daļu izvēle'!AF47</f>
        <v>0</v>
      </c>
      <c r="I50" s="383"/>
      <c r="J50" s="477">
        <f t="shared" si="0"/>
        <v>0</v>
      </c>
      <c r="K50" s="124" t="str">
        <f>IF($AC50,IF(AND($I50&lt;&gt;"",$I50&lt;&gt;0),ROUND(ROUND($I50,3)*Cenas!$B$39*Cenas!B$43,2),0),"")</f>
        <v/>
      </c>
      <c r="L50" s="124" t="str">
        <f>IF($AC50,IF(AND($I50&lt;&gt;"",$I50&lt;&gt;0),ROUND(ROUND($I50,3)*Cenas!$B$39*Cenas!C$43,2),0),"")</f>
        <v/>
      </c>
      <c r="M50" s="124" t="str">
        <f>IF($AC50,IF(AND($I50&lt;&gt;"",$I50&lt;&gt;0),ROUND(ROUND($I50,3)*Cenas!$B$39*Cenas!D$43,2),0),"")</f>
        <v/>
      </c>
      <c r="N50" s="124" t="str">
        <f>IF($AC50,IF(AND($I50&lt;&gt;"",$I50&lt;&gt;0),ROUND(ROUND($I50,3)*Cenas!$B$39*Cenas!E$43,2),0),"")</f>
        <v/>
      </c>
      <c r="O50" s="124" t="str">
        <f>IF($AC50,IF(AND($I50&lt;&gt;"",$I50&lt;&gt;0),ROUND(ROUND($I50,3)*Cenas!$B$39*Cenas!F$43,2),0),"")</f>
        <v/>
      </c>
      <c r="P50" s="124" t="str">
        <f>IF($AC50,IF(AND($I50&lt;&gt;"",$I50&lt;&gt;0),ROUND(ROUND($I50,3)*Cenas!$B$39*Cenas!G$43,2),0),"")</f>
        <v/>
      </c>
      <c r="Q50" s="124" t="str">
        <f>IF($AC50,IF(AND($I50&lt;&gt;"",$I50&lt;&gt;0),ROUND(ROUND($I50,3)*Cenas!$B$39*Cenas!H$43,2),0),"")</f>
        <v/>
      </c>
      <c r="R50" s="147" t="str">
        <f>IF($AC50,IF(AND($I50&lt;&gt;"",$I50&lt;&gt;0),ROUND(ROUND($I50,3)*Cenas!$B$39*Cenas!I$43,2),0),"")</f>
        <v/>
      </c>
      <c r="U50" s="1" t="e">
        <f t="shared" si="1"/>
        <v>#REF!</v>
      </c>
      <c r="V50" s="1" t="b">
        <f t="shared" si="2"/>
        <v>0</v>
      </c>
      <c r="W50" s="1" t="b">
        <f t="shared" si="3"/>
        <v>0</v>
      </c>
      <c r="X50" s="1" t="e">
        <f>OR(AND(Z50,AA50,#REF!&gt;=0.35*'Daļu izvēle'!J47),NOT(Y50))</f>
        <v>#REF!</v>
      </c>
      <c r="Y50" s="1" t="b">
        <f>AND(NOT(ISBLANK('Daļu izvēle'!AC47)),A50="x")</f>
        <v>0</v>
      </c>
      <c r="Z50" t="b">
        <f t="shared" si="4"/>
        <v>1</v>
      </c>
      <c r="AA50" t="b">
        <f t="shared" si="5"/>
        <v>1</v>
      </c>
      <c r="AC50" s="57" t="b">
        <f>AND($A50="x",'Daļu izvēle'!AC47&lt;&gt;"",'Daļu izvēle'!AC47&lt;&gt;0)</f>
        <v>0</v>
      </c>
      <c r="AD50" s="57" t="b">
        <f t="shared" si="6"/>
        <v>0</v>
      </c>
      <c r="AE50" s="57" t="b">
        <f t="shared" si="7"/>
        <v>1</v>
      </c>
    </row>
    <row r="51" spans="1:31" hidden="1" x14ac:dyDescent="0.3">
      <c r="A51" s="324" t="str">
        <f>SUBSTITUTE('Daļu izvēle'!A48,"0","")</f>
        <v/>
      </c>
      <c r="B51" s="365">
        <f>'Daļu izvēle'!B48</f>
        <v>40</v>
      </c>
      <c r="C51" s="365" t="str">
        <f>'Daļu izvēle'!C48</f>
        <v>Dienvidkurzeme</v>
      </c>
      <c r="D51" s="366" t="str">
        <f>'Daļu izvēle'!D48</f>
        <v>Ventas (DK)</v>
      </c>
      <c r="E51" s="467">
        <f>'Daļu izvēle'!AC48</f>
        <v>35</v>
      </c>
      <c r="F51" s="467">
        <f>'Daļu izvēle'!AD48</f>
        <v>0</v>
      </c>
      <c r="G51" s="125">
        <f>'Daļu izvēle'!AE48</f>
        <v>0</v>
      </c>
      <c r="H51" s="126">
        <f>'Daļu izvēle'!AF48</f>
        <v>0</v>
      </c>
      <c r="I51" s="383"/>
      <c r="J51" s="477">
        <f t="shared" si="0"/>
        <v>0</v>
      </c>
      <c r="K51" s="124" t="str">
        <f>IF($AC51,IF(AND($I51&lt;&gt;"",$I51&lt;&gt;0),ROUND(ROUND($I51,3)*Cenas!$B$39*Cenas!B$43,2),0),"")</f>
        <v/>
      </c>
      <c r="L51" s="124" t="str">
        <f>IF($AC51,IF(AND($I51&lt;&gt;"",$I51&lt;&gt;0),ROUND(ROUND($I51,3)*Cenas!$B$39*Cenas!C$43,2),0),"")</f>
        <v/>
      </c>
      <c r="M51" s="124" t="str">
        <f>IF($AC51,IF(AND($I51&lt;&gt;"",$I51&lt;&gt;0),ROUND(ROUND($I51,3)*Cenas!$B$39*Cenas!D$43,2),0),"")</f>
        <v/>
      </c>
      <c r="N51" s="124" t="str">
        <f>IF($AC51,IF(AND($I51&lt;&gt;"",$I51&lt;&gt;0),ROUND(ROUND($I51,3)*Cenas!$B$39*Cenas!E$43,2),0),"")</f>
        <v/>
      </c>
      <c r="O51" s="124" t="str">
        <f>IF($AC51,IF(AND($I51&lt;&gt;"",$I51&lt;&gt;0),ROUND(ROUND($I51,3)*Cenas!$B$39*Cenas!F$43,2),0),"")</f>
        <v/>
      </c>
      <c r="P51" s="124" t="str">
        <f>IF($AC51,IF(AND($I51&lt;&gt;"",$I51&lt;&gt;0),ROUND(ROUND($I51,3)*Cenas!$B$39*Cenas!G$43,2),0),"")</f>
        <v/>
      </c>
      <c r="Q51" s="124" t="str">
        <f>IF($AC51,IF(AND($I51&lt;&gt;"",$I51&lt;&gt;0),ROUND(ROUND($I51,3)*Cenas!$B$39*Cenas!H$43,2),0),"")</f>
        <v/>
      </c>
      <c r="R51" s="147" t="str">
        <f>IF($AC51,IF(AND($I51&lt;&gt;"",$I51&lt;&gt;0),ROUND(ROUND($I51,3)*Cenas!$B$39*Cenas!I$43,2),0),"")</f>
        <v/>
      </c>
      <c r="U51" s="1" t="e">
        <f t="shared" si="1"/>
        <v>#REF!</v>
      </c>
      <c r="V51" s="1" t="b">
        <f t="shared" si="2"/>
        <v>0</v>
      </c>
      <c r="W51" s="1" t="b">
        <f t="shared" si="3"/>
        <v>0</v>
      </c>
      <c r="X51" s="1" t="e">
        <f>OR(AND(Z51,AA51,#REF!&gt;=0.35*'Daļu izvēle'!J48),NOT(Y51))</f>
        <v>#REF!</v>
      </c>
      <c r="Y51" s="1" t="b">
        <f>AND(NOT(ISBLANK('Daļu izvēle'!AC48)),A51="x")</f>
        <v>0</v>
      </c>
      <c r="Z51" t="b">
        <f t="shared" si="4"/>
        <v>1</v>
      </c>
      <c r="AA51" t="b">
        <f t="shared" si="5"/>
        <v>1</v>
      </c>
      <c r="AC51" s="57" t="b">
        <f>AND($A51="x",'Daļu izvēle'!AC48&lt;&gt;"",'Daļu izvēle'!AC48&lt;&gt;0)</f>
        <v>0</v>
      </c>
      <c r="AD51" s="57" t="b">
        <f t="shared" si="6"/>
        <v>0</v>
      </c>
      <c r="AE51" s="57" t="b">
        <f t="shared" si="7"/>
        <v>1</v>
      </c>
    </row>
    <row r="52" spans="1:31" hidden="1" x14ac:dyDescent="0.3">
      <c r="A52" s="324" t="str">
        <f>SUBSTITUTE('Daļu izvēle'!A49,"0","")</f>
        <v/>
      </c>
      <c r="B52" s="365">
        <f>'Daļu izvēle'!B49</f>
        <v>41</v>
      </c>
      <c r="C52" s="365" t="str">
        <f>'Daļu izvēle'!C49</f>
        <v>Dienvidkurzeme</v>
      </c>
      <c r="D52" s="366" t="str">
        <f>'Daļu izvēle'!D49</f>
        <v>Ventas (DK)</v>
      </c>
      <c r="E52" s="467">
        <f>'Daļu izvēle'!AC49</f>
        <v>0</v>
      </c>
      <c r="F52" s="467">
        <f>'Daļu izvēle'!AD49</f>
        <v>0</v>
      </c>
      <c r="G52" s="125">
        <f>'Daļu izvēle'!AE49</f>
        <v>0</v>
      </c>
      <c r="H52" s="126">
        <f>'Daļu izvēle'!AF49</f>
        <v>0</v>
      </c>
      <c r="I52" s="383"/>
      <c r="J52" s="477">
        <f t="shared" si="0"/>
        <v>0</v>
      </c>
      <c r="K52" s="124" t="str">
        <f>IF($AC52,IF(AND($I52&lt;&gt;"",$I52&lt;&gt;0),ROUND(ROUND($I52,3)*Cenas!$B$39*Cenas!B$43,2),0),"")</f>
        <v/>
      </c>
      <c r="L52" s="124" t="str">
        <f>IF($AC52,IF(AND($I52&lt;&gt;"",$I52&lt;&gt;0),ROUND(ROUND($I52,3)*Cenas!$B$39*Cenas!C$43,2),0),"")</f>
        <v/>
      </c>
      <c r="M52" s="124" t="str">
        <f>IF($AC52,IF(AND($I52&lt;&gt;"",$I52&lt;&gt;0),ROUND(ROUND($I52,3)*Cenas!$B$39*Cenas!D$43,2),0),"")</f>
        <v/>
      </c>
      <c r="N52" s="124" t="str">
        <f>IF($AC52,IF(AND($I52&lt;&gt;"",$I52&lt;&gt;0),ROUND(ROUND($I52,3)*Cenas!$B$39*Cenas!E$43,2),0),"")</f>
        <v/>
      </c>
      <c r="O52" s="124" t="str">
        <f>IF($AC52,IF(AND($I52&lt;&gt;"",$I52&lt;&gt;0),ROUND(ROUND($I52,3)*Cenas!$B$39*Cenas!F$43,2),0),"")</f>
        <v/>
      </c>
      <c r="P52" s="124" t="str">
        <f>IF($AC52,IF(AND($I52&lt;&gt;"",$I52&lt;&gt;0),ROUND(ROUND($I52,3)*Cenas!$B$39*Cenas!G$43,2),0),"")</f>
        <v/>
      </c>
      <c r="Q52" s="124" t="str">
        <f>IF($AC52,IF(AND($I52&lt;&gt;"",$I52&lt;&gt;0),ROUND(ROUND($I52,3)*Cenas!$B$39*Cenas!H$43,2),0),"")</f>
        <v/>
      </c>
      <c r="R52" s="147" t="str">
        <f>IF($AC52,IF(AND($I52&lt;&gt;"",$I52&lt;&gt;0),ROUND(ROUND($I52,3)*Cenas!$B$39*Cenas!I$43,2),0),"")</f>
        <v/>
      </c>
      <c r="U52" s="1" t="e">
        <f t="shared" si="1"/>
        <v>#REF!</v>
      </c>
      <c r="V52" s="1" t="b">
        <f t="shared" si="2"/>
        <v>0</v>
      </c>
      <c r="W52" s="1" t="b">
        <f t="shared" si="3"/>
        <v>0</v>
      </c>
      <c r="X52" s="1" t="e">
        <f>OR(AND(Z52,AA52,#REF!&gt;=0.35*'Daļu izvēle'!J49),NOT(Y52))</f>
        <v>#REF!</v>
      </c>
      <c r="Y52" s="1" t="b">
        <f>AND(NOT(ISBLANK('Daļu izvēle'!AC49)),A52="x")</f>
        <v>0</v>
      </c>
      <c r="Z52" t="b">
        <f t="shared" si="4"/>
        <v>1</v>
      </c>
      <c r="AA52" t="b">
        <f t="shared" si="5"/>
        <v>1</v>
      </c>
      <c r="AC52" s="57" t="b">
        <f>AND($A52="x",'Daļu izvēle'!AC49&lt;&gt;"",'Daļu izvēle'!AC49&lt;&gt;0)</f>
        <v>0</v>
      </c>
      <c r="AD52" s="57" t="b">
        <f t="shared" si="6"/>
        <v>0</v>
      </c>
      <c r="AE52" s="57" t="b">
        <f t="shared" si="7"/>
        <v>1</v>
      </c>
    </row>
    <row r="53" spans="1:31" hidden="1" x14ac:dyDescent="0.3">
      <c r="A53" s="324" t="str">
        <f>SUBSTITUTE('Daļu izvēle'!A50,"0","")</f>
        <v/>
      </c>
      <c r="B53" s="365">
        <f>'Daļu izvēle'!B50</f>
        <v>42</v>
      </c>
      <c r="C53" s="365" t="str">
        <f>'Daļu izvēle'!C50</f>
        <v>Dienvidkurzeme</v>
      </c>
      <c r="D53" s="366" t="str">
        <f>'Daļu izvēle'!D50</f>
        <v>Ventas (DK)</v>
      </c>
      <c r="E53" s="467">
        <f>'Daļu izvēle'!AC50</f>
        <v>0</v>
      </c>
      <c r="F53" s="467">
        <f>'Daļu izvēle'!AD50</f>
        <v>0</v>
      </c>
      <c r="G53" s="125">
        <f>'Daļu izvēle'!AE50</f>
        <v>0</v>
      </c>
      <c r="H53" s="126">
        <f>'Daļu izvēle'!AF50</f>
        <v>0</v>
      </c>
      <c r="I53" s="383"/>
      <c r="J53" s="477">
        <f t="shared" si="0"/>
        <v>0</v>
      </c>
      <c r="K53" s="124" t="str">
        <f>IF($AC53,IF(AND($I53&lt;&gt;"",$I53&lt;&gt;0),ROUND(ROUND($I53,3)*Cenas!$B$39*Cenas!B$43,2),0),"")</f>
        <v/>
      </c>
      <c r="L53" s="124" t="str">
        <f>IF($AC53,IF(AND($I53&lt;&gt;"",$I53&lt;&gt;0),ROUND(ROUND($I53,3)*Cenas!$B$39*Cenas!C$43,2),0),"")</f>
        <v/>
      </c>
      <c r="M53" s="124" t="str">
        <f>IF($AC53,IF(AND($I53&lt;&gt;"",$I53&lt;&gt;0),ROUND(ROUND($I53,3)*Cenas!$B$39*Cenas!D$43,2),0),"")</f>
        <v/>
      </c>
      <c r="N53" s="124" t="str">
        <f>IF($AC53,IF(AND($I53&lt;&gt;"",$I53&lt;&gt;0),ROUND(ROUND($I53,3)*Cenas!$B$39*Cenas!E$43,2),0),"")</f>
        <v/>
      </c>
      <c r="O53" s="124" t="str">
        <f>IF($AC53,IF(AND($I53&lt;&gt;"",$I53&lt;&gt;0),ROUND(ROUND($I53,3)*Cenas!$B$39*Cenas!F$43,2),0),"")</f>
        <v/>
      </c>
      <c r="P53" s="124" t="str">
        <f>IF($AC53,IF(AND($I53&lt;&gt;"",$I53&lt;&gt;0),ROUND(ROUND($I53,3)*Cenas!$B$39*Cenas!G$43,2),0),"")</f>
        <v/>
      </c>
      <c r="Q53" s="124" t="str">
        <f>IF($AC53,IF(AND($I53&lt;&gt;"",$I53&lt;&gt;0),ROUND(ROUND($I53,3)*Cenas!$B$39*Cenas!H$43,2),0),"")</f>
        <v/>
      </c>
      <c r="R53" s="147" t="str">
        <f>IF($AC53,IF(AND($I53&lt;&gt;"",$I53&lt;&gt;0),ROUND(ROUND($I53,3)*Cenas!$B$39*Cenas!I$43,2),0),"")</f>
        <v/>
      </c>
      <c r="U53" s="1" t="e">
        <f t="shared" si="1"/>
        <v>#REF!</v>
      </c>
      <c r="V53" s="1" t="b">
        <f t="shared" si="2"/>
        <v>0</v>
      </c>
      <c r="W53" s="1" t="b">
        <f t="shared" si="3"/>
        <v>0</v>
      </c>
      <c r="X53" s="1" t="e">
        <f>OR(AND(Z53,AA53,#REF!&gt;=0.35*'Daļu izvēle'!J50),NOT(Y53))</f>
        <v>#REF!</v>
      </c>
      <c r="Y53" s="1" t="b">
        <f>AND(NOT(ISBLANK('Daļu izvēle'!AC50)),A53="x")</f>
        <v>0</v>
      </c>
      <c r="Z53" t="b">
        <f t="shared" si="4"/>
        <v>1</v>
      </c>
      <c r="AA53" t="b">
        <f t="shared" si="5"/>
        <v>1</v>
      </c>
      <c r="AC53" s="57" t="b">
        <f>AND($A53="x",'Daļu izvēle'!AC50&lt;&gt;"",'Daļu izvēle'!AC50&lt;&gt;0)</f>
        <v>0</v>
      </c>
      <c r="AD53" s="57" t="b">
        <f t="shared" si="6"/>
        <v>0</v>
      </c>
      <c r="AE53" s="57" t="b">
        <f t="shared" si="7"/>
        <v>1</v>
      </c>
    </row>
    <row r="54" spans="1:31" hidden="1" x14ac:dyDescent="0.3">
      <c r="A54" s="324" t="str">
        <f>SUBSTITUTE('Daļu izvēle'!A51,"0","")</f>
        <v/>
      </c>
      <c r="B54" s="365">
        <f>'Daļu izvēle'!B51</f>
        <v>43</v>
      </c>
      <c r="C54" s="365" t="str">
        <f>'Daļu izvēle'!C51</f>
        <v>Dienvidkurzeme</v>
      </c>
      <c r="D54" s="366" t="str">
        <f>'Daļu izvēle'!D51</f>
        <v>Remtes</v>
      </c>
      <c r="E54" s="467">
        <f>'Daļu izvēle'!AC51</f>
        <v>0</v>
      </c>
      <c r="F54" s="467">
        <f>'Daļu izvēle'!AD51</f>
        <v>0</v>
      </c>
      <c r="G54" s="125">
        <f>'Daļu izvēle'!AE51</f>
        <v>0</v>
      </c>
      <c r="H54" s="126">
        <f>'Daļu izvēle'!AF51</f>
        <v>0</v>
      </c>
      <c r="I54" s="383"/>
      <c r="J54" s="477">
        <f t="shared" si="0"/>
        <v>0</v>
      </c>
      <c r="K54" s="124" t="str">
        <f>IF($AC54,IF(AND($I54&lt;&gt;"",$I54&lt;&gt;0),ROUND(ROUND($I54,3)*Cenas!$B$39*Cenas!B$43,2),0),"")</f>
        <v/>
      </c>
      <c r="L54" s="124" t="str">
        <f>IF($AC54,IF(AND($I54&lt;&gt;"",$I54&lt;&gt;0),ROUND(ROUND($I54,3)*Cenas!$B$39*Cenas!C$43,2),0),"")</f>
        <v/>
      </c>
      <c r="M54" s="124" t="str">
        <f>IF($AC54,IF(AND($I54&lt;&gt;"",$I54&lt;&gt;0),ROUND(ROUND($I54,3)*Cenas!$B$39*Cenas!D$43,2),0),"")</f>
        <v/>
      </c>
      <c r="N54" s="124" t="str">
        <f>IF($AC54,IF(AND($I54&lt;&gt;"",$I54&lt;&gt;0),ROUND(ROUND($I54,3)*Cenas!$B$39*Cenas!E$43,2),0),"")</f>
        <v/>
      </c>
      <c r="O54" s="124" t="str">
        <f>IF($AC54,IF(AND($I54&lt;&gt;"",$I54&lt;&gt;0),ROUND(ROUND($I54,3)*Cenas!$B$39*Cenas!F$43,2),0),"")</f>
        <v/>
      </c>
      <c r="P54" s="124" t="str">
        <f>IF($AC54,IF(AND($I54&lt;&gt;"",$I54&lt;&gt;0),ROUND(ROUND($I54,3)*Cenas!$B$39*Cenas!G$43,2),0),"")</f>
        <v/>
      </c>
      <c r="Q54" s="124" t="str">
        <f>IF($AC54,IF(AND($I54&lt;&gt;"",$I54&lt;&gt;0),ROUND(ROUND($I54,3)*Cenas!$B$39*Cenas!H$43,2),0),"")</f>
        <v/>
      </c>
      <c r="R54" s="147" t="str">
        <f>IF($AC54,IF(AND($I54&lt;&gt;"",$I54&lt;&gt;0),ROUND(ROUND($I54,3)*Cenas!$B$39*Cenas!I$43,2),0),"")</f>
        <v/>
      </c>
      <c r="U54" s="1" t="e">
        <f t="shared" si="1"/>
        <v>#REF!</v>
      </c>
      <c r="V54" s="1" t="b">
        <f t="shared" si="2"/>
        <v>0</v>
      </c>
      <c r="W54" s="1" t="b">
        <f t="shared" si="3"/>
        <v>0</v>
      </c>
      <c r="X54" s="1" t="e">
        <f>OR(AND(Z54,AA54,#REF!&gt;=0.35*'Daļu izvēle'!J51),NOT(Y54))</f>
        <v>#REF!</v>
      </c>
      <c r="Y54" s="1" t="b">
        <f>AND(NOT(ISBLANK('Daļu izvēle'!AC51)),A54="x")</f>
        <v>0</v>
      </c>
      <c r="Z54" t="b">
        <f t="shared" si="4"/>
        <v>1</v>
      </c>
      <c r="AA54" t="b">
        <f t="shared" si="5"/>
        <v>1</v>
      </c>
      <c r="AC54" s="57" t="b">
        <f>AND($A54="x",'Daļu izvēle'!AC51&lt;&gt;"",'Daļu izvēle'!AC51&lt;&gt;0)</f>
        <v>0</v>
      </c>
      <c r="AD54" s="57" t="b">
        <f t="shared" si="6"/>
        <v>0</v>
      </c>
      <c r="AE54" s="57" t="b">
        <f t="shared" si="7"/>
        <v>1</v>
      </c>
    </row>
    <row r="55" spans="1:31" hidden="1" x14ac:dyDescent="0.3">
      <c r="A55" s="324" t="str">
        <f>SUBSTITUTE('Daļu izvēle'!A52,"0","")</f>
        <v/>
      </c>
      <c r="B55" s="365">
        <f>'Daļu izvēle'!B52</f>
        <v>44</v>
      </c>
      <c r="C55" s="365" t="str">
        <f>'Daļu izvēle'!C52</f>
        <v>Dienvidkurzeme</v>
      </c>
      <c r="D55" s="366" t="str">
        <f>'Daļu izvēle'!D52</f>
        <v>Remtes</v>
      </c>
      <c r="E55" s="467">
        <f>'Daļu izvēle'!AC52</f>
        <v>0</v>
      </c>
      <c r="F55" s="467">
        <f>'Daļu izvēle'!AD52</f>
        <v>0</v>
      </c>
      <c r="G55" s="125">
        <f>'Daļu izvēle'!AE52</f>
        <v>0</v>
      </c>
      <c r="H55" s="126">
        <f>'Daļu izvēle'!AF52</f>
        <v>0</v>
      </c>
      <c r="I55" s="383"/>
      <c r="J55" s="477">
        <f t="shared" si="0"/>
        <v>0</v>
      </c>
      <c r="K55" s="124" t="str">
        <f>IF($AC55,IF(AND($I55&lt;&gt;"",$I55&lt;&gt;0),ROUND(ROUND($I55,3)*Cenas!$B$39*Cenas!B$43,2),0),"")</f>
        <v/>
      </c>
      <c r="L55" s="124" t="str">
        <f>IF($AC55,IF(AND($I55&lt;&gt;"",$I55&lt;&gt;0),ROUND(ROUND($I55,3)*Cenas!$B$39*Cenas!C$43,2),0),"")</f>
        <v/>
      </c>
      <c r="M55" s="124" t="str">
        <f>IF($AC55,IF(AND($I55&lt;&gt;"",$I55&lt;&gt;0),ROUND(ROUND($I55,3)*Cenas!$B$39*Cenas!D$43,2),0),"")</f>
        <v/>
      </c>
      <c r="N55" s="124" t="str">
        <f>IF($AC55,IF(AND($I55&lt;&gt;"",$I55&lt;&gt;0),ROUND(ROUND($I55,3)*Cenas!$B$39*Cenas!E$43,2),0),"")</f>
        <v/>
      </c>
      <c r="O55" s="124" t="str">
        <f>IF($AC55,IF(AND($I55&lt;&gt;"",$I55&lt;&gt;0),ROUND(ROUND($I55,3)*Cenas!$B$39*Cenas!F$43,2),0),"")</f>
        <v/>
      </c>
      <c r="P55" s="124" t="str">
        <f>IF($AC55,IF(AND($I55&lt;&gt;"",$I55&lt;&gt;0),ROUND(ROUND($I55,3)*Cenas!$B$39*Cenas!G$43,2),0),"")</f>
        <v/>
      </c>
      <c r="Q55" s="124" t="str">
        <f>IF($AC55,IF(AND($I55&lt;&gt;"",$I55&lt;&gt;0),ROUND(ROUND($I55,3)*Cenas!$B$39*Cenas!H$43,2),0),"")</f>
        <v/>
      </c>
      <c r="R55" s="147" t="str">
        <f>IF($AC55,IF(AND($I55&lt;&gt;"",$I55&lt;&gt;0),ROUND(ROUND($I55,3)*Cenas!$B$39*Cenas!I$43,2),0),"")</f>
        <v/>
      </c>
      <c r="U55" s="1" t="e">
        <f t="shared" si="1"/>
        <v>#REF!</v>
      </c>
      <c r="V55" s="1" t="b">
        <f t="shared" si="2"/>
        <v>0</v>
      </c>
      <c r="W55" s="1" t="b">
        <f t="shared" si="3"/>
        <v>0</v>
      </c>
      <c r="X55" s="1" t="e">
        <f>OR(AND(Z55,AA55,#REF!&gt;=0.35*'Daļu izvēle'!J52),NOT(Y55))</f>
        <v>#REF!</v>
      </c>
      <c r="Y55" s="1" t="b">
        <f>AND(NOT(ISBLANK('Daļu izvēle'!AC52)),A55="x")</f>
        <v>0</v>
      </c>
      <c r="Z55" t="b">
        <f t="shared" si="4"/>
        <v>1</v>
      </c>
      <c r="AA55" t="b">
        <f t="shared" si="5"/>
        <v>1</v>
      </c>
      <c r="AC55" s="57" t="b">
        <f>AND($A55="x",'Daļu izvēle'!AC52&lt;&gt;"",'Daļu izvēle'!AC52&lt;&gt;0)</f>
        <v>0</v>
      </c>
      <c r="AD55" s="57" t="b">
        <f t="shared" si="6"/>
        <v>0</v>
      </c>
      <c r="AE55" s="57" t="b">
        <f t="shared" si="7"/>
        <v>1</v>
      </c>
    </row>
    <row r="56" spans="1:31" hidden="1" x14ac:dyDescent="0.3">
      <c r="A56" s="324" t="str">
        <f>SUBSTITUTE('Daļu izvēle'!A53,"0","")</f>
        <v/>
      </c>
      <c r="B56" s="365">
        <f>'Daļu izvēle'!B53</f>
        <v>45</v>
      </c>
      <c r="C56" s="365" t="str">
        <f>'Daļu izvēle'!C53</f>
        <v>Dienvidkurzeme</v>
      </c>
      <c r="D56" s="366" t="str">
        <f>'Daļu izvēle'!D53</f>
        <v>Remtes</v>
      </c>
      <c r="E56" s="467">
        <f>'Daļu izvēle'!AC53</f>
        <v>0</v>
      </c>
      <c r="F56" s="467">
        <f>'Daļu izvēle'!AD53</f>
        <v>0</v>
      </c>
      <c r="G56" s="125">
        <f>'Daļu izvēle'!AE53</f>
        <v>0</v>
      </c>
      <c r="H56" s="126">
        <f>'Daļu izvēle'!AF53</f>
        <v>0</v>
      </c>
      <c r="I56" s="383"/>
      <c r="J56" s="477">
        <f t="shared" si="0"/>
        <v>0</v>
      </c>
      <c r="K56" s="124" t="str">
        <f>IF($AC56,IF(AND($I56&lt;&gt;"",$I56&lt;&gt;0),ROUND(ROUND($I56,3)*Cenas!$B$39*Cenas!B$43,2),0),"")</f>
        <v/>
      </c>
      <c r="L56" s="124" t="str">
        <f>IF($AC56,IF(AND($I56&lt;&gt;"",$I56&lt;&gt;0),ROUND(ROUND($I56,3)*Cenas!$B$39*Cenas!C$43,2),0),"")</f>
        <v/>
      </c>
      <c r="M56" s="124" t="str">
        <f>IF($AC56,IF(AND($I56&lt;&gt;"",$I56&lt;&gt;0),ROUND(ROUND($I56,3)*Cenas!$B$39*Cenas!D$43,2),0),"")</f>
        <v/>
      </c>
      <c r="N56" s="124" t="str">
        <f>IF($AC56,IF(AND($I56&lt;&gt;"",$I56&lt;&gt;0),ROUND(ROUND($I56,3)*Cenas!$B$39*Cenas!E$43,2),0),"")</f>
        <v/>
      </c>
      <c r="O56" s="124" t="str">
        <f>IF($AC56,IF(AND($I56&lt;&gt;"",$I56&lt;&gt;0),ROUND(ROUND($I56,3)*Cenas!$B$39*Cenas!F$43,2),0),"")</f>
        <v/>
      </c>
      <c r="P56" s="124" t="str">
        <f>IF($AC56,IF(AND($I56&lt;&gt;"",$I56&lt;&gt;0),ROUND(ROUND($I56,3)*Cenas!$B$39*Cenas!G$43,2),0),"")</f>
        <v/>
      </c>
      <c r="Q56" s="124" t="str">
        <f>IF($AC56,IF(AND($I56&lt;&gt;"",$I56&lt;&gt;0),ROUND(ROUND($I56,3)*Cenas!$B$39*Cenas!H$43,2),0),"")</f>
        <v/>
      </c>
      <c r="R56" s="147" t="str">
        <f>IF($AC56,IF(AND($I56&lt;&gt;"",$I56&lt;&gt;0),ROUND(ROUND($I56,3)*Cenas!$B$39*Cenas!I$43,2),0),"")</f>
        <v/>
      </c>
      <c r="U56" s="1" t="e">
        <f t="shared" si="1"/>
        <v>#REF!</v>
      </c>
      <c r="V56" s="1" t="b">
        <f t="shared" si="2"/>
        <v>0</v>
      </c>
      <c r="W56" s="1" t="b">
        <f t="shared" si="3"/>
        <v>0</v>
      </c>
      <c r="X56" s="1" t="e">
        <f>OR(AND(Z56,AA56,#REF!&gt;=0.35*'Daļu izvēle'!J53),NOT(Y56))</f>
        <v>#REF!</v>
      </c>
      <c r="Y56" s="1" t="b">
        <f>AND(NOT(ISBLANK('Daļu izvēle'!AC53)),A56="x")</f>
        <v>0</v>
      </c>
      <c r="Z56" t="b">
        <f t="shared" si="4"/>
        <v>1</v>
      </c>
      <c r="AA56" t="b">
        <f t="shared" si="5"/>
        <v>1</v>
      </c>
      <c r="AC56" s="57" t="b">
        <f>AND($A56="x",'Daļu izvēle'!AC53&lt;&gt;"",'Daļu izvēle'!AC53&lt;&gt;0)</f>
        <v>0</v>
      </c>
      <c r="AD56" s="57" t="b">
        <f t="shared" si="6"/>
        <v>0</v>
      </c>
      <c r="AE56" s="57" t="b">
        <f t="shared" si="7"/>
        <v>1</v>
      </c>
    </row>
    <row r="57" spans="1:31" hidden="1" x14ac:dyDescent="0.3">
      <c r="A57" s="324" t="str">
        <f>SUBSTITUTE('Daļu izvēle'!A54,"0","")</f>
        <v/>
      </c>
      <c r="B57" s="365">
        <f>'Daļu izvēle'!B54</f>
        <v>46</v>
      </c>
      <c r="C57" s="365" t="str">
        <f>'Daļu izvēle'!C54</f>
        <v>Dienvidkurzeme</v>
      </c>
      <c r="D57" s="366" t="str">
        <f>'Daļu izvēle'!D54</f>
        <v>Remtes</v>
      </c>
      <c r="E57" s="467">
        <f>'Daļu izvēle'!AC54</f>
        <v>0</v>
      </c>
      <c r="F57" s="467">
        <f>'Daļu izvēle'!AD54</f>
        <v>0</v>
      </c>
      <c r="G57" s="125">
        <f>'Daļu izvēle'!AE54</f>
        <v>0</v>
      </c>
      <c r="H57" s="126">
        <f>'Daļu izvēle'!AF54</f>
        <v>0</v>
      </c>
      <c r="I57" s="383"/>
      <c r="J57" s="477">
        <f t="shared" si="0"/>
        <v>0</v>
      </c>
      <c r="K57" s="124" t="str">
        <f>IF($AC57,IF(AND($I57&lt;&gt;"",$I57&lt;&gt;0),ROUND(ROUND($I57,3)*Cenas!$B$39*Cenas!B$43,2),0),"")</f>
        <v/>
      </c>
      <c r="L57" s="124" t="str">
        <f>IF($AC57,IF(AND($I57&lt;&gt;"",$I57&lt;&gt;0),ROUND(ROUND($I57,3)*Cenas!$B$39*Cenas!C$43,2),0),"")</f>
        <v/>
      </c>
      <c r="M57" s="124" t="str">
        <f>IF($AC57,IF(AND($I57&lt;&gt;"",$I57&lt;&gt;0),ROUND(ROUND($I57,3)*Cenas!$B$39*Cenas!D$43,2),0),"")</f>
        <v/>
      </c>
      <c r="N57" s="124" t="str">
        <f>IF($AC57,IF(AND($I57&lt;&gt;"",$I57&lt;&gt;0),ROUND(ROUND($I57,3)*Cenas!$B$39*Cenas!E$43,2),0),"")</f>
        <v/>
      </c>
      <c r="O57" s="124" t="str">
        <f>IF($AC57,IF(AND($I57&lt;&gt;"",$I57&lt;&gt;0),ROUND(ROUND($I57,3)*Cenas!$B$39*Cenas!F$43,2),0),"")</f>
        <v/>
      </c>
      <c r="P57" s="124" t="str">
        <f>IF($AC57,IF(AND($I57&lt;&gt;"",$I57&lt;&gt;0),ROUND(ROUND($I57,3)*Cenas!$B$39*Cenas!G$43,2),0),"")</f>
        <v/>
      </c>
      <c r="Q57" s="124" t="str">
        <f>IF($AC57,IF(AND($I57&lt;&gt;"",$I57&lt;&gt;0),ROUND(ROUND($I57,3)*Cenas!$B$39*Cenas!H$43,2),0),"")</f>
        <v/>
      </c>
      <c r="R57" s="147" t="str">
        <f>IF($AC57,IF(AND($I57&lt;&gt;"",$I57&lt;&gt;0),ROUND(ROUND($I57,3)*Cenas!$B$39*Cenas!I$43,2),0),"")</f>
        <v/>
      </c>
      <c r="U57" s="1" t="e">
        <f t="shared" si="1"/>
        <v>#REF!</v>
      </c>
      <c r="V57" s="1" t="b">
        <f t="shared" si="2"/>
        <v>0</v>
      </c>
      <c r="W57" s="1" t="b">
        <f t="shared" si="3"/>
        <v>0</v>
      </c>
      <c r="X57" s="1" t="e">
        <f>OR(AND(Z57,AA57,#REF!&gt;=0.35*'Daļu izvēle'!J54),NOT(Y57))</f>
        <v>#REF!</v>
      </c>
      <c r="Y57" s="1" t="b">
        <f>AND(NOT(ISBLANK('Daļu izvēle'!AC54)),A57="x")</f>
        <v>0</v>
      </c>
      <c r="Z57" t="b">
        <f t="shared" si="4"/>
        <v>1</v>
      </c>
      <c r="AA57" t="b">
        <f t="shared" si="5"/>
        <v>1</v>
      </c>
      <c r="AC57" s="57" t="b">
        <f>AND($A57="x",'Daļu izvēle'!AC54&lt;&gt;"",'Daļu izvēle'!AC54&lt;&gt;0)</f>
        <v>0</v>
      </c>
      <c r="AD57" s="57" t="b">
        <f t="shared" si="6"/>
        <v>0</v>
      </c>
      <c r="AE57" s="57" t="b">
        <f t="shared" si="7"/>
        <v>1</v>
      </c>
    </row>
    <row r="58" spans="1:31" hidden="1" x14ac:dyDescent="0.3">
      <c r="A58" s="324" t="str">
        <f>SUBSTITUTE('Daļu izvēle'!A55,"0","")</f>
        <v/>
      </c>
      <c r="B58" s="365">
        <f>'Daļu izvēle'!B55</f>
        <v>47</v>
      </c>
      <c r="C58" s="365" t="str">
        <f>'Daļu izvēle'!C55</f>
        <v>Dienvidkurzeme</v>
      </c>
      <c r="D58" s="366" t="str">
        <f>'Daļu izvēle'!D55</f>
        <v>Grobiņas</v>
      </c>
      <c r="E58" s="467">
        <f>'Daļu izvēle'!AC55</f>
        <v>60</v>
      </c>
      <c r="F58" s="467">
        <f>'Daļu izvēle'!AD55</f>
        <v>50</v>
      </c>
      <c r="G58" s="125">
        <f>'Daļu izvēle'!AE55</f>
        <v>0</v>
      </c>
      <c r="H58" s="126">
        <f>'Daļu izvēle'!AF55</f>
        <v>0</v>
      </c>
      <c r="I58" s="383"/>
      <c r="J58" s="477">
        <f t="shared" si="0"/>
        <v>0</v>
      </c>
      <c r="K58" s="124" t="str">
        <f>IF($AC58,IF(AND($I58&lt;&gt;"",$I58&lt;&gt;0),ROUND(ROUND($I58,3)*Cenas!$B$39*Cenas!B$43,2),0),"")</f>
        <v/>
      </c>
      <c r="L58" s="124" t="str">
        <f>IF($AC58,IF(AND($I58&lt;&gt;"",$I58&lt;&gt;0),ROUND(ROUND($I58,3)*Cenas!$B$39*Cenas!C$43,2),0),"")</f>
        <v/>
      </c>
      <c r="M58" s="124" t="str">
        <f>IF($AC58,IF(AND($I58&lt;&gt;"",$I58&lt;&gt;0),ROUND(ROUND($I58,3)*Cenas!$B$39*Cenas!D$43,2),0),"")</f>
        <v/>
      </c>
      <c r="N58" s="124" t="str">
        <f>IF($AC58,IF(AND($I58&lt;&gt;"",$I58&lt;&gt;0),ROUND(ROUND($I58,3)*Cenas!$B$39*Cenas!E$43,2),0),"")</f>
        <v/>
      </c>
      <c r="O58" s="124" t="str">
        <f>IF($AC58,IF(AND($I58&lt;&gt;"",$I58&lt;&gt;0),ROUND(ROUND($I58,3)*Cenas!$B$39*Cenas!F$43,2),0),"")</f>
        <v/>
      </c>
      <c r="P58" s="124" t="str">
        <f>IF($AC58,IF(AND($I58&lt;&gt;"",$I58&lt;&gt;0),ROUND(ROUND($I58,3)*Cenas!$B$39*Cenas!G$43,2),0),"")</f>
        <v/>
      </c>
      <c r="Q58" s="124" t="str">
        <f>IF($AC58,IF(AND($I58&lt;&gt;"",$I58&lt;&gt;0),ROUND(ROUND($I58,3)*Cenas!$B$39*Cenas!H$43,2),0),"")</f>
        <v/>
      </c>
      <c r="R58" s="147" t="str">
        <f>IF($AC58,IF(AND($I58&lt;&gt;"",$I58&lt;&gt;0),ROUND(ROUND($I58,3)*Cenas!$B$39*Cenas!I$43,2),0),"")</f>
        <v/>
      </c>
      <c r="U58" s="1" t="e">
        <f t="shared" si="1"/>
        <v>#REF!</v>
      </c>
      <c r="V58" s="1" t="b">
        <f t="shared" si="2"/>
        <v>0</v>
      </c>
      <c r="W58" s="1" t="b">
        <f t="shared" si="3"/>
        <v>0</v>
      </c>
      <c r="X58" s="1" t="e">
        <f>OR(AND(Z58,AA58,#REF!&gt;=0.35*'Daļu izvēle'!J55),NOT(Y58))</f>
        <v>#REF!</v>
      </c>
      <c r="Y58" s="1" t="b">
        <f>AND(NOT(ISBLANK('Daļu izvēle'!AC55)),A58="x")</f>
        <v>0</v>
      </c>
      <c r="Z58" t="b">
        <f t="shared" si="4"/>
        <v>1</v>
      </c>
      <c r="AA58" t="b">
        <f t="shared" si="5"/>
        <v>1</v>
      </c>
      <c r="AC58" s="57" t="b">
        <f>AND($A58="x",'Daļu izvēle'!AC55&lt;&gt;"",'Daļu izvēle'!AC55&lt;&gt;0)</f>
        <v>0</v>
      </c>
      <c r="AD58" s="57" t="b">
        <f t="shared" si="6"/>
        <v>0</v>
      </c>
      <c r="AE58" s="57" t="b">
        <f t="shared" si="7"/>
        <v>1</v>
      </c>
    </row>
    <row r="59" spans="1:31" hidden="1" x14ac:dyDescent="0.3">
      <c r="A59" s="324" t="str">
        <f>SUBSTITUTE('Daļu izvēle'!A56,"0","")</f>
        <v/>
      </c>
      <c r="B59" s="365">
        <f>'Daļu izvēle'!B56</f>
        <v>48</v>
      </c>
      <c r="C59" s="365" t="str">
        <f>'Daļu izvēle'!C56</f>
        <v>Dienvidkurzeme</v>
      </c>
      <c r="D59" s="366" t="str">
        <f>'Daļu izvēle'!D56</f>
        <v>Grobiņas</v>
      </c>
      <c r="E59" s="467">
        <f>'Daļu izvēle'!AC56</f>
        <v>0</v>
      </c>
      <c r="F59" s="467">
        <f>'Daļu izvēle'!AD56</f>
        <v>0</v>
      </c>
      <c r="G59" s="125">
        <f>'Daļu izvēle'!AE56</f>
        <v>0</v>
      </c>
      <c r="H59" s="126">
        <f>'Daļu izvēle'!AF56</f>
        <v>0</v>
      </c>
      <c r="I59" s="383"/>
      <c r="J59" s="477">
        <f t="shared" si="0"/>
        <v>0</v>
      </c>
      <c r="K59" s="124" t="str">
        <f>IF($AC59,IF(AND($I59&lt;&gt;"",$I59&lt;&gt;0),ROUND(ROUND($I59,3)*Cenas!$B$39*Cenas!B$43,2),0),"")</f>
        <v/>
      </c>
      <c r="L59" s="124" t="str">
        <f>IF($AC59,IF(AND($I59&lt;&gt;"",$I59&lt;&gt;0),ROUND(ROUND($I59,3)*Cenas!$B$39*Cenas!C$43,2),0),"")</f>
        <v/>
      </c>
      <c r="M59" s="124" t="str">
        <f>IF($AC59,IF(AND($I59&lt;&gt;"",$I59&lt;&gt;0),ROUND(ROUND($I59,3)*Cenas!$B$39*Cenas!D$43,2),0),"")</f>
        <v/>
      </c>
      <c r="N59" s="124" t="str">
        <f>IF($AC59,IF(AND($I59&lt;&gt;"",$I59&lt;&gt;0),ROUND(ROUND($I59,3)*Cenas!$B$39*Cenas!E$43,2),0),"")</f>
        <v/>
      </c>
      <c r="O59" s="124" t="str">
        <f>IF($AC59,IF(AND($I59&lt;&gt;"",$I59&lt;&gt;0),ROUND(ROUND($I59,3)*Cenas!$B$39*Cenas!F$43,2),0),"")</f>
        <v/>
      </c>
      <c r="P59" s="124" t="str">
        <f>IF($AC59,IF(AND($I59&lt;&gt;"",$I59&lt;&gt;0),ROUND(ROUND($I59,3)*Cenas!$B$39*Cenas!G$43,2),0),"")</f>
        <v/>
      </c>
      <c r="Q59" s="124" t="str">
        <f>IF($AC59,IF(AND($I59&lt;&gt;"",$I59&lt;&gt;0),ROUND(ROUND($I59,3)*Cenas!$B$39*Cenas!H$43,2),0),"")</f>
        <v/>
      </c>
      <c r="R59" s="147" t="str">
        <f>IF($AC59,IF(AND($I59&lt;&gt;"",$I59&lt;&gt;0),ROUND(ROUND($I59,3)*Cenas!$B$39*Cenas!I$43,2),0),"")</f>
        <v/>
      </c>
      <c r="U59" s="1" t="e">
        <f t="shared" si="1"/>
        <v>#REF!</v>
      </c>
      <c r="V59" s="1" t="b">
        <f t="shared" si="2"/>
        <v>0</v>
      </c>
      <c r="W59" s="1" t="b">
        <f t="shared" si="3"/>
        <v>0</v>
      </c>
      <c r="X59" s="1" t="e">
        <f>OR(AND(Z59,AA59,#REF!&gt;=0.35*'Daļu izvēle'!J56),NOT(Y59))</f>
        <v>#REF!</v>
      </c>
      <c r="Y59" s="1" t="b">
        <f>AND(NOT(ISBLANK('Daļu izvēle'!AC56)),A59="x")</f>
        <v>0</v>
      </c>
      <c r="Z59" t="b">
        <f t="shared" si="4"/>
        <v>1</v>
      </c>
      <c r="AA59" t="b">
        <f t="shared" si="5"/>
        <v>1</v>
      </c>
      <c r="AC59" s="57" t="b">
        <f>AND($A59="x",'Daļu izvēle'!AC56&lt;&gt;"",'Daļu izvēle'!AC56&lt;&gt;0)</f>
        <v>0</v>
      </c>
      <c r="AD59" s="57" t="b">
        <f t="shared" si="6"/>
        <v>0</v>
      </c>
      <c r="AE59" s="57" t="b">
        <f t="shared" si="7"/>
        <v>1</v>
      </c>
    </row>
    <row r="60" spans="1:31" hidden="1" x14ac:dyDescent="0.3">
      <c r="A60" s="324" t="str">
        <f>SUBSTITUTE('Daļu izvēle'!A57,"0","")</f>
        <v/>
      </c>
      <c r="B60" s="365">
        <f>'Daļu izvēle'!B57</f>
        <v>49</v>
      </c>
      <c r="C60" s="365" t="str">
        <f>'Daļu izvēle'!C57</f>
        <v>Dienvidkurzeme</v>
      </c>
      <c r="D60" s="366" t="str">
        <f>'Daļu izvēle'!D57</f>
        <v>Grobiņas</v>
      </c>
      <c r="E60" s="467">
        <f>'Daļu izvēle'!AC57</f>
        <v>0</v>
      </c>
      <c r="F60" s="467">
        <f>'Daļu izvēle'!AD57</f>
        <v>0</v>
      </c>
      <c r="G60" s="125">
        <f>'Daļu izvēle'!AE57</f>
        <v>0</v>
      </c>
      <c r="H60" s="126">
        <f>'Daļu izvēle'!AF57</f>
        <v>0</v>
      </c>
      <c r="I60" s="383"/>
      <c r="J60" s="477">
        <f t="shared" si="0"/>
        <v>0</v>
      </c>
      <c r="K60" s="124" t="str">
        <f>IF($AC60,IF(AND($I60&lt;&gt;"",$I60&lt;&gt;0),ROUND(ROUND($I60,3)*Cenas!$B$39*Cenas!B$43,2),0),"")</f>
        <v/>
      </c>
      <c r="L60" s="124" t="str">
        <f>IF($AC60,IF(AND($I60&lt;&gt;"",$I60&lt;&gt;0),ROUND(ROUND($I60,3)*Cenas!$B$39*Cenas!C$43,2),0),"")</f>
        <v/>
      </c>
      <c r="M60" s="124" t="str">
        <f>IF($AC60,IF(AND($I60&lt;&gt;"",$I60&lt;&gt;0),ROUND(ROUND($I60,3)*Cenas!$B$39*Cenas!D$43,2),0),"")</f>
        <v/>
      </c>
      <c r="N60" s="124" t="str">
        <f>IF($AC60,IF(AND($I60&lt;&gt;"",$I60&lt;&gt;0),ROUND(ROUND($I60,3)*Cenas!$B$39*Cenas!E$43,2),0),"")</f>
        <v/>
      </c>
      <c r="O60" s="124" t="str">
        <f>IF($AC60,IF(AND($I60&lt;&gt;"",$I60&lt;&gt;0),ROUND(ROUND($I60,3)*Cenas!$B$39*Cenas!F$43,2),0),"")</f>
        <v/>
      </c>
      <c r="P60" s="124" t="str">
        <f>IF($AC60,IF(AND($I60&lt;&gt;"",$I60&lt;&gt;0),ROUND(ROUND($I60,3)*Cenas!$B$39*Cenas!G$43,2),0),"")</f>
        <v/>
      </c>
      <c r="Q60" s="124" t="str">
        <f>IF($AC60,IF(AND($I60&lt;&gt;"",$I60&lt;&gt;0),ROUND(ROUND($I60,3)*Cenas!$B$39*Cenas!H$43,2),0),"")</f>
        <v/>
      </c>
      <c r="R60" s="147" t="str">
        <f>IF($AC60,IF(AND($I60&lt;&gt;"",$I60&lt;&gt;0),ROUND(ROUND($I60,3)*Cenas!$B$39*Cenas!I$43,2),0),"")</f>
        <v/>
      </c>
      <c r="U60" s="1" t="e">
        <f t="shared" si="1"/>
        <v>#REF!</v>
      </c>
      <c r="V60" s="1" t="b">
        <f t="shared" si="2"/>
        <v>0</v>
      </c>
      <c r="W60" s="1" t="b">
        <f t="shared" si="3"/>
        <v>0</v>
      </c>
      <c r="X60" s="1" t="e">
        <f>OR(AND(Z60,AA60,#REF!&gt;=0.35*'Daļu izvēle'!J57),NOT(Y60))</f>
        <v>#REF!</v>
      </c>
      <c r="Y60" s="1" t="b">
        <f>AND(NOT(ISBLANK('Daļu izvēle'!AC57)),A60="x")</f>
        <v>0</v>
      </c>
      <c r="Z60" t="b">
        <f t="shared" si="4"/>
        <v>1</v>
      </c>
      <c r="AA60" t="b">
        <f t="shared" si="5"/>
        <v>1</v>
      </c>
      <c r="AC60" s="57" t="b">
        <f>AND($A60="x",'Daļu izvēle'!AC57&lt;&gt;"",'Daļu izvēle'!AC57&lt;&gt;0)</f>
        <v>0</v>
      </c>
      <c r="AD60" s="57" t="b">
        <f t="shared" si="6"/>
        <v>0</v>
      </c>
      <c r="AE60" s="57" t="b">
        <f t="shared" si="7"/>
        <v>1</v>
      </c>
    </row>
    <row r="61" spans="1:31" hidden="1" x14ac:dyDescent="0.3">
      <c r="A61" s="324" t="str">
        <f>SUBSTITUTE('Daļu izvēle'!A58,"0","")</f>
        <v/>
      </c>
      <c r="B61" s="365">
        <f>'Daļu izvēle'!B58</f>
        <v>50</v>
      </c>
      <c r="C61" s="365" t="str">
        <f>'Daļu izvēle'!C58</f>
        <v>Dienvidkurzeme</v>
      </c>
      <c r="D61" s="366" t="str">
        <f>'Daļu izvēle'!D58</f>
        <v>Grobiņas</v>
      </c>
      <c r="E61" s="467">
        <f>'Daļu izvēle'!AC58</f>
        <v>40</v>
      </c>
      <c r="F61" s="467">
        <f>'Daļu izvēle'!AD58</f>
        <v>0</v>
      </c>
      <c r="G61" s="125">
        <f>'Daļu izvēle'!AE58</f>
        <v>0</v>
      </c>
      <c r="H61" s="126">
        <f>'Daļu izvēle'!AF58</f>
        <v>0</v>
      </c>
      <c r="I61" s="383"/>
      <c r="J61" s="477">
        <f t="shared" si="0"/>
        <v>0</v>
      </c>
      <c r="K61" s="124" t="str">
        <f>IF($AC61,IF(AND($I61&lt;&gt;"",$I61&lt;&gt;0),ROUND(ROUND($I61,3)*Cenas!$B$39*Cenas!B$43,2),0),"")</f>
        <v/>
      </c>
      <c r="L61" s="124" t="str">
        <f>IF($AC61,IF(AND($I61&lt;&gt;"",$I61&lt;&gt;0),ROUND(ROUND($I61,3)*Cenas!$B$39*Cenas!C$43,2),0),"")</f>
        <v/>
      </c>
      <c r="M61" s="124" t="str">
        <f>IF($AC61,IF(AND($I61&lt;&gt;"",$I61&lt;&gt;0),ROUND(ROUND($I61,3)*Cenas!$B$39*Cenas!D$43,2),0),"")</f>
        <v/>
      </c>
      <c r="N61" s="124" t="str">
        <f>IF($AC61,IF(AND($I61&lt;&gt;"",$I61&lt;&gt;0),ROUND(ROUND($I61,3)*Cenas!$B$39*Cenas!E$43,2),0),"")</f>
        <v/>
      </c>
      <c r="O61" s="124" t="str">
        <f>IF($AC61,IF(AND($I61&lt;&gt;"",$I61&lt;&gt;0),ROUND(ROUND($I61,3)*Cenas!$B$39*Cenas!F$43,2),0),"")</f>
        <v/>
      </c>
      <c r="P61" s="124" t="str">
        <f>IF($AC61,IF(AND($I61&lt;&gt;"",$I61&lt;&gt;0),ROUND(ROUND($I61,3)*Cenas!$B$39*Cenas!G$43,2),0),"")</f>
        <v/>
      </c>
      <c r="Q61" s="124" t="str">
        <f>IF($AC61,IF(AND($I61&lt;&gt;"",$I61&lt;&gt;0),ROUND(ROUND($I61,3)*Cenas!$B$39*Cenas!H$43,2),0),"")</f>
        <v/>
      </c>
      <c r="R61" s="147" t="str">
        <f>IF($AC61,IF(AND($I61&lt;&gt;"",$I61&lt;&gt;0),ROUND(ROUND($I61,3)*Cenas!$B$39*Cenas!I$43,2),0),"")</f>
        <v/>
      </c>
      <c r="U61" s="1" t="e">
        <f t="shared" si="1"/>
        <v>#REF!</v>
      </c>
      <c r="V61" s="1" t="b">
        <f t="shared" si="2"/>
        <v>0</v>
      </c>
      <c r="W61" s="1" t="b">
        <f t="shared" si="3"/>
        <v>0</v>
      </c>
      <c r="X61" s="1" t="e">
        <f>OR(AND(Z61,AA61,#REF!&gt;=0.35*'Daļu izvēle'!J58),NOT(Y61))</f>
        <v>#REF!</v>
      </c>
      <c r="Y61" s="1" t="b">
        <f>AND(NOT(ISBLANK('Daļu izvēle'!AC58)),A61="x")</f>
        <v>0</v>
      </c>
      <c r="Z61" t="b">
        <f t="shared" si="4"/>
        <v>1</v>
      </c>
      <c r="AA61" t="b">
        <f t="shared" si="5"/>
        <v>1</v>
      </c>
      <c r="AC61" s="57" t="b">
        <f>AND($A61="x",'Daļu izvēle'!AC58&lt;&gt;"",'Daļu izvēle'!AC58&lt;&gt;0)</f>
        <v>0</v>
      </c>
      <c r="AD61" s="57" t="b">
        <f t="shared" si="6"/>
        <v>0</v>
      </c>
      <c r="AE61" s="57" t="b">
        <f t="shared" si="7"/>
        <v>1</v>
      </c>
    </row>
    <row r="62" spans="1:31" hidden="1" x14ac:dyDescent="0.3">
      <c r="A62" s="324" t="str">
        <f>SUBSTITUTE('Daļu izvēle'!A59,"0","")</f>
        <v/>
      </c>
      <c r="B62" s="365">
        <f>'Daļu izvēle'!B59</f>
        <v>51</v>
      </c>
      <c r="C62" s="365" t="str">
        <f>'Daļu izvēle'!C59</f>
        <v>Dienvidkurzeme</v>
      </c>
      <c r="D62" s="366" t="str">
        <f>'Daļu izvēle'!D59</f>
        <v>Grobiņas</v>
      </c>
      <c r="E62" s="467">
        <f>'Daļu izvēle'!AC59</f>
        <v>30</v>
      </c>
      <c r="F62" s="467">
        <f>'Daļu izvēle'!AD59</f>
        <v>0</v>
      </c>
      <c r="G62" s="125">
        <f>'Daļu izvēle'!AE59</f>
        <v>0</v>
      </c>
      <c r="H62" s="126">
        <f>'Daļu izvēle'!AF59</f>
        <v>0</v>
      </c>
      <c r="I62" s="383"/>
      <c r="J62" s="477">
        <f t="shared" si="0"/>
        <v>0</v>
      </c>
      <c r="K62" s="124" t="str">
        <f>IF($AC62,IF(AND($I62&lt;&gt;"",$I62&lt;&gt;0),ROUND(ROUND($I62,3)*Cenas!$B$39*Cenas!B$43,2),0),"")</f>
        <v/>
      </c>
      <c r="L62" s="124" t="str">
        <f>IF($AC62,IF(AND($I62&lt;&gt;"",$I62&lt;&gt;0),ROUND(ROUND($I62,3)*Cenas!$B$39*Cenas!C$43,2),0),"")</f>
        <v/>
      </c>
      <c r="M62" s="124" t="str">
        <f>IF($AC62,IF(AND($I62&lt;&gt;"",$I62&lt;&gt;0),ROUND(ROUND($I62,3)*Cenas!$B$39*Cenas!D$43,2),0),"")</f>
        <v/>
      </c>
      <c r="N62" s="124" t="str">
        <f>IF($AC62,IF(AND($I62&lt;&gt;"",$I62&lt;&gt;0),ROUND(ROUND($I62,3)*Cenas!$B$39*Cenas!E$43,2),0),"")</f>
        <v/>
      </c>
      <c r="O62" s="124" t="str">
        <f>IF($AC62,IF(AND($I62&lt;&gt;"",$I62&lt;&gt;0),ROUND(ROUND($I62,3)*Cenas!$B$39*Cenas!F$43,2),0),"")</f>
        <v/>
      </c>
      <c r="P62" s="124" t="str">
        <f>IF($AC62,IF(AND($I62&lt;&gt;"",$I62&lt;&gt;0),ROUND(ROUND($I62,3)*Cenas!$B$39*Cenas!G$43,2),0),"")</f>
        <v/>
      </c>
      <c r="Q62" s="124" t="str">
        <f>IF($AC62,IF(AND($I62&lt;&gt;"",$I62&lt;&gt;0),ROUND(ROUND($I62,3)*Cenas!$B$39*Cenas!H$43,2),0),"")</f>
        <v/>
      </c>
      <c r="R62" s="147" t="str">
        <f>IF($AC62,IF(AND($I62&lt;&gt;"",$I62&lt;&gt;0),ROUND(ROUND($I62,3)*Cenas!$B$39*Cenas!I$43,2),0),"")</f>
        <v/>
      </c>
      <c r="U62" s="1" t="e">
        <f t="shared" si="1"/>
        <v>#REF!</v>
      </c>
      <c r="V62" s="1" t="b">
        <f t="shared" si="2"/>
        <v>0</v>
      </c>
      <c r="W62" s="1" t="b">
        <f t="shared" si="3"/>
        <v>0</v>
      </c>
      <c r="X62" s="1" t="e">
        <f>OR(AND(Z62,AA62,#REF!&gt;=0.35*'Daļu izvēle'!J59),NOT(Y62))</f>
        <v>#REF!</v>
      </c>
      <c r="Y62" s="1" t="b">
        <f>AND(NOT(ISBLANK('Daļu izvēle'!AC59)),A62="x")</f>
        <v>0</v>
      </c>
      <c r="Z62" t="b">
        <f t="shared" si="4"/>
        <v>1</v>
      </c>
      <c r="AA62" t="b">
        <f t="shared" si="5"/>
        <v>1</v>
      </c>
      <c r="AC62" s="57" t="b">
        <f>AND($A62="x",'Daļu izvēle'!AC59&lt;&gt;"",'Daļu izvēle'!AC59&lt;&gt;0)</f>
        <v>0</v>
      </c>
      <c r="AD62" s="57" t="b">
        <f t="shared" si="6"/>
        <v>0</v>
      </c>
      <c r="AE62" s="57" t="b">
        <f t="shared" si="7"/>
        <v>1</v>
      </c>
    </row>
    <row r="63" spans="1:31" hidden="1" x14ac:dyDescent="0.3">
      <c r="A63" s="324" t="str">
        <f>SUBSTITUTE('Daļu izvēle'!A60,"0","")</f>
        <v/>
      </c>
      <c r="B63" s="365">
        <f>'Daļu izvēle'!B60</f>
        <v>52</v>
      </c>
      <c r="C63" s="365" t="str">
        <f>'Daļu izvēle'!C60</f>
        <v>Dienvidkurzeme</v>
      </c>
      <c r="D63" s="366" t="str">
        <f>'Daļu izvēle'!D60</f>
        <v>Grobiņas</v>
      </c>
      <c r="E63" s="467">
        <f>'Daļu izvēle'!AC60</f>
        <v>0</v>
      </c>
      <c r="F63" s="467">
        <f>'Daļu izvēle'!AD60</f>
        <v>0</v>
      </c>
      <c r="G63" s="125">
        <f>'Daļu izvēle'!AE60</f>
        <v>0</v>
      </c>
      <c r="H63" s="126">
        <f>'Daļu izvēle'!AF60</f>
        <v>0</v>
      </c>
      <c r="I63" s="383"/>
      <c r="J63" s="477">
        <f t="shared" si="0"/>
        <v>0</v>
      </c>
      <c r="K63" s="124" t="str">
        <f>IF($AC63,IF(AND($I63&lt;&gt;"",$I63&lt;&gt;0),ROUND(ROUND($I63,3)*Cenas!$B$39*Cenas!B$43,2),0),"")</f>
        <v/>
      </c>
      <c r="L63" s="124" t="str">
        <f>IF($AC63,IF(AND($I63&lt;&gt;"",$I63&lt;&gt;0),ROUND(ROUND($I63,3)*Cenas!$B$39*Cenas!C$43,2),0),"")</f>
        <v/>
      </c>
      <c r="M63" s="124" t="str">
        <f>IF($AC63,IF(AND($I63&lt;&gt;"",$I63&lt;&gt;0),ROUND(ROUND($I63,3)*Cenas!$B$39*Cenas!D$43,2),0),"")</f>
        <v/>
      </c>
      <c r="N63" s="124" t="str">
        <f>IF($AC63,IF(AND($I63&lt;&gt;"",$I63&lt;&gt;0),ROUND(ROUND($I63,3)*Cenas!$B$39*Cenas!E$43,2),0),"")</f>
        <v/>
      </c>
      <c r="O63" s="124" t="str">
        <f>IF($AC63,IF(AND($I63&lt;&gt;"",$I63&lt;&gt;0),ROUND(ROUND($I63,3)*Cenas!$B$39*Cenas!F$43,2),0),"")</f>
        <v/>
      </c>
      <c r="P63" s="124" t="str">
        <f>IF($AC63,IF(AND($I63&lt;&gt;"",$I63&lt;&gt;0),ROUND(ROUND($I63,3)*Cenas!$B$39*Cenas!G$43,2),0),"")</f>
        <v/>
      </c>
      <c r="Q63" s="124" t="str">
        <f>IF($AC63,IF(AND($I63&lt;&gt;"",$I63&lt;&gt;0),ROUND(ROUND($I63,3)*Cenas!$B$39*Cenas!H$43,2),0),"")</f>
        <v/>
      </c>
      <c r="R63" s="147" t="str">
        <f>IF($AC63,IF(AND($I63&lt;&gt;"",$I63&lt;&gt;0),ROUND(ROUND($I63,3)*Cenas!$B$39*Cenas!I$43,2),0),"")</f>
        <v/>
      </c>
      <c r="U63" s="1" t="e">
        <f t="shared" si="1"/>
        <v>#REF!</v>
      </c>
      <c r="V63" s="1" t="b">
        <f t="shared" si="2"/>
        <v>0</v>
      </c>
      <c r="W63" s="1" t="b">
        <f t="shared" si="3"/>
        <v>0</v>
      </c>
      <c r="X63" s="1" t="e">
        <f>OR(AND(Z63,AA63,#REF!&gt;=0.35*'Daļu izvēle'!J60),NOT(Y63))</f>
        <v>#REF!</v>
      </c>
      <c r="Y63" s="1" t="b">
        <f>AND(NOT(ISBLANK('Daļu izvēle'!AC60)),A63="x")</f>
        <v>0</v>
      </c>
      <c r="Z63" t="b">
        <f t="shared" si="4"/>
        <v>1</v>
      </c>
      <c r="AA63" t="b">
        <f t="shared" si="5"/>
        <v>1</v>
      </c>
      <c r="AC63" s="57" t="b">
        <f>AND($A63="x",'Daļu izvēle'!AC60&lt;&gt;"",'Daļu izvēle'!AC60&lt;&gt;0)</f>
        <v>0</v>
      </c>
      <c r="AD63" s="57" t="b">
        <f t="shared" si="6"/>
        <v>0</v>
      </c>
      <c r="AE63" s="57" t="b">
        <f t="shared" si="7"/>
        <v>1</v>
      </c>
    </row>
    <row r="64" spans="1:31" hidden="1" x14ac:dyDescent="0.3">
      <c r="A64" s="324" t="str">
        <f>SUBSTITUTE('Daļu izvēle'!A61,"0","")</f>
        <v/>
      </c>
      <c r="B64" s="365">
        <f>'Daļu izvēle'!B61</f>
        <v>53</v>
      </c>
      <c r="C64" s="365" t="str">
        <f>'Daļu izvēle'!C61</f>
        <v>Dienvidkurzeme</v>
      </c>
      <c r="D64" s="366" t="str">
        <f>'Daļu izvēle'!D61</f>
        <v>Grobiņas</v>
      </c>
      <c r="E64" s="467">
        <f>'Daļu izvēle'!AC61</f>
        <v>0</v>
      </c>
      <c r="F64" s="467">
        <f>'Daļu izvēle'!AD61</f>
        <v>0</v>
      </c>
      <c r="G64" s="125">
        <f>'Daļu izvēle'!AE61</f>
        <v>0</v>
      </c>
      <c r="H64" s="126">
        <f>'Daļu izvēle'!AF61</f>
        <v>0</v>
      </c>
      <c r="I64" s="383"/>
      <c r="J64" s="477">
        <f t="shared" si="0"/>
        <v>0</v>
      </c>
      <c r="K64" s="124" t="str">
        <f>IF($AC64,IF(AND($I64&lt;&gt;"",$I64&lt;&gt;0),ROUND(ROUND($I64,3)*Cenas!$B$39*Cenas!B$43,2),0),"")</f>
        <v/>
      </c>
      <c r="L64" s="124" t="str">
        <f>IF($AC64,IF(AND($I64&lt;&gt;"",$I64&lt;&gt;0),ROUND(ROUND($I64,3)*Cenas!$B$39*Cenas!C$43,2),0),"")</f>
        <v/>
      </c>
      <c r="M64" s="124" t="str">
        <f>IF($AC64,IF(AND($I64&lt;&gt;"",$I64&lt;&gt;0),ROUND(ROUND($I64,3)*Cenas!$B$39*Cenas!D$43,2),0),"")</f>
        <v/>
      </c>
      <c r="N64" s="124" t="str">
        <f>IF($AC64,IF(AND($I64&lt;&gt;"",$I64&lt;&gt;0),ROUND(ROUND($I64,3)*Cenas!$B$39*Cenas!E$43,2),0),"")</f>
        <v/>
      </c>
      <c r="O64" s="124" t="str">
        <f>IF($AC64,IF(AND($I64&lt;&gt;"",$I64&lt;&gt;0),ROUND(ROUND($I64,3)*Cenas!$B$39*Cenas!F$43,2),0),"")</f>
        <v/>
      </c>
      <c r="P64" s="124" t="str">
        <f>IF($AC64,IF(AND($I64&lt;&gt;"",$I64&lt;&gt;0),ROUND(ROUND($I64,3)*Cenas!$B$39*Cenas!G$43,2),0),"")</f>
        <v/>
      </c>
      <c r="Q64" s="124" t="str">
        <f>IF($AC64,IF(AND($I64&lt;&gt;"",$I64&lt;&gt;0),ROUND(ROUND($I64,3)*Cenas!$B$39*Cenas!H$43,2),0),"")</f>
        <v/>
      </c>
      <c r="R64" s="147" t="str">
        <f>IF($AC64,IF(AND($I64&lt;&gt;"",$I64&lt;&gt;0),ROUND(ROUND($I64,3)*Cenas!$B$39*Cenas!I$43,2),0),"")</f>
        <v/>
      </c>
      <c r="U64" s="1" t="e">
        <f t="shared" si="1"/>
        <v>#REF!</v>
      </c>
      <c r="V64" s="1" t="b">
        <f t="shared" si="2"/>
        <v>0</v>
      </c>
      <c r="W64" s="1" t="b">
        <f t="shared" si="3"/>
        <v>0</v>
      </c>
      <c r="X64" s="1" t="e">
        <f>OR(AND(Z64,AA64,#REF!&gt;=0.35*'Daļu izvēle'!J61),NOT(Y64))</f>
        <v>#REF!</v>
      </c>
      <c r="Y64" s="1" t="b">
        <f>AND(NOT(ISBLANK('Daļu izvēle'!AC61)),A64="x")</f>
        <v>0</v>
      </c>
      <c r="Z64" t="b">
        <f t="shared" si="4"/>
        <v>1</v>
      </c>
      <c r="AA64" t="b">
        <f t="shared" si="5"/>
        <v>1</v>
      </c>
      <c r="AC64" s="57" t="b">
        <f>AND($A64="x",'Daļu izvēle'!AC61&lt;&gt;"",'Daļu izvēle'!AC61&lt;&gt;0)</f>
        <v>0</v>
      </c>
      <c r="AD64" s="57" t="b">
        <f t="shared" si="6"/>
        <v>0</v>
      </c>
      <c r="AE64" s="57" t="b">
        <f t="shared" si="7"/>
        <v>1</v>
      </c>
    </row>
    <row r="65" spans="1:31" hidden="1" x14ac:dyDescent="0.3">
      <c r="A65" s="324" t="str">
        <f>SUBSTITUTE('Daļu izvēle'!A62,"0","")</f>
        <v/>
      </c>
      <c r="B65" s="365">
        <f>'Daļu izvēle'!B62</f>
        <v>54</v>
      </c>
      <c r="C65" s="365" t="str">
        <f>'Daļu izvēle'!C62</f>
        <v>Dienvidkurzeme</v>
      </c>
      <c r="D65" s="366" t="str">
        <f>'Daļu izvēle'!D62</f>
        <v>Krīvukalna</v>
      </c>
      <c r="E65" s="467">
        <f>'Daļu izvēle'!AC62</f>
        <v>70</v>
      </c>
      <c r="F65" s="467">
        <f>'Daļu izvēle'!AD62</f>
        <v>70</v>
      </c>
      <c r="G65" s="125">
        <f>'Daļu izvēle'!AE62</f>
        <v>0</v>
      </c>
      <c r="H65" s="126">
        <f>'Daļu izvēle'!AF62</f>
        <v>0</v>
      </c>
      <c r="I65" s="383"/>
      <c r="J65" s="477">
        <f t="shared" si="0"/>
        <v>0</v>
      </c>
      <c r="K65" s="124" t="str">
        <f>IF($AC65,IF(AND($I65&lt;&gt;"",$I65&lt;&gt;0),ROUND(ROUND($I65,3)*Cenas!$B$39*Cenas!B$43,2),0),"")</f>
        <v/>
      </c>
      <c r="L65" s="124" t="str">
        <f>IF($AC65,IF(AND($I65&lt;&gt;"",$I65&lt;&gt;0),ROUND(ROUND($I65,3)*Cenas!$B$39*Cenas!C$43,2),0),"")</f>
        <v/>
      </c>
      <c r="M65" s="124" t="str">
        <f>IF($AC65,IF(AND($I65&lt;&gt;"",$I65&lt;&gt;0),ROUND(ROUND($I65,3)*Cenas!$B$39*Cenas!D$43,2),0),"")</f>
        <v/>
      </c>
      <c r="N65" s="124" t="str">
        <f>IF($AC65,IF(AND($I65&lt;&gt;"",$I65&lt;&gt;0),ROUND(ROUND($I65,3)*Cenas!$B$39*Cenas!E$43,2),0),"")</f>
        <v/>
      </c>
      <c r="O65" s="124" t="str">
        <f>IF($AC65,IF(AND($I65&lt;&gt;"",$I65&lt;&gt;0),ROUND(ROUND($I65,3)*Cenas!$B$39*Cenas!F$43,2),0),"")</f>
        <v/>
      </c>
      <c r="P65" s="124" t="str">
        <f>IF($AC65,IF(AND($I65&lt;&gt;"",$I65&lt;&gt;0),ROUND(ROUND($I65,3)*Cenas!$B$39*Cenas!G$43,2),0),"")</f>
        <v/>
      </c>
      <c r="Q65" s="124" t="str">
        <f>IF($AC65,IF(AND($I65&lt;&gt;"",$I65&lt;&gt;0),ROUND(ROUND($I65,3)*Cenas!$B$39*Cenas!H$43,2),0),"")</f>
        <v/>
      </c>
      <c r="R65" s="147" t="str">
        <f>IF($AC65,IF(AND($I65&lt;&gt;"",$I65&lt;&gt;0),ROUND(ROUND($I65,3)*Cenas!$B$39*Cenas!I$43,2),0),"")</f>
        <v/>
      </c>
      <c r="U65" s="1" t="e">
        <f t="shared" si="1"/>
        <v>#REF!</v>
      </c>
      <c r="V65" s="1" t="b">
        <f t="shared" si="2"/>
        <v>0</v>
      </c>
      <c r="W65" s="1" t="b">
        <f t="shared" si="3"/>
        <v>0</v>
      </c>
      <c r="X65" s="1" t="e">
        <f>OR(AND(Z65,AA65,#REF!&gt;=0.35*'Daļu izvēle'!J62),NOT(Y65))</f>
        <v>#REF!</v>
      </c>
      <c r="Y65" s="1" t="b">
        <f>AND(NOT(ISBLANK('Daļu izvēle'!AC62)),A65="x")</f>
        <v>0</v>
      </c>
      <c r="Z65" t="b">
        <f t="shared" si="4"/>
        <v>1</v>
      </c>
      <c r="AA65" t="b">
        <f t="shared" si="5"/>
        <v>1</v>
      </c>
      <c r="AC65" s="57" t="b">
        <f>AND($A65="x",'Daļu izvēle'!AC62&lt;&gt;"",'Daļu izvēle'!AC62&lt;&gt;0)</f>
        <v>0</v>
      </c>
      <c r="AD65" s="57" t="b">
        <f t="shared" si="6"/>
        <v>0</v>
      </c>
      <c r="AE65" s="57" t="b">
        <f t="shared" si="7"/>
        <v>1</v>
      </c>
    </row>
    <row r="66" spans="1:31" hidden="1" x14ac:dyDescent="0.3">
      <c r="A66" s="324" t="str">
        <f>SUBSTITUTE('Daļu izvēle'!A63,"0","")</f>
        <v/>
      </c>
      <c r="B66" s="365">
        <f>'Daļu izvēle'!B63</f>
        <v>55</v>
      </c>
      <c r="C66" s="365" t="str">
        <f>'Daļu izvēle'!C63</f>
        <v>Dienvidkurzeme</v>
      </c>
      <c r="D66" s="366" t="str">
        <f>'Daļu izvēle'!D63</f>
        <v>Krīvukalna</v>
      </c>
      <c r="E66" s="467">
        <f>'Daļu izvēle'!AC63</f>
        <v>0</v>
      </c>
      <c r="F66" s="467">
        <f>'Daļu izvēle'!AD63</f>
        <v>0</v>
      </c>
      <c r="G66" s="125">
        <f>'Daļu izvēle'!AE63</f>
        <v>0</v>
      </c>
      <c r="H66" s="126">
        <f>'Daļu izvēle'!AF63</f>
        <v>0</v>
      </c>
      <c r="I66" s="383"/>
      <c r="J66" s="477">
        <f t="shared" si="0"/>
        <v>0</v>
      </c>
      <c r="K66" s="124" t="str">
        <f>IF($AC66,IF(AND($I66&lt;&gt;"",$I66&lt;&gt;0),ROUND(ROUND($I66,3)*Cenas!$B$39*Cenas!B$43,2),0),"")</f>
        <v/>
      </c>
      <c r="L66" s="124" t="str">
        <f>IF($AC66,IF(AND($I66&lt;&gt;"",$I66&lt;&gt;0),ROUND(ROUND($I66,3)*Cenas!$B$39*Cenas!C$43,2),0),"")</f>
        <v/>
      </c>
      <c r="M66" s="124" t="str">
        <f>IF($AC66,IF(AND($I66&lt;&gt;"",$I66&lt;&gt;0),ROUND(ROUND($I66,3)*Cenas!$B$39*Cenas!D$43,2),0),"")</f>
        <v/>
      </c>
      <c r="N66" s="124" t="str">
        <f>IF($AC66,IF(AND($I66&lt;&gt;"",$I66&lt;&gt;0),ROUND(ROUND($I66,3)*Cenas!$B$39*Cenas!E$43,2),0),"")</f>
        <v/>
      </c>
      <c r="O66" s="124" t="str">
        <f>IF($AC66,IF(AND($I66&lt;&gt;"",$I66&lt;&gt;0),ROUND(ROUND($I66,3)*Cenas!$B$39*Cenas!F$43,2),0),"")</f>
        <v/>
      </c>
      <c r="P66" s="124" t="str">
        <f>IF($AC66,IF(AND($I66&lt;&gt;"",$I66&lt;&gt;0),ROUND(ROUND($I66,3)*Cenas!$B$39*Cenas!G$43,2),0),"")</f>
        <v/>
      </c>
      <c r="Q66" s="124" t="str">
        <f>IF($AC66,IF(AND($I66&lt;&gt;"",$I66&lt;&gt;0),ROUND(ROUND($I66,3)*Cenas!$B$39*Cenas!H$43,2),0),"")</f>
        <v/>
      </c>
      <c r="R66" s="147" t="str">
        <f>IF($AC66,IF(AND($I66&lt;&gt;"",$I66&lt;&gt;0),ROUND(ROUND($I66,3)*Cenas!$B$39*Cenas!I$43,2),0),"")</f>
        <v/>
      </c>
      <c r="U66" s="1" t="e">
        <f t="shared" si="1"/>
        <v>#REF!</v>
      </c>
      <c r="V66" s="1" t="b">
        <f t="shared" si="2"/>
        <v>0</v>
      </c>
      <c r="W66" s="1" t="b">
        <f t="shared" si="3"/>
        <v>0</v>
      </c>
      <c r="X66" s="1" t="e">
        <f>OR(AND(Z66,AA66,#REF!&gt;=0.35*'Daļu izvēle'!J63),NOT(Y66))</f>
        <v>#REF!</v>
      </c>
      <c r="Y66" s="1" t="b">
        <f>AND(NOT(ISBLANK('Daļu izvēle'!AC63)),A66="x")</f>
        <v>0</v>
      </c>
      <c r="Z66" t="b">
        <f t="shared" si="4"/>
        <v>1</v>
      </c>
      <c r="AA66" t="b">
        <f t="shared" si="5"/>
        <v>1</v>
      </c>
      <c r="AC66" s="57" t="b">
        <f>AND($A66="x",'Daļu izvēle'!AC63&lt;&gt;"",'Daļu izvēle'!AC63&lt;&gt;0)</f>
        <v>0</v>
      </c>
      <c r="AD66" s="57" t="b">
        <f t="shared" si="6"/>
        <v>0</v>
      </c>
      <c r="AE66" s="57" t="b">
        <f t="shared" si="7"/>
        <v>1</v>
      </c>
    </row>
    <row r="67" spans="1:31" hidden="1" x14ac:dyDescent="0.3">
      <c r="A67" s="324" t="str">
        <f>SUBSTITUTE('Daļu izvēle'!A64,"0","")</f>
        <v/>
      </c>
      <c r="B67" s="365">
        <f>'Daļu izvēle'!B64</f>
        <v>56</v>
      </c>
      <c r="C67" s="365" t="str">
        <f>'Daļu izvēle'!C64</f>
        <v>Dienvidkurzeme</v>
      </c>
      <c r="D67" s="366" t="str">
        <f>'Daļu izvēle'!D64</f>
        <v>Krīvukalna</v>
      </c>
      <c r="E67" s="467">
        <f>'Daļu izvēle'!AC64</f>
        <v>0</v>
      </c>
      <c r="F67" s="467">
        <f>'Daļu izvēle'!AD64</f>
        <v>0</v>
      </c>
      <c r="G67" s="125">
        <f>'Daļu izvēle'!AE64</f>
        <v>0</v>
      </c>
      <c r="H67" s="126">
        <f>'Daļu izvēle'!AF64</f>
        <v>0</v>
      </c>
      <c r="I67" s="383"/>
      <c r="J67" s="477">
        <f t="shared" si="0"/>
        <v>0</v>
      </c>
      <c r="K67" s="124" t="str">
        <f>IF($AC67,IF(AND($I67&lt;&gt;"",$I67&lt;&gt;0),ROUND(ROUND($I67,3)*Cenas!$B$39*Cenas!B$43,2),0),"")</f>
        <v/>
      </c>
      <c r="L67" s="124" t="str">
        <f>IF($AC67,IF(AND($I67&lt;&gt;"",$I67&lt;&gt;0),ROUND(ROUND($I67,3)*Cenas!$B$39*Cenas!C$43,2),0),"")</f>
        <v/>
      </c>
      <c r="M67" s="124" t="str">
        <f>IF($AC67,IF(AND($I67&lt;&gt;"",$I67&lt;&gt;0),ROUND(ROUND($I67,3)*Cenas!$B$39*Cenas!D$43,2),0),"")</f>
        <v/>
      </c>
      <c r="N67" s="124" t="str">
        <f>IF($AC67,IF(AND($I67&lt;&gt;"",$I67&lt;&gt;0),ROUND(ROUND($I67,3)*Cenas!$B$39*Cenas!E$43,2),0),"")</f>
        <v/>
      </c>
      <c r="O67" s="124" t="str">
        <f>IF($AC67,IF(AND($I67&lt;&gt;"",$I67&lt;&gt;0),ROUND(ROUND($I67,3)*Cenas!$B$39*Cenas!F$43,2),0),"")</f>
        <v/>
      </c>
      <c r="P67" s="124" t="str">
        <f>IF($AC67,IF(AND($I67&lt;&gt;"",$I67&lt;&gt;0),ROUND(ROUND($I67,3)*Cenas!$B$39*Cenas!G$43,2),0),"")</f>
        <v/>
      </c>
      <c r="Q67" s="124" t="str">
        <f>IF($AC67,IF(AND($I67&lt;&gt;"",$I67&lt;&gt;0),ROUND(ROUND($I67,3)*Cenas!$B$39*Cenas!H$43,2),0),"")</f>
        <v/>
      </c>
      <c r="R67" s="147" t="str">
        <f>IF($AC67,IF(AND($I67&lt;&gt;"",$I67&lt;&gt;0),ROUND(ROUND($I67,3)*Cenas!$B$39*Cenas!I$43,2),0),"")</f>
        <v/>
      </c>
      <c r="U67" s="1" t="e">
        <f t="shared" si="1"/>
        <v>#REF!</v>
      </c>
      <c r="V67" s="1" t="b">
        <f t="shared" si="2"/>
        <v>0</v>
      </c>
      <c r="W67" s="1" t="b">
        <f t="shared" si="3"/>
        <v>0</v>
      </c>
      <c r="X67" s="1" t="e">
        <f>OR(AND(Z67,AA67,#REF!&gt;=0.35*'Daļu izvēle'!J64),NOT(Y67))</f>
        <v>#REF!</v>
      </c>
      <c r="Y67" s="1" t="b">
        <f>AND(NOT(ISBLANK('Daļu izvēle'!AC64)),A67="x")</f>
        <v>0</v>
      </c>
      <c r="Z67" t="b">
        <f t="shared" si="4"/>
        <v>1</v>
      </c>
      <c r="AA67" t="b">
        <f t="shared" si="5"/>
        <v>1</v>
      </c>
      <c r="AC67" s="57" t="b">
        <f>AND($A67="x",'Daļu izvēle'!AC64&lt;&gt;"",'Daļu izvēle'!AC64&lt;&gt;0)</f>
        <v>0</v>
      </c>
      <c r="AD67" s="57" t="b">
        <f t="shared" si="6"/>
        <v>0</v>
      </c>
      <c r="AE67" s="57" t="b">
        <f t="shared" si="7"/>
        <v>1</v>
      </c>
    </row>
    <row r="68" spans="1:31" hidden="1" x14ac:dyDescent="0.3">
      <c r="A68" s="324" t="str">
        <f>SUBSTITUTE('Daļu izvēle'!A65,"0","")</f>
        <v/>
      </c>
      <c r="B68" s="365">
        <f>'Daļu izvēle'!B65</f>
        <v>57</v>
      </c>
      <c r="C68" s="365" t="str">
        <f>'Daļu izvēle'!C65</f>
        <v>Dienvidkurzeme</v>
      </c>
      <c r="D68" s="366" t="str">
        <f>'Daļu izvēle'!D65</f>
        <v>Krīvukalna</v>
      </c>
      <c r="E68" s="467">
        <f>'Daļu izvēle'!AC65</f>
        <v>0</v>
      </c>
      <c r="F68" s="467">
        <f>'Daļu izvēle'!AD65</f>
        <v>0</v>
      </c>
      <c r="G68" s="125">
        <f>'Daļu izvēle'!AE65</f>
        <v>0</v>
      </c>
      <c r="H68" s="126">
        <f>'Daļu izvēle'!AF65</f>
        <v>0</v>
      </c>
      <c r="I68" s="383"/>
      <c r="J68" s="477">
        <f t="shared" si="0"/>
        <v>0</v>
      </c>
      <c r="K68" s="124" t="str">
        <f>IF($AC68,IF(AND($I68&lt;&gt;"",$I68&lt;&gt;0),ROUND(ROUND($I68,3)*Cenas!$B$39*Cenas!B$43,2),0),"")</f>
        <v/>
      </c>
      <c r="L68" s="124" t="str">
        <f>IF($AC68,IF(AND($I68&lt;&gt;"",$I68&lt;&gt;0),ROUND(ROUND($I68,3)*Cenas!$B$39*Cenas!C$43,2),0),"")</f>
        <v/>
      </c>
      <c r="M68" s="124" t="str">
        <f>IF($AC68,IF(AND($I68&lt;&gt;"",$I68&lt;&gt;0),ROUND(ROUND($I68,3)*Cenas!$B$39*Cenas!D$43,2),0),"")</f>
        <v/>
      </c>
      <c r="N68" s="124" t="str">
        <f>IF($AC68,IF(AND($I68&lt;&gt;"",$I68&lt;&gt;0),ROUND(ROUND($I68,3)*Cenas!$B$39*Cenas!E$43,2),0),"")</f>
        <v/>
      </c>
      <c r="O68" s="124" t="str">
        <f>IF($AC68,IF(AND($I68&lt;&gt;"",$I68&lt;&gt;0),ROUND(ROUND($I68,3)*Cenas!$B$39*Cenas!F$43,2),0),"")</f>
        <v/>
      </c>
      <c r="P68" s="124" t="str">
        <f>IF($AC68,IF(AND($I68&lt;&gt;"",$I68&lt;&gt;0),ROUND(ROUND($I68,3)*Cenas!$B$39*Cenas!G$43,2),0),"")</f>
        <v/>
      </c>
      <c r="Q68" s="124" t="str">
        <f>IF($AC68,IF(AND($I68&lt;&gt;"",$I68&lt;&gt;0),ROUND(ROUND($I68,3)*Cenas!$B$39*Cenas!H$43,2),0),"")</f>
        <v/>
      </c>
      <c r="R68" s="147" t="str">
        <f>IF($AC68,IF(AND($I68&lt;&gt;"",$I68&lt;&gt;0),ROUND(ROUND($I68,3)*Cenas!$B$39*Cenas!I$43,2),0),"")</f>
        <v/>
      </c>
      <c r="U68" s="1" t="e">
        <f t="shared" si="1"/>
        <v>#REF!</v>
      </c>
      <c r="V68" s="1" t="b">
        <f t="shared" si="2"/>
        <v>0</v>
      </c>
      <c r="W68" s="1" t="b">
        <f t="shared" si="3"/>
        <v>0</v>
      </c>
      <c r="X68" s="1" t="e">
        <f>OR(AND(Z68,AA68,#REF!&gt;=0.35*'Daļu izvēle'!J65),NOT(Y68))</f>
        <v>#REF!</v>
      </c>
      <c r="Y68" s="1" t="b">
        <f>AND(NOT(ISBLANK('Daļu izvēle'!AC65)),A68="x")</f>
        <v>0</v>
      </c>
      <c r="Z68" t="b">
        <f t="shared" si="4"/>
        <v>1</v>
      </c>
      <c r="AA68" t="b">
        <f t="shared" si="5"/>
        <v>1</v>
      </c>
      <c r="AC68" s="57" t="b">
        <f>AND($A68="x",'Daļu izvēle'!AC65&lt;&gt;"",'Daļu izvēle'!AC65&lt;&gt;0)</f>
        <v>0</v>
      </c>
      <c r="AD68" s="57" t="b">
        <f t="shared" si="6"/>
        <v>0</v>
      </c>
      <c r="AE68" s="57" t="b">
        <f t="shared" si="7"/>
        <v>1</v>
      </c>
    </row>
    <row r="69" spans="1:31" hidden="1" x14ac:dyDescent="0.3">
      <c r="A69" s="324" t="str">
        <f>SUBSTITUTE('Daļu izvēle'!A66,"0","")</f>
        <v/>
      </c>
      <c r="B69" s="365">
        <f>'Daļu izvēle'!B66</f>
        <v>58</v>
      </c>
      <c r="C69" s="365" t="str">
        <f>'Daļu izvēle'!C66</f>
        <v>Dienvidkurzeme</v>
      </c>
      <c r="D69" s="366" t="str">
        <f>'Daļu izvēle'!D66</f>
        <v>Krīvukalna</v>
      </c>
      <c r="E69" s="467">
        <f>'Daļu izvēle'!AC66</f>
        <v>0</v>
      </c>
      <c r="F69" s="467">
        <f>'Daļu izvēle'!AD66</f>
        <v>0</v>
      </c>
      <c r="G69" s="125">
        <f>'Daļu izvēle'!AE66</f>
        <v>0</v>
      </c>
      <c r="H69" s="126">
        <f>'Daļu izvēle'!AF66</f>
        <v>0</v>
      </c>
      <c r="I69" s="383"/>
      <c r="J69" s="477">
        <f t="shared" si="0"/>
        <v>0</v>
      </c>
      <c r="K69" s="124" t="str">
        <f>IF($AC69,IF(AND($I69&lt;&gt;"",$I69&lt;&gt;0),ROUND(ROUND($I69,3)*Cenas!$B$39*Cenas!B$43,2),0),"")</f>
        <v/>
      </c>
      <c r="L69" s="124" t="str">
        <f>IF($AC69,IF(AND($I69&lt;&gt;"",$I69&lt;&gt;0),ROUND(ROUND($I69,3)*Cenas!$B$39*Cenas!C$43,2),0),"")</f>
        <v/>
      </c>
      <c r="M69" s="124" t="str">
        <f>IF($AC69,IF(AND($I69&lt;&gt;"",$I69&lt;&gt;0),ROUND(ROUND($I69,3)*Cenas!$B$39*Cenas!D$43,2),0),"")</f>
        <v/>
      </c>
      <c r="N69" s="124" t="str">
        <f>IF($AC69,IF(AND($I69&lt;&gt;"",$I69&lt;&gt;0),ROUND(ROUND($I69,3)*Cenas!$B$39*Cenas!E$43,2),0),"")</f>
        <v/>
      </c>
      <c r="O69" s="124" t="str">
        <f>IF($AC69,IF(AND($I69&lt;&gt;"",$I69&lt;&gt;0),ROUND(ROUND($I69,3)*Cenas!$B$39*Cenas!F$43,2),0),"")</f>
        <v/>
      </c>
      <c r="P69" s="124" t="str">
        <f>IF($AC69,IF(AND($I69&lt;&gt;"",$I69&lt;&gt;0),ROUND(ROUND($I69,3)*Cenas!$B$39*Cenas!G$43,2),0),"")</f>
        <v/>
      </c>
      <c r="Q69" s="124" t="str">
        <f>IF($AC69,IF(AND($I69&lt;&gt;"",$I69&lt;&gt;0),ROUND(ROUND($I69,3)*Cenas!$B$39*Cenas!H$43,2),0),"")</f>
        <v/>
      </c>
      <c r="R69" s="147" t="str">
        <f>IF($AC69,IF(AND($I69&lt;&gt;"",$I69&lt;&gt;0),ROUND(ROUND($I69,3)*Cenas!$B$39*Cenas!I$43,2),0),"")</f>
        <v/>
      </c>
      <c r="U69" s="1" t="e">
        <f t="shared" si="1"/>
        <v>#REF!</v>
      </c>
      <c r="V69" s="1" t="b">
        <f t="shared" si="2"/>
        <v>0</v>
      </c>
      <c r="W69" s="1" t="b">
        <f t="shared" si="3"/>
        <v>0</v>
      </c>
      <c r="X69" s="1" t="e">
        <f>OR(AND(Z69,AA69,#REF!&gt;=0.35*'Daļu izvēle'!J66),NOT(Y69))</f>
        <v>#REF!</v>
      </c>
      <c r="Y69" s="1" t="b">
        <f>AND(NOT(ISBLANK('Daļu izvēle'!AC66)),A69="x")</f>
        <v>0</v>
      </c>
      <c r="Z69" t="b">
        <f t="shared" si="4"/>
        <v>1</v>
      </c>
      <c r="AA69" t="b">
        <f t="shared" si="5"/>
        <v>1</v>
      </c>
      <c r="AC69" s="57" t="b">
        <f>AND($A69="x",'Daļu izvēle'!AC66&lt;&gt;"",'Daļu izvēle'!AC66&lt;&gt;0)</f>
        <v>0</v>
      </c>
      <c r="AD69" s="57" t="b">
        <f t="shared" si="6"/>
        <v>0</v>
      </c>
      <c r="AE69" s="57" t="b">
        <f t="shared" si="7"/>
        <v>1</v>
      </c>
    </row>
    <row r="70" spans="1:31" hidden="1" x14ac:dyDescent="0.3">
      <c r="A70" s="324" t="str">
        <f>SUBSTITUTE('Daļu izvēle'!A67,"0","")</f>
        <v/>
      </c>
      <c r="B70" s="365">
        <f>'Daļu izvēle'!B67</f>
        <v>59</v>
      </c>
      <c r="C70" s="365" t="str">
        <f>'Daļu izvēle'!C67</f>
        <v>Dienvidkurzeme</v>
      </c>
      <c r="D70" s="366" t="str">
        <f>'Daļu izvēle'!D67</f>
        <v>Pampāļu</v>
      </c>
      <c r="E70" s="467">
        <f>'Daļu izvēle'!AC67</f>
        <v>25</v>
      </c>
      <c r="F70" s="467">
        <f>'Daļu izvēle'!AD67</f>
        <v>15</v>
      </c>
      <c r="G70" s="125">
        <f>'Daļu izvēle'!AE67</f>
        <v>0</v>
      </c>
      <c r="H70" s="126">
        <f>'Daļu izvēle'!AF67</f>
        <v>0</v>
      </c>
      <c r="I70" s="383"/>
      <c r="J70" s="477">
        <f t="shared" si="0"/>
        <v>0</v>
      </c>
      <c r="K70" s="124" t="str">
        <f>IF($AC70,IF(AND($I70&lt;&gt;"",$I70&lt;&gt;0),ROUND(ROUND($I70,3)*Cenas!$B$39*Cenas!B$43,2),0),"")</f>
        <v/>
      </c>
      <c r="L70" s="124" t="str">
        <f>IF($AC70,IF(AND($I70&lt;&gt;"",$I70&lt;&gt;0),ROUND(ROUND($I70,3)*Cenas!$B$39*Cenas!C$43,2),0),"")</f>
        <v/>
      </c>
      <c r="M70" s="124" t="str">
        <f>IF($AC70,IF(AND($I70&lt;&gt;"",$I70&lt;&gt;0),ROUND(ROUND($I70,3)*Cenas!$B$39*Cenas!D$43,2),0),"")</f>
        <v/>
      </c>
      <c r="N70" s="124" t="str">
        <f>IF($AC70,IF(AND($I70&lt;&gt;"",$I70&lt;&gt;0),ROUND(ROUND($I70,3)*Cenas!$B$39*Cenas!E$43,2),0),"")</f>
        <v/>
      </c>
      <c r="O70" s="124" t="str">
        <f>IF($AC70,IF(AND($I70&lt;&gt;"",$I70&lt;&gt;0),ROUND(ROUND($I70,3)*Cenas!$B$39*Cenas!F$43,2),0),"")</f>
        <v/>
      </c>
      <c r="P70" s="124" t="str">
        <f>IF($AC70,IF(AND($I70&lt;&gt;"",$I70&lt;&gt;0),ROUND(ROUND($I70,3)*Cenas!$B$39*Cenas!G$43,2),0),"")</f>
        <v/>
      </c>
      <c r="Q70" s="124" t="str">
        <f>IF($AC70,IF(AND($I70&lt;&gt;"",$I70&lt;&gt;0),ROUND(ROUND($I70,3)*Cenas!$B$39*Cenas!H$43,2),0),"")</f>
        <v/>
      </c>
      <c r="R70" s="147" t="str">
        <f>IF($AC70,IF(AND($I70&lt;&gt;"",$I70&lt;&gt;0),ROUND(ROUND($I70,3)*Cenas!$B$39*Cenas!I$43,2),0),"")</f>
        <v/>
      </c>
      <c r="U70" s="1" t="e">
        <f t="shared" si="1"/>
        <v>#REF!</v>
      </c>
      <c r="V70" s="1" t="b">
        <f t="shared" si="2"/>
        <v>0</v>
      </c>
      <c r="W70" s="1" t="b">
        <f t="shared" si="3"/>
        <v>0</v>
      </c>
      <c r="X70" s="1" t="e">
        <f>OR(AND(Z70,AA70,#REF!&gt;=0.35*'Daļu izvēle'!J67),NOT(Y70))</f>
        <v>#REF!</v>
      </c>
      <c r="Y70" s="1" t="b">
        <f>AND(NOT(ISBLANK('Daļu izvēle'!AC67)),A70="x")</f>
        <v>0</v>
      </c>
      <c r="Z70" t="b">
        <f t="shared" si="4"/>
        <v>1</v>
      </c>
      <c r="AA70" t="b">
        <f t="shared" si="5"/>
        <v>1</v>
      </c>
      <c r="AC70" s="57" t="b">
        <f>AND($A70="x",'Daļu izvēle'!AC67&lt;&gt;"",'Daļu izvēle'!AC67&lt;&gt;0)</f>
        <v>0</v>
      </c>
      <c r="AD70" s="57" t="b">
        <f t="shared" si="6"/>
        <v>0</v>
      </c>
      <c r="AE70" s="57" t="b">
        <f t="shared" si="7"/>
        <v>1</v>
      </c>
    </row>
    <row r="71" spans="1:31" hidden="1" x14ac:dyDescent="0.3">
      <c r="A71" s="324" t="str">
        <f>SUBSTITUTE('Daļu izvēle'!A68,"0","")</f>
        <v/>
      </c>
      <c r="B71" s="365">
        <f>'Daļu izvēle'!B68</f>
        <v>60</v>
      </c>
      <c r="C71" s="365" t="str">
        <f>'Daļu izvēle'!C68</f>
        <v>Dienvidkurzeme</v>
      </c>
      <c r="D71" s="366" t="str">
        <f>'Daļu izvēle'!D68</f>
        <v>Pampāļu</v>
      </c>
      <c r="E71" s="467">
        <f>'Daļu izvēle'!AC68</f>
        <v>30</v>
      </c>
      <c r="F71" s="467">
        <f>'Daļu izvēle'!AD68</f>
        <v>10</v>
      </c>
      <c r="G71" s="125">
        <f>'Daļu izvēle'!AE68</f>
        <v>0</v>
      </c>
      <c r="H71" s="126">
        <f>'Daļu izvēle'!AF68</f>
        <v>0</v>
      </c>
      <c r="I71" s="383"/>
      <c r="J71" s="477">
        <f t="shared" si="0"/>
        <v>0</v>
      </c>
      <c r="K71" s="124" t="str">
        <f>IF($AC71,IF(AND($I71&lt;&gt;"",$I71&lt;&gt;0),ROUND(ROUND($I71,3)*Cenas!$B$39*Cenas!B$43,2),0),"")</f>
        <v/>
      </c>
      <c r="L71" s="124" t="str">
        <f>IF($AC71,IF(AND($I71&lt;&gt;"",$I71&lt;&gt;0),ROUND(ROUND($I71,3)*Cenas!$B$39*Cenas!C$43,2),0),"")</f>
        <v/>
      </c>
      <c r="M71" s="124" t="str">
        <f>IF($AC71,IF(AND($I71&lt;&gt;"",$I71&lt;&gt;0),ROUND(ROUND($I71,3)*Cenas!$B$39*Cenas!D$43,2),0),"")</f>
        <v/>
      </c>
      <c r="N71" s="124" t="str">
        <f>IF($AC71,IF(AND($I71&lt;&gt;"",$I71&lt;&gt;0),ROUND(ROUND($I71,3)*Cenas!$B$39*Cenas!E$43,2),0),"")</f>
        <v/>
      </c>
      <c r="O71" s="124" t="str">
        <f>IF($AC71,IF(AND($I71&lt;&gt;"",$I71&lt;&gt;0),ROUND(ROUND($I71,3)*Cenas!$B$39*Cenas!F$43,2),0),"")</f>
        <v/>
      </c>
      <c r="P71" s="124" t="str">
        <f>IF($AC71,IF(AND($I71&lt;&gt;"",$I71&lt;&gt;0),ROUND(ROUND($I71,3)*Cenas!$B$39*Cenas!G$43,2),0),"")</f>
        <v/>
      </c>
      <c r="Q71" s="124" t="str">
        <f>IF($AC71,IF(AND($I71&lt;&gt;"",$I71&lt;&gt;0),ROUND(ROUND($I71,3)*Cenas!$B$39*Cenas!H$43,2),0),"")</f>
        <v/>
      </c>
      <c r="R71" s="147" t="str">
        <f>IF($AC71,IF(AND($I71&lt;&gt;"",$I71&lt;&gt;0),ROUND(ROUND($I71,3)*Cenas!$B$39*Cenas!I$43,2),0),"")</f>
        <v/>
      </c>
      <c r="U71" s="1" t="e">
        <f t="shared" si="1"/>
        <v>#REF!</v>
      </c>
      <c r="V71" s="1" t="b">
        <f t="shared" si="2"/>
        <v>0</v>
      </c>
      <c r="W71" s="1" t="b">
        <f t="shared" si="3"/>
        <v>0</v>
      </c>
      <c r="X71" s="1" t="e">
        <f>OR(AND(Z71,AA71,#REF!&gt;=0.35*'Daļu izvēle'!J68),NOT(Y71))</f>
        <v>#REF!</v>
      </c>
      <c r="Y71" s="1" t="b">
        <f>AND(NOT(ISBLANK('Daļu izvēle'!AC68)),A71="x")</f>
        <v>0</v>
      </c>
      <c r="Z71" t="b">
        <f t="shared" si="4"/>
        <v>1</v>
      </c>
      <c r="AA71" t="b">
        <f t="shared" si="5"/>
        <v>1</v>
      </c>
      <c r="AC71" s="57" t="b">
        <f>AND($A71="x",'Daļu izvēle'!AC68&lt;&gt;"",'Daļu izvēle'!AC68&lt;&gt;0)</f>
        <v>0</v>
      </c>
      <c r="AD71" s="57" t="b">
        <f t="shared" si="6"/>
        <v>0</v>
      </c>
      <c r="AE71" s="57" t="b">
        <f t="shared" si="7"/>
        <v>1</v>
      </c>
    </row>
    <row r="72" spans="1:31" hidden="1" x14ac:dyDescent="0.3">
      <c r="A72" s="324" t="str">
        <f>SUBSTITUTE('Daļu izvēle'!A69,"0","")</f>
        <v/>
      </c>
      <c r="B72" s="365">
        <f>'Daļu izvēle'!B69</f>
        <v>61</v>
      </c>
      <c r="C72" s="365" t="str">
        <f>'Daļu izvēle'!C69</f>
        <v>Dienvidkurzeme</v>
      </c>
      <c r="D72" s="366" t="str">
        <f>'Daļu izvēle'!D69</f>
        <v>Pampāļu</v>
      </c>
      <c r="E72" s="467">
        <f>'Daļu izvēle'!AC69</f>
        <v>0</v>
      </c>
      <c r="F72" s="467">
        <f>'Daļu izvēle'!AD69</f>
        <v>0</v>
      </c>
      <c r="G72" s="125">
        <f>'Daļu izvēle'!AE69</f>
        <v>0</v>
      </c>
      <c r="H72" s="126">
        <f>'Daļu izvēle'!AF69</f>
        <v>0</v>
      </c>
      <c r="I72" s="383"/>
      <c r="J72" s="477">
        <f t="shared" si="0"/>
        <v>0</v>
      </c>
      <c r="K72" s="124" t="str">
        <f>IF($AC72,IF(AND($I72&lt;&gt;"",$I72&lt;&gt;0),ROUND(ROUND($I72,3)*Cenas!$B$39*Cenas!B$43,2),0),"")</f>
        <v/>
      </c>
      <c r="L72" s="124" t="str">
        <f>IF($AC72,IF(AND($I72&lt;&gt;"",$I72&lt;&gt;0),ROUND(ROUND($I72,3)*Cenas!$B$39*Cenas!C$43,2),0),"")</f>
        <v/>
      </c>
      <c r="M72" s="124" t="str">
        <f>IF($AC72,IF(AND($I72&lt;&gt;"",$I72&lt;&gt;0),ROUND(ROUND($I72,3)*Cenas!$B$39*Cenas!D$43,2),0),"")</f>
        <v/>
      </c>
      <c r="N72" s="124" t="str">
        <f>IF($AC72,IF(AND($I72&lt;&gt;"",$I72&lt;&gt;0),ROUND(ROUND($I72,3)*Cenas!$B$39*Cenas!E$43,2),0),"")</f>
        <v/>
      </c>
      <c r="O72" s="124" t="str">
        <f>IF($AC72,IF(AND($I72&lt;&gt;"",$I72&lt;&gt;0),ROUND(ROUND($I72,3)*Cenas!$B$39*Cenas!F$43,2),0),"")</f>
        <v/>
      </c>
      <c r="P72" s="124" t="str">
        <f>IF($AC72,IF(AND($I72&lt;&gt;"",$I72&lt;&gt;0),ROUND(ROUND($I72,3)*Cenas!$B$39*Cenas!G$43,2),0),"")</f>
        <v/>
      </c>
      <c r="Q72" s="124" t="str">
        <f>IF($AC72,IF(AND($I72&lt;&gt;"",$I72&lt;&gt;0),ROUND(ROUND($I72,3)*Cenas!$B$39*Cenas!H$43,2),0),"")</f>
        <v/>
      </c>
      <c r="R72" s="147" t="str">
        <f>IF($AC72,IF(AND($I72&lt;&gt;"",$I72&lt;&gt;0),ROUND(ROUND($I72,3)*Cenas!$B$39*Cenas!I$43,2),0),"")</f>
        <v/>
      </c>
      <c r="U72" s="1" t="e">
        <f t="shared" si="1"/>
        <v>#REF!</v>
      </c>
      <c r="V72" s="1" t="b">
        <f t="shared" si="2"/>
        <v>0</v>
      </c>
      <c r="W72" s="1" t="b">
        <f t="shared" si="3"/>
        <v>0</v>
      </c>
      <c r="X72" s="1" t="e">
        <f>OR(AND(Z72,AA72,#REF!&gt;=0.35*'Daļu izvēle'!J69),NOT(Y72))</f>
        <v>#REF!</v>
      </c>
      <c r="Y72" s="1" t="b">
        <f>AND(NOT(ISBLANK('Daļu izvēle'!AC69)),A72="x")</f>
        <v>0</v>
      </c>
      <c r="Z72" t="b">
        <f t="shared" si="4"/>
        <v>1</v>
      </c>
      <c r="AA72" t="b">
        <f t="shared" si="5"/>
        <v>1</v>
      </c>
      <c r="AC72" s="57" t="b">
        <f>AND($A72="x",'Daļu izvēle'!AC69&lt;&gt;"",'Daļu izvēle'!AC69&lt;&gt;0)</f>
        <v>0</v>
      </c>
      <c r="AD72" s="57" t="b">
        <f t="shared" si="6"/>
        <v>0</v>
      </c>
      <c r="AE72" s="57" t="b">
        <f t="shared" si="7"/>
        <v>1</v>
      </c>
    </row>
    <row r="73" spans="1:31" hidden="1" x14ac:dyDescent="0.3">
      <c r="A73" s="324" t="str">
        <f>SUBSTITUTE('Daļu izvēle'!A70,"0","")</f>
        <v/>
      </c>
      <c r="B73" s="365">
        <f>'Daļu izvēle'!B70</f>
        <v>62</v>
      </c>
      <c r="C73" s="365" t="str">
        <f>'Daļu izvēle'!C70</f>
        <v>Dienvidkurzeme</v>
      </c>
      <c r="D73" s="366" t="str">
        <f>'Daļu izvēle'!D70</f>
        <v>Pampāļu</v>
      </c>
      <c r="E73" s="467">
        <f>'Daļu izvēle'!AC70</f>
        <v>0</v>
      </c>
      <c r="F73" s="467">
        <f>'Daļu izvēle'!AD70</f>
        <v>0</v>
      </c>
      <c r="G73" s="125">
        <f>'Daļu izvēle'!AE70</f>
        <v>0</v>
      </c>
      <c r="H73" s="126">
        <f>'Daļu izvēle'!AF70</f>
        <v>0</v>
      </c>
      <c r="I73" s="383"/>
      <c r="J73" s="477">
        <f t="shared" si="0"/>
        <v>0</v>
      </c>
      <c r="K73" s="124" t="str">
        <f>IF($AC73,IF(AND($I73&lt;&gt;"",$I73&lt;&gt;0),ROUND(ROUND($I73,3)*Cenas!$B$39*Cenas!B$43,2),0),"")</f>
        <v/>
      </c>
      <c r="L73" s="124" t="str">
        <f>IF($AC73,IF(AND($I73&lt;&gt;"",$I73&lt;&gt;0),ROUND(ROUND($I73,3)*Cenas!$B$39*Cenas!C$43,2),0),"")</f>
        <v/>
      </c>
      <c r="M73" s="124" t="str">
        <f>IF($AC73,IF(AND($I73&lt;&gt;"",$I73&lt;&gt;0),ROUND(ROUND($I73,3)*Cenas!$B$39*Cenas!D$43,2),0),"")</f>
        <v/>
      </c>
      <c r="N73" s="124" t="str">
        <f>IF($AC73,IF(AND($I73&lt;&gt;"",$I73&lt;&gt;0),ROUND(ROUND($I73,3)*Cenas!$B$39*Cenas!E$43,2),0),"")</f>
        <v/>
      </c>
      <c r="O73" s="124" t="str">
        <f>IF($AC73,IF(AND($I73&lt;&gt;"",$I73&lt;&gt;0),ROUND(ROUND($I73,3)*Cenas!$B$39*Cenas!F$43,2),0),"")</f>
        <v/>
      </c>
      <c r="P73" s="124" t="str">
        <f>IF($AC73,IF(AND($I73&lt;&gt;"",$I73&lt;&gt;0),ROUND(ROUND($I73,3)*Cenas!$B$39*Cenas!G$43,2),0),"")</f>
        <v/>
      </c>
      <c r="Q73" s="124" t="str">
        <f>IF($AC73,IF(AND($I73&lt;&gt;"",$I73&lt;&gt;0),ROUND(ROUND($I73,3)*Cenas!$B$39*Cenas!H$43,2),0),"")</f>
        <v/>
      </c>
      <c r="R73" s="147" t="str">
        <f>IF($AC73,IF(AND($I73&lt;&gt;"",$I73&lt;&gt;0),ROUND(ROUND($I73,3)*Cenas!$B$39*Cenas!I$43,2),0),"")</f>
        <v/>
      </c>
      <c r="U73" s="1" t="e">
        <f t="shared" si="1"/>
        <v>#REF!</v>
      </c>
      <c r="V73" s="1" t="b">
        <f t="shared" si="2"/>
        <v>0</v>
      </c>
      <c r="W73" s="1" t="b">
        <f t="shared" si="3"/>
        <v>0</v>
      </c>
      <c r="X73" s="1" t="e">
        <f>OR(AND(Z73,AA73,#REF!&gt;=0.35*'Daļu izvēle'!J70),NOT(Y73))</f>
        <v>#REF!</v>
      </c>
      <c r="Y73" s="1" t="b">
        <f>AND(NOT(ISBLANK('Daļu izvēle'!AC70)),A73="x")</f>
        <v>0</v>
      </c>
      <c r="Z73" t="b">
        <f t="shared" si="4"/>
        <v>1</v>
      </c>
      <c r="AA73" t="b">
        <f t="shared" si="5"/>
        <v>1</v>
      </c>
      <c r="AC73" s="57" t="b">
        <f>AND($A73="x",'Daļu izvēle'!AC70&lt;&gt;"",'Daļu izvēle'!AC70&lt;&gt;0)</f>
        <v>0</v>
      </c>
      <c r="AD73" s="57" t="b">
        <f t="shared" si="6"/>
        <v>0</v>
      </c>
      <c r="AE73" s="57" t="b">
        <f t="shared" si="7"/>
        <v>1</v>
      </c>
    </row>
    <row r="74" spans="1:31" hidden="1" x14ac:dyDescent="0.3">
      <c r="A74" s="324" t="str">
        <f>SUBSTITUTE('Daļu izvēle'!A71,"0","")</f>
        <v/>
      </c>
      <c r="B74" s="365">
        <f>'Daļu izvēle'!B71</f>
        <v>63</v>
      </c>
      <c r="C74" s="365" t="str">
        <f>'Daļu izvēle'!C71</f>
        <v>Dienvidkurzeme</v>
      </c>
      <c r="D74" s="366" t="str">
        <f>'Daļu izvēle'!D71</f>
        <v>Zvārdes</v>
      </c>
      <c r="E74" s="467">
        <f>'Daļu izvēle'!AC71</f>
        <v>45</v>
      </c>
      <c r="F74" s="467">
        <f>'Daļu izvēle'!AD71</f>
        <v>20</v>
      </c>
      <c r="G74" s="125">
        <f>'Daļu izvēle'!AE71</f>
        <v>0</v>
      </c>
      <c r="H74" s="126">
        <f>'Daļu izvēle'!AF71</f>
        <v>0</v>
      </c>
      <c r="I74" s="383"/>
      <c r="J74" s="477">
        <f t="shared" si="0"/>
        <v>0</v>
      </c>
      <c r="K74" s="124" t="str">
        <f>IF($AC74,IF(AND($I74&lt;&gt;"",$I74&lt;&gt;0),ROUND(ROUND($I74,3)*Cenas!$B$39*Cenas!B$43,2),0),"")</f>
        <v/>
      </c>
      <c r="L74" s="124" t="str">
        <f>IF($AC74,IF(AND($I74&lt;&gt;"",$I74&lt;&gt;0),ROUND(ROUND($I74,3)*Cenas!$B$39*Cenas!C$43,2),0),"")</f>
        <v/>
      </c>
      <c r="M74" s="124" t="str">
        <f>IF($AC74,IF(AND($I74&lt;&gt;"",$I74&lt;&gt;0),ROUND(ROUND($I74,3)*Cenas!$B$39*Cenas!D$43,2),0),"")</f>
        <v/>
      </c>
      <c r="N74" s="124" t="str">
        <f>IF($AC74,IF(AND($I74&lt;&gt;"",$I74&lt;&gt;0),ROUND(ROUND($I74,3)*Cenas!$B$39*Cenas!E$43,2),0),"")</f>
        <v/>
      </c>
      <c r="O74" s="124" t="str">
        <f>IF($AC74,IF(AND($I74&lt;&gt;"",$I74&lt;&gt;0),ROUND(ROUND($I74,3)*Cenas!$B$39*Cenas!F$43,2),0),"")</f>
        <v/>
      </c>
      <c r="P74" s="124" t="str">
        <f>IF($AC74,IF(AND($I74&lt;&gt;"",$I74&lt;&gt;0),ROUND(ROUND($I74,3)*Cenas!$B$39*Cenas!G$43,2),0),"")</f>
        <v/>
      </c>
      <c r="Q74" s="124" t="str">
        <f>IF($AC74,IF(AND($I74&lt;&gt;"",$I74&lt;&gt;0),ROUND(ROUND($I74,3)*Cenas!$B$39*Cenas!H$43,2),0),"")</f>
        <v/>
      </c>
      <c r="R74" s="147" t="str">
        <f>IF($AC74,IF(AND($I74&lt;&gt;"",$I74&lt;&gt;0),ROUND(ROUND($I74,3)*Cenas!$B$39*Cenas!I$43,2),0),"")</f>
        <v/>
      </c>
      <c r="U74" s="1" t="e">
        <f t="shared" si="1"/>
        <v>#REF!</v>
      </c>
      <c r="V74" s="1" t="b">
        <f t="shared" si="2"/>
        <v>0</v>
      </c>
      <c r="W74" s="1" t="b">
        <f t="shared" si="3"/>
        <v>0</v>
      </c>
      <c r="X74" s="1" t="e">
        <f>OR(AND(Z74,AA74,#REF!&gt;=0.35*'Daļu izvēle'!J71),NOT(Y74))</f>
        <v>#REF!</v>
      </c>
      <c r="Y74" s="1" t="b">
        <f>AND(NOT(ISBLANK('Daļu izvēle'!AC71)),A74="x")</f>
        <v>0</v>
      </c>
      <c r="Z74" t="b">
        <f t="shared" si="4"/>
        <v>1</v>
      </c>
      <c r="AA74" t="b">
        <f t="shared" si="5"/>
        <v>1</v>
      </c>
      <c r="AC74" s="57" t="b">
        <f>AND($A74="x",'Daļu izvēle'!AC71&lt;&gt;"",'Daļu izvēle'!AC71&lt;&gt;0)</f>
        <v>0</v>
      </c>
      <c r="AD74" s="57" t="b">
        <f t="shared" si="6"/>
        <v>0</v>
      </c>
      <c r="AE74" s="57" t="b">
        <f t="shared" si="7"/>
        <v>1</v>
      </c>
    </row>
    <row r="75" spans="1:31" hidden="1" x14ac:dyDescent="0.3">
      <c r="A75" s="324" t="str">
        <f>SUBSTITUTE('Daļu izvēle'!A72,"0","")</f>
        <v/>
      </c>
      <c r="B75" s="365">
        <f>'Daļu izvēle'!B72</f>
        <v>64</v>
      </c>
      <c r="C75" s="365" t="str">
        <f>'Daļu izvēle'!C72</f>
        <v>Dienvidkurzeme</v>
      </c>
      <c r="D75" s="366" t="str">
        <f>'Daļu izvēle'!D72</f>
        <v>Zvārdes</v>
      </c>
      <c r="E75" s="467">
        <f>'Daļu izvēle'!AC72</f>
        <v>40</v>
      </c>
      <c r="F75" s="467">
        <f>'Daļu izvēle'!AD72</f>
        <v>15</v>
      </c>
      <c r="G75" s="125">
        <f>'Daļu izvēle'!AE72</f>
        <v>0</v>
      </c>
      <c r="H75" s="126">
        <f>'Daļu izvēle'!AF72</f>
        <v>0</v>
      </c>
      <c r="I75" s="383"/>
      <c r="J75" s="477">
        <f t="shared" si="0"/>
        <v>0</v>
      </c>
      <c r="K75" s="124" t="str">
        <f>IF($AC75,IF(AND($I75&lt;&gt;"",$I75&lt;&gt;0),ROUND(ROUND($I75,3)*Cenas!$B$39*Cenas!B$43,2),0),"")</f>
        <v/>
      </c>
      <c r="L75" s="124" t="str">
        <f>IF($AC75,IF(AND($I75&lt;&gt;"",$I75&lt;&gt;0),ROUND(ROUND($I75,3)*Cenas!$B$39*Cenas!C$43,2),0),"")</f>
        <v/>
      </c>
      <c r="M75" s="124" t="str">
        <f>IF($AC75,IF(AND($I75&lt;&gt;"",$I75&lt;&gt;0),ROUND(ROUND($I75,3)*Cenas!$B$39*Cenas!D$43,2),0),"")</f>
        <v/>
      </c>
      <c r="N75" s="124" t="str">
        <f>IF($AC75,IF(AND($I75&lt;&gt;"",$I75&lt;&gt;0),ROUND(ROUND($I75,3)*Cenas!$B$39*Cenas!E$43,2),0),"")</f>
        <v/>
      </c>
      <c r="O75" s="124" t="str">
        <f>IF($AC75,IF(AND($I75&lt;&gt;"",$I75&lt;&gt;0),ROUND(ROUND($I75,3)*Cenas!$B$39*Cenas!F$43,2),0),"")</f>
        <v/>
      </c>
      <c r="P75" s="124" t="str">
        <f>IF($AC75,IF(AND($I75&lt;&gt;"",$I75&lt;&gt;0),ROUND(ROUND($I75,3)*Cenas!$B$39*Cenas!G$43,2),0),"")</f>
        <v/>
      </c>
      <c r="Q75" s="124" t="str">
        <f>IF($AC75,IF(AND($I75&lt;&gt;"",$I75&lt;&gt;0),ROUND(ROUND($I75,3)*Cenas!$B$39*Cenas!H$43,2),0),"")</f>
        <v/>
      </c>
      <c r="R75" s="147" t="str">
        <f>IF($AC75,IF(AND($I75&lt;&gt;"",$I75&lt;&gt;0),ROUND(ROUND($I75,3)*Cenas!$B$39*Cenas!I$43,2),0),"")</f>
        <v/>
      </c>
      <c r="U75" s="1" t="e">
        <f t="shared" si="1"/>
        <v>#REF!</v>
      </c>
      <c r="V75" s="1" t="b">
        <f t="shared" si="2"/>
        <v>0</v>
      </c>
      <c r="W75" s="1" t="b">
        <f t="shared" si="3"/>
        <v>0</v>
      </c>
      <c r="X75" s="1" t="e">
        <f>OR(AND(Z75,AA75,#REF!&gt;=0.35*'Daļu izvēle'!J72),NOT(Y75))</f>
        <v>#REF!</v>
      </c>
      <c r="Y75" s="1" t="b">
        <f>AND(NOT(ISBLANK('Daļu izvēle'!AC72)),A75="x")</f>
        <v>0</v>
      </c>
      <c r="Z75" t="b">
        <f t="shared" si="4"/>
        <v>1</v>
      </c>
      <c r="AA75" t="b">
        <f t="shared" si="5"/>
        <v>1</v>
      </c>
      <c r="AC75" s="57" t="b">
        <f>AND($A75="x",'Daļu izvēle'!AC72&lt;&gt;"",'Daļu izvēle'!AC72&lt;&gt;0)</f>
        <v>0</v>
      </c>
      <c r="AD75" s="57" t="b">
        <f t="shared" si="6"/>
        <v>0</v>
      </c>
      <c r="AE75" s="57" t="b">
        <f t="shared" si="7"/>
        <v>1</v>
      </c>
    </row>
    <row r="76" spans="1:31" hidden="1" x14ac:dyDescent="0.3">
      <c r="A76" s="324" t="str">
        <f>SUBSTITUTE('Daļu izvēle'!A73,"0","")</f>
        <v/>
      </c>
      <c r="B76" s="365">
        <f>'Daļu izvēle'!B73</f>
        <v>65</v>
      </c>
      <c r="C76" s="365" t="str">
        <f>'Daļu izvēle'!C73</f>
        <v>Dienvidkurzeme</v>
      </c>
      <c r="D76" s="366" t="str">
        <f>'Daļu izvēle'!D73</f>
        <v>Zvārdes</v>
      </c>
      <c r="E76" s="467">
        <f>'Daļu izvēle'!AC73</f>
        <v>0</v>
      </c>
      <c r="F76" s="467">
        <f>'Daļu izvēle'!AD73</f>
        <v>0</v>
      </c>
      <c r="G76" s="125">
        <f>'Daļu izvēle'!AE73</f>
        <v>0</v>
      </c>
      <c r="H76" s="126">
        <f>'Daļu izvēle'!AF73</f>
        <v>0</v>
      </c>
      <c r="I76" s="383"/>
      <c r="J76" s="477">
        <f t="shared" si="0"/>
        <v>0</v>
      </c>
      <c r="K76" s="124" t="str">
        <f>IF($AC76,IF(AND($I76&lt;&gt;"",$I76&lt;&gt;0),ROUND(ROUND($I76,3)*Cenas!$B$39*Cenas!B$43,2),0),"")</f>
        <v/>
      </c>
      <c r="L76" s="124" t="str">
        <f>IF($AC76,IF(AND($I76&lt;&gt;"",$I76&lt;&gt;0),ROUND(ROUND($I76,3)*Cenas!$B$39*Cenas!C$43,2),0),"")</f>
        <v/>
      </c>
      <c r="M76" s="124" t="str">
        <f>IF($AC76,IF(AND($I76&lt;&gt;"",$I76&lt;&gt;0),ROUND(ROUND($I76,3)*Cenas!$B$39*Cenas!D$43,2),0),"")</f>
        <v/>
      </c>
      <c r="N76" s="124" t="str">
        <f>IF($AC76,IF(AND($I76&lt;&gt;"",$I76&lt;&gt;0),ROUND(ROUND($I76,3)*Cenas!$B$39*Cenas!E$43,2),0),"")</f>
        <v/>
      </c>
      <c r="O76" s="124" t="str">
        <f>IF($AC76,IF(AND($I76&lt;&gt;"",$I76&lt;&gt;0),ROUND(ROUND($I76,3)*Cenas!$B$39*Cenas!F$43,2),0),"")</f>
        <v/>
      </c>
      <c r="P76" s="124" t="str">
        <f>IF($AC76,IF(AND($I76&lt;&gt;"",$I76&lt;&gt;0),ROUND(ROUND($I76,3)*Cenas!$B$39*Cenas!G$43,2),0),"")</f>
        <v/>
      </c>
      <c r="Q76" s="124" t="str">
        <f>IF($AC76,IF(AND($I76&lt;&gt;"",$I76&lt;&gt;0),ROUND(ROUND($I76,3)*Cenas!$B$39*Cenas!H$43,2),0),"")</f>
        <v/>
      </c>
      <c r="R76" s="147" t="str">
        <f>IF($AC76,IF(AND($I76&lt;&gt;"",$I76&lt;&gt;0),ROUND(ROUND($I76,3)*Cenas!$B$39*Cenas!I$43,2),0),"")</f>
        <v/>
      </c>
      <c r="U76" s="1" t="e">
        <f t="shared" si="1"/>
        <v>#REF!</v>
      </c>
      <c r="V76" s="1" t="b">
        <f t="shared" si="2"/>
        <v>0</v>
      </c>
      <c r="W76" s="1" t="b">
        <f t="shared" si="3"/>
        <v>0</v>
      </c>
      <c r="X76" s="1" t="e">
        <f>OR(AND(Z76,AA76,#REF!&gt;=0.35*'Daļu izvēle'!J73),NOT(Y76))</f>
        <v>#REF!</v>
      </c>
      <c r="Y76" s="1" t="b">
        <f>AND(NOT(ISBLANK('Daļu izvēle'!AC73)),A76="x")</f>
        <v>0</v>
      </c>
      <c r="Z76" t="b">
        <f t="shared" si="4"/>
        <v>1</v>
      </c>
      <c r="AA76" t="b">
        <f t="shared" si="5"/>
        <v>1</v>
      </c>
      <c r="AC76" s="57" t="b">
        <f>AND($A76="x",'Daļu izvēle'!AC73&lt;&gt;"",'Daļu izvēle'!AC73&lt;&gt;0)</f>
        <v>0</v>
      </c>
      <c r="AD76" s="57" t="b">
        <f t="shared" si="6"/>
        <v>0</v>
      </c>
      <c r="AE76" s="57" t="b">
        <f t="shared" si="7"/>
        <v>1</v>
      </c>
    </row>
    <row r="77" spans="1:31" hidden="1" x14ac:dyDescent="0.3">
      <c r="A77" s="324" t="str">
        <f>SUBSTITUTE('Daļu izvēle'!A74,"0","")</f>
        <v/>
      </c>
      <c r="B77" s="365">
        <f>'Daļu izvēle'!B74</f>
        <v>66</v>
      </c>
      <c r="C77" s="365" t="str">
        <f>'Daļu izvēle'!C74</f>
        <v>Dienvidkurzeme</v>
      </c>
      <c r="D77" s="366" t="str">
        <f>'Daļu izvēle'!D74</f>
        <v>Zvārdes</v>
      </c>
      <c r="E77" s="467">
        <f>'Daļu izvēle'!AC74</f>
        <v>0</v>
      </c>
      <c r="F77" s="467">
        <f>'Daļu izvēle'!AD74</f>
        <v>0</v>
      </c>
      <c r="G77" s="125">
        <f>'Daļu izvēle'!AE74</f>
        <v>0</v>
      </c>
      <c r="H77" s="126">
        <f>'Daļu izvēle'!AF74</f>
        <v>0</v>
      </c>
      <c r="I77" s="383"/>
      <c r="J77" s="477">
        <f t="shared" ref="J77:J140" si="8">IF(AND(K77&lt;&gt;"",L77&lt;&gt;"",M77&lt;&gt;"",N77&lt;&gt;"",O77&lt;&gt;"",P77&lt;&gt;"",Q77&lt;&gt;"",R77&lt;&gt;""),ROUND(AVERAGE(K77:R77),2),0)</f>
        <v>0</v>
      </c>
      <c r="K77" s="124" t="str">
        <f>IF($AC77,IF(AND($I77&lt;&gt;"",$I77&lt;&gt;0),ROUND(ROUND($I77,3)*Cenas!$B$39*Cenas!B$43,2),0),"")</f>
        <v/>
      </c>
      <c r="L77" s="124" t="str">
        <f>IF($AC77,IF(AND($I77&lt;&gt;"",$I77&lt;&gt;0),ROUND(ROUND($I77,3)*Cenas!$B$39*Cenas!C$43,2),0),"")</f>
        <v/>
      </c>
      <c r="M77" s="124" t="str">
        <f>IF($AC77,IF(AND($I77&lt;&gt;"",$I77&lt;&gt;0),ROUND(ROUND($I77,3)*Cenas!$B$39*Cenas!D$43,2),0),"")</f>
        <v/>
      </c>
      <c r="N77" s="124" t="str">
        <f>IF($AC77,IF(AND($I77&lt;&gt;"",$I77&lt;&gt;0),ROUND(ROUND($I77,3)*Cenas!$B$39*Cenas!E$43,2),0),"")</f>
        <v/>
      </c>
      <c r="O77" s="124" t="str">
        <f>IF($AC77,IF(AND($I77&lt;&gt;"",$I77&lt;&gt;0),ROUND(ROUND($I77,3)*Cenas!$B$39*Cenas!F$43,2),0),"")</f>
        <v/>
      </c>
      <c r="P77" s="124" t="str">
        <f>IF($AC77,IF(AND($I77&lt;&gt;"",$I77&lt;&gt;0),ROUND(ROUND($I77,3)*Cenas!$B$39*Cenas!G$43,2),0),"")</f>
        <v/>
      </c>
      <c r="Q77" s="124" t="str">
        <f>IF($AC77,IF(AND($I77&lt;&gt;"",$I77&lt;&gt;0),ROUND(ROUND($I77,3)*Cenas!$B$39*Cenas!H$43,2),0),"")</f>
        <v/>
      </c>
      <c r="R77" s="147" t="str">
        <f>IF($AC77,IF(AND($I77&lt;&gt;"",$I77&lt;&gt;0),ROUND(ROUND($I77,3)*Cenas!$B$39*Cenas!I$43,2),0),"")</f>
        <v/>
      </c>
      <c r="U77" s="1" t="e">
        <f t="shared" ref="U77:U140" si="9">AND(OR(V77,W77,NOT(X77)),Y77)</f>
        <v>#REF!</v>
      </c>
      <c r="V77" s="1" t="b">
        <f t="shared" ref="V77:V140" si="10">AND(ISBLANK($K77),Y77)</f>
        <v>0</v>
      </c>
      <c r="W77" s="1" t="b">
        <f t="shared" ref="W77:W140" si="11">AND(ISBLANK($R77),Y77)</f>
        <v>0</v>
      </c>
      <c r="X77" s="1" t="e">
        <f>OR(AND(Z77,AA77,#REF!&gt;=0.35*'Daļu izvēle'!J74),NOT(Y77))</f>
        <v>#REF!</v>
      </c>
      <c r="Y77" s="1" t="b">
        <f>AND(NOT(ISBLANK('Daļu izvēle'!AC74)),A77="x")</f>
        <v>0</v>
      </c>
      <c r="Z77" t="b">
        <f t="shared" ref="Z77:Z140" si="12">OR(NOT(ISBLANK($K77)),NOT(Y77))</f>
        <v>1</v>
      </c>
      <c r="AA77" t="b">
        <f t="shared" ref="AA77:AA140" si="13">OR(NOT(ISBLANK($R77)),NOT(Y77))</f>
        <v>1</v>
      </c>
      <c r="AC77" s="57" t="b">
        <f>AND($A77="x",'Daļu izvēle'!AC74&lt;&gt;"",'Daļu izvēle'!AC74&lt;&gt;0)</f>
        <v>0</v>
      </c>
      <c r="AD77" s="57" t="b">
        <f t="shared" ref="AD77:AD140" si="14">AND(AC77=TRUE,I77&lt;&gt;"",I77&lt;&gt;0)</f>
        <v>0</v>
      </c>
      <c r="AE77" s="57" t="b">
        <f t="shared" ref="AE77:AE140" si="15">IF(AC77,AND(AC77,AD77),TRUE)</f>
        <v>1</v>
      </c>
    </row>
    <row r="78" spans="1:31" hidden="1" x14ac:dyDescent="0.3">
      <c r="A78" s="324" t="str">
        <f>SUBSTITUTE('Daļu izvēle'!A75,"0","")</f>
        <v/>
      </c>
      <c r="B78" s="365">
        <f>'Daļu izvēle'!B75</f>
        <v>67</v>
      </c>
      <c r="C78" s="365" t="str">
        <f>'Daļu izvēle'!C75</f>
        <v>Dienvidkurzeme</v>
      </c>
      <c r="D78" s="366" t="str">
        <f>'Daļu izvēle'!D75</f>
        <v>Nīcas</v>
      </c>
      <c r="E78" s="467">
        <f>'Daļu izvēle'!AC75</f>
        <v>80</v>
      </c>
      <c r="F78" s="467">
        <f>'Daļu izvēle'!AD75</f>
        <v>25</v>
      </c>
      <c r="G78" s="125">
        <f>'Daļu izvēle'!AE75</f>
        <v>0</v>
      </c>
      <c r="H78" s="126">
        <f>'Daļu izvēle'!AF75</f>
        <v>0</v>
      </c>
      <c r="I78" s="383"/>
      <c r="J78" s="477">
        <f t="shared" si="8"/>
        <v>0</v>
      </c>
      <c r="K78" s="124" t="str">
        <f>IF($AC78,IF(AND($I78&lt;&gt;"",$I78&lt;&gt;0),ROUND(ROUND($I78,3)*Cenas!$B$39*Cenas!B$43,2),0),"")</f>
        <v/>
      </c>
      <c r="L78" s="124" t="str">
        <f>IF($AC78,IF(AND($I78&lt;&gt;"",$I78&lt;&gt;0),ROUND(ROUND($I78,3)*Cenas!$B$39*Cenas!C$43,2),0),"")</f>
        <v/>
      </c>
      <c r="M78" s="124" t="str">
        <f>IF($AC78,IF(AND($I78&lt;&gt;"",$I78&lt;&gt;0),ROUND(ROUND($I78,3)*Cenas!$B$39*Cenas!D$43,2),0),"")</f>
        <v/>
      </c>
      <c r="N78" s="124" t="str">
        <f>IF($AC78,IF(AND($I78&lt;&gt;"",$I78&lt;&gt;0),ROUND(ROUND($I78,3)*Cenas!$B$39*Cenas!E$43,2),0),"")</f>
        <v/>
      </c>
      <c r="O78" s="124" t="str">
        <f>IF($AC78,IF(AND($I78&lt;&gt;"",$I78&lt;&gt;0),ROUND(ROUND($I78,3)*Cenas!$B$39*Cenas!F$43,2),0),"")</f>
        <v/>
      </c>
      <c r="P78" s="124" t="str">
        <f>IF($AC78,IF(AND($I78&lt;&gt;"",$I78&lt;&gt;0),ROUND(ROUND($I78,3)*Cenas!$B$39*Cenas!G$43,2),0),"")</f>
        <v/>
      </c>
      <c r="Q78" s="124" t="str">
        <f>IF($AC78,IF(AND($I78&lt;&gt;"",$I78&lt;&gt;0),ROUND(ROUND($I78,3)*Cenas!$B$39*Cenas!H$43,2),0),"")</f>
        <v/>
      </c>
      <c r="R78" s="147" t="str">
        <f>IF($AC78,IF(AND($I78&lt;&gt;"",$I78&lt;&gt;0),ROUND(ROUND($I78,3)*Cenas!$B$39*Cenas!I$43,2),0),"")</f>
        <v/>
      </c>
      <c r="U78" s="1" t="e">
        <f t="shared" si="9"/>
        <v>#REF!</v>
      </c>
      <c r="V78" s="1" t="b">
        <f t="shared" si="10"/>
        <v>0</v>
      </c>
      <c r="W78" s="1" t="b">
        <f t="shared" si="11"/>
        <v>0</v>
      </c>
      <c r="X78" s="1" t="e">
        <f>OR(AND(Z78,AA78,#REF!&gt;=0.35*'Daļu izvēle'!J75),NOT(Y78))</f>
        <v>#REF!</v>
      </c>
      <c r="Y78" s="1" t="b">
        <f>AND(NOT(ISBLANK('Daļu izvēle'!AC75)),A78="x")</f>
        <v>0</v>
      </c>
      <c r="Z78" t="b">
        <f t="shared" si="12"/>
        <v>1</v>
      </c>
      <c r="AA78" t="b">
        <f t="shared" si="13"/>
        <v>1</v>
      </c>
      <c r="AC78" s="57" t="b">
        <f>AND($A78="x",'Daļu izvēle'!AC75&lt;&gt;"",'Daļu izvēle'!AC75&lt;&gt;0)</f>
        <v>0</v>
      </c>
      <c r="AD78" s="57" t="b">
        <f t="shared" si="14"/>
        <v>0</v>
      </c>
      <c r="AE78" s="57" t="b">
        <f t="shared" si="15"/>
        <v>1</v>
      </c>
    </row>
    <row r="79" spans="1:31" hidden="1" x14ac:dyDescent="0.3">
      <c r="A79" s="324" t="str">
        <f>SUBSTITUTE('Daļu izvēle'!A76,"0","")</f>
        <v/>
      </c>
      <c r="B79" s="365">
        <f>'Daļu izvēle'!B76</f>
        <v>68</v>
      </c>
      <c r="C79" s="365" t="str">
        <f>'Daļu izvēle'!C76</f>
        <v>Dienvidkurzeme</v>
      </c>
      <c r="D79" s="366" t="str">
        <f>'Daļu izvēle'!D76</f>
        <v>Nīcas</v>
      </c>
      <c r="E79" s="467">
        <f>'Daļu izvēle'!AC76</f>
        <v>0</v>
      </c>
      <c r="F79" s="467">
        <f>'Daļu izvēle'!AD76</f>
        <v>0</v>
      </c>
      <c r="G79" s="125">
        <f>'Daļu izvēle'!AE76</f>
        <v>0</v>
      </c>
      <c r="H79" s="126">
        <f>'Daļu izvēle'!AF76</f>
        <v>0</v>
      </c>
      <c r="I79" s="383"/>
      <c r="J79" s="477">
        <f t="shared" si="8"/>
        <v>0</v>
      </c>
      <c r="K79" s="124" t="str">
        <f>IF($AC79,IF(AND($I79&lt;&gt;"",$I79&lt;&gt;0),ROUND(ROUND($I79,3)*Cenas!$B$39*Cenas!B$43,2),0),"")</f>
        <v/>
      </c>
      <c r="L79" s="124" t="str">
        <f>IF($AC79,IF(AND($I79&lt;&gt;"",$I79&lt;&gt;0),ROUND(ROUND($I79,3)*Cenas!$B$39*Cenas!C$43,2),0),"")</f>
        <v/>
      </c>
      <c r="M79" s="124" t="str">
        <f>IF($AC79,IF(AND($I79&lt;&gt;"",$I79&lt;&gt;0),ROUND(ROUND($I79,3)*Cenas!$B$39*Cenas!D$43,2),0),"")</f>
        <v/>
      </c>
      <c r="N79" s="124" t="str">
        <f>IF($AC79,IF(AND($I79&lt;&gt;"",$I79&lt;&gt;0),ROUND(ROUND($I79,3)*Cenas!$B$39*Cenas!E$43,2),0),"")</f>
        <v/>
      </c>
      <c r="O79" s="124" t="str">
        <f>IF($AC79,IF(AND($I79&lt;&gt;"",$I79&lt;&gt;0),ROUND(ROUND($I79,3)*Cenas!$B$39*Cenas!F$43,2),0),"")</f>
        <v/>
      </c>
      <c r="P79" s="124" t="str">
        <f>IF($AC79,IF(AND($I79&lt;&gt;"",$I79&lt;&gt;0),ROUND(ROUND($I79,3)*Cenas!$B$39*Cenas!G$43,2),0),"")</f>
        <v/>
      </c>
      <c r="Q79" s="124" t="str">
        <f>IF($AC79,IF(AND($I79&lt;&gt;"",$I79&lt;&gt;0),ROUND(ROUND($I79,3)*Cenas!$B$39*Cenas!H$43,2),0),"")</f>
        <v/>
      </c>
      <c r="R79" s="147" t="str">
        <f>IF($AC79,IF(AND($I79&lt;&gt;"",$I79&lt;&gt;0),ROUND(ROUND($I79,3)*Cenas!$B$39*Cenas!I$43,2),0),"")</f>
        <v/>
      </c>
      <c r="U79" s="1" t="e">
        <f t="shared" si="9"/>
        <v>#REF!</v>
      </c>
      <c r="V79" s="1" t="b">
        <f t="shared" si="10"/>
        <v>0</v>
      </c>
      <c r="W79" s="1" t="b">
        <f t="shared" si="11"/>
        <v>0</v>
      </c>
      <c r="X79" s="1" t="e">
        <f>OR(AND(Z79,AA79,#REF!&gt;=0.35*'Daļu izvēle'!J76),NOT(Y79))</f>
        <v>#REF!</v>
      </c>
      <c r="Y79" s="1" t="b">
        <f>AND(NOT(ISBLANK('Daļu izvēle'!AC76)),A79="x")</f>
        <v>0</v>
      </c>
      <c r="Z79" t="b">
        <f t="shared" si="12"/>
        <v>1</v>
      </c>
      <c r="AA79" t="b">
        <f t="shared" si="13"/>
        <v>1</v>
      </c>
      <c r="AC79" s="57" t="b">
        <f>AND($A79="x",'Daļu izvēle'!AC76&lt;&gt;"",'Daļu izvēle'!AC76&lt;&gt;0)</f>
        <v>0</v>
      </c>
      <c r="AD79" s="57" t="b">
        <f t="shared" si="14"/>
        <v>0</v>
      </c>
      <c r="AE79" s="57" t="b">
        <f t="shared" si="15"/>
        <v>1</v>
      </c>
    </row>
    <row r="80" spans="1:31" hidden="1" x14ac:dyDescent="0.3">
      <c r="A80" s="324" t="str">
        <f>SUBSTITUTE('Daļu izvēle'!A77,"0","")</f>
        <v/>
      </c>
      <c r="B80" s="365">
        <f>'Daļu izvēle'!B77</f>
        <v>69</v>
      </c>
      <c r="C80" s="365" t="str">
        <f>'Daļu izvēle'!C77</f>
        <v>Dienvidkurzeme</v>
      </c>
      <c r="D80" s="366" t="str">
        <f>'Daļu izvēle'!D77</f>
        <v>Nīcas</v>
      </c>
      <c r="E80" s="467">
        <f>'Daļu izvēle'!AC77</f>
        <v>0</v>
      </c>
      <c r="F80" s="467">
        <f>'Daļu izvēle'!AD77</f>
        <v>0</v>
      </c>
      <c r="G80" s="125">
        <f>'Daļu izvēle'!AE77</f>
        <v>0</v>
      </c>
      <c r="H80" s="126">
        <f>'Daļu izvēle'!AF77</f>
        <v>0</v>
      </c>
      <c r="I80" s="383"/>
      <c r="J80" s="477">
        <f t="shared" si="8"/>
        <v>0</v>
      </c>
      <c r="K80" s="124" t="str">
        <f>IF($AC80,IF(AND($I80&lt;&gt;"",$I80&lt;&gt;0),ROUND(ROUND($I80,3)*Cenas!$B$39*Cenas!B$43,2),0),"")</f>
        <v/>
      </c>
      <c r="L80" s="124" t="str">
        <f>IF($AC80,IF(AND($I80&lt;&gt;"",$I80&lt;&gt;0),ROUND(ROUND($I80,3)*Cenas!$B$39*Cenas!C$43,2),0),"")</f>
        <v/>
      </c>
      <c r="M80" s="124" t="str">
        <f>IF($AC80,IF(AND($I80&lt;&gt;"",$I80&lt;&gt;0),ROUND(ROUND($I80,3)*Cenas!$B$39*Cenas!D$43,2),0),"")</f>
        <v/>
      </c>
      <c r="N80" s="124" t="str">
        <f>IF($AC80,IF(AND($I80&lt;&gt;"",$I80&lt;&gt;0),ROUND(ROUND($I80,3)*Cenas!$B$39*Cenas!E$43,2),0),"")</f>
        <v/>
      </c>
      <c r="O80" s="124" t="str">
        <f>IF($AC80,IF(AND($I80&lt;&gt;"",$I80&lt;&gt;0),ROUND(ROUND($I80,3)*Cenas!$B$39*Cenas!F$43,2),0),"")</f>
        <v/>
      </c>
      <c r="P80" s="124" t="str">
        <f>IF($AC80,IF(AND($I80&lt;&gt;"",$I80&lt;&gt;0),ROUND(ROUND($I80,3)*Cenas!$B$39*Cenas!G$43,2),0),"")</f>
        <v/>
      </c>
      <c r="Q80" s="124" t="str">
        <f>IF($AC80,IF(AND($I80&lt;&gt;"",$I80&lt;&gt;0),ROUND(ROUND($I80,3)*Cenas!$B$39*Cenas!H$43,2),0),"")</f>
        <v/>
      </c>
      <c r="R80" s="147" t="str">
        <f>IF($AC80,IF(AND($I80&lt;&gt;"",$I80&lt;&gt;0),ROUND(ROUND($I80,3)*Cenas!$B$39*Cenas!I$43,2),0),"")</f>
        <v/>
      </c>
      <c r="U80" s="1" t="e">
        <f t="shared" si="9"/>
        <v>#REF!</v>
      </c>
      <c r="V80" s="1" t="b">
        <f t="shared" si="10"/>
        <v>0</v>
      </c>
      <c r="W80" s="1" t="b">
        <f t="shared" si="11"/>
        <v>0</v>
      </c>
      <c r="X80" s="1" t="e">
        <f>OR(AND(Z80,AA80,#REF!&gt;=0.35*'Daļu izvēle'!J77),NOT(Y80))</f>
        <v>#REF!</v>
      </c>
      <c r="Y80" s="1" t="b">
        <f>AND(NOT(ISBLANK('Daļu izvēle'!AC77)),A80="x")</f>
        <v>0</v>
      </c>
      <c r="Z80" t="b">
        <f t="shared" si="12"/>
        <v>1</v>
      </c>
      <c r="AA80" t="b">
        <f t="shared" si="13"/>
        <v>1</v>
      </c>
      <c r="AC80" s="57" t="b">
        <f>AND($A80="x",'Daļu izvēle'!AC77&lt;&gt;"",'Daļu izvēle'!AC77&lt;&gt;0)</f>
        <v>0</v>
      </c>
      <c r="AD80" s="57" t="b">
        <f t="shared" si="14"/>
        <v>0</v>
      </c>
      <c r="AE80" s="57" t="b">
        <f t="shared" si="15"/>
        <v>1</v>
      </c>
    </row>
    <row r="81" spans="1:31" hidden="1" x14ac:dyDescent="0.3">
      <c r="A81" s="324" t="str">
        <f>SUBSTITUTE('Daļu izvēle'!A78,"0","")</f>
        <v/>
      </c>
      <c r="B81" s="365">
        <f>'Daļu izvēle'!B78</f>
        <v>70</v>
      </c>
      <c r="C81" s="365" t="str">
        <f>'Daļu izvēle'!C78</f>
        <v>Dienvidkurzeme</v>
      </c>
      <c r="D81" s="366" t="str">
        <f>'Daļu izvēle'!D78</f>
        <v>Nīcas</v>
      </c>
      <c r="E81" s="467">
        <f>'Daļu izvēle'!AC78</f>
        <v>0</v>
      </c>
      <c r="F81" s="467">
        <f>'Daļu izvēle'!AD78</f>
        <v>0</v>
      </c>
      <c r="G81" s="125">
        <f>'Daļu izvēle'!AE78</f>
        <v>0</v>
      </c>
      <c r="H81" s="126">
        <f>'Daļu izvēle'!AF78</f>
        <v>0</v>
      </c>
      <c r="I81" s="383"/>
      <c r="J81" s="477">
        <f t="shared" si="8"/>
        <v>0</v>
      </c>
      <c r="K81" s="124" t="str">
        <f>IF($AC81,IF(AND($I81&lt;&gt;"",$I81&lt;&gt;0),ROUND(ROUND($I81,3)*Cenas!$B$39*Cenas!B$43,2),0),"")</f>
        <v/>
      </c>
      <c r="L81" s="124" t="str">
        <f>IF($AC81,IF(AND($I81&lt;&gt;"",$I81&lt;&gt;0),ROUND(ROUND($I81,3)*Cenas!$B$39*Cenas!C$43,2),0),"")</f>
        <v/>
      </c>
      <c r="M81" s="124" t="str">
        <f>IF($AC81,IF(AND($I81&lt;&gt;"",$I81&lt;&gt;0),ROUND(ROUND($I81,3)*Cenas!$B$39*Cenas!D$43,2),0),"")</f>
        <v/>
      </c>
      <c r="N81" s="124" t="str">
        <f>IF($AC81,IF(AND($I81&lt;&gt;"",$I81&lt;&gt;0),ROUND(ROUND($I81,3)*Cenas!$B$39*Cenas!E$43,2),0),"")</f>
        <v/>
      </c>
      <c r="O81" s="124" t="str">
        <f>IF($AC81,IF(AND($I81&lt;&gt;"",$I81&lt;&gt;0),ROUND(ROUND($I81,3)*Cenas!$B$39*Cenas!F$43,2),0),"")</f>
        <v/>
      </c>
      <c r="P81" s="124" t="str">
        <f>IF($AC81,IF(AND($I81&lt;&gt;"",$I81&lt;&gt;0),ROUND(ROUND($I81,3)*Cenas!$B$39*Cenas!G$43,2),0),"")</f>
        <v/>
      </c>
      <c r="Q81" s="124" t="str">
        <f>IF($AC81,IF(AND($I81&lt;&gt;"",$I81&lt;&gt;0),ROUND(ROUND($I81,3)*Cenas!$B$39*Cenas!H$43,2),0),"")</f>
        <v/>
      </c>
      <c r="R81" s="147" t="str">
        <f>IF($AC81,IF(AND($I81&lt;&gt;"",$I81&lt;&gt;0),ROUND(ROUND($I81,3)*Cenas!$B$39*Cenas!I$43,2),0),"")</f>
        <v/>
      </c>
      <c r="U81" s="1" t="e">
        <f t="shared" si="9"/>
        <v>#REF!</v>
      </c>
      <c r="V81" s="1" t="b">
        <f t="shared" si="10"/>
        <v>0</v>
      </c>
      <c r="W81" s="1" t="b">
        <f t="shared" si="11"/>
        <v>0</v>
      </c>
      <c r="X81" s="1" t="e">
        <f>OR(AND(Z81,AA81,#REF!&gt;=0.35*'Daļu izvēle'!J78),NOT(Y81))</f>
        <v>#REF!</v>
      </c>
      <c r="Y81" s="1" t="b">
        <f>AND(NOT(ISBLANK('Daļu izvēle'!AC78)),A81="x")</f>
        <v>0</v>
      </c>
      <c r="Z81" t="b">
        <f t="shared" si="12"/>
        <v>1</v>
      </c>
      <c r="AA81" t="b">
        <f t="shared" si="13"/>
        <v>1</v>
      </c>
      <c r="AC81" s="57" t="b">
        <f>AND($A81="x",'Daļu izvēle'!AC78&lt;&gt;"",'Daļu izvēle'!AC78&lt;&gt;0)</f>
        <v>0</v>
      </c>
      <c r="AD81" s="57" t="b">
        <f t="shared" si="14"/>
        <v>0</v>
      </c>
      <c r="AE81" s="57" t="b">
        <f t="shared" si="15"/>
        <v>1</v>
      </c>
    </row>
    <row r="82" spans="1:31" hidden="1" x14ac:dyDescent="0.3">
      <c r="A82" s="324" t="str">
        <f>SUBSTITUTE('Daļu izvēle'!A79,"0","")</f>
        <v/>
      </c>
      <c r="B82" s="365">
        <f>'Daļu izvēle'!B79</f>
        <v>71</v>
      </c>
      <c r="C82" s="365" t="str">
        <f>'Daļu izvēle'!C79</f>
        <v>Dienvidlatgale</v>
      </c>
      <c r="D82" s="366" t="str">
        <f>'Daļu izvēle'!D79</f>
        <v>Viesītes</v>
      </c>
      <c r="E82" s="467">
        <f>'Daļu izvēle'!AC79</f>
        <v>40</v>
      </c>
      <c r="F82" s="467">
        <f>'Daļu izvēle'!AD79</f>
        <v>0</v>
      </c>
      <c r="G82" s="125">
        <f>'Daļu izvēle'!AE79</f>
        <v>0</v>
      </c>
      <c r="H82" s="126">
        <f>'Daļu izvēle'!AF79</f>
        <v>0</v>
      </c>
      <c r="I82" s="383"/>
      <c r="J82" s="477">
        <f t="shared" si="8"/>
        <v>0</v>
      </c>
      <c r="K82" s="124" t="str">
        <f>IF($AC82,IF(AND($I82&lt;&gt;"",$I82&lt;&gt;0),ROUND(ROUND($I82,3)*Cenas!$B$39*Cenas!B$43,2),0),"")</f>
        <v/>
      </c>
      <c r="L82" s="124" t="str">
        <f>IF($AC82,IF(AND($I82&lt;&gt;"",$I82&lt;&gt;0),ROUND(ROUND($I82,3)*Cenas!$B$39*Cenas!C$43,2),0),"")</f>
        <v/>
      </c>
      <c r="M82" s="124" t="str">
        <f>IF($AC82,IF(AND($I82&lt;&gt;"",$I82&lt;&gt;0),ROUND(ROUND($I82,3)*Cenas!$B$39*Cenas!D$43,2),0),"")</f>
        <v/>
      </c>
      <c r="N82" s="124" t="str">
        <f>IF($AC82,IF(AND($I82&lt;&gt;"",$I82&lt;&gt;0),ROUND(ROUND($I82,3)*Cenas!$B$39*Cenas!E$43,2),0),"")</f>
        <v/>
      </c>
      <c r="O82" s="124" t="str">
        <f>IF($AC82,IF(AND($I82&lt;&gt;"",$I82&lt;&gt;0),ROUND(ROUND($I82,3)*Cenas!$B$39*Cenas!F$43,2),0),"")</f>
        <v/>
      </c>
      <c r="P82" s="124" t="str">
        <f>IF($AC82,IF(AND($I82&lt;&gt;"",$I82&lt;&gt;0),ROUND(ROUND($I82,3)*Cenas!$B$39*Cenas!G$43,2),0),"")</f>
        <v/>
      </c>
      <c r="Q82" s="124" t="str">
        <f>IF($AC82,IF(AND($I82&lt;&gt;"",$I82&lt;&gt;0),ROUND(ROUND($I82,3)*Cenas!$B$39*Cenas!H$43,2),0),"")</f>
        <v/>
      </c>
      <c r="R82" s="147" t="str">
        <f>IF($AC82,IF(AND($I82&lt;&gt;"",$I82&lt;&gt;0),ROUND(ROUND($I82,3)*Cenas!$B$39*Cenas!I$43,2),0),"")</f>
        <v/>
      </c>
      <c r="U82" s="1" t="e">
        <f t="shared" si="9"/>
        <v>#REF!</v>
      </c>
      <c r="V82" s="1" t="b">
        <f t="shared" si="10"/>
        <v>0</v>
      </c>
      <c r="W82" s="1" t="b">
        <f t="shared" si="11"/>
        <v>0</v>
      </c>
      <c r="X82" s="1" t="e">
        <f>OR(AND(Z82,AA82,#REF!&gt;=0.35*'Daļu izvēle'!J79),NOT(Y82))</f>
        <v>#REF!</v>
      </c>
      <c r="Y82" s="1" t="b">
        <f>AND(NOT(ISBLANK('Daļu izvēle'!AC79)),A82="x")</f>
        <v>0</v>
      </c>
      <c r="Z82" t="b">
        <f t="shared" si="12"/>
        <v>1</v>
      </c>
      <c r="AA82" t="b">
        <f t="shared" si="13"/>
        <v>1</v>
      </c>
      <c r="AC82" s="57" t="b">
        <f>AND($A82="x",'Daļu izvēle'!AC79&lt;&gt;"",'Daļu izvēle'!AC79&lt;&gt;0)</f>
        <v>0</v>
      </c>
      <c r="AD82" s="57" t="b">
        <f t="shared" si="14"/>
        <v>0</v>
      </c>
      <c r="AE82" s="57" t="b">
        <f t="shared" si="15"/>
        <v>1</v>
      </c>
    </row>
    <row r="83" spans="1:31" hidden="1" x14ac:dyDescent="0.3">
      <c r="A83" s="324" t="str">
        <f>SUBSTITUTE('Daļu izvēle'!A80,"0","")</f>
        <v/>
      </c>
      <c r="B83" s="365">
        <f>'Daļu izvēle'!B80</f>
        <v>72</v>
      </c>
      <c r="C83" s="365" t="str">
        <f>'Daļu izvēle'!C80</f>
        <v>Dienvidlatgale</v>
      </c>
      <c r="D83" s="366" t="str">
        <f>'Daļu izvēle'!D80</f>
        <v>Viesītes</v>
      </c>
      <c r="E83" s="467">
        <f>'Daļu izvēle'!AC80</f>
        <v>0</v>
      </c>
      <c r="F83" s="467">
        <f>'Daļu izvēle'!AD80</f>
        <v>0</v>
      </c>
      <c r="G83" s="125">
        <f>'Daļu izvēle'!AE80</f>
        <v>0</v>
      </c>
      <c r="H83" s="126">
        <f>'Daļu izvēle'!AF80</f>
        <v>0</v>
      </c>
      <c r="I83" s="383"/>
      <c r="J83" s="477">
        <f t="shared" si="8"/>
        <v>0</v>
      </c>
      <c r="K83" s="124" t="str">
        <f>IF($AC83,IF(AND($I83&lt;&gt;"",$I83&lt;&gt;0),ROUND(ROUND($I83,3)*Cenas!$B$39*Cenas!B$43,2),0),"")</f>
        <v/>
      </c>
      <c r="L83" s="124" t="str">
        <f>IF($AC83,IF(AND($I83&lt;&gt;"",$I83&lt;&gt;0),ROUND(ROUND($I83,3)*Cenas!$B$39*Cenas!C$43,2),0),"")</f>
        <v/>
      </c>
      <c r="M83" s="124" t="str">
        <f>IF($AC83,IF(AND($I83&lt;&gt;"",$I83&lt;&gt;0),ROUND(ROUND($I83,3)*Cenas!$B$39*Cenas!D$43,2),0),"")</f>
        <v/>
      </c>
      <c r="N83" s="124" t="str">
        <f>IF($AC83,IF(AND($I83&lt;&gt;"",$I83&lt;&gt;0),ROUND(ROUND($I83,3)*Cenas!$B$39*Cenas!E$43,2),0),"")</f>
        <v/>
      </c>
      <c r="O83" s="124" t="str">
        <f>IF($AC83,IF(AND($I83&lt;&gt;"",$I83&lt;&gt;0),ROUND(ROUND($I83,3)*Cenas!$B$39*Cenas!F$43,2),0),"")</f>
        <v/>
      </c>
      <c r="P83" s="124" t="str">
        <f>IF($AC83,IF(AND($I83&lt;&gt;"",$I83&lt;&gt;0),ROUND(ROUND($I83,3)*Cenas!$B$39*Cenas!G$43,2),0),"")</f>
        <v/>
      </c>
      <c r="Q83" s="124" t="str">
        <f>IF($AC83,IF(AND($I83&lt;&gt;"",$I83&lt;&gt;0),ROUND(ROUND($I83,3)*Cenas!$B$39*Cenas!H$43,2),0),"")</f>
        <v/>
      </c>
      <c r="R83" s="147" t="str">
        <f>IF($AC83,IF(AND($I83&lt;&gt;"",$I83&lt;&gt;0),ROUND(ROUND($I83,3)*Cenas!$B$39*Cenas!I$43,2),0),"")</f>
        <v/>
      </c>
      <c r="U83" s="1" t="e">
        <f t="shared" si="9"/>
        <v>#REF!</v>
      </c>
      <c r="V83" s="1" t="b">
        <f t="shared" si="10"/>
        <v>0</v>
      </c>
      <c r="W83" s="1" t="b">
        <f t="shared" si="11"/>
        <v>0</v>
      </c>
      <c r="X83" s="1" t="e">
        <f>OR(AND(Z83,AA83,#REF!&gt;=0.35*'Daļu izvēle'!J80),NOT(Y83))</f>
        <v>#REF!</v>
      </c>
      <c r="Y83" s="1" t="b">
        <f>AND(NOT(ISBLANK('Daļu izvēle'!AC80)),A83="x")</f>
        <v>0</v>
      </c>
      <c r="Z83" t="b">
        <f t="shared" si="12"/>
        <v>1</v>
      </c>
      <c r="AA83" t="b">
        <f t="shared" si="13"/>
        <v>1</v>
      </c>
      <c r="AC83" s="57" t="b">
        <f>AND($A83="x",'Daļu izvēle'!AC80&lt;&gt;"",'Daļu izvēle'!AC80&lt;&gt;0)</f>
        <v>0</v>
      </c>
      <c r="AD83" s="57" t="b">
        <f t="shared" si="14"/>
        <v>0</v>
      </c>
      <c r="AE83" s="57" t="b">
        <f t="shared" si="15"/>
        <v>1</v>
      </c>
    </row>
    <row r="84" spans="1:31" hidden="1" x14ac:dyDescent="0.3">
      <c r="A84" s="324" t="str">
        <f>SUBSTITUTE('Daļu izvēle'!A81,"0","")</f>
        <v/>
      </c>
      <c r="B84" s="365">
        <f>'Daļu izvēle'!B81</f>
        <v>73</v>
      </c>
      <c r="C84" s="365" t="str">
        <f>'Daļu izvēle'!C81</f>
        <v>Dienvidlatgale</v>
      </c>
      <c r="D84" s="366" t="str">
        <f>'Daļu izvēle'!D81</f>
        <v>Viesītes</v>
      </c>
      <c r="E84" s="467">
        <f>'Daļu izvēle'!AC81</f>
        <v>0</v>
      </c>
      <c r="F84" s="467">
        <f>'Daļu izvēle'!AD81</f>
        <v>0</v>
      </c>
      <c r="G84" s="125">
        <f>'Daļu izvēle'!AE81</f>
        <v>0</v>
      </c>
      <c r="H84" s="126">
        <f>'Daļu izvēle'!AF81</f>
        <v>0</v>
      </c>
      <c r="I84" s="383"/>
      <c r="J84" s="477">
        <f t="shared" si="8"/>
        <v>0</v>
      </c>
      <c r="K84" s="124" t="str">
        <f>IF($AC84,IF(AND($I84&lt;&gt;"",$I84&lt;&gt;0),ROUND(ROUND($I84,3)*Cenas!$B$39*Cenas!B$43,2),0),"")</f>
        <v/>
      </c>
      <c r="L84" s="124" t="str">
        <f>IF($AC84,IF(AND($I84&lt;&gt;"",$I84&lt;&gt;0),ROUND(ROUND($I84,3)*Cenas!$B$39*Cenas!C$43,2),0),"")</f>
        <v/>
      </c>
      <c r="M84" s="124" t="str">
        <f>IF($AC84,IF(AND($I84&lt;&gt;"",$I84&lt;&gt;0),ROUND(ROUND($I84,3)*Cenas!$B$39*Cenas!D$43,2),0),"")</f>
        <v/>
      </c>
      <c r="N84" s="124" t="str">
        <f>IF($AC84,IF(AND($I84&lt;&gt;"",$I84&lt;&gt;0),ROUND(ROUND($I84,3)*Cenas!$B$39*Cenas!E$43,2),0),"")</f>
        <v/>
      </c>
      <c r="O84" s="124" t="str">
        <f>IF($AC84,IF(AND($I84&lt;&gt;"",$I84&lt;&gt;0),ROUND(ROUND($I84,3)*Cenas!$B$39*Cenas!F$43,2),0),"")</f>
        <v/>
      </c>
      <c r="P84" s="124" t="str">
        <f>IF($AC84,IF(AND($I84&lt;&gt;"",$I84&lt;&gt;0),ROUND(ROUND($I84,3)*Cenas!$B$39*Cenas!G$43,2),0),"")</f>
        <v/>
      </c>
      <c r="Q84" s="124" t="str">
        <f>IF($AC84,IF(AND($I84&lt;&gt;"",$I84&lt;&gt;0),ROUND(ROUND($I84,3)*Cenas!$B$39*Cenas!H$43,2),0),"")</f>
        <v/>
      </c>
      <c r="R84" s="147" t="str">
        <f>IF($AC84,IF(AND($I84&lt;&gt;"",$I84&lt;&gt;0),ROUND(ROUND($I84,3)*Cenas!$B$39*Cenas!I$43,2),0),"")</f>
        <v/>
      </c>
      <c r="U84" s="1" t="e">
        <f t="shared" si="9"/>
        <v>#REF!</v>
      </c>
      <c r="V84" s="1" t="b">
        <f t="shared" si="10"/>
        <v>0</v>
      </c>
      <c r="W84" s="1" t="b">
        <f t="shared" si="11"/>
        <v>0</v>
      </c>
      <c r="X84" s="1" t="e">
        <f>OR(AND(Z84,AA84,#REF!&gt;=0.35*'Daļu izvēle'!J81),NOT(Y84))</f>
        <v>#REF!</v>
      </c>
      <c r="Y84" s="1" t="b">
        <f>AND(NOT(ISBLANK('Daļu izvēle'!AC81)),A84="x")</f>
        <v>0</v>
      </c>
      <c r="Z84" t="b">
        <f t="shared" si="12"/>
        <v>1</v>
      </c>
      <c r="AA84" t="b">
        <f t="shared" si="13"/>
        <v>1</v>
      </c>
      <c r="AC84" s="57" t="b">
        <f>AND($A84="x",'Daļu izvēle'!AC81&lt;&gt;"",'Daļu izvēle'!AC81&lt;&gt;0)</f>
        <v>0</v>
      </c>
      <c r="AD84" s="57" t="b">
        <f t="shared" si="14"/>
        <v>0</v>
      </c>
      <c r="AE84" s="57" t="b">
        <f t="shared" si="15"/>
        <v>1</v>
      </c>
    </row>
    <row r="85" spans="1:31" hidden="1" x14ac:dyDescent="0.3">
      <c r="A85" s="324" t="str">
        <f>SUBSTITUTE('Daļu izvēle'!A82,"0","")</f>
        <v/>
      </c>
      <c r="B85" s="365">
        <f>'Daļu izvēle'!B82</f>
        <v>74</v>
      </c>
      <c r="C85" s="365" t="str">
        <f>'Daļu izvēle'!C82</f>
        <v>Dienvidlatgale</v>
      </c>
      <c r="D85" s="366" t="str">
        <f>'Daļu izvēle'!D82</f>
        <v>Ābeļu</v>
      </c>
      <c r="E85" s="467">
        <f>'Daļu izvēle'!AC82</f>
        <v>30</v>
      </c>
      <c r="F85" s="467">
        <f>'Daļu izvēle'!AD82</f>
        <v>0</v>
      </c>
      <c r="G85" s="125">
        <f>'Daļu izvēle'!AE82</f>
        <v>0</v>
      </c>
      <c r="H85" s="126">
        <f>'Daļu izvēle'!AF82</f>
        <v>0</v>
      </c>
      <c r="I85" s="383"/>
      <c r="J85" s="477">
        <f t="shared" si="8"/>
        <v>0</v>
      </c>
      <c r="K85" s="124" t="str">
        <f>IF($AC85,IF(AND($I85&lt;&gt;"",$I85&lt;&gt;0),ROUND(ROUND($I85,3)*Cenas!$B$39*Cenas!B$43,2),0),"")</f>
        <v/>
      </c>
      <c r="L85" s="124" t="str">
        <f>IF($AC85,IF(AND($I85&lt;&gt;"",$I85&lt;&gt;0),ROUND(ROUND($I85,3)*Cenas!$B$39*Cenas!C$43,2),0),"")</f>
        <v/>
      </c>
      <c r="M85" s="124" t="str">
        <f>IF($AC85,IF(AND($I85&lt;&gt;"",$I85&lt;&gt;0),ROUND(ROUND($I85,3)*Cenas!$B$39*Cenas!D$43,2),0),"")</f>
        <v/>
      </c>
      <c r="N85" s="124" t="str">
        <f>IF($AC85,IF(AND($I85&lt;&gt;"",$I85&lt;&gt;0),ROUND(ROUND($I85,3)*Cenas!$B$39*Cenas!E$43,2),0),"")</f>
        <v/>
      </c>
      <c r="O85" s="124" t="str">
        <f>IF($AC85,IF(AND($I85&lt;&gt;"",$I85&lt;&gt;0),ROUND(ROUND($I85,3)*Cenas!$B$39*Cenas!F$43,2),0),"")</f>
        <v/>
      </c>
      <c r="P85" s="124" t="str">
        <f>IF($AC85,IF(AND($I85&lt;&gt;"",$I85&lt;&gt;0),ROUND(ROUND($I85,3)*Cenas!$B$39*Cenas!G$43,2),0),"")</f>
        <v/>
      </c>
      <c r="Q85" s="124" t="str">
        <f>IF($AC85,IF(AND($I85&lt;&gt;"",$I85&lt;&gt;0),ROUND(ROUND($I85,3)*Cenas!$B$39*Cenas!H$43,2),0),"")</f>
        <v/>
      </c>
      <c r="R85" s="147" t="str">
        <f>IF($AC85,IF(AND($I85&lt;&gt;"",$I85&lt;&gt;0),ROUND(ROUND($I85,3)*Cenas!$B$39*Cenas!I$43,2),0),"")</f>
        <v/>
      </c>
      <c r="U85" s="1" t="e">
        <f t="shared" si="9"/>
        <v>#REF!</v>
      </c>
      <c r="V85" s="1" t="b">
        <f t="shared" si="10"/>
        <v>0</v>
      </c>
      <c r="W85" s="1" t="b">
        <f t="shared" si="11"/>
        <v>0</v>
      </c>
      <c r="X85" s="1" t="e">
        <f>OR(AND(Z85,AA85,#REF!&gt;=0.35*'Daļu izvēle'!J82),NOT(Y85))</f>
        <v>#REF!</v>
      </c>
      <c r="Y85" s="1" t="b">
        <f>AND(NOT(ISBLANK('Daļu izvēle'!AC82)),A85="x")</f>
        <v>0</v>
      </c>
      <c r="Z85" t="b">
        <f t="shared" si="12"/>
        <v>1</v>
      </c>
      <c r="AA85" t="b">
        <f t="shared" si="13"/>
        <v>1</v>
      </c>
      <c r="AC85" s="57" t="b">
        <f>AND($A85="x",'Daļu izvēle'!AC82&lt;&gt;"",'Daļu izvēle'!AC82&lt;&gt;0)</f>
        <v>0</v>
      </c>
      <c r="AD85" s="57" t="b">
        <f t="shared" si="14"/>
        <v>0</v>
      </c>
      <c r="AE85" s="57" t="b">
        <f t="shared" si="15"/>
        <v>1</v>
      </c>
    </row>
    <row r="86" spans="1:31" hidden="1" x14ac:dyDescent="0.3">
      <c r="A86" s="324" t="str">
        <f>SUBSTITUTE('Daļu izvēle'!A83,"0","")</f>
        <v/>
      </c>
      <c r="B86" s="365">
        <f>'Daļu izvēle'!B83</f>
        <v>75</v>
      </c>
      <c r="C86" s="365" t="str">
        <f>'Daļu izvēle'!C83</f>
        <v>Dienvidlatgale</v>
      </c>
      <c r="D86" s="366" t="str">
        <f>'Daļu izvēle'!D83</f>
        <v>Ābeļu</v>
      </c>
      <c r="E86" s="467">
        <f>'Daļu izvēle'!AC83</f>
        <v>30</v>
      </c>
      <c r="F86" s="467">
        <f>'Daļu izvēle'!AD83</f>
        <v>0</v>
      </c>
      <c r="G86" s="125">
        <f>'Daļu izvēle'!AE83</f>
        <v>0</v>
      </c>
      <c r="H86" s="126">
        <f>'Daļu izvēle'!AF83</f>
        <v>0</v>
      </c>
      <c r="I86" s="383"/>
      <c r="J86" s="477">
        <f t="shared" si="8"/>
        <v>0</v>
      </c>
      <c r="K86" s="124" t="str">
        <f>IF($AC86,IF(AND($I86&lt;&gt;"",$I86&lt;&gt;0),ROUND(ROUND($I86,3)*Cenas!$B$39*Cenas!B$43,2),0),"")</f>
        <v/>
      </c>
      <c r="L86" s="124" t="str">
        <f>IF($AC86,IF(AND($I86&lt;&gt;"",$I86&lt;&gt;0),ROUND(ROUND($I86,3)*Cenas!$B$39*Cenas!C$43,2),0),"")</f>
        <v/>
      </c>
      <c r="M86" s="124" t="str">
        <f>IF($AC86,IF(AND($I86&lt;&gt;"",$I86&lt;&gt;0),ROUND(ROUND($I86,3)*Cenas!$B$39*Cenas!D$43,2),0),"")</f>
        <v/>
      </c>
      <c r="N86" s="124" t="str">
        <f>IF($AC86,IF(AND($I86&lt;&gt;"",$I86&lt;&gt;0),ROUND(ROUND($I86,3)*Cenas!$B$39*Cenas!E$43,2),0),"")</f>
        <v/>
      </c>
      <c r="O86" s="124" t="str">
        <f>IF($AC86,IF(AND($I86&lt;&gt;"",$I86&lt;&gt;0),ROUND(ROUND($I86,3)*Cenas!$B$39*Cenas!F$43,2),0),"")</f>
        <v/>
      </c>
      <c r="P86" s="124" t="str">
        <f>IF($AC86,IF(AND($I86&lt;&gt;"",$I86&lt;&gt;0),ROUND(ROUND($I86,3)*Cenas!$B$39*Cenas!G$43,2),0),"")</f>
        <v/>
      </c>
      <c r="Q86" s="124" t="str">
        <f>IF($AC86,IF(AND($I86&lt;&gt;"",$I86&lt;&gt;0),ROUND(ROUND($I86,3)*Cenas!$B$39*Cenas!H$43,2),0),"")</f>
        <v/>
      </c>
      <c r="R86" s="147" t="str">
        <f>IF($AC86,IF(AND($I86&lt;&gt;"",$I86&lt;&gt;0),ROUND(ROUND($I86,3)*Cenas!$B$39*Cenas!I$43,2),0),"")</f>
        <v/>
      </c>
      <c r="U86" s="1" t="e">
        <f t="shared" si="9"/>
        <v>#REF!</v>
      </c>
      <c r="V86" s="1" t="b">
        <f t="shared" si="10"/>
        <v>0</v>
      </c>
      <c r="W86" s="1" t="b">
        <f t="shared" si="11"/>
        <v>0</v>
      </c>
      <c r="X86" s="1" t="e">
        <f>OR(AND(Z86,AA86,#REF!&gt;=0.35*'Daļu izvēle'!J83),NOT(Y86))</f>
        <v>#REF!</v>
      </c>
      <c r="Y86" s="1" t="b">
        <f>AND(NOT(ISBLANK('Daļu izvēle'!AC83)),A86="x")</f>
        <v>0</v>
      </c>
      <c r="Z86" t="b">
        <f t="shared" si="12"/>
        <v>1</v>
      </c>
      <c r="AA86" t="b">
        <f t="shared" si="13"/>
        <v>1</v>
      </c>
      <c r="AC86" s="57" t="b">
        <f>AND($A86="x",'Daļu izvēle'!AC83&lt;&gt;"",'Daļu izvēle'!AC83&lt;&gt;0)</f>
        <v>0</v>
      </c>
      <c r="AD86" s="57" t="b">
        <f t="shared" si="14"/>
        <v>0</v>
      </c>
      <c r="AE86" s="57" t="b">
        <f t="shared" si="15"/>
        <v>1</v>
      </c>
    </row>
    <row r="87" spans="1:31" hidden="1" x14ac:dyDescent="0.3">
      <c r="A87" s="324" t="str">
        <f>SUBSTITUTE('Daļu izvēle'!A84,"0","")</f>
        <v/>
      </c>
      <c r="B87" s="365">
        <f>'Daļu izvēle'!B84</f>
        <v>76</v>
      </c>
      <c r="C87" s="365" t="str">
        <f>'Daļu izvēle'!C84</f>
        <v>Dienvidlatgale</v>
      </c>
      <c r="D87" s="366" t="str">
        <f>'Daļu izvēle'!D84</f>
        <v>Ābeļu</v>
      </c>
      <c r="E87" s="467">
        <f>'Daļu izvēle'!AC84</f>
        <v>60</v>
      </c>
      <c r="F87" s="467">
        <f>'Daļu izvēle'!AD84</f>
        <v>60</v>
      </c>
      <c r="G87" s="125">
        <f>'Daļu izvēle'!AE84</f>
        <v>0</v>
      </c>
      <c r="H87" s="126">
        <f>'Daļu izvēle'!AF84</f>
        <v>0</v>
      </c>
      <c r="I87" s="383"/>
      <c r="J87" s="477">
        <f t="shared" si="8"/>
        <v>0</v>
      </c>
      <c r="K87" s="124" t="str">
        <f>IF($AC87,IF(AND($I87&lt;&gt;"",$I87&lt;&gt;0),ROUND(ROUND($I87,3)*Cenas!$B$39*Cenas!B$43,2),0),"")</f>
        <v/>
      </c>
      <c r="L87" s="124" t="str">
        <f>IF($AC87,IF(AND($I87&lt;&gt;"",$I87&lt;&gt;0),ROUND(ROUND($I87,3)*Cenas!$B$39*Cenas!C$43,2),0),"")</f>
        <v/>
      </c>
      <c r="M87" s="124" t="str">
        <f>IF($AC87,IF(AND($I87&lt;&gt;"",$I87&lt;&gt;0),ROUND(ROUND($I87,3)*Cenas!$B$39*Cenas!D$43,2),0),"")</f>
        <v/>
      </c>
      <c r="N87" s="124" t="str">
        <f>IF($AC87,IF(AND($I87&lt;&gt;"",$I87&lt;&gt;0),ROUND(ROUND($I87,3)*Cenas!$B$39*Cenas!E$43,2),0),"")</f>
        <v/>
      </c>
      <c r="O87" s="124" t="str">
        <f>IF($AC87,IF(AND($I87&lt;&gt;"",$I87&lt;&gt;0),ROUND(ROUND($I87,3)*Cenas!$B$39*Cenas!F$43,2),0),"")</f>
        <v/>
      </c>
      <c r="P87" s="124" t="str">
        <f>IF($AC87,IF(AND($I87&lt;&gt;"",$I87&lt;&gt;0),ROUND(ROUND($I87,3)*Cenas!$B$39*Cenas!G$43,2),0),"")</f>
        <v/>
      </c>
      <c r="Q87" s="124" t="str">
        <f>IF($AC87,IF(AND($I87&lt;&gt;"",$I87&lt;&gt;0),ROUND(ROUND($I87,3)*Cenas!$B$39*Cenas!H$43,2),0),"")</f>
        <v/>
      </c>
      <c r="R87" s="147" t="str">
        <f>IF($AC87,IF(AND($I87&lt;&gt;"",$I87&lt;&gt;0),ROUND(ROUND($I87,3)*Cenas!$B$39*Cenas!I$43,2),0),"")</f>
        <v/>
      </c>
      <c r="U87" s="1" t="e">
        <f t="shared" si="9"/>
        <v>#REF!</v>
      </c>
      <c r="V87" s="1" t="b">
        <f t="shared" si="10"/>
        <v>0</v>
      </c>
      <c r="W87" s="1" t="b">
        <f t="shared" si="11"/>
        <v>0</v>
      </c>
      <c r="X87" s="1" t="e">
        <f>OR(AND(Z87,AA87,#REF!&gt;=0.35*'Daļu izvēle'!J84),NOT(Y87))</f>
        <v>#REF!</v>
      </c>
      <c r="Y87" s="1" t="b">
        <f>AND(NOT(ISBLANK('Daļu izvēle'!AC84)),A87="x")</f>
        <v>0</v>
      </c>
      <c r="Z87" t="b">
        <f t="shared" si="12"/>
        <v>1</v>
      </c>
      <c r="AA87" t="b">
        <f t="shared" si="13"/>
        <v>1</v>
      </c>
      <c r="AC87" s="57" t="b">
        <f>AND($A87="x",'Daļu izvēle'!AC84&lt;&gt;"",'Daļu izvēle'!AC84&lt;&gt;0)</f>
        <v>0</v>
      </c>
      <c r="AD87" s="57" t="b">
        <f t="shared" si="14"/>
        <v>0</v>
      </c>
      <c r="AE87" s="57" t="b">
        <f t="shared" si="15"/>
        <v>1</v>
      </c>
    </row>
    <row r="88" spans="1:31" hidden="1" x14ac:dyDescent="0.3">
      <c r="A88" s="324" t="str">
        <f>SUBSTITUTE('Daļu izvēle'!A85,"0","")</f>
        <v/>
      </c>
      <c r="B88" s="365">
        <f>'Daļu izvēle'!B85</f>
        <v>77</v>
      </c>
      <c r="C88" s="365" t="str">
        <f>'Daļu izvēle'!C85</f>
        <v>Dienvidlatgale</v>
      </c>
      <c r="D88" s="366" t="str">
        <f>'Daļu izvēle'!D85</f>
        <v>Ābeļu</v>
      </c>
      <c r="E88" s="467">
        <f>'Daļu izvēle'!AC85</f>
        <v>0</v>
      </c>
      <c r="F88" s="467">
        <f>'Daļu izvēle'!AD85</f>
        <v>0</v>
      </c>
      <c r="G88" s="125">
        <f>'Daļu izvēle'!AE85</f>
        <v>0</v>
      </c>
      <c r="H88" s="126">
        <f>'Daļu izvēle'!AF85</f>
        <v>0</v>
      </c>
      <c r="I88" s="383"/>
      <c r="J88" s="477">
        <f t="shared" si="8"/>
        <v>0</v>
      </c>
      <c r="K88" s="124" t="str">
        <f>IF($AC88,IF(AND($I88&lt;&gt;"",$I88&lt;&gt;0),ROUND(ROUND($I88,3)*Cenas!$B$39*Cenas!B$43,2),0),"")</f>
        <v/>
      </c>
      <c r="L88" s="124" t="str">
        <f>IF($AC88,IF(AND($I88&lt;&gt;"",$I88&lt;&gt;0),ROUND(ROUND($I88,3)*Cenas!$B$39*Cenas!C$43,2),0),"")</f>
        <v/>
      </c>
      <c r="M88" s="124" t="str">
        <f>IF($AC88,IF(AND($I88&lt;&gt;"",$I88&lt;&gt;0),ROUND(ROUND($I88,3)*Cenas!$B$39*Cenas!D$43,2),0),"")</f>
        <v/>
      </c>
      <c r="N88" s="124" t="str">
        <f>IF($AC88,IF(AND($I88&lt;&gt;"",$I88&lt;&gt;0),ROUND(ROUND($I88,3)*Cenas!$B$39*Cenas!E$43,2),0),"")</f>
        <v/>
      </c>
      <c r="O88" s="124" t="str">
        <f>IF($AC88,IF(AND($I88&lt;&gt;"",$I88&lt;&gt;0),ROUND(ROUND($I88,3)*Cenas!$B$39*Cenas!F$43,2),0),"")</f>
        <v/>
      </c>
      <c r="P88" s="124" t="str">
        <f>IF($AC88,IF(AND($I88&lt;&gt;"",$I88&lt;&gt;0),ROUND(ROUND($I88,3)*Cenas!$B$39*Cenas!G$43,2),0),"")</f>
        <v/>
      </c>
      <c r="Q88" s="124" t="str">
        <f>IF($AC88,IF(AND($I88&lt;&gt;"",$I88&lt;&gt;0),ROUND(ROUND($I88,3)*Cenas!$B$39*Cenas!H$43,2),0),"")</f>
        <v/>
      </c>
      <c r="R88" s="147" t="str">
        <f>IF($AC88,IF(AND($I88&lt;&gt;"",$I88&lt;&gt;0),ROUND(ROUND($I88,3)*Cenas!$B$39*Cenas!I$43,2),0),"")</f>
        <v/>
      </c>
      <c r="U88" s="1" t="e">
        <f t="shared" si="9"/>
        <v>#REF!</v>
      </c>
      <c r="V88" s="1" t="b">
        <f t="shared" si="10"/>
        <v>0</v>
      </c>
      <c r="W88" s="1" t="b">
        <f t="shared" si="11"/>
        <v>0</v>
      </c>
      <c r="X88" s="1" t="e">
        <f>OR(AND(Z88,AA88,#REF!&gt;=0.35*'Daļu izvēle'!J85),NOT(Y88))</f>
        <v>#REF!</v>
      </c>
      <c r="Y88" s="1" t="b">
        <f>AND(NOT(ISBLANK('Daļu izvēle'!AC85)),A88="x")</f>
        <v>0</v>
      </c>
      <c r="Z88" t="b">
        <f t="shared" si="12"/>
        <v>1</v>
      </c>
      <c r="AA88" t="b">
        <f t="shared" si="13"/>
        <v>1</v>
      </c>
      <c r="AC88" s="57" t="b">
        <f>AND($A88="x",'Daļu izvēle'!AC85&lt;&gt;"",'Daļu izvēle'!AC85&lt;&gt;0)</f>
        <v>0</v>
      </c>
      <c r="AD88" s="57" t="b">
        <f t="shared" si="14"/>
        <v>0</v>
      </c>
      <c r="AE88" s="57" t="b">
        <f t="shared" si="15"/>
        <v>1</v>
      </c>
    </row>
    <row r="89" spans="1:31" hidden="1" x14ac:dyDescent="0.3">
      <c r="A89" s="324" t="str">
        <f>SUBSTITUTE('Daļu izvēle'!A86,"0","")</f>
        <v/>
      </c>
      <c r="B89" s="365">
        <f>'Daļu izvēle'!B86</f>
        <v>78</v>
      </c>
      <c r="C89" s="365" t="str">
        <f>'Daļu izvēle'!C86</f>
        <v>Dienvidlatgale</v>
      </c>
      <c r="D89" s="366" t="str">
        <f>'Daļu izvēle'!D86</f>
        <v>Preiļu</v>
      </c>
      <c r="E89" s="467">
        <f>'Daļu izvēle'!AC86</f>
        <v>70</v>
      </c>
      <c r="F89" s="467">
        <f>'Daļu izvēle'!AD86</f>
        <v>70</v>
      </c>
      <c r="G89" s="125">
        <f>'Daļu izvēle'!AE86</f>
        <v>0</v>
      </c>
      <c r="H89" s="126">
        <f>'Daļu izvēle'!AF86</f>
        <v>0</v>
      </c>
      <c r="I89" s="383"/>
      <c r="J89" s="477">
        <f t="shared" si="8"/>
        <v>0</v>
      </c>
      <c r="K89" s="124" t="str">
        <f>IF($AC89,IF(AND($I89&lt;&gt;"",$I89&lt;&gt;0),ROUND(ROUND($I89,3)*Cenas!$B$39*Cenas!B$43,2),0),"")</f>
        <v/>
      </c>
      <c r="L89" s="124" t="str">
        <f>IF($AC89,IF(AND($I89&lt;&gt;"",$I89&lt;&gt;0),ROUND(ROUND($I89,3)*Cenas!$B$39*Cenas!C$43,2),0),"")</f>
        <v/>
      </c>
      <c r="M89" s="124" t="str">
        <f>IF($AC89,IF(AND($I89&lt;&gt;"",$I89&lt;&gt;0),ROUND(ROUND($I89,3)*Cenas!$B$39*Cenas!D$43,2),0),"")</f>
        <v/>
      </c>
      <c r="N89" s="124" t="str">
        <f>IF($AC89,IF(AND($I89&lt;&gt;"",$I89&lt;&gt;0),ROUND(ROUND($I89,3)*Cenas!$B$39*Cenas!E$43,2),0),"")</f>
        <v/>
      </c>
      <c r="O89" s="124" t="str">
        <f>IF($AC89,IF(AND($I89&lt;&gt;"",$I89&lt;&gt;0),ROUND(ROUND($I89,3)*Cenas!$B$39*Cenas!F$43,2),0),"")</f>
        <v/>
      </c>
      <c r="P89" s="124" t="str">
        <f>IF($AC89,IF(AND($I89&lt;&gt;"",$I89&lt;&gt;0),ROUND(ROUND($I89,3)*Cenas!$B$39*Cenas!G$43,2),0),"")</f>
        <v/>
      </c>
      <c r="Q89" s="124" t="str">
        <f>IF($AC89,IF(AND($I89&lt;&gt;"",$I89&lt;&gt;0),ROUND(ROUND($I89,3)*Cenas!$B$39*Cenas!H$43,2),0),"")</f>
        <v/>
      </c>
      <c r="R89" s="147" t="str">
        <f>IF($AC89,IF(AND($I89&lt;&gt;"",$I89&lt;&gt;0),ROUND(ROUND($I89,3)*Cenas!$B$39*Cenas!I$43,2),0),"")</f>
        <v/>
      </c>
      <c r="U89" s="1" t="e">
        <f t="shared" si="9"/>
        <v>#REF!</v>
      </c>
      <c r="V89" s="1" t="b">
        <f t="shared" si="10"/>
        <v>0</v>
      </c>
      <c r="W89" s="1" t="b">
        <f t="shared" si="11"/>
        <v>0</v>
      </c>
      <c r="X89" s="1" t="e">
        <f>OR(AND(Z89,AA89,#REF!&gt;=0.35*'Daļu izvēle'!J86),NOT(Y89))</f>
        <v>#REF!</v>
      </c>
      <c r="Y89" s="1" t="b">
        <f>AND(NOT(ISBLANK('Daļu izvēle'!AC86)),A89="x")</f>
        <v>0</v>
      </c>
      <c r="Z89" t="b">
        <f t="shared" si="12"/>
        <v>1</v>
      </c>
      <c r="AA89" t="b">
        <f t="shared" si="13"/>
        <v>1</v>
      </c>
      <c r="AC89" s="57" t="b">
        <f>AND($A89="x",'Daļu izvēle'!AC86&lt;&gt;"",'Daļu izvēle'!AC86&lt;&gt;0)</f>
        <v>0</v>
      </c>
      <c r="AD89" s="57" t="b">
        <f t="shared" si="14"/>
        <v>0</v>
      </c>
      <c r="AE89" s="57" t="b">
        <f t="shared" si="15"/>
        <v>1</v>
      </c>
    </row>
    <row r="90" spans="1:31" hidden="1" x14ac:dyDescent="0.3">
      <c r="A90" s="324" t="str">
        <f>SUBSTITUTE('Daļu izvēle'!A87,"0","")</f>
        <v/>
      </c>
      <c r="B90" s="365">
        <f>'Daļu izvēle'!B87</f>
        <v>79</v>
      </c>
      <c r="C90" s="365" t="str">
        <f>'Daļu izvēle'!C87</f>
        <v>Dienvidlatgale</v>
      </c>
      <c r="D90" s="366" t="str">
        <f>'Daļu izvēle'!D87</f>
        <v>Preiļu</v>
      </c>
      <c r="E90" s="467">
        <f>'Daļu izvēle'!AC87</f>
        <v>60</v>
      </c>
      <c r="F90" s="467">
        <f>'Daļu izvēle'!AD87</f>
        <v>0</v>
      </c>
      <c r="G90" s="125">
        <f>'Daļu izvēle'!AE87</f>
        <v>0</v>
      </c>
      <c r="H90" s="126">
        <f>'Daļu izvēle'!AF87</f>
        <v>0</v>
      </c>
      <c r="I90" s="383"/>
      <c r="J90" s="477">
        <f t="shared" si="8"/>
        <v>0</v>
      </c>
      <c r="K90" s="124" t="str">
        <f>IF($AC90,IF(AND($I90&lt;&gt;"",$I90&lt;&gt;0),ROUND(ROUND($I90,3)*Cenas!$B$39*Cenas!B$43,2),0),"")</f>
        <v/>
      </c>
      <c r="L90" s="124" t="str">
        <f>IF($AC90,IF(AND($I90&lt;&gt;"",$I90&lt;&gt;0),ROUND(ROUND($I90,3)*Cenas!$B$39*Cenas!C$43,2),0),"")</f>
        <v/>
      </c>
      <c r="M90" s="124" t="str">
        <f>IF($AC90,IF(AND($I90&lt;&gt;"",$I90&lt;&gt;0),ROUND(ROUND($I90,3)*Cenas!$B$39*Cenas!D$43,2),0),"")</f>
        <v/>
      </c>
      <c r="N90" s="124" t="str">
        <f>IF($AC90,IF(AND($I90&lt;&gt;"",$I90&lt;&gt;0),ROUND(ROUND($I90,3)*Cenas!$B$39*Cenas!E$43,2),0),"")</f>
        <v/>
      </c>
      <c r="O90" s="124" t="str">
        <f>IF($AC90,IF(AND($I90&lt;&gt;"",$I90&lt;&gt;0),ROUND(ROUND($I90,3)*Cenas!$B$39*Cenas!F$43,2),0),"")</f>
        <v/>
      </c>
      <c r="P90" s="124" t="str">
        <f>IF($AC90,IF(AND($I90&lt;&gt;"",$I90&lt;&gt;0),ROUND(ROUND($I90,3)*Cenas!$B$39*Cenas!G$43,2),0),"")</f>
        <v/>
      </c>
      <c r="Q90" s="124" t="str">
        <f>IF($AC90,IF(AND($I90&lt;&gt;"",$I90&lt;&gt;0),ROUND(ROUND($I90,3)*Cenas!$B$39*Cenas!H$43,2),0),"")</f>
        <v/>
      </c>
      <c r="R90" s="147" t="str">
        <f>IF($AC90,IF(AND($I90&lt;&gt;"",$I90&lt;&gt;0),ROUND(ROUND($I90,3)*Cenas!$B$39*Cenas!I$43,2),0),"")</f>
        <v/>
      </c>
      <c r="U90" s="1" t="e">
        <f t="shared" si="9"/>
        <v>#REF!</v>
      </c>
      <c r="V90" s="1" t="b">
        <f t="shared" si="10"/>
        <v>0</v>
      </c>
      <c r="W90" s="1" t="b">
        <f t="shared" si="11"/>
        <v>0</v>
      </c>
      <c r="X90" s="1" t="e">
        <f>OR(AND(Z90,AA90,#REF!&gt;=0.35*'Daļu izvēle'!J87),NOT(Y90))</f>
        <v>#REF!</v>
      </c>
      <c r="Y90" s="1" t="b">
        <f>AND(NOT(ISBLANK('Daļu izvēle'!AC87)),A90="x")</f>
        <v>0</v>
      </c>
      <c r="Z90" t="b">
        <f t="shared" si="12"/>
        <v>1</v>
      </c>
      <c r="AA90" t="b">
        <f t="shared" si="13"/>
        <v>1</v>
      </c>
      <c r="AC90" s="57" t="b">
        <f>AND($A90="x",'Daļu izvēle'!AC87&lt;&gt;"",'Daļu izvēle'!AC87&lt;&gt;0)</f>
        <v>0</v>
      </c>
      <c r="AD90" s="57" t="b">
        <f t="shared" si="14"/>
        <v>0</v>
      </c>
      <c r="AE90" s="57" t="b">
        <f t="shared" si="15"/>
        <v>1</v>
      </c>
    </row>
    <row r="91" spans="1:31" hidden="1" x14ac:dyDescent="0.3">
      <c r="A91" s="324" t="str">
        <f>SUBSTITUTE('Daļu izvēle'!A88,"0","")</f>
        <v/>
      </c>
      <c r="B91" s="365">
        <f>'Daļu izvēle'!B88</f>
        <v>80</v>
      </c>
      <c r="C91" s="365" t="str">
        <f>'Daļu izvēle'!C88</f>
        <v>Dienvidlatgale</v>
      </c>
      <c r="D91" s="366" t="str">
        <f>'Daļu izvēle'!D88</f>
        <v>Preiļu</v>
      </c>
      <c r="E91" s="467">
        <f>'Daļu izvēle'!AC88</f>
        <v>110</v>
      </c>
      <c r="F91" s="467">
        <f>'Daļu izvēle'!AD88</f>
        <v>0</v>
      </c>
      <c r="G91" s="125">
        <f>'Daļu izvēle'!AE88</f>
        <v>0</v>
      </c>
      <c r="H91" s="126">
        <f>'Daļu izvēle'!AF88</f>
        <v>0</v>
      </c>
      <c r="I91" s="383"/>
      <c r="J91" s="477">
        <f t="shared" si="8"/>
        <v>0</v>
      </c>
      <c r="K91" s="124" t="str">
        <f>IF($AC91,IF(AND($I91&lt;&gt;"",$I91&lt;&gt;0),ROUND(ROUND($I91,3)*Cenas!$B$39*Cenas!B$43,2),0),"")</f>
        <v/>
      </c>
      <c r="L91" s="124" t="str">
        <f>IF($AC91,IF(AND($I91&lt;&gt;"",$I91&lt;&gt;0),ROUND(ROUND($I91,3)*Cenas!$B$39*Cenas!C$43,2),0),"")</f>
        <v/>
      </c>
      <c r="M91" s="124" t="str">
        <f>IF($AC91,IF(AND($I91&lt;&gt;"",$I91&lt;&gt;0),ROUND(ROUND($I91,3)*Cenas!$B$39*Cenas!D$43,2),0),"")</f>
        <v/>
      </c>
      <c r="N91" s="124" t="str">
        <f>IF($AC91,IF(AND($I91&lt;&gt;"",$I91&lt;&gt;0),ROUND(ROUND($I91,3)*Cenas!$B$39*Cenas!E$43,2),0),"")</f>
        <v/>
      </c>
      <c r="O91" s="124" t="str">
        <f>IF($AC91,IF(AND($I91&lt;&gt;"",$I91&lt;&gt;0),ROUND(ROUND($I91,3)*Cenas!$B$39*Cenas!F$43,2),0),"")</f>
        <v/>
      </c>
      <c r="P91" s="124" t="str">
        <f>IF($AC91,IF(AND($I91&lt;&gt;"",$I91&lt;&gt;0),ROUND(ROUND($I91,3)*Cenas!$B$39*Cenas!G$43,2),0),"")</f>
        <v/>
      </c>
      <c r="Q91" s="124" t="str">
        <f>IF($AC91,IF(AND($I91&lt;&gt;"",$I91&lt;&gt;0),ROUND(ROUND($I91,3)*Cenas!$B$39*Cenas!H$43,2),0),"")</f>
        <v/>
      </c>
      <c r="R91" s="147" t="str">
        <f>IF($AC91,IF(AND($I91&lt;&gt;"",$I91&lt;&gt;0),ROUND(ROUND($I91,3)*Cenas!$B$39*Cenas!I$43,2),0),"")</f>
        <v/>
      </c>
      <c r="U91" s="1" t="e">
        <f t="shared" si="9"/>
        <v>#REF!</v>
      </c>
      <c r="V91" s="1" t="b">
        <f t="shared" si="10"/>
        <v>0</v>
      </c>
      <c r="W91" s="1" t="b">
        <f t="shared" si="11"/>
        <v>0</v>
      </c>
      <c r="X91" s="1" t="e">
        <f>OR(AND(Z91,AA91,#REF!&gt;=0.35*'Daļu izvēle'!J88),NOT(Y91))</f>
        <v>#REF!</v>
      </c>
      <c r="Y91" s="1" t="b">
        <f>AND(NOT(ISBLANK('Daļu izvēle'!AC88)),A91="x")</f>
        <v>0</v>
      </c>
      <c r="Z91" t="b">
        <f t="shared" si="12"/>
        <v>1</v>
      </c>
      <c r="AA91" t="b">
        <f t="shared" si="13"/>
        <v>1</v>
      </c>
      <c r="AC91" s="57" t="b">
        <f>AND($A91="x",'Daļu izvēle'!AC88&lt;&gt;"",'Daļu izvēle'!AC88&lt;&gt;0)</f>
        <v>0</v>
      </c>
      <c r="AD91" s="57" t="b">
        <f t="shared" si="14"/>
        <v>0</v>
      </c>
      <c r="AE91" s="57" t="b">
        <f t="shared" si="15"/>
        <v>1</v>
      </c>
    </row>
    <row r="92" spans="1:31" hidden="1" x14ac:dyDescent="0.3">
      <c r="A92" s="324" t="str">
        <f>SUBSTITUTE('Daļu izvēle'!A89,"0","")</f>
        <v/>
      </c>
      <c r="B92" s="365">
        <f>'Daļu izvēle'!B89</f>
        <v>81</v>
      </c>
      <c r="C92" s="365" t="str">
        <f>'Daļu izvēle'!C89</f>
        <v>Dienvidlatgale</v>
      </c>
      <c r="D92" s="366" t="str">
        <f>'Daļu izvēle'!D89</f>
        <v>Aknīstes</v>
      </c>
      <c r="E92" s="467">
        <f>'Daļu izvēle'!AC89</f>
        <v>0</v>
      </c>
      <c r="F92" s="467">
        <f>'Daļu izvēle'!AD89</f>
        <v>0</v>
      </c>
      <c r="G92" s="125">
        <f>'Daļu izvēle'!AE89</f>
        <v>0</v>
      </c>
      <c r="H92" s="126">
        <f>'Daļu izvēle'!AF89</f>
        <v>0</v>
      </c>
      <c r="I92" s="383"/>
      <c r="J92" s="477">
        <f t="shared" si="8"/>
        <v>0</v>
      </c>
      <c r="K92" s="124" t="str">
        <f>IF($AC92,IF(AND($I92&lt;&gt;"",$I92&lt;&gt;0),ROUND(ROUND($I92,3)*Cenas!$B$39*Cenas!B$43,2),0),"")</f>
        <v/>
      </c>
      <c r="L92" s="124" t="str">
        <f>IF($AC92,IF(AND($I92&lt;&gt;"",$I92&lt;&gt;0),ROUND(ROUND($I92,3)*Cenas!$B$39*Cenas!C$43,2),0),"")</f>
        <v/>
      </c>
      <c r="M92" s="124" t="str">
        <f>IF($AC92,IF(AND($I92&lt;&gt;"",$I92&lt;&gt;0),ROUND(ROUND($I92,3)*Cenas!$B$39*Cenas!D$43,2),0),"")</f>
        <v/>
      </c>
      <c r="N92" s="124" t="str">
        <f>IF($AC92,IF(AND($I92&lt;&gt;"",$I92&lt;&gt;0),ROUND(ROUND($I92,3)*Cenas!$B$39*Cenas!E$43,2),0),"")</f>
        <v/>
      </c>
      <c r="O92" s="124" t="str">
        <f>IF($AC92,IF(AND($I92&lt;&gt;"",$I92&lt;&gt;0),ROUND(ROUND($I92,3)*Cenas!$B$39*Cenas!F$43,2),0),"")</f>
        <v/>
      </c>
      <c r="P92" s="124" t="str">
        <f>IF($AC92,IF(AND($I92&lt;&gt;"",$I92&lt;&gt;0),ROUND(ROUND($I92,3)*Cenas!$B$39*Cenas!G$43,2),0),"")</f>
        <v/>
      </c>
      <c r="Q92" s="124" t="str">
        <f>IF($AC92,IF(AND($I92&lt;&gt;"",$I92&lt;&gt;0),ROUND(ROUND($I92,3)*Cenas!$B$39*Cenas!H$43,2),0),"")</f>
        <v/>
      </c>
      <c r="R92" s="147" t="str">
        <f>IF($AC92,IF(AND($I92&lt;&gt;"",$I92&lt;&gt;0),ROUND(ROUND($I92,3)*Cenas!$B$39*Cenas!I$43,2),0),"")</f>
        <v/>
      </c>
      <c r="U92" s="1" t="e">
        <f t="shared" si="9"/>
        <v>#REF!</v>
      </c>
      <c r="V92" s="1" t="b">
        <f t="shared" si="10"/>
        <v>0</v>
      </c>
      <c r="W92" s="1" t="b">
        <f t="shared" si="11"/>
        <v>0</v>
      </c>
      <c r="X92" s="1" t="e">
        <f>OR(AND(Z92,AA92,#REF!&gt;=0.35*'Daļu izvēle'!J89),NOT(Y92))</f>
        <v>#REF!</v>
      </c>
      <c r="Y92" s="1" t="b">
        <f>AND(NOT(ISBLANK('Daļu izvēle'!AC89)),A92="x")</f>
        <v>0</v>
      </c>
      <c r="Z92" t="b">
        <f t="shared" si="12"/>
        <v>1</v>
      </c>
      <c r="AA92" t="b">
        <f t="shared" si="13"/>
        <v>1</v>
      </c>
      <c r="AC92" s="57" t="b">
        <f>AND($A92="x",'Daļu izvēle'!AC89&lt;&gt;"",'Daļu izvēle'!AC89&lt;&gt;0)</f>
        <v>0</v>
      </c>
      <c r="AD92" s="57" t="b">
        <f t="shared" si="14"/>
        <v>0</v>
      </c>
      <c r="AE92" s="57" t="b">
        <f t="shared" si="15"/>
        <v>1</v>
      </c>
    </row>
    <row r="93" spans="1:31" hidden="1" x14ac:dyDescent="0.3">
      <c r="A93" s="324" t="str">
        <f>SUBSTITUTE('Daļu izvēle'!A90,"0","")</f>
        <v/>
      </c>
      <c r="B93" s="365">
        <f>'Daļu izvēle'!B90</f>
        <v>82</v>
      </c>
      <c r="C93" s="365" t="str">
        <f>'Daļu izvēle'!C90</f>
        <v>Dienvidlatgale</v>
      </c>
      <c r="D93" s="366" t="str">
        <f>'Daļu izvēle'!D90</f>
        <v>Aknīstes</v>
      </c>
      <c r="E93" s="467">
        <f>'Daļu izvēle'!AC90</f>
        <v>60</v>
      </c>
      <c r="F93" s="467">
        <f>'Daļu izvēle'!AD90</f>
        <v>60</v>
      </c>
      <c r="G93" s="125">
        <f>'Daļu izvēle'!AE90</f>
        <v>0</v>
      </c>
      <c r="H93" s="126">
        <f>'Daļu izvēle'!AF90</f>
        <v>0</v>
      </c>
      <c r="I93" s="383"/>
      <c r="J93" s="477">
        <f t="shared" si="8"/>
        <v>0</v>
      </c>
      <c r="K93" s="124" t="str">
        <f>IF($AC93,IF(AND($I93&lt;&gt;"",$I93&lt;&gt;0),ROUND(ROUND($I93,3)*Cenas!$B$39*Cenas!B$43,2),0),"")</f>
        <v/>
      </c>
      <c r="L93" s="124" t="str">
        <f>IF($AC93,IF(AND($I93&lt;&gt;"",$I93&lt;&gt;0),ROUND(ROUND($I93,3)*Cenas!$B$39*Cenas!C$43,2),0),"")</f>
        <v/>
      </c>
      <c r="M93" s="124" t="str">
        <f>IF($AC93,IF(AND($I93&lt;&gt;"",$I93&lt;&gt;0),ROUND(ROUND($I93,3)*Cenas!$B$39*Cenas!D$43,2),0),"")</f>
        <v/>
      </c>
      <c r="N93" s="124" t="str">
        <f>IF($AC93,IF(AND($I93&lt;&gt;"",$I93&lt;&gt;0),ROUND(ROUND($I93,3)*Cenas!$B$39*Cenas!E$43,2),0),"")</f>
        <v/>
      </c>
      <c r="O93" s="124" t="str">
        <f>IF($AC93,IF(AND($I93&lt;&gt;"",$I93&lt;&gt;0),ROUND(ROUND($I93,3)*Cenas!$B$39*Cenas!F$43,2),0),"")</f>
        <v/>
      </c>
      <c r="P93" s="124" t="str">
        <f>IF($AC93,IF(AND($I93&lt;&gt;"",$I93&lt;&gt;0),ROUND(ROUND($I93,3)*Cenas!$B$39*Cenas!G$43,2),0),"")</f>
        <v/>
      </c>
      <c r="Q93" s="124" t="str">
        <f>IF($AC93,IF(AND($I93&lt;&gt;"",$I93&lt;&gt;0),ROUND(ROUND($I93,3)*Cenas!$B$39*Cenas!H$43,2),0),"")</f>
        <v/>
      </c>
      <c r="R93" s="147" t="str">
        <f>IF($AC93,IF(AND($I93&lt;&gt;"",$I93&lt;&gt;0),ROUND(ROUND($I93,3)*Cenas!$B$39*Cenas!I$43,2),0),"")</f>
        <v/>
      </c>
      <c r="U93" s="1" t="e">
        <f t="shared" si="9"/>
        <v>#REF!</v>
      </c>
      <c r="V93" s="1" t="b">
        <f t="shared" si="10"/>
        <v>0</v>
      </c>
      <c r="W93" s="1" t="b">
        <f t="shared" si="11"/>
        <v>0</v>
      </c>
      <c r="X93" s="1" t="e">
        <f>OR(AND(Z93,AA93,#REF!&gt;=0.35*'Daļu izvēle'!J90),NOT(Y93))</f>
        <v>#REF!</v>
      </c>
      <c r="Y93" s="1" t="b">
        <f>AND(NOT(ISBLANK('Daļu izvēle'!AC90)),A93="x")</f>
        <v>0</v>
      </c>
      <c r="Z93" t="b">
        <f t="shared" si="12"/>
        <v>1</v>
      </c>
      <c r="AA93" t="b">
        <f t="shared" si="13"/>
        <v>1</v>
      </c>
      <c r="AC93" s="57" t="b">
        <f>AND($A93="x",'Daļu izvēle'!AC90&lt;&gt;"",'Daļu izvēle'!AC90&lt;&gt;0)</f>
        <v>0</v>
      </c>
      <c r="AD93" s="57" t="b">
        <f t="shared" si="14"/>
        <v>0</v>
      </c>
      <c r="AE93" s="57" t="b">
        <f t="shared" si="15"/>
        <v>1</v>
      </c>
    </row>
    <row r="94" spans="1:31" hidden="1" x14ac:dyDescent="0.3">
      <c r="A94" s="324" t="str">
        <f>SUBSTITUTE('Daļu izvēle'!A91,"0","")</f>
        <v/>
      </c>
      <c r="B94" s="365">
        <f>'Daļu izvēle'!B91</f>
        <v>83</v>
      </c>
      <c r="C94" s="365" t="str">
        <f>'Daļu izvēle'!C91</f>
        <v>Dienvidlatgale</v>
      </c>
      <c r="D94" s="366" t="str">
        <f>'Daļu izvēle'!D91</f>
        <v>Nīcgales</v>
      </c>
      <c r="E94" s="467">
        <f>'Daļu izvēle'!AC91</f>
        <v>50</v>
      </c>
      <c r="F94" s="467">
        <f>'Daļu izvēle'!AD91</f>
        <v>0</v>
      </c>
      <c r="G94" s="125">
        <f>'Daļu izvēle'!AE91</f>
        <v>0</v>
      </c>
      <c r="H94" s="126">
        <f>'Daļu izvēle'!AF91</f>
        <v>0</v>
      </c>
      <c r="I94" s="383"/>
      <c r="J94" s="477">
        <f t="shared" si="8"/>
        <v>0</v>
      </c>
      <c r="K94" s="124" t="str">
        <f>IF($AC94,IF(AND($I94&lt;&gt;"",$I94&lt;&gt;0),ROUND(ROUND($I94,3)*Cenas!$B$39*Cenas!B$43,2),0),"")</f>
        <v/>
      </c>
      <c r="L94" s="124" t="str">
        <f>IF($AC94,IF(AND($I94&lt;&gt;"",$I94&lt;&gt;0),ROUND(ROUND($I94,3)*Cenas!$B$39*Cenas!C$43,2),0),"")</f>
        <v/>
      </c>
      <c r="M94" s="124" t="str">
        <f>IF($AC94,IF(AND($I94&lt;&gt;"",$I94&lt;&gt;0),ROUND(ROUND($I94,3)*Cenas!$B$39*Cenas!D$43,2),0),"")</f>
        <v/>
      </c>
      <c r="N94" s="124" t="str">
        <f>IF($AC94,IF(AND($I94&lt;&gt;"",$I94&lt;&gt;0),ROUND(ROUND($I94,3)*Cenas!$B$39*Cenas!E$43,2),0),"")</f>
        <v/>
      </c>
      <c r="O94" s="124" t="str">
        <f>IF($AC94,IF(AND($I94&lt;&gt;"",$I94&lt;&gt;0),ROUND(ROUND($I94,3)*Cenas!$B$39*Cenas!F$43,2),0),"")</f>
        <v/>
      </c>
      <c r="P94" s="124" t="str">
        <f>IF($AC94,IF(AND($I94&lt;&gt;"",$I94&lt;&gt;0),ROUND(ROUND($I94,3)*Cenas!$B$39*Cenas!G$43,2),0),"")</f>
        <v/>
      </c>
      <c r="Q94" s="124" t="str">
        <f>IF($AC94,IF(AND($I94&lt;&gt;"",$I94&lt;&gt;0),ROUND(ROUND($I94,3)*Cenas!$B$39*Cenas!H$43,2),0),"")</f>
        <v/>
      </c>
      <c r="R94" s="147" t="str">
        <f>IF($AC94,IF(AND($I94&lt;&gt;"",$I94&lt;&gt;0),ROUND(ROUND($I94,3)*Cenas!$B$39*Cenas!I$43,2),0),"")</f>
        <v/>
      </c>
      <c r="U94" s="1" t="e">
        <f t="shared" si="9"/>
        <v>#REF!</v>
      </c>
      <c r="V94" s="1" t="b">
        <f t="shared" si="10"/>
        <v>0</v>
      </c>
      <c r="W94" s="1" t="b">
        <f t="shared" si="11"/>
        <v>0</v>
      </c>
      <c r="X94" s="1" t="e">
        <f>OR(AND(Z94,AA94,#REF!&gt;=0.35*'Daļu izvēle'!J91),NOT(Y94))</f>
        <v>#REF!</v>
      </c>
      <c r="Y94" s="1" t="b">
        <f>AND(NOT(ISBLANK('Daļu izvēle'!AC91)),A94="x")</f>
        <v>0</v>
      </c>
      <c r="Z94" t="b">
        <f t="shared" si="12"/>
        <v>1</v>
      </c>
      <c r="AA94" t="b">
        <f t="shared" si="13"/>
        <v>1</v>
      </c>
      <c r="AC94" s="57" t="b">
        <f>AND($A94="x",'Daļu izvēle'!AC91&lt;&gt;"",'Daļu izvēle'!AC91&lt;&gt;0)</f>
        <v>0</v>
      </c>
      <c r="AD94" s="57" t="b">
        <f t="shared" si="14"/>
        <v>0</v>
      </c>
      <c r="AE94" s="57" t="b">
        <f t="shared" si="15"/>
        <v>1</v>
      </c>
    </row>
    <row r="95" spans="1:31" hidden="1" x14ac:dyDescent="0.3">
      <c r="A95" s="324" t="str">
        <f>SUBSTITUTE('Daļu izvēle'!A92,"0","")</f>
        <v/>
      </c>
      <c r="B95" s="365">
        <f>'Daļu izvēle'!B92</f>
        <v>84</v>
      </c>
      <c r="C95" s="365" t="str">
        <f>'Daļu izvēle'!C92</f>
        <v>Dienvidlatgale</v>
      </c>
      <c r="D95" s="366" t="str">
        <f>'Daļu izvēle'!D92</f>
        <v>Nīcgales</v>
      </c>
      <c r="E95" s="467">
        <f>'Daļu izvēle'!AC92</f>
        <v>60</v>
      </c>
      <c r="F95" s="467">
        <f>'Daļu izvēle'!AD92</f>
        <v>60</v>
      </c>
      <c r="G95" s="125">
        <f>'Daļu izvēle'!AE92</f>
        <v>0</v>
      </c>
      <c r="H95" s="126">
        <f>'Daļu izvēle'!AF92</f>
        <v>0</v>
      </c>
      <c r="I95" s="383"/>
      <c r="J95" s="477">
        <f t="shared" si="8"/>
        <v>0</v>
      </c>
      <c r="K95" s="124" t="str">
        <f>IF($AC95,IF(AND($I95&lt;&gt;"",$I95&lt;&gt;0),ROUND(ROUND($I95,3)*Cenas!$B$39*Cenas!B$43,2),0),"")</f>
        <v/>
      </c>
      <c r="L95" s="124" t="str">
        <f>IF($AC95,IF(AND($I95&lt;&gt;"",$I95&lt;&gt;0),ROUND(ROUND($I95,3)*Cenas!$B$39*Cenas!C$43,2),0),"")</f>
        <v/>
      </c>
      <c r="M95" s="124" t="str">
        <f>IF($AC95,IF(AND($I95&lt;&gt;"",$I95&lt;&gt;0),ROUND(ROUND($I95,3)*Cenas!$B$39*Cenas!D$43,2),0),"")</f>
        <v/>
      </c>
      <c r="N95" s="124" t="str">
        <f>IF($AC95,IF(AND($I95&lt;&gt;"",$I95&lt;&gt;0),ROUND(ROUND($I95,3)*Cenas!$B$39*Cenas!E$43,2),0),"")</f>
        <v/>
      </c>
      <c r="O95" s="124" t="str">
        <f>IF($AC95,IF(AND($I95&lt;&gt;"",$I95&lt;&gt;0),ROUND(ROUND($I95,3)*Cenas!$B$39*Cenas!F$43,2),0),"")</f>
        <v/>
      </c>
      <c r="P95" s="124" t="str">
        <f>IF($AC95,IF(AND($I95&lt;&gt;"",$I95&lt;&gt;0),ROUND(ROUND($I95,3)*Cenas!$B$39*Cenas!G$43,2),0),"")</f>
        <v/>
      </c>
      <c r="Q95" s="124" t="str">
        <f>IF($AC95,IF(AND($I95&lt;&gt;"",$I95&lt;&gt;0),ROUND(ROUND($I95,3)*Cenas!$B$39*Cenas!H$43,2),0),"")</f>
        <v/>
      </c>
      <c r="R95" s="147" t="str">
        <f>IF($AC95,IF(AND($I95&lt;&gt;"",$I95&lt;&gt;0),ROUND(ROUND($I95,3)*Cenas!$B$39*Cenas!I$43,2),0),"")</f>
        <v/>
      </c>
      <c r="U95" s="1" t="e">
        <f t="shared" si="9"/>
        <v>#REF!</v>
      </c>
      <c r="V95" s="1" t="b">
        <f t="shared" si="10"/>
        <v>0</v>
      </c>
      <c r="W95" s="1" t="b">
        <f t="shared" si="11"/>
        <v>0</v>
      </c>
      <c r="X95" s="1" t="e">
        <f>OR(AND(Z95,AA95,#REF!&gt;=0.35*'Daļu izvēle'!J92),NOT(Y95))</f>
        <v>#REF!</v>
      </c>
      <c r="Y95" s="1" t="b">
        <f>AND(NOT(ISBLANK('Daļu izvēle'!AC92)),A95="x")</f>
        <v>0</v>
      </c>
      <c r="Z95" t="b">
        <f t="shared" si="12"/>
        <v>1</v>
      </c>
      <c r="AA95" t="b">
        <f t="shared" si="13"/>
        <v>1</v>
      </c>
      <c r="AC95" s="57" t="b">
        <f>AND($A95="x",'Daļu izvēle'!AC92&lt;&gt;"",'Daļu izvēle'!AC92&lt;&gt;0)</f>
        <v>0</v>
      </c>
      <c r="AD95" s="57" t="b">
        <f t="shared" si="14"/>
        <v>0</v>
      </c>
      <c r="AE95" s="57" t="b">
        <f t="shared" si="15"/>
        <v>1</v>
      </c>
    </row>
    <row r="96" spans="1:31" hidden="1" x14ac:dyDescent="0.3">
      <c r="A96" s="324" t="str">
        <f>SUBSTITUTE('Daļu izvēle'!A93,"0","")</f>
        <v/>
      </c>
      <c r="B96" s="365">
        <f>'Daļu izvēle'!B93</f>
        <v>85</v>
      </c>
      <c r="C96" s="365" t="str">
        <f>'Daļu izvēle'!C93</f>
        <v>Dienvidlatgale</v>
      </c>
      <c r="D96" s="366" t="str">
        <f>'Daļu izvēle'!D93</f>
        <v>Nīcgales</v>
      </c>
      <c r="E96" s="467">
        <f>'Daļu izvēle'!AC93</f>
        <v>100</v>
      </c>
      <c r="F96" s="467">
        <f>'Daļu izvēle'!AD93</f>
        <v>100</v>
      </c>
      <c r="G96" s="125">
        <f>'Daļu izvēle'!AE93</f>
        <v>0</v>
      </c>
      <c r="H96" s="126">
        <f>'Daļu izvēle'!AF93</f>
        <v>0</v>
      </c>
      <c r="I96" s="383"/>
      <c r="J96" s="477">
        <f t="shared" si="8"/>
        <v>0</v>
      </c>
      <c r="K96" s="124" t="str">
        <f>IF($AC96,IF(AND($I96&lt;&gt;"",$I96&lt;&gt;0),ROUND(ROUND($I96,3)*Cenas!$B$39*Cenas!B$43,2),0),"")</f>
        <v/>
      </c>
      <c r="L96" s="124" t="str">
        <f>IF($AC96,IF(AND($I96&lt;&gt;"",$I96&lt;&gt;0),ROUND(ROUND($I96,3)*Cenas!$B$39*Cenas!C$43,2),0),"")</f>
        <v/>
      </c>
      <c r="M96" s="124" t="str">
        <f>IF($AC96,IF(AND($I96&lt;&gt;"",$I96&lt;&gt;0),ROUND(ROUND($I96,3)*Cenas!$B$39*Cenas!D$43,2),0),"")</f>
        <v/>
      </c>
      <c r="N96" s="124" t="str">
        <f>IF($AC96,IF(AND($I96&lt;&gt;"",$I96&lt;&gt;0),ROUND(ROUND($I96,3)*Cenas!$B$39*Cenas!E$43,2),0),"")</f>
        <v/>
      </c>
      <c r="O96" s="124" t="str">
        <f>IF($AC96,IF(AND($I96&lt;&gt;"",$I96&lt;&gt;0),ROUND(ROUND($I96,3)*Cenas!$B$39*Cenas!F$43,2),0),"")</f>
        <v/>
      </c>
      <c r="P96" s="124" t="str">
        <f>IF($AC96,IF(AND($I96&lt;&gt;"",$I96&lt;&gt;0),ROUND(ROUND($I96,3)*Cenas!$B$39*Cenas!G$43,2),0),"")</f>
        <v/>
      </c>
      <c r="Q96" s="124" t="str">
        <f>IF($AC96,IF(AND($I96&lt;&gt;"",$I96&lt;&gt;0),ROUND(ROUND($I96,3)*Cenas!$B$39*Cenas!H$43,2),0),"")</f>
        <v/>
      </c>
      <c r="R96" s="147" t="str">
        <f>IF($AC96,IF(AND($I96&lt;&gt;"",$I96&lt;&gt;0),ROUND(ROUND($I96,3)*Cenas!$B$39*Cenas!I$43,2),0),"")</f>
        <v/>
      </c>
      <c r="U96" s="1" t="e">
        <f t="shared" si="9"/>
        <v>#REF!</v>
      </c>
      <c r="V96" s="1" t="b">
        <f t="shared" si="10"/>
        <v>0</v>
      </c>
      <c r="W96" s="1" t="b">
        <f t="shared" si="11"/>
        <v>0</v>
      </c>
      <c r="X96" s="1" t="e">
        <f>OR(AND(Z96,AA96,#REF!&gt;=0.35*'Daļu izvēle'!J93),NOT(Y96))</f>
        <v>#REF!</v>
      </c>
      <c r="Y96" s="1" t="b">
        <f>AND(NOT(ISBLANK('Daļu izvēle'!AC93)),A96="x")</f>
        <v>0</v>
      </c>
      <c r="Z96" t="b">
        <f t="shared" si="12"/>
        <v>1</v>
      </c>
      <c r="AA96" t="b">
        <f t="shared" si="13"/>
        <v>1</v>
      </c>
      <c r="AC96" s="57" t="b">
        <f>AND($A96="x",'Daļu izvēle'!AC93&lt;&gt;"",'Daļu izvēle'!AC93&lt;&gt;0)</f>
        <v>0</v>
      </c>
      <c r="AD96" s="57" t="b">
        <f t="shared" si="14"/>
        <v>0</v>
      </c>
      <c r="AE96" s="57" t="b">
        <f t="shared" si="15"/>
        <v>1</v>
      </c>
    </row>
    <row r="97" spans="1:31" hidden="1" x14ac:dyDescent="0.3">
      <c r="A97" s="324" t="str">
        <f>SUBSTITUTE('Daļu izvēle'!A94,"0","")</f>
        <v/>
      </c>
      <c r="B97" s="365">
        <f>'Daļu izvēle'!B94</f>
        <v>86</v>
      </c>
      <c r="C97" s="365" t="str">
        <f>'Daļu izvēle'!C94</f>
        <v>Dienvidlatgale</v>
      </c>
      <c r="D97" s="366" t="str">
        <f>'Daļu izvēle'!D94</f>
        <v>Nīcgales</v>
      </c>
      <c r="E97" s="467">
        <f>'Daļu izvēle'!AC94</f>
        <v>0</v>
      </c>
      <c r="F97" s="467">
        <f>'Daļu izvēle'!AD94</f>
        <v>0</v>
      </c>
      <c r="G97" s="125">
        <f>'Daļu izvēle'!AE94</f>
        <v>0</v>
      </c>
      <c r="H97" s="126">
        <f>'Daļu izvēle'!AF94</f>
        <v>0</v>
      </c>
      <c r="I97" s="383"/>
      <c r="J97" s="477">
        <f t="shared" si="8"/>
        <v>0</v>
      </c>
      <c r="K97" s="124" t="str">
        <f>IF($AC97,IF(AND($I97&lt;&gt;"",$I97&lt;&gt;0),ROUND(ROUND($I97,3)*Cenas!$B$39*Cenas!B$43,2),0),"")</f>
        <v/>
      </c>
      <c r="L97" s="124" t="str">
        <f>IF($AC97,IF(AND($I97&lt;&gt;"",$I97&lt;&gt;0),ROUND(ROUND($I97,3)*Cenas!$B$39*Cenas!C$43,2),0),"")</f>
        <v/>
      </c>
      <c r="M97" s="124" t="str">
        <f>IF($AC97,IF(AND($I97&lt;&gt;"",$I97&lt;&gt;0),ROUND(ROUND($I97,3)*Cenas!$B$39*Cenas!D$43,2),0),"")</f>
        <v/>
      </c>
      <c r="N97" s="124" t="str">
        <f>IF($AC97,IF(AND($I97&lt;&gt;"",$I97&lt;&gt;0),ROUND(ROUND($I97,3)*Cenas!$B$39*Cenas!E$43,2),0),"")</f>
        <v/>
      </c>
      <c r="O97" s="124" t="str">
        <f>IF($AC97,IF(AND($I97&lt;&gt;"",$I97&lt;&gt;0),ROUND(ROUND($I97,3)*Cenas!$B$39*Cenas!F$43,2),0),"")</f>
        <v/>
      </c>
      <c r="P97" s="124" t="str">
        <f>IF($AC97,IF(AND($I97&lt;&gt;"",$I97&lt;&gt;0),ROUND(ROUND($I97,3)*Cenas!$B$39*Cenas!G$43,2),0),"")</f>
        <v/>
      </c>
      <c r="Q97" s="124" t="str">
        <f>IF($AC97,IF(AND($I97&lt;&gt;"",$I97&lt;&gt;0),ROUND(ROUND($I97,3)*Cenas!$B$39*Cenas!H$43,2),0),"")</f>
        <v/>
      </c>
      <c r="R97" s="147" t="str">
        <f>IF($AC97,IF(AND($I97&lt;&gt;"",$I97&lt;&gt;0),ROUND(ROUND($I97,3)*Cenas!$B$39*Cenas!I$43,2),0),"")</f>
        <v/>
      </c>
      <c r="U97" s="1" t="e">
        <f t="shared" si="9"/>
        <v>#REF!</v>
      </c>
      <c r="V97" s="1" t="b">
        <f t="shared" si="10"/>
        <v>0</v>
      </c>
      <c r="W97" s="1" t="b">
        <f t="shared" si="11"/>
        <v>0</v>
      </c>
      <c r="X97" s="1" t="e">
        <f>OR(AND(Z97,AA97,#REF!&gt;=0.35*'Daļu izvēle'!J94),NOT(Y97))</f>
        <v>#REF!</v>
      </c>
      <c r="Y97" s="1" t="b">
        <f>AND(NOT(ISBLANK('Daļu izvēle'!AC94)),A97="x")</f>
        <v>0</v>
      </c>
      <c r="Z97" t="b">
        <f t="shared" si="12"/>
        <v>1</v>
      </c>
      <c r="AA97" t="b">
        <f t="shared" si="13"/>
        <v>1</v>
      </c>
      <c r="AC97" s="57" t="b">
        <f>AND($A97="x",'Daļu izvēle'!AC94&lt;&gt;"",'Daļu izvēle'!AC94&lt;&gt;0)</f>
        <v>0</v>
      </c>
      <c r="AD97" s="57" t="b">
        <f t="shared" si="14"/>
        <v>0</v>
      </c>
      <c r="AE97" s="57" t="b">
        <f t="shared" si="15"/>
        <v>1</v>
      </c>
    </row>
    <row r="98" spans="1:31" hidden="1" x14ac:dyDescent="0.3">
      <c r="A98" s="324" t="str">
        <f>SUBSTITUTE('Daļu izvēle'!A95,"0","")</f>
        <v/>
      </c>
      <c r="B98" s="365">
        <f>'Daļu izvēle'!B95</f>
        <v>87</v>
      </c>
      <c r="C98" s="365" t="str">
        <f>'Daļu izvēle'!C95</f>
        <v>Dienvidlatgale</v>
      </c>
      <c r="D98" s="366" t="str">
        <f>'Daļu izvēle'!D95</f>
        <v>Krāslavas</v>
      </c>
      <c r="E98" s="467">
        <f>'Daļu izvēle'!AC95</f>
        <v>55</v>
      </c>
      <c r="F98" s="467">
        <f>'Daļu izvēle'!AD95</f>
        <v>55</v>
      </c>
      <c r="G98" s="125">
        <f>'Daļu izvēle'!AE95</f>
        <v>0</v>
      </c>
      <c r="H98" s="126">
        <f>'Daļu izvēle'!AF95</f>
        <v>0</v>
      </c>
      <c r="I98" s="383"/>
      <c r="J98" s="477">
        <f t="shared" si="8"/>
        <v>0</v>
      </c>
      <c r="K98" s="124" t="str">
        <f>IF($AC98,IF(AND($I98&lt;&gt;"",$I98&lt;&gt;0),ROUND(ROUND($I98,3)*Cenas!$B$39*Cenas!B$43,2),0),"")</f>
        <v/>
      </c>
      <c r="L98" s="124" t="str">
        <f>IF($AC98,IF(AND($I98&lt;&gt;"",$I98&lt;&gt;0),ROUND(ROUND($I98,3)*Cenas!$B$39*Cenas!C$43,2),0),"")</f>
        <v/>
      </c>
      <c r="M98" s="124" t="str">
        <f>IF($AC98,IF(AND($I98&lt;&gt;"",$I98&lt;&gt;0),ROUND(ROUND($I98,3)*Cenas!$B$39*Cenas!D$43,2),0),"")</f>
        <v/>
      </c>
      <c r="N98" s="124" t="str">
        <f>IF($AC98,IF(AND($I98&lt;&gt;"",$I98&lt;&gt;0),ROUND(ROUND($I98,3)*Cenas!$B$39*Cenas!E$43,2),0),"")</f>
        <v/>
      </c>
      <c r="O98" s="124" t="str">
        <f>IF($AC98,IF(AND($I98&lt;&gt;"",$I98&lt;&gt;0),ROUND(ROUND($I98,3)*Cenas!$B$39*Cenas!F$43,2),0),"")</f>
        <v/>
      </c>
      <c r="P98" s="124" t="str">
        <f>IF($AC98,IF(AND($I98&lt;&gt;"",$I98&lt;&gt;0),ROUND(ROUND($I98,3)*Cenas!$B$39*Cenas!G$43,2),0),"")</f>
        <v/>
      </c>
      <c r="Q98" s="124" t="str">
        <f>IF($AC98,IF(AND($I98&lt;&gt;"",$I98&lt;&gt;0),ROUND(ROUND($I98,3)*Cenas!$B$39*Cenas!H$43,2),0),"")</f>
        <v/>
      </c>
      <c r="R98" s="147" t="str">
        <f>IF($AC98,IF(AND($I98&lt;&gt;"",$I98&lt;&gt;0),ROUND(ROUND($I98,3)*Cenas!$B$39*Cenas!I$43,2),0),"")</f>
        <v/>
      </c>
      <c r="U98" s="1" t="e">
        <f t="shared" si="9"/>
        <v>#REF!</v>
      </c>
      <c r="V98" s="1" t="b">
        <f t="shared" si="10"/>
        <v>0</v>
      </c>
      <c r="W98" s="1" t="b">
        <f t="shared" si="11"/>
        <v>0</v>
      </c>
      <c r="X98" s="1" t="e">
        <f>OR(AND(Z98,AA98,#REF!&gt;=0.35*'Daļu izvēle'!J95),NOT(Y98))</f>
        <v>#REF!</v>
      </c>
      <c r="Y98" s="1" t="b">
        <f>AND(NOT(ISBLANK('Daļu izvēle'!AC95)),A98="x")</f>
        <v>0</v>
      </c>
      <c r="Z98" t="b">
        <f t="shared" si="12"/>
        <v>1</v>
      </c>
      <c r="AA98" t="b">
        <f t="shared" si="13"/>
        <v>1</v>
      </c>
      <c r="AC98" s="57" t="b">
        <f>AND($A98="x",'Daļu izvēle'!AC95&lt;&gt;"",'Daļu izvēle'!AC95&lt;&gt;0)</f>
        <v>0</v>
      </c>
      <c r="AD98" s="57" t="b">
        <f t="shared" si="14"/>
        <v>0</v>
      </c>
      <c r="AE98" s="57" t="b">
        <f t="shared" si="15"/>
        <v>1</v>
      </c>
    </row>
    <row r="99" spans="1:31" hidden="1" x14ac:dyDescent="0.3">
      <c r="A99" s="324" t="str">
        <f>SUBSTITUTE('Daļu izvēle'!A96,"0","")</f>
        <v/>
      </c>
      <c r="B99" s="365">
        <f>'Daļu izvēle'!B96</f>
        <v>88</v>
      </c>
      <c r="C99" s="365" t="str">
        <f>'Daļu izvēle'!C96</f>
        <v>Dienvidlatgale</v>
      </c>
      <c r="D99" s="366" t="str">
        <f>'Daļu izvēle'!D96</f>
        <v>Krāslavas</v>
      </c>
      <c r="E99" s="467">
        <f>'Daļu izvēle'!AC96</f>
        <v>0</v>
      </c>
      <c r="F99" s="467">
        <f>'Daļu izvēle'!AD96</f>
        <v>0</v>
      </c>
      <c r="G99" s="125">
        <f>'Daļu izvēle'!AE96</f>
        <v>0</v>
      </c>
      <c r="H99" s="126">
        <f>'Daļu izvēle'!AF96</f>
        <v>0</v>
      </c>
      <c r="I99" s="383"/>
      <c r="J99" s="477">
        <f t="shared" si="8"/>
        <v>0</v>
      </c>
      <c r="K99" s="124" t="str">
        <f>IF($AC99,IF(AND($I99&lt;&gt;"",$I99&lt;&gt;0),ROUND(ROUND($I99,3)*Cenas!$B$39*Cenas!B$43,2),0),"")</f>
        <v/>
      </c>
      <c r="L99" s="124" t="str">
        <f>IF($AC99,IF(AND($I99&lt;&gt;"",$I99&lt;&gt;0),ROUND(ROUND($I99,3)*Cenas!$B$39*Cenas!C$43,2),0),"")</f>
        <v/>
      </c>
      <c r="M99" s="124" t="str">
        <f>IF($AC99,IF(AND($I99&lt;&gt;"",$I99&lt;&gt;0),ROUND(ROUND($I99,3)*Cenas!$B$39*Cenas!D$43,2),0),"")</f>
        <v/>
      </c>
      <c r="N99" s="124" t="str">
        <f>IF($AC99,IF(AND($I99&lt;&gt;"",$I99&lt;&gt;0),ROUND(ROUND($I99,3)*Cenas!$B$39*Cenas!E$43,2),0),"")</f>
        <v/>
      </c>
      <c r="O99" s="124" t="str">
        <f>IF($AC99,IF(AND($I99&lt;&gt;"",$I99&lt;&gt;0),ROUND(ROUND($I99,3)*Cenas!$B$39*Cenas!F$43,2),0),"")</f>
        <v/>
      </c>
      <c r="P99" s="124" t="str">
        <f>IF($AC99,IF(AND($I99&lt;&gt;"",$I99&lt;&gt;0),ROUND(ROUND($I99,3)*Cenas!$B$39*Cenas!G$43,2),0),"")</f>
        <v/>
      </c>
      <c r="Q99" s="124" t="str">
        <f>IF($AC99,IF(AND($I99&lt;&gt;"",$I99&lt;&gt;0),ROUND(ROUND($I99,3)*Cenas!$B$39*Cenas!H$43,2),0),"")</f>
        <v/>
      </c>
      <c r="R99" s="147" t="str">
        <f>IF($AC99,IF(AND($I99&lt;&gt;"",$I99&lt;&gt;0),ROUND(ROUND($I99,3)*Cenas!$B$39*Cenas!I$43,2),0),"")</f>
        <v/>
      </c>
      <c r="U99" s="1" t="e">
        <f t="shared" si="9"/>
        <v>#REF!</v>
      </c>
      <c r="V99" s="1" t="b">
        <f t="shared" si="10"/>
        <v>0</v>
      </c>
      <c r="W99" s="1" t="b">
        <f t="shared" si="11"/>
        <v>0</v>
      </c>
      <c r="X99" s="1" t="e">
        <f>OR(AND(Z99,AA99,#REF!&gt;=0.35*'Daļu izvēle'!J96),NOT(Y99))</f>
        <v>#REF!</v>
      </c>
      <c r="Y99" s="1" t="b">
        <f>AND(NOT(ISBLANK('Daļu izvēle'!AC96)),A99="x")</f>
        <v>0</v>
      </c>
      <c r="Z99" t="b">
        <f t="shared" si="12"/>
        <v>1</v>
      </c>
      <c r="AA99" t="b">
        <f t="shared" si="13"/>
        <v>1</v>
      </c>
      <c r="AC99" s="57" t="b">
        <f>AND($A99="x",'Daļu izvēle'!AC96&lt;&gt;"",'Daļu izvēle'!AC96&lt;&gt;0)</f>
        <v>0</v>
      </c>
      <c r="AD99" s="57" t="b">
        <f t="shared" si="14"/>
        <v>0</v>
      </c>
      <c r="AE99" s="57" t="b">
        <f t="shared" si="15"/>
        <v>1</v>
      </c>
    </row>
    <row r="100" spans="1:31" hidden="1" x14ac:dyDescent="0.3">
      <c r="A100" s="324" t="str">
        <f>SUBSTITUTE('Daļu izvēle'!A97,"0","")</f>
        <v/>
      </c>
      <c r="B100" s="365">
        <f>'Daļu izvēle'!B97</f>
        <v>89</v>
      </c>
      <c r="C100" s="365" t="str">
        <f>'Daļu izvēle'!C97</f>
        <v>Dienvidlatgale</v>
      </c>
      <c r="D100" s="366" t="str">
        <f>'Daļu izvēle'!D97</f>
        <v>Krāslavas</v>
      </c>
      <c r="E100" s="467">
        <f>'Daļu izvēle'!AC97</f>
        <v>50</v>
      </c>
      <c r="F100" s="467">
        <f>'Daļu izvēle'!AD97</f>
        <v>0</v>
      </c>
      <c r="G100" s="125">
        <f>'Daļu izvēle'!AE97</f>
        <v>0</v>
      </c>
      <c r="H100" s="126">
        <f>'Daļu izvēle'!AF97</f>
        <v>0</v>
      </c>
      <c r="I100" s="383"/>
      <c r="J100" s="477">
        <f t="shared" si="8"/>
        <v>0</v>
      </c>
      <c r="K100" s="124" t="str">
        <f>IF($AC100,IF(AND($I100&lt;&gt;"",$I100&lt;&gt;0),ROUND(ROUND($I100,3)*Cenas!$B$39*Cenas!B$43,2),0),"")</f>
        <v/>
      </c>
      <c r="L100" s="124" t="str">
        <f>IF($AC100,IF(AND($I100&lt;&gt;"",$I100&lt;&gt;0),ROUND(ROUND($I100,3)*Cenas!$B$39*Cenas!C$43,2),0),"")</f>
        <v/>
      </c>
      <c r="M100" s="124" t="str">
        <f>IF($AC100,IF(AND($I100&lt;&gt;"",$I100&lt;&gt;0),ROUND(ROUND($I100,3)*Cenas!$B$39*Cenas!D$43,2),0),"")</f>
        <v/>
      </c>
      <c r="N100" s="124" t="str">
        <f>IF($AC100,IF(AND($I100&lt;&gt;"",$I100&lt;&gt;0),ROUND(ROUND($I100,3)*Cenas!$B$39*Cenas!E$43,2),0),"")</f>
        <v/>
      </c>
      <c r="O100" s="124" t="str">
        <f>IF($AC100,IF(AND($I100&lt;&gt;"",$I100&lt;&gt;0),ROUND(ROUND($I100,3)*Cenas!$B$39*Cenas!F$43,2),0),"")</f>
        <v/>
      </c>
      <c r="P100" s="124" t="str">
        <f>IF($AC100,IF(AND($I100&lt;&gt;"",$I100&lt;&gt;0),ROUND(ROUND($I100,3)*Cenas!$B$39*Cenas!G$43,2),0),"")</f>
        <v/>
      </c>
      <c r="Q100" s="124" t="str">
        <f>IF($AC100,IF(AND($I100&lt;&gt;"",$I100&lt;&gt;0),ROUND(ROUND($I100,3)*Cenas!$B$39*Cenas!H$43,2),0),"")</f>
        <v/>
      </c>
      <c r="R100" s="147" t="str">
        <f>IF($AC100,IF(AND($I100&lt;&gt;"",$I100&lt;&gt;0),ROUND(ROUND($I100,3)*Cenas!$B$39*Cenas!I$43,2),0),"")</f>
        <v/>
      </c>
      <c r="U100" s="1" t="e">
        <f t="shared" si="9"/>
        <v>#REF!</v>
      </c>
      <c r="V100" s="1" t="b">
        <f t="shared" si="10"/>
        <v>0</v>
      </c>
      <c r="W100" s="1" t="b">
        <f t="shared" si="11"/>
        <v>0</v>
      </c>
      <c r="X100" s="1" t="e">
        <f>OR(AND(Z100,AA100,#REF!&gt;=0.35*'Daļu izvēle'!J97),NOT(Y100))</f>
        <v>#REF!</v>
      </c>
      <c r="Y100" s="1" t="b">
        <f>AND(NOT(ISBLANK('Daļu izvēle'!AC97)),A100="x")</f>
        <v>0</v>
      </c>
      <c r="Z100" t="b">
        <f t="shared" si="12"/>
        <v>1</v>
      </c>
      <c r="AA100" t="b">
        <f t="shared" si="13"/>
        <v>1</v>
      </c>
      <c r="AC100" s="57" t="b">
        <f>AND($A100="x",'Daļu izvēle'!AC97&lt;&gt;"",'Daļu izvēle'!AC97&lt;&gt;0)</f>
        <v>0</v>
      </c>
      <c r="AD100" s="57" t="b">
        <f t="shared" si="14"/>
        <v>0</v>
      </c>
      <c r="AE100" s="57" t="b">
        <f t="shared" si="15"/>
        <v>1</v>
      </c>
    </row>
    <row r="101" spans="1:31" hidden="1" x14ac:dyDescent="0.3">
      <c r="A101" s="324" t="str">
        <f>SUBSTITUTE('Daļu izvēle'!A98,"0","")</f>
        <v/>
      </c>
      <c r="B101" s="365">
        <f>'Daļu izvēle'!B98</f>
        <v>90</v>
      </c>
      <c r="C101" s="365" t="str">
        <f>'Daļu izvēle'!C98</f>
        <v>Dienvidlatgale</v>
      </c>
      <c r="D101" s="366" t="str">
        <f>'Daļu izvēle'!D98</f>
        <v>Sventes</v>
      </c>
      <c r="E101" s="467">
        <f>'Daļu izvēle'!AC98</f>
        <v>100</v>
      </c>
      <c r="F101" s="467">
        <f>'Daļu izvēle'!AD98</f>
        <v>0</v>
      </c>
      <c r="G101" s="125">
        <f>'Daļu izvēle'!AE98</f>
        <v>0</v>
      </c>
      <c r="H101" s="126">
        <f>'Daļu izvēle'!AF98</f>
        <v>0</v>
      </c>
      <c r="I101" s="383"/>
      <c r="J101" s="477">
        <f t="shared" si="8"/>
        <v>0</v>
      </c>
      <c r="K101" s="124" t="str">
        <f>IF($AC101,IF(AND($I101&lt;&gt;"",$I101&lt;&gt;0),ROUND(ROUND($I101,3)*Cenas!$B$39*Cenas!B$43,2),0),"")</f>
        <v/>
      </c>
      <c r="L101" s="124" t="str">
        <f>IF($AC101,IF(AND($I101&lt;&gt;"",$I101&lt;&gt;0),ROUND(ROUND($I101,3)*Cenas!$B$39*Cenas!C$43,2),0),"")</f>
        <v/>
      </c>
      <c r="M101" s="124" t="str">
        <f>IF($AC101,IF(AND($I101&lt;&gt;"",$I101&lt;&gt;0),ROUND(ROUND($I101,3)*Cenas!$B$39*Cenas!D$43,2),0),"")</f>
        <v/>
      </c>
      <c r="N101" s="124" t="str">
        <f>IF($AC101,IF(AND($I101&lt;&gt;"",$I101&lt;&gt;0),ROUND(ROUND($I101,3)*Cenas!$B$39*Cenas!E$43,2),0),"")</f>
        <v/>
      </c>
      <c r="O101" s="124" t="str">
        <f>IF($AC101,IF(AND($I101&lt;&gt;"",$I101&lt;&gt;0),ROUND(ROUND($I101,3)*Cenas!$B$39*Cenas!F$43,2),0),"")</f>
        <v/>
      </c>
      <c r="P101" s="124" t="str">
        <f>IF($AC101,IF(AND($I101&lt;&gt;"",$I101&lt;&gt;0),ROUND(ROUND($I101,3)*Cenas!$B$39*Cenas!G$43,2),0),"")</f>
        <v/>
      </c>
      <c r="Q101" s="124" t="str">
        <f>IF($AC101,IF(AND($I101&lt;&gt;"",$I101&lt;&gt;0),ROUND(ROUND($I101,3)*Cenas!$B$39*Cenas!H$43,2),0),"")</f>
        <v/>
      </c>
      <c r="R101" s="147" t="str">
        <f>IF($AC101,IF(AND($I101&lt;&gt;"",$I101&lt;&gt;0),ROUND(ROUND($I101,3)*Cenas!$B$39*Cenas!I$43,2),0),"")</f>
        <v/>
      </c>
      <c r="U101" s="1" t="e">
        <f t="shared" si="9"/>
        <v>#REF!</v>
      </c>
      <c r="V101" s="1" t="b">
        <f t="shared" si="10"/>
        <v>0</v>
      </c>
      <c r="W101" s="1" t="b">
        <f t="shared" si="11"/>
        <v>0</v>
      </c>
      <c r="X101" s="1" t="e">
        <f>OR(AND(Z101,AA101,#REF!&gt;=0.35*'Daļu izvēle'!J98),NOT(Y101))</f>
        <v>#REF!</v>
      </c>
      <c r="Y101" s="1" t="b">
        <f>AND(NOT(ISBLANK('Daļu izvēle'!AC98)),A101="x")</f>
        <v>0</v>
      </c>
      <c r="Z101" t="b">
        <f t="shared" si="12"/>
        <v>1</v>
      </c>
      <c r="AA101" t="b">
        <f t="shared" si="13"/>
        <v>1</v>
      </c>
      <c r="AC101" s="57" t="b">
        <f>AND($A101="x",'Daļu izvēle'!AC98&lt;&gt;"",'Daļu izvēle'!AC98&lt;&gt;0)</f>
        <v>0</v>
      </c>
      <c r="AD101" s="57" t="b">
        <f t="shared" si="14"/>
        <v>0</v>
      </c>
      <c r="AE101" s="57" t="b">
        <f t="shared" si="15"/>
        <v>1</v>
      </c>
    </row>
    <row r="102" spans="1:31" hidden="1" x14ac:dyDescent="0.3">
      <c r="A102" s="324" t="str">
        <f>SUBSTITUTE('Daļu izvēle'!A99,"0","")</f>
        <v/>
      </c>
      <c r="B102" s="365">
        <f>'Daļu izvēle'!B99</f>
        <v>91</v>
      </c>
      <c r="C102" s="365" t="str">
        <f>'Daļu izvēle'!C99</f>
        <v>Dienvidlatgale</v>
      </c>
      <c r="D102" s="366" t="str">
        <f>'Daļu izvēle'!D99</f>
        <v>Sventes</v>
      </c>
      <c r="E102" s="467">
        <f>'Daļu izvēle'!AC99</f>
        <v>0</v>
      </c>
      <c r="F102" s="467">
        <f>'Daļu izvēle'!AD99</f>
        <v>0</v>
      </c>
      <c r="G102" s="125">
        <f>'Daļu izvēle'!AE99</f>
        <v>0</v>
      </c>
      <c r="H102" s="126">
        <f>'Daļu izvēle'!AF99</f>
        <v>0</v>
      </c>
      <c r="I102" s="383"/>
      <c r="J102" s="477">
        <f t="shared" si="8"/>
        <v>0</v>
      </c>
      <c r="K102" s="124" t="str">
        <f>IF($AC102,IF(AND($I102&lt;&gt;"",$I102&lt;&gt;0),ROUND(ROUND($I102,3)*Cenas!$B$39*Cenas!B$43,2),0),"")</f>
        <v/>
      </c>
      <c r="L102" s="124" t="str">
        <f>IF($AC102,IF(AND($I102&lt;&gt;"",$I102&lt;&gt;0),ROUND(ROUND($I102,3)*Cenas!$B$39*Cenas!C$43,2),0),"")</f>
        <v/>
      </c>
      <c r="M102" s="124" t="str">
        <f>IF($AC102,IF(AND($I102&lt;&gt;"",$I102&lt;&gt;0),ROUND(ROUND($I102,3)*Cenas!$B$39*Cenas!D$43,2),0),"")</f>
        <v/>
      </c>
      <c r="N102" s="124" t="str">
        <f>IF($AC102,IF(AND($I102&lt;&gt;"",$I102&lt;&gt;0),ROUND(ROUND($I102,3)*Cenas!$B$39*Cenas!E$43,2),0),"")</f>
        <v/>
      </c>
      <c r="O102" s="124" t="str">
        <f>IF($AC102,IF(AND($I102&lt;&gt;"",$I102&lt;&gt;0),ROUND(ROUND($I102,3)*Cenas!$B$39*Cenas!F$43,2),0),"")</f>
        <v/>
      </c>
      <c r="P102" s="124" t="str">
        <f>IF($AC102,IF(AND($I102&lt;&gt;"",$I102&lt;&gt;0),ROUND(ROUND($I102,3)*Cenas!$B$39*Cenas!G$43,2),0),"")</f>
        <v/>
      </c>
      <c r="Q102" s="124" t="str">
        <f>IF($AC102,IF(AND($I102&lt;&gt;"",$I102&lt;&gt;0),ROUND(ROUND($I102,3)*Cenas!$B$39*Cenas!H$43,2),0),"")</f>
        <v/>
      </c>
      <c r="R102" s="147" t="str">
        <f>IF($AC102,IF(AND($I102&lt;&gt;"",$I102&lt;&gt;0),ROUND(ROUND($I102,3)*Cenas!$B$39*Cenas!I$43,2),0),"")</f>
        <v/>
      </c>
      <c r="U102" s="1" t="e">
        <f t="shared" si="9"/>
        <v>#REF!</v>
      </c>
      <c r="V102" s="1" t="b">
        <f t="shared" si="10"/>
        <v>0</v>
      </c>
      <c r="W102" s="1" t="b">
        <f t="shared" si="11"/>
        <v>0</v>
      </c>
      <c r="X102" s="1" t="e">
        <f>OR(AND(Z102,AA102,#REF!&gt;=0.35*'Daļu izvēle'!J99),NOT(Y102))</f>
        <v>#REF!</v>
      </c>
      <c r="Y102" s="1" t="b">
        <f>AND(NOT(ISBLANK('Daļu izvēle'!AC99)),A102="x")</f>
        <v>0</v>
      </c>
      <c r="Z102" t="b">
        <f t="shared" si="12"/>
        <v>1</v>
      </c>
      <c r="AA102" t="b">
        <f t="shared" si="13"/>
        <v>1</v>
      </c>
      <c r="AC102" s="57" t="b">
        <f>AND($A102="x",'Daļu izvēle'!AC99&lt;&gt;"",'Daļu izvēle'!AC99&lt;&gt;0)</f>
        <v>0</v>
      </c>
      <c r="AD102" s="57" t="b">
        <f t="shared" si="14"/>
        <v>0</v>
      </c>
      <c r="AE102" s="57" t="b">
        <f t="shared" si="15"/>
        <v>1</v>
      </c>
    </row>
    <row r="103" spans="1:31" hidden="1" x14ac:dyDescent="0.3">
      <c r="A103" s="324" t="str">
        <f>SUBSTITUTE('Daļu izvēle'!A100,"0","")</f>
        <v/>
      </c>
      <c r="B103" s="365">
        <f>'Daļu izvēle'!B100</f>
        <v>92</v>
      </c>
      <c r="C103" s="365" t="str">
        <f>'Daļu izvēle'!C100</f>
        <v>Dienvidlatgale</v>
      </c>
      <c r="D103" s="366" t="str">
        <f>'Daļu izvēle'!D100</f>
        <v>Sventes</v>
      </c>
      <c r="E103" s="467">
        <f>'Daļu izvēle'!AC100</f>
        <v>130</v>
      </c>
      <c r="F103" s="467">
        <f>'Daļu izvēle'!AD100</f>
        <v>130</v>
      </c>
      <c r="G103" s="125">
        <f>'Daļu izvēle'!AE100</f>
        <v>0</v>
      </c>
      <c r="H103" s="126">
        <f>'Daļu izvēle'!AF100</f>
        <v>0</v>
      </c>
      <c r="I103" s="383"/>
      <c r="J103" s="477">
        <f t="shared" si="8"/>
        <v>0</v>
      </c>
      <c r="K103" s="124" t="str">
        <f>IF($AC103,IF(AND($I103&lt;&gt;"",$I103&lt;&gt;0),ROUND(ROUND($I103,3)*Cenas!$B$39*Cenas!B$43,2),0),"")</f>
        <v/>
      </c>
      <c r="L103" s="124" t="str">
        <f>IF($AC103,IF(AND($I103&lt;&gt;"",$I103&lt;&gt;0),ROUND(ROUND($I103,3)*Cenas!$B$39*Cenas!C$43,2),0),"")</f>
        <v/>
      </c>
      <c r="M103" s="124" t="str">
        <f>IF($AC103,IF(AND($I103&lt;&gt;"",$I103&lt;&gt;0),ROUND(ROUND($I103,3)*Cenas!$B$39*Cenas!D$43,2),0),"")</f>
        <v/>
      </c>
      <c r="N103" s="124" t="str">
        <f>IF($AC103,IF(AND($I103&lt;&gt;"",$I103&lt;&gt;0),ROUND(ROUND($I103,3)*Cenas!$B$39*Cenas!E$43,2),0),"")</f>
        <v/>
      </c>
      <c r="O103" s="124" t="str">
        <f>IF($AC103,IF(AND($I103&lt;&gt;"",$I103&lt;&gt;0),ROUND(ROUND($I103,3)*Cenas!$B$39*Cenas!F$43,2),0),"")</f>
        <v/>
      </c>
      <c r="P103" s="124" t="str">
        <f>IF($AC103,IF(AND($I103&lt;&gt;"",$I103&lt;&gt;0),ROUND(ROUND($I103,3)*Cenas!$B$39*Cenas!G$43,2),0),"")</f>
        <v/>
      </c>
      <c r="Q103" s="124" t="str">
        <f>IF($AC103,IF(AND($I103&lt;&gt;"",$I103&lt;&gt;0),ROUND(ROUND($I103,3)*Cenas!$B$39*Cenas!H$43,2),0),"")</f>
        <v/>
      </c>
      <c r="R103" s="147" t="str">
        <f>IF($AC103,IF(AND($I103&lt;&gt;"",$I103&lt;&gt;0),ROUND(ROUND($I103,3)*Cenas!$B$39*Cenas!I$43,2),0),"")</f>
        <v/>
      </c>
      <c r="U103" s="1" t="e">
        <f t="shared" si="9"/>
        <v>#REF!</v>
      </c>
      <c r="V103" s="1" t="b">
        <f t="shared" si="10"/>
        <v>0</v>
      </c>
      <c r="W103" s="1" t="b">
        <f t="shared" si="11"/>
        <v>0</v>
      </c>
      <c r="X103" s="1" t="e">
        <f>OR(AND(Z103,AA103,#REF!&gt;=0.35*'Daļu izvēle'!J100),NOT(Y103))</f>
        <v>#REF!</v>
      </c>
      <c r="Y103" s="1" t="b">
        <f>AND(NOT(ISBLANK('Daļu izvēle'!AC100)),A103="x")</f>
        <v>0</v>
      </c>
      <c r="Z103" t="b">
        <f t="shared" si="12"/>
        <v>1</v>
      </c>
      <c r="AA103" t="b">
        <f t="shared" si="13"/>
        <v>1</v>
      </c>
      <c r="AC103" s="57" t="b">
        <f>AND($A103="x",'Daļu izvēle'!AC100&lt;&gt;"",'Daļu izvēle'!AC100&lt;&gt;0)</f>
        <v>0</v>
      </c>
      <c r="AD103" s="57" t="b">
        <f t="shared" si="14"/>
        <v>0</v>
      </c>
      <c r="AE103" s="57" t="b">
        <f t="shared" si="15"/>
        <v>1</v>
      </c>
    </row>
    <row r="104" spans="1:31" hidden="1" x14ac:dyDescent="0.3">
      <c r="A104" s="324" t="str">
        <f>SUBSTITUTE('Daļu izvēle'!A101,"0","")</f>
        <v/>
      </c>
      <c r="B104" s="365">
        <f>'Daļu izvēle'!B101</f>
        <v>93</v>
      </c>
      <c r="C104" s="365" t="str">
        <f>'Daļu izvēle'!C101</f>
        <v>Dienvidlatgale</v>
      </c>
      <c r="D104" s="366" t="str">
        <f>'Daļu izvēle'!D101</f>
        <v>Sventes</v>
      </c>
      <c r="E104" s="467">
        <f>'Daļu izvēle'!AC101</f>
        <v>30</v>
      </c>
      <c r="F104" s="467">
        <f>'Daļu izvēle'!AD101</f>
        <v>0</v>
      </c>
      <c r="G104" s="125">
        <f>'Daļu izvēle'!AE101</f>
        <v>0</v>
      </c>
      <c r="H104" s="126">
        <f>'Daļu izvēle'!AF101</f>
        <v>0</v>
      </c>
      <c r="I104" s="383"/>
      <c r="J104" s="477">
        <f t="shared" si="8"/>
        <v>0</v>
      </c>
      <c r="K104" s="124" t="str">
        <f>IF($AC104,IF(AND($I104&lt;&gt;"",$I104&lt;&gt;0),ROUND(ROUND($I104,3)*Cenas!$B$39*Cenas!B$43,2),0),"")</f>
        <v/>
      </c>
      <c r="L104" s="124" t="str">
        <f>IF($AC104,IF(AND($I104&lt;&gt;"",$I104&lt;&gt;0),ROUND(ROUND($I104,3)*Cenas!$B$39*Cenas!C$43,2),0),"")</f>
        <v/>
      </c>
      <c r="M104" s="124" t="str">
        <f>IF($AC104,IF(AND($I104&lt;&gt;"",$I104&lt;&gt;0),ROUND(ROUND($I104,3)*Cenas!$B$39*Cenas!D$43,2),0),"")</f>
        <v/>
      </c>
      <c r="N104" s="124" t="str">
        <f>IF($AC104,IF(AND($I104&lt;&gt;"",$I104&lt;&gt;0),ROUND(ROUND($I104,3)*Cenas!$B$39*Cenas!E$43,2),0),"")</f>
        <v/>
      </c>
      <c r="O104" s="124" t="str">
        <f>IF($AC104,IF(AND($I104&lt;&gt;"",$I104&lt;&gt;0),ROUND(ROUND($I104,3)*Cenas!$B$39*Cenas!F$43,2),0),"")</f>
        <v/>
      </c>
      <c r="P104" s="124" t="str">
        <f>IF($AC104,IF(AND($I104&lt;&gt;"",$I104&lt;&gt;0),ROUND(ROUND($I104,3)*Cenas!$B$39*Cenas!G$43,2),0),"")</f>
        <v/>
      </c>
      <c r="Q104" s="124" t="str">
        <f>IF($AC104,IF(AND($I104&lt;&gt;"",$I104&lt;&gt;0),ROUND(ROUND($I104,3)*Cenas!$B$39*Cenas!H$43,2),0),"")</f>
        <v/>
      </c>
      <c r="R104" s="147" t="str">
        <f>IF($AC104,IF(AND($I104&lt;&gt;"",$I104&lt;&gt;0),ROUND(ROUND($I104,3)*Cenas!$B$39*Cenas!I$43,2),0),"")</f>
        <v/>
      </c>
      <c r="U104" s="1" t="e">
        <f t="shared" si="9"/>
        <v>#REF!</v>
      </c>
      <c r="V104" s="1" t="b">
        <f t="shared" si="10"/>
        <v>0</v>
      </c>
      <c r="W104" s="1" t="b">
        <f t="shared" si="11"/>
        <v>0</v>
      </c>
      <c r="X104" s="1" t="e">
        <f>OR(AND(Z104,AA104,#REF!&gt;=0.35*'Daļu izvēle'!J101),NOT(Y104))</f>
        <v>#REF!</v>
      </c>
      <c r="Y104" s="1" t="b">
        <f>AND(NOT(ISBLANK('Daļu izvēle'!AC101)),A104="x")</f>
        <v>0</v>
      </c>
      <c r="Z104" t="b">
        <f t="shared" si="12"/>
        <v>1</v>
      </c>
      <c r="AA104" t="b">
        <f t="shared" si="13"/>
        <v>1</v>
      </c>
      <c r="AC104" s="57" t="b">
        <f>AND($A104="x",'Daļu izvēle'!AC101&lt;&gt;"",'Daļu izvēle'!AC101&lt;&gt;0)</f>
        <v>0</v>
      </c>
      <c r="AD104" s="57" t="b">
        <f t="shared" si="14"/>
        <v>0</v>
      </c>
      <c r="AE104" s="57" t="b">
        <f t="shared" si="15"/>
        <v>1</v>
      </c>
    </row>
    <row r="105" spans="1:31" hidden="1" x14ac:dyDescent="0.3">
      <c r="A105" s="324" t="str">
        <f>SUBSTITUTE('Daļu izvēle'!A102,"0","")</f>
        <v/>
      </c>
      <c r="B105" s="365">
        <f>'Daļu izvēle'!B102</f>
        <v>94</v>
      </c>
      <c r="C105" s="365" t="str">
        <f>'Daļu izvēle'!C102</f>
        <v>Rietumvidzeme</v>
      </c>
      <c r="D105" s="366" t="str">
        <f>'Daļu izvēle'!D102</f>
        <v>Salacgrīvas</v>
      </c>
      <c r="E105" s="467">
        <f>'Daļu izvēle'!AC102</f>
        <v>0</v>
      </c>
      <c r="F105" s="467">
        <f>'Daļu izvēle'!AD102</f>
        <v>0</v>
      </c>
      <c r="G105" s="125">
        <f>'Daļu izvēle'!AE102</f>
        <v>0</v>
      </c>
      <c r="H105" s="126">
        <f>'Daļu izvēle'!AF102</f>
        <v>0</v>
      </c>
      <c r="I105" s="383"/>
      <c r="J105" s="477">
        <f t="shared" si="8"/>
        <v>0</v>
      </c>
      <c r="K105" s="124" t="str">
        <f>IF($AC105,IF(AND($I105&lt;&gt;"",$I105&lt;&gt;0),ROUND(ROUND($I105,3)*Cenas!$B$39*Cenas!B$43,2),0),"")</f>
        <v/>
      </c>
      <c r="L105" s="124" t="str">
        <f>IF($AC105,IF(AND($I105&lt;&gt;"",$I105&lt;&gt;0),ROUND(ROUND($I105,3)*Cenas!$B$39*Cenas!C$43,2),0),"")</f>
        <v/>
      </c>
      <c r="M105" s="124" t="str">
        <f>IF($AC105,IF(AND($I105&lt;&gt;"",$I105&lt;&gt;0),ROUND(ROUND($I105,3)*Cenas!$B$39*Cenas!D$43,2),0),"")</f>
        <v/>
      </c>
      <c r="N105" s="124" t="str">
        <f>IF($AC105,IF(AND($I105&lt;&gt;"",$I105&lt;&gt;0),ROUND(ROUND($I105,3)*Cenas!$B$39*Cenas!E$43,2),0),"")</f>
        <v/>
      </c>
      <c r="O105" s="124" t="str">
        <f>IF($AC105,IF(AND($I105&lt;&gt;"",$I105&lt;&gt;0),ROUND(ROUND($I105,3)*Cenas!$B$39*Cenas!F$43,2),0),"")</f>
        <v/>
      </c>
      <c r="P105" s="124" t="str">
        <f>IF($AC105,IF(AND($I105&lt;&gt;"",$I105&lt;&gt;0),ROUND(ROUND($I105,3)*Cenas!$B$39*Cenas!G$43,2),0),"")</f>
        <v/>
      </c>
      <c r="Q105" s="124" t="str">
        <f>IF($AC105,IF(AND($I105&lt;&gt;"",$I105&lt;&gt;0),ROUND(ROUND($I105,3)*Cenas!$B$39*Cenas!H$43,2),0),"")</f>
        <v/>
      </c>
      <c r="R105" s="147" t="str">
        <f>IF($AC105,IF(AND($I105&lt;&gt;"",$I105&lt;&gt;0),ROUND(ROUND($I105,3)*Cenas!$B$39*Cenas!I$43,2),0),"")</f>
        <v/>
      </c>
      <c r="U105" s="1" t="e">
        <f t="shared" si="9"/>
        <v>#REF!</v>
      </c>
      <c r="V105" s="1" t="b">
        <f t="shared" si="10"/>
        <v>0</v>
      </c>
      <c r="W105" s="1" t="b">
        <f t="shared" si="11"/>
        <v>0</v>
      </c>
      <c r="X105" s="1" t="e">
        <f>OR(AND(Z105,AA105,#REF!&gt;=0.35*'Daļu izvēle'!J102),NOT(Y105))</f>
        <v>#REF!</v>
      </c>
      <c r="Y105" s="1" t="b">
        <f>AND(NOT(ISBLANK('Daļu izvēle'!AC102)),A105="x")</f>
        <v>0</v>
      </c>
      <c r="Z105" t="b">
        <f t="shared" si="12"/>
        <v>1</v>
      </c>
      <c r="AA105" t="b">
        <f t="shared" si="13"/>
        <v>1</v>
      </c>
      <c r="AC105" s="57" t="b">
        <f>AND($A105="x",'Daļu izvēle'!AC102&lt;&gt;"",'Daļu izvēle'!AC102&lt;&gt;0)</f>
        <v>0</v>
      </c>
      <c r="AD105" s="57" t="b">
        <f t="shared" si="14"/>
        <v>0</v>
      </c>
      <c r="AE105" s="57" t="b">
        <f t="shared" si="15"/>
        <v>1</v>
      </c>
    </row>
    <row r="106" spans="1:31" hidden="1" x14ac:dyDescent="0.3">
      <c r="A106" s="324" t="str">
        <f>SUBSTITUTE('Daļu izvēle'!A103,"0","")</f>
        <v/>
      </c>
      <c r="B106" s="365">
        <f>'Daļu izvēle'!B103</f>
        <v>95</v>
      </c>
      <c r="C106" s="365" t="str">
        <f>'Daļu izvēle'!C103</f>
        <v>Rietumvidzeme</v>
      </c>
      <c r="D106" s="366" t="str">
        <f>'Daļu izvēle'!D103</f>
        <v>Salacgrīvas</v>
      </c>
      <c r="E106" s="467">
        <f>'Daļu izvēle'!AC103</f>
        <v>0</v>
      </c>
      <c r="F106" s="467">
        <f>'Daļu izvēle'!AD103</f>
        <v>0</v>
      </c>
      <c r="G106" s="125">
        <f>'Daļu izvēle'!AE103</f>
        <v>0</v>
      </c>
      <c r="H106" s="126">
        <f>'Daļu izvēle'!AF103</f>
        <v>0</v>
      </c>
      <c r="I106" s="383"/>
      <c r="J106" s="477">
        <f t="shared" si="8"/>
        <v>0</v>
      </c>
      <c r="K106" s="124" t="str">
        <f>IF($AC106,IF(AND($I106&lt;&gt;"",$I106&lt;&gt;0),ROUND(ROUND($I106,3)*Cenas!$B$39*Cenas!B$43,2),0),"")</f>
        <v/>
      </c>
      <c r="L106" s="124" t="str">
        <f>IF($AC106,IF(AND($I106&lt;&gt;"",$I106&lt;&gt;0),ROUND(ROUND($I106,3)*Cenas!$B$39*Cenas!C$43,2),0),"")</f>
        <v/>
      </c>
      <c r="M106" s="124" t="str">
        <f>IF($AC106,IF(AND($I106&lt;&gt;"",$I106&lt;&gt;0),ROUND(ROUND($I106,3)*Cenas!$B$39*Cenas!D$43,2),0),"")</f>
        <v/>
      </c>
      <c r="N106" s="124" t="str">
        <f>IF($AC106,IF(AND($I106&lt;&gt;"",$I106&lt;&gt;0),ROUND(ROUND($I106,3)*Cenas!$B$39*Cenas!E$43,2),0),"")</f>
        <v/>
      </c>
      <c r="O106" s="124" t="str">
        <f>IF($AC106,IF(AND($I106&lt;&gt;"",$I106&lt;&gt;0),ROUND(ROUND($I106,3)*Cenas!$B$39*Cenas!F$43,2),0),"")</f>
        <v/>
      </c>
      <c r="P106" s="124" t="str">
        <f>IF($AC106,IF(AND($I106&lt;&gt;"",$I106&lt;&gt;0),ROUND(ROUND($I106,3)*Cenas!$B$39*Cenas!G$43,2),0),"")</f>
        <v/>
      </c>
      <c r="Q106" s="124" t="str">
        <f>IF($AC106,IF(AND($I106&lt;&gt;"",$I106&lt;&gt;0),ROUND(ROUND($I106,3)*Cenas!$B$39*Cenas!H$43,2),0),"")</f>
        <v/>
      </c>
      <c r="R106" s="147" t="str">
        <f>IF($AC106,IF(AND($I106&lt;&gt;"",$I106&lt;&gt;0),ROUND(ROUND($I106,3)*Cenas!$B$39*Cenas!I$43,2),0),"")</f>
        <v/>
      </c>
      <c r="U106" s="1" t="e">
        <f t="shared" si="9"/>
        <v>#REF!</v>
      </c>
      <c r="V106" s="1" t="b">
        <f t="shared" si="10"/>
        <v>0</v>
      </c>
      <c r="W106" s="1" t="b">
        <f t="shared" si="11"/>
        <v>0</v>
      </c>
      <c r="X106" s="1" t="e">
        <f>OR(AND(Z106,AA106,#REF!&gt;=0.35*'Daļu izvēle'!J103),NOT(Y106))</f>
        <v>#REF!</v>
      </c>
      <c r="Y106" s="1" t="b">
        <f>AND(NOT(ISBLANK('Daļu izvēle'!AC103)),A106="x")</f>
        <v>0</v>
      </c>
      <c r="Z106" t="b">
        <f t="shared" si="12"/>
        <v>1</v>
      </c>
      <c r="AA106" t="b">
        <f t="shared" si="13"/>
        <v>1</v>
      </c>
      <c r="AC106" s="57" t="b">
        <f>AND($A106="x",'Daļu izvēle'!AC103&lt;&gt;"",'Daļu izvēle'!AC103&lt;&gt;0)</f>
        <v>0</v>
      </c>
      <c r="AD106" s="57" t="b">
        <f t="shared" si="14"/>
        <v>0</v>
      </c>
      <c r="AE106" s="57" t="b">
        <f t="shared" si="15"/>
        <v>1</v>
      </c>
    </row>
    <row r="107" spans="1:31" hidden="1" x14ac:dyDescent="0.3">
      <c r="A107" s="324" t="str">
        <f>SUBSTITUTE('Daļu izvēle'!A104,"0","")</f>
        <v/>
      </c>
      <c r="B107" s="365">
        <f>'Daļu izvēle'!B104</f>
        <v>96</v>
      </c>
      <c r="C107" s="365" t="str">
        <f>'Daļu izvēle'!C104</f>
        <v>Rietumvidzeme</v>
      </c>
      <c r="D107" s="366" t="str">
        <f>'Daļu izvēle'!D104</f>
        <v>Salacgrīvas</v>
      </c>
      <c r="E107" s="467">
        <f>'Daļu izvēle'!AC104</f>
        <v>0</v>
      </c>
      <c r="F107" s="467">
        <f>'Daļu izvēle'!AD104</f>
        <v>0</v>
      </c>
      <c r="G107" s="125">
        <f>'Daļu izvēle'!AE104</f>
        <v>0</v>
      </c>
      <c r="H107" s="126">
        <f>'Daļu izvēle'!AF104</f>
        <v>0</v>
      </c>
      <c r="I107" s="383"/>
      <c r="J107" s="477">
        <f t="shared" si="8"/>
        <v>0</v>
      </c>
      <c r="K107" s="124" t="str">
        <f>IF($AC107,IF(AND($I107&lt;&gt;"",$I107&lt;&gt;0),ROUND(ROUND($I107,3)*Cenas!$B$39*Cenas!B$43,2),0),"")</f>
        <v/>
      </c>
      <c r="L107" s="124" t="str">
        <f>IF($AC107,IF(AND($I107&lt;&gt;"",$I107&lt;&gt;0),ROUND(ROUND($I107,3)*Cenas!$B$39*Cenas!C$43,2),0),"")</f>
        <v/>
      </c>
      <c r="M107" s="124" t="str">
        <f>IF($AC107,IF(AND($I107&lt;&gt;"",$I107&lt;&gt;0),ROUND(ROUND($I107,3)*Cenas!$B$39*Cenas!D$43,2),0),"")</f>
        <v/>
      </c>
      <c r="N107" s="124" t="str">
        <f>IF($AC107,IF(AND($I107&lt;&gt;"",$I107&lt;&gt;0),ROUND(ROUND($I107,3)*Cenas!$B$39*Cenas!E$43,2),0),"")</f>
        <v/>
      </c>
      <c r="O107" s="124" t="str">
        <f>IF($AC107,IF(AND($I107&lt;&gt;"",$I107&lt;&gt;0),ROUND(ROUND($I107,3)*Cenas!$B$39*Cenas!F$43,2),0),"")</f>
        <v/>
      </c>
      <c r="P107" s="124" t="str">
        <f>IF($AC107,IF(AND($I107&lt;&gt;"",$I107&lt;&gt;0),ROUND(ROUND($I107,3)*Cenas!$B$39*Cenas!G$43,2),0),"")</f>
        <v/>
      </c>
      <c r="Q107" s="124" t="str">
        <f>IF($AC107,IF(AND($I107&lt;&gt;"",$I107&lt;&gt;0),ROUND(ROUND($I107,3)*Cenas!$B$39*Cenas!H$43,2),0),"")</f>
        <v/>
      </c>
      <c r="R107" s="147" t="str">
        <f>IF($AC107,IF(AND($I107&lt;&gt;"",$I107&lt;&gt;0),ROUND(ROUND($I107,3)*Cenas!$B$39*Cenas!I$43,2),0),"")</f>
        <v/>
      </c>
      <c r="U107" s="1" t="e">
        <f t="shared" si="9"/>
        <v>#REF!</v>
      </c>
      <c r="V107" s="1" t="b">
        <f t="shared" si="10"/>
        <v>0</v>
      </c>
      <c r="W107" s="1" t="b">
        <f t="shared" si="11"/>
        <v>0</v>
      </c>
      <c r="X107" s="1" t="e">
        <f>OR(AND(Z107,AA107,#REF!&gt;=0.35*'Daļu izvēle'!J104),NOT(Y107))</f>
        <v>#REF!</v>
      </c>
      <c r="Y107" s="1" t="b">
        <f>AND(NOT(ISBLANK('Daļu izvēle'!AC104)),A107="x")</f>
        <v>0</v>
      </c>
      <c r="Z107" t="b">
        <f t="shared" si="12"/>
        <v>1</v>
      </c>
      <c r="AA107" t="b">
        <f t="shared" si="13"/>
        <v>1</v>
      </c>
      <c r="AC107" s="57" t="b">
        <f>AND($A107="x",'Daļu izvēle'!AC104&lt;&gt;"",'Daļu izvēle'!AC104&lt;&gt;0)</f>
        <v>0</v>
      </c>
      <c r="AD107" s="57" t="b">
        <f t="shared" si="14"/>
        <v>0</v>
      </c>
      <c r="AE107" s="57" t="b">
        <f t="shared" si="15"/>
        <v>1</v>
      </c>
    </row>
    <row r="108" spans="1:31" hidden="1" x14ac:dyDescent="0.3">
      <c r="A108" s="324" t="str">
        <f>SUBSTITUTE('Daļu izvēle'!A105,"0","")</f>
        <v/>
      </c>
      <c r="B108" s="365">
        <f>'Daļu izvēle'!B105</f>
        <v>97</v>
      </c>
      <c r="C108" s="365" t="str">
        <f>'Daļu izvēle'!C105</f>
        <v>Rietumvidzeme</v>
      </c>
      <c r="D108" s="366" t="str">
        <f>'Daļu izvēle'!D105</f>
        <v>Salacgrīvas</v>
      </c>
      <c r="E108" s="467">
        <f>'Daļu izvēle'!AC105</f>
        <v>0</v>
      </c>
      <c r="F108" s="467">
        <f>'Daļu izvēle'!AD105</f>
        <v>0</v>
      </c>
      <c r="G108" s="125">
        <f>'Daļu izvēle'!AE105</f>
        <v>0</v>
      </c>
      <c r="H108" s="126">
        <f>'Daļu izvēle'!AF105</f>
        <v>0</v>
      </c>
      <c r="I108" s="383"/>
      <c r="J108" s="477">
        <f t="shared" si="8"/>
        <v>0</v>
      </c>
      <c r="K108" s="124" t="str">
        <f>IF($AC108,IF(AND($I108&lt;&gt;"",$I108&lt;&gt;0),ROUND(ROUND($I108,3)*Cenas!$B$39*Cenas!B$43,2),0),"")</f>
        <v/>
      </c>
      <c r="L108" s="124" t="str">
        <f>IF($AC108,IF(AND($I108&lt;&gt;"",$I108&lt;&gt;0),ROUND(ROUND($I108,3)*Cenas!$B$39*Cenas!C$43,2),0),"")</f>
        <v/>
      </c>
      <c r="M108" s="124" t="str">
        <f>IF($AC108,IF(AND($I108&lt;&gt;"",$I108&lt;&gt;0),ROUND(ROUND($I108,3)*Cenas!$B$39*Cenas!D$43,2),0),"")</f>
        <v/>
      </c>
      <c r="N108" s="124" t="str">
        <f>IF($AC108,IF(AND($I108&lt;&gt;"",$I108&lt;&gt;0),ROUND(ROUND($I108,3)*Cenas!$B$39*Cenas!E$43,2),0),"")</f>
        <v/>
      </c>
      <c r="O108" s="124" t="str">
        <f>IF($AC108,IF(AND($I108&lt;&gt;"",$I108&lt;&gt;0),ROUND(ROUND($I108,3)*Cenas!$B$39*Cenas!F$43,2),0),"")</f>
        <v/>
      </c>
      <c r="P108" s="124" t="str">
        <f>IF($AC108,IF(AND($I108&lt;&gt;"",$I108&lt;&gt;0),ROUND(ROUND($I108,3)*Cenas!$B$39*Cenas!G$43,2),0),"")</f>
        <v/>
      </c>
      <c r="Q108" s="124" t="str">
        <f>IF($AC108,IF(AND($I108&lt;&gt;"",$I108&lt;&gt;0),ROUND(ROUND($I108,3)*Cenas!$B$39*Cenas!H$43,2),0),"")</f>
        <v/>
      </c>
      <c r="R108" s="147" t="str">
        <f>IF($AC108,IF(AND($I108&lt;&gt;"",$I108&lt;&gt;0),ROUND(ROUND($I108,3)*Cenas!$B$39*Cenas!I$43,2),0),"")</f>
        <v/>
      </c>
      <c r="U108" s="1" t="e">
        <f t="shared" si="9"/>
        <v>#REF!</v>
      </c>
      <c r="V108" s="1" t="b">
        <f t="shared" si="10"/>
        <v>0</v>
      </c>
      <c r="W108" s="1" t="b">
        <f t="shared" si="11"/>
        <v>0</v>
      </c>
      <c r="X108" s="1" t="e">
        <f>OR(AND(Z108,AA108,#REF!&gt;=0.35*'Daļu izvēle'!J105),NOT(Y108))</f>
        <v>#REF!</v>
      </c>
      <c r="Y108" s="1" t="b">
        <f>AND(NOT(ISBLANK('Daļu izvēle'!AC105)),A108="x")</f>
        <v>0</v>
      </c>
      <c r="Z108" t="b">
        <f t="shared" si="12"/>
        <v>1</v>
      </c>
      <c r="AA108" t="b">
        <f t="shared" si="13"/>
        <v>1</v>
      </c>
      <c r="AC108" s="57" t="b">
        <f>AND($A108="x",'Daļu izvēle'!AC105&lt;&gt;"",'Daļu izvēle'!AC105&lt;&gt;0)</f>
        <v>0</v>
      </c>
      <c r="AD108" s="57" t="b">
        <f t="shared" si="14"/>
        <v>0</v>
      </c>
      <c r="AE108" s="57" t="b">
        <f t="shared" si="15"/>
        <v>1</v>
      </c>
    </row>
    <row r="109" spans="1:31" hidden="1" x14ac:dyDescent="0.3">
      <c r="A109" s="324" t="str">
        <f>SUBSTITUTE('Daļu izvēle'!A106,"0","")</f>
        <v/>
      </c>
      <c r="B109" s="365">
        <f>'Daļu izvēle'!B106</f>
        <v>98</v>
      </c>
      <c r="C109" s="365" t="str">
        <f>'Daļu izvēle'!C106</f>
        <v>Rietumvidzeme</v>
      </c>
      <c r="D109" s="366" t="str">
        <f>'Daļu izvēle'!D106</f>
        <v>Salacgrīvas</v>
      </c>
      <c r="E109" s="467">
        <f>'Daļu izvēle'!AC106</f>
        <v>0</v>
      </c>
      <c r="F109" s="467">
        <f>'Daļu izvēle'!AD106</f>
        <v>0</v>
      </c>
      <c r="G109" s="125">
        <f>'Daļu izvēle'!AE106</f>
        <v>0</v>
      </c>
      <c r="H109" s="126">
        <f>'Daļu izvēle'!AF106</f>
        <v>0</v>
      </c>
      <c r="I109" s="383"/>
      <c r="J109" s="477">
        <f t="shared" si="8"/>
        <v>0</v>
      </c>
      <c r="K109" s="124" t="str">
        <f>IF($AC109,IF(AND($I109&lt;&gt;"",$I109&lt;&gt;0),ROUND(ROUND($I109,3)*Cenas!$B$39*Cenas!B$43,2),0),"")</f>
        <v/>
      </c>
      <c r="L109" s="124" t="str">
        <f>IF($AC109,IF(AND($I109&lt;&gt;"",$I109&lt;&gt;0),ROUND(ROUND($I109,3)*Cenas!$B$39*Cenas!C$43,2),0),"")</f>
        <v/>
      </c>
      <c r="M109" s="124" t="str">
        <f>IF($AC109,IF(AND($I109&lt;&gt;"",$I109&lt;&gt;0),ROUND(ROUND($I109,3)*Cenas!$B$39*Cenas!D$43,2),0),"")</f>
        <v/>
      </c>
      <c r="N109" s="124" t="str">
        <f>IF($AC109,IF(AND($I109&lt;&gt;"",$I109&lt;&gt;0),ROUND(ROUND($I109,3)*Cenas!$B$39*Cenas!E$43,2),0),"")</f>
        <v/>
      </c>
      <c r="O109" s="124" t="str">
        <f>IF($AC109,IF(AND($I109&lt;&gt;"",$I109&lt;&gt;0),ROUND(ROUND($I109,3)*Cenas!$B$39*Cenas!F$43,2),0),"")</f>
        <v/>
      </c>
      <c r="P109" s="124" t="str">
        <f>IF($AC109,IF(AND($I109&lt;&gt;"",$I109&lt;&gt;0),ROUND(ROUND($I109,3)*Cenas!$B$39*Cenas!G$43,2),0),"")</f>
        <v/>
      </c>
      <c r="Q109" s="124" t="str">
        <f>IF($AC109,IF(AND($I109&lt;&gt;"",$I109&lt;&gt;0),ROUND(ROUND($I109,3)*Cenas!$B$39*Cenas!H$43,2),0),"")</f>
        <v/>
      </c>
      <c r="R109" s="147" t="str">
        <f>IF($AC109,IF(AND($I109&lt;&gt;"",$I109&lt;&gt;0),ROUND(ROUND($I109,3)*Cenas!$B$39*Cenas!I$43,2),0),"")</f>
        <v/>
      </c>
      <c r="U109" s="1" t="e">
        <f t="shared" si="9"/>
        <v>#REF!</v>
      </c>
      <c r="V109" s="1" t="b">
        <f t="shared" si="10"/>
        <v>0</v>
      </c>
      <c r="W109" s="1" t="b">
        <f t="shared" si="11"/>
        <v>0</v>
      </c>
      <c r="X109" s="1" t="e">
        <f>OR(AND(Z109,AA109,#REF!&gt;=0.35*'Daļu izvēle'!J106),NOT(Y109))</f>
        <v>#REF!</v>
      </c>
      <c r="Y109" s="1" t="b">
        <f>AND(NOT(ISBLANK('Daļu izvēle'!AC106)),A109="x")</f>
        <v>0</v>
      </c>
      <c r="Z109" t="b">
        <f t="shared" si="12"/>
        <v>1</v>
      </c>
      <c r="AA109" t="b">
        <f t="shared" si="13"/>
        <v>1</v>
      </c>
      <c r="AC109" s="57" t="b">
        <f>AND($A109="x",'Daļu izvēle'!AC106&lt;&gt;"",'Daļu izvēle'!AC106&lt;&gt;0)</f>
        <v>0</v>
      </c>
      <c r="AD109" s="57" t="b">
        <f t="shared" si="14"/>
        <v>0</v>
      </c>
      <c r="AE109" s="57" t="b">
        <f t="shared" si="15"/>
        <v>1</v>
      </c>
    </row>
    <row r="110" spans="1:31" hidden="1" x14ac:dyDescent="0.3">
      <c r="A110" s="324" t="str">
        <f>SUBSTITUTE('Daļu izvēle'!A107,"0","")</f>
        <v/>
      </c>
      <c r="B110" s="365">
        <f>'Daļu izvēle'!B107</f>
        <v>99</v>
      </c>
      <c r="C110" s="365" t="str">
        <f>'Daļu izvēle'!C107</f>
        <v>Rietumvidzeme</v>
      </c>
      <c r="D110" s="366" t="str">
        <f>'Daļu izvēle'!D107</f>
        <v>Salacgrīvas</v>
      </c>
      <c r="E110" s="467">
        <f>'Daļu izvēle'!AC107</f>
        <v>70</v>
      </c>
      <c r="F110" s="467">
        <f>'Daļu izvēle'!AD107</f>
        <v>50</v>
      </c>
      <c r="G110" s="125">
        <f>'Daļu izvēle'!AE107</f>
        <v>0</v>
      </c>
      <c r="H110" s="126">
        <f>'Daļu izvēle'!AF107</f>
        <v>0</v>
      </c>
      <c r="I110" s="383"/>
      <c r="J110" s="477">
        <f t="shared" si="8"/>
        <v>0</v>
      </c>
      <c r="K110" s="124" t="str">
        <f>IF($AC110,IF(AND($I110&lt;&gt;"",$I110&lt;&gt;0),ROUND(ROUND($I110,3)*Cenas!$B$39*Cenas!B$43,2),0),"")</f>
        <v/>
      </c>
      <c r="L110" s="124" t="str">
        <f>IF($AC110,IF(AND($I110&lt;&gt;"",$I110&lt;&gt;0),ROUND(ROUND($I110,3)*Cenas!$B$39*Cenas!C$43,2),0),"")</f>
        <v/>
      </c>
      <c r="M110" s="124" t="str">
        <f>IF($AC110,IF(AND($I110&lt;&gt;"",$I110&lt;&gt;0),ROUND(ROUND($I110,3)*Cenas!$B$39*Cenas!D$43,2),0),"")</f>
        <v/>
      </c>
      <c r="N110" s="124" t="str">
        <f>IF($AC110,IF(AND($I110&lt;&gt;"",$I110&lt;&gt;0),ROUND(ROUND($I110,3)*Cenas!$B$39*Cenas!E$43,2),0),"")</f>
        <v/>
      </c>
      <c r="O110" s="124" t="str">
        <f>IF($AC110,IF(AND($I110&lt;&gt;"",$I110&lt;&gt;0),ROUND(ROUND($I110,3)*Cenas!$B$39*Cenas!F$43,2),0),"")</f>
        <v/>
      </c>
      <c r="P110" s="124" t="str">
        <f>IF($AC110,IF(AND($I110&lt;&gt;"",$I110&lt;&gt;0),ROUND(ROUND($I110,3)*Cenas!$B$39*Cenas!G$43,2),0),"")</f>
        <v/>
      </c>
      <c r="Q110" s="124" t="str">
        <f>IF($AC110,IF(AND($I110&lt;&gt;"",$I110&lt;&gt;0),ROUND(ROUND($I110,3)*Cenas!$B$39*Cenas!H$43,2),0),"")</f>
        <v/>
      </c>
      <c r="R110" s="147" t="str">
        <f>IF($AC110,IF(AND($I110&lt;&gt;"",$I110&lt;&gt;0),ROUND(ROUND($I110,3)*Cenas!$B$39*Cenas!I$43,2),0),"")</f>
        <v/>
      </c>
      <c r="U110" s="1" t="e">
        <f t="shared" si="9"/>
        <v>#REF!</v>
      </c>
      <c r="V110" s="1" t="b">
        <f t="shared" si="10"/>
        <v>0</v>
      </c>
      <c r="W110" s="1" t="b">
        <f t="shared" si="11"/>
        <v>0</v>
      </c>
      <c r="X110" s="1" t="e">
        <f>OR(AND(Z110,AA110,#REF!&gt;=0.35*'Daļu izvēle'!J107),NOT(Y110))</f>
        <v>#REF!</v>
      </c>
      <c r="Y110" s="1" t="b">
        <f>AND(NOT(ISBLANK('Daļu izvēle'!AC107)),A110="x")</f>
        <v>0</v>
      </c>
      <c r="Z110" t="b">
        <f t="shared" si="12"/>
        <v>1</v>
      </c>
      <c r="AA110" t="b">
        <f t="shared" si="13"/>
        <v>1</v>
      </c>
      <c r="AC110" s="57" t="b">
        <f>AND($A110="x",'Daļu izvēle'!AC107&lt;&gt;"",'Daļu izvēle'!AC107&lt;&gt;0)</f>
        <v>0</v>
      </c>
      <c r="AD110" s="57" t="b">
        <f t="shared" si="14"/>
        <v>0</v>
      </c>
      <c r="AE110" s="57" t="b">
        <f t="shared" si="15"/>
        <v>1</v>
      </c>
    </row>
    <row r="111" spans="1:31" hidden="1" x14ac:dyDescent="0.3">
      <c r="A111" s="324" t="str">
        <f>SUBSTITUTE('Daļu izvēle'!A108,"0","")</f>
        <v/>
      </c>
      <c r="B111" s="365">
        <f>'Daļu izvēle'!B108</f>
        <v>100</v>
      </c>
      <c r="C111" s="365" t="str">
        <f>'Daļu izvēle'!C108</f>
        <v>Rietumvidzeme</v>
      </c>
      <c r="D111" s="366" t="str">
        <f>'Daļu izvēle'!D108</f>
        <v>Salacgrīvas</v>
      </c>
      <c r="E111" s="467">
        <f>'Daļu izvēle'!AC108</f>
        <v>50</v>
      </c>
      <c r="F111" s="467">
        <f>'Daļu izvēle'!AD108</f>
        <v>0</v>
      </c>
      <c r="G111" s="125">
        <f>'Daļu izvēle'!AE108</f>
        <v>0</v>
      </c>
      <c r="H111" s="126">
        <f>'Daļu izvēle'!AF108</f>
        <v>0</v>
      </c>
      <c r="I111" s="383"/>
      <c r="J111" s="477">
        <f t="shared" si="8"/>
        <v>0</v>
      </c>
      <c r="K111" s="124" t="str">
        <f>IF($AC111,IF(AND($I111&lt;&gt;"",$I111&lt;&gt;0),ROUND(ROUND($I111,3)*Cenas!$B$39*Cenas!B$43,2),0),"")</f>
        <v/>
      </c>
      <c r="L111" s="124" t="str">
        <f>IF($AC111,IF(AND($I111&lt;&gt;"",$I111&lt;&gt;0),ROUND(ROUND($I111,3)*Cenas!$B$39*Cenas!C$43,2),0),"")</f>
        <v/>
      </c>
      <c r="M111" s="124" t="str">
        <f>IF($AC111,IF(AND($I111&lt;&gt;"",$I111&lt;&gt;0),ROUND(ROUND($I111,3)*Cenas!$B$39*Cenas!D$43,2),0),"")</f>
        <v/>
      </c>
      <c r="N111" s="124" t="str">
        <f>IF($AC111,IF(AND($I111&lt;&gt;"",$I111&lt;&gt;0),ROUND(ROUND($I111,3)*Cenas!$B$39*Cenas!E$43,2),0),"")</f>
        <v/>
      </c>
      <c r="O111" s="124" t="str">
        <f>IF($AC111,IF(AND($I111&lt;&gt;"",$I111&lt;&gt;0),ROUND(ROUND($I111,3)*Cenas!$B$39*Cenas!F$43,2),0),"")</f>
        <v/>
      </c>
      <c r="P111" s="124" t="str">
        <f>IF($AC111,IF(AND($I111&lt;&gt;"",$I111&lt;&gt;0),ROUND(ROUND($I111,3)*Cenas!$B$39*Cenas!G$43,2),0),"")</f>
        <v/>
      </c>
      <c r="Q111" s="124" t="str">
        <f>IF($AC111,IF(AND($I111&lt;&gt;"",$I111&lt;&gt;0),ROUND(ROUND($I111,3)*Cenas!$B$39*Cenas!H$43,2),0),"")</f>
        <v/>
      </c>
      <c r="R111" s="147" t="str">
        <f>IF($AC111,IF(AND($I111&lt;&gt;"",$I111&lt;&gt;0),ROUND(ROUND($I111,3)*Cenas!$B$39*Cenas!I$43,2),0),"")</f>
        <v/>
      </c>
      <c r="U111" s="1" t="e">
        <f t="shared" si="9"/>
        <v>#REF!</v>
      </c>
      <c r="V111" s="1" t="b">
        <f t="shared" si="10"/>
        <v>0</v>
      </c>
      <c r="W111" s="1" t="b">
        <f t="shared" si="11"/>
        <v>0</v>
      </c>
      <c r="X111" s="1" t="e">
        <f>OR(AND(Z111,AA111,#REF!&gt;=0.35*'Daļu izvēle'!J108),NOT(Y111))</f>
        <v>#REF!</v>
      </c>
      <c r="Y111" s="1" t="b">
        <f>AND(NOT(ISBLANK('Daļu izvēle'!AC108)),A111="x")</f>
        <v>0</v>
      </c>
      <c r="Z111" t="b">
        <f t="shared" si="12"/>
        <v>1</v>
      </c>
      <c r="AA111" t="b">
        <f t="shared" si="13"/>
        <v>1</v>
      </c>
      <c r="AC111" s="57" t="b">
        <f>AND($A111="x",'Daļu izvēle'!AC108&lt;&gt;"",'Daļu izvēle'!AC108&lt;&gt;0)</f>
        <v>0</v>
      </c>
      <c r="AD111" s="57" t="b">
        <f t="shared" si="14"/>
        <v>0</v>
      </c>
      <c r="AE111" s="57" t="b">
        <f t="shared" si="15"/>
        <v>1</v>
      </c>
    </row>
    <row r="112" spans="1:31" hidden="1" x14ac:dyDescent="0.3">
      <c r="A112" s="324" t="str">
        <f>SUBSTITUTE('Daļu izvēle'!A109,"0","")</f>
        <v/>
      </c>
      <c r="B112" s="365">
        <f>'Daļu izvēle'!B109</f>
        <v>101</v>
      </c>
      <c r="C112" s="365" t="str">
        <f>'Daļu izvēle'!C109</f>
        <v>Rietumvidzeme</v>
      </c>
      <c r="D112" s="366" t="str">
        <f>'Daļu izvēle'!D109</f>
        <v>Rūjienas</v>
      </c>
      <c r="E112" s="467">
        <f>'Daļu izvēle'!AC109</f>
        <v>0</v>
      </c>
      <c r="F112" s="467">
        <f>'Daļu izvēle'!AD109</f>
        <v>0</v>
      </c>
      <c r="G112" s="125">
        <f>'Daļu izvēle'!AE109</f>
        <v>0</v>
      </c>
      <c r="H112" s="126">
        <f>'Daļu izvēle'!AF109</f>
        <v>0</v>
      </c>
      <c r="I112" s="383"/>
      <c r="J112" s="477">
        <f t="shared" si="8"/>
        <v>0</v>
      </c>
      <c r="K112" s="124" t="str">
        <f>IF($AC112,IF(AND($I112&lt;&gt;"",$I112&lt;&gt;0),ROUND(ROUND($I112,3)*Cenas!$B$39*Cenas!B$43,2),0),"")</f>
        <v/>
      </c>
      <c r="L112" s="124" t="str">
        <f>IF($AC112,IF(AND($I112&lt;&gt;"",$I112&lt;&gt;0),ROUND(ROUND($I112,3)*Cenas!$B$39*Cenas!C$43,2),0),"")</f>
        <v/>
      </c>
      <c r="M112" s="124" t="str">
        <f>IF($AC112,IF(AND($I112&lt;&gt;"",$I112&lt;&gt;0),ROUND(ROUND($I112,3)*Cenas!$B$39*Cenas!D$43,2),0),"")</f>
        <v/>
      </c>
      <c r="N112" s="124" t="str">
        <f>IF($AC112,IF(AND($I112&lt;&gt;"",$I112&lt;&gt;0),ROUND(ROUND($I112,3)*Cenas!$B$39*Cenas!E$43,2),0),"")</f>
        <v/>
      </c>
      <c r="O112" s="124" t="str">
        <f>IF($AC112,IF(AND($I112&lt;&gt;"",$I112&lt;&gt;0),ROUND(ROUND($I112,3)*Cenas!$B$39*Cenas!F$43,2),0),"")</f>
        <v/>
      </c>
      <c r="P112" s="124" t="str">
        <f>IF($AC112,IF(AND($I112&lt;&gt;"",$I112&lt;&gt;0),ROUND(ROUND($I112,3)*Cenas!$B$39*Cenas!G$43,2),0),"")</f>
        <v/>
      </c>
      <c r="Q112" s="124" t="str">
        <f>IF($AC112,IF(AND($I112&lt;&gt;"",$I112&lt;&gt;0),ROUND(ROUND($I112,3)*Cenas!$B$39*Cenas!H$43,2),0),"")</f>
        <v/>
      </c>
      <c r="R112" s="147" t="str">
        <f>IF($AC112,IF(AND($I112&lt;&gt;"",$I112&lt;&gt;0),ROUND(ROUND($I112,3)*Cenas!$B$39*Cenas!I$43,2),0),"")</f>
        <v/>
      </c>
      <c r="U112" s="1" t="e">
        <f t="shared" si="9"/>
        <v>#REF!</v>
      </c>
      <c r="V112" s="1" t="b">
        <f t="shared" si="10"/>
        <v>0</v>
      </c>
      <c r="W112" s="1" t="b">
        <f t="shared" si="11"/>
        <v>0</v>
      </c>
      <c r="X112" s="1" t="e">
        <f>OR(AND(Z112,AA112,#REF!&gt;=0.35*'Daļu izvēle'!J109),NOT(Y112))</f>
        <v>#REF!</v>
      </c>
      <c r="Y112" s="1" t="b">
        <f>AND(NOT(ISBLANK('Daļu izvēle'!AC109)),A112="x")</f>
        <v>0</v>
      </c>
      <c r="Z112" t="b">
        <f t="shared" si="12"/>
        <v>1</v>
      </c>
      <c r="AA112" t="b">
        <f t="shared" si="13"/>
        <v>1</v>
      </c>
      <c r="AC112" s="57" t="b">
        <f>AND($A112="x",'Daļu izvēle'!AC109&lt;&gt;"",'Daļu izvēle'!AC109&lt;&gt;0)</f>
        <v>0</v>
      </c>
      <c r="AD112" s="57" t="b">
        <f t="shared" si="14"/>
        <v>0</v>
      </c>
      <c r="AE112" s="57" t="b">
        <f t="shared" si="15"/>
        <v>1</v>
      </c>
    </row>
    <row r="113" spans="1:31" hidden="1" x14ac:dyDescent="0.3">
      <c r="A113" s="324" t="str">
        <f>SUBSTITUTE('Daļu izvēle'!A110,"0","")</f>
        <v/>
      </c>
      <c r="B113" s="365">
        <f>'Daļu izvēle'!B110</f>
        <v>102</v>
      </c>
      <c r="C113" s="365" t="str">
        <f>'Daļu izvēle'!C110</f>
        <v>Rietumvidzeme</v>
      </c>
      <c r="D113" s="366" t="str">
        <f>'Daļu izvēle'!D110</f>
        <v>Rūjienas</v>
      </c>
      <c r="E113" s="467">
        <f>'Daļu izvēle'!AC110</f>
        <v>0</v>
      </c>
      <c r="F113" s="467">
        <f>'Daļu izvēle'!AD110</f>
        <v>0</v>
      </c>
      <c r="G113" s="125">
        <f>'Daļu izvēle'!AE110</f>
        <v>0</v>
      </c>
      <c r="H113" s="126">
        <f>'Daļu izvēle'!AF110</f>
        <v>0</v>
      </c>
      <c r="I113" s="383"/>
      <c r="J113" s="477">
        <f t="shared" si="8"/>
        <v>0</v>
      </c>
      <c r="K113" s="124" t="str">
        <f>IF($AC113,IF(AND($I113&lt;&gt;"",$I113&lt;&gt;0),ROUND(ROUND($I113,3)*Cenas!$B$39*Cenas!B$43,2),0),"")</f>
        <v/>
      </c>
      <c r="L113" s="124" t="str">
        <f>IF($AC113,IF(AND($I113&lt;&gt;"",$I113&lt;&gt;0),ROUND(ROUND($I113,3)*Cenas!$B$39*Cenas!C$43,2),0),"")</f>
        <v/>
      </c>
      <c r="M113" s="124" t="str">
        <f>IF($AC113,IF(AND($I113&lt;&gt;"",$I113&lt;&gt;0),ROUND(ROUND($I113,3)*Cenas!$B$39*Cenas!D$43,2),0),"")</f>
        <v/>
      </c>
      <c r="N113" s="124" t="str">
        <f>IF($AC113,IF(AND($I113&lt;&gt;"",$I113&lt;&gt;0),ROUND(ROUND($I113,3)*Cenas!$B$39*Cenas!E$43,2),0),"")</f>
        <v/>
      </c>
      <c r="O113" s="124" t="str">
        <f>IF($AC113,IF(AND($I113&lt;&gt;"",$I113&lt;&gt;0),ROUND(ROUND($I113,3)*Cenas!$B$39*Cenas!F$43,2),0),"")</f>
        <v/>
      </c>
      <c r="P113" s="124" t="str">
        <f>IF($AC113,IF(AND($I113&lt;&gt;"",$I113&lt;&gt;0),ROUND(ROUND($I113,3)*Cenas!$B$39*Cenas!G$43,2),0),"")</f>
        <v/>
      </c>
      <c r="Q113" s="124" t="str">
        <f>IF($AC113,IF(AND($I113&lt;&gt;"",$I113&lt;&gt;0),ROUND(ROUND($I113,3)*Cenas!$B$39*Cenas!H$43,2),0),"")</f>
        <v/>
      </c>
      <c r="R113" s="147" t="str">
        <f>IF($AC113,IF(AND($I113&lt;&gt;"",$I113&lt;&gt;0),ROUND(ROUND($I113,3)*Cenas!$B$39*Cenas!I$43,2),0),"")</f>
        <v/>
      </c>
      <c r="U113" s="1" t="e">
        <f t="shared" si="9"/>
        <v>#REF!</v>
      </c>
      <c r="V113" s="1" t="b">
        <f t="shared" si="10"/>
        <v>0</v>
      </c>
      <c r="W113" s="1" t="b">
        <f t="shared" si="11"/>
        <v>0</v>
      </c>
      <c r="X113" s="1" t="e">
        <f>OR(AND(Z113,AA113,#REF!&gt;=0.35*'Daļu izvēle'!J110),NOT(Y113))</f>
        <v>#REF!</v>
      </c>
      <c r="Y113" s="1" t="b">
        <f>AND(NOT(ISBLANK('Daļu izvēle'!AC110)),A113="x")</f>
        <v>0</v>
      </c>
      <c r="Z113" t="b">
        <f t="shared" si="12"/>
        <v>1</v>
      </c>
      <c r="AA113" t="b">
        <f t="shared" si="13"/>
        <v>1</v>
      </c>
      <c r="AC113" s="57" t="b">
        <f>AND($A113="x",'Daļu izvēle'!AC110&lt;&gt;"",'Daļu izvēle'!AC110&lt;&gt;0)</f>
        <v>0</v>
      </c>
      <c r="AD113" s="57" t="b">
        <f t="shared" si="14"/>
        <v>0</v>
      </c>
      <c r="AE113" s="57" t="b">
        <f t="shared" si="15"/>
        <v>1</v>
      </c>
    </row>
    <row r="114" spans="1:31" hidden="1" x14ac:dyDescent="0.3">
      <c r="A114" s="324" t="str">
        <f>SUBSTITUTE('Daļu izvēle'!A111,"0","")</f>
        <v/>
      </c>
      <c r="B114" s="365">
        <f>'Daļu izvēle'!B111</f>
        <v>103</v>
      </c>
      <c r="C114" s="365" t="str">
        <f>'Daļu izvēle'!C111</f>
        <v>Rietumvidzeme</v>
      </c>
      <c r="D114" s="366" t="str">
        <f>'Daļu izvēle'!D111</f>
        <v>Rūjienas</v>
      </c>
      <c r="E114" s="467">
        <f>'Daļu izvēle'!AC111</f>
        <v>0</v>
      </c>
      <c r="F114" s="467">
        <f>'Daļu izvēle'!AD111</f>
        <v>0</v>
      </c>
      <c r="G114" s="125">
        <f>'Daļu izvēle'!AE111</f>
        <v>0</v>
      </c>
      <c r="H114" s="126">
        <f>'Daļu izvēle'!AF111</f>
        <v>0</v>
      </c>
      <c r="I114" s="383"/>
      <c r="J114" s="477">
        <f t="shared" si="8"/>
        <v>0</v>
      </c>
      <c r="K114" s="124" t="str">
        <f>IF($AC114,IF(AND($I114&lt;&gt;"",$I114&lt;&gt;0),ROUND(ROUND($I114,3)*Cenas!$B$39*Cenas!B$43,2),0),"")</f>
        <v/>
      </c>
      <c r="L114" s="124" t="str">
        <f>IF($AC114,IF(AND($I114&lt;&gt;"",$I114&lt;&gt;0),ROUND(ROUND($I114,3)*Cenas!$B$39*Cenas!C$43,2),0),"")</f>
        <v/>
      </c>
      <c r="M114" s="124" t="str">
        <f>IF($AC114,IF(AND($I114&lt;&gt;"",$I114&lt;&gt;0),ROUND(ROUND($I114,3)*Cenas!$B$39*Cenas!D$43,2),0),"")</f>
        <v/>
      </c>
      <c r="N114" s="124" t="str">
        <f>IF($AC114,IF(AND($I114&lt;&gt;"",$I114&lt;&gt;0),ROUND(ROUND($I114,3)*Cenas!$B$39*Cenas!E$43,2),0),"")</f>
        <v/>
      </c>
      <c r="O114" s="124" t="str">
        <f>IF($AC114,IF(AND($I114&lt;&gt;"",$I114&lt;&gt;0),ROUND(ROUND($I114,3)*Cenas!$B$39*Cenas!F$43,2),0),"")</f>
        <v/>
      </c>
      <c r="P114" s="124" t="str">
        <f>IF($AC114,IF(AND($I114&lt;&gt;"",$I114&lt;&gt;0),ROUND(ROUND($I114,3)*Cenas!$B$39*Cenas!G$43,2),0),"")</f>
        <v/>
      </c>
      <c r="Q114" s="124" t="str">
        <f>IF($AC114,IF(AND($I114&lt;&gt;"",$I114&lt;&gt;0),ROUND(ROUND($I114,3)*Cenas!$B$39*Cenas!H$43,2),0),"")</f>
        <v/>
      </c>
      <c r="R114" s="147" t="str">
        <f>IF($AC114,IF(AND($I114&lt;&gt;"",$I114&lt;&gt;0),ROUND(ROUND($I114,3)*Cenas!$B$39*Cenas!I$43,2),0),"")</f>
        <v/>
      </c>
      <c r="U114" s="1" t="e">
        <f t="shared" si="9"/>
        <v>#REF!</v>
      </c>
      <c r="V114" s="1" t="b">
        <f t="shared" si="10"/>
        <v>0</v>
      </c>
      <c r="W114" s="1" t="b">
        <f t="shared" si="11"/>
        <v>0</v>
      </c>
      <c r="X114" s="1" t="e">
        <f>OR(AND(Z114,AA114,#REF!&gt;=0.35*'Daļu izvēle'!J111),NOT(Y114))</f>
        <v>#REF!</v>
      </c>
      <c r="Y114" s="1" t="b">
        <f>AND(NOT(ISBLANK('Daļu izvēle'!AC111)),A114="x")</f>
        <v>0</v>
      </c>
      <c r="Z114" t="b">
        <f t="shared" si="12"/>
        <v>1</v>
      </c>
      <c r="AA114" t="b">
        <f t="shared" si="13"/>
        <v>1</v>
      </c>
      <c r="AC114" s="57" t="b">
        <f>AND($A114="x",'Daļu izvēle'!AC111&lt;&gt;"",'Daļu izvēle'!AC111&lt;&gt;0)</f>
        <v>0</v>
      </c>
      <c r="AD114" s="57" t="b">
        <f t="shared" si="14"/>
        <v>0</v>
      </c>
      <c r="AE114" s="57" t="b">
        <f t="shared" si="15"/>
        <v>1</v>
      </c>
    </row>
    <row r="115" spans="1:31" hidden="1" x14ac:dyDescent="0.3">
      <c r="A115" s="324" t="str">
        <f>SUBSTITUTE('Daļu izvēle'!A112,"0","")</f>
        <v/>
      </c>
      <c r="B115" s="365">
        <f>'Daļu izvēle'!B112</f>
        <v>104</v>
      </c>
      <c r="C115" s="365" t="str">
        <f>'Daļu izvēle'!C112</f>
        <v>Rietumvidzeme</v>
      </c>
      <c r="D115" s="366" t="str">
        <f>'Daļu izvēle'!D112</f>
        <v>Rūjienas</v>
      </c>
      <c r="E115" s="467">
        <f>'Daļu izvēle'!AC112</f>
        <v>70</v>
      </c>
      <c r="F115" s="467">
        <f>'Daļu izvēle'!AD112</f>
        <v>50</v>
      </c>
      <c r="G115" s="125">
        <f>'Daļu izvēle'!AE112</f>
        <v>0</v>
      </c>
      <c r="H115" s="126">
        <f>'Daļu izvēle'!AF112</f>
        <v>0</v>
      </c>
      <c r="I115" s="383"/>
      <c r="J115" s="477">
        <f t="shared" si="8"/>
        <v>0</v>
      </c>
      <c r="K115" s="124" t="str">
        <f>IF($AC115,IF(AND($I115&lt;&gt;"",$I115&lt;&gt;0),ROUND(ROUND($I115,3)*Cenas!$B$39*Cenas!B$43,2),0),"")</f>
        <v/>
      </c>
      <c r="L115" s="124" t="str">
        <f>IF($AC115,IF(AND($I115&lt;&gt;"",$I115&lt;&gt;0),ROUND(ROUND($I115,3)*Cenas!$B$39*Cenas!C$43,2),0),"")</f>
        <v/>
      </c>
      <c r="M115" s="124" t="str">
        <f>IF($AC115,IF(AND($I115&lt;&gt;"",$I115&lt;&gt;0),ROUND(ROUND($I115,3)*Cenas!$B$39*Cenas!D$43,2),0),"")</f>
        <v/>
      </c>
      <c r="N115" s="124" t="str">
        <f>IF($AC115,IF(AND($I115&lt;&gt;"",$I115&lt;&gt;0),ROUND(ROUND($I115,3)*Cenas!$B$39*Cenas!E$43,2),0),"")</f>
        <v/>
      </c>
      <c r="O115" s="124" t="str">
        <f>IF($AC115,IF(AND($I115&lt;&gt;"",$I115&lt;&gt;0),ROUND(ROUND($I115,3)*Cenas!$B$39*Cenas!F$43,2),0),"")</f>
        <v/>
      </c>
      <c r="P115" s="124" t="str">
        <f>IF($AC115,IF(AND($I115&lt;&gt;"",$I115&lt;&gt;0),ROUND(ROUND($I115,3)*Cenas!$B$39*Cenas!G$43,2),0),"")</f>
        <v/>
      </c>
      <c r="Q115" s="124" t="str">
        <f>IF($AC115,IF(AND($I115&lt;&gt;"",$I115&lt;&gt;0),ROUND(ROUND($I115,3)*Cenas!$B$39*Cenas!H$43,2),0),"")</f>
        <v/>
      </c>
      <c r="R115" s="147" t="str">
        <f>IF($AC115,IF(AND($I115&lt;&gt;"",$I115&lt;&gt;0),ROUND(ROUND($I115,3)*Cenas!$B$39*Cenas!I$43,2),0),"")</f>
        <v/>
      </c>
      <c r="U115" s="1" t="e">
        <f t="shared" si="9"/>
        <v>#REF!</v>
      </c>
      <c r="V115" s="1" t="b">
        <f t="shared" si="10"/>
        <v>0</v>
      </c>
      <c r="W115" s="1" t="b">
        <f t="shared" si="11"/>
        <v>0</v>
      </c>
      <c r="X115" s="1" t="e">
        <f>OR(AND(Z115,AA115,#REF!&gt;=0.35*'Daļu izvēle'!J112),NOT(Y115))</f>
        <v>#REF!</v>
      </c>
      <c r="Y115" s="1" t="b">
        <f>AND(NOT(ISBLANK('Daļu izvēle'!AC112)),A115="x")</f>
        <v>0</v>
      </c>
      <c r="Z115" t="b">
        <f t="shared" si="12"/>
        <v>1</v>
      </c>
      <c r="AA115" t="b">
        <f t="shared" si="13"/>
        <v>1</v>
      </c>
      <c r="AC115" s="57" t="b">
        <f>AND($A115="x",'Daļu izvēle'!AC112&lt;&gt;"",'Daļu izvēle'!AC112&lt;&gt;0)</f>
        <v>0</v>
      </c>
      <c r="AD115" s="57" t="b">
        <f t="shared" si="14"/>
        <v>0</v>
      </c>
      <c r="AE115" s="57" t="b">
        <f t="shared" si="15"/>
        <v>1</v>
      </c>
    </row>
    <row r="116" spans="1:31" hidden="1" x14ac:dyDescent="0.3">
      <c r="A116" s="324" t="str">
        <f>SUBSTITUTE('Daļu izvēle'!A113,"0","")</f>
        <v/>
      </c>
      <c r="B116" s="365">
        <f>'Daļu izvēle'!B113</f>
        <v>105</v>
      </c>
      <c r="C116" s="365" t="str">
        <f>'Daļu izvēle'!C113</f>
        <v>Rietumvidzeme</v>
      </c>
      <c r="D116" s="366" t="str">
        <f>'Daļu izvēle'!D113</f>
        <v>Rūjienas</v>
      </c>
      <c r="E116" s="467">
        <f>'Daļu izvēle'!AC113</f>
        <v>0</v>
      </c>
      <c r="F116" s="467">
        <f>'Daļu izvēle'!AD113</f>
        <v>0</v>
      </c>
      <c r="G116" s="125">
        <f>'Daļu izvēle'!AE113</f>
        <v>0</v>
      </c>
      <c r="H116" s="126">
        <f>'Daļu izvēle'!AF113</f>
        <v>0</v>
      </c>
      <c r="I116" s="383"/>
      <c r="J116" s="477">
        <f t="shared" si="8"/>
        <v>0</v>
      </c>
      <c r="K116" s="124" t="str">
        <f>IF($AC116,IF(AND($I116&lt;&gt;"",$I116&lt;&gt;0),ROUND(ROUND($I116,3)*Cenas!$B$39*Cenas!B$43,2),0),"")</f>
        <v/>
      </c>
      <c r="L116" s="124" t="str">
        <f>IF($AC116,IF(AND($I116&lt;&gt;"",$I116&lt;&gt;0),ROUND(ROUND($I116,3)*Cenas!$B$39*Cenas!C$43,2),0),"")</f>
        <v/>
      </c>
      <c r="M116" s="124" t="str">
        <f>IF($AC116,IF(AND($I116&lt;&gt;"",$I116&lt;&gt;0),ROUND(ROUND($I116,3)*Cenas!$B$39*Cenas!D$43,2),0),"")</f>
        <v/>
      </c>
      <c r="N116" s="124" t="str">
        <f>IF($AC116,IF(AND($I116&lt;&gt;"",$I116&lt;&gt;0),ROUND(ROUND($I116,3)*Cenas!$B$39*Cenas!E$43,2),0),"")</f>
        <v/>
      </c>
      <c r="O116" s="124" t="str">
        <f>IF($AC116,IF(AND($I116&lt;&gt;"",$I116&lt;&gt;0),ROUND(ROUND($I116,3)*Cenas!$B$39*Cenas!F$43,2),0),"")</f>
        <v/>
      </c>
      <c r="P116" s="124" t="str">
        <f>IF($AC116,IF(AND($I116&lt;&gt;"",$I116&lt;&gt;0),ROUND(ROUND($I116,3)*Cenas!$B$39*Cenas!G$43,2),0),"")</f>
        <v/>
      </c>
      <c r="Q116" s="124" t="str">
        <f>IF($AC116,IF(AND($I116&lt;&gt;"",$I116&lt;&gt;0),ROUND(ROUND($I116,3)*Cenas!$B$39*Cenas!H$43,2),0),"")</f>
        <v/>
      </c>
      <c r="R116" s="147" t="str">
        <f>IF($AC116,IF(AND($I116&lt;&gt;"",$I116&lt;&gt;0),ROUND(ROUND($I116,3)*Cenas!$B$39*Cenas!I$43,2),0),"")</f>
        <v/>
      </c>
      <c r="U116" s="1" t="e">
        <f t="shared" si="9"/>
        <v>#REF!</v>
      </c>
      <c r="V116" s="1" t="b">
        <f t="shared" si="10"/>
        <v>0</v>
      </c>
      <c r="W116" s="1" t="b">
        <f t="shared" si="11"/>
        <v>0</v>
      </c>
      <c r="X116" s="1" t="e">
        <f>OR(AND(Z116,AA116,#REF!&gt;=0.35*'Daļu izvēle'!J113),NOT(Y116))</f>
        <v>#REF!</v>
      </c>
      <c r="Y116" s="1" t="b">
        <f>AND(NOT(ISBLANK('Daļu izvēle'!AC113)),A116="x")</f>
        <v>0</v>
      </c>
      <c r="Z116" t="b">
        <f t="shared" si="12"/>
        <v>1</v>
      </c>
      <c r="AA116" t="b">
        <f t="shared" si="13"/>
        <v>1</v>
      </c>
      <c r="AC116" s="57" t="b">
        <f>AND($A116="x",'Daļu izvēle'!AC113&lt;&gt;"",'Daļu izvēle'!AC113&lt;&gt;0)</f>
        <v>0</v>
      </c>
      <c r="AD116" s="57" t="b">
        <f t="shared" si="14"/>
        <v>0</v>
      </c>
      <c r="AE116" s="57" t="b">
        <f t="shared" si="15"/>
        <v>1</v>
      </c>
    </row>
    <row r="117" spans="1:31" hidden="1" x14ac:dyDescent="0.3">
      <c r="A117" s="324" t="str">
        <f>SUBSTITUTE('Daļu izvēle'!A114,"0","")</f>
        <v/>
      </c>
      <c r="B117" s="365">
        <f>'Daļu izvēle'!B114</f>
        <v>106</v>
      </c>
      <c r="C117" s="365" t="str">
        <f>'Daļu izvēle'!C114</f>
        <v>Rietumvidzeme</v>
      </c>
      <c r="D117" s="366" t="str">
        <f>'Daļu izvēle'!D114</f>
        <v>Rūjienas</v>
      </c>
      <c r="E117" s="467">
        <f>'Daļu izvēle'!AC114</f>
        <v>0</v>
      </c>
      <c r="F117" s="467">
        <f>'Daļu izvēle'!AD114</f>
        <v>0</v>
      </c>
      <c r="G117" s="125">
        <f>'Daļu izvēle'!AE114</f>
        <v>0</v>
      </c>
      <c r="H117" s="126">
        <f>'Daļu izvēle'!AF114</f>
        <v>0</v>
      </c>
      <c r="I117" s="383"/>
      <c r="J117" s="477">
        <f t="shared" si="8"/>
        <v>0</v>
      </c>
      <c r="K117" s="124" t="str">
        <f>IF($AC117,IF(AND($I117&lt;&gt;"",$I117&lt;&gt;0),ROUND(ROUND($I117,3)*Cenas!$B$39*Cenas!B$43,2),0),"")</f>
        <v/>
      </c>
      <c r="L117" s="124" t="str">
        <f>IF($AC117,IF(AND($I117&lt;&gt;"",$I117&lt;&gt;0),ROUND(ROUND($I117,3)*Cenas!$B$39*Cenas!C$43,2),0),"")</f>
        <v/>
      </c>
      <c r="M117" s="124" t="str">
        <f>IF($AC117,IF(AND($I117&lt;&gt;"",$I117&lt;&gt;0),ROUND(ROUND($I117,3)*Cenas!$B$39*Cenas!D$43,2),0),"")</f>
        <v/>
      </c>
      <c r="N117" s="124" t="str">
        <f>IF($AC117,IF(AND($I117&lt;&gt;"",$I117&lt;&gt;0),ROUND(ROUND($I117,3)*Cenas!$B$39*Cenas!E$43,2),0),"")</f>
        <v/>
      </c>
      <c r="O117" s="124" t="str">
        <f>IF($AC117,IF(AND($I117&lt;&gt;"",$I117&lt;&gt;0),ROUND(ROUND($I117,3)*Cenas!$B$39*Cenas!F$43,2),0),"")</f>
        <v/>
      </c>
      <c r="P117" s="124" t="str">
        <f>IF($AC117,IF(AND($I117&lt;&gt;"",$I117&lt;&gt;0),ROUND(ROUND($I117,3)*Cenas!$B$39*Cenas!G$43,2),0),"")</f>
        <v/>
      </c>
      <c r="Q117" s="124" t="str">
        <f>IF($AC117,IF(AND($I117&lt;&gt;"",$I117&lt;&gt;0),ROUND(ROUND($I117,3)*Cenas!$B$39*Cenas!H$43,2),0),"")</f>
        <v/>
      </c>
      <c r="R117" s="147" t="str">
        <f>IF($AC117,IF(AND($I117&lt;&gt;"",$I117&lt;&gt;0),ROUND(ROUND($I117,3)*Cenas!$B$39*Cenas!I$43,2),0),"")</f>
        <v/>
      </c>
      <c r="U117" s="1" t="e">
        <f t="shared" si="9"/>
        <v>#REF!</v>
      </c>
      <c r="V117" s="1" t="b">
        <f t="shared" si="10"/>
        <v>0</v>
      </c>
      <c r="W117" s="1" t="b">
        <f t="shared" si="11"/>
        <v>0</v>
      </c>
      <c r="X117" s="1" t="e">
        <f>OR(AND(Z117,AA117,#REF!&gt;=0.35*'Daļu izvēle'!J114),NOT(Y117))</f>
        <v>#REF!</v>
      </c>
      <c r="Y117" s="1" t="b">
        <f>AND(NOT(ISBLANK('Daļu izvēle'!AC114)),A117="x")</f>
        <v>0</v>
      </c>
      <c r="Z117" t="b">
        <f t="shared" si="12"/>
        <v>1</v>
      </c>
      <c r="AA117" t="b">
        <f t="shared" si="13"/>
        <v>1</v>
      </c>
      <c r="AC117" s="57" t="b">
        <f>AND($A117="x",'Daļu izvēle'!AC114&lt;&gt;"",'Daļu izvēle'!AC114&lt;&gt;0)</f>
        <v>0</v>
      </c>
      <c r="AD117" s="57" t="b">
        <f t="shared" si="14"/>
        <v>0</v>
      </c>
      <c r="AE117" s="57" t="b">
        <f t="shared" si="15"/>
        <v>1</v>
      </c>
    </row>
    <row r="118" spans="1:31" hidden="1" x14ac:dyDescent="0.3">
      <c r="A118" s="324" t="str">
        <f>SUBSTITUTE('Daļu izvēle'!A115,"0","")</f>
        <v/>
      </c>
      <c r="B118" s="365">
        <f>'Daļu izvēle'!B115</f>
        <v>107</v>
      </c>
      <c r="C118" s="365" t="str">
        <f>'Daļu izvēle'!C115</f>
        <v>Rietumvidzeme</v>
      </c>
      <c r="D118" s="366" t="str">
        <f>'Daļu izvēle'!D115</f>
        <v>Rūjienas</v>
      </c>
      <c r="E118" s="467">
        <f>'Daļu izvēle'!AC115</f>
        <v>100</v>
      </c>
      <c r="F118" s="467">
        <f>'Daļu izvēle'!AD115</f>
        <v>80</v>
      </c>
      <c r="G118" s="125">
        <f>'Daļu izvēle'!AE115</f>
        <v>0</v>
      </c>
      <c r="H118" s="126">
        <f>'Daļu izvēle'!AF115</f>
        <v>0</v>
      </c>
      <c r="I118" s="383"/>
      <c r="J118" s="477">
        <f t="shared" si="8"/>
        <v>0</v>
      </c>
      <c r="K118" s="124" t="str">
        <f>IF($AC118,IF(AND($I118&lt;&gt;"",$I118&lt;&gt;0),ROUND(ROUND($I118,3)*Cenas!$B$39*Cenas!B$43,2),0),"")</f>
        <v/>
      </c>
      <c r="L118" s="124" t="str">
        <f>IF($AC118,IF(AND($I118&lt;&gt;"",$I118&lt;&gt;0),ROUND(ROUND($I118,3)*Cenas!$B$39*Cenas!C$43,2),0),"")</f>
        <v/>
      </c>
      <c r="M118" s="124" t="str">
        <f>IF($AC118,IF(AND($I118&lt;&gt;"",$I118&lt;&gt;0),ROUND(ROUND($I118,3)*Cenas!$B$39*Cenas!D$43,2),0),"")</f>
        <v/>
      </c>
      <c r="N118" s="124" t="str">
        <f>IF($AC118,IF(AND($I118&lt;&gt;"",$I118&lt;&gt;0),ROUND(ROUND($I118,3)*Cenas!$B$39*Cenas!E$43,2),0),"")</f>
        <v/>
      </c>
      <c r="O118" s="124" t="str">
        <f>IF($AC118,IF(AND($I118&lt;&gt;"",$I118&lt;&gt;0),ROUND(ROUND($I118,3)*Cenas!$B$39*Cenas!F$43,2),0),"")</f>
        <v/>
      </c>
      <c r="P118" s="124" t="str">
        <f>IF($AC118,IF(AND($I118&lt;&gt;"",$I118&lt;&gt;0),ROUND(ROUND($I118,3)*Cenas!$B$39*Cenas!G$43,2),0),"")</f>
        <v/>
      </c>
      <c r="Q118" s="124" t="str">
        <f>IF($AC118,IF(AND($I118&lt;&gt;"",$I118&lt;&gt;0),ROUND(ROUND($I118,3)*Cenas!$B$39*Cenas!H$43,2),0),"")</f>
        <v/>
      </c>
      <c r="R118" s="147" t="str">
        <f>IF($AC118,IF(AND($I118&lt;&gt;"",$I118&lt;&gt;0),ROUND(ROUND($I118,3)*Cenas!$B$39*Cenas!I$43,2),0),"")</f>
        <v/>
      </c>
      <c r="U118" s="1" t="e">
        <f t="shared" si="9"/>
        <v>#REF!</v>
      </c>
      <c r="V118" s="1" t="b">
        <f t="shared" si="10"/>
        <v>0</v>
      </c>
      <c r="W118" s="1" t="b">
        <f t="shared" si="11"/>
        <v>0</v>
      </c>
      <c r="X118" s="1" t="e">
        <f>OR(AND(Z118,AA118,#REF!&gt;=0.35*'Daļu izvēle'!J115),NOT(Y118))</f>
        <v>#REF!</v>
      </c>
      <c r="Y118" s="1" t="b">
        <f>AND(NOT(ISBLANK('Daļu izvēle'!AC115)),A118="x")</f>
        <v>0</v>
      </c>
      <c r="Z118" t="b">
        <f t="shared" si="12"/>
        <v>1</v>
      </c>
      <c r="AA118" t="b">
        <f t="shared" si="13"/>
        <v>1</v>
      </c>
      <c r="AC118" s="57" t="b">
        <f>AND($A118="x",'Daļu izvēle'!AC115&lt;&gt;"",'Daļu izvēle'!AC115&lt;&gt;0)</f>
        <v>0</v>
      </c>
      <c r="AD118" s="57" t="b">
        <f t="shared" si="14"/>
        <v>0</v>
      </c>
      <c r="AE118" s="57" t="b">
        <f t="shared" si="15"/>
        <v>1</v>
      </c>
    </row>
    <row r="119" spans="1:31" hidden="1" x14ac:dyDescent="0.3">
      <c r="A119" s="324" t="str">
        <f>SUBSTITUTE('Daļu izvēle'!A116,"0","")</f>
        <v/>
      </c>
      <c r="B119" s="365">
        <f>'Daļu izvēle'!B116</f>
        <v>108</v>
      </c>
      <c r="C119" s="365" t="str">
        <f>'Daļu izvēle'!C116</f>
        <v>Rietumvidzeme</v>
      </c>
      <c r="D119" s="366" t="str">
        <f>'Daļu izvēle'!D116</f>
        <v>Rūjienas</v>
      </c>
      <c r="E119" s="467">
        <f>'Daļu izvēle'!AC116</f>
        <v>80</v>
      </c>
      <c r="F119" s="467">
        <f>'Daļu izvēle'!AD116</f>
        <v>0</v>
      </c>
      <c r="G119" s="125">
        <f>'Daļu izvēle'!AE116</f>
        <v>0</v>
      </c>
      <c r="H119" s="126">
        <f>'Daļu izvēle'!AF116</f>
        <v>0</v>
      </c>
      <c r="I119" s="383"/>
      <c r="J119" s="477">
        <f t="shared" si="8"/>
        <v>0</v>
      </c>
      <c r="K119" s="124" t="str">
        <f>IF($AC119,IF(AND($I119&lt;&gt;"",$I119&lt;&gt;0),ROUND(ROUND($I119,3)*Cenas!$B$39*Cenas!B$43,2),0),"")</f>
        <v/>
      </c>
      <c r="L119" s="124" t="str">
        <f>IF($AC119,IF(AND($I119&lt;&gt;"",$I119&lt;&gt;0),ROUND(ROUND($I119,3)*Cenas!$B$39*Cenas!C$43,2),0),"")</f>
        <v/>
      </c>
      <c r="M119" s="124" t="str">
        <f>IF($AC119,IF(AND($I119&lt;&gt;"",$I119&lt;&gt;0),ROUND(ROUND($I119,3)*Cenas!$B$39*Cenas!D$43,2),0),"")</f>
        <v/>
      </c>
      <c r="N119" s="124" t="str">
        <f>IF($AC119,IF(AND($I119&lt;&gt;"",$I119&lt;&gt;0),ROUND(ROUND($I119,3)*Cenas!$B$39*Cenas!E$43,2),0),"")</f>
        <v/>
      </c>
      <c r="O119" s="124" t="str">
        <f>IF($AC119,IF(AND($I119&lt;&gt;"",$I119&lt;&gt;0),ROUND(ROUND($I119,3)*Cenas!$B$39*Cenas!F$43,2),0),"")</f>
        <v/>
      </c>
      <c r="P119" s="124" t="str">
        <f>IF($AC119,IF(AND($I119&lt;&gt;"",$I119&lt;&gt;0),ROUND(ROUND($I119,3)*Cenas!$B$39*Cenas!G$43,2),0),"")</f>
        <v/>
      </c>
      <c r="Q119" s="124" t="str">
        <f>IF($AC119,IF(AND($I119&lt;&gt;"",$I119&lt;&gt;0),ROUND(ROUND($I119,3)*Cenas!$B$39*Cenas!H$43,2),0),"")</f>
        <v/>
      </c>
      <c r="R119" s="147" t="str">
        <f>IF($AC119,IF(AND($I119&lt;&gt;"",$I119&lt;&gt;0),ROUND(ROUND($I119,3)*Cenas!$B$39*Cenas!I$43,2),0),"")</f>
        <v/>
      </c>
      <c r="U119" s="1" t="e">
        <f t="shared" si="9"/>
        <v>#REF!</v>
      </c>
      <c r="V119" s="1" t="b">
        <f t="shared" si="10"/>
        <v>0</v>
      </c>
      <c r="W119" s="1" t="b">
        <f t="shared" si="11"/>
        <v>0</v>
      </c>
      <c r="X119" s="1" t="e">
        <f>OR(AND(Z119,AA119,#REF!&gt;=0.35*'Daļu izvēle'!J116),NOT(Y119))</f>
        <v>#REF!</v>
      </c>
      <c r="Y119" s="1" t="b">
        <f>AND(NOT(ISBLANK('Daļu izvēle'!AC116)),A119="x")</f>
        <v>0</v>
      </c>
      <c r="Z119" t="b">
        <f t="shared" si="12"/>
        <v>1</v>
      </c>
      <c r="AA119" t="b">
        <f t="shared" si="13"/>
        <v>1</v>
      </c>
      <c r="AC119" s="57" t="b">
        <f>AND($A119="x",'Daļu izvēle'!AC116&lt;&gt;"",'Daļu izvēle'!AC116&lt;&gt;0)</f>
        <v>0</v>
      </c>
      <c r="AD119" s="57" t="b">
        <f t="shared" si="14"/>
        <v>0</v>
      </c>
      <c r="AE119" s="57" t="b">
        <f t="shared" si="15"/>
        <v>1</v>
      </c>
    </row>
    <row r="120" spans="1:31" hidden="1" x14ac:dyDescent="0.3">
      <c r="A120" s="324" t="str">
        <f>SUBSTITUTE('Daļu izvēle'!A117,"0","")</f>
        <v/>
      </c>
      <c r="B120" s="365">
        <f>'Daļu izvēle'!B117</f>
        <v>109</v>
      </c>
      <c r="C120" s="365" t="str">
        <f>'Daļu izvēle'!C117</f>
        <v>Rietumvidzeme</v>
      </c>
      <c r="D120" s="366" t="str">
        <f>'Daļu izvēle'!D117</f>
        <v>Rūjienas</v>
      </c>
      <c r="E120" s="467">
        <f>'Daļu izvēle'!AC117</f>
        <v>50</v>
      </c>
      <c r="F120" s="467">
        <f>'Daļu izvēle'!AD117</f>
        <v>0</v>
      </c>
      <c r="G120" s="125">
        <f>'Daļu izvēle'!AE117</f>
        <v>0</v>
      </c>
      <c r="H120" s="126">
        <f>'Daļu izvēle'!AF117</f>
        <v>0</v>
      </c>
      <c r="I120" s="383"/>
      <c r="J120" s="477">
        <f t="shared" si="8"/>
        <v>0</v>
      </c>
      <c r="K120" s="124" t="str">
        <f>IF($AC120,IF(AND($I120&lt;&gt;"",$I120&lt;&gt;0),ROUND(ROUND($I120,3)*Cenas!$B$39*Cenas!B$43,2),0),"")</f>
        <v/>
      </c>
      <c r="L120" s="124" t="str">
        <f>IF($AC120,IF(AND($I120&lt;&gt;"",$I120&lt;&gt;0),ROUND(ROUND($I120,3)*Cenas!$B$39*Cenas!C$43,2),0),"")</f>
        <v/>
      </c>
      <c r="M120" s="124" t="str">
        <f>IF($AC120,IF(AND($I120&lt;&gt;"",$I120&lt;&gt;0),ROUND(ROUND($I120,3)*Cenas!$B$39*Cenas!D$43,2),0),"")</f>
        <v/>
      </c>
      <c r="N120" s="124" t="str">
        <f>IF($AC120,IF(AND($I120&lt;&gt;"",$I120&lt;&gt;0),ROUND(ROUND($I120,3)*Cenas!$B$39*Cenas!E$43,2),0),"")</f>
        <v/>
      </c>
      <c r="O120" s="124" t="str">
        <f>IF($AC120,IF(AND($I120&lt;&gt;"",$I120&lt;&gt;0),ROUND(ROUND($I120,3)*Cenas!$B$39*Cenas!F$43,2),0),"")</f>
        <v/>
      </c>
      <c r="P120" s="124" t="str">
        <f>IF($AC120,IF(AND($I120&lt;&gt;"",$I120&lt;&gt;0),ROUND(ROUND($I120,3)*Cenas!$B$39*Cenas!G$43,2),0),"")</f>
        <v/>
      </c>
      <c r="Q120" s="124" t="str">
        <f>IF($AC120,IF(AND($I120&lt;&gt;"",$I120&lt;&gt;0),ROUND(ROUND($I120,3)*Cenas!$B$39*Cenas!H$43,2),0),"")</f>
        <v/>
      </c>
      <c r="R120" s="147" t="str">
        <f>IF($AC120,IF(AND($I120&lt;&gt;"",$I120&lt;&gt;0),ROUND(ROUND($I120,3)*Cenas!$B$39*Cenas!I$43,2),0),"")</f>
        <v/>
      </c>
      <c r="U120" s="1" t="e">
        <f t="shared" si="9"/>
        <v>#REF!</v>
      </c>
      <c r="V120" s="1" t="b">
        <f t="shared" si="10"/>
        <v>0</v>
      </c>
      <c r="W120" s="1" t="b">
        <f t="shared" si="11"/>
        <v>0</v>
      </c>
      <c r="X120" s="1" t="e">
        <f>OR(AND(Z120,AA120,#REF!&gt;=0.35*'Daļu izvēle'!J117),NOT(Y120))</f>
        <v>#REF!</v>
      </c>
      <c r="Y120" s="1" t="b">
        <f>AND(NOT(ISBLANK('Daļu izvēle'!AC117)),A120="x")</f>
        <v>0</v>
      </c>
      <c r="Z120" t="b">
        <f t="shared" si="12"/>
        <v>1</v>
      </c>
      <c r="AA120" t="b">
        <f t="shared" si="13"/>
        <v>1</v>
      </c>
      <c r="AC120" s="57" t="b">
        <f>AND($A120="x",'Daļu izvēle'!AC117&lt;&gt;"",'Daļu izvēle'!AC117&lt;&gt;0)</f>
        <v>0</v>
      </c>
      <c r="AD120" s="57" t="b">
        <f t="shared" si="14"/>
        <v>0</v>
      </c>
      <c r="AE120" s="57" t="b">
        <f t="shared" si="15"/>
        <v>1</v>
      </c>
    </row>
    <row r="121" spans="1:31" hidden="1" x14ac:dyDescent="0.3">
      <c r="A121" s="324" t="str">
        <f>SUBSTITUTE('Daļu izvēle'!A118,"0","")</f>
        <v/>
      </c>
      <c r="B121" s="365">
        <f>'Daļu izvēle'!B118</f>
        <v>110</v>
      </c>
      <c r="C121" s="365" t="str">
        <f>'Daļu izvēle'!C118</f>
        <v>Rietumvidzeme</v>
      </c>
      <c r="D121" s="366" t="str">
        <f>'Daļu izvēle'!D118</f>
        <v>Piejūras</v>
      </c>
      <c r="E121" s="467">
        <f>'Daļu izvēle'!AC118</f>
        <v>0</v>
      </c>
      <c r="F121" s="467">
        <f>'Daļu izvēle'!AD118</f>
        <v>0</v>
      </c>
      <c r="G121" s="125">
        <f>'Daļu izvēle'!AE118</f>
        <v>0</v>
      </c>
      <c r="H121" s="126">
        <f>'Daļu izvēle'!AF118</f>
        <v>0</v>
      </c>
      <c r="I121" s="383"/>
      <c r="J121" s="477">
        <f t="shared" si="8"/>
        <v>0</v>
      </c>
      <c r="K121" s="124" t="str">
        <f>IF($AC121,IF(AND($I121&lt;&gt;"",$I121&lt;&gt;0),ROUND(ROUND($I121,3)*Cenas!$B$39*Cenas!B$43,2),0),"")</f>
        <v/>
      </c>
      <c r="L121" s="124" t="str">
        <f>IF($AC121,IF(AND($I121&lt;&gt;"",$I121&lt;&gt;0),ROUND(ROUND($I121,3)*Cenas!$B$39*Cenas!C$43,2),0),"")</f>
        <v/>
      </c>
      <c r="M121" s="124" t="str">
        <f>IF($AC121,IF(AND($I121&lt;&gt;"",$I121&lt;&gt;0),ROUND(ROUND($I121,3)*Cenas!$B$39*Cenas!D$43,2),0),"")</f>
        <v/>
      </c>
      <c r="N121" s="124" t="str">
        <f>IF($AC121,IF(AND($I121&lt;&gt;"",$I121&lt;&gt;0),ROUND(ROUND($I121,3)*Cenas!$B$39*Cenas!E$43,2),0),"")</f>
        <v/>
      </c>
      <c r="O121" s="124" t="str">
        <f>IF($AC121,IF(AND($I121&lt;&gt;"",$I121&lt;&gt;0),ROUND(ROUND($I121,3)*Cenas!$B$39*Cenas!F$43,2),0),"")</f>
        <v/>
      </c>
      <c r="P121" s="124" t="str">
        <f>IF($AC121,IF(AND($I121&lt;&gt;"",$I121&lt;&gt;0),ROUND(ROUND($I121,3)*Cenas!$B$39*Cenas!G$43,2),0),"")</f>
        <v/>
      </c>
      <c r="Q121" s="124" t="str">
        <f>IF($AC121,IF(AND($I121&lt;&gt;"",$I121&lt;&gt;0),ROUND(ROUND($I121,3)*Cenas!$B$39*Cenas!H$43,2),0),"")</f>
        <v/>
      </c>
      <c r="R121" s="147" t="str">
        <f>IF($AC121,IF(AND($I121&lt;&gt;"",$I121&lt;&gt;0),ROUND(ROUND($I121,3)*Cenas!$B$39*Cenas!I$43,2),0),"")</f>
        <v/>
      </c>
      <c r="U121" s="1" t="e">
        <f t="shared" si="9"/>
        <v>#REF!</v>
      </c>
      <c r="V121" s="1" t="b">
        <f t="shared" si="10"/>
        <v>0</v>
      </c>
      <c r="W121" s="1" t="b">
        <f t="shared" si="11"/>
        <v>0</v>
      </c>
      <c r="X121" s="1" t="e">
        <f>OR(AND(Z121,AA121,#REF!&gt;=0.35*'Daļu izvēle'!J118),NOT(Y121))</f>
        <v>#REF!</v>
      </c>
      <c r="Y121" s="1" t="b">
        <f>AND(NOT(ISBLANK('Daļu izvēle'!AC118)),A121="x")</f>
        <v>0</v>
      </c>
      <c r="Z121" t="b">
        <f t="shared" si="12"/>
        <v>1</v>
      </c>
      <c r="AA121" t="b">
        <f t="shared" si="13"/>
        <v>1</v>
      </c>
      <c r="AC121" s="57" t="b">
        <f>AND($A121="x",'Daļu izvēle'!AC118&lt;&gt;"",'Daļu izvēle'!AC118&lt;&gt;0)</f>
        <v>0</v>
      </c>
      <c r="AD121" s="57" t="b">
        <f t="shared" si="14"/>
        <v>0</v>
      </c>
      <c r="AE121" s="57" t="b">
        <f t="shared" si="15"/>
        <v>1</v>
      </c>
    </row>
    <row r="122" spans="1:31" hidden="1" x14ac:dyDescent="0.3">
      <c r="A122" s="324" t="str">
        <f>SUBSTITUTE('Daļu izvēle'!A119,"0","")</f>
        <v/>
      </c>
      <c r="B122" s="365">
        <f>'Daļu izvēle'!B119</f>
        <v>111</v>
      </c>
      <c r="C122" s="365" t="str">
        <f>'Daļu izvēle'!C119</f>
        <v>Rietumvidzeme</v>
      </c>
      <c r="D122" s="366" t="str">
        <f>'Daļu izvēle'!D119</f>
        <v>Piejūras</v>
      </c>
      <c r="E122" s="467">
        <f>'Daļu izvēle'!AC119</f>
        <v>0</v>
      </c>
      <c r="F122" s="467">
        <f>'Daļu izvēle'!AD119</f>
        <v>0</v>
      </c>
      <c r="G122" s="125">
        <f>'Daļu izvēle'!AE119</f>
        <v>0</v>
      </c>
      <c r="H122" s="126">
        <f>'Daļu izvēle'!AF119</f>
        <v>0</v>
      </c>
      <c r="I122" s="383"/>
      <c r="J122" s="477">
        <f t="shared" si="8"/>
        <v>0</v>
      </c>
      <c r="K122" s="124" t="str">
        <f>IF($AC122,IF(AND($I122&lt;&gt;"",$I122&lt;&gt;0),ROUND(ROUND($I122,3)*Cenas!$B$39*Cenas!B$43,2),0),"")</f>
        <v/>
      </c>
      <c r="L122" s="124" t="str">
        <f>IF($AC122,IF(AND($I122&lt;&gt;"",$I122&lt;&gt;0),ROUND(ROUND($I122,3)*Cenas!$B$39*Cenas!C$43,2),0),"")</f>
        <v/>
      </c>
      <c r="M122" s="124" t="str">
        <f>IF($AC122,IF(AND($I122&lt;&gt;"",$I122&lt;&gt;0),ROUND(ROUND($I122,3)*Cenas!$B$39*Cenas!D$43,2),0),"")</f>
        <v/>
      </c>
      <c r="N122" s="124" t="str">
        <f>IF($AC122,IF(AND($I122&lt;&gt;"",$I122&lt;&gt;0),ROUND(ROUND($I122,3)*Cenas!$B$39*Cenas!E$43,2),0),"")</f>
        <v/>
      </c>
      <c r="O122" s="124" t="str">
        <f>IF($AC122,IF(AND($I122&lt;&gt;"",$I122&lt;&gt;0),ROUND(ROUND($I122,3)*Cenas!$B$39*Cenas!F$43,2),0),"")</f>
        <v/>
      </c>
      <c r="P122" s="124" t="str">
        <f>IF($AC122,IF(AND($I122&lt;&gt;"",$I122&lt;&gt;0),ROUND(ROUND($I122,3)*Cenas!$B$39*Cenas!G$43,2),0),"")</f>
        <v/>
      </c>
      <c r="Q122" s="124" t="str">
        <f>IF($AC122,IF(AND($I122&lt;&gt;"",$I122&lt;&gt;0),ROUND(ROUND($I122,3)*Cenas!$B$39*Cenas!H$43,2),0),"")</f>
        <v/>
      </c>
      <c r="R122" s="147" t="str">
        <f>IF($AC122,IF(AND($I122&lt;&gt;"",$I122&lt;&gt;0),ROUND(ROUND($I122,3)*Cenas!$B$39*Cenas!I$43,2),0),"")</f>
        <v/>
      </c>
      <c r="U122" s="1" t="e">
        <f t="shared" si="9"/>
        <v>#REF!</v>
      </c>
      <c r="V122" s="1" t="b">
        <f t="shared" si="10"/>
        <v>0</v>
      </c>
      <c r="W122" s="1" t="b">
        <f t="shared" si="11"/>
        <v>0</v>
      </c>
      <c r="X122" s="1" t="e">
        <f>OR(AND(Z122,AA122,#REF!&gt;=0.35*'Daļu izvēle'!J119),NOT(Y122))</f>
        <v>#REF!</v>
      </c>
      <c r="Y122" s="1" t="b">
        <f>AND(NOT(ISBLANK('Daļu izvēle'!AC119)),A122="x")</f>
        <v>0</v>
      </c>
      <c r="Z122" t="b">
        <f t="shared" si="12"/>
        <v>1</v>
      </c>
      <c r="AA122" t="b">
        <f t="shared" si="13"/>
        <v>1</v>
      </c>
      <c r="AC122" s="57" t="b">
        <f>AND($A122="x",'Daļu izvēle'!AC119&lt;&gt;"",'Daļu izvēle'!AC119&lt;&gt;0)</f>
        <v>0</v>
      </c>
      <c r="AD122" s="57" t="b">
        <f t="shared" si="14"/>
        <v>0</v>
      </c>
      <c r="AE122" s="57" t="b">
        <f t="shared" si="15"/>
        <v>1</v>
      </c>
    </row>
    <row r="123" spans="1:31" hidden="1" x14ac:dyDescent="0.3">
      <c r="A123" s="324" t="str">
        <f>SUBSTITUTE('Daļu izvēle'!A120,"0","")</f>
        <v/>
      </c>
      <c r="B123" s="365">
        <f>'Daļu izvēle'!B120</f>
        <v>112</v>
      </c>
      <c r="C123" s="365" t="str">
        <f>'Daļu izvēle'!C120</f>
        <v>Rietumvidzeme</v>
      </c>
      <c r="D123" s="366" t="str">
        <f>'Daļu izvēle'!D120</f>
        <v>Piejūras</v>
      </c>
      <c r="E123" s="467">
        <f>'Daļu izvēle'!AC120</f>
        <v>0</v>
      </c>
      <c r="F123" s="467">
        <f>'Daļu izvēle'!AD120</f>
        <v>0</v>
      </c>
      <c r="G123" s="125">
        <f>'Daļu izvēle'!AE120</f>
        <v>0</v>
      </c>
      <c r="H123" s="126">
        <f>'Daļu izvēle'!AF120</f>
        <v>0</v>
      </c>
      <c r="I123" s="383"/>
      <c r="J123" s="477">
        <f t="shared" si="8"/>
        <v>0</v>
      </c>
      <c r="K123" s="124" t="str">
        <f>IF($AC123,IF(AND($I123&lt;&gt;"",$I123&lt;&gt;0),ROUND(ROUND($I123,3)*Cenas!$B$39*Cenas!B$43,2),0),"")</f>
        <v/>
      </c>
      <c r="L123" s="124" t="str">
        <f>IF($AC123,IF(AND($I123&lt;&gt;"",$I123&lt;&gt;0),ROUND(ROUND($I123,3)*Cenas!$B$39*Cenas!C$43,2),0),"")</f>
        <v/>
      </c>
      <c r="M123" s="124" t="str">
        <f>IF($AC123,IF(AND($I123&lt;&gt;"",$I123&lt;&gt;0),ROUND(ROUND($I123,3)*Cenas!$B$39*Cenas!D$43,2),0),"")</f>
        <v/>
      </c>
      <c r="N123" s="124" t="str">
        <f>IF($AC123,IF(AND($I123&lt;&gt;"",$I123&lt;&gt;0),ROUND(ROUND($I123,3)*Cenas!$B$39*Cenas!E$43,2),0),"")</f>
        <v/>
      </c>
      <c r="O123" s="124" t="str">
        <f>IF($AC123,IF(AND($I123&lt;&gt;"",$I123&lt;&gt;0),ROUND(ROUND($I123,3)*Cenas!$B$39*Cenas!F$43,2),0),"")</f>
        <v/>
      </c>
      <c r="P123" s="124" t="str">
        <f>IF($AC123,IF(AND($I123&lt;&gt;"",$I123&lt;&gt;0),ROUND(ROUND($I123,3)*Cenas!$B$39*Cenas!G$43,2),0),"")</f>
        <v/>
      </c>
      <c r="Q123" s="124" t="str">
        <f>IF($AC123,IF(AND($I123&lt;&gt;"",$I123&lt;&gt;0),ROUND(ROUND($I123,3)*Cenas!$B$39*Cenas!H$43,2),0),"")</f>
        <v/>
      </c>
      <c r="R123" s="147" t="str">
        <f>IF($AC123,IF(AND($I123&lt;&gt;"",$I123&lt;&gt;0),ROUND(ROUND($I123,3)*Cenas!$B$39*Cenas!I$43,2),0),"")</f>
        <v/>
      </c>
      <c r="U123" s="1" t="e">
        <f t="shared" si="9"/>
        <v>#REF!</v>
      </c>
      <c r="V123" s="1" t="b">
        <f t="shared" si="10"/>
        <v>0</v>
      </c>
      <c r="W123" s="1" t="b">
        <f t="shared" si="11"/>
        <v>0</v>
      </c>
      <c r="X123" s="1" t="e">
        <f>OR(AND(Z123,AA123,#REF!&gt;=0.35*'Daļu izvēle'!J120),NOT(Y123))</f>
        <v>#REF!</v>
      </c>
      <c r="Y123" s="1" t="b">
        <f>AND(NOT(ISBLANK('Daļu izvēle'!AC120)),A123="x")</f>
        <v>0</v>
      </c>
      <c r="Z123" t="b">
        <f t="shared" si="12"/>
        <v>1</v>
      </c>
      <c r="AA123" t="b">
        <f t="shared" si="13"/>
        <v>1</v>
      </c>
      <c r="AC123" s="57" t="b">
        <f>AND($A123="x",'Daļu izvēle'!AC120&lt;&gt;"",'Daļu izvēle'!AC120&lt;&gt;0)</f>
        <v>0</v>
      </c>
      <c r="AD123" s="57" t="b">
        <f t="shared" si="14"/>
        <v>0</v>
      </c>
      <c r="AE123" s="57" t="b">
        <f t="shared" si="15"/>
        <v>1</v>
      </c>
    </row>
    <row r="124" spans="1:31" hidden="1" x14ac:dyDescent="0.3">
      <c r="A124" s="324" t="str">
        <f>SUBSTITUTE('Daļu izvēle'!A121,"0","")</f>
        <v/>
      </c>
      <c r="B124" s="365">
        <f>'Daļu izvēle'!B121</f>
        <v>113</v>
      </c>
      <c r="C124" s="365" t="str">
        <f>'Daļu izvēle'!C121</f>
        <v>Rietumvidzeme</v>
      </c>
      <c r="D124" s="366" t="str">
        <f>'Daļu izvēle'!D121</f>
        <v>Piejūras</v>
      </c>
      <c r="E124" s="467">
        <f>'Daļu izvēle'!AC121</f>
        <v>70</v>
      </c>
      <c r="F124" s="467">
        <f>'Daļu izvēle'!AD121</f>
        <v>50</v>
      </c>
      <c r="G124" s="125">
        <f>'Daļu izvēle'!AE121</f>
        <v>0</v>
      </c>
      <c r="H124" s="126">
        <f>'Daļu izvēle'!AF121</f>
        <v>0</v>
      </c>
      <c r="I124" s="383"/>
      <c r="J124" s="477">
        <f t="shared" si="8"/>
        <v>0</v>
      </c>
      <c r="K124" s="124" t="str">
        <f>IF($AC124,IF(AND($I124&lt;&gt;"",$I124&lt;&gt;0),ROUND(ROUND($I124,3)*Cenas!$B$39*Cenas!B$43,2),0),"")</f>
        <v/>
      </c>
      <c r="L124" s="124" t="str">
        <f>IF($AC124,IF(AND($I124&lt;&gt;"",$I124&lt;&gt;0),ROUND(ROUND($I124,3)*Cenas!$B$39*Cenas!C$43,2),0),"")</f>
        <v/>
      </c>
      <c r="M124" s="124" t="str">
        <f>IF($AC124,IF(AND($I124&lt;&gt;"",$I124&lt;&gt;0),ROUND(ROUND($I124,3)*Cenas!$B$39*Cenas!D$43,2),0),"")</f>
        <v/>
      </c>
      <c r="N124" s="124" t="str">
        <f>IF($AC124,IF(AND($I124&lt;&gt;"",$I124&lt;&gt;0),ROUND(ROUND($I124,3)*Cenas!$B$39*Cenas!E$43,2),0),"")</f>
        <v/>
      </c>
      <c r="O124" s="124" t="str">
        <f>IF($AC124,IF(AND($I124&lt;&gt;"",$I124&lt;&gt;0),ROUND(ROUND($I124,3)*Cenas!$B$39*Cenas!F$43,2),0),"")</f>
        <v/>
      </c>
      <c r="P124" s="124" t="str">
        <f>IF($AC124,IF(AND($I124&lt;&gt;"",$I124&lt;&gt;0),ROUND(ROUND($I124,3)*Cenas!$B$39*Cenas!G$43,2),0),"")</f>
        <v/>
      </c>
      <c r="Q124" s="124" t="str">
        <f>IF($AC124,IF(AND($I124&lt;&gt;"",$I124&lt;&gt;0),ROUND(ROUND($I124,3)*Cenas!$B$39*Cenas!H$43,2),0),"")</f>
        <v/>
      </c>
      <c r="R124" s="147" t="str">
        <f>IF($AC124,IF(AND($I124&lt;&gt;"",$I124&lt;&gt;0),ROUND(ROUND($I124,3)*Cenas!$B$39*Cenas!I$43,2),0),"")</f>
        <v/>
      </c>
      <c r="U124" s="1" t="e">
        <f t="shared" si="9"/>
        <v>#REF!</v>
      </c>
      <c r="V124" s="1" t="b">
        <f t="shared" si="10"/>
        <v>0</v>
      </c>
      <c r="W124" s="1" t="b">
        <f t="shared" si="11"/>
        <v>0</v>
      </c>
      <c r="X124" s="1" t="e">
        <f>OR(AND(Z124,AA124,#REF!&gt;=0.35*'Daļu izvēle'!J121),NOT(Y124))</f>
        <v>#REF!</v>
      </c>
      <c r="Y124" s="1" t="b">
        <f>AND(NOT(ISBLANK('Daļu izvēle'!AC121)),A124="x")</f>
        <v>0</v>
      </c>
      <c r="Z124" t="b">
        <f t="shared" si="12"/>
        <v>1</v>
      </c>
      <c r="AA124" t="b">
        <f t="shared" si="13"/>
        <v>1</v>
      </c>
      <c r="AC124" s="57" t="b">
        <f>AND($A124="x",'Daļu izvēle'!AC121&lt;&gt;"",'Daļu izvēle'!AC121&lt;&gt;0)</f>
        <v>0</v>
      </c>
      <c r="AD124" s="57" t="b">
        <f t="shared" si="14"/>
        <v>0</v>
      </c>
      <c r="AE124" s="57" t="b">
        <f t="shared" si="15"/>
        <v>1</v>
      </c>
    </row>
    <row r="125" spans="1:31" hidden="1" x14ac:dyDescent="0.3">
      <c r="A125" s="324" t="str">
        <f>SUBSTITUTE('Daļu izvēle'!A122,"0","")</f>
        <v/>
      </c>
      <c r="B125" s="365">
        <f>'Daļu izvēle'!B122</f>
        <v>114</v>
      </c>
      <c r="C125" s="365" t="str">
        <f>'Daļu izvēle'!C122</f>
        <v>Rietumvidzeme</v>
      </c>
      <c r="D125" s="366" t="str">
        <f>'Daļu izvēle'!D122</f>
        <v>Limbažu</v>
      </c>
      <c r="E125" s="467">
        <f>'Daļu izvēle'!AC122</f>
        <v>0</v>
      </c>
      <c r="F125" s="467">
        <f>'Daļu izvēle'!AD122</f>
        <v>0</v>
      </c>
      <c r="G125" s="125">
        <f>'Daļu izvēle'!AE122</f>
        <v>0</v>
      </c>
      <c r="H125" s="126">
        <f>'Daļu izvēle'!AF122</f>
        <v>0</v>
      </c>
      <c r="I125" s="383"/>
      <c r="J125" s="477">
        <f t="shared" si="8"/>
        <v>0</v>
      </c>
      <c r="K125" s="124" t="str">
        <f>IF($AC125,IF(AND($I125&lt;&gt;"",$I125&lt;&gt;0),ROUND(ROUND($I125,3)*Cenas!$B$39*Cenas!B$43,2),0),"")</f>
        <v/>
      </c>
      <c r="L125" s="124" t="str">
        <f>IF($AC125,IF(AND($I125&lt;&gt;"",$I125&lt;&gt;0),ROUND(ROUND($I125,3)*Cenas!$B$39*Cenas!C$43,2),0),"")</f>
        <v/>
      </c>
      <c r="M125" s="124" t="str">
        <f>IF($AC125,IF(AND($I125&lt;&gt;"",$I125&lt;&gt;0),ROUND(ROUND($I125,3)*Cenas!$B$39*Cenas!D$43,2),0),"")</f>
        <v/>
      </c>
      <c r="N125" s="124" t="str">
        <f>IF($AC125,IF(AND($I125&lt;&gt;"",$I125&lt;&gt;0),ROUND(ROUND($I125,3)*Cenas!$B$39*Cenas!E$43,2),0),"")</f>
        <v/>
      </c>
      <c r="O125" s="124" t="str">
        <f>IF($AC125,IF(AND($I125&lt;&gt;"",$I125&lt;&gt;0),ROUND(ROUND($I125,3)*Cenas!$B$39*Cenas!F$43,2),0),"")</f>
        <v/>
      </c>
      <c r="P125" s="124" t="str">
        <f>IF($AC125,IF(AND($I125&lt;&gt;"",$I125&lt;&gt;0),ROUND(ROUND($I125,3)*Cenas!$B$39*Cenas!G$43,2),0),"")</f>
        <v/>
      </c>
      <c r="Q125" s="124" t="str">
        <f>IF($AC125,IF(AND($I125&lt;&gt;"",$I125&lt;&gt;0),ROUND(ROUND($I125,3)*Cenas!$B$39*Cenas!H$43,2),0),"")</f>
        <v/>
      </c>
      <c r="R125" s="147" t="str">
        <f>IF($AC125,IF(AND($I125&lt;&gt;"",$I125&lt;&gt;0),ROUND(ROUND($I125,3)*Cenas!$B$39*Cenas!I$43,2),0),"")</f>
        <v/>
      </c>
      <c r="U125" s="1" t="e">
        <f t="shared" si="9"/>
        <v>#REF!</v>
      </c>
      <c r="V125" s="1" t="b">
        <f t="shared" si="10"/>
        <v>0</v>
      </c>
      <c r="W125" s="1" t="b">
        <f t="shared" si="11"/>
        <v>0</v>
      </c>
      <c r="X125" s="1" t="e">
        <f>OR(AND(Z125,AA125,#REF!&gt;=0.35*'Daļu izvēle'!J122),NOT(Y125))</f>
        <v>#REF!</v>
      </c>
      <c r="Y125" s="1" t="b">
        <f>AND(NOT(ISBLANK('Daļu izvēle'!AC122)),A125="x")</f>
        <v>0</v>
      </c>
      <c r="Z125" t="b">
        <f t="shared" si="12"/>
        <v>1</v>
      </c>
      <c r="AA125" t="b">
        <f t="shared" si="13"/>
        <v>1</v>
      </c>
      <c r="AC125" s="57" t="b">
        <f>AND($A125="x",'Daļu izvēle'!AC122&lt;&gt;"",'Daļu izvēle'!AC122&lt;&gt;0)</f>
        <v>0</v>
      </c>
      <c r="AD125" s="57" t="b">
        <f t="shared" si="14"/>
        <v>0</v>
      </c>
      <c r="AE125" s="57" t="b">
        <f t="shared" si="15"/>
        <v>1</v>
      </c>
    </row>
    <row r="126" spans="1:31" hidden="1" x14ac:dyDescent="0.3">
      <c r="A126" s="324" t="str">
        <f>SUBSTITUTE('Daļu izvēle'!A123,"0","")</f>
        <v/>
      </c>
      <c r="B126" s="365">
        <f>'Daļu izvēle'!B123</f>
        <v>115</v>
      </c>
      <c r="C126" s="365" t="str">
        <f>'Daļu izvēle'!C123</f>
        <v>Rietumvidzeme</v>
      </c>
      <c r="D126" s="366" t="str">
        <f>'Daļu izvēle'!D123</f>
        <v>Limbažu</v>
      </c>
      <c r="E126" s="467">
        <f>'Daļu izvēle'!AC123</f>
        <v>0</v>
      </c>
      <c r="F126" s="467">
        <f>'Daļu izvēle'!AD123</f>
        <v>0</v>
      </c>
      <c r="G126" s="125">
        <f>'Daļu izvēle'!AE123</f>
        <v>0</v>
      </c>
      <c r="H126" s="126">
        <f>'Daļu izvēle'!AF123</f>
        <v>0</v>
      </c>
      <c r="I126" s="383"/>
      <c r="J126" s="477">
        <f t="shared" si="8"/>
        <v>0</v>
      </c>
      <c r="K126" s="124" t="str">
        <f>IF($AC126,IF(AND($I126&lt;&gt;"",$I126&lt;&gt;0),ROUND(ROUND($I126,3)*Cenas!$B$39*Cenas!B$43,2),0),"")</f>
        <v/>
      </c>
      <c r="L126" s="124" t="str">
        <f>IF($AC126,IF(AND($I126&lt;&gt;"",$I126&lt;&gt;0),ROUND(ROUND($I126,3)*Cenas!$B$39*Cenas!C$43,2),0),"")</f>
        <v/>
      </c>
      <c r="M126" s="124" t="str">
        <f>IF($AC126,IF(AND($I126&lt;&gt;"",$I126&lt;&gt;0),ROUND(ROUND($I126,3)*Cenas!$B$39*Cenas!D$43,2),0),"")</f>
        <v/>
      </c>
      <c r="N126" s="124" t="str">
        <f>IF($AC126,IF(AND($I126&lt;&gt;"",$I126&lt;&gt;0),ROUND(ROUND($I126,3)*Cenas!$B$39*Cenas!E$43,2),0),"")</f>
        <v/>
      </c>
      <c r="O126" s="124" t="str">
        <f>IF($AC126,IF(AND($I126&lt;&gt;"",$I126&lt;&gt;0),ROUND(ROUND($I126,3)*Cenas!$B$39*Cenas!F$43,2),0),"")</f>
        <v/>
      </c>
      <c r="P126" s="124" t="str">
        <f>IF($AC126,IF(AND($I126&lt;&gt;"",$I126&lt;&gt;0),ROUND(ROUND($I126,3)*Cenas!$B$39*Cenas!G$43,2),0),"")</f>
        <v/>
      </c>
      <c r="Q126" s="124" t="str">
        <f>IF($AC126,IF(AND($I126&lt;&gt;"",$I126&lt;&gt;0),ROUND(ROUND($I126,3)*Cenas!$B$39*Cenas!H$43,2),0),"")</f>
        <v/>
      </c>
      <c r="R126" s="147" t="str">
        <f>IF($AC126,IF(AND($I126&lt;&gt;"",$I126&lt;&gt;0),ROUND(ROUND($I126,3)*Cenas!$B$39*Cenas!I$43,2),0),"")</f>
        <v/>
      </c>
      <c r="U126" s="1" t="e">
        <f t="shared" si="9"/>
        <v>#REF!</v>
      </c>
      <c r="V126" s="1" t="b">
        <f t="shared" si="10"/>
        <v>0</v>
      </c>
      <c r="W126" s="1" t="b">
        <f t="shared" si="11"/>
        <v>0</v>
      </c>
      <c r="X126" s="1" t="e">
        <f>OR(AND(Z126,AA126,#REF!&gt;=0.35*'Daļu izvēle'!J123),NOT(Y126))</f>
        <v>#REF!</v>
      </c>
      <c r="Y126" s="1" t="b">
        <f>AND(NOT(ISBLANK('Daļu izvēle'!AC123)),A126="x")</f>
        <v>0</v>
      </c>
      <c r="Z126" t="b">
        <f t="shared" si="12"/>
        <v>1</v>
      </c>
      <c r="AA126" t="b">
        <f t="shared" si="13"/>
        <v>1</v>
      </c>
      <c r="AC126" s="57" t="b">
        <f>AND($A126="x",'Daļu izvēle'!AC123&lt;&gt;"",'Daļu izvēle'!AC123&lt;&gt;0)</f>
        <v>0</v>
      </c>
      <c r="AD126" s="57" t="b">
        <f t="shared" si="14"/>
        <v>0</v>
      </c>
      <c r="AE126" s="57" t="b">
        <f t="shared" si="15"/>
        <v>1</v>
      </c>
    </row>
    <row r="127" spans="1:31" hidden="1" x14ac:dyDescent="0.3">
      <c r="A127" s="324" t="str">
        <f>SUBSTITUTE('Daļu izvēle'!A124,"0","")</f>
        <v/>
      </c>
      <c r="B127" s="365">
        <f>'Daļu izvēle'!B124</f>
        <v>116</v>
      </c>
      <c r="C127" s="365" t="str">
        <f>'Daļu izvēle'!C124</f>
        <v>Rietumvidzeme</v>
      </c>
      <c r="D127" s="366" t="str">
        <f>'Daļu izvēle'!D124</f>
        <v>Limbažu</v>
      </c>
      <c r="E127" s="467">
        <f>'Daļu izvēle'!AC124</f>
        <v>0</v>
      </c>
      <c r="F127" s="467">
        <f>'Daļu izvēle'!AD124</f>
        <v>0</v>
      </c>
      <c r="G127" s="125">
        <f>'Daļu izvēle'!AE124</f>
        <v>0</v>
      </c>
      <c r="H127" s="126">
        <f>'Daļu izvēle'!AF124</f>
        <v>0</v>
      </c>
      <c r="I127" s="383"/>
      <c r="J127" s="477">
        <f t="shared" si="8"/>
        <v>0</v>
      </c>
      <c r="K127" s="124" t="str">
        <f>IF($AC127,IF(AND($I127&lt;&gt;"",$I127&lt;&gt;0),ROUND(ROUND($I127,3)*Cenas!$B$39*Cenas!B$43,2),0),"")</f>
        <v/>
      </c>
      <c r="L127" s="124" t="str">
        <f>IF($AC127,IF(AND($I127&lt;&gt;"",$I127&lt;&gt;0),ROUND(ROUND($I127,3)*Cenas!$B$39*Cenas!C$43,2),0),"")</f>
        <v/>
      </c>
      <c r="M127" s="124" t="str">
        <f>IF($AC127,IF(AND($I127&lt;&gt;"",$I127&lt;&gt;0),ROUND(ROUND($I127,3)*Cenas!$B$39*Cenas!D$43,2),0),"")</f>
        <v/>
      </c>
      <c r="N127" s="124" t="str">
        <f>IF($AC127,IF(AND($I127&lt;&gt;"",$I127&lt;&gt;0),ROUND(ROUND($I127,3)*Cenas!$B$39*Cenas!E$43,2),0),"")</f>
        <v/>
      </c>
      <c r="O127" s="124" t="str">
        <f>IF($AC127,IF(AND($I127&lt;&gt;"",$I127&lt;&gt;0),ROUND(ROUND($I127,3)*Cenas!$B$39*Cenas!F$43,2),0),"")</f>
        <v/>
      </c>
      <c r="P127" s="124" t="str">
        <f>IF($AC127,IF(AND($I127&lt;&gt;"",$I127&lt;&gt;0),ROUND(ROUND($I127,3)*Cenas!$B$39*Cenas!G$43,2),0),"")</f>
        <v/>
      </c>
      <c r="Q127" s="124" t="str">
        <f>IF($AC127,IF(AND($I127&lt;&gt;"",$I127&lt;&gt;0),ROUND(ROUND($I127,3)*Cenas!$B$39*Cenas!H$43,2),0),"")</f>
        <v/>
      </c>
      <c r="R127" s="147" t="str">
        <f>IF($AC127,IF(AND($I127&lt;&gt;"",$I127&lt;&gt;0),ROUND(ROUND($I127,3)*Cenas!$B$39*Cenas!I$43,2),0),"")</f>
        <v/>
      </c>
      <c r="U127" s="1" t="e">
        <f t="shared" si="9"/>
        <v>#REF!</v>
      </c>
      <c r="V127" s="1" t="b">
        <f t="shared" si="10"/>
        <v>0</v>
      </c>
      <c r="W127" s="1" t="b">
        <f t="shared" si="11"/>
        <v>0</v>
      </c>
      <c r="X127" s="1" t="e">
        <f>OR(AND(Z127,AA127,#REF!&gt;=0.35*'Daļu izvēle'!J124),NOT(Y127))</f>
        <v>#REF!</v>
      </c>
      <c r="Y127" s="1" t="b">
        <f>AND(NOT(ISBLANK('Daļu izvēle'!AC124)),A127="x")</f>
        <v>0</v>
      </c>
      <c r="Z127" t="b">
        <f t="shared" si="12"/>
        <v>1</v>
      </c>
      <c r="AA127" t="b">
        <f t="shared" si="13"/>
        <v>1</v>
      </c>
      <c r="AC127" s="57" t="b">
        <f>AND($A127="x",'Daļu izvēle'!AC124&lt;&gt;"",'Daļu izvēle'!AC124&lt;&gt;0)</f>
        <v>0</v>
      </c>
      <c r="AD127" s="57" t="b">
        <f t="shared" si="14"/>
        <v>0</v>
      </c>
      <c r="AE127" s="57" t="b">
        <f t="shared" si="15"/>
        <v>1</v>
      </c>
    </row>
    <row r="128" spans="1:31" hidden="1" x14ac:dyDescent="0.3">
      <c r="A128" s="324" t="str">
        <f>SUBSTITUTE('Daļu izvēle'!A125,"0","")</f>
        <v/>
      </c>
      <c r="B128" s="365">
        <f>'Daļu izvēle'!B125</f>
        <v>117</v>
      </c>
      <c r="C128" s="365" t="str">
        <f>'Daļu izvēle'!C125</f>
        <v>Rietumvidzeme</v>
      </c>
      <c r="D128" s="366" t="str">
        <f>'Daļu izvēle'!D125</f>
        <v>Limbažu</v>
      </c>
      <c r="E128" s="467">
        <f>'Daļu izvēle'!AC125</f>
        <v>60</v>
      </c>
      <c r="F128" s="467">
        <f>'Daļu izvēle'!AD125</f>
        <v>40</v>
      </c>
      <c r="G128" s="125">
        <f>'Daļu izvēle'!AE125</f>
        <v>0</v>
      </c>
      <c r="H128" s="126">
        <f>'Daļu izvēle'!AF125</f>
        <v>0</v>
      </c>
      <c r="I128" s="383"/>
      <c r="J128" s="477">
        <f t="shared" si="8"/>
        <v>0</v>
      </c>
      <c r="K128" s="124" t="str">
        <f>IF($AC128,IF(AND($I128&lt;&gt;"",$I128&lt;&gt;0),ROUND(ROUND($I128,3)*Cenas!$B$39*Cenas!B$43,2),0),"")</f>
        <v/>
      </c>
      <c r="L128" s="124" t="str">
        <f>IF($AC128,IF(AND($I128&lt;&gt;"",$I128&lt;&gt;0),ROUND(ROUND($I128,3)*Cenas!$B$39*Cenas!C$43,2),0),"")</f>
        <v/>
      </c>
      <c r="M128" s="124" t="str">
        <f>IF($AC128,IF(AND($I128&lt;&gt;"",$I128&lt;&gt;0),ROUND(ROUND($I128,3)*Cenas!$B$39*Cenas!D$43,2),0),"")</f>
        <v/>
      </c>
      <c r="N128" s="124" t="str">
        <f>IF($AC128,IF(AND($I128&lt;&gt;"",$I128&lt;&gt;0),ROUND(ROUND($I128,3)*Cenas!$B$39*Cenas!E$43,2),0),"")</f>
        <v/>
      </c>
      <c r="O128" s="124" t="str">
        <f>IF($AC128,IF(AND($I128&lt;&gt;"",$I128&lt;&gt;0),ROUND(ROUND($I128,3)*Cenas!$B$39*Cenas!F$43,2),0),"")</f>
        <v/>
      </c>
      <c r="P128" s="124" t="str">
        <f>IF($AC128,IF(AND($I128&lt;&gt;"",$I128&lt;&gt;0),ROUND(ROUND($I128,3)*Cenas!$B$39*Cenas!G$43,2),0),"")</f>
        <v/>
      </c>
      <c r="Q128" s="124" t="str">
        <f>IF($AC128,IF(AND($I128&lt;&gt;"",$I128&lt;&gt;0),ROUND(ROUND($I128,3)*Cenas!$B$39*Cenas!H$43,2),0),"")</f>
        <v/>
      </c>
      <c r="R128" s="147" t="str">
        <f>IF($AC128,IF(AND($I128&lt;&gt;"",$I128&lt;&gt;0),ROUND(ROUND($I128,3)*Cenas!$B$39*Cenas!I$43,2),0),"")</f>
        <v/>
      </c>
      <c r="U128" s="1" t="e">
        <f t="shared" si="9"/>
        <v>#REF!</v>
      </c>
      <c r="V128" s="1" t="b">
        <f t="shared" si="10"/>
        <v>0</v>
      </c>
      <c r="W128" s="1" t="b">
        <f t="shared" si="11"/>
        <v>0</v>
      </c>
      <c r="X128" s="1" t="e">
        <f>OR(AND(Z128,AA128,#REF!&gt;=0.35*'Daļu izvēle'!J125),NOT(Y128))</f>
        <v>#REF!</v>
      </c>
      <c r="Y128" s="1" t="b">
        <f>AND(NOT(ISBLANK('Daļu izvēle'!AC125)),A128="x")</f>
        <v>0</v>
      </c>
      <c r="Z128" t="b">
        <f t="shared" si="12"/>
        <v>1</v>
      </c>
      <c r="AA128" t="b">
        <f t="shared" si="13"/>
        <v>1</v>
      </c>
      <c r="AC128" s="57" t="b">
        <f>AND($A128="x",'Daļu izvēle'!AC125&lt;&gt;"",'Daļu izvēle'!AC125&lt;&gt;0)</f>
        <v>0</v>
      </c>
      <c r="AD128" s="57" t="b">
        <f t="shared" si="14"/>
        <v>0</v>
      </c>
      <c r="AE128" s="57" t="b">
        <f t="shared" si="15"/>
        <v>1</v>
      </c>
    </row>
    <row r="129" spans="1:31" hidden="1" x14ac:dyDescent="0.3">
      <c r="A129" s="324" t="str">
        <f>SUBSTITUTE('Daļu izvēle'!A126,"0","")</f>
        <v/>
      </c>
      <c r="B129" s="365">
        <f>'Daļu izvēle'!B126</f>
        <v>118</v>
      </c>
      <c r="C129" s="365" t="str">
        <f>'Daļu izvēle'!C126</f>
        <v>Rietumvidzeme</v>
      </c>
      <c r="D129" s="366" t="str">
        <f>'Daļu izvēle'!D126</f>
        <v>Limbažu</v>
      </c>
      <c r="E129" s="467">
        <f>'Daļu izvēle'!AC126</f>
        <v>40</v>
      </c>
      <c r="F129" s="467">
        <f>'Daļu izvēle'!AD126</f>
        <v>0</v>
      </c>
      <c r="G129" s="125">
        <f>'Daļu izvēle'!AE126</f>
        <v>0</v>
      </c>
      <c r="H129" s="126">
        <f>'Daļu izvēle'!AF126</f>
        <v>0</v>
      </c>
      <c r="I129" s="383"/>
      <c r="J129" s="477">
        <f t="shared" si="8"/>
        <v>0</v>
      </c>
      <c r="K129" s="124" t="str">
        <f>IF($AC129,IF(AND($I129&lt;&gt;"",$I129&lt;&gt;0),ROUND(ROUND($I129,3)*Cenas!$B$39*Cenas!B$43,2),0),"")</f>
        <v/>
      </c>
      <c r="L129" s="124" t="str">
        <f>IF($AC129,IF(AND($I129&lt;&gt;"",$I129&lt;&gt;0),ROUND(ROUND($I129,3)*Cenas!$B$39*Cenas!C$43,2),0),"")</f>
        <v/>
      </c>
      <c r="M129" s="124" t="str">
        <f>IF($AC129,IF(AND($I129&lt;&gt;"",$I129&lt;&gt;0),ROUND(ROUND($I129,3)*Cenas!$B$39*Cenas!D$43,2),0),"")</f>
        <v/>
      </c>
      <c r="N129" s="124" t="str">
        <f>IF($AC129,IF(AND($I129&lt;&gt;"",$I129&lt;&gt;0),ROUND(ROUND($I129,3)*Cenas!$B$39*Cenas!E$43,2),0),"")</f>
        <v/>
      </c>
      <c r="O129" s="124" t="str">
        <f>IF($AC129,IF(AND($I129&lt;&gt;"",$I129&lt;&gt;0),ROUND(ROUND($I129,3)*Cenas!$B$39*Cenas!F$43,2),0),"")</f>
        <v/>
      </c>
      <c r="P129" s="124" t="str">
        <f>IF($AC129,IF(AND($I129&lt;&gt;"",$I129&lt;&gt;0),ROUND(ROUND($I129,3)*Cenas!$B$39*Cenas!G$43,2),0),"")</f>
        <v/>
      </c>
      <c r="Q129" s="124" t="str">
        <f>IF($AC129,IF(AND($I129&lt;&gt;"",$I129&lt;&gt;0),ROUND(ROUND($I129,3)*Cenas!$B$39*Cenas!H$43,2),0),"")</f>
        <v/>
      </c>
      <c r="R129" s="147" t="str">
        <f>IF($AC129,IF(AND($I129&lt;&gt;"",$I129&lt;&gt;0),ROUND(ROUND($I129,3)*Cenas!$B$39*Cenas!I$43,2),0),"")</f>
        <v/>
      </c>
      <c r="U129" s="1" t="e">
        <f t="shared" si="9"/>
        <v>#REF!</v>
      </c>
      <c r="V129" s="1" t="b">
        <f t="shared" si="10"/>
        <v>0</v>
      </c>
      <c r="W129" s="1" t="b">
        <f t="shared" si="11"/>
        <v>0</v>
      </c>
      <c r="X129" s="1" t="e">
        <f>OR(AND(Z129,AA129,#REF!&gt;=0.35*'Daļu izvēle'!J126),NOT(Y129))</f>
        <v>#REF!</v>
      </c>
      <c r="Y129" s="1" t="b">
        <f>AND(NOT(ISBLANK('Daļu izvēle'!AC126)),A129="x")</f>
        <v>0</v>
      </c>
      <c r="Z129" t="b">
        <f t="shared" si="12"/>
        <v>1</v>
      </c>
      <c r="AA129" t="b">
        <f t="shared" si="13"/>
        <v>1</v>
      </c>
      <c r="AC129" s="57" t="b">
        <f>AND($A129="x",'Daļu izvēle'!AC126&lt;&gt;"",'Daļu izvēle'!AC126&lt;&gt;0)</f>
        <v>0</v>
      </c>
      <c r="AD129" s="57" t="b">
        <f t="shared" si="14"/>
        <v>0</v>
      </c>
      <c r="AE129" s="57" t="b">
        <f t="shared" si="15"/>
        <v>1</v>
      </c>
    </row>
    <row r="130" spans="1:31" hidden="1" x14ac:dyDescent="0.3">
      <c r="A130" s="324" t="str">
        <f>SUBSTITUTE('Daļu izvēle'!A127,"0","")</f>
        <v/>
      </c>
      <c r="B130" s="365">
        <f>'Daļu izvēle'!B127</f>
        <v>119</v>
      </c>
      <c r="C130" s="365" t="str">
        <f>'Daļu izvēle'!C127</f>
        <v>Rietumvidzeme</v>
      </c>
      <c r="D130" s="366" t="str">
        <f>'Daļu izvēle'!D127</f>
        <v>Valmieras</v>
      </c>
      <c r="E130" s="467">
        <f>'Daļu izvēle'!AC127</f>
        <v>0</v>
      </c>
      <c r="F130" s="467">
        <f>'Daļu izvēle'!AD127</f>
        <v>0</v>
      </c>
      <c r="G130" s="125">
        <f>'Daļu izvēle'!AE127</f>
        <v>0</v>
      </c>
      <c r="H130" s="126">
        <f>'Daļu izvēle'!AF127</f>
        <v>0</v>
      </c>
      <c r="I130" s="383"/>
      <c r="J130" s="477">
        <f t="shared" si="8"/>
        <v>0</v>
      </c>
      <c r="K130" s="124" t="str">
        <f>IF($AC130,IF(AND($I130&lt;&gt;"",$I130&lt;&gt;0),ROUND(ROUND($I130,3)*Cenas!$B$39*Cenas!B$43,2),0),"")</f>
        <v/>
      </c>
      <c r="L130" s="124" t="str">
        <f>IF($AC130,IF(AND($I130&lt;&gt;"",$I130&lt;&gt;0),ROUND(ROUND($I130,3)*Cenas!$B$39*Cenas!C$43,2),0),"")</f>
        <v/>
      </c>
      <c r="M130" s="124" t="str">
        <f>IF($AC130,IF(AND($I130&lt;&gt;"",$I130&lt;&gt;0),ROUND(ROUND($I130,3)*Cenas!$B$39*Cenas!D$43,2),0),"")</f>
        <v/>
      </c>
      <c r="N130" s="124" t="str">
        <f>IF($AC130,IF(AND($I130&lt;&gt;"",$I130&lt;&gt;0),ROUND(ROUND($I130,3)*Cenas!$B$39*Cenas!E$43,2),0),"")</f>
        <v/>
      </c>
      <c r="O130" s="124" t="str">
        <f>IF($AC130,IF(AND($I130&lt;&gt;"",$I130&lt;&gt;0),ROUND(ROUND($I130,3)*Cenas!$B$39*Cenas!F$43,2),0),"")</f>
        <v/>
      </c>
      <c r="P130" s="124" t="str">
        <f>IF($AC130,IF(AND($I130&lt;&gt;"",$I130&lt;&gt;0),ROUND(ROUND($I130,3)*Cenas!$B$39*Cenas!G$43,2),0),"")</f>
        <v/>
      </c>
      <c r="Q130" s="124" t="str">
        <f>IF($AC130,IF(AND($I130&lt;&gt;"",$I130&lt;&gt;0),ROUND(ROUND($I130,3)*Cenas!$B$39*Cenas!H$43,2),0),"")</f>
        <v/>
      </c>
      <c r="R130" s="147" t="str">
        <f>IF($AC130,IF(AND($I130&lt;&gt;"",$I130&lt;&gt;0),ROUND(ROUND($I130,3)*Cenas!$B$39*Cenas!I$43,2),0),"")</f>
        <v/>
      </c>
      <c r="U130" s="1" t="e">
        <f t="shared" si="9"/>
        <v>#REF!</v>
      </c>
      <c r="V130" s="1" t="b">
        <f t="shared" si="10"/>
        <v>0</v>
      </c>
      <c r="W130" s="1" t="b">
        <f t="shared" si="11"/>
        <v>0</v>
      </c>
      <c r="X130" s="1" t="e">
        <f>OR(AND(Z130,AA130,#REF!&gt;=0.35*'Daļu izvēle'!J127),NOT(Y130))</f>
        <v>#REF!</v>
      </c>
      <c r="Y130" s="1" t="b">
        <f>AND(NOT(ISBLANK('Daļu izvēle'!AC127)),A130="x")</f>
        <v>0</v>
      </c>
      <c r="Z130" t="b">
        <f t="shared" si="12"/>
        <v>1</v>
      </c>
      <c r="AA130" t="b">
        <f t="shared" si="13"/>
        <v>1</v>
      </c>
      <c r="AC130" s="57" t="b">
        <f>AND($A130="x",'Daļu izvēle'!AC127&lt;&gt;"",'Daļu izvēle'!AC127&lt;&gt;0)</f>
        <v>0</v>
      </c>
      <c r="AD130" s="57" t="b">
        <f t="shared" si="14"/>
        <v>0</v>
      </c>
      <c r="AE130" s="57" t="b">
        <f t="shared" si="15"/>
        <v>1</v>
      </c>
    </row>
    <row r="131" spans="1:31" hidden="1" x14ac:dyDescent="0.3">
      <c r="A131" s="324" t="str">
        <f>SUBSTITUTE('Daļu izvēle'!A128,"0","")</f>
        <v/>
      </c>
      <c r="B131" s="365">
        <f>'Daļu izvēle'!B128</f>
        <v>120</v>
      </c>
      <c r="C131" s="365" t="str">
        <f>'Daļu izvēle'!C128</f>
        <v>Rietumvidzeme</v>
      </c>
      <c r="D131" s="366" t="str">
        <f>'Daļu izvēle'!D128</f>
        <v>Valmieras</v>
      </c>
      <c r="E131" s="467">
        <f>'Daļu izvēle'!AC128</f>
        <v>0</v>
      </c>
      <c r="F131" s="467">
        <f>'Daļu izvēle'!AD128</f>
        <v>0</v>
      </c>
      <c r="G131" s="125">
        <f>'Daļu izvēle'!AE128</f>
        <v>0</v>
      </c>
      <c r="H131" s="126">
        <f>'Daļu izvēle'!AF128</f>
        <v>0</v>
      </c>
      <c r="I131" s="383"/>
      <c r="J131" s="477">
        <f t="shared" si="8"/>
        <v>0</v>
      </c>
      <c r="K131" s="124" t="str">
        <f>IF($AC131,IF(AND($I131&lt;&gt;"",$I131&lt;&gt;0),ROUND(ROUND($I131,3)*Cenas!$B$39*Cenas!B$43,2),0),"")</f>
        <v/>
      </c>
      <c r="L131" s="124" t="str">
        <f>IF($AC131,IF(AND($I131&lt;&gt;"",$I131&lt;&gt;0),ROUND(ROUND($I131,3)*Cenas!$B$39*Cenas!C$43,2),0),"")</f>
        <v/>
      </c>
      <c r="M131" s="124" t="str">
        <f>IF($AC131,IF(AND($I131&lt;&gt;"",$I131&lt;&gt;0),ROUND(ROUND($I131,3)*Cenas!$B$39*Cenas!D$43,2),0),"")</f>
        <v/>
      </c>
      <c r="N131" s="124" t="str">
        <f>IF($AC131,IF(AND($I131&lt;&gt;"",$I131&lt;&gt;0),ROUND(ROUND($I131,3)*Cenas!$B$39*Cenas!E$43,2),0),"")</f>
        <v/>
      </c>
      <c r="O131" s="124" t="str">
        <f>IF($AC131,IF(AND($I131&lt;&gt;"",$I131&lt;&gt;0),ROUND(ROUND($I131,3)*Cenas!$B$39*Cenas!F$43,2),0),"")</f>
        <v/>
      </c>
      <c r="P131" s="124" t="str">
        <f>IF($AC131,IF(AND($I131&lt;&gt;"",$I131&lt;&gt;0),ROUND(ROUND($I131,3)*Cenas!$B$39*Cenas!G$43,2),0),"")</f>
        <v/>
      </c>
      <c r="Q131" s="124" t="str">
        <f>IF($AC131,IF(AND($I131&lt;&gt;"",$I131&lt;&gt;0),ROUND(ROUND($I131,3)*Cenas!$B$39*Cenas!H$43,2),0),"")</f>
        <v/>
      </c>
      <c r="R131" s="147" t="str">
        <f>IF($AC131,IF(AND($I131&lt;&gt;"",$I131&lt;&gt;0),ROUND(ROUND($I131,3)*Cenas!$B$39*Cenas!I$43,2),0),"")</f>
        <v/>
      </c>
      <c r="U131" s="1" t="e">
        <f t="shared" si="9"/>
        <v>#REF!</v>
      </c>
      <c r="V131" s="1" t="b">
        <f t="shared" si="10"/>
        <v>0</v>
      </c>
      <c r="W131" s="1" t="b">
        <f t="shared" si="11"/>
        <v>0</v>
      </c>
      <c r="X131" s="1" t="e">
        <f>OR(AND(Z131,AA131,#REF!&gt;=0.35*'Daļu izvēle'!J128),NOT(Y131))</f>
        <v>#REF!</v>
      </c>
      <c r="Y131" s="1" t="b">
        <f>AND(NOT(ISBLANK('Daļu izvēle'!AC128)),A131="x")</f>
        <v>0</v>
      </c>
      <c r="Z131" t="b">
        <f t="shared" si="12"/>
        <v>1</v>
      </c>
      <c r="AA131" t="b">
        <f t="shared" si="13"/>
        <v>1</v>
      </c>
      <c r="AC131" s="57" t="b">
        <f>AND($A131="x",'Daļu izvēle'!AC128&lt;&gt;"",'Daļu izvēle'!AC128&lt;&gt;0)</f>
        <v>0</v>
      </c>
      <c r="AD131" s="57" t="b">
        <f t="shared" si="14"/>
        <v>0</v>
      </c>
      <c r="AE131" s="57" t="b">
        <f t="shared" si="15"/>
        <v>1</v>
      </c>
    </row>
    <row r="132" spans="1:31" hidden="1" x14ac:dyDescent="0.3">
      <c r="A132" s="324" t="str">
        <f>SUBSTITUTE('Daļu izvēle'!A129,"0","")</f>
        <v/>
      </c>
      <c r="B132" s="365">
        <f>'Daļu izvēle'!B129</f>
        <v>121</v>
      </c>
      <c r="C132" s="365" t="str">
        <f>'Daļu izvēle'!C129</f>
        <v>Rietumvidzeme</v>
      </c>
      <c r="D132" s="366" t="str">
        <f>'Daļu izvēle'!D129</f>
        <v>Valmieras</v>
      </c>
      <c r="E132" s="467">
        <f>'Daļu izvēle'!AC129</f>
        <v>0</v>
      </c>
      <c r="F132" s="467">
        <f>'Daļu izvēle'!AD129</f>
        <v>0</v>
      </c>
      <c r="G132" s="125">
        <f>'Daļu izvēle'!AE129</f>
        <v>0</v>
      </c>
      <c r="H132" s="126">
        <f>'Daļu izvēle'!AF129</f>
        <v>0</v>
      </c>
      <c r="I132" s="383"/>
      <c r="J132" s="477">
        <f t="shared" si="8"/>
        <v>0</v>
      </c>
      <c r="K132" s="124" t="str">
        <f>IF($AC132,IF(AND($I132&lt;&gt;"",$I132&lt;&gt;0),ROUND(ROUND($I132,3)*Cenas!$B$39*Cenas!B$43,2),0),"")</f>
        <v/>
      </c>
      <c r="L132" s="124" t="str">
        <f>IF($AC132,IF(AND($I132&lt;&gt;"",$I132&lt;&gt;0),ROUND(ROUND($I132,3)*Cenas!$B$39*Cenas!C$43,2),0),"")</f>
        <v/>
      </c>
      <c r="M132" s="124" t="str">
        <f>IF($AC132,IF(AND($I132&lt;&gt;"",$I132&lt;&gt;0),ROUND(ROUND($I132,3)*Cenas!$B$39*Cenas!D$43,2),0),"")</f>
        <v/>
      </c>
      <c r="N132" s="124" t="str">
        <f>IF($AC132,IF(AND($I132&lt;&gt;"",$I132&lt;&gt;0),ROUND(ROUND($I132,3)*Cenas!$B$39*Cenas!E$43,2),0),"")</f>
        <v/>
      </c>
      <c r="O132" s="124" t="str">
        <f>IF($AC132,IF(AND($I132&lt;&gt;"",$I132&lt;&gt;0),ROUND(ROUND($I132,3)*Cenas!$B$39*Cenas!F$43,2),0),"")</f>
        <v/>
      </c>
      <c r="P132" s="124" t="str">
        <f>IF($AC132,IF(AND($I132&lt;&gt;"",$I132&lt;&gt;0),ROUND(ROUND($I132,3)*Cenas!$B$39*Cenas!G$43,2),0),"")</f>
        <v/>
      </c>
      <c r="Q132" s="124" t="str">
        <f>IF($AC132,IF(AND($I132&lt;&gt;"",$I132&lt;&gt;0),ROUND(ROUND($I132,3)*Cenas!$B$39*Cenas!H$43,2),0),"")</f>
        <v/>
      </c>
      <c r="R132" s="147" t="str">
        <f>IF($AC132,IF(AND($I132&lt;&gt;"",$I132&lt;&gt;0),ROUND(ROUND($I132,3)*Cenas!$B$39*Cenas!I$43,2),0),"")</f>
        <v/>
      </c>
      <c r="U132" s="1" t="e">
        <f t="shared" si="9"/>
        <v>#REF!</v>
      </c>
      <c r="V132" s="1" t="b">
        <f t="shared" si="10"/>
        <v>0</v>
      </c>
      <c r="W132" s="1" t="b">
        <f t="shared" si="11"/>
        <v>0</v>
      </c>
      <c r="X132" s="1" t="e">
        <f>OR(AND(Z132,AA132,#REF!&gt;=0.35*'Daļu izvēle'!J129),NOT(Y132))</f>
        <v>#REF!</v>
      </c>
      <c r="Y132" s="1" t="b">
        <f>AND(NOT(ISBLANK('Daļu izvēle'!AC129)),A132="x")</f>
        <v>0</v>
      </c>
      <c r="Z132" t="b">
        <f t="shared" si="12"/>
        <v>1</v>
      </c>
      <c r="AA132" t="b">
        <f t="shared" si="13"/>
        <v>1</v>
      </c>
      <c r="AC132" s="57" t="b">
        <f>AND($A132="x",'Daļu izvēle'!AC129&lt;&gt;"",'Daļu izvēle'!AC129&lt;&gt;0)</f>
        <v>0</v>
      </c>
      <c r="AD132" s="57" t="b">
        <f t="shared" si="14"/>
        <v>0</v>
      </c>
      <c r="AE132" s="57" t="b">
        <f t="shared" si="15"/>
        <v>1</v>
      </c>
    </row>
    <row r="133" spans="1:31" hidden="1" x14ac:dyDescent="0.3">
      <c r="A133" s="324" t="str">
        <f>SUBSTITUTE('Daļu izvēle'!A130,"0","")</f>
        <v/>
      </c>
      <c r="B133" s="365">
        <f>'Daļu izvēle'!B130</f>
        <v>122</v>
      </c>
      <c r="C133" s="365" t="str">
        <f>'Daļu izvēle'!C130</f>
        <v>Rietumvidzeme</v>
      </c>
      <c r="D133" s="366" t="str">
        <f>'Daļu izvēle'!D130</f>
        <v>Valmieras</v>
      </c>
      <c r="E133" s="467">
        <f>'Daļu izvēle'!AC130</f>
        <v>0</v>
      </c>
      <c r="F133" s="467">
        <f>'Daļu izvēle'!AD130</f>
        <v>0</v>
      </c>
      <c r="G133" s="125">
        <f>'Daļu izvēle'!AE130</f>
        <v>0</v>
      </c>
      <c r="H133" s="126">
        <f>'Daļu izvēle'!AF130</f>
        <v>0</v>
      </c>
      <c r="I133" s="383"/>
      <c r="J133" s="477">
        <f t="shared" si="8"/>
        <v>0</v>
      </c>
      <c r="K133" s="124" t="str">
        <f>IF($AC133,IF(AND($I133&lt;&gt;"",$I133&lt;&gt;0),ROUND(ROUND($I133,3)*Cenas!$B$39*Cenas!B$43,2),0),"")</f>
        <v/>
      </c>
      <c r="L133" s="124" t="str">
        <f>IF($AC133,IF(AND($I133&lt;&gt;"",$I133&lt;&gt;0),ROUND(ROUND($I133,3)*Cenas!$B$39*Cenas!C$43,2),0),"")</f>
        <v/>
      </c>
      <c r="M133" s="124" t="str">
        <f>IF($AC133,IF(AND($I133&lt;&gt;"",$I133&lt;&gt;0),ROUND(ROUND($I133,3)*Cenas!$B$39*Cenas!D$43,2),0),"")</f>
        <v/>
      </c>
      <c r="N133" s="124" t="str">
        <f>IF($AC133,IF(AND($I133&lt;&gt;"",$I133&lt;&gt;0),ROUND(ROUND($I133,3)*Cenas!$B$39*Cenas!E$43,2),0),"")</f>
        <v/>
      </c>
      <c r="O133" s="124" t="str">
        <f>IF($AC133,IF(AND($I133&lt;&gt;"",$I133&lt;&gt;0),ROUND(ROUND($I133,3)*Cenas!$B$39*Cenas!F$43,2),0),"")</f>
        <v/>
      </c>
      <c r="P133" s="124" t="str">
        <f>IF($AC133,IF(AND($I133&lt;&gt;"",$I133&lt;&gt;0),ROUND(ROUND($I133,3)*Cenas!$B$39*Cenas!G$43,2),0),"")</f>
        <v/>
      </c>
      <c r="Q133" s="124" t="str">
        <f>IF($AC133,IF(AND($I133&lt;&gt;"",$I133&lt;&gt;0),ROUND(ROUND($I133,3)*Cenas!$B$39*Cenas!H$43,2),0),"")</f>
        <v/>
      </c>
      <c r="R133" s="147" t="str">
        <f>IF($AC133,IF(AND($I133&lt;&gt;"",$I133&lt;&gt;0),ROUND(ROUND($I133,3)*Cenas!$B$39*Cenas!I$43,2),0),"")</f>
        <v/>
      </c>
      <c r="U133" s="1" t="e">
        <f t="shared" si="9"/>
        <v>#REF!</v>
      </c>
      <c r="V133" s="1" t="b">
        <f t="shared" si="10"/>
        <v>0</v>
      </c>
      <c r="W133" s="1" t="b">
        <f t="shared" si="11"/>
        <v>0</v>
      </c>
      <c r="X133" s="1" t="e">
        <f>OR(AND(Z133,AA133,#REF!&gt;=0.35*'Daļu izvēle'!J130),NOT(Y133))</f>
        <v>#REF!</v>
      </c>
      <c r="Y133" s="1" t="b">
        <f>AND(NOT(ISBLANK('Daļu izvēle'!AC130)),A133="x")</f>
        <v>0</v>
      </c>
      <c r="Z133" t="b">
        <f t="shared" si="12"/>
        <v>1</v>
      </c>
      <c r="AA133" t="b">
        <f t="shared" si="13"/>
        <v>1</v>
      </c>
      <c r="AC133" s="57" t="b">
        <f>AND($A133="x",'Daļu izvēle'!AC130&lt;&gt;"",'Daļu izvēle'!AC130&lt;&gt;0)</f>
        <v>0</v>
      </c>
      <c r="AD133" s="57" t="b">
        <f t="shared" si="14"/>
        <v>0</v>
      </c>
      <c r="AE133" s="57" t="b">
        <f t="shared" si="15"/>
        <v>1</v>
      </c>
    </row>
    <row r="134" spans="1:31" hidden="1" x14ac:dyDescent="0.3">
      <c r="A134" s="324" t="str">
        <f>SUBSTITUTE('Daļu izvēle'!A131,"0","")</f>
        <v/>
      </c>
      <c r="B134" s="365">
        <f>'Daļu izvēle'!B131</f>
        <v>123</v>
      </c>
      <c r="C134" s="365" t="str">
        <f>'Daļu izvēle'!C131</f>
        <v>Rietumvidzeme</v>
      </c>
      <c r="D134" s="366" t="str">
        <f>'Daļu izvēle'!D131</f>
        <v>Valmieras</v>
      </c>
      <c r="E134" s="467">
        <f>'Daļu izvēle'!AC131</f>
        <v>50</v>
      </c>
      <c r="F134" s="467">
        <f>'Daļu izvēle'!AD131</f>
        <v>0</v>
      </c>
      <c r="G134" s="125">
        <f>'Daļu izvēle'!AE131</f>
        <v>0</v>
      </c>
      <c r="H134" s="126">
        <f>'Daļu izvēle'!AF131</f>
        <v>0</v>
      </c>
      <c r="I134" s="383"/>
      <c r="J134" s="477">
        <f t="shared" si="8"/>
        <v>0</v>
      </c>
      <c r="K134" s="124" t="str">
        <f>IF($AC134,IF(AND($I134&lt;&gt;"",$I134&lt;&gt;0),ROUND(ROUND($I134,3)*Cenas!$B$39*Cenas!B$43,2),0),"")</f>
        <v/>
      </c>
      <c r="L134" s="124" t="str">
        <f>IF($AC134,IF(AND($I134&lt;&gt;"",$I134&lt;&gt;0),ROUND(ROUND($I134,3)*Cenas!$B$39*Cenas!C$43,2),0),"")</f>
        <v/>
      </c>
      <c r="M134" s="124" t="str">
        <f>IF($AC134,IF(AND($I134&lt;&gt;"",$I134&lt;&gt;0),ROUND(ROUND($I134,3)*Cenas!$B$39*Cenas!D$43,2),0),"")</f>
        <v/>
      </c>
      <c r="N134" s="124" t="str">
        <f>IF($AC134,IF(AND($I134&lt;&gt;"",$I134&lt;&gt;0),ROUND(ROUND($I134,3)*Cenas!$B$39*Cenas!E$43,2),0),"")</f>
        <v/>
      </c>
      <c r="O134" s="124" t="str">
        <f>IF($AC134,IF(AND($I134&lt;&gt;"",$I134&lt;&gt;0),ROUND(ROUND($I134,3)*Cenas!$B$39*Cenas!F$43,2),0),"")</f>
        <v/>
      </c>
      <c r="P134" s="124" t="str">
        <f>IF($AC134,IF(AND($I134&lt;&gt;"",$I134&lt;&gt;0),ROUND(ROUND($I134,3)*Cenas!$B$39*Cenas!G$43,2),0),"")</f>
        <v/>
      </c>
      <c r="Q134" s="124" t="str">
        <f>IF($AC134,IF(AND($I134&lt;&gt;"",$I134&lt;&gt;0),ROUND(ROUND($I134,3)*Cenas!$B$39*Cenas!H$43,2),0),"")</f>
        <v/>
      </c>
      <c r="R134" s="147" t="str">
        <f>IF($AC134,IF(AND($I134&lt;&gt;"",$I134&lt;&gt;0),ROUND(ROUND($I134,3)*Cenas!$B$39*Cenas!I$43,2),0),"")</f>
        <v/>
      </c>
      <c r="U134" s="1" t="e">
        <f t="shared" si="9"/>
        <v>#REF!</v>
      </c>
      <c r="V134" s="1" t="b">
        <f t="shared" si="10"/>
        <v>0</v>
      </c>
      <c r="W134" s="1" t="b">
        <f t="shared" si="11"/>
        <v>0</v>
      </c>
      <c r="X134" s="1" t="e">
        <f>OR(AND(Z134,AA134,#REF!&gt;=0.35*'Daļu izvēle'!J131),NOT(Y134))</f>
        <v>#REF!</v>
      </c>
      <c r="Y134" s="1" t="b">
        <f>AND(NOT(ISBLANK('Daļu izvēle'!AC131)),A134="x")</f>
        <v>0</v>
      </c>
      <c r="Z134" t="b">
        <f t="shared" si="12"/>
        <v>1</v>
      </c>
      <c r="AA134" t="b">
        <f t="shared" si="13"/>
        <v>1</v>
      </c>
      <c r="AC134" s="57" t="b">
        <f>AND($A134="x",'Daļu izvēle'!AC131&lt;&gt;"",'Daļu izvēle'!AC131&lt;&gt;0)</f>
        <v>0</v>
      </c>
      <c r="AD134" s="57" t="b">
        <f t="shared" si="14"/>
        <v>0</v>
      </c>
      <c r="AE134" s="57" t="b">
        <f t="shared" si="15"/>
        <v>1</v>
      </c>
    </row>
    <row r="135" spans="1:31" hidden="1" x14ac:dyDescent="0.3">
      <c r="A135" s="324" t="str">
        <f>SUBSTITUTE('Daļu izvēle'!A132,"0","")</f>
        <v/>
      </c>
      <c r="B135" s="365">
        <f>'Daļu izvēle'!B132</f>
        <v>124</v>
      </c>
      <c r="C135" s="365" t="str">
        <f>'Daļu izvēle'!C132</f>
        <v>Rietumvidzeme</v>
      </c>
      <c r="D135" s="366" t="str">
        <f>'Daļu izvēle'!D132</f>
        <v>Valmieras</v>
      </c>
      <c r="E135" s="467">
        <f>'Daļu izvēle'!AC132</f>
        <v>100</v>
      </c>
      <c r="F135" s="467">
        <f>'Daļu izvēle'!AD132</f>
        <v>70</v>
      </c>
      <c r="G135" s="125">
        <f>'Daļu izvēle'!AE132</f>
        <v>0</v>
      </c>
      <c r="H135" s="126">
        <f>'Daļu izvēle'!AF132</f>
        <v>0</v>
      </c>
      <c r="I135" s="383"/>
      <c r="J135" s="477">
        <f t="shared" si="8"/>
        <v>0</v>
      </c>
      <c r="K135" s="124" t="str">
        <f>IF($AC135,IF(AND($I135&lt;&gt;"",$I135&lt;&gt;0),ROUND(ROUND($I135,3)*Cenas!$B$39*Cenas!B$43,2),0),"")</f>
        <v/>
      </c>
      <c r="L135" s="124" t="str">
        <f>IF($AC135,IF(AND($I135&lt;&gt;"",$I135&lt;&gt;0),ROUND(ROUND($I135,3)*Cenas!$B$39*Cenas!C$43,2),0),"")</f>
        <v/>
      </c>
      <c r="M135" s="124" t="str">
        <f>IF($AC135,IF(AND($I135&lt;&gt;"",$I135&lt;&gt;0),ROUND(ROUND($I135,3)*Cenas!$B$39*Cenas!D$43,2),0),"")</f>
        <v/>
      </c>
      <c r="N135" s="124" t="str">
        <f>IF($AC135,IF(AND($I135&lt;&gt;"",$I135&lt;&gt;0),ROUND(ROUND($I135,3)*Cenas!$B$39*Cenas!E$43,2),0),"")</f>
        <v/>
      </c>
      <c r="O135" s="124" t="str">
        <f>IF($AC135,IF(AND($I135&lt;&gt;"",$I135&lt;&gt;0),ROUND(ROUND($I135,3)*Cenas!$B$39*Cenas!F$43,2),0),"")</f>
        <v/>
      </c>
      <c r="P135" s="124" t="str">
        <f>IF($AC135,IF(AND($I135&lt;&gt;"",$I135&lt;&gt;0),ROUND(ROUND($I135,3)*Cenas!$B$39*Cenas!G$43,2),0),"")</f>
        <v/>
      </c>
      <c r="Q135" s="124" t="str">
        <f>IF($AC135,IF(AND($I135&lt;&gt;"",$I135&lt;&gt;0),ROUND(ROUND($I135,3)*Cenas!$B$39*Cenas!H$43,2),0),"")</f>
        <v/>
      </c>
      <c r="R135" s="147" t="str">
        <f>IF($AC135,IF(AND($I135&lt;&gt;"",$I135&lt;&gt;0),ROUND(ROUND($I135,3)*Cenas!$B$39*Cenas!I$43,2),0),"")</f>
        <v/>
      </c>
      <c r="U135" s="1" t="e">
        <f t="shared" si="9"/>
        <v>#REF!</v>
      </c>
      <c r="V135" s="1" t="b">
        <f t="shared" si="10"/>
        <v>0</v>
      </c>
      <c r="W135" s="1" t="b">
        <f t="shared" si="11"/>
        <v>0</v>
      </c>
      <c r="X135" s="1" t="e">
        <f>OR(AND(Z135,AA135,#REF!&gt;=0.35*'Daļu izvēle'!J132),NOT(Y135))</f>
        <v>#REF!</v>
      </c>
      <c r="Y135" s="1" t="b">
        <f>AND(NOT(ISBLANK('Daļu izvēle'!AC132)),A135="x")</f>
        <v>0</v>
      </c>
      <c r="Z135" t="b">
        <f t="shared" si="12"/>
        <v>1</v>
      </c>
      <c r="AA135" t="b">
        <f t="shared" si="13"/>
        <v>1</v>
      </c>
      <c r="AC135" s="57" t="b">
        <f>AND($A135="x",'Daļu izvēle'!AC132&lt;&gt;"",'Daļu izvēle'!AC132&lt;&gt;0)</f>
        <v>0</v>
      </c>
      <c r="AD135" s="57" t="b">
        <f t="shared" si="14"/>
        <v>0</v>
      </c>
      <c r="AE135" s="57" t="b">
        <f t="shared" si="15"/>
        <v>1</v>
      </c>
    </row>
    <row r="136" spans="1:31" hidden="1" x14ac:dyDescent="0.3">
      <c r="A136" s="324" t="str">
        <f>SUBSTITUTE('Daļu izvēle'!A133,"0","")</f>
        <v/>
      </c>
      <c r="B136" s="365">
        <f>'Daļu izvēle'!B133</f>
        <v>125</v>
      </c>
      <c r="C136" s="365" t="str">
        <f>'Daļu izvēle'!C133</f>
        <v>Rietumvidzeme</v>
      </c>
      <c r="D136" s="366" t="str">
        <f>'Daļu izvēle'!D133</f>
        <v>Ropažu</v>
      </c>
      <c r="E136" s="467">
        <f>'Daļu izvēle'!AC133</f>
        <v>60</v>
      </c>
      <c r="F136" s="467">
        <f>'Daļu izvēle'!AD133</f>
        <v>40</v>
      </c>
      <c r="G136" s="125">
        <f>'Daļu izvēle'!AE133</f>
        <v>0</v>
      </c>
      <c r="H136" s="126">
        <f>'Daļu izvēle'!AF133</f>
        <v>0</v>
      </c>
      <c r="I136" s="383"/>
      <c r="J136" s="477">
        <f t="shared" si="8"/>
        <v>0</v>
      </c>
      <c r="K136" s="124" t="str">
        <f>IF($AC136,IF(AND($I136&lt;&gt;"",$I136&lt;&gt;0),ROUND(ROUND($I136,3)*Cenas!$B$39*Cenas!B$43,2),0),"")</f>
        <v/>
      </c>
      <c r="L136" s="124" t="str">
        <f>IF($AC136,IF(AND($I136&lt;&gt;"",$I136&lt;&gt;0),ROUND(ROUND($I136,3)*Cenas!$B$39*Cenas!C$43,2),0),"")</f>
        <v/>
      </c>
      <c r="M136" s="124" t="str">
        <f>IF($AC136,IF(AND($I136&lt;&gt;"",$I136&lt;&gt;0),ROUND(ROUND($I136,3)*Cenas!$B$39*Cenas!D$43,2),0),"")</f>
        <v/>
      </c>
      <c r="N136" s="124" t="str">
        <f>IF($AC136,IF(AND($I136&lt;&gt;"",$I136&lt;&gt;0),ROUND(ROUND($I136,3)*Cenas!$B$39*Cenas!E$43,2),0),"")</f>
        <v/>
      </c>
      <c r="O136" s="124" t="str">
        <f>IF($AC136,IF(AND($I136&lt;&gt;"",$I136&lt;&gt;0),ROUND(ROUND($I136,3)*Cenas!$B$39*Cenas!F$43,2),0),"")</f>
        <v/>
      </c>
      <c r="P136" s="124" t="str">
        <f>IF($AC136,IF(AND($I136&lt;&gt;"",$I136&lt;&gt;0),ROUND(ROUND($I136,3)*Cenas!$B$39*Cenas!G$43,2),0),"")</f>
        <v/>
      </c>
      <c r="Q136" s="124" t="str">
        <f>IF($AC136,IF(AND($I136&lt;&gt;"",$I136&lt;&gt;0),ROUND(ROUND($I136,3)*Cenas!$B$39*Cenas!H$43,2),0),"")</f>
        <v/>
      </c>
      <c r="R136" s="147" t="str">
        <f>IF($AC136,IF(AND($I136&lt;&gt;"",$I136&lt;&gt;0),ROUND(ROUND($I136,3)*Cenas!$B$39*Cenas!I$43,2),0),"")</f>
        <v/>
      </c>
      <c r="U136" s="1" t="e">
        <f t="shared" si="9"/>
        <v>#REF!</v>
      </c>
      <c r="V136" s="1" t="b">
        <f t="shared" si="10"/>
        <v>0</v>
      </c>
      <c r="W136" s="1" t="b">
        <f t="shared" si="11"/>
        <v>0</v>
      </c>
      <c r="X136" s="1" t="e">
        <f>OR(AND(Z136,AA136,#REF!&gt;=0.35*'Daļu izvēle'!J133),NOT(Y136))</f>
        <v>#REF!</v>
      </c>
      <c r="Y136" s="1" t="b">
        <f>AND(NOT(ISBLANK('Daļu izvēle'!AC133)),A136="x")</f>
        <v>0</v>
      </c>
      <c r="Z136" t="b">
        <f t="shared" si="12"/>
        <v>1</v>
      </c>
      <c r="AA136" t="b">
        <f t="shared" si="13"/>
        <v>1</v>
      </c>
      <c r="AC136" s="57" t="b">
        <f>AND($A136="x",'Daļu izvēle'!AC133&lt;&gt;"",'Daļu izvēle'!AC133&lt;&gt;0)</f>
        <v>0</v>
      </c>
      <c r="AD136" s="57" t="b">
        <f t="shared" si="14"/>
        <v>0</v>
      </c>
      <c r="AE136" s="57" t="b">
        <f t="shared" si="15"/>
        <v>1</v>
      </c>
    </row>
    <row r="137" spans="1:31" hidden="1" x14ac:dyDescent="0.3">
      <c r="A137" s="324" t="str">
        <f>SUBSTITUTE('Daļu izvēle'!A134,"0","")</f>
        <v/>
      </c>
      <c r="B137" s="365">
        <f>'Daļu izvēle'!B134</f>
        <v>126</v>
      </c>
      <c r="C137" s="365" t="str">
        <f>'Daļu izvēle'!C134</f>
        <v>Rietumvidzeme</v>
      </c>
      <c r="D137" s="366" t="str">
        <f>'Daļu izvēle'!D134</f>
        <v>Ropažu</v>
      </c>
      <c r="E137" s="467">
        <f>'Daļu izvēle'!AC134</f>
        <v>0</v>
      </c>
      <c r="F137" s="467">
        <f>'Daļu izvēle'!AD134</f>
        <v>0</v>
      </c>
      <c r="G137" s="125">
        <f>'Daļu izvēle'!AE134</f>
        <v>0</v>
      </c>
      <c r="H137" s="126">
        <f>'Daļu izvēle'!AF134</f>
        <v>0</v>
      </c>
      <c r="I137" s="383"/>
      <c r="J137" s="477">
        <f t="shared" si="8"/>
        <v>0</v>
      </c>
      <c r="K137" s="124" t="str">
        <f>IF($AC137,IF(AND($I137&lt;&gt;"",$I137&lt;&gt;0),ROUND(ROUND($I137,3)*Cenas!$B$39*Cenas!B$43,2),0),"")</f>
        <v/>
      </c>
      <c r="L137" s="124" t="str">
        <f>IF($AC137,IF(AND($I137&lt;&gt;"",$I137&lt;&gt;0),ROUND(ROUND($I137,3)*Cenas!$B$39*Cenas!C$43,2),0),"")</f>
        <v/>
      </c>
      <c r="M137" s="124" t="str">
        <f>IF($AC137,IF(AND($I137&lt;&gt;"",$I137&lt;&gt;0),ROUND(ROUND($I137,3)*Cenas!$B$39*Cenas!D$43,2),0),"")</f>
        <v/>
      </c>
      <c r="N137" s="124" t="str">
        <f>IF($AC137,IF(AND($I137&lt;&gt;"",$I137&lt;&gt;0),ROUND(ROUND($I137,3)*Cenas!$B$39*Cenas!E$43,2),0),"")</f>
        <v/>
      </c>
      <c r="O137" s="124" t="str">
        <f>IF($AC137,IF(AND($I137&lt;&gt;"",$I137&lt;&gt;0),ROUND(ROUND($I137,3)*Cenas!$B$39*Cenas!F$43,2),0),"")</f>
        <v/>
      </c>
      <c r="P137" s="124" t="str">
        <f>IF($AC137,IF(AND($I137&lt;&gt;"",$I137&lt;&gt;0),ROUND(ROUND($I137,3)*Cenas!$B$39*Cenas!G$43,2),0),"")</f>
        <v/>
      </c>
      <c r="Q137" s="124" t="str">
        <f>IF($AC137,IF(AND($I137&lt;&gt;"",$I137&lt;&gt;0),ROUND(ROUND($I137,3)*Cenas!$B$39*Cenas!H$43,2),0),"")</f>
        <v/>
      </c>
      <c r="R137" s="147" t="str">
        <f>IF($AC137,IF(AND($I137&lt;&gt;"",$I137&lt;&gt;0),ROUND(ROUND($I137,3)*Cenas!$B$39*Cenas!I$43,2),0),"")</f>
        <v/>
      </c>
      <c r="U137" s="1" t="e">
        <f t="shared" si="9"/>
        <v>#REF!</v>
      </c>
      <c r="V137" s="1" t="b">
        <f t="shared" si="10"/>
        <v>0</v>
      </c>
      <c r="W137" s="1" t="b">
        <f t="shared" si="11"/>
        <v>0</v>
      </c>
      <c r="X137" s="1" t="e">
        <f>OR(AND(Z137,AA137,#REF!&gt;=0.35*'Daļu izvēle'!J134),NOT(Y137))</f>
        <v>#REF!</v>
      </c>
      <c r="Y137" s="1" t="b">
        <f>AND(NOT(ISBLANK('Daļu izvēle'!AC134)),A137="x")</f>
        <v>0</v>
      </c>
      <c r="Z137" t="b">
        <f t="shared" si="12"/>
        <v>1</v>
      </c>
      <c r="AA137" t="b">
        <f t="shared" si="13"/>
        <v>1</v>
      </c>
      <c r="AC137" s="57" t="b">
        <f>AND($A137="x",'Daļu izvēle'!AC134&lt;&gt;"",'Daļu izvēle'!AC134&lt;&gt;0)</f>
        <v>0</v>
      </c>
      <c r="AD137" s="57" t="b">
        <f t="shared" si="14"/>
        <v>0</v>
      </c>
      <c r="AE137" s="57" t="b">
        <f t="shared" si="15"/>
        <v>1</v>
      </c>
    </row>
    <row r="138" spans="1:31" hidden="1" x14ac:dyDescent="0.3">
      <c r="A138" s="324" t="str">
        <f>SUBSTITUTE('Daļu izvēle'!A135,"0","")</f>
        <v/>
      </c>
      <c r="B138" s="365">
        <f>'Daļu izvēle'!B135</f>
        <v>127</v>
      </c>
      <c r="C138" s="365" t="str">
        <f>'Daļu izvēle'!C135</f>
        <v>Rietumvidzeme</v>
      </c>
      <c r="D138" s="366" t="str">
        <f>'Daļu izvēle'!D135</f>
        <v>Ropažu</v>
      </c>
      <c r="E138" s="467">
        <f>'Daļu izvēle'!AC135</f>
        <v>40</v>
      </c>
      <c r="F138" s="467">
        <f>'Daļu izvēle'!AD135</f>
        <v>0</v>
      </c>
      <c r="G138" s="125">
        <f>'Daļu izvēle'!AE135</f>
        <v>0</v>
      </c>
      <c r="H138" s="126">
        <f>'Daļu izvēle'!AF135</f>
        <v>0</v>
      </c>
      <c r="I138" s="383"/>
      <c r="J138" s="477">
        <f t="shared" si="8"/>
        <v>0</v>
      </c>
      <c r="K138" s="124" t="str">
        <f>IF($AC138,IF(AND($I138&lt;&gt;"",$I138&lt;&gt;0),ROUND(ROUND($I138,3)*Cenas!$B$39*Cenas!B$43,2),0),"")</f>
        <v/>
      </c>
      <c r="L138" s="124" t="str">
        <f>IF($AC138,IF(AND($I138&lt;&gt;"",$I138&lt;&gt;0),ROUND(ROUND($I138,3)*Cenas!$B$39*Cenas!C$43,2),0),"")</f>
        <v/>
      </c>
      <c r="M138" s="124" t="str">
        <f>IF($AC138,IF(AND($I138&lt;&gt;"",$I138&lt;&gt;0),ROUND(ROUND($I138,3)*Cenas!$B$39*Cenas!D$43,2),0),"")</f>
        <v/>
      </c>
      <c r="N138" s="124" t="str">
        <f>IF($AC138,IF(AND($I138&lt;&gt;"",$I138&lt;&gt;0),ROUND(ROUND($I138,3)*Cenas!$B$39*Cenas!E$43,2),0),"")</f>
        <v/>
      </c>
      <c r="O138" s="124" t="str">
        <f>IF($AC138,IF(AND($I138&lt;&gt;"",$I138&lt;&gt;0),ROUND(ROUND($I138,3)*Cenas!$B$39*Cenas!F$43,2),0),"")</f>
        <v/>
      </c>
      <c r="P138" s="124" t="str">
        <f>IF($AC138,IF(AND($I138&lt;&gt;"",$I138&lt;&gt;0),ROUND(ROUND($I138,3)*Cenas!$B$39*Cenas!G$43,2),0),"")</f>
        <v/>
      </c>
      <c r="Q138" s="124" t="str">
        <f>IF($AC138,IF(AND($I138&lt;&gt;"",$I138&lt;&gt;0),ROUND(ROUND($I138,3)*Cenas!$B$39*Cenas!H$43,2),0),"")</f>
        <v/>
      </c>
      <c r="R138" s="147" t="str">
        <f>IF($AC138,IF(AND($I138&lt;&gt;"",$I138&lt;&gt;0),ROUND(ROUND($I138,3)*Cenas!$B$39*Cenas!I$43,2),0),"")</f>
        <v/>
      </c>
      <c r="U138" s="1" t="e">
        <f t="shared" si="9"/>
        <v>#REF!</v>
      </c>
      <c r="V138" s="1" t="b">
        <f t="shared" si="10"/>
        <v>0</v>
      </c>
      <c r="W138" s="1" t="b">
        <f t="shared" si="11"/>
        <v>0</v>
      </c>
      <c r="X138" s="1" t="e">
        <f>OR(AND(Z138,AA138,#REF!&gt;=0.35*'Daļu izvēle'!J135),NOT(Y138))</f>
        <v>#REF!</v>
      </c>
      <c r="Y138" s="1" t="b">
        <f>AND(NOT(ISBLANK('Daļu izvēle'!AC135)),A138="x")</f>
        <v>0</v>
      </c>
      <c r="Z138" t="b">
        <f t="shared" si="12"/>
        <v>1</v>
      </c>
      <c r="AA138" t="b">
        <f t="shared" si="13"/>
        <v>1</v>
      </c>
      <c r="AC138" s="57" t="b">
        <f>AND($A138="x",'Daļu izvēle'!AC135&lt;&gt;"",'Daļu izvēle'!AC135&lt;&gt;0)</f>
        <v>0</v>
      </c>
      <c r="AD138" s="57" t="b">
        <f t="shared" si="14"/>
        <v>0</v>
      </c>
      <c r="AE138" s="57" t="b">
        <f t="shared" si="15"/>
        <v>1</v>
      </c>
    </row>
    <row r="139" spans="1:31" hidden="1" x14ac:dyDescent="0.3">
      <c r="A139" s="324" t="str">
        <f>SUBSTITUTE('Daļu izvēle'!A136,"0","")</f>
        <v/>
      </c>
      <c r="B139" s="365">
        <f>'Daļu izvēle'!B136</f>
        <v>128</v>
      </c>
      <c r="C139" s="365" t="str">
        <f>'Daļu izvēle'!C136</f>
        <v>Rietumvidzeme</v>
      </c>
      <c r="D139" s="366" t="str">
        <f>'Daļu izvēle'!D136</f>
        <v>Vēru</v>
      </c>
      <c r="E139" s="467">
        <f>'Daļu izvēle'!AC136</f>
        <v>0</v>
      </c>
      <c r="F139" s="467">
        <f>'Daļu izvēle'!AD136</f>
        <v>0</v>
      </c>
      <c r="G139" s="125">
        <f>'Daļu izvēle'!AE136</f>
        <v>0</v>
      </c>
      <c r="H139" s="126">
        <f>'Daļu izvēle'!AF136</f>
        <v>0</v>
      </c>
      <c r="I139" s="383"/>
      <c r="J139" s="477">
        <f t="shared" si="8"/>
        <v>0</v>
      </c>
      <c r="K139" s="124" t="str">
        <f>IF($AC139,IF(AND($I139&lt;&gt;"",$I139&lt;&gt;0),ROUND(ROUND($I139,3)*Cenas!$B$39*Cenas!B$43,2),0),"")</f>
        <v/>
      </c>
      <c r="L139" s="124" t="str">
        <f>IF($AC139,IF(AND($I139&lt;&gt;"",$I139&lt;&gt;0),ROUND(ROUND($I139,3)*Cenas!$B$39*Cenas!C$43,2),0),"")</f>
        <v/>
      </c>
      <c r="M139" s="124" t="str">
        <f>IF($AC139,IF(AND($I139&lt;&gt;"",$I139&lt;&gt;0),ROUND(ROUND($I139,3)*Cenas!$B$39*Cenas!D$43,2),0),"")</f>
        <v/>
      </c>
      <c r="N139" s="124" t="str">
        <f>IF($AC139,IF(AND($I139&lt;&gt;"",$I139&lt;&gt;0),ROUND(ROUND($I139,3)*Cenas!$B$39*Cenas!E$43,2),0),"")</f>
        <v/>
      </c>
      <c r="O139" s="124" t="str">
        <f>IF($AC139,IF(AND($I139&lt;&gt;"",$I139&lt;&gt;0),ROUND(ROUND($I139,3)*Cenas!$B$39*Cenas!F$43,2),0),"")</f>
        <v/>
      </c>
      <c r="P139" s="124" t="str">
        <f>IF($AC139,IF(AND($I139&lt;&gt;"",$I139&lt;&gt;0),ROUND(ROUND($I139,3)*Cenas!$B$39*Cenas!G$43,2),0),"")</f>
        <v/>
      </c>
      <c r="Q139" s="124" t="str">
        <f>IF($AC139,IF(AND($I139&lt;&gt;"",$I139&lt;&gt;0),ROUND(ROUND($I139,3)*Cenas!$B$39*Cenas!H$43,2),0),"")</f>
        <v/>
      </c>
      <c r="R139" s="147" t="str">
        <f>IF($AC139,IF(AND($I139&lt;&gt;"",$I139&lt;&gt;0),ROUND(ROUND($I139,3)*Cenas!$B$39*Cenas!I$43,2),0),"")</f>
        <v/>
      </c>
      <c r="U139" s="1" t="e">
        <f t="shared" si="9"/>
        <v>#REF!</v>
      </c>
      <c r="V139" s="1" t="b">
        <f t="shared" si="10"/>
        <v>0</v>
      </c>
      <c r="W139" s="1" t="b">
        <f t="shared" si="11"/>
        <v>0</v>
      </c>
      <c r="X139" s="1" t="e">
        <f>OR(AND(Z139,AA139,#REF!&gt;=0.35*'Daļu izvēle'!J136),NOT(Y139))</f>
        <v>#REF!</v>
      </c>
      <c r="Y139" s="1" t="b">
        <f>AND(NOT(ISBLANK('Daļu izvēle'!AC136)),A139="x")</f>
        <v>0</v>
      </c>
      <c r="Z139" t="b">
        <f t="shared" si="12"/>
        <v>1</v>
      </c>
      <c r="AA139" t="b">
        <f t="shared" si="13"/>
        <v>1</v>
      </c>
      <c r="AC139" s="57" t="b">
        <f>AND($A139="x",'Daļu izvēle'!AC136&lt;&gt;"",'Daļu izvēle'!AC136&lt;&gt;0)</f>
        <v>0</v>
      </c>
      <c r="AD139" s="57" t="b">
        <f t="shared" si="14"/>
        <v>0</v>
      </c>
      <c r="AE139" s="57" t="b">
        <f t="shared" si="15"/>
        <v>1</v>
      </c>
    </row>
    <row r="140" spans="1:31" hidden="1" x14ac:dyDescent="0.3">
      <c r="A140" s="324" t="str">
        <f>SUBSTITUTE('Daļu izvēle'!A137,"0","")</f>
        <v/>
      </c>
      <c r="B140" s="365">
        <f>'Daļu izvēle'!B137</f>
        <v>129</v>
      </c>
      <c r="C140" s="365" t="str">
        <f>'Daļu izvēle'!C137</f>
        <v>Rietumvidzeme</v>
      </c>
      <c r="D140" s="366" t="str">
        <f>'Daļu izvēle'!D137</f>
        <v>Vēru</v>
      </c>
      <c r="E140" s="467">
        <f>'Daļu izvēle'!AC137</f>
        <v>0</v>
      </c>
      <c r="F140" s="467">
        <f>'Daļu izvēle'!AD137</f>
        <v>0</v>
      </c>
      <c r="G140" s="125">
        <f>'Daļu izvēle'!AE137</f>
        <v>0</v>
      </c>
      <c r="H140" s="126">
        <f>'Daļu izvēle'!AF137</f>
        <v>0</v>
      </c>
      <c r="I140" s="383"/>
      <c r="J140" s="477">
        <f t="shared" si="8"/>
        <v>0</v>
      </c>
      <c r="K140" s="124" t="str">
        <f>IF($AC140,IF(AND($I140&lt;&gt;"",$I140&lt;&gt;0),ROUND(ROUND($I140,3)*Cenas!$B$39*Cenas!B$43,2),0),"")</f>
        <v/>
      </c>
      <c r="L140" s="124" t="str">
        <f>IF($AC140,IF(AND($I140&lt;&gt;"",$I140&lt;&gt;0),ROUND(ROUND($I140,3)*Cenas!$B$39*Cenas!C$43,2),0),"")</f>
        <v/>
      </c>
      <c r="M140" s="124" t="str">
        <f>IF($AC140,IF(AND($I140&lt;&gt;"",$I140&lt;&gt;0),ROUND(ROUND($I140,3)*Cenas!$B$39*Cenas!D$43,2),0),"")</f>
        <v/>
      </c>
      <c r="N140" s="124" t="str">
        <f>IF($AC140,IF(AND($I140&lt;&gt;"",$I140&lt;&gt;0),ROUND(ROUND($I140,3)*Cenas!$B$39*Cenas!E$43,2),0),"")</f>
        <v/>
      </c>
      <c r="O140" s="124" t="str">
        <f>IF($AC140,IF(AND($I140&lt;&gt;"",$I140&lt;&gt;0),ROUND(ROUND($I140,3)*Cenas!$B$39*Cenas!F$43,2),0),"")</f>
        <v/>
      </c>
      <c r="P140" s="124" t="str">
        <f>IF($AC140,IF(AND($I140&lt;&gt;"",$I140&lt;&gt;0),ROUND(ROUND($I140,3)*Cenas!$B$39*Cenas!G$43,2),0),"")</f>
        <v/>
      </c>
      <c r="Q140" s="124" t="str">
        <f>IF($AC140,IF(AND($I140&lt;&gt;"",$I140&lt;&gt;0),ROUND(ROUND($I140,3)*Cenas!$B$39*Cenas!H$43,2),0),"")</f>
        <v/>
      </c>
      <c r="R140" s="147" t="str">
        <f>IF($AC140,IF(AND($I140&lt;&gt;"",$I140&lt;&gt;0),ROUND(ROUND($I140,3)*Cenas!$B$39*Cenas!I$43,2),0),"")</f>
        <v/>
      </c>
      <c r="U140" s="1" t="e">
        <f t="shared" si="9"/>
        <v>#REF!</v>
      </c>
      <c r="V140" s="1" t="b">
        <f t="shared" si="10"/>
        <v>0</v>
      </c>
      <c r="W140" s="1" t="b">
        <f t="shared" si="11"/>
        <v>0</v>
      </c>
      <c r="X140" s="1" t="e">
        <f>OR(AND(Z140,AA140,#REF!&gt;=0.35*'Daļu izvēle'!J137),NOT(Y140))</f>
        <v>#REF!</v>
      </c>
      <c r="Y140" s="1" t="b">
        <f>AND(NOT(ISBLANK('Daļu izvēle'!AC137)),A140="x")</f>
        <v>0</v>
      </c>
      <c r="Z140" t="b">
        <f t="shared" si="12"/>
        <v>1</v>
      </c>
      <c r="AA140" t="b">
        <f t="shared" si="13"/>
        <v>1</v>
      </c>
      <c r="AC140" s="57" t="b">
        <f>AND($A140="x",'Daļu izvēle'!AC137&lt;&gt;"",'Daļu izvēle'!AC137&lt;&gt;0)</f>
        <v>0</v>
      </c>
      <c r="AD140" s="57" t="b">
        <f t="shared" si="14"/>
        <v>0</v>
      </c>
      <c r="AE140" s="57" t="b">
        <f t="shared" si="15"/>
        <v>1</v>
      </c>
    </row>
    <row r="141" spans="1:31" hidden="1" x14ac:dyDescent="0.3">
      <c r="A141" s="324" t="str">
        <f>SUBSTITUTE('Daļu izvēle'!A138,"0","")</f>
        <v/>
      </c>
      <c r="B141" s="365">
        <f>'Daļu izvēle'!B138</f>
        <v>130</v>
      </c>
      <c r="C141" s="365" t="str">
        <f>'Daļu izvēle'!C138</f>
        <v>Rietumvidzeme</v>
      </c>
      <c r="D141" s="366" t="str">
        <f>'Daļu izvēle'!D138</f>
        <v>Vēru</v>
      </c>
      <c r="E141" s="467">
        <f>'Daļu izvēle'!AC138</f>
        <v>0</v>
      </c>
      <c r="F141" s="467">
        <f>'Daļu izvēle'!AD138</f>
        <v>0</v>
      </c>
      <c r="G141" s="125">
        <f>'Daļu izvēle'!AE138</f>
        <v>0</v>
      </c>
      <c r="H141" s="126">
        <f>'Daļu izvēle'!AF138</f>
        <v>0</v>
      </c>
      <c r="I141" s="383"/>
      <c r="J141" s="477">
        <f t="shared" ref="J141:J204" si="16">IF(AND(K141&lt;&gt;"",L141&lt;&gt;"",M141&lt;&gt;"",N141&lt;&gt;"",O141&lt;&gt;"",P141&lt;&gt;"",Q141&lt;&gt;"",R141&lt;&gt;""),ROUND(AVERAGE(K141:R141),2),0)</f>
        <v>0</v>
      </c>
      <c r="K141" s="124" t="str">
        <f>IF($AC141,IF(AND($I141&lt;&gt;"",$I141&lt;&gt;0),ROUND(ROUND($I141,3)*Cenas!$B$39*Cenas!B$43,2),0),"")</f>
        <v/>
      </c>
      <c r="L141" s="124" t="str">
        <f>IF($AC141,IF(AND($I141&lt;&gt;"",$I141&lt;&gt;0),ROUND(ROUND($I141,3)*Cenas!$B$39*Cenas!C$43,2),0),"")</f>
        <v/>
      </c>
      <c r="M141" s="124" t="str">
        <f>IF($AC141,IF(AND($I141&lt;&gt;"",$I141&lt;&gt;0),ROUND(ROUND($I141,3)*Cenas!$B$39*Cenas!D$43,2),0),"")</f>
        <v/>
      </c>
      <c r="N141" s="124" t="str">
        <f>IF($AC141,IF(AND($I141&lt;&gt;"",$I141&lt;&gt;0),ROUND(ROUND($I141,3)*Cenas!$B$39*Cenas!E$43,2),0),"")</f>
        <v/>
      </c>
      <c r="O141" s="124" t="str">
        <f>IF($AC141,IF(AND($I141&lt;&gt;"",$I141&lt;&gt;0),ROUND(ROUND($I141,3)*Cenas!$B$39*Cenas!F$43,2),0),"")</f>
        <v/>
      </c>
      <c r="P141" s="124" t="str">
        <f>IF($AC141,IF(AND($I141&lt;&gt;"",$I141&lt;&gt;0),ROUND(ROUND($I141,3)*Cenas!$B$39*Cenas!G$43,2),0),"")</f>
        <v/>
      </c>
      <c r="Q141" s="124" t="str">
        <f>IF($AC141,IF(AND($I141&lt;&gt;"",$I141&lt;&gt;0),ROUND(ROUND($I141,3)*Cenas!$B$39*Cenas!H$43,2),0),"")</f>
        <v/>
      </c>
      <c r="R141" s="147" t="str">
        <f>IF($AC141,IF(AND($I141&lt;&gt;"",$I141&lt;&gt;0),ROUND(ROUND($I141,3)*Cenas!$B$39*Cenas!I$43,2),0),"")</f>
        <v/>
      </c>
      <c r="U141" s="1" t="e">
        <f t="shared" ref="U141:U204" si="17">AND(OR(V141,W141,NOT(X141)),Y141)</f>
        <v>#REF!</v>
      </c>
      <c r="V141" s="1" t="b">
        <f t="shared" ref="V141:V204" si="18">AND(ISBLANK($K141),Y141)</f>
        <v>0</v>
      </c>
      <c r="W141" s="1" t="b">
        <f t="shared" ref="W141:W204" si="19">AND(ISBLANK($R141),Y141)</f>
        <v>0</v>
      </c>
      <c r="X141" s="1" t="e">
        <f>OR(AND(Z141,AA141,#REF!&gt;=0.35*'Daļu izvēle'!J138),NOT(Y141))</f>
        <v>#REF!</v>
      </c>
      <c r="Y141" s="1" t="b">
        <f>AND(NOT(ISBLANK('Daļu izvēle'!AC138)),A141="x")</f>
        <v>0</v>
      </c>
      <c r="Z141" t="b">
        <f t="shared" ref="Z141:Z204" si="20">OR(NOT(ISBLANK($K141)),NOT(Y141))</f>
        <v>1</v>
      </c>
      <c r="AA141" t="b">
        <f t="shared" ref="AA141:AA204" si="21">OR(NOT(ISBLANK($R141)),NOT(Y141))</f>
        <v>1</v>
      </c>
      <c r="AC141" s="57" t="b">
        <f>AND($A141="x",'Daļu izvēle'!AC138&lt;&gt;"",'Daļu izvēle'!AC138&lt;&gt;0)</f>
        <v>0</v>
      </c>
      <c r="AD141" s="57" t="b">
        <f t="shared" ref="AD141:AD204" si="22">AND(AC141=TRUE,I141&lt;&gt;"",I141&lt;&gt;0)</f>
        <v>0</v>
      </c>
      <c r="AE141" s="57" t="b">
        <f t="shared" ref="AE141:AE204" si="23">IF(AC141,AND(AC141,AD141),TRUE)</f>
        <v>1</v>
      </c>
    </row>
    <row r="142" spans="1:31" hidden="1" x14ac:dyDescent="0.3">
      <c r="A142" s="324" t="str">
        <f>SUBSTITUTE('Daļu izvēle'!A139,"0","")</f>
        <v/>
      </c>
      <c r="B142" s="365">
        <f>'Daļu izvēle'!B139</f>
        <v>131</v>
      </c>
      <c r="C142" s="365" t="str">
        <f>'Daļu izvēle'!C139</f>
        <v>Rietumvidzeme</v>
      </c>
      <c r="D142" s="366" t="str">
        <f>'Daļu izvēle'!D139</f>
        <v>Vēru</v>
      </c>
      <c r="E142" s="467">
        <f>'Daļu izvēle'!AC139</f>
        <v>0</v>
      </c>
      <c r="F142" s="467">
        <f>'Daļu izvēle'!AD139</f>
        <v>0</v>
      </c>
      <c r="G142" s="125">
        <f>'Daļu izvēle'!AE139</f>
        <v>0</v>
      </c>
      <c r="H142" s="126">
        <f>'Daļu izvēle'!AF139</f>
        <v>0</v>
      </c>
      <c r="I142" s="383"/>
      <c r="J142" s="477">
        <f t="shared" si="16"/>
        <v>0</v>
      </c>
      <c r="K142" s="124" t="str">
        <f>IF($AC142,IF(AND($I142&lt;&gt;"",$I142&lt;&gt;0),ROUND(ROUND($I142,3)*Cenas!$B$39*Cenas!B$43,2),0),"")</f>
        <v/>
      </c>
      <c r="L142" s="124" t="str">
        <f>IF($AC142,IF(AND($I142&lt;&gt;"",$I142&lt;&gt;0),ROUND(ROUND($I142,3)*Cenas!$B$39*Cenas!C$43,2),0),"")</f>
        <v/>
      </c>
      <c r="M142" s="124" t="str">
        <f>IF($AC142,IF(AND($I142&lt;&gt;"",$I142&lt;&gt;0),ROUND(ROUND($I142,3)*Cenas!$B$39*Cenas!D$43,2),0),"")</f>
        <v/>
      </c>
      <c r="N142" s="124" t="str">
        <f>IF($AC142,IF(AND($I142&lt;&gt;"",$I142&lt;&gt;0),ROUND(ROUND($I142,3)*Cenas!$B$39*Cenas!E$43,2),0),"")</f>
        <v/>
      </c>
      <c r="O142" s="124" t="str">
        <f>IF($AC142,IF(AND($I142&lt;&gt;"",$I142&lt;&gt;0),ROUND(ROUND($I142,3)*Cenas!$B$39*Cenas!F$43,2),0),"")</f>
        <v/>
      </c>
      <c r="P142" s="124" t="str">
        <f>IF($AC142,IF(AND($I142&lt;&gt;"",$I142&lt;&gt;0),ROUND(ROUND($I142,3)*Cenas!$B$39*Cenas!G$43,2),0),"")</f>
        <v/>
      </c>
      <c r="Q142" s="124" t="str">
        <f>IF($AC142,IF(AND($I142&lt;&gt;"",$I142&lt;&gt;0),ROUND(ROUND($I142,3)*Cenas!$B$39*Cenas!H$43,2),0),"")</f>
        <v/>
      </c>
      <c r="R142" s="147" t="str">
        <f>IF($AC142,IF(AND($I142&lt;&gt;"",$I142&lt;&gt;0),ROUND(ROUND($I142,3)*Cenas!$B$39*Cenas!I$43,2),0),"")</f>
        <v/>
      </c>
      <c r="U142" s="1" t="e">
        <f t="shared" si="17"/>
        <v>#REF!</v>
      </c>
      <c r="V142" s="1" t="b">
        <f t="shared" si="18"/>
        <v>0</v>
      </c>
      <c r="W142" s="1" t="b">
        <f t="shared" si="19"/>
        <v>0</v>
      </c>
      <c r="X142" s="1" t="e">
        <f>OR(AND(Z142,AA142,#REF!&gt;=0.35*'Daļu izvēle'!J139),NOT(Y142))</f>
        <v>#REF!</v>
      </c>
      <c r="Y142" s="1" t="b">
        <f>AND(NOT(ISBLANK('Daļu izvēle'!AC139)),A142="x")</f>
        <v>0</v>
      </c>
      <c r="Z142" t="b">
        <f t="shared" si="20"/>
        <v>1</v>
      </c>
      <c r="AA142" t="b">
        <f t="shared" si="21"/>
        <v>1</v>
      </c>
      <c r="AC142" s="57" t="b">
        <f>AND($A142="x",'Daļu izvēle'!AC139&lt;&gt;"",'Daļu izvēle'!AC139&lt;&gt;0)</f>
        <v>0</v>
      </c>
      <c r="AD142" s="57" t="b">
        <f t="shared" si="22"/>
        <v>0</v>
      </c>
      <c r="AE142" s="57" t="b">
        <f t="shared" si="23"/>
        <v>1</v>
      </c>
    </row>
    <row r="143" spans="1:31" hidden="1" x14ac:dyDescent="0.3">
      <c r="A143" s="324" t="str">
        <f>SUBSTITUTE('Daļu izvēle'!A140,"0","")</f>
        <v/>
      </c>
      <c r="B143" s="365">
        <f>'Daļu izvēle'!B140</f>
        <v>132</v>
      </c>
      <c r="C143" s="365" t="str">
        <f>'Daļu izvēle'!C140</f>
        <v>Rietumvidzeme</v>
      </c>
      <c r="D143" s="366" t="str">
        <f>'Daļu izvēle'!D140</f>
        <v>Vēru</v>
      </c>
      <c r="E143" s="467">
        <f>'Daļu izvēle'!AC140</f>
        <v>0</v>
      </c>
      <c r="F143" s="467">
        <f>'Daļu izvēle'!AD140</f>
        <v>0</v>
      </c>
      <c r="G143" s="125">
        <f>'Daļu izvēle'!AE140</f>
        <v>0</v>
      </c>
      <c r="H143" s="126">
        <f>'Daļu izvēle'!AF140</f>
        <v>0</v>
      </c>
      <c r="I143" s="383"/>
      <c r="J143" s="477">
        <f t="shared" si="16"/>
        <v>0</v>
      </c>
      <c r="K143" s="124" t="str">
        <f>IF($AC143,IF(AND($I143&lt;&gt;"",$I143&lt;&gt;0),ROUND(ROUND($I143,3)*Cenas!$B$39*Cenas!B$43,2),0),"")</f>
        <v/>
      </c>
      <c r="L143" s="124" t="str">
        <f>IF($AC143,IF(AND($I143&lt;&gt;"",$I143&lt;&gt;0),ROUND(ROUND($I143,3)*Cenas!$B$39*Cenas!C$43,2),0),"")</f>
        <v/>
      </c>
      <c r="M143" s="124" t="str">
        <f>IF($AC143,IF(AND($I143&lt;&gt;"",$I143&lt;&gt;0),ROUND(ROUND($I143,3)*Cenas!$B$39*Cenas!D$43,2),0),"")</f>
        <v/>
      </c>
      <c r="N143" s="124" t="str">
        <f>IF($AC143,IF(AND($I143&lt;&gt;"",$I143&lt;&gt;0),ROUND(ROUND($I143,3)*Cenas!$B$39*Cenas!E$43,2),0),"")</f>
        <v/>
      </c>
      <c r="O143" s="124" t="str">
        <f>IF($AC143,IF(AND($I143&lt;&gt;"",$I143&lt;&gt;0),ROUND(ROUND($I143,3)*Cenas!$B$39*Cenas!F$43,2),0),"")</f>
        <v/>
      </c>
      <c r="P143" s="124" t="str">
        <f>IF($AC143,IF(AND($I143&lt;&gt;"",$I143&lt;&gt;0),ROUND(ROUND($I143,3)*Cenas!$B$39*Cenas!G$43,2),0),"")</f>
        <v/>
      </c>
      <c r="Q143" s="124" t="str">
        <f>IF($AC143,IF(AND($I143&lt;&gt;"",$I143&lt;&gt;0),ROUND(ROUND($I143,3)*Cenas!$B$39*Cenas!H$43,2),0),"")</f>
        <v/>
      </c>
      <c r="R143" s="147" t="str">
        <f>IF($AC143,IF(AND($I143&lt;&gt;"",$I143&lt;&gt;0),ROUND(ROUND($I143,3)*Cenas!$B$39*Cenas!I$43,2),0),"")</f>
        <v/>
      </c>
      <c r="U143" s="1" t="e">
        <f t="shared" si="17"/>
        <v>#REF!</v>
      </c>
      <c r="V143" s="1" t="b">
        <f t="shared" si="18"/>
        <v>0</v>
      </c>
      <c r="W143" s="1" t="b">
        <f t="shared" si="19"/>
        <v>0</v>
      </c>
      <c r="X143" s="1" t="e">
        <f>OR(AND(Z143,AA143,#REF!&gt;=0.35*'Daļu izvēle'!J140),NOT(Y143))</f>
        <v>#REF!</v>
      </c>
      <c r="Y143" s="1" t="b">
        <f>AND(NOT(ISBLANK('Daļu izvēle'!AC140)),A143="x")</f>
        <v>0</v>
      </c>
      <c r="Z143" t="b">
        <f t="shared" si="20"/>
        <v>1</v>
      </c>
      <c r="AA143" t="b">
        <f t="shared" si="21"/>
        <v>1</v>
      </c>
      <c r="AC143" s="57" t="b">
        <f>AND($A143="x",'Daļu izvēle'!AC140&lt;&gt;"",'Daļu izvēle'!AC140&lt;&gt;0)</f>
        <v>0</v>
      </c>
      <c r="AD143" s="57" t="b">
        <f t="shared" si="22"/>
        <v>0</v>
      </c>
      <c r="AE143" s="57" t="b">
        <f t="shared" si="23"/>
        <v>1</v>
      </c>
    </row>
    <row r="144" spans="1:31" hidden="1" x14ac:dyDescent="0.3">
      <c r="A144" s="324" t="str">
        <f>SUBSTITUTE('Daļu izvēle'!A141,"0","")</f>
        <v/>
      </c>
      <c r="B144" s="365">
        <f>'Daļu izvēle'!B141</f>
        <v>133</v>
      </c>
      <c r="C144" s="365" t="str">
        <f>'Daļu izvēle'!C141</f>
        <v>Rietumvidzeme</v>
      </c>
      <c r="D144" s="366" t="str">
        <f>'Daļu izvēle'!D141</f>
        <v>Vēru</v>
      </c>
      <c r="E144" s="467">
        <f>'Daļu izvēle'!AC141</f>
        <v>50</v>
      </c>
      <c r="F144" s="467">
        <f>'Daļu izvēle'!AD141</f>
        <v>40</v>
      </c>
      <c r="G144" s="125">
        <f>'Daļu izvēle'!AE141</f>
        <v>0</v>
      </c>
      <c r="H144" s="126">
        <f>'Daļu izvēle'!AF141</f>
        <v>0</v>
      </c>
      <c r="I144" s="383"/>
      <c r="J144" s="477">
        <f t="shared" si="16"/>
        <v>0</v>
      </c>
      <c r="K144" s="124" t="str">
        <f>IF($AC144,IF(AND($I144&lt;&gt;"",$I144&lt;&gt;0),ROUND(ROUND($I144,3)*Cenas!$B$39*Cenas!B$43,2),0),"")</f>
        <v/>
      </c>
      <c r="L144" s="124" t="str">
        <f>IF($AC144,IF(AND($I144&lt;&gt;"",$I144&lt;&gt;0),ROUND(ROUND($I144,3)*Cenas!$B$39*Cenas!C$43,2),0),"")</f>
        <v/>
      </c>
      <c r="M144" s="124" t="str">
        <f>IF($AC144,IF(AND($I144&lt;&gt;"",$I144&lt;&gt;0),ROUND(ROUND($I144,3)*Cenas!$B$39*Cenas!D$43,2),0),"")</f>
        <v/>
      </c>
      <c r="N144" s="124" t="str">
        <f>IF($AC144,IF(AND($I144&lt;&gt;"",$I144&lt;&gt;0),ROUND(ROUND($I144,3)*Cenas!$B$39*Cenas!E$43,2),0),"")</f>
        <v/>
      </c>
      <c r="O144" s="124" t="str">
        <f>IF($AC144,IF(AND($I144&lt;&gt;"",$I144&lt;&gt;0),ROUND(ROUND($I144,3)*Cenas!$B$39*Cenas!F$43,2),0),"")</f>
        <v/>
      </c>
      <c r="P144" s="124" t="str">
        <f>IF($AC144,IF(AND($I144&lt;&gt;"",$I144&lt;&gt;0),ROUND(ROUND($I144,3)*Cenas!$B$39*Cenas!G$43,2),0),"")</f>
        <v/>
      </c>
      <c r="Q144" s="124" t="str">
        <f>IF($AC144,IF(AND($I144&lt;&gt;"",$I144&lt;&gt;0),ROUND(ROUND($I144,3)*Cenas!$B$39*Cenas!H$43,2),0),"")</f>
        <v/>
      </c>
      <c r="R144" s="147" t="str">
        <f>IF($AC144,IF(AND($I144&lt;&gt;"",$I144&lt;&gt;0),ROUND(ROUND($I144,3)*Cenas!$B$39*Cenas!I$43,2),0),"")</f>
        <v/>
      </c>
      <c r="U144" s="1" t="e">
        <f t="shared" si="17"/>
        <v>#REF!</v>
      </c>
      <c r="V144" s="1" t="b">
        <f t="shared" si="18"/>
        <v>0</v>
      </c>
      <c r="W144" s="1" t="b">
        <f t="shared" si="19"/>
        <v>0</v>
      </c>
      <c r="X144" s="1" t="e">
        <f>OR(AND(Z144,AA144,#REF!&gt;=0.35*'Daļu izvēle'!J141),NOT(Y144))</f>
        <v>#REF!</v>
      </c>
      <c r="Y144" s="1" t="b">
        <f>AND(NOT(ISBLANK('Daļu izvēle'!AC141)),A144="x")</f>
        <v>0</v>
      </c>
      <c r="Z144" t="b">
        <f t="shared" si="20"/>
        <v>1</v>
      </c>
      <c r="AA144" t="b">
        <f t="shared" si="21"/>
        <v>1</v>
      </c>
      <c r="AC144" s="57" t="b">
        <f>AND($A144="x",'Daļu izvēle'!AC141&lt;&gt;"",'Daļu izvēle'!AC141&lt;&gt;0)</f>
        <v>0</v>
      </c>
      <c r="AD144" s="57" t="b">
        <f t="shared" si="22"/>
        <v>0</v>
      </c>
      <c r="AE144" s="57" t="b">
        <f t="shared" si="23"/>
        <v>1</v>
      </c>
    </row>
    <row r="145" spans="1:31" hidden="1" x14ac:dyDescent="0.3">
      <c r="A145" s="324" t="str">
        <f>SUBSTITUTE('Daļu izvēle'!A142,"0","")</f>
        <v/>
      </c>
      <c r="B145" s="365">
        <f>'Daļu izvēle'!B142</f>
        <v>134</v>
      </c>
      <c r="C145" s="365" t="str">
        <f>'Daļu izvēle'!C142</f>
        <v>Rietumvidzeme</v>
      </c>
      <c r="D145" s="366" t="str">
        <f>'Daļu izvēle'!D142</f>
        <v>Vēru</v>
      </c>
      <c r="E145" s="467">
        <f>'Daļu izvēle'!AC142</f>
        <v>0</v>
      </c>
      <c r="F145" s="467">
        <f>'Daļu izvēle'!AD142</f>
        <v>0</v>
      </c>
      <c r="G145" s="125">
        <f>'Daļu izvēle'!AE142</f>
        <v>0</v>
      </c>
      <c r="H145" s="126">
        <f>'Daļu izvēle'!AF142</f>
        <v>0</v>
      </c>
      <c r="I145" s="383"/>
      <c r="J145" s="477">
        <f t="shared" si="16"/>
        <v>0</v>
      </c>
      <c r="K145" s="124" t="str">
        <f>IF($AC145,IF(AND($I145&lt;&gt;"",$I145&lt;&gt;0),ROUND(ROUND($I145,3)*Cenas!$B$39*Cenas!B$43,2),0),"")</f>
        <v/>
      </c>
      <c r="L145" s="124" t="str">
        <f>IF($AC145,IF(AND($I145&lt;&gt;"",$I145&lt;&gt;0),ROUND(ROUND($I145,3)*Cenas!$B$39*Cenas!C$43,2),0),"")</f>
        <v/>
      </c>
      <c r="M145" s="124" t="str">
        <f>IF($AC145,IF(AND($I145&lt;&gt;"",$I145&lt;&gt;0),ROUND(ROUND($I145,3)*Cenas!$B$39*Cenas!D$43,2),0),"")</f>
        <v/>
      </c>
      <c r="N145" s="124" t="str">
        <f>IF($AC145,IF(AND($I145&lt;&gt;"",$I145&lt;&gt;0),ROUND(ROUND($I145,3)*Cenas!$B$39*Cenas!E$43,2),0),"")</f>
        <v/>
      </c>
      <c r="O145" s="124" t="str">
        <f>IF($AC145,IF(AND($I145&lt;&gt;"",$I145&lt;&gt;0),ROUND(ROUND($I145,3)*Cenas!$B$39*Cenas!F$43,2),0),"")</f>
        <v/>
      </c>
      <c r="P145" s="124" t="str">
        <f>IF($AC145,IF(AND($I145&lt;&gt;"",$I145&lt;&gt;0),ROUND(ROUND($I145,3)*Cenas!$B$39*Cenas!G$43,2),0),"")</f>
        <v/>
      </c>
      <c r="Q145" s="124" t="str">
        <f>IF($AC145,IF(AND($I145&lt;&gt;"",$I145&lt;&gt;0),ROUND(ROUND($I145,3)*Cenas!$B$39*Cenas!H$43,2),0),"")</f>
        <v/>
      </c>
      <c r="R145" s="147" t="str">
        <f>IF($AC145,IF(AND($I145&lt;&gt;"",$I145&lt;&gt;0),ROUND(ROUND($I145,3)*Cenas!$B$39*Cenas!I$43,2),0),"")</f>
        <v/>
      </c>
      <c r="U145" s="1" t="e">
        <f t="shared" si="17"/>
        <v>#REF!</v>
      </c>
      <c r="V145" s="1" t="b">
        <f t="shared" si="18"/>
        <v>0</v>
      </c>
      <c r="W145" s="1" t="b">
        <f t="shared" si="19"/>
        <v>0</v>
      </c>
      <c r="X145" s="1" t="e">
        <f>OR(AND(Z145,AA145,#REF!&gt;=0.35*'Daļu izvēle'!J142),NOT(Y145))</f>
        <v>#REF!</v>
      </c>
      <c r="Y145" s="1" t="b">
        <f>AND(NOT(ISBLANK('Daļu izvēle'!AC142)),A145="x")</f>
        <v>0</v>
      </c>
      <c r="Z145" t="b">
        <f t="shared" si="20"/>
        <v>1</v>
      </c>
      <c r="AA145" t="b">
        <f t="shared" si="21"/>
        <v>1</v>
      </c>
      <c r="AC145" s="57" t="b">
        <f>AND($A145="x",'Daļu izvēle'!AC142&lt;&gt;"",'Daļu izvēle'!AC142&lt;&gt;0)</f>
        <v>0</v>
      </c>
      <c r="AD145" s="57" t="b">
        <f t="shared" si="22"/>
        <v>0</v>
      </c>
      <c r="AE145" s="57" t="b">
        <f t="shared" si="23"/>
        <v>1</v>
      </c>
    </row>
    <row r="146" spans="1:31" hidden="1" x14ac:dyDescent="0.3">
      <c r="A146" s="324" t="str">
        <f>SUBSTITUTE('Daļu izvēle'!A143,"0","")</f>
        <v/>
      </c>
      <c r="B146" s="365">
        <f>'Daļu izvēle'!B143</f>
        <v>135</v>
      </c>
      <c r="C146" s="365" t="str">
        <f>'Daļu izvēle'!C143</f>
        <v>Rietumvidzeme</v>
      </c>
      <c r="D146" s="366" t="str">
        <f>'Daļu izvēle'!D143</f>
        <v>Vēru</v>
      </c>
      <c r="E146" s="467">
        <f>'Daļu izvēle'!AC143</f>
        <v>50</v>
      </c>
      <c r="F146" s="467">
        <f>'Daļu izvēle'!AD143</f>
        <v>0</v>
      </c>
      <c r="G146" s="125">
        <f>'Daļu izvēle'!AE143</f>
        <v>0</v>
      </c>
      <c r="H146" s="126">
        <f>'Daļu izvēle'!AF143</f>
        <v>0</v>
      </c>
      <c r="I146" s="383"/>
      <c r="J146" s="477">
        <f t="shared" si="16"/>
        <v>0</v>
      </c>
      <c r="K146" s="124" t="str">
        <f>IF($AC146,IF(AND($I146&lt;&gt;"",$I146&lt;&gt;0),ROUND(ROUND($I146,3)*Cenas!$B$39*Cenas!B$43,2),0),"")</f>
        <v/>
      </c>
      <c r="L146" s="124" t="str">
        <f>IF($AC146,IF(AND($I146&lt;&gt;"",$I146&lt;&gt;0),ROUND(ROUND($I146,3)*Cenas!$B$39*Cenas!C$43,2),0),"")</f>
        <v/>
      </c>
      <c r="M146" s="124" t="str">
        <f>IF($AC146,IF(AND($I146&lt;&gt;"",$I146&lt;&gt;0),ROUND(ROUND($I146,3)*Cenas!$B$39*Cenas!D$43,2),0),"")</f>
        <v/>
      </c>
      <c r="N146" s="124" t="str">
        <f>IF($AC146,IF(AND($I146&lt;&gt;"",$I146&lt;&gt;0),ROUND(ROUND($I146,3)*Cenas!$B$39*Cenas!E$43,2),0),"")</f>
        <v/>
      </c>
      <c r="O146" s="124" t="str">
        <f>IF($AC146,IF(AND($I146&lt;&gt;"",$I146&lt;&gt;0),ROUND(ROUND($I146,3)*Cenas!$B$39*Cenas!F$43,2),0),"")</f>
        <v/>
      </c>
      <c r="P146" s="124" t="str">
        <f>IF($AC146,IF(AND($I146&lt;&gt;"",$I146&lt;&gt;0),ROUND(ROUND($I146,3)*Cenas!$B$39*Cenas!G$43,2),0),"")</f>
        <v/>
      </c>
      <c r="Q146" s="124" t="str">
        <f>IF($AC146,IF(AND($I146&lt;&gt;"",$I146&lt;&gt;0),ROUND(ROUND($I146,3)*Cenas!$B$39*Cenas!H$43,2),0),"")</f>
        <v/>
      </c>
      <c r="R146" s="147" t="str">
        <f>IF($AC146,IF(AND($I146&lt;&gt;"",$I146&lt;&gt;0),ROUND(ROUND($I146,3)*Cenas!$B$39*Cenas!I$43,2),0),"")</f>
        <v/>
      </c>
      <c r="U146" s="1" t="e">
        <f t="shared" si="17"/>
        <v>#REF!</v>
      </c>
      <c r="V146" s="1" t="b">
        <f t="shared" si="18"/>
        <v>0</v>
      </c>
      <c r="W146" s="1" t="b">
        <f t="shared" si="19"/>
        <v>0</v>
      </c>
      <c r="X146" s="1" t="e">
        <f>OR(AND(Z146,AA146,#REF!&gt;=0.35*'Daļu izvēle'!J143),NOT(Y146))</f>
        <v>#REF!</v>
      </c>
      <c r="Y146" s="1" t="b">
        <f>AND(NOT(ISBLANK('Daļu izvēle'!AC143)),A146="x")</f>
        <v>0</v>
      </c>
      <c r="Z146" t="b">
        <f t="shared" si="20"/>
        <v>1</v>
      </c>
      <c r="AA146" t="b">
        <f t="shared" si="21"/>
        <v>1</v>
      </c>
      <c r="AC146" s="57" t="b">
        <f>AND($A146="x",'Daļu izvēle'!AC143&lt;&gt;"",'Daļu izvēle'!AC143&lt;&gt;0)</f>
        <v>0</v>
      </c>
      <c r="AD146" s="57" t="b">
        <f t="shared" si="22"/>
        <v>0</v>
      </c>
      <c r="AE146" s="57" t="b">
        <f t="shared" si="23"/>
        <v>1</v>
      </c>
    </row>
    <row r="147" spans="1:31" hidden="1" x14ac:dyDescent="0.3">
      <c r="A147" s="324" t="str">
        <f>SUBSTITUTE('Daļu izvēle'!A144,"0","")</f>
        <v/>
      </c>
      <c r="B147" s="365">
        <f>'Daļu izvēle'!B144</f>
        <v>136</v>
      </c>
      <c r="C147" s="365" t="str">
        <f>'Daļu izvēle'!C144</f>
        <v>Rietumvidzeme</v>
      </c>
      <c r="D147" s="366" t="str">
        <f>'Daļu izvēle'!D144</f>
        <v>Piebalgas</v>
      </c>
      <c r="E147" s="467">
        <f>'Daļu izvēle'!AC144</f>
        <v>0</v>
      </c>
      <c r="F147" s="467">
        <f>'Daļu izvēle'!AD144</f>
        <v>0</v>
      </c>
      <c r="G147" s="125">
        <f>'Daļu izvēle'!AE144</f>
        <v>0</v>
      </c>
      <c r="H147" s="126">
        <f>'Daļu izvēle'!AF144</f>
        <v>0</v>
      </c>
      <c r="I147" s="383"/>
      <c r="J147" s="477">
        <f t="shared" si="16"/>
        <v>0</v>
      </c>
      <c r="K147" s="124" t="str">
        <f>IF($AC147,IF(AND($I147&lt;&gt;"",$I147&lt;&gt;0),ROUND(ROUND($I147,3)*Cenas!$B$39*Cenas!B$43,2),0),"")</f>
        <v/>
      </c>
      <c r="L147" s="124" t="str">
        <f>IF($AC147,IF(AND($I147&lt;&gt;"",$I147&lt;&gt;0),ROUND(ROUND($I147,3)*Cenas!$B$39*Cenas!C$43,2),0),"")</f>
        <v/>
      </c>
      <c r="M147" s="124" t="str">
        <f>IF($AC147,IF(AND($I147&lt;&gt;"",$I147&lt;&gt;0),ROUND(ROUND($I147,3)*Cenas!$B$39*Cenas!D$43,2),0),"")</f>
        <v/>
      </c>
      <c r="N147" s="124" t="str">
        <f>IF($AC147,IF(AND($I147&lt;&gt;"",$I147&lt;&gt;0),ROUND(ROUND($I147,3)*Cenas!$B$39*Cenas!E$43,2),0),"")</f>
        <v/>
      </c>
      <c r="O147" s="124" t="str">
        <f>IF($AC147,IF(AND($I147&lt;&gt;"",$I147&lt;&gt;0),ROUND(ROUND($I147,3)*Cenas!$B$39*Cenas!F$43,2),0),"")</f>
        <v/>
      </c>
      <c r="P147" s="124" t="str">
        <f>IF($AC147,IF(AND($I147&lt;&gt;"",$I147&lt;&gt;0),ROUND(ROUND($I147,3)*Cenas!$B$39*Cenas!G$43,2),0),"")</f>
        <v/>
      </c>
      <c r="Q147" s="124" t="str">
        <f>IF($AC147,IF(AND($I147&lt;&gt;"",$I147&lt;&gt;0),ROUND(ROUND($I147,3)*Cenas!$B$39*Cenas!H$43,2),0),"")</f>
        <v/>
      </c>
      <c r="R147" s="147" t="str">
        <f>IF($AC147,IF(AND($I147&lt;&gt;"",$I147&lt;&gt;0),ROUND(ROUND($I147,3)*Cenas!$B$39*Cenas!I$43,2),0),"")</f>
        <v/>
      </c>
      <c r="U147" s="1" t="e">
        <f t="shared" si="17"/>
        <v>#REF!</v>
      </c>
      <c r="V147" s="1" t="b">
        <f t="shared" si="18"/>
        <v>0</v>
      </c>
      <c r="W147" s="1" t="b">
        <f t="shared" si="19"/>
        <v>0</v>
      </c>
      <c r="X147" s="1" t="e">
        <f>OR(AND(Z147,AA147,#REF!&gt;=0.35*'Daļu izvēle'!J144),NOT(Y147))</f>
        <v>#REF!</v>
      </c>
      <c r="Y147" s="1" t="b">
        <f>AND(NOT(ISBLANK('Daļu izvēle'!AC144)),A147="x")</f>
        <v>0</v>
      </c>
      <c r="Z147" t="b">
        <f t="shared" si="20"/>
        <v>1</v>
      </c>
      <c r="AA147" t="b">
        <f t="shared" si="21"/>
        <v>1</v>
      </c>
      <c r="AC147" s="57" t="b">
        <f>AND($A147="x",'Daļu izvēle'!AC144&lt;&gt;"",'Daļu izvēle'!AC144&lt;&gt;0)</f>
        <v>0</v>
      </c>
      <c r="AD147" s="57" t="b">
        <f t="shared" si="22"/>
        <v>0</v>
      </c>
      <c r="AE147" s="57" t="b">
        <f t="shared" si="23"/>
        <v>1</v>
      </c>
    </row>
    <row r="148" spans="1:31" hidden="1" x14ac:dyDescent="0.3">
      <c r="A148" s="324" t="str">
        <f>SUBSTITUTE('Daļu izvēle'!A145,"0","")</f>
        <v/>
      </c>
      <c r="B148" s="365">
        <f>'Daļu izvēle'!B145</f>
        <v>137</v>
      </c>
      <c r="C148" s="365" t="str">
        <f>'Daļu izvēle'!C145</f>
        <v>Rietumvidzeme</v>
      </c>
      <c r="D148" s="366" t="str">
        <f>'Daļu izvēle'!D145</f>
        <v>Piebalgas</v>
      </c>
      <c r="E148" s="467">
        <f>'Daļu izvēle'!AC145</f>
        <v>0</v>
      </c>
      <c r="F148" s="467">
        <f>'Daļu izvēle'!AD145</f>
        <v>0</v>
      </c>
      <c r="G148" s="125">
        <f>'Daļu izvēle'!AE145</f>
        <v>0</v>
      </c>
      <c r="H148" s="126">
        <f>'Daļu izvēle'!AF145</f>
        <v>0</v>
      </c>
      <c r="I148" s="383"/>
      <c r="J148" s="477">
        <f t="shared" si="16"/>
        <v>0</v>
      </c>
      <c r="K148" s="124" t="str">
        <f>IF($AC148,IF(AND($I148&lt;&gt;"",$I148&lt;&gt;0),ROUND(ROUND($I148,3)*Cenas!$B$39*Cenas!B$43,2),0),"")</f>
        <v/>
      </c>
      <c r="L148" s="124" t="str">
        <f>IF($AC148,IF(AND($I148&lt;&gt;"",$I148&lt;&gt;0),ROUND(ROUND($I148,3)*Cenas!$B$39*Cenas!C$43,2),0),"")</f>
        <v/>
      </c>
      <c r="M148" s="124" t="str">
        <f>IF($AC148,IF(AND($I148&lt;&gt;"",$I148&lt;&gt;0),ROUND(ROUND($I148,3)*Cenas!$B$39*Cenas!D$43,2),0),"")</f>
        <v/>
      </c>
      <c r="N148" s="124" t="str">
        <f>IF($AC148,IF(AND($I148&lt;&gt;"",$I148&lt;&gt;0),ROUND(ROUND($I148,3)*Cenas!$B$39*Cenas!E$43,2),0),"")</f>
        <v/>
      </c>
      <c r="O148" s="124" t="str">
        <f>IF($AC148,IF(AND($I148&lt;&gt;"",$I148&lt;&gt;0),ROUND(ROUND($I148,3)*Cenas!$B$39*Cenas!F$43,2),0),"")</f>
        <v/>
      </c>
      <c r="P148" s="124" t="str">
        <f>IF($AC148,IF(AND($I148&lt;&gt;"",$I148&lt;&gt;0),ROUND(ROUND($I148,3)*Cenas!$B$39*Cenas!G$43,2),0),"")</f>
        <v/>
      </c>
      <c r="Q148" s="124" t="str">
        <f>IF($AC148,IF(AND($I148&lt;&gt;"",$I148&lt;&gt;0),ROUND(ROUND($I148,3)*Cenas!$B$39*Cenas!H$43,2),0),"")</f>
        <v/>
      </c>
      <c r="R148" s="147" t="str">
        <f>IF($AC148,IF(AND($I148&lt;&gt;"",$I148&lt;&gt;0),ROUND(ROUND($I148,3)*Cenas!$B$39*Cenas!I$43,2),0),"")</f>
        <v/>
      </c>
      <c r="U148" s="1" t="e">
        <f t="shared" si="17"/>
        <v>#REF!</v>
      </c>
      <c r="V148" s="1" t="b">
        <f t="shared" si="18"/>
        <v>0</v>
      </c>
      <c r="W148" s="1" t="b">
        <f t="shared" si="19"/>
        <v>0</v>
      </c>
      <c r="X148" s="1" t="e">
        <f>OR(AND(Z148,AA148,#REF!&gt;=0.35*'Daļu izvēle'!J145),NOT(Y148))</f>
        <v>#REF!</v>
      </c>
      <c r="Y148" s="1" t="b">
        <f>AND(NOT(ISBLANK('Daļu izvēle'!AC145)),A148="x")</f>
        <v>0</v>
      </c>
      <c r="Z148" t="b">
        <f t="shared" si="20"/>
        <v>1</v>
      </c>
      <c r="AA148" t="b">
        <f t="shared" si="21"/>
        <v>1</v>
      </c>
      <c r="AC148" s="57" t="b">
        <f>AND($A148="x",'Daļu izvēle'!AC145&lt;&gt;"",'Daļu izvēle'!AC145&lt;&gt;0)</f>
        <v>0</v>
      </c>
      <c r="AD148" s="57" t="b">
        <f t="shared" si="22"/>
        <v>0</v>
      </c>
      <c r="AE148" s="57" t="b">
        <f t="shared" si="23"/>
        <v>1</v>
      </c>
    </row>
    <row r="149" spans="1:31" hidden="1" x14ac:dyDescent="0.3">
      <c r="A149" s="324" t="str">
        <f>SUBSTITUTE('Daļu izvēle'!A146,"0","")</f>
        <v/>
      </c>
      <c r="B149" s="365">
        <f>'Daļu izvēle'!B146</f>
        <v>138</v>
      </c>
      <c r="C149" s="365" t="str">
        <f>'Daļu izvēle'!C146</f>
        <v>Rietumvidzeme</v>
      </c>
      <c r="D149" s="366" t="str">
        <f>'Daļu izvēle'!D146</f>
        <v>Piebalgas</v>
      </c>
      <c r="E149" s="467">
        <f>'Daļu izvēle'!AC146</f>
        <v>0</v>
      </c>
      <c r="F149" s="467">
        <f>'Daļu izvēle'!AD146</f>
        <v>0</v>
      </c>
      <c r="G149" s="125">
        <f>'Daļu izvēle'!AE146</f>
        <v>0</v>
      </c>
      <c r="H149" s="126">
        <f>'Daļu izvēle'!AF146</f>
        <v>0</v>
      </c>
      <c r="I149" s="383"/>
      <c r="J149" s="477">
        <f t="shared" si="16"/>
        <v>0</v>
      </c>
      <c r="K149" s="124" t="str">
        <f>IF($AC149,IF(AND($I149&lt;&gt;"",$I149&lt;&gt;0),ROUND(ROUND($I149,3)*Cenas!$B$39*Cenas!B$43,2),0),"")</f>
        <v/>
      </c>
      <c r="L149" s="124" t="str">
        <f>IF($AC149,IF(AND($I149&lt;&gt;"",$I149&lt;&gt;0),ROUND(ROUND($I149,3)*Cenas!$B$39*Cenas!C$43,2),0),"")</f>
        <v/>
      </c>
      <c r="M149" s="124" t="str">
        <f>IF($AC149,IF(AND($I149&lt;&gt;"",$I149&lt;&gt;0),ROUND(ROUND($I149,3)*Cenas!$B$39*Cenas!D$43,2),0),"")</f>
        <v/>
      </c>
      <c r="N149" s="124" t="str">
        <f>IF($AC149,IF(AND($I149&lt;&gt;"",$I149&lt;&gt;0),ROUND(ROUND($I149,3)*Cenas!$B$39*Cenas!E$43,2),0),"")</f>
        <v/>
      </c>
      <c r="O149" s="124" t="str">
        <f>IF($AC149,IF(AND($I149&lt;&gt;"",$I149&lt;&gt;0),ROUND(ROUND($I149,3)*Cenas!$B$39*Cenas!F$43,2),0),"")</f>
        <v/>
      </c>
      <c r="P149" s="124" t="str">
        <f>IF($AC149,IF(AND($I149&lt;&gt;"",$I149&lt;&gt;0),ROUND(ROUND($I149,3)*Cenas!$B$39*Cenas!G$43,2),0),"")</f>
        <v/>
      </c>
      <c r="Q149" s="124" t="str">
        <f>IF($AC149,IF(AND($I149&lt;&gt;"",$I149&lt;&gt;0),ROUND(ROUND($I149,3)*Cenas!$B$39*Cenas!H$43,2),0),"")</f>
        <v/>
      </c>
      <c r="R149" s="147" t="str">
        <f>IF($AC149,IF(AND($I149&lt;&gt;"",$I149&lt;&gt;0),ROUND(ROUND($I149,3)*Cenas!$B$39*Cenas!I$43,2),0),"")</f>
        <v/>
      </c>
      <c r="U149" s="1" t="e">
        <f t="shared" si="17"/>
        <v>#REF!</v>
      </c>
      <c r="V149" s="1" t="b">
        <f t="shared" si="18"/>
        <v>0</v>
      </c>
      <c r="W149" s="1" t="b">
        <f t="shared" si="19"/>
        <v>0</v>
      </c>
      <c r="X149" s="1" t="e">
        <f>OR(AND(Z149,AA149,#REF!&gt;=0.35*'Daļu izvēle'!J146),NOT(Y149))</f>
        <v>#REF!</v>
      </c>
      <c r="Y149" s="1" t="b">
        <f>AND(NOT(ISBLANK('Daļu izvēle'!AC146)),A149="x")</f>
        <v>0</v>
      </c>
      <c r="Z149" t="b">
        <f t="shared" si="20"/>
        <v>1</v>
      </c>
      <c r="AA149" t="b">
        <f t="shared" si="21"/>
        <v>1</v>
      </c>
      <c r="AC149" s="57" t="b">
        <f>AND($A149="x",'Daļu izvēle'!AC146&lt;&gt;"",'Daļu izvēle'!AC146&lt;&gt;0)</f>
        <v>0</v>
      </c>
      <c r="AD149" s="57" t="b">
        <f t="shared" si="22"/>
        <v>0</v>
      </c>
      <c r="AE149" s="57" t="b">
        <f t="shared" si="23"/>
        <v>1</v>
      </c>
    </row>
    <row r="150" spans="1:31" hidden="1" x14ac:dyDescent="0.3">
      <c r="A150" s="324" t="str">
        <f>SUBSTITUTE('Daļu izvēle'!A147,"0","")</f>
        <v/>
      </c>
      <c r="B150" s="365">
        <f>'Daļu izvēle'!B147</f>
        <v>139</v>
      </c>
      <c r="C150" s="365" t="str">
        <f>'Daļu izvēle'!C147</f>
        <v>Rietumvidzeme</v>
      </c>
      <c r="D150" s="366" t="str">
        <f>'Daļu izvēle'!D147</f>
        <v>Piebalgas</v>
      </c>
      <c r="E150" s="467">
        <f>'Daļu izvēle'!AC147</f>
        <v>0</v>
      </c>
      <c r="F150" s="467">
        <f>'Daļu izvēle'!AD147</f>
        <v>0</v>
      </c>
      <c r="G150" s="125">
        <f>'Daļu izvēle'!AE147</f>
        <v>0</v>
      </c>
      <c r="H150" s="126">
        <f>'Daļu izvēle'!AF147</f>
        <v>0</v>
      </c>
      <c r="I150" s="383"/>
      <c r="J150" s="477">
        <f t="shared" si="16"/>
        <v>0</v>
      </c>
      <c r="K150" s="124" t="str">
        <f>IF($AC150,IF(AND($I150&lt;&gt;"",$I150&lt;&gt;0),ROUND(ROUND($I150,3)*Cenas!$B$39*Cenas!B$43,2),0),"")</f>
        <v/>
      </c>
      <c r="L150" s="124" t="str">
        <f>IF($AC150,IF(AND($I150&lt;&gt;"",$I150&lt;&gt;0),ROUND(ROUND($I150,3)*Cenas!$B$39*Cenas!C$43,2),0),"")</f>
        <v/>
      </c>
      <c r="M150" s="124" t="str">
        <f>IF($AC150,IF(AND($I150&lt;&gt;"",$I150&lt;&gt;0),ROUND(ROUND($I150,3)*Cenas!$B$39*Cenas!D$43,2),0),"")</f>
        <v/>
      </c>
      <c r="N150" s="124" t="str">
        <f>IF($AC150,IF(AND($I150&lt;&gt;"",$I150&lt;&gt;0),ROUND(ROUND($I150,3)*Cenas!$B$39*Cenas!E$43,2),0),"")</f>
        <v/>
      </c>
      <c r="O150" s="124" t="str">
        <f>IF($AC150,IF(AND($I150&lt;&gt;"",$I150&lt;&gt;0),ROUND(ROUND($I150,3)*Cenas!$B$39*Cenas!F$43,2),0),"")</f>
        <v/>
      </c>
      <c r="P150" s="124" t="str">
        <f>IF($AC150,IF(AND($I150&lt;&gt;"",$I150&lt;&gt;0),ROUND(ROUND($I150,3)*Cenas!$B$39*Cenas!G$43,2),0),"")</f>
        <v/>
      </c>
      <c r="Q150" s="124" t="str">
        <f>IF($AC150,IF(AND($I150&lt;&gt;"",$I150&lt;&gt;0),ROUND(ROUND($I150,3)*Cenas!$B$39*Cenas!H$43,2),0),"")</f>
        <v/>
      </c>
      <c r="R150" s="147" t="str">
        <f>IF($AC150,IF(AND($I150&lt;&gt;"",$I150&lt;&gt;0),ROUND(ROUND($I150,3)*Cenas!$B$39*Cenas!I$43,2),0),"")</f>
        <v/>
      </c>
      <c r="U150" s="1" t="e">
        <f t="shared" si="17"/>
        <v>#REF!</v>
      </c>
      <c r="V150" s="1" t="b">
        <f t="shared" si="18"/>
        <v>0</v>
      </c>
      <c r="W150" s="1" t="b">
        <f t="shared" si="19"/>
        <v>0</v>
      </c>
      <c r="X150" s="1" t="e">
        <f>OR(AND(Z150,AA150,#REF!&gt;=0.35*'Daļu izvēle'!J147),NOT(Y150))</f>
        <v>#REF!</v>
      </c>
      <c r="Y150" s="1" t="b">
        <f>AND(NOT(ISBLANK('Daļu izvēle'!AC147)),A150="x")</f>
        <v>0</v>
      </c>
      <c r="Z150" t="b">
        <f t="shared" si="20"/>
        <v>1</v>
      </c>
      <c r="AA150" t="b">
        <f t="shared" si="21"/>
        <v>1</v>
      </c>
      <c r="AC150" s="57" t="b">
        <f>AND($A150="x",'Daļu izvēle'!AC147&lt;&gt;"",'Daļu izvēle'!AC147&lt;&gt;0)</f>
        <v>0</v>
      </c>
      <c r="AD150" s="57" t="b">
        <f t="shared" si="22"/>
        <v>0</v>
      </c>
      <c r="AE150" s="57" t="b">
        <f t="shared" si="23"/>
        <v>1</v>
      </c>
    </row>
    <row r="151" spans="1:31" hidden="1" x14ac:dyDescent="0.3">
      <c r="A151" s="324" t="str">
        <f>SUBSTITUTE('Daļu izvēle'!A148,"0","")</f>
        <v/>
      </c>
      <c r="B151" s="365">
        <f>'Daļu izvēle'!B148</f>
        <v>140</v>
      </c>
      <c r="C151" s="365" t="str">
        <f>'Daļu izvēle'!C148</f>
        <v>Rietumvidzeme</v>
      </c>
      <c r="D151" s="366" t="str">
        <f>'Daļu izvēle'!D148</f>
        <v>Piebalgas</v>
      </c>
      <c r="E151" s="467">
        <f>'Daļu izvēle'!AC148</f>
        <v>0</v>
      </c>
      <c r="F151" s="467">
        <f>'Daļu izvēle'!AD148</f>
        <v>0</v>
      </c>
      <c r="G151" s="125">
        <f>'Daļu izvēle'!AE148</f>
        <v>0</v>
      </c>
      <c r="H151" s="126">
        <f>'Daļu izvēle'!AF148</f>
        <v>0</v>
      </c>
      <c r="I151" s="383"/>
      <c r="J151" s="477">
        <f t="shared" si="16"/>
        <v>0</v>
      </c>
      <c r="K151" s="124" t="str">
        <f>IF($AC151,IF(AND($I151&lt;&gt;"",$I151&lt;&gt;0),ROUND(ROUND($I151,3)*Cenas!$B$39*Cenas!B$43,2),0),"")</f>
        <v/>
      </c>
      <c r="L151" s="124" t="str">
        <f>IF($AC151,IF(AND($I151&lt;&gt;"",$I151&lt;&gt;0),ROUND(ROUND($I151,3)*Cenas!$B$39*Cenas!C$43,2),0),"")</f>
        <v/>
      </c>
      <c r="M151" s="124" t="str">
        <f>IF($AC151,IF(AND($I151&lt;&gt;"",$I151&lt;&gt;0),ROUND(ROUND($I151,3)*Cenas!$B$39*Cenas!D$43,2),0),"")</f>
        <v/>
      </c>
      <c r="N151" s="124" t="str">
        <f>IF($AC151,IF(AND($I151&lt;&gt;"",$I151&lt;&gt;0),ROUND(ROUND($I151,3)*Cenas!$B$39*Cenas!E$43,2),0),"")</f>
        <v/>
      </c>
      <c r="O151" s="124" t="str">
        <f>IF($AC151,IF(AND($I151&lt;&gt;"",$I151&lt;&gt;0),ROUND(ROUND($I151,3)*Cenas!$B$39*Cenas!F$43,2),0),"")</f>
        <v/>
      </c>
      <c r="P151" s="124" t="str">
        <f>IF($AC151,IF(AND($I151&lt;&gt;"",$I151&lt;&gt;0),ROUND(ROUND($I151,3)*Cenas!$B$39*Cenas!G$43,2),0),"")</f>
        <v/>
      </c>
      <c r="Q151" s="124" t="str">
        <f>IF($AC151,IF(AND($I151&lt;&gt;"",$I151&lt;&gt;0),ROUND(ROUND($I151,3)*Cenas!$B$39*Cenas!H$43,2),0),"")</f>
        <v/>
      </c>
      <c r="R151" s="147" t="str">
        <f>IF($AC151,IF(AND($I151&lt;&gt;"",$I151&lt;&gt;0),ROUND(ROUND($I151,3)*Cenas!$B$39*Cenas!I$43,2),0),"")</f>
        <v/>
      </c>
      <c r="U151" s="1" t="e">
        <f t="shared" si="17"/>
        <v>#REF!</v>
      </c>
      <c r="V151" s="1" t="b">
        <f t="shared" si="18"/>
        <v>0</v>
      </c>
      <c r="W151" s="1" t="b">
        <f t="shared" si="19"/>
        <v>0</v>
      </c>
      <c r="X151" s="1" t="e">
        <f>OR(AND(Z151,AA151,#REF!&gt;=0.35*'Daļu izvēle'!J148),NOT(Y151))</f>
        <v>#REF!</v>
      </c>
      <c r="Y151" s="1" t="b">
        <f>AND(NOT(ISBLANK('Daļu izvēle'!AC148)),A151="x")</f>
        <v>0</v>
      </c>
      <c r="Z151" t="b">
        <f t="shared" si="20"/>
        <v>1</v>
      </c>
      <c r="AA151" t="b">
        <f t="shared" si="21"/>
        <v>1</v>
      </c>
      <c r="AC151" s="57" t="b">
        <f>AND($A151="x",'Daļu izvēle'!AC148&lt;&gt;"",'Daļu izvēle'!AC148&lt;&gt;0)</f>
        <v>0</v>
      </c>
      <c r="AD151" s="57" t="b">
        <f t="shared" si="22"/>
        <v>0</v>
      </c>
      <c r="AE151" s="57" t="b">
        <f t="shared" si="23"/>
        <v>1</v>
      </c>
    </row>
    <row r="152" spans="1:31" hidden="1" x14ac:dyDescent="0.3">
      <c r="A152" s="324" t="str">
        <f>SUBSTITUTE('Daļu izvēle'!A149,"0","")</f>
        <v/>
      </c>
      <c r="B152" s="365">
        <f>'Daļu izvēle'!B149</f>
        <v>141</v>
      </c>
      <c r="C152" s="365" t="str">
        <f>'Daļu izvēle'!C149</f>
        <v>Rietumvidzeme</v>
      </c>
      <c r="D152" s="366" t="str">
        <f>'Daļu izvēle'!D149</f>
        <v>Piebalgas</v>
      </c>
      <c r="E152" s="467">
        <f>'Daļu izvēle'!AC149</f>
        <v>50</v>
      </c>
      <c r="F152" s="467">
        <f>'Daļu izvēle'!AD149</f>
        <v>40</v>
      </c>
      <c r="G152" s="125">
        <f>'Daļu izvēle'!AE149</f>
        <v>0</v>
      </c>
      <c r="H152" s="126">
        <f>'Daļu izvēle'!AF149</f>
        <v>0</v>
      </c>
      <c r="I152" s="383"/>
      <c r="J152" s="477">
        <f t="shared" si="16"/>
        <v>0</v>
      </c>
      <c r="K152" s="124" t="str">
        <f>IF($AC152,IF(AND($I152&lt;&gt;"",$I152&lt;&gt;0),ROUND(ROUND($I152,3)*Cenas!$B$39*Cenas!B$43,2),0),"")</f>
        <v/>
      </c>
      <c r="L152" s="124" t="str">
        <f>IF($AC152,IF(AND($I152&lt;&gt;"",$I152&lt;&gt;0),ROUND(ROUND($I152,3)*Cenas!$B$39*Cenas!C$43,2),0),"")</f>
        <v/>
      </c>
      <c r="M152" s="124" t="str">
        <f>IF($AC152,IF(AND($I152&lt;&gt;"",$I152&lt;&gt;0),ROUND(ROUND($I152,3)*Cenas!$B$39*Cenas!D$43,2),0),"")</f>
        <v/>
      </c>
      <c r="N152" s="124" t="str">
        <f>IF($AC152,IF(AND($I152&lt;&gt;"",$I152&lt;&gt;0),ROUND(ROUND($I152,3)*Cenas!$B$39*Cenas!E$43,2),0),"")</f>
        <v/>
      </c>
      <c r="O152" s="124" t="str">
        <f>IF($AC152,IF(AND($I152&lt;&gt;"",$I152&lt;&gt;0),ROUND(ROUND($I152,3)*Cenas!$B$39*Cenas!F$43,2),0),"")</f>
        <v/>
      </c>
      <c r="P152" s="124" t="str">
        <f>IF($AC152,IF(AND($I152&lt;&gt;"",$I152&lt;&gt;0),ROUND(ROUND($I152,3)*Cenas!$B$39*Cenas!G$43,2),0),"")</f>
        <v/>
      </c>
      <c r="Q152" s="124" t="str">
        <f>IF($AC152,IF(AND($I152&lt;&gt;"",$I152&lt;&gt;0),ROUND(ROUND($I152,3)*Cenas!$B$39*Cenas!H$43,2),0),"")</f>
        <v/>
      </c>
      <c r="R152" s="147" t="str">
        <f>IF($AC152,IF(AND($I152&lt;&gt;"",$I152&lt;&gt;0),ROUND(ROUND($I152,3)*Cenas!$B$39*Cenas!I$43,2),0),"")</f>
        <v/>
      </c>
      <c r="U152" s="1" t="e">
        <f t="shared" si="17"/>
        <v>#REF!</v>
      </c>
      <c r="V152" s="1" t="b">
        <f t="shared" si="18"/>
        <v>0</v>
      </c>
      <c r="W152" s="1" t="b">
        <f t="shared" si="19"/>
        <v>0</v>
      </c>
      <c r="X152" s="1" t="e">
        <f>OR(AND(Z152,AA152,#REF!&gt;=0.35*'Daļu izvēle'!J149),NOT(Y152))</f>
        <v>#REF!</v>
      </c>
      <c r="Y152" s="1" t="b">
        <f>AND(NOT(ISBLANK('Daļu izvēle'!AC149)),A152="x")</f>
        <v>0</v>
      </c>
      <c r="Z152" t="b">
        <f t="shared" si="20"/>
        <v>1</v>
      </c>
      <c r="AA152" t="b">
        <f t="shared" si="21"/>
        <v>1</v>
      </c>
      <c r="AC152" s="57" t="b">
        <f>AND($A152="x",'Daļu izvēle'!AC149&lt;&gt;"",'Daļu izvēle'!AC149&lt;&gt;0)</f>
        <v>0</v>
      </c>
      <c r="AD152" s="57" t="b">
        <f t="shared" si="22"/>
        <v>0</v>
      </c>
      <c r="AE152" s="57" t="b">
        <f t="shared" si="23"/>
        <v>1</v>
      </c>
    </row>
    <row r="153" spans="1:31" hidden="1" x14ac:dyDescent="0.3">
      <c r="A153" s="324" t="str">
        <f>SUBSTITUTE('Daļu izvēle'!A150,"0","")</f>
        <v/>
      </c>
      <c r="B153" s="365">
        <f>'Daļu izvēle'!B150</f>
        <v>142</v>
      </c>
      <c r="C153" s="365" t="str">
        <f>'Daļu izvēle'!C150</f>
        <v>Rietumvidzeme</v>
      </c>
      <c r="D153" s="366" t="str">
        <f>'Daļu izvēle'!D150</f>
        <v>Piebalgas</v>
      </c>
      <c r="E153" s="467">
        <f>'Daļu izvēle'!AC150</f>
        <v>0</v>
      </c>
      <c r="F153" s="467">
        <f>'Daļu izvēle'!AD150</f>
        <v>0</v>
      </c>
      <c r="G153" s="125">
        <f>'Daļu izvēle'!AE150</f>
        <v>0</v>
      </c>
      <c r="H153" s="126">
        <f>'Daļu izvēle'!AF150</f>
        <v>0</v>
      </c>
      <c r="I153" s="383"/>
      <c r="J153" s="477">
        <f t="shared" si="16"/>
        <v>0</v>
      </c>
      <c r="K153" s="124" t="str">
        <f>IF($AC153,IF(AND($I153&lt;&gt;"",$I153&lt;&gt;0),ROUND(ROUND($I153,3)*Cenas!$B$39*Cenas!B$43,2),0),"")</f>
        <v/>
      </c>
      <c r="L153" s="124" t="str">
        <f>IF($AC153,IF(AND($I153&lt;&gt;"",$I153&lt;&gt;0),ROUND(ROUND($I153,3)*Cenas!$B$39*Cenas!C$43,2),0),"")</f>
        <v/>
      </c>
      <c r="M153" s="124" t="str">
        <f>IF($AC153,IF(AND($I153&lt;&gt;"",$I153&lt;&gt;0),ROUND(ROUND($I153,3)*Cenas!$B$39*Cenas!D$43,2),0),"")</f>
        <v/>
      </c>
      <c r="N153" s="124" t="str">
        <f>IF($AC153,IF(AND($I153&lt;&gt;"",$I153&lt;&gt;0),ROUND(ROUND($I153,3)*Cenas!$B$39*Cenas!E$43,2),0),"")</f>
        <v/>
      </c>
      <c r="O153" s="124" t="str">
        <f>IF($AC153,IF(AND($I153&lt;&gt;"",$I153&lt;&gt;0),ROUND(ROUND($I153,3)*Cenas!$B$39*Cenas!F$43,2),0),"")</f>
        <v/>
      </c>
      <c r="P153" s="124" t="str">
        <f>IF($AC153,IF(AND($I153&lt;&gt;"",$I153&lt;&gt;0),ROUND(ROUND($I153,3)*Cenas!$B$39*Cenas!G$43,2),0),"")</f>
        <v/>
      </c>
      <c r="Q153" s="124" t="str">
        <f>IF($AC153,IF(AND($I153&lt;&gt;"",$I153&lt;&gt;0),ROUND(ROUND($I153,3)*Cenas!$B$39*Cenas!H$43,2),0),"")</f>
        <v/>
      </c>
      <c r="R153" s="147" t="str">
        <f>IF($AC153,IF(AND($I153&lt;&gt;"",$I153&lt;&gt;0),ROUND(ROUND($I153,3)*Cenas!$B$39*Cenas!I$43,2),0),"")</f>
        <v/>
      </c>
      <c r="U153" s="1" t="e">
        <f t="shared" si="17"/>
        <v>#REF!</v>
      </c>
      <c r="V153" s="1" t="b">
        <f t="shared" si="18"/>
        <v>0</v>
      </c>
      <c r="W153" s="1" t="b">
        <f t="shared" si="19"/>
        <v>0</v>
      </c>
      <c r="X153" s="1" t="e">
        <f>OR(AND(Z153,AA153,#REF!&gt;=0.35*'Daļu izvēle'!J150),NOT(Y153))</f>
        <v>#REF!</v>
      </c>
      <c r="Y153" s="1" t="b">
        <f>AND(NOT(ISBLANK('Daļu izvēle'!AC150)),A153="x")</f>
        <v>0</v>
      </c>
      <c r="Z153" t="b">
        <f t="shared" si="20"/>
        <v>1</v>
      </c>
      <c r="AA153" t="b">
        <f t="shared" si="21"/>
        <v>1</v>
      </c>
      <c r="AC153" s="57" t="b">
        <f>AND($A153="x",'Daļu izvēle'!AC150&lt;&gt;"",'Daļu izvēle'!AC150&lt;&gt;0)</f>
        <v>0</v>
      </c>
      <c r="AD153" s="57" t="b">
        <f t="shared" si="22"/>
        <v>0</v>
      </c>
      <c r="AE153" s="57" t="b">
        <f t="shared" si="23"/>
        <v>1</v>
      </c>
    </row>
    <row r="154" spans="1:31" hidden="1" x14ac:dyDescent="0.3">
      <c r="A154" s="324" t="str">
        <f>SUBSTITUTE('Daļu izvēle'!A151,"0","")</f>
        <v/>
      </c>
      <c r="B154" s="365">
        <f>'Daļu izvēle'!B151</f>
        <v>143</v>
      </c>
      <c r="C154" s="365" t="str">
        <f>'Daļu izvēle'!C151</f>
        <v>Rietumvidzeme</v>
      </c>
      <c r="D154" s="366" t="str">
        <f>'Daļu izvēle'!D151</f>
        <v>Piebalgas</v>
      </c>
      <c r="E154" s="467">
        <f>'Daļu izvēle'!AC151</f>
        <v>50</v>
      </c>
      <c r="F154" s="467">
        <f>'Daļu izvēle'!AD151</f>
        <v>0</v>
      </c>
      <c r="G154" s="125">
        <f>'Daļu izvēle'!AE151</f>
        <v>0</v>
      </c>
      <c r="H154" s="126">
        <f>'Daļu izvēle'!AF151</f>
        <v>0</v>
      </c>
      <c r="I154" s="383"/>
      <c r="J154" s="477">
        <f t="shared" si="16"/>
        <v>0</v>
      </c>
      <c r="K154" s="124" t="str">
        <f>IF($AC154,IF(AND($I154&lt;&gt;"",$I154&lt;&gt;0),ROUND(ROUND($I154,3)*Cenas!$B$39*Cenas!B$43,2),0),"")</f>
        <v/>
      </c>
      <c r="L154" s="124" t="str">
        <f>IF($AC154,IF(AND($I154&lt;&gt;"",$I154&lt;&gt;0),ROUND(ROUND($I154,3)*Cenas!$B$39*Cenas!C$43,2),0),"")</f>
        <v/>
      </c>
      <c r="M154" s="124" t="str">
        <f>IF($AC154,IF(AND($I154&lt;&gt;"",$I154&lt;&gt;0),ROUND(ROUND($I154,3)*Cenas!$B$39*Cenas!D$43,2),0),"")</f>
        <v/>
      </c>
      <c r="N154" s="124" t="str">
        <f>IF($AC154,IF(AND($I154&lt;&gt;"",$I154&lt;&gt;0),ROUND(ROUND($I154,3)*Cenas!$B$39*Cenas!E$43,2),0),"")</f>
        <v/>
      </c>
      <c r="O154" s="124" t="str">
        <f>IF($AC154,IF(AND($I154&lt;&gt;"",$I154&lt;&gt;0),ROUND(ROUND($I154,3)*Cenas!$B$39*Cenas!F$43,2),0),"")</f>
        <v/>
      </c>
      <c r="P154" s="124" t="str">
        <f>IF($AC154,IF(AND($I154&lt;&gt;"",$I154&lt;&gt;0),ROUND(ROUND($I154,3)*Cenas!$B$39*Cenas!G$43,2),0),"")</f>
        <v/>
      </c>
      <c r="Q154" s="124" t="str">
        <f>IF($AC154,IF(AND($I154&lt;&gt;"",$I154&lt;&gt;0),ROUND(ROUND($I154,3)*Cenas!$B$39*Cenas!H$43,2),0),"")</f>
        <v/>
      </c>
      <c r="R154" s="147" t="str">
        <f>IF($AC154,IF(AND($I154&lt;&gt;"",$I154&lt;&gt;0),ROUND(ROUND($I154,3)*Cenas!$B$39*Cenas!I$43,2),0),"")</f>
        <v/>
      </c>
      <c r="U154" s="1" t="e">
        <f t="shared" si="17"/>
        <v>#REF!</v>
      </c>
      <c r="V154" s="1" t="b">
        <f t="shared" si="18"/>
        <v>0</v>
      </c>
      <c r="W154" s="1" t="b">
        <f t="shared" si="19"/>
        <v>0</v>
      </c>
      <c r="X154" s="1" t="e">
        <f>OR(AND(Z154,AA154,#REF!&gt;=0.35*'Daļu izvēle'!J151),NOT(Y154))</f>
        <v>#REF!</v>
      </c>
      <c r="Y154" s="1" t="b">
        <f>AND(NOT(ISBLANK('Daļu izvēle'!AC151)),A154="x")</f>
        <v>0</v>
      </c>
      <c r="Z154" t="b">
        <f t="shared" si="20"/>
        <v>1</v>
      </c>
      <c r="AA154" t="b">
        <f t="shared" si="21"/>
        <v>1</v>
      </c>
      <c r="AC154" s="57" t="b">
        <f>AND($A154="x",'Daļu izvēle'!AC151&lt;&gt;"",'Daļu izvēle'!AC151&lt;&gt;0)</f>
        <v>0</v>
      </c>
      <c r="AD154" s="57" t="b">
        <f t="shared" si="22"/>
        <v>0</v>
      </c>
      <c r="AE154" s="57" t="b">
        <f t="shared" si="23"/>
        <v>1</v>
      </c>
    </row>
    <row r="155" spans="1:31" hidden="1" x14ac:dyDescent="0.3">
      <c r="A155" s="324" t="str">
        <f>SUBSTITUTE('Daļu izvēle'!A152,"0","")</f>
        <v/>
      </c>
      <c r="B155" s="365">
        <f>'Daļu izvēle'!B152</f>
        <v>144</v>
      </c>
      <c r="C155" s="365" t="str">
        <f>'Daļu izvēle'!C152</f>
        <v>Vidusdaugava</v>
      </c>
      <c r="D155" s="366" t="str">
        <f>'Daļu izvēle'!D152</f>
        <v xml:space="preserve">Bauskas </v>
      </c>
      <c r="E155" s="467">
        <f>'Daļu izvēle'!AC152</f>
        <v>30</v>
      </c>
      <c r="F155" s="467">
        <f>'Daļu izvēle'!AD152</f>
        <v>30</v>
      </c>
      <c r="G155" s="125">
        <f>'Daļu izvēle'!AE152</f>
        <v>0</v>
      </c>
      <c r="H155" s="126">
        <f>'Daļu izvēle'!AF152</f>
        <v>0</v>
      </c>
      <c r="I155" s="383"/>
      <c r="J155" s="477">
        <f t="shared" si="16"/>
        <v>0</v>
      </c>
      <c r="K155" s="124" t="str">
        <f>IF($AC155,IF(AND($I155&lt;&gt;"",$I155&lt;&gt;0),ROUND(ROUND($I155,3)*Cenas!$B$39*Cenas!B$43,2),0),"")</f>
        <v/>
      </c>
      <c r="L155" s="124" t="str">
        <f>IF($AC155,IF(AND($I155&lt;&gt;"",$I155&lt;&gt;0),ROUND(ROUND($I155,3)*Cenas!$B$39*Cenas!C$43,2),0),"")</f>
        <v/>
      </c>
      <c r="M155" s="124" t="str">
        <f>IF($AC155,IF(AND($I155&lt;&gt;"",$I155&lt;&gt;0),ROUND(ROUND($I155,3)*Cenas!$B$39*Cenas!D$43,2),0),"")</f>
        <v/>
      </c>
      <c r="N155" s="124" t="str">
        <f>IF($AC155,IF(AND($I155&lt;&gt;"",$I155&lt;&gt;0),ROUND(ROUND($I155,3)*Cenas!$B$39*Cenas!E$43,2),0),"")</f>
        <v/>
      </c>
      <c r="O155" s="124" t="str">
        <f>IF($AC155,IF(AND($I155&lt;&gt;"",$I155&lt;&gt;0),ROUND(ROUND($I155,3)*Cenas!$B$39*Cenas!F$43,2),0),"")</f>
        <v/>
      </c>
      <c r="P155" s="124" t="str">
        <f>IF($AC155,IF(AND($I155&lt;&gt;"",$I155&lt;&gt;0),ROUND(ROUND($I155,3)*Cenas!$B$39*Cenas!G$43,2),0),"")</f>
        <v/>
      </c>
      <c r="Q155" s="124" t="str">
        <f>IF($AC155,IF(AND($I155&lt;&gt;"",$I155&lt;&gt;0),ROUND(ROUND($I155,3)*Cenas!$B$39*Cenas!H$43,2),0),"")</f>
        <v/>
      </c>
      <c r="R155" s="147" t="str">
        <f>IF($AC155,IF(AND($I155&lt;&gt;"",$I155&lt;&gt;0),ROUND(ROUND($I155,3)*Cenas!$B$39*Cenas!I$43,2),0),"")</f>
        <v/>
      </c>
      <c r="U155" s="1" t="e">
        <f t="shared" si="17"/>
        <v>#REF!</v>
      </c>
      <c r="V155" s="1" t="b">
        <f t="shared" si="18"/>
        <v>0</v>
      </c>
      <c r="W155" s="1" t="b">
        <f t="shared" si="19"/>
        <v>0</v>
      </c>
      <c r="X155" s="1" t="e">
        <f>OR(AND(Z155,AA155,#REF!&gt;=0.35*'Daļu izvēle'!J152),NOT(Y155))</f>
        <v>#REF!</v>
      </c>
      <c r="Y155" s="1" t="b">
        <f>AND(NOT(ISBLANK('Daļu izvēle'!AC152)),A155="x")</f>
        <v>0</v>
      </c>
      <c r="Z155" t="b">
        <f t="shared" si="20"/>
        <v>1</v>
      </c>
      <c r="AA155" t="b">
        <f t="shared" si="21"/>
        <v>1</v>
      </c>
      <c r="AC155" s="57" t="b">
        <f>AND($A155="x",'Daļu izvēle'!AC152&lt;&gt;"",'Daļu izvēle'!AC152&lt;&gt;0)</f>
        <v>0</v>
      </c>
      <c r="AD155" s="57" t="b">
        <f t="shared" si="22"/>
        <v>0</v>
      </c>
      <c r="AE155" s="57" t="b">
        <f t="shared" si="23"/>
        <v>1</v>
      </c>
    </row>
    <row r="156" spans="1:31" hidden="1" x14ac:dyDescent="0.3">
      <c r="A156" s="324" t="str">
        <f>SUBSTITUTE('Daļu izvēle'!A153,"0","")</f>
        <v/>
      </c>
      <c r="B156" s="365">
        <f>'Daļu izvēle'!B153</f>
        <v>145</v>
      </c>
      <c r="C156" s="365" t="str">
        <f>'Daļu izvēle'!C153</f>
        <v>Vidusdaugava</v>
      </c>
      <c r="D156" s="366" t="str">
        <f>'Daļu izvēle'!D153</f>
        <v xml:space="preserve">Bauskas </v>
      </c>
      <c r="E156" s="467">
        <f>'Daļu izvēle'!AC153</f>
        <v>30</v>
      </c>
      <c r="F156" s="467">
        <f>'Daļu izvēle'!AD153</f>
        <v>30</v>
      </c>
      <c r="G156" s="125">
        <f>'Daļu izvēle'!AE153</f>
        <v>0</v>
      </c>
      <c r="H156" s="126">
        <f>'Daļu izvēle'!AF153</f>
        <v>0</v>
      </c>
      <c r="I156" s="383"/>
      <c r="J156" s="477">
        <f t="shared" si="16"/>
        <v>0</v>
      </c>
      <c r="K156" s="124" t="str">
        <f>IF($AC156,IF(AND($I156&lt;&gt;"",$I156&lt;&gt;0),ROUND(ROUND($I156,3)*Cenas!$B$39*Cenas!B$43,2),0),"")</f>
        <v/>
      </c>
      <c r="L156" s="124" t="str">
        <f>IF($AC156,IF(AND($I156&lt;&gt;"",$I156&lt;&gt;0),ROUND(ROUND($I156,3)*Cenas!$B$39*Cenas!C$43,2),0),"")</f>
        <v/>
      </c>
      <c r="M156" s="124" t="str">
        <f>IF($AC156,IF(AND($I156&lt;&gt;"",$I156&lt;&gt;0),ROUND(ROUND($I156,3)*Cenas!$B$39*Cenas!D$43,2),0),"")</f>
        <v/>
      </c>
      <c r="N156" s="124" t="str">
        <f>IF($AC156,IF(AND($I156&lt;&gt;"",$I156&lt;&gt;0),ROUND(ROUND($I156,3)*Cenas!$B$39*Cenas!E$43,2),0),"")</f>
        <v/>
      </c>
      <c r="O156" s="124" t="str">
        <f>IF($AC156,IF(AND($I156&lt;&gt;"",$I156&lt;&gt;0),ROUND(ROUND($I156,3)*Cenas!$B$39*Cenas!F$43,2),0),"")</f>
        <v/>
      </c>
      <c r="P156" s="124" t="str">
        <f>IF($AC156,IF(AND($I156&lt;&gt;"",$I156&lt;&gt;0),ROUND(ROUND($I156,3)*Cenas!$B$39*Cenas!G$43,2),0),"")</f>
        <v/>
      </c>
      <c r="Q156" s="124" t="str">
        <f>IF($AC156,IF(AND($I156&lt;&gt;"",$I156&lt;&gt;0),ROUND(ROUND($I156,3)*Cenas!$B$39*Cenas!H$43,2),0),"")</f>
        <v/>
      </c>
      <c r="R156" s="147" t="str">
        <f>IF($AC156,IF(AND($I156&lt;&gt;"",$I156&lt;&gt;0),ROUND(ROUND($I156,3)*Cenas!$B$39*Cenas!I$43,2),0),"")</f>
        <v/>
      </c>
      <c r="U156" s="1" t="e">
        <f t="shared" si="17"/>
        <v>#REF!</v>
      </c>
      <c r="V156" s="1" t="b">
        <f t="shared" si="18"/>
        <v>0</v>
      </c>
      <c r="W156" s="1" t="b">
        <f t="shared" si="19"/>
        <v>0</v>
      </c>
      <c r="X156" s="1" t="e">
        <f>OR(AND(Z156,AA156,#REF!&gt;=0.35*'Daļu izvēle'!J153),NOT(Y156))</f>
        <v>#REF!</v>
      </c>
      <c r="Y156" s="1" t="b">
        <f>AND(NOT(ISBLANK('Daļu izvēle'!AC153)),A156="x")</f>
        <v>0</v>
      </c>
      <c r="Z156" t="b">
        <f t="shared" si="20"/>
        <v>1</v>
      </c>
      <c r="AA156" t="b">
        <f t="shared" si="21"/>
        <v>1</v>
      </c>
      <c r="AC156" s="57" t="b">
        <f>AND($A156="x",'Daļu izvēle'!AC153&lt;&gt;"",'Daļu izvēle'!AC153&lt;&gt;0)</f>
        <v>0</v>
      </c>
      <c r="AD156" s="57" t="b">
        <f t="shared" si="22"/>
        <v>0</v>
      </c>
      <c r="AE156" s="57" t="b">
        <f t="shared" si="23"/>
        <v>1</v>
      </c>
    </row>
    <row r="157" spans="1:31" hidden="1" x14ac:dyDescent="0.3">
      <c r="A157" s="324" t="str">
        <f>SUBSTITUTE('Daļu izvēle'!A154,"0","")</f>
        <v/>
      </c>
      <c r="B157" s="365">
        <f>'Daļu izvēle'!B154</f>
        <v>146</v>
      </c>
      <c r="C157" s="365" t="str">
        <f>'Daļu izvēle'!C154</f>
        <v>Vidusdaugava</v>
      </c>
      <c r="D157" s="366" t="str">
        <f>'Daļu izvēle'!D154</f>
        <v xml:space="preserve">Bauskas </v>
      </c>
      <c r="E157" s="467">
        <f>'Daļu izvēle'!AC154</f>
        <v>30</v>
      </c>
      <c r="F157" s="467">
        <f>'Daļu izvēle'!AD154</f>
        <v>30</v>
      </c>
      <c r="G157" s="125">
        <f>'Daļu izvēle'!AE154</f>
        <v>0</v>
      </c>
      <c r="H157" s="126">
        <f>'Daļu izvēle'!AF154</f>
        <v>0</v>
      </c>
      <c r="I157" s="383"/>
      <c r="J157" s="477">
        <f t="shared" si="16"/>
        <v>0</v>
      </c>
      <c r="K157" s="124" t="str">
        <f>IF($AC157,IF(AND($I157&lt;&gt;"",$I157&lt;&gt;0),ROUND(ROUND($I157,3)*Cenas!$B$39*Cenas!B$43,2),0),"")</f>
        <v/>
      </c>
      <c r="L157" s="124" t="str">
        <f>IF($AC157,IF(AND($I157&lt;&gt;"",$I157&lt;&gt;0),ROUND(ROUND($I157,3)*Cenas!$B$39*Cenas!C$43,2),0),"")</f>
        <v/>
      </c>
      <c r="M157" s="124" t="str">
        <f>IF($AC157,IF(AND($I157&lt;&gt;"",$I157&lt;&gt;0),ROUND(ROUND($I157,3)*Cenas!$B$39*Cenas!D$43,2),0),"")</f>
        <v/>
      </c>
      <c r="N157" s="124" t="str">
        <f>IF($AC157,IF(AND($I157&lt;&gt;"",$I157&lt;&gt;0),ROUND(ROUND($I157,3)*Cenas!$B$39*Cenas!E$43,2),0),"")</f>
        <v/>
      </c>
      <c r="O157" s="124" t="str">
        <f>IF($AC157,IF(AND($I157&lt;&gt;"",$I157&lt;&gt;0),ROUND(ROUND($I157,3)*Cenas!$B$39*Cenas!F$43,2),0),"")</f>
        <v/>
      </c>
      <c r="P157" s="124" t="str">
        <f>IF($AC157,IF(AND($I157&lt;&gt;"",$I157&lt;&gt;0),ROUND(ROUND($I157,3)*Cenas!$B$39*Cenas!G$43,2),0),"")</f>
        <v/>
      </c>
      <c r="Q157" s="124" t="str">
        <f>IF($AC157,IF(AND($I157&lt;&gt;"",$I157&lt;&gt;0),ROUND(ROUND($I157,3)*Cenas!$B$39*Cenas!H$43,2),0),"")</f>
        <v/>
      </c>
      <c r="R157" s="147" t="str">
        <f>IF($AC157,IF(AND($I157&lt;&gt;"",$I157&lt;&gt;0),ROUND(ROUND($I157,3)*Cenas!$B$39*Cenas!I$43,2),0),"")</f>
        <v/>
      </c>
      <c r="U157" s="1" t="e">
        <f t="shared" si="17"/>
        <v>#REF!</v>
      </c>
      <c r="V157" s="1" t="b">
        <f t="shared" si="18"/>
        <v>0</v>
      </c>
      <c r="W157" s="1" t="b">
        <f t="shared" si="19"/>
        <v>0</v>
      </c>
      <c r="X157" s="1" t="e">
        <f>OR(AND(Z157,AA157,#REF!&gt;=0.35*'Daļu izvēle'!J154),NOT(Y157))</f>
        <v>#REF!</v>
      </c>
      <c r="Y157" s="1" t="b">
        <f>AND(NOT(ISBLANK('Daļu izvēle'!AC154)),A157="x")</f>
        <v>0</v>
      </c>
      <c r="Z157" t="b">
        <f t="shared" si="20"/>
        <v>1</v>
      </c>
      <c r="AA157" t="b">
        <f t="shared" si="21"/>
        <v>1</v>
      </c>
      <c r="AC157" s="57" t="b">
        <f>AND($A157="x",'Daļu izvēle'!AC154&lt;&gt;"",'Daļu izvēle'!AC154&lt;&gt;0)</f>
        <v>0</v>
      </c>
      <c r="AD157" s="57" t="b">
        <f t="shared" si="22"/>
        <v>0</v>
      </c>
      <c r="AE157" s="57" t="b">
        <f t="shared" si="23"/>
        <v>1</v>
      </c>
    </row>
    <row r="158" spans="1:31" hidden="1" x14ac:dyDescent="0.3">
      <c r="A158" s="324" t="str">
        <f>SUBSTITUTE('Daļu izvēle'!A155,"0","")</f>
        <v/>
      </c>
      <c r="B158" s="365">
        <f>'Daļu izvēle'!B155</f>
        <v>147</v>
      </c>
      <c r="C158" s="365" t="str">
        <f>'Daļu izvēle'!C155</f>
        <v>Vidusdaugava</v>
      </c>
      <c r="D158" s="366" t="str">
        <f>'Daļu izvēle'!D155</f>
        <v xml:space="preserve">Bauskas </v>
      </c>
      <c r="E158" s="467">
        <f>'Daļu izvēle'!AC155</f>
        <v>30</v>
      </c>
      <c r="F158" s="467">
        <f>'Daļu izvēle'!AD155</f>
        <v>30</v>
      </c>
      <c r="G158" s="125">
        <f>'Daļu izvēle'!AE155</f>
        <v>0</v>
      </c>
      <c r="H158" s="126">
        <f>'Daļu izvēle'!AF155</f>
        <v>0</v>
      </c>
      <c r="I158" s="383"/>
      <c r="J158" s="477">
        <f t="shared" si="16"/>
        <v>0</v>
      </c>
      <c r="K158" s="124" t="str">
        <f>IF($AC158,IF(AND($I158&lt;&gt;"",$I158&lt;&gt;0),ROUND(ROUND($I158,3)*Cenas!$B$39*Cenas!B$43,2),0),"")</f>
        <v/>
      </c>
      <c r="L158" s="124" t="str">
        <f>IF($AC158,IF(AND($I158&lt;&gt;"",$I158&lt;&gt;0),ROUND(ROUND($I158,3)*Cenas!$B$39*Cenas!C$43,2),0),"")</f>
        <v/>
      </c>
      <c r="M158" s="124" t="str">
        <f>IF($AC158,IF(AND($I158&lt;&gt;"",$I158&lt;&gt;0),ROUND(ROUND($I158,3)*Cenas!$B$39*Cenas!D$43,2),0),"")</f>
        <v/>
      </c>
      <c r="N158" s="124" t="str">
        <f>IF($AC158,IF(AND($I158&lt;&gt;"",$I158&lt;&gt;0),ROUND(ROUND($I158,3)*Cenas!$B$39*Cenas!E$43,2),0),"")</f>
        <v/>
      </c>
      <c r="O158" s="124" t="str">
        <f>IF($AC158,IF(AND($I158&lt;&gt;"",$I158&lt;&gt;0),ROUND(ROUND($I158,3)*Cenas!$B$39*Cenas!F$43,2),0),"")</f>
        <v/>
      </c>
      <c r="P158" s="124" t="str">
        <f>IF($AC158,IF(AND($I158&lt;&gt;"",$I158&lt;&gt;0),ROUND(ROUND($I158,3)*Cenas!$B$39*Cenas!G$43,2),0),"")</f>
        <v/>
      </c>
      <c r="Q158" s="124" t="str">
        <f>IF($AC158,IF(AND($I158&lt;&gt;"",$I158&lt;&gt;0),ROUND(ROUND($I158,3)*Cenas!$B$39*Cenas!H$43,2),0),"")</f>
        <v/>
      </c>
      <c r="R158" s="147" t="str">
        <f>IF($AC158,IF(AND($I158&lt;&gt;"",$I158&lt;&gt;0),ROUND(ROUND($I158,3)*Cenas!$B$39*Cenas!I$43,2),0),"")</f>
        <v/>
      </c>
      <c r="U158" s="1" t="e">
        <f t="shared" si="17"/>
        <v>#REF!</v>
      </c>
      <c r="V158" s="1" t="b">
        <f t="shared" si="18"/>
        <v>0</v>
      </c>
      <c r="W158" s="1" t="b">
        <f t="shared" si="19"/>
        <v>0</v>
      </c>
      <c r="X158" s="1" t="e">
        <f>OR(AND(Z158,AA158,#REF!&gt;=0.35*'Daļu izvēle'!J155),NOT(Y158))</f>
        <v>#REF!</v>
      </c>
      <c r="Y158" s="1" t="b">
        <f>AND(NOT(ISBLANK('Daļu izvēle'!AC155)),A158="x")</f>
        <v>0</v>
      </c>
      <c r="Z158" t="b">
        <f t="shared" si="20"/>
        <v>1</v>
      </c>
      <c r="AA158" t="b">
        <f t="shared" si="21"/>
        <v>1</v>
      </c>
      <c r="AC158" s="57" t="b">
        <f>AND($A158="x",'Daļu izvēle'!AC155&lt;&gt;"",'Daļu izvēle'!AC155&lt;&gt;0)</f>
        <v>0</v>
      </c>
      <c r="AD158" s="57" t="b">
        <f t="shared" si="22"/>
        <v>0</v>
      </c>
      <c r="AE158" s="57" t="b">
        <f t="shared" si="23"/>
        <v>1</v>
      </c>
    </row>
    <row r="159" spans="1:31" hidden="1" x14ac:dyDescent="0.3">
      <c r="A159" s="324" t="str">
        <f>SUBSTITUTE('Daļu izvēle'!A156,"0","")</f>
        <v/>
      </c>
      <c r="B159" s="365">
        <f>'Daļu izvēle'!B156</f>
        <v>148</v>
      </c>
      <c r="C159" s="365" t="str">
        <f>'Daļu izvēle'!C156</f>
        <v>Vidusdaugava</v>
      </c>
      <c r="D159" s="366" t="str">
        <f>'Daļu izvēle'!D156</f>
        <v xml:space="preserve">Bauskas </v>
      </c>
      <c r="E159" s="467">
        <f>'Daļu izvēle'!AC156</f>
        <v>30</v>
      </c>
      <c r="F159" s="467">
        <f>'Daļu izvēle'!AD156</f>
        <v>0</v>
      </c>
      <c r="G159" s="125">
        <f>'Daļu izvēle'!AE156</f>
        <v>0</v>
      </c>
      <c r="H159" s="126">
        <f>'Daļu izvēle'!AF156</f>
        <v>0</v>
      </c>
      <c r="I159" s="383"/>
      <c r="J159" s="477">
        <f t="shared" si="16"/>
        <v>0</v>
      </c>
      <c r="K159" s="124" t="str">
        <f>IF($AC159,IF(AND($I159&lt;&gt;"",$I159&lt;&gt;0),ROUND(ROUND($I159,3)*Cenas!$B$39*Cenas!B$43,2),0),"")</f>
        <v/>
      </c>
      <c r="L159" s="124" t="str">
        <f>IF($AC159,IF(AND($I159&lt;&gt;"",$I159&lt;&gt;0),ROUND(ROUND($I159,3)*Cenas!$B$39*Cenas!C$43,2),0),"")</f>
        <v/>
      </c>
      <c r="M159" s="124" t="str">
        <f>IF($AC159,IF(AND($I159&lt;&gt;"",$I159&lt;&gt;0),ROUND(ROUND($I159,3)*Cenas!$B$39*Cenas!D$43,2),0),"")</f>
        <v/>
      </c>
      <c r="N159" s="124" t="str">
        <f>IF($AC159,IF(AND($I159&lt;&gt;"",$I159&lt;&gt;0),ROUND(ROUND($I159,3)*Cenas!$B$39*Cenas!E$43,2),0),"")</f>
        <v/>
      </c>
      <c r="O159" s="124" t="str">
        <f>IF($AC159,IF(AND($I159&lt;&gt;"",$I159&lt;&gt;0),ROUND(ROUND($I159,3)*Cenas!$B$39*Cenas!F$43,2),0),"")</f>
        <v/>
      </c>
      <c r="P159" s="124" t="str">
        <f>IF($AC159,IF(AND($I159&lt;&gt;"",$I159&lt;&gt;0),ROUND(ROUND($I159,3)*Cenas!$B$39*Cenas!G$43,2),0),"")</f>
        <v/>
      </c>
      <c r="Q159" s="124" t="str">
        <f>IF($AC159,IF(AND($I159&lt;&gt;"",$I159&lt;&gt;0),ROUND(ROUND($I159,3)*Cenas!$B$39*Cenas!H$43,2),0),"")</f>
        <v/>
      </c>
      <c r="R159" s="147" t="str">
        <f>IF($AC159,IF(AND($I159&lt;&gt;"",$I159&lt;&gt;0),ROUND(ROUND($I159,3)*Cenas!$B$39*Cenas!I$43,2),0),"")</f>
        <v/>
      </c>
      <c r="U159" s="1" t="e">
        <f t="shared" si="17"/>
        <v>#REF!</v>
      </c>
      <c r="V159" s="1" t="b">
        <f t="shared" si="18"/>
        <v>0</v>
      </c>
      <c r="W159" s="1" t="b">
        <f t="shared" si="19"/>
        <v>0</v>
      </c>
      <c r="X159" s="1" t="e">
        <f>OR(AND(Z159,AA159,#REF!&gt;=0.35*'Daļu izvēle'!J156),NOT(Y159))</f>
        <v>#REF!</v>
      </c>
      <c r="Y159" s="1" t="b">
        <f>AND(NOT(ISBLANK('Daļu izvēle'!AC156)),A159="x")</f>
        <v>0</v>
      </c>
      <c r="Z159" t="b">
        <f t="shared" si="20"/>
        <v>1</v>
      </c>
      <c r="AA159" t="b">
        <f t="shared" si="21"/>
        <v>1</v>
      </c>
      <c r="AC159" s="57" t="b">
        <f>AND($A159="x",'Daļu izvēle'!AC156&lt;&gt;"",'Daļu izvēle'!AC156&lt;&gt;0)</f>
        <v>0</v>
      </c>
      <c r="AD159" s="57" t="b">
        <f t="shared" si="22"/>
        <v>0</v>
      </c>
      <c r="AE159" s="57" t="b">
        <f t="shared" si="23"/>
        <v>1</v>
      </c>
    </row>
    <row r="160" spans="1:31" hidden="1" x14ac:dyDescent="0.3">
      <c r="A160" s="324" t="str">
        <f>SUBSTITUTE('Daļu izvēle'!A157,"0","")</f>
        <v/>
      </c>
      <c r="B160" s="365">
        <f>'Daļu izvēle'!B157</f>
        <v>149</v>
      </c>
      <c r="C160" s="365" t="str">
        <f>'Daļu izvēle'!C157</f>
        <v>Vidusdaugava</v>
      </c>
      <c r="D160" s="366" t="str">
        <f>'Daļu izvēle'!D157</f>
        <v xml:space="preserve">Bauskas </v>
      </c>
      <c r="E160" s="467">
        <f>'Daļu izvēle'!AC157</f>
        <v>0</v>
      </c>
      <c r="F160" s="467">
        <f>'Daļu izvēle'!AD157</f>
        <v>0</v>
      </c>
      <c r="G160" s="125">
        <f>'Daļu izvēle'!AE157</f>
        <v>0</v>
      </c>
      <c r="H160" s="126">
        <f>'Daļu izvēle'!AF157</f>
        <v>0</v>
      </c>
      <c r="I160" s="383"/>
      <c r="J160" s="477">
        <f t="shared" si="16"/>
        <v>0</v>
      </c>
      <c r="K160" s="124" t="str">
        <f>IF($AC160,IF(AND($I160&lt;&gt;"",$I160&lt;&gt;0),ROUND(ROUND($I160,3)*Cenas!$B$39*Cenas!B$43,2),0),"")</f>
        <v/>
      </c>
      <c r="L160" s="124" t="str">
        <f>IF($AC160,IF(AND($I160&lt;&gt;"",$I160&lt;&gt;0),ROUND(ROUND($I160,3)*Cenas!$B$39*Cenas!C$43,2),0),"")</f>
        <v/>
      </c>
      <c r="M160" s="124" t="str">
        <f>IF($AC160,IF(AND($I160&lt;&gt;"",$I160&lt;&gt;0),ROUND(ROUND($I160,3)*Cenas!$B$39*Cenas!D$43,2),0),"")</f>
        <v/>
      </c>
      <c r="N160" s="124" t="str">
        <f>IF($AC160,IF(AND($I160&lt;&gt;"",$I160&lt;&gt;0),ROUND(ROUND($I160,3)*Cenas!$B$39*Cenas!E$43,2),0),"")</f>
        <v/>
      </c>
      <c r="O160" s="124" t="str">
        <f>IF($AC160,IF(AND($I160&lt;&gt;"",$I160&lt;&gt;0),ROUND(ROUND($I160,3)*Cenas!$B$39*Cenas!F$43,2),0),"")</f>
        <v/>
      </c>
      <c r="P160" s="124" t="str">
        <f>IF($AC160,IF(AND($I160&lt;&gt;"",$I160&lt;&gt;0),ROUND(ROUND($I160,3)*Cenas!$B$39*Cenas!G$43,2),0),"")</f>
        <v/>
      </c>
      <c r="Q160" s="124" t="str">
        <f>IF($AC160,IF(AND($I160&lt;&gt;"",$I160&lt;&gt;0),ROUND(ROUND($I160,3)*Cenas!$B$39*Cenas!H$43,2),0),"")</f>
        <v/>
      </c>
      <c r="R160" s="147" t="str">
        <f>IF($AC160,IF(AND($I160&lt;&gt;"",$I160&lt;&gt;0),ROUND(ROUND($I160,3)*Cenas!$B$39*Cenas!I$43,2),0),"")</f>
        <v/>
      </c>
      <c r="U160" s="1" t="e">
        <f t="shared" si="17"/>
        <v>#REF!</v>
      </c>
      <c r="V160" s="1" t="b">
        <f t="shared" si="18"/>
        <v>0</v>
      </c>
      <c r="W160" s="1" t="b">
        <f t="shared" si="19"/>
        <v>0</v>
      </c>
      <c r="X160" s="1" t="e">
        <f>OR(AND(Z160,AA160,#REF!&gt;=0.35*'Daļu izvēle'!J157),NOT(Y160))</f>
        <v>#REF!</v>
      </c>
      <c r="Y160" s="1" t="b">
        <f>AND(NOT(ISBLANK('Daļu izvēle'!AC157)),A160="x")</f>
        <v>0</v>
      </c>
      <c r="Z160" t="b">
        <f t="shared" si="20"/>
        <v>1</v>
      </c>
      <c r="AA160" t="b">
        <f t="shared" si="21"/>
        <v>1</v>
      </c>
      <c r="AC160" s="57" t="b">
        <f>AND($A160="x",'Daļu izvēle'!AC157&lt;&gt;"",'Daļu izvēle'!AC157&lt;&gt;0)</f>
        <v>0</v>
      </c>
      <c r="AD160" s="57" t="b">
        <f t="shared" si="22"/>
        <v>0</v>
      </c>
      <c r="AE160" s="57" t="b">
        <f t="shared" si="23"/>
        <v>1</v>
      </c>
    </row>
    <row r="161" spans="1:31" hidden="1" x14ac:dyDescent="0.3">
      <c r="A161" s="324" t="str">
        <f>SUBSTITUTE('Daļu izvēle'!A158,"0","")</f>
        <v/>
      </c>
      <c r="B161" s="365">
        <f>'Daļu izvēle'!B158</f>
        <v>150</v>
      </c>
      <c r="C161" s="365" t="str">
        <f>'Daļu izvēle'!C158</f>
        <v>Vidusdaugava</v>
      </c>
      <c r="D161" s="366" t="str">
        <f>'Daļu izvēle'!D158</f>
        <v xml:space="preserve">Bauskas </v>
      </c>
      <c r="E161" s="467">
        <f>'Daļu izvēle'!AC158</f>
        <v>0</v>
      </c>
      <c r="F161" s="467">
        <f>'Daļu izvēle'!AD158</f>
        <v>0</v>
      </c>
      <c r="G161" s="125">
        <f>'Daļu izvēle'!AE158</f>
        <v>0</v>
      </c>
      <c r="H161" s="126">
        <f>'Daļu izvēle'!AF158</f>
        <v>0</v>
      </c>
      <c r="I161" s="383"/>
      <c r="J161" s="477">
        <f t="shared" si="16"/>
        <v>0</v>
      </c>
      <c r="K161" s="124" t="str">
        <f>IF($AC161,IF(AND($I161&lt;&gt;"",$I161&lt;&gt;0),ROUND(ROUND($I161,3)*Cenas!$B$39*Cenas!B$43,2),0),"")</f>
        <v/>
      </c>
      <c r="L161" s="124" t="str">
        <f>IF($AC161,IF(AND($I161&lt;&gt;"",$I161&lt;&gt;0),ROUND(ROUND($I161,3)*Cenas!$B$39*Cenas!C$43,2),0),"")</f>
        <v/>
      </c>
      <c r="M161" s="124" t="str">
        <f>IF($AC161,IF(AND($I161&lt;&gt;"",$I161&lt;&gt;0),ROUND(ROUND($I161,3)*Cenas!$B$39*Cenas!D$43,2),0),"")</f>
        <v/>
      </c>
      <c r="N161" s="124" t="str">
        <f>IF($AC161,IF(AND($I161&lt;&gt;"",$I161&lt;&gt;0),ROUND(ROUND($I161,3)*Cenas!$B$39*Cenas!E$43,2),0),"")</f>
        <v/>
      </c>
      <c r="O161" s="124" t="str">
        <f>IF($AC161,IF(AND($I161&lt;&gt;"",$I161&lt;&gt;0),ROUND(ROUND($I161,3)*Cenas!$B$39*Cenas!F$43,2),0),"")</f>
        <v/>
      </c>
      <c r="P161" s="124" t="str">
        <f>IF($AC161,IF(AND($I161&lt;&gt;"",$I161&lt;&gt;0),ROUND(ROUND($I161,3)*Cenas!$B$39*Cenas!G$43,2),0),"")</f>
        <v/>
      </c>
      <c r="Q161" s="124" t="str">
        <f>IF($AC161,IF(AND($I161&lt;&gt;"",$I161&lt;&gt;0),ROUND(ROUND($I161,3)*Cenas!$B$39*Cenas!H$43,2),0),"")</f>
        <v/>
      </c>
      <c r="R161" s="147" t="str">
        <f>IF($AC161,IF(AND($I161&lt;&gt;"",$I161&lt;&gt;0),ROUND(ROUND($I161,3)*Cenas!$B$39*Cenas!I$43,2),0),"")</f>
        <v/>
      </c>
      <c r="U161" s="1" t="e">
        <f t="shared" si="17"/>
        <v>#REF!</v>
      </c>
      <c r="V161" s="1" t="b">
        <f t="shared" si="18"/>
        <v>0</v>
      </c>
      <c r="W161" s="1" t="b">
        <f t="shared" si="19"/>
        <v>0</v>
      </c>
      <c r="X161" s="1" t="e">
        <f>OR(AND(Z161,AA161,#REF!&gt;=0.35*'Daļu izvēle'!J158),NOT(Y161))</f>
        <v>#REF!</v>
      </c>
      <c r="Y161" s="1" t="b">
        <f>AND(NOT(ISBLANK('Daļu izvēle'!AC158)),A161="x")</f>
        <v>0</v>
      </c>
      <c r="Z161" t="b">
        <f t="shared" si="20"/>
        <v>1</v>
      </c>
      <c r="AA161" t="b">
        <f t="shared" si="21"/>
        <v>1</v>
      </c>
      <c r="AC161" s="57" t="b">
        <f>AND($A161="x",'Daļu izvēle'!AC158&lt;&gt;"",'Daļu izvēle'!AC158&lt;&gt;0)</f>
        <v>0</v>
      </c>
      <c r="AD161" s="57" t="b">
        <f t="shared" si="22"/>
        <v>0</v>
      </c>
      <c r="AE161" s="57" t="b">
        <f t="shared" si="23"/>
        <v>1</v>
      </c>
    </row>
    <row r="162" spans="1:31" hidden="1" x14ac:dyDescent="0.3">
      <c r="A162" s="324" t="str">
        <f>SUBSTITUTE('Daļu izvēle'!A159,"0","")</f>
        <v/>
      </c>
      <c r="B162" s="365">
        <f>'Daļu izvēle'!B159</f>
        <v>151</v>
      </c>
      <c r="C162" s="365" t="str">
        <f>'Daļu izvēle'!C159</f>
        <v>Vidusdaugava</v>
      </c>
      <c r="D162" s="366" t="str">
        <f>'Daļu izvēle'!D159</f>
        <v>Ērberģes</v>
      </c>
      <c r="E162" s="467">
        <f>'Daļu izvēle'!AC159</f>
        <v>90</v>
      </c>
      <c r="F162" s="467">
        <f>'Daļu izvēle'!AD159</f>
        <v>90</v>
      </c>
      <c r="G162" s="125">
        <f>'Daļu izvēle'!AE159</f>
        <v>0</v>
      </c>
      <c r="H162" s="126">
        <f>'Daļu izvēle'!AF159</f>
        <v>0</v>
      </c>
      <c r="I162" s="383"/>
      <c r="J162" s="477">
        <f t="shared" si="16"/>
        <v>0</v>
      </c>
      <c r="K162" s="124" t="str">
        <f>IF($AC162,IF(AND($I162&lt;&gt;"",$I162&lt;&gt;0),ROUND(ROUND($I162,3)*Cenas!$B$39*Cenas!B$43,2),0),"")</f>
        <v/>
      </c>
      <c r="L162" s="124" t="str">
        <f>IF($AC162,IF(AND($I162&lt;&gt;"",$I162&lt;&gt;0),ROUND(ROUND($I162,3)*Cenas!$B$39*Cenas!C$43,2),0),"")</f>
        <v/>
      </c>
      <c r="M162" s="124" t="str">
        <f>IF($AC162,IF(AND($I162&lt;&gt;"",$I162&lt;&gt;0),ROUND(ROUND($I162,3)*Cenas!$B$39*Cenas!D$43,2),0),"")</f>
        <v/>
      </c>
      <c r="N162" s="124" t="str">
        <f>IF($AC162,IF(AND($I162&lt;&gt;"",$I162&lt;&gt;0),ROUND(ROUND($I162,3)*Cenas!$B$39*Cenas!E$43,2),0),"")</f>
        <v/>
      </c>
      <c r="O162" s="124" t="str">
        <f>IF($AC162,IF(AND($I162&lt;&gt;"",$I162&lt;&gt;0),ROUND(ROUND($I162,3)*Cenas!$B$39*Cenas!F$43,2),0),"")</f>
        <v/>
      </c>
      <c r="P162" s="124" t="str">
        <f>IF($AC162,IF(AND($I162&lt;&gt;"",$I162&lt;&gt;0),ROUND(ROUND($I162,3)*Cenas!$B$39*Cenas!G$43,2),0),"")</f>
        <v/>
      </c>
      <c r="Q162" s="124" t="str">
        <f>IF($AC162,IF(AND($I162&lt;&gt;"",$I162&lt;&gt;0),ROUND(ROUND($I162,3)*Cenas!$B$39*Cenas!H$43,2),0),"")</f>
        <v/>
      </c>
      <c r="R162" s="147" t="str">
        <f>IF($AC162,IF(AND($I162&lt;&gt;"",$I162&lt;&gt;0),ROUND(ROUND($I162,3)*Cenas!$B$39*Cenas!I$43,2),0),"")</f>
        <v/>
      </c>
      <c r="U162" s="1" t="e">
        <f t="shared" si="17"/>
        <v>#REF!</v>
      </c>
      <c r="V162" s="1" t="b">
        <f t="shared" si="18"/>
        <v>0</v>
      </c>
      <c r="W162" s="1" t="b">
        <f t="shared" si="19"/>
        <v>0</v>
      </c>
      <c r="X162" s="1" t="e">
        <f>OR(AND(Z162,AA162,#REF!&gt;=0.35*'Daļu izvēle'!J159),NOT(Y162))</f>
        <v>#REF!</v>
      </c>
      <c r="Y162" s="1" t="b">
        <f>AND(NOT(ISBLANK('Daļu izvēle'!AC159)),A162="x")</f>
        <v>0</v>
      </c>
      <c r="Z162" t="b">
        <f t="shared" si="20"/>
        <v>1</v>
      </c>
      <c r="AA162" t="b">
        <f t="shared" si="21"/>
        <v>1</v>
      </c>
      <c r="AC162" s="57" t="b">
        <f>AND($A162="x",'Daļu izvēle'!AC159&lt;&gt;"",'Daļu izvēle'!AC159&lt;&gt;0)</f>
        <v>0</v>
      </c>
      <c r="AD162" s="57" t="b">
        <f t="shared" si="22"/>
        <v>0</v>
      </c>
      <c r="AE162" s="57" t="b">
        <f t="shared" si="23"/>
        <v>1</v>
      </c>
    </row>
    <row r="163" spans="1:31" hidden="1" x14ac:dyDescent="0.3">
      <c r="A163" s="324" t="str">
        <f>SUBSTITUTE('Daļu izvēle'!A160,"0","")</f>
        <v/>
      </c>
      <c r="B163" s="365">
        <f>'Daļu izvēle'!B160</f>
        <v>152</v>
      </c>
      <c r="C163" s="365" t="str">
        <f>'Daļu izvēle'!C160</f>
        <v>Vidusdaugava</v>
      </c>
      <c r="D163" s="366" t="str">
        <f>'Daļu izvēle'!D160</f>
        <v>Ērberģes</v>
      </c>
      <c r="E163" s="467">
        <f>'Daļu izvēle'!AC160</f>
        <v>0</v>
      </c>
      <c r="F163" s="467">
        <f>'Daļu izvēle'!AD160</f>
        <v>0</v>
      </c>
      <c r="G163" s="125">
        <f>'Daļu izvēle'!AE160</f>
        <v>0</v>
      </c>
      <c r="H163" s="126">
        <f>'Daļu izvēle'!AF160</f>
        <v>0</v>
      </c>
      <c r="I163" s="383"/>
      <c r="J163" s="477">
        <f t="shared" si="16"/>
        <v>0</v>
      </c>
      <c r="K163" s="124" t="str">
        <f>IF($AC163,IF(AND($I163&lt;&gt;"",$I163&lt;&gt;0),ROUND(ROUND($I163,3)*Cenas!$B$39*Cenas!B$43,2),0),"")</f>
        <v/>
      </c>
      <c r="L163" s="124" t="str">
        <f>IF($AC163,IF(AND($I163&lt;&gt;"",$I163&lt;&gt;0),ROUND(ROUND($I163,3)*Cenas!$B$39*Cenas!C$43,2),0),"")</f>
        <v/>
      </c>
      <c r="M163" s="124" t="str">
        <f>IF($AC163,IF(AND($I163&lt;&gt;"",$I163&lt;&gt;0),ROUND(ROUND($I163,3)*Cenas!$B$39*Cenas!D$43,2),0),"")</f>
        <v/>
      </c>
      <c r="N163" s="124" t="str">
        <f>IF($AC163,IF(AND($I163&lt;&gt;"",$I163&lt;&gt;0),ROUND(ROUND($I163,3)*Cenas!$B$39*Cenas!E$43,2),0),"")</f>
        <v/>
      </c>
      <c r="O163" s="124" t="str">
        <f>IF($AC163,IF(AND($I163&lt;&gt;"",$I163&lt;&gt;0),ROUND(ROUND($I163,3)*Cenas!$B$39*Cenas!F$43,2),0),"")</f>
        <v/>
      </c>
      <c r="P163" s="124" t="str">
        <f>IF($AC163,IF(AND($I163&lt;&gt;"",$I163&lt;&gt;0),ROUND(ROUND($I163,3)*Cenas!$B$39*Cenas!G$43,2),0),"")</f>
        <v/>
      </c>
      <c r="Q163" s="124" t="str">
        <f>IF($AC163,IF(AND($I163&lt;&gt;"",$I163&lt;&gt;0),ROUND(ROUND($I163,3)*Cenas!$B$39*Cenas!H$43,2),0),"")</f>
        <v/>
      </c>
      <c r="R163" s="147" t="str">
        <f>IF($AC163,IF(AND($I163&lt;&gt;"",$I163&lt;&gt;0),ROUND(ROUND($I163,3)*Cenas!$B$39*Cenas!I$43,2),0),"")</f>
        <v/>
      </c>
      <c r="U163" s="1" t="e">
        <f t="shared" si="17"/>
        <v>#REF!</v>
      </c>
      <c r="V163" s="1" t="b">
        <f t="shared" si="18"/>
        <v>0</v>
      </c>
      <c r="W163" s="1" t="b">
        <f t="shared" si="19"/>
        <v>0</v>
      </c>
      <c r="X163" s="1" t="e">
        <f>OR(AND(Z163,AA163,#REF!&gt;=0.35*'Daļu izvēle'!J160),NOT(Y163))</f>
        <v>#REF!</v>
      </c>
      <c r="Y163" s="1" t="b">
        <f>AND(NOT(ISBLANK('Daļu izvēle'!AC160)),A163="x")</f>
        <v>0</v>
      </c>
      <c r="Z163" t="b">
        <f t="shared" si="20"/>
        <v>1</v>
      </c>
      <c r="AA163" t="b">
        <f t="shared" si="21"/>
        <v>1</v>
      </c>
      <c r="AC163" s="57" t="b">
        <f>AND($A163="x",'Daļu izvēle'!AC160&lt;&gt;"",'Daļu izvēle'!AC160&lt;&gt;0)</f>
        <v>0</v>
      </c>
      <c r="AD163" s="57" t="b">
        <f t="shared" si="22"/>
        <v>0</v>
      </c>
      <c r="AE163" s="57" t="b">
        <f t="shared" si="23"/>
        <v>1</v>
      </c>
    </row>
    <row r="164" spans="1:31" hidden="1" x14ac:dyDescent="0.3">
      <c r="A164" s="324" t="str">
        <f>SUBSTITUTE('Daļu izvēle'!A161,"0","")</f>
        <v/>
      </c>
      <c r="B164" s="365">
        <f>'Daļu izvēle'!B161</f>
        <v>153</v>
      </c>
      <c r="C164" s="365" t="str">
        <f>'Daļu izvēle'!C161</f>
        <v>Vidusdaugava</v>
      </c>
      <c r="D164" s="366" t="str">
        <f>'Daļu izvēle'!D161</f>
        <v>Ērberģes</v>
      </c>
      <c r="E164" s="467">
        <f>'Daļu izvēle'!AC161</f>
        <v>0</v>
      </c>
      <c r="F164" s="467">
        <f>'Daļu izvēle'!AD161</f>
        <v>0</v>
      </c>
      <c r="G164" s="125">
        <f>'Daļu izvēle'!AE161</f>
        <v>0</v>
      </c>
      <c r="H164" s="126">
        <f>'Daļu izvēle'!AF161</f>
        <v>0</v>
      </c>
      <c r="I164" s="383"/>
      <c r="J164" s="477">
        <f t="shared" si="16"/>
        <v>0</v>
      </c>
      <c r="K164" s="124" t="str">
        <f>IF($AC164,IF(AND($I164&lt;&gt;"",$I164&lt;&gt;0),ROUND(ROUND($I164,3)*Cenas!$B$39*Cenas!B$43,2),0),"")</f>
        <v/>
      </c>
      <c r="L164" s="124" t="str">
        <f>IF($AC164,IF(AND($I164&lt;&gt;"",$I164&lt;&gt;0),ROUND(ROUND($I164,3)*Cenas!$B$39*Cenas!C$43,2),0),"")</f>
        <v/>
      </c>
      <c r="M164" s="124" t="str">
        <f>IF($AC164,IF(AND($I164&lt;&gt;"",$I164&lt;&gt;0),ROUND(ROUND($I164,3)*Cenas!$B$39*Cenas!D$43,2),0),"")</f>
        <v/>
      </c>
      <c r="N164" s="124" t="str">
        <f>IF($AC164,IF(AND($I164&lt;&gt;"",$I164&lt;&gt;0),ROUND(ROUND($I164,3)*Cenas!$B$39*Cenas!E$43,2),0),"")</f>
        <v/>
      </c>
      <c r="O164" s="124" t="str">
        <f>IF($AC164,IF(AND($I164&lt;&gt;"",$I164&lt;&gt;0),ROUND(ROUND($I164,3)*Cenas!$B$39*Cenas!F$43,2),0),"")</f>
        <v/>
      </c>
      <c r="P164" s="124" t="str">
        <f>IF($AC164,IF(AND($I164&lt;&gt;"",$I164&lt;&gt;0),ROUND(ROUND($I164,3)*Cenas!$B$39*Cenas!G$43,2),0),"")</f>
        <v/>
      </c>
      <c r="Q164" s="124" t="str">
        <f>IF($AC164,IF(AND($I164&lt;&gt;"",$I164&lt;&gt;0),ROUND(ROUND($I164,3)*Cenas!$B$39*Cenas!H$43,2),0),"")</f>
        <v/>
      </c>
      <c r="R164" s="147" t="str">
        <f>IF($AC164,IF(AND($I164&lt;&gt;"",$I164&lt;&gt;0),ROUND(ROUND($I164,3)*Cenas!$B$39*Cenas!I$43,2),0),"")</f>
        <v/>
      </c>
      <c r="U164" s="1" t="e">
        <f t="shared" si="17"/>
        <v>#REF!</v>
      </c>
      <c r="V164" s="1" t="b">
        <f t="shared" si="18"/>
        <v>0</v>
      </c>
      <c r="W164" s="1" t="b">
        <f t="shared" si="19"/>
        <v>0</v>
      </c>
      <c r="X164" s="1" t="e">
        <f>OR(AND(Z164,AA164,#REF!&gt;=0.35*'Daļu izvēle'!J161),NOT(Y164))</f>
        <v>#REF!</v>
      </c>
      <c r="Y164" s="1" t="b">
        <f>AND(NOT(ISBLANK('Daļu izvēle'!AC161)),A164="x")</f>
        <v>0</v>
      </c>
      <c r="Z164" t="b">
        <f t="shared" si="20"/>
        <v>1</v>
      </c>
      <c r="AA164" t="b">
        <f t="shared" si="21"/>
        <v>1</v>
      </c>
      <c r="AC164" s="57" t="b">
        <f>AND($A164="x",'Daļu izvēle'!AC161&lt;&gt;"",'Daļu izvēle'!AC161&lt;&gt;0)</f>
        <v>0</v>
      </c>
      <c r="AD164" s="57" t="b">
        <f t="shared" si="22"/>
        <v>0</v>
      </c>
      <c r="AE164" s="57" t="b">
        <f t="shared" si="23"/>
        <v>1</v>
      </c>
    </row>
    <row r="165" spans="1:31" hidden="1" x14ac:dyDescent="0.3">
      <c r="A165" s="324" t="str">
        <f>SUBSTITUTE('Daļu izvēle'!A162,"0","")</f>
        <v/>
      </c>
      <c r="B165" s="365">
        <f>'Daļu izvēle'!B162</f>
        <v>154</v>
      </c>
      <c r="C165" s="365" t="str">
        <f>'Daļu izvēle'!C162</f>
        <v>Vidusdaugava</v>
      </c>
      <c r="D165" s="366" t="str">
        <f>'Daļu izvēle'!D162</f>
        <v>Ērberģes</v>
      </c>
      <c r="E165" s="467">
        <f>'Daļu izvēle'!AC162</f>
        <v>50</v>
      </c>
      <c r="F165" s="467">
        <f>'Daļu izvēle'!AD162</f>
        <v>0</v>
      </c>
      <c r="G165" s="125">
        <f>'Daļu izvēle'!AE162</f>
        <v>0</v>
      </c>
      <c r="H165" s="126">
        <f>'Daļu izvēle'!AF162</f>
        <v>0</v>
      </c>
      <c r="I165" s="383"/>
      <c r="J165" s="477">
        <f t="shared" si="16"/>
        <v>0</v>
      </c>
      <c r="K165" s="124" t="str">
        <f>IF($AC165,IF(AND($I165&lt;&gt;"",$I165&lt;&gt;0),ROUND(ROUND($I165,3)*Cenas!$B$39*Cenas!B$43,2),0),"")</f>
        <v/>
      </c>
      <c r="L165" s="124" t="str">
        <f>IF($AC165,IF(AND($I165&lt;&gt;"",$I165&lt;&gt;0),ROUND(ROUND($I165,3)*Cenas!$B$39*Cenas!C$43,2),0),"")</f>
        <v/>
      </c>
      <c r="M165" s="124" t="str">
        <f>IF($AC165,IF(AND($I165&lt;&gt;"",$I165&lt;&gt;0),ROUND(ROUND($I165,3)*Cenas!$B$39*Cenas!D$43,2),0),"")</f>
        <v/>
      </c>
      <c r="N165" s="124" t="str">
        <f>IF($AC165,IF(AND($I165&lt;&gt;"",$I165&lt;&gt;0),ROUND(ROUND($I165,3)*Cenas!$B$39*Cenas!E$43,2),0),"")</f>
        <v/>
      </c>
      <c r="O165" s="124" t="str">
        <f>IF($AC165,IF(AND($I165&lt;&gt;"",$I165&lt;&gt;0),ROUND(ROUND($I165,3)*Cenas!$B$39*Cenas!F$43,2),0),"")</f>
        <v/>
      </c>
      <c r="P165" s="124" t="str">
        <f>IF($AC165,IF(AND($I165&lt;&gt;"",$I165&lt;&gt;0),ROUND(ROUND($I165,3)*Cenas!$B$39*Cenas!G$43,2),0),"")</f>
        <v/>
      </c>
      <c r="Q165" s="124" t="str">
        <f>IF($AC165,IF(AND($I165&lt;&gt;"",$I165&lt;&gt;0),ROUND(ROUND($I165,3)*Cenas!$B$39*Cenas!H$43,2),0),"")</f>
        <v/>
      </c>
      <c r="R165" s="147" t="str">
        <f>IF($AC165,IF(AND($I165&lt;&gt;"",$I165&lt;&gt;0),ROUND(ROUND($I165,3)*Cenas!$B$39*Cenas!I$43,2),0),"")</f>
        <v/>
      </c>
      <c r="U165" s="1" t="e">
        <f t="shared" si="17"/>
        <v>#REF!</v>
      </c>
      <c r="V165" s="1" t="b">
        <f t="shared" si="18"/>
        <v>0</v>
      </c>
      <c r="W165" s="1" t="b">
        <f t="shared" si="19"/>
        <v>0</v>
      </c>
      <c r="X165" s="1" t="e">
        <f>OR(AND(Z165,AA165,#REF!&gt;=0.35*'Daļu izvēle'!J162),NOT(Y165))</f>
        <v>#REF!</v>
      </c>
      <c r="Y165" s="1" t="b">
        <f>AND(NOT(ISBLANK('Daļu izvēle'!AC162)),A165="x")</f>
        <v>0</v>
      </c>
      <c r="Z165" t="b">
        <f t="shared" si="20"/>
        <v>1</v>
      </c>
      <c r="AA165" t="b">
        <f t="shared" si="21"/>
        <v>1</v>
      </c>
      <c r="AC165" s="57" t="b">
        <f>AND($A165="x",'Daļu izvēle'!AC162&lt;&gt;"",'Daļu izvēle'!AC162&lt;&gt;0)</f>
        <v>0</v>
      </c>
      <c r="AD165" s="57" t="b">
        <f t="shared" si="22"/>
        <v>0</v>
      </c>
      <c r="AE165" s="57" t="b">
        <f t="shared" si="23"/>
        <v>1</v>
      </c>
    </row>
    <row r="166" spans="1:31" hidden="1" x14ac:dyDescent="0.3">
      <c r="A166" s="324" t="str">
        <f>SUBSTITUTE('Daļu izvēle'!A163,"0","")</f>
        <v/>
      </c>
      <c r="B166" s="365">
        <f>'Daļu izvēle'!B163</f>
        <v>155</v>
      </c>
      <c r="C166" s="365" t="str">
        <f>'Daļu izvēle'!C163</f>
        <v>Vidusdaugava</v>
      </c>
      <c r="D166" s="366" t="str">
        <f>'Daļu izvēle'!D163</f>
        <v>Jaunjelgavas</v>
      </c>
      <c r="E166" s="467">
        <f>'Daļu izvēle'!AC163</f>
        <v>90</v>
      </c>
      <c r="F166" s="467">
        <f>'Daļu izvēle'!AD163</f>
        <v>0</v>
      </c>
      <c r="G166" s="125">
        <f>'Daļu izvēle'!AE163</f>
        <v>0</v>
      </c>
      <c r="H166" s="126">
        <f>'Daļu izvēle'!AF163</f>
        <v>0</v>
      </c>
      <c r="I166" s="383"/>
      <c r="J166" s="477">
        <f t="shared" si="16"/>
        <v>0</v>
      </c>
      <c r="K166" s="124" t="str">
        <f>IF($AC166,IF(AND($I166&lt;&gt;"",$I166&lt;&gt;0),ROUND(ROUND($I166,3)*Cenas!$B$39*Cenas!B$43,2),0),"")</f>
        <v/>
      </c>
      <c r="L166" s="124" t="str">
        <f>IF($AC166,IF(AND($I166&lt;&gt;"",$I166&lt;&gt;0),ROUND(ROUND($I166,3)*Cenas!$B$39*Cenas!C$43,2),0),"")</f>
        <v/>
      </c>
      <c r="M166" s="124" t="str">
        <f>IF($AC166,IF(AND($I166&lt;&gt;"",$I166&lt;&gt;0),ROUND(ROUND($I166,3)*Cenas!$B$39*Cenas!D$43,2),0),"")</f>
        <v/>
      </c>
      <c r="N166" s="124" t="str">
        <f>IF($AC166,IF(AND($I166&lt;&gt;"",$I166&lt;&gt;0),ROUND(ROUND($I166,3)*Cenas!$B$39*Cenas!E$43,2),0),"")</f>
        <v/>
      </c>
      <c r="O166" s="124" t="str">
        <f>IF($AC166,IF(AND($I166&lt;&gt;"",$I166&lt;&gt;0),ROUND(ROUND($I166,3)*Cenas!$B$39*Cenas!F$43,2),0),"")</f>
        <v/>
      </c>
      <c r="P166" s="124" t="str">
        <f>IF($AC166,IF(AND($I166&lt;&gt;"",$I166&lt;&gt;0),ROUND(ROUND($I166,3)*Cenas!$B$39*Cenas!G$43,2),0),"")</f>
        <v/>
      </c>
      <c r="Q166" s="124" t="str">
        <f>IF($AC166,IF(AND($I166&lt;&gt;"",$I166&lt;&gt;0),ROUND(ROUND($I166,3)*Cenas!$B$39*Cenas!H$43,2),0),"")</f>
        <v/>
      </c>
      <c r="R166" s="147" t="str">
        <f>IF($AC166,IF(AND($I166&lt;&gt;"",$I166&lt;&gt;0),ROUND(ROUND($I166,3)*Cenas!$B$39*Cenas!I$43,2),0),"")</f>
        <v/>
      </c>
      <c r="U166" s="1" t="e">
        <f t="shared" si="17"/>
        <v>#REF!</v>
      </c>
      <c r="V166" s="1" t="b">
        <f t="shared" si="18"/>
        <v>0</v>
      </c>
      <c r="W166" s="1" t="b">
        <f t="shared" si="19"/>
        <v>0</v>
      </c>
      <c r="X166" s="1" t="e">
        <f>OR(AND(Z166,AA166,#REF!&gt;=0.35*'Daļu izvēle'!J163),NOT(Y166))</f>
        <v>#REF!</v>
      </c>
      <c r="Y166" s="1" t="b">
        <f>AND(NOT(ISBLANK('Daļu izvēle'!AC163)),A166="x")</f>
        <v>0</v>
      </c>
      <c r="Z166" t="b">
        <f t="shared" si="20"/>
        <v>1</v>
      </c>
      <c r="AA166" t="b">
        <f t="shared" si="21"/>
        <v>1</v>
      </c>
      <c r="AC166" s="57" t="b">
        <f>AND($A166="x",'Daļu izvēle'!AC163&lt;&gt;"",'Daļu izvēle'!AC163&lt;&gt;0)</f>
        <v>0</v>
      </c>
      <c r="AD166" s="57" t="b">
        <f t="shared" si="22"/>
        <v>0</v>
      </c>
      <c r="AE166" s="57" t="b">
        <f t="shared" si="23"/>
        <v>1</v>
      </c>
    </row>
    <row r="167" spans="1:31" ht="20.399999999999999" hidden="1" x14ac:dyDescent="0.3">
      <c r="A167" s="324" t="str">
        <f>SUBSTITUTE('Daļu izvēle'!A164,"0","")</f>
        <v/>
      </c>
      <c r="B167" s="365">
        <f>'Daļu izvēle'!B164</f>
        <v>156</v>
      </c>
      <c r="C167" s="365" t="str">
        <f>'Daļu izvēle'!C164</f>
        <v>Vidusdaugava</v>
      </c>
      <c r="D167" s="366" t="str">
        <f>'Daļu izvēle'!D164</f>
        <v>Jaunjelgavas (Daugavas kreisais krasts)</v>
      </c>
      <c r="E167" s="467">
        <f>'Daļu izvēle'!AC164</f>
        <v>0</v>
      </c>
      <c r="F167" s="467">
        <f>'Daļu izvēle'!AD164</f>
        <v>0</v>
      </c>
      <c r="G167" s="125">
        <f>'Daļu izvēle'!AE164</f>
        <v>0</v>
      </c>
      <c r="H167" s="126">
        <f>'Daļu izvēle'!AF164</f>
        <v>0</v>
      </c>
      <c r="I167" s="383"/>
      <c r="J167" s="477">
        <f t="shared" si="16"/>
        <v>0</v>
      </c>
      <c r="K167" s="124" t="str">
        <f>IF($AC167,IF(AND($I167&lt;&gt;"",$I167&lt;&gt;0),ROUND(ROUND($I167,3)*Cenas!$B$39*Cenas!B$43,2),0),"")</f>
        <v/>
      </c>
      <c r="L167" s="124" t="str">
        <f>IF($AC167,IF(AND($I167&lt;&gt;"",$I167&lt;&gt;0),ROUND(ROUND($I167,3)*Cenas!$B$39*Cenas!C$43,2),0),"")</f>
        <v/>
      </c>
      <c r="M167" s="124" t="str">
        <f>IF($AC167,IF(AND($I167&lt;&gt;"",$I167&lt;&gt;0),ROUND(ROUND($I167,3)*Cenas!$B$39*Cenas!D$43,2),0),"")</f>
        <v/>
      </c>
      <c r="N167" s="124" t="str">
        <f>IF($AC167,IF(AND($I167&lt;&gt;"",$I167&lt;&gt;0),ROUND(ROUND($I167,3)*Cenas!$B$39*Cenas!E$43,2),0),"")</f>
        <v/>
      </c>
      <c r="O167" s="124" t="str">
        <f>IF($AC167,IF(AND($I167&lt;&gt;"",$I167&lt;&gt;0),ROUND(ROUND($I167,3)*Cenas!$B$39*Cenas!F$43,2),0),"")</f>
        <v/>
      </c>
      <c r="P167" s="124" t="str">
        <f>IF($AC167,IF(AND($I167&lt;&gt;"",$I167&lt;&gt;0),ROUND(ROUND($I167,3)*Cenas!$B$39*Cenas!G$43,2),0),"")</f>
        <v/>
      </c>
      <c r="Q167" s="124" t="str">
        <f>IF($AC167,IF(AND($I167&lt;&gt;"",$I167&lt;&gt;0),ROUND(ROUND($I167,3)*Cenas!$B$39*Cenas!H$43,2),0),"")</f>
        <v/>
      </c>
      <c r="R167" s="147" t="str">
        <f>IF($AC167,IF(AND($I167&lt;&gt;"",$I167&lt;&gt;0),ROUND(ROUND($I167,3)*Cenas!$B$39*Cenas!I$43,2),0),"")</f>
        <v/>
      </c>
      <c r="U167" s="1" t="e">
        <f t="shared" si="17"/>
        <v>#REF!</v>
      </c>
      <c r="V167" s="1" t="b">
        <f t="shared" si="18"/>
        <v>0</v>
      </c>
      <c r="W167" s="1" t="b">
        <f t="shared" si="19"/>
        <v>0</v>
      </c>
      <c r="X167" s="1" t="e">
        <f>OR(AND(Z167,AA167,#REF!&gt;=0.35*'Daļu izvēle'!J164),NOT(Y167))</f>
        <v>#REF!</v>
      </c>
      <c r="Y167" s="1" t="b">
        <f>AND(NOT(ISBLANK('Daļu izvēle'!AC164)),A167="x")</f>
        <v>0</v>
      </c>
      <c r="Z167" t="b">
        <f t="shared" si="20"/>
        <v>1</v>
      </c>
      <c r="AA167" t="b">
        <f t="shared" si="21"/>
        <v>1</v>
      </c>
      <c r="AC167" s="57" t="b">
        <f>AND($A167="x",'Daļu izvēle'!AC164&lt;&gt;"",'Daļu izvēle'!AC164&lt;&gt;0)</f>
        <v>0</v>
      </c>
      <c r="AD167" s="57" t="b">
        <f t="shared" si="22"/>
        <v>0</v>
      </c>
      <c r="AE167" s="57" t="b">
        <f t="shared" si="23"/>
        <v>1</v>
      </c>
    </row>
    <row r="168" spans="1:31" ht="20.399999999999999" hidden="1" x14ac:dyDescent="0.3">
      <c r="A168" s="324" t="str">
        <f>SUBSTITUTE('Daļu izvēle'!A165,"0","")</f>
        <v/>
      </c>
      <c r="B168" s="365">
        <f>'Daļu izvēle'!B165</f>
        <v>157</v>
      </c>
      <c r="C168" s="365" t="str">
        <f>'Daļu izvēle'!C165</f>
        <v>Vidusdaugava</v>
      </c>
      <c r="D168" s="366" t="str">
        <f>'Daļu izvēle'!D165</f>
        <v>Jaunjelgavas (Daugavas labais krasts)</v>
      </c>
      <c r="E168" s="467">
        <f>'Daļu izvēle'!AC165</f>
        <v>0</v>
      </c>
      <c r="F168" s="467">
        <f>'Daļu izvēle'!AD165</f>
        <v>0</v>
      </c>
      <c r="G168" s="125">
        <f>'Daļu izvēle'!AE165</f>
        <v>0</v>
      </c>
      <c r="H168" s="126">
        <f>'Daļu izvēle'!AF165</f>
        <v>0</v>
      </c>
      <c r="I168" s="383"/>
      <c r="J168" s="477">
        <f t="shared" si="16"/>
        <v>0</v>
      </c>
      <c r="K168" s="124" t="str">
        <f>IF($AC168,IF(AND($I168&lt;&gt;"",$I168&lt;&gt;0),ROUND(ROUND($I168,3)*Cenas!$B$39*Cenas!B$43,2),0),"")</f>
        <v/>
      </c>
      <c r="L168" s="124" t="str">
        <f>IF($AC168,IF(AND($I168&lt;&gt;"",$I168&lt;&gt;0),ROUND(ROUND($I168,3)*Cenas!$B$39*Cenas!C$43,2),0),"")</f>
        <v/>
      </c>
      <c r="M168" s="124" t="str">
        <f>IF($AC168,IF(AND($I168&lt;&gt;"",$I168&lt;&gt;0),ROUND(ROUND($I168,3)*Cenas!$B$39*Cenas!D$43,2),0),"")</f>
        <v/>
      </c>
      <c r="N168" s="124" t="str">
        <f>IF($AC168,IF(AND($I168&lt;&gt;"",$I168&lt;&gt;0),ROUND(ROUND($I168,3)*Cenas!$B$39*Cenas!E$43,2),0),"")</f>
        <v/>
      </c>
      <c r="O168" s="124" t="str">
        <f>IF($AC168,IF(AND($I168&lt;&gt;"",$I168&lt;&gt;0),ROUND(ROUND($I168,3)*Cenas!$B$39*Cenas!F$43,2),0),"")</f>
        <v/>
      </c>
      <c r="P168" s="124" t="str">
        <f>IF($AC168,IF(AND($I168&lt;&gt;"",$I168&lt;&gt;0),ROUND(ROUND($I168,3)*Cenas!$B$39*Cenas!G$43,2),0),"")</f>
        <v/>
      </c>
      <c r="Q168" s="124" t="str">
        <f>IF($AC168,IF(AND($I168&lt;&gt;"",$I168&lt;&gt;0),ROUND(ROUND($I168,3)*Cenas!$B$39*Cenas!H$43,2),0),"")</f>
        <v/>
      </c>
      <c r="R168" s="147" t="str">
        <f>IF($AC168,IF(AND($I168&lt;&gt;"",$I168&lt;&gt;0),ROUND(ROUND($I168,3)*Cenas!$B$39*Cenas!I$43,2),0),"")</f>
        <v/>
      </c>
      <c r="U168" s="1" t="e">
        <f t="shared" si="17"/>
        <v>#REF!</v>
      </c>
      <c r="V168" s="1" t="b">
        <f t="shared" si="18"/>
        <v>0</v>
      </c>
      <c r="W168" s="1" t="b">
        <f t="shared" si="19"/>
        <v>0</v>
      </c>
      <c r="X168" s="1" t="e">
        <f>OR(AND(Z168,AA168,#REF!&gt;=0.35*'Daļu izvēle'!J165),NOT(Y168))</f>
        <v>#REF!</v>
      </c>
      <c r="Y168" s="1" t="b">
        <f>AND(NOT(ISBLANK('Daļu izvēle'!AC165)),A168="x")</f>
        <v>0</v>
      </c>
      <c r="Z168" t="b">
        <f t="shared" si="20"/>
        <v>1</v>
      </c>
      <c r="AA168" t="b">
        <f t="shared" si="21"/>
        <v>1</v>
      </c>
      <c r="AC168" s="57" t="b">
        <f>AND($A168="x",'Daļu izvēle'!AC165&lt;&gt;"",'Daļu izvēle'!AC165&lt;&gt;0)</f>
        <v>0</v>
      </c>
      <c r="AD168" s="57" t="b">
        <f t="shared" si="22"/>
        <v>0</v>
      </c>
      <c r="AE168" s="57" t="b">
        <f t="shared" si="23"/>
        <v>1</v>
      </c>
    </row>
    <row r="169" spans="1:31" hidden="1" x14ac:dyDescent="0.3">
      <c r="A169" s="324" t="str">
        <f>SUBSTITUTE('Daļu izvēle'!A166,"0","")</f>
        <v/>
      </c>
      <c r="B169" s="365">
        <f>'Daļu izvēle'!B166</f>
        <v>158</v>
      </c>
      <c r="C169" s="365" t="str">
        <f>'Daļu izvēle'!C166</f>
        <v>Vidusdaugava</v>
      </c>
      <c r="D169" s="366" t="str">
        <f>'Daļu izvēle'!D166</f>
        <v>Kokneses</v>
      </c>
      <c r="E169" s="467">
        <f>'Daļu izvēle'!AC166</f>
        <v>50</v>
      </c>
      <c r="F169" s="467">
        <f>'Daļu izvēle'!AD166</f>
        <v>0</v>
      </c>
      <c r="G169" s="125">
        <f>'Daļu izvēle'!AE166</f>
        <v>0</v>
      </c>
      <c r="H169" s="126">
        <f>'Daļu izvēle'!AF166</f>
        <v>0</v>
      </c>
      <c r="I169" s="383"/>
      <c r="J169" s="477">
        <f t="shared" si="16"/>
        <v>0</v>
      </c>
      <c r="K169" s="124" t="str">
        <f>IF($AC169,IF(AND($I169&lt;&gt;"",$I169&lt;&gt;0),ROUND(ROUND($I169,3)*Cenas!$B$39*Cenas!B$43,2),0),"")</f>
        <v/>
      </c>
      <c r="L169" s="124" t="str">
        <f>IF($AC169,IF(AND($I169&lt;&gt;"",$I169&lt;&gt;0),ROUND(ROUND($I169,3)*Cenas!$B$39*Cenas!C$43,2),0),"")</f>
        <v/>
      </c>
      <c r="M169" s="124" t="str">
        <f>IF($AC169,IF(AND($I169&lt;&gt;"",$I169&lt;&gt;0),ROUND(ROUND($I169,3)*Cenas!$B$39*Cenas!D$43,2),0),"")</f>
        <v/>
      </c>
      <c r="N169" s="124" t="str">
        <f>IF($AC169,IF(AND($I169&lt;&gt;"",$I169&lt;&gt;0),ROUND(ROUND($I169,3)*Cenas!$B$39*Cenas!E$43,2),0),"")</f>
        <v/>
      </c>
      <c r="O169" s="124" t="str">
        <f>IF($AC169,IF(AND($I169&lt;&gt;"",$I169&lt;&gt;0),ROUND(ROUND($I169,3)*Cenas!$B$39*Cenas!F$43,2),0),"")</f>
        <v/>
      </c>
      <c r="P169" s="124" t="str">
        <f>IF($AC169,IF(AND($I169&lt;&gt;"",$I169&lt;&gt;0),ROUND(ROUND($I169,3)*Cenas!$B$39*Cenas!G$43,2),0),"")</f>
        <v/>
      </c>
      <c r="Q169" s="124" t="str">
        <f>IF($AC169,IF(AND($I169&lt;&gt;"",$I169&lt;&gt;0),ROUND(ROUND($I169,3)*Cenas!$B$39*Cenas!H$43,2),0),"")</f>
        <v/>
      </c>
      <c r="R169" s="147" t="str">
        <f>IF($AC169,IF(AND($I169&lt;&gt;"",$I169&lt;&gt;0),ROUND(ROUND($I169,3)*Cenas!$B$39*Cenas!I$43,2),0),"")</f>
        <v/>
      </c>
      <c r="U169" s="1" t="e">
        <f t="shared" si="17"/>
        <v>#REF!</v>
      </c>
      <c r="V169" s="1" t="b">
        <f t="shared" si="18"/>
        <v>0</v>
      </c>
      <c r="W169" s="1" t="b">
        <f t="shared" si="19"/>
        <v>0</v>
      </c>
      <c r="X169" s="1" t="e">
        <f>OR(AND(Z169,AA169,#REF!&gt;=0.35*'Daļu izvēle'!J166),NOT(Y169))</f>
        <v>#REF!</v>
      </c>
      <c r="Y169" s="1" t="b">
        <f>AND(NOT(ISBLANK('Daļu izvēle'!AC166)),A169="x")</f>
        <v>0</v>
      </c>
      <c r="Z169" t="b">
        <f t="shared" si="20"/>
        <v>1</v>
      </c>
      <c r="AA169" t="b">
        <f t="shared" si="21"/>
        <v>1</v>
      </c>
      <c r="AC169" s="57" t="b">
        <f>AND($A169="x",'Daļu izvēle'!AC166&lt;&gt;"",'Daļu izvēle'!AC166&lt;&gt;0)</f>
        <v>0</v>
      </c>
      <c r="AD169" s="57" t="b">
        <f t="shared" si="22"/>
        <v>0</v>
      </c>
      <c r="AE169" s="57" t="b">
        <f t="shared" si="23"/>
        <v>1</v>
      </c>
    </row>
    <row r="170" spans="1:31" hidden="1" x14ac:dyDescent="0.3">
      <c r="A170" s="324" t="str">
        <f>SUBSTITUTE('Daļu izvēle'!A167,"0","")</f>
        <v/>
      </c>
      <c r="B170" s="365">
        <f>'Daļu izvēle'!B167</f>
        <v>159</v>
      </c>
      <c r="C170" s="365" t="str">
        <f>'Daļu izvēle'!C167</f>
        <v>Vidusdaugava</v>
      </c>
      <c r="D170" s="366" t="str">
        <f>'Daļu izvēle'!D167</f>
        <v>Kokneses</v>
      </c>
      <c r="E170" s="467">
        <f>'Daļu izvēle'!AC167</f>
        <v>25</v>
      </c>
      <c r="F170" s="467">
        <f>'Daļu izvēle'!AD167</f>
        <v>25</v>
      </c>
      <c r="G170" s="125">
        <f>'Daļu izvēle'!AE167</f>
        <v>0</v>
      </c>
      <c r="H170" s="126">
        <f>'Daļu izvēle'!AF167</f>
        <v>0</v>
      </c>
      <c r="I170" s="383"/>
      <c r="J170" s="477">
        <f t="shared" si="16"/>
        <v>0</v>
      </c>
      <c r="K170" s="124" t="str">
        <f>IF($AC170,IF(AND($I170&lt;&gt;"",$I170&lt;&gt;0),ROUND(ROUND($I170,3)*Cenas!$B$39*Cenas!B$43,2),0),"")</f>
        <v/>
      </c>
      <c r="L170" s="124" t="str">
        <f>IF($AC170,IF(AND($I170&lt;&gt;"",$I170&lt;&gt;0),ROUND(ROUND($I170,3)*Cenas!$B$39*Cenas!C$43,2),0),"")</f>
        <v/>
      </c>
      <c r="M170" s="124" t="str">
        <f>IF($AC170,IF(AND($I170&lt;&gt;"",$I170&lt;&gt;0),ROUND(ROUND($I170,3)*Cenas!$B$39*Cenas!D$43,2),0),"")</f>
        <v/>
      </c>
      <c r="N170" s="124" t="str">
        <f>IF($AC170,IF(AND($I170&lt;&gt;"",$I170&lt;&gt;0),ROUND(ROUND($I170,3)*Cenas!$B$39*Cenas!E$43,2),0),"")</f>
        <v/>
      </c>
      <c r="O170" s="124" t="str">
        <f>IF($AC170,IF(AND($I170&lt;&gt;"",$I170&lt;&gt;0),ROUND(ROUND($I170,3)*Cenas!$B$39*Cenas!F$43,2),0),"")</f>
        <v/>
      </c>
      <c r="P170" s="124" t="str">
        <f>IF($AC170,IF(AND($I170&lt;&gt;"",$I170&lt;&gt;0),ROUND(ROUND($I170,3)*Cenas!$B$39*Cenas!G$43,2),0),"")</f>
        <v/>
      </c>
      <c r="Q170" s="124" t="str">
        <f>IF($AC170,IF(AND($I170&lt;&gt;"",$I170&lt;&gt;0),ROUND(ROUND($I170,3)*Cenas!$B$39*Cenas!H$43,2),0),"")</f>
        <v/>
      </c>
      <c r="R170" s="147" t="str">
        <f>IF($AC170,IF(AND($I170&lt;&gt;"",$I170&lt;&gt;0),ROUND(ROUND($I170,3)*Cenas!$B$39*Cenas!I$43,2),0),"")</f>
        <v/>
      </c>
      <c r="U170" s="1" t="e">
        <f t="shared" si="17"/>
        <v>#REF!</v>
      </c>
      <c r="V170" s="1" t="b">
        <f t="shared" si="18"/>
        <v>0</v>
      </c>
      <c r="W170" s="1" t="b">
        <f t="shared" si="19"/>
        <v>0</v>
      </c>
      <c r="X170" s="1" t="e">
        <f>OR(AND(Z170,AA170,#REF!&gt;=0.35*'Daļu izvēle'!J167),NOT(Y170))</f>
        <v>#REF!</v>
      </c>
      <c r="Y170" s="1" t="b">
        <f>AND(NOT(ISBLANK('Daļu izvēle'!AC167)),A170="x")</f>
        <v>0</v>
      </c>
      <c r="Z170" t="b">
        <f t="shared" si="20"/>
        <v>1</v>
      </c>
      <c r="AA170" t="b">
        <f t="shared" si="21"/>
        <v>1</v>
      </c>
      <c r="AC170" s="57" t="b">
        <f>AND($A170="x",'Daļu izvēle'!AC167&lt;&gt;"",'Daļu izvēle'!AC167&lt;&gt;0)</f>
        <v>0</v>
      </c>
      <c r="AD170" s="57" t="b">
        <f t="shared" si="22"/>
        <v>0</v>
      </c>
      <c r="AE170" s="57" t="b">
        <f t="shared" si="23"/>
        <v>1</v>
      </c>
    </row>
    <row r="171" spans="1:31" hidden="1" x14ac:dyDescent="0.3">
      <c r="A171" s="324" t="str">
        <f>SUBSTITUTE('Daļu izvēle'!A168,"0","")</f>
        <v/>
      </c>
      <c r="B171" s="365">
        <f>'Daļu izvēle'!B168</f>
        <v>160</v>
      </c>
      <c r="C171" s="365" t="str">
        <f>'Daļu izvēle'!C168</f>
        <v>Vidusdaugava</v>
      </c>
      <c r="D171" s="366" t="str">
        <f>'Daļu izvēle'!D168</f>
        <v>Kokneses</v>
      </c>
      <c r="E171" s="467">
        <f>'Daļu izvēle'!AC168</f>
        <v>25</v>
      </c>
      <c r="F171" s="467">
        <f>'Daļu izvēle'!AD168</f>
        <v>0</v>
      </c>
      <c r="G171" s="125">
        <f>'Daļu izvēle'!AE168</f>
        <v>0</v>
      </c>
      <c r="H171" s="126">
        <f>'Daļu izvēle'!AF168</f>
        <v>0</v>
      </c>
      <c r="I171" s="383"/>
      <c r="J171" s="477">
        <f t="shared" si="16"/>
        <v>0</v>
      </c>
      <c r="K171" s="124" t="str">
        <f>IF($AC171,IF(AND($I171&lt;&gt;"",$I171&lt;&gt;0),ROUND(ROUND($I171,3)*Cenas!$B$39*Cenas!B$43,2),0),"")</f>
        <v/>
      </c>
      <c r="L171" s="124" t="str">
        <f>IF($AC171,IF(AND($I171&lt;&gt;"",$I171&lt;&gt;0),ROUND(ROUND($I171,3)*Cenas!$B$39*Cenas!C$43,2),0),"")</f>
        <v/>
      </c>
      <c r="M171" s="124" t="str">
        <f>IF($AC171,IF(AND($I171&lt;&gt;"",$I171&lt;&gt;0),ROUND(ROUND($I171,3)*Cenas!$B$39*Cenas!D$43,2),0),"")</f>
        <v/>
      </c>
      <c r="N171" s="124" t="str">
        <f>IF($AC171,IF(AND($I171&lt;&gt;"",$I171&lt;&gt;0),ROUND(ROUND($I171,3)*Cenas!$B$39*Cenas!E$43,2),0),"")</f>
        <v/>
      </c>
      <c r="O171" s="124" t="str">
        <f>IF($AC171,IF(AND($I171&lt;&gt;"",$I171&lt;&gt;0),ROUND(ROUND($I171,3)*Cenas!$B$39*Cenas!F$43,2),0),"")</f>
        <v/>
      </c>
      <c r="P171" s="124" t="str">
        <f>IF($AC171,IF(AND($I171&lt;&gt;"",$I171&lt;&gt;0),ROUND(ROUND($I171,3)*Cenas!$B$39*Cenas!G$43,2),0),"")</f>
        <v/>
      </c>
      <c r="Q171" s="124" t="str">
        <f>IF($AC171,IF(AND($I171&lt;&gt;"",$I171&lt;&gt;0),ROUND(ROUND($I171,3)*Cenas!$B$39*Cenas!H$43,2),0),"")</f>
        <v/>
      </c>
      <c r="R171" s="147" t="str">
        <f>IF($AC171,IF(AND($I171&lt;&gt;"",$I171&lt;&gt;0),ROUND(ROUND($I171,3)*Cenas!$B$39*Cenas!I$43,2),0),"")</f>
        <v/>
      </c>
      <c r="U171" s="1" t="e">
        <f t="shared" si="17"/>
        <v>#REF!</v>
      </c>
      <c r="V171" s="1" t="b">
        <f t="shared" si="18"/>
        <v>0</v>
      </c>
      <c r="W171" s="1" t="b">
        <f t="shared" si="19"/>
        <v>0</v>
      </c>
      <c r="X171" s="1" t="e">
        <f>OR(AND(Z171,AA171,#REF!&gt;=0.35*'Daļu izvēle'!J168),NOT(Y171))</f>
        <v>#REF!</v>
      </c>
      <c r="Y171" s="1" t="b">
        <f>AND(NOT(ISBLANK('Daļu izvēle'!AC168)),A171="x")</f>
        <v>0</v>
      </c>
      <c r="Z171" t="b">
        <f t="shared" si="20"/>
        <v>1</v>
      </c>
      <c r="AA171" t="b">
        <f t="shared" si="21"/>
        <v>1</v>
      </c>
      <c r="AC171" s="57" t="b">
        <f>AND($A171="x",'Daļu izvēle'!AC168&lt;&gt;"",'Daļu izvēle'!AC168&lt;&gt;0)</f>
        <v>0</v>
      </c>
      <c r="AD171" s="57" t="b">
        <f t="shared" si="22"/>
        <v>0</v>
      </c>
      <c r="AE171" s="57" t="b">
        <f t="shared" si="23"/>
        <v>1</v>
      </c>
    </row>
    <row r="172" spans="1:31" hidden="1" x14ac:dyDescent="0.3">
      <c r="A172" s="324" t="str">
        <f>SUBSTITUTE('Daļu izvēle'!A169,"0","")</f>
        <v/>
      </c>
      <c r="B172" s="365">
        <f>'Daļu izvēle'!B169</f>
        <v>161</v>
      </c>
      <c r="C172" s="365" t="str">
        <f>'Daļu izvēle'!C169</f>
        <v>Vidusdaugava</v>
      </c>
      <c r="D172" s="366" t="str">
        <f>'Daļu izvēle'!D169</f>
        <v>Ogres</v>
      </c>
      <c r="E172" s="467">
        <f>'Daļu izvēle'!AC169</f>
        <v>0</v>
      </c>
      <c r="F172" s="467">
        <f>'Daļu izvēle'!AD169</f>
        <v>0</v>
      </c>
      <c r="G172" s="125">
        <f>'Daļu izvēle'!AE169</f>
        <v>0</v>
      </c>
      <c r="H172" s="126">
        <f>'Daļu izvēle'!AF169</f>
        <v>0</v>
      </c>
      <c r="I172" s="383"/>
      <c r="J172" s="477">
        <f t="shared" si="16"/>
        <v>0</v>
      </c>
      <c r="K172" s="124" t="str">
        <f>IF($AC172,IF(AND($I172&lt;&gt;"",$I172&lt;&gt;0),ROUND(ROUND($I172,3)*Cenas!$B$39*Cenas!B$43,2),0),"")</f>
        <v/>
      </c>
      <c r="L172" s="124" t="str">
        <f>IF($AC172,IF(AND($I172&lt;&gt;"",$I172&lt;&gt;0),ROUND(ROUND($I172,3)*Cenas!$B$39*Cenas!C$43,2),0),"")</f>
        <v/>
      </c>
      <c r="M172" s="124" t="str">
        <f>IF($AC172,IF(AND($I172&lt;&gt;"",$I172&lt;&gt;0),ROUND(ROUND($I172,3)*Cenas!$B$39*Cenas!D$43,2),0),"")</f>
        <v/>
      </c>
      <c r="N172" s="124" t="str">
        <f>IF($AC172,IF(AND($I172&lt;&gt;"",$I172&lt;&gt;0),ROUND(ROUND($I172,3)*Cenas!$B$39*Cenas!E$43,2),0),"")</f>
        <v/>
      </c>
      <c r="O172" s="124" t="str">
        <f>IF($AC172,IF(AND($I172&lt;&gt;"",$I172&lt;&gt;0),ROUND(ROUND($I172,3)*Cenas!$B$39*Cenas!F$43,2),0),"")</f>
        <v/>
      </c>
      <c r="P172" s="124" t="str">
        <f>IF($AC172,IF(AND($I172&lt;&gt;"",$I172&lt;&gt;0),ROUND(ROUND($I172,3)*Cenas!$B$39*Cenas!G$43,2),0),"")</f>
        <v/>
      </c>
      <c r="Q172" s="124" t="str">
        <f>IF($AC172,IF(AND($I172&lt;&gt;"",$I172&lt;&gt;0),ROUND(ROUND($I172,3)*Cenas!$B$39*Cenas!H$43,2),0),"")</f>
        <v/>
      </c>
      <c r="R172" s="147" t="str">
        <f>IF($AC172,IF(AND($I172&lt;&gt;"",$I172&lt;&gt;0),ROUND(ROUND($I172,3)*Cenas!$B$39*Cenas!I$43,2),0),"")</f>
        <v/>
      </c>
      <c r="U172" s="1" t="e">
        <f t="shared" si="17"/>
        <v>#REF!</v>
      </c>
      <c r="V172" s="1" t="b">
        <f t="shared" si="18"/>
        <v>0</v>
      </c>
      <c r="W172" s="1" t="b">
        <f t="shared" si="19"/>
        <v>0</v>
      </c>
      <c r="X172" s="1" t="e">
        <f>OR(AND(Z172,AA172,#REF!&gt;=0.35*'Daļu izvēle'!J169),NOT(Y172))</f>
        <v>#REF!</v>
      </c>
      <c r="Y172" s="1" t="b">
        <f>AND(NOT(ISBLANK('Daļu izvēle'!AC169)),A172="x")</f>
        <v>0</v>
      </c>
      <c r="Z172" t="b">
        <f t="shared" si="20"/>
        <v>1</v>
      </c>
      <c r="AA172" t="b">
        <f t="shared" si="21"/>
        <v>1</v>
      </c>
      <c r="AC172" s="57" t="b">
        <f>AND($A172="x",'Daļu izvēle'!AC169&lt;&gt;"",'Daļu izvēle'!AC169&lt;&gt;0)</f>
        <v>0</v>
      </c>
      <c r="AD172" s="57" t="b">
        <f t="shared" si="22"/>
        <v>0</v>
      </c>
      <c r="AE172" s="57" t="b">
        <f t="shared" si="23"/>
        <v>1</v>
      </c>
    </row>
    <row r="173" spans="1:31" hidden="1" x14ac:dyDescent="0.3">
      <c r="A173" s="324" t="str">
        <f>SUBSTITUTE('Daļu izvēle'!A170,"0","")</f>
        <v/>
      </c>
      <c r="B173" s="365">
        <f>'Daļu izvēle'!B170</f>
        <v>162</v>
      </c>
      <c r="C173" s="365" t="str">
        <f>'Daļu izvēle'!C170</f>
        <v>Vidusdaugava</v>
      </c>
      <c r="D173" s="366" t="str">
        <f>'Daļu izvēle'!D170</f>
        <v>Ogres</v>
      </c>
      <c r="E173" s="467">
        <f>'Daļu izvēle'!AC170</f>
        <v>30</v>
      </c>
      <c r="F173" s="467">
        <f>'Daļu izvēle'!AD170</f>
        <v>30</v>
      </c>
      <c r="G173" s="125">
        <f>'Daļu izvēle'!AE170</f>
        <v>0</v>
      </c>
      <c r="H173" s="126">
        <f>'Daļu izvēle'!AF170</f>
        <v>0</v>
      </c>
      <c r="I173" s="383"/>
      <c r="J173" s="477">
        <f t="shared" si="16"/>
        <v>0</v>
      </c>
      <c r="K173" s="124" t="str">
        <f>IF($AC173,IF(AND($I173&lt;&gt;"",$I173&lt;&gt;0),ROUND(ROUND($I173,3)*Cenas!$B$39*Cenas!B$43,2),0),"")</f>
        <v/>
      </c>
      <c r="L173" s="124" t="str">
        <f>IF($AC173,IF(AND($I173&lt;&gt;"",$I173&lt;&gt;0),ROUND(ROUND($I173,3)*Cenas!$B$39*Cenas!C$43,2),0),"")</f>
        <v/>
      </c>
      <c r="M173" s="124" t="str">
        <f>IF($AC173,IF(AND($I173&lt;&gt;"",$I173&lt;&gt;0),ROUND(ROUND($I173,3)*Cenas!$B$39*Cenas!D$43,2),0),"")</f>
        <v/>
      </c>
      <c r="N173" s="124" t="str">
        <f>IF($AC173,IF(AND($I173&lt;&gt;"",$I173&lt;&gt;0),ROUND(ROUND($I173,3)*Cenas!$B$39*Cenas!E$43,2),0),"")</f>
        <v/>
      </c>
      <c r="O173" s="124" t="str">
        <f>IF($AC173,IF(AND($I173&lt;&gt;"",$I173&lt;&gt;0),ROUND(ROUND($I173,3)*Cenas!$B$39*Cenas!F$43,2),0),"")</f>
        <v/>
      </c>
      <c r="P173" s="124" t="str">
        <f>IF($AC173,IF(AND($I173&lt;&gt;"",$I173&lt;&gt;0),ROUND(ROUND($I173,3)*Cenas!$B$39*Cenas!G$43,2),0),"")</f>
        <v/>
      </c>
      <c r="Q173" s="124" t="str">
        <f>IF($AC173,IF(AND($I173&lt;&gt;"",$I173&lt;&gt;0),ROUND(ROUND($I173,3)*Cenas!$B$39*Cenas!H$43,2),0),"")</f>
        <v/>
      </c>
      <c r="R173" s="147" t="str">
        <f>IF($AC173,IF(AND($I173&lt;&gt;"",$I173&lt;&gt;0),ROUND(ROUND($I173,3)*Cenas!$B$39*Cenas!I$43,2),0),"")</f>
        <v/>
      </c>
      <c r="U173" s="1" t="e">
        <f t="shared" si="17"/>
        <v>#REF!</v>
      </c>
      <c r="V173" s="1" t="b">
        <f t="shared" si="18"/>
        <v>0</v>
      </c>
      <c r="W173" s="1" t="b">
        <f t="shared" si="19"/>
        <v>0</v>
      </c>
      <c r="X173" s="1" t="e">
        <f>OR(AND(Z173,AA173,#REF!&gt;=0.35*'Daļu izvēle'!J170),NOT(Y173))</f>
        <v>#REF!</v>
      </c>
      <c r="Y173" s="1" t="b">
        <f>AND(NOT(ISBLANK('Daļu izvēle'!AC170)),A173="x")</f>
        <v>0</v>
      </c>
      <c r="Z173" t="b">
        <f t="shared" si="20"/>
        <v>1</v>
      </c>
      <c r="AA173" t="b">
        <f t="shared" si="21"/>
        <v>1</v>
      </c>
      <c r="AC173" s="57" t="b">
        <f>AND($A173="x",'Daļu izvēle'!AC170&lt;&gt;"",'Daļu izvēle'!AC170&lt;&gt;0)</f>
        <v>0</v>
      </c>
      <c r="AD173" s="57" t="b">
        <f t="shared" si="22"/>
        <v>0</v>
      </c>
      <c r="AE173" s="57" t="b">
        <f t="shared" si="23"/>
        <v>1</v>
      </c>
    </row>
    <row r="174" spans="1:31" hidden="1" x14ac:dyDescent="0.3">
      <c r="A174" s="324" t="str">
        <f>SUBSTITUTE('Daļu izvēle'!A171,"0","")</f>
        <v/>
      </c>
      <c r="B174" s="365">
        <f>'Daļu izvēle'!B171</f>
        <v>163</v>
      </c>
      <c r="C174" s="365" t="str">
        <f>'Daļu izvēle'!C171</f>
        <v>Vidusdaugava</v>
      </c>
      <c r="D174" s="366" t="str">
        <f>'Daļu izvēle'!D171</f>
        <v>Ogres</v>
      </c>
      <c r="E174" s="467">
        <f>'Daļu izvēle'!AC171</f>
        <v>0</v>
      </c>
      <c r="F174" s="467">
        <f>'Daļu izvēle'!AD171</f>
        <v>0</v>
      </c>
      <c r="G174" s="125">
        <f>'Daļu izvēle'!AE171</f>
        <v>0</v>
      </c>
      <c r="H174" s="126">
        <f>'Daļu izvēle'!AF171</f>
        <v>0</v>
      </c>
      <c r="I174" s="383"/>
      <c r="J174" s="477">
        <f t="shared" si="16"/>
        <v>0</v>
      </c>
      <c r="K174" s="124" t="str">
        <f>IF($AC174,IF(AND($I174&lt;&gt;"",$I174&lt;&gt;0),ROUND(ROUND($I174,3)*Cenas!$B$39*Cenas!B$43,2),0),"")</f>
        <v/>
      </c>
      <c r="L174" s="124" t="str">
        <f>IF($AC174,IF(AND($I174&lt;&gt;"",$I174&lt;&gt;0),ROUND(ROUND($I174,3)*Cenas!$B$39*Cenas!C$43,2),0),"")</f>
        <v/>
      </c>
      <c r="M174" s="124" t="str">
        <f>IF($AC174,IF(AND($I174&lt;&gt;"",$I174&lt;&gt;0),ROUND(ROUND($I174,3)*Cenas!$B$39*Cenas!D$43,2),0),"")</f>
        <v/>
      </c>
      <c r="N174" s="124" t="str">
        <f>IF($AC174,IF(AND($I174&lt;&gt;"",$I174&lt;&gt;0),ROUND(ROUND($I174,3)*Cenas!$B$39*Cenas!E$43,2),0),"")</f>
        <v/>
      </c>
      <c r="O174" s="124" t="str">
        <f>IF($AC174,IF(AND($I174&lt;&gt;"",$I174&lt;&gt;0),ROUND(ROUND($I174,3)*Cenas!$B$39*Cenas!F$43,2),0),"")</f>
        <v/>
      </c>
      <c r="P174" s="124" t="str">
        <f>IF($AC174,IF(AND($I174&lt;&gt;"",$I174&lt;&gt;0),ROUND(ROUND($I174,3)*Cenas!$B$39*Cenas!G$43,2),0),"")</f>
        <v/>
      </c>
      <c r="Q174" s="124" t="str">
        <f>IF($AC174,IF(AND($I174&lt;&gt;"",$I174&lt;&gt;0),ROUND(ROUND($I174,3)*Cenas!$B$39*Cenas!H$43,2),0),"")</f>
        <v/>
      </c>
      <c r="R174" s="147" t="str">
        <f>IF($AC174,IF(AND($I174&lt;&gt;"",$I174&lt;&gt;0),ROUND(ROUND($I174,3)*Cenas!$B$39*Cenas!I$43,2),0),"")</f>
        <v/>
      </c>
      <c r="U174" s="1" t="e">
        <f t="shared" si="17"/>
        <v>#REF!</v>
      </c>
      <c r="V174" s="1" t="b">
        <f t="shared" si="18"/>
        <v>0</v>
      </c>
      <c r="W174" s="1" t="b">
        <f t="shared" si="19"/>
        <v>0</v>
      </c>
      <c r="X174" s="1" t="e">
        <f>OR(AND(Z174,AA174,#REF!&gt;=0.35*'Daļu izvēle'!J171),NOT(Y174))</f>
        <v>#REF!</v>
      </c>
      <c r="Y174" s="1" t="b">
        <f>AND(NOT(ISBLANK('Daļu izvēle'!AC171)),A174="x")</f>
        <v>0</v>
      </c>
      <c r="Z174" t="b">
        <f t="shared" si="20"/>
        <v>1</v>
      </c>
      <c r="AA174" t="b">
        <f t="shared" si="21"/>
        <v>1</v>
      </c>
      <c r="AC174" s="57" t="b">
        <f>AND($A174="x",'Daļu izvēle'!AC171&lt;&gt;"",'Daļu izvēle'!AC171&lt;&gt;0)</f>
        <v>0</v>
      </c>
      <c r="AD174" s="57" t="b">
        <f t="shared" si="22"/>
        <v>0</v>
      </c>
      <c r="AE174" s="57" t="b">
        <f t="shared" si="23"/>
        <v>1</v>
      </c>
    </row>
    <row r="175" spans="1:31" hidden="1" x14ac:dyDescent="0.3">
      <c r="A175" s="324" t="str">
        <f>SUBSTITUTE('Daļu izvēle'!A172,"0","")</f>
        <v/>
      </c>
      <c r="B175" s="365">
        <f>'Daļu izvēle'!B172</f>
        <v>164</v>
      </c>
      <c r="C175" s="365" t="str">
        <f>'Daļu izvēle'!C172</f>
        <v>Vidusdaugava</v>
      </c>
      <c r="D175" s="366" t="str">
        <f>'Daļu izvēle'!D172</f>
        <v>Ogres</v>
      </c>
      <c r="E175" s="467">
        <f>'Daļu izvēle'!AC172</f>
        <v>0</v>
      </c>
      <c r="F175" s="467">
        <f>'Daļu izvēle'!AD172</f>
        <v>0</v>
      </c>
      <c r="G175" s="125">
        <f>'Daļu izvēle'!AE172</f>
        <v>0</v>
      </c>
      <c r="H175" s="126">
        <f>'Daļu izvēle'!AF172</f>
        <v>0</v>
      </c>
      <c r="I175" s="383"/>
      <c r="J175" s="477">
        <f t="shared" si="16"/>
        <v>0</v>
      </c>
      <c r="K175" s="124" t="str">
        <f>IF($AC175,IF(AND($I175&lt;&gt;"",$I175&lt;&gt;0),ROUND(ROUND($I175,3)*Cenas!$B$39*Cenas!B$43,2),0),"")</f>
        <v/>
      </c>
      <c r="L175" s="124" t="str">
        <f>IF($AC175,IF(AND($I175&lt;&gt;"",$I175&lt;&gt;0),ROUND(ROUND($I175,3)*Cenas!$B$39*Cenas!C$43,2),0),"")</f>
        <v/>
      </c>
      <c r="M175" s="124" t="str">
        <f>IF($AC175,IF(AND($I175&lt;&gt;"",$I175&lt;&gt;0),ROUND(ROUND($I175,3)*Cenas!$B$39*Cenas!D$43,2),0),"")</f>
        <v/>
      </c>
      <c r="N175" s="124" t="str">
        <f>IF($AC175,IF(AND($I175&lt;&gt;"",$I175&lt;&gt;0),ROUND(ROUND($I175,3)*Cenas!$B$39*Cenas!E$43,2),0),"")</f>
        <v/>
      </c>
      <c r="O175" s="124" t="str">
        <f>IF($AC175,IF(AND($I175&lt;&gt;"",$I175&lt;&gt;0),ROUND(ROUND($I175,3)*Cenas!$B$39*Cenas!F$43,2),0),"")</f>
        <v/>
      </c>
      <c r="P175" s="124" t="str">
        <f>IF($AC175,IF(AND($I175&lt;&gt;"",$I175&lt;&gt;0),ROUND(ROUND($I175,3)*Cenas!$B$39*Cenas!G$43,2),0),"")</f>
        <v/>
      </c>
      <c r="Q175" s="124" t="str">
        <f>IF($AC175,IF(AND($I175&lt;&gt;"",$I175&lt;&gt;0),ROUND(ROUND($I175,3)*Cenas!$B$39*Cenas!H$43,2),0),"")</f>
        <v/>
      </c>
      <c r="R175" s="147" t="str">
        <f>IF($AC175,IF(AND($I175&lt;&gt;"",$I175&lt;&gt;0),ROUND(ROUND($I175,3)*Cenas!$B$39*Cenas!I$43,2),0),"")</f>
        <v/>
      </c>
      <c r="U175" s="1" t="e">
        <f t="shared" si="17"/>
        <v>#REF!</v>
      </c>
      <c r="V175" s="1" t="b">
        <f t="shared" si="18"/>
        <v>0</v>
      </c>
      <c r="W175" s="1" t="b">
        <f t="shared" si="19"/>
        <v>0</v>
      </c>
      <c r="X175" s="1" t="e">
        <f>OR(AND(Z175,AA175,#REF!&gt;=0.35*'Daļu izvēle'!J172),NOT(Y175))</f>
        <v>#REF!</v>
      </c>
      <c r="Y175" s="1" t="b">
        <f>AND(NOT(ISBLANK('Daļu izvēle'!AC172)),A175="x")</f>
        <v>0</v>
      </c>
      <c r="Z175" t="b">
        <f t="shared" si="20"/>
        <v>1</v>
      </c>
      <c r="AA175" t="b">
        <f t="shared" si="21"/>
        <v>1</v>
      </c>
      <c r="AC175" s="57" t="b">
        <f>AND($A175="x",'Daļu izvēle'!AC172&lt;&gt;"",'Daļu izvēle'!AC172&lt;&gt;0)</f>
        <v>0</v>
      </c>
      <c r="AD175" s="57" t="b">
        <f t="shared" si="22"/>
        <v>0</v>
      </c>
      <c r="AE175" s="57" t="b">
        <f t="shared" si="23"/>
        <v>1</v>
      </c>
    </row>
    <row r="176" spans="1:31" hidden="1" x14ac:dyDescent="0.3">
      <c r="A176" s="324" t="str">
        <f>SUBSTITUTE('Daļu izvēle'!A173,"0","")</f>
        <v/>
      </c>
      <c r="B176" s="365">
        <f>'Daļu izvēle'!B173</f>
        <v>165</v>
      </c>
      <c r="C176" s="365" t="str">
        <f>'Daļu izvēle'!C173</f>
        <v>Vidusdaugava</v>
      </c>
      <c r="D176" s="366" t="str">
        <f>'Daļu izvēle'!D173</f>
        <v>Seces</v>
      </c>
      <c r="E176" s="467">
        <f>'Daļu izvēle'!AC173</f>
        <v>0</v>
      </c>
      <c r="F176" s="467">
        <f>'Daļu izvēle'!AD173</f>
        <v>0</v>
      </c>
      <c r="G176" s="125">
        <f>'Daļu izvēle'!AE173</f>
        <v>0</v>
      </c>
      <c r="H176" s="126">
        <f>'Daļu izvēle'!AF173</f>
        <v>0</v>
      </c>
      <c r="I176" s="383"/>
      <c r="J176" s="477">
        <f t="shared" si="16"/>
        <v>0</v>
      </c>
      <c r="K176" s="124" t="str">
        <f>IF($AC176,IF(AND($I176&lt;&gt;"",$I176&lt;&gt;0),ROUND(ROUND($I176,3)*Cenas!$B$39*Cenas!B$43,2),0),"")</f>
        <v/>
      </c>
      <c r="L176" s="124" t="str">
        <f>IF($AC176,IF(AND($I176&lt;&gt;"",$I176&lt;&gt;0),ROUND(ROUND($I176,3)*Cenas!$B$39*Cenas!C$43,2),0),"")</f>
        <v/>
      </c>
      <c r="M176" s="124" t="str">
        <f>IF($AC176,IF(AND($I176&lt;&gt;"",$I176&lt;&gt;0),ROUND(ROUND($I176,3)*Cenas!$B$39*Cenas!D$43,2),0),"")</f>
        <v/>
      </c>
      <c r="N176" s="124" t="str">
        <f>IF($AC176,IF(AND($I176&lt;&gt;"",$I176&lt;&gt;0),ROUND(ROUND($I176,3)*Cenas!$B$39*Cenas!E$43,2),0),"")</f>
        <v/>
      </c>
      <c r="O176" s="124" t="str">
        <f>IF($AC176,IF(AND($I176&lt;&gt;"",$I176&lt;&gt;0),ROUND(ROUND($I176,3)*Cenas!$B$39*Cenas!F$43,2),0),"")</f>
        <v/>
      </c>
      <c r="P176" s="124" t="str">
        <f>IF($AC176,IF(AND($I176&lt;&gt;"",$I176&lt;&gt;0),ROUND(ROUND($I176,3)*Cenas!$B$39*Cenas!G$43,2),0),"")</f>
        <v/>
      </c>
      <c r="Q176" s="124" t="str">
        <f>IF($AC176,IF(AND($I176&lt;&gt;"",$I176&lt;&gt;0),ROUND(ROUND($I176,3)*Cenas!$B$39*Cenas!H$43,2),0),"")</f>
        <v/>
      </c>
      <c r="R176" s="147" t="str">
        <f>IF($AC176,IF(AND($I176&lt;&gt;"",$I176&lt;&gt;0),ROUND(ROUND($I176,3)*Cenas!$B$39*Cenas!I$43,2),0),"")</f>
        <v/>
      </c>
      <c r="U176" s="1" t="e">
        <f t="shared" si="17"/>
        <v>#REF!</v>
      </c>
      <c r="V176" s="1" t="b">
        <f t="shared" si="18"/>
        <v>0</v>
      </c>
      <c r="W176" s="1" t="b">
        <f t="shared" si="19"/>
        <v>0</v>
      </c>
      <c r="X176" s="1" t="e">
        <f>OR(AND(Z176,AA176,#REF!&gt;=0.35*'Daļu izvēle'!J173),NOT(Y176))</f>
        <v>#REF!</v>
      </c>
      <c r="Y176" s="1" t="b">
        <f>AND(NOT(ISBLANK('Daļu izvēle'!AC173)),A176="x")</f>
        <v>0</v>
      </c>
      <c r="Z176" t="b">
        <f t="shared" si="20"/>
        <v>1</v>
      </c>
      <c r="AA176" t="b">
        <f t="shared" si="21"/>
        <v>1</v>
      </c>
      <c r="AC176" s="57" t="b">
        <f>AND($A176="x",'Daļu izvēle'!AC173&lt;&gt;"",'Daļu izvēle'!AC173&lt;&gt;0)</f>
        <v>0</v>
      </c>
      <c r="AD176" s="57" t="b">
        <f t="shared" si="22"/>
        <v>0</v>
      </c>
      <c r="AE176" s="57" t="b">
        <f t="shared" si="23"/>
        <v>1</v>
      </c>
    </row>
    <row r="177" spans="1:31" hidden="1" x14ac:dyDescent="0.3">
      <c r="A177" s="324" t="str">
        <f>SUBSTITUTE('Daļu izvēle'!A174,"0","")</f>
        <v/>
      </c>
      <c r="B177" s="365">
        <f>'Daļu izvēle'!B174</f>
        <v>166</v>
      </c>
      <c r="C177" s="365" t="str">
        <f>'Daļu izvēle'!C174</f>
        <v>Vidusdaugava</v>
      </c>
      <c r="D177" s="366" t="str">
        <f>'Daļu izvēle'!D174</f>
        <v>Seces</v>
      </c>
      <c r="E177" s="467">
        <f>'Daļu izvēle'!AC174</f>
        <v>20</v>
      </c>
      <c r="F177" s="467">
        <f>'Daļu izvēle'!AD174</f>
        <v>20</v>
      </c>
      <c r="G177" s="125">
        <f>'Daļu izvēle'!AE174</f>
        <v>0</v>
      </c>
      <c r="H177" s="126">
        <f>'Daļu izvēle'!AF174</f>
        <v>0</v>
      </c>
      <c r="I177" s="383"/>
      <c r="J177" s="477">
        <f t="shared" si="16"/>
        <v>0</v>
      </c>
      <c r="K177" s="124" t="str">
        <f>IF($AC177,IF(AND($I177&lt;&gt;"",$I177&lt;&gt;0),ROUND(ROUND($I177,3)*Cenas!$B$39*Cenas!B$43,2),0),"")</f>
        <v/>
      </c>
      <c r="L177" s="124" t="str">
        <f>IF($AC177,IF(AND($I177&lt;&gt;"",$I177&lt;&gt;0),ROUND(ROUND($I177,3)*Cenas!$B$39*Cenas!C$43,2),0),"")</f>
        <v/>
      </c>
      <c r="M177" s="124" t="str">
        <f>IF($AC177,IF(AND($I177&lt;&gt;"",$I177&lt;&gt;0),ROUND(ROUND($I177,3)*Cenas!$B$39*Cenas!D$43,2),0),"")</f>
        <v/>
      </c>
      <c r="N177" s="124" t="str">
        <f>IF($AC177,IF(AND($I177&lt;&gt;"",$I177&lt;&gt;0),ROUND(ROUND($I177,3)*Cenas!$B$39*Cenas!E$43,2),0),"")</f>
        <v/>
      </c>
      <c r="O177" s="124" t="str">
        <f>IF($AC177,IF(AND($I177&lt;&gt;"",$I177&lt;&gt;0),ROUND(ROUND($I177,3)*Cenas!$B$39*Cenas!F$43,2),0),"")</f>
        <v/>
      </c>
      <c r="P177" s="124" t="str">
        <f>IF($AC177,IF(AND($I177&lt;&gt;"",$I177&lt;&gt;0),ROUND(ROUND($I177,3)*Cenas!$B$39*Cenas!G$43,2),0),"")</f>
        <v/>
      </c>
      <c r="Q177" s="124" t="str">
        <f>IF($AC177,IF(AND($I177&lt;&gt;"",$I177&lt;&gt;0),ROUND(ROUND($I177,3)*Cenas!$B$39*Cenas!H$43,2),0),"")</f>
        <v/>
      </c>
      <c r="R177" s="147" t="str">
        <f>IF($AC177,IF(AND($I177&lt;&gt;"",$I177&lt;&gt;0),ROUND(ROUND($I177,3)*Cenas!$B$39*Cenas!I$43,2),0),"")</f>
        <v/>
      </c>
      <c r="U177" s="1" t="e">
        <f t="shared" si="17"/>
        <v>#REF!</v>
      </c>
      <c r="V177" s="1" t="b">
        <f t="shared" si="18"/>
        <v>0</v>
      </c>
      <c r="W177" s="1" t="b">
        <f t="shared" si="19"/>
        <v>0</v>
      </c>
      <c r="X177" s="1" t="e">
        <f>OR(AND(Z177,AA177,#REF!&gt;=0.35*'Daļu izvēle'!J174),NOT(Y177))</f>
        <v>#REF!</v>
      </c>
      <c r="Y177" s="1" t="b">
        <f>AND(NOT(ISBLANK('Daļu izvēle'!AC174)),A177="x")</f>
        <v>0</v>
      </c>
      <c r="Z177" t="b">
        <f t="shared" si="20"/>
        <v>1</v>
      </c>
      <c r="AA177" t="b">
        <f t="shared" si="21"/>
        <v>1</v>
      </c>
      <c r="AC177" s="57" t="b">
        <f>AND($A177="x",'Daļu izvēle'!AC174&lt;&gt;"",'Daļu izvēle'!AC174&lt;&gt;0)</f>
        <v>0</v>
      </c>
      <c r="AD177" s="57" t="b">
        <f t="shared" si="22"/>
        <v>0</v>
      </c>
      <c r="AE177" s="57" t="b">
        <f t="shared" si="23"/>
        <v>1</v>
      </c>
    </row>
    <row r="178" spans="1:31" hidden="1" x14ac:dyDescent="0.3">
      <c r="A178" s="324" t="str">
        <f>SUBSTITUTE('Daļu izvēle'!A175,"0","")</f>
        <v/>
      </c>
      <c r="B178" s="365">
        <f>'Daļu izvēle'!B175</f>
        <v>167</v>
      </c>
      <c r="C178" s="365" t="str">
        <f>'Daļu izvēle'!C175</f>
        <v>Vidusdaugava</v>
      </c>
      <c r="D178" s="366" t="str">
        <f>'Daļu izvēle'!D175</f>
        <v>Skaistkalnes</v>
      </c>
      <c r="E178" s="467">
        <f>'Daļu izvēle'!AC175</f>
        <v>30</v>
      </c>
      <c r="F178" s="467">
        <f>'Daļu izvēle'!AD175</f>
        <v>0</v>
      </c>
      <c r="G178" s="125">
        <f>'Daļu izvēle'!AE175</f>
        <v>0</v>
      </c>
      <c r="H178" s="126">
        <f>'Daļu izvēle'!AF175</f>
        <v>0</v>
      </c>
      <c r="I178" s="383"/>
      <c r="J178" s="477">
        <f t="shared" si="16"/>
        <v>0</v>
      </c>
      <c r="K178" s="124" t="str">
        <f>IF($AC178,IF(AND($I178&lt;&gt;"",$I178&lt;&gt;0),ROUND(ROUND($I178,3)*Cenas!$B$39*Cenas!B$43,2),0),"")</f>
        <v/>
      </c>
      <c r="L178" s="124" t="str">
        <f>IF($AC178,IF(AND($I178&lt;&gt;"",$I178&lt;&gt;0),ROUND(ROUND($I178,3)*Cenas!$B$39*Cenas!C$43,2),0),"")</f>
        <v/>
      </c>
      <c r="M178" s="124" t="str">
        <f>IF($AC178,IF(AND($I178&lt;&gt;"",$I178&lt;&gt;0),ROUND(ROUND($I178,3)*Cenas!$B$39*Cenas!D$43,2),0),"")</f>
        <v/>
      </c>
      <c r="N178" s="124" t="str">
        <f>IF($AC178,IF(AND($I178&lt;&gt;"",$I178&lt;&gt;0),ROUND(ROUND($I178,3)*Cenas!$B$39*Cenas!E$43,2),0),"")</f>
        <v/>
      </c>
      <c r="O178" s="124" t="str">
        <f>IF($AC178,IF(AND($I178&lt;&gt;"",$I178&lt;&gt;0),ROUND(ROUND($I178,3)*Cenas!$B$39*Cenas!F$43,2),0),"")</f>
        <v/>
      </c>
      <c r="P178" s="124" t="str">
        <f>IF($AC178,IF(AND($I178&lt;&gt;"",$I178&lt;&gt;0),ROUND(ROUND($I178,3)*Cenas!$B$39*Cenas!G$43,2),0),"")</f>
        <v/>
      </c>
      <c r="Q178" s="124" t="str">
        <f>IF($AC178,IF(AND($I178&lt;&gt;"",$I178&lt;&gt;0),ROUND(ROUND($I178,3)*Cenas!$B$39*Cenas!H$43,2),0),"")</f>
        <v/>
      </c>
      <c r="R178" s="147" t="str">
        <f>IF($AC178,IF(AND($I178&lt;&gt;"",$I178&lt;&gt;0),ROUND(ROUND($I178,3)*Cenas!$B$39*Cenas!I$43,2),0),"")</f>
        <v/>
      </c>
      <c r="U178" s="1" t="e">
        <f t="shared" si="17"/>
        <v>#REF!</v>
      </c>
      <c r="V178" s="1" t="b">
        <f t="shared" si="18"/>
        <v>0</v>
      </c>
      <c r="W178" s="1" t="b">
        <f t="shared" si="19"/>
        <v>0</v>
      </c>
      <c r="X178" s="1" t="e">
        <f>OR(AND(Z178,AA178,#REF!&gt;=0.35*'Daļu izvēle'!J175),NOT(Y178))</f>
        <v>#REF!</v>
      </c>
      <c r="Y178" s="1" t="b">
        <f>AND(NOT(ISBLANK('Daļu izvēle'!AC175)),A178="x")</f>
        <v>0</v>
      </c>
      <c r="Z178" t="b">
        <f t="shared" si="20"/>
        <v>1</v>
      </c>
      <c r="AA178" t="b">
        <f t="shared" si="21"/>
        <v>1</v>
      </c>
      <c r="AC178" s="57" t="b">
        <f>AND($A178="x",'Daļu izvēle'!AC175&lt;&gt;"",'Daļu izvēle'!AC175&lt;&gt;0)</f>
        <v>0</v>
      </c>
      <c r="AD178" s="57" t="b">
        <f t="shared" si="22"/>
        <v>0</v>
      </c>
      <c r="AE178" s="57" t="b">
        <f t="shared" si="23"/>
        <v>1</v>
      </c>
    </row>
    <row r="179" spans="1:31" hidden="1" x14ac:dyDescent="0.3">
      <c r="A179" s="324" t="str">
        <f>SUBSTITUTE('Daļu izvēle'!A176,"0","")</f>
        <v/>
      </c>
      <c r="B179" s="365">
        <f>'Daļu izvēle'!B176</f>
        <v>168</v>
      </c>
      <c r="C179" s="365" t="str">
        <f>'Daļu izvēle'!C176</f>
        <v>Vidusdaugava</v>
      </c>
      <c r="D179" s="366" t="str">
        <f>'Daļu izvēle'!D176</f>
        <v>Skaistkalnes</v>
      </c>
      <c r="E179" s="467">
        <f>'Daļu izvēle'!AC176</f>
        <v>0</v>
      </c>
      <c r="F179" s="467">
        <f>'Daļu izvēle'!AD176</f>
        <v>0</v>
      </c>
      <c r="G179" s="125">
        <f>'Daļu izvēle'!AE176</f>
        <v>0</v>
      </c>
      <c r="H179" s="126">
        <f>'Daļu izvēle'!AF176</f>
        <v>0</v>
      </c>
      <c r="I179" s="383"/>
      <c r="J179" s="477">
        <f t="shared" si="16"/>
        <v>0</v>
      </c>
      <c r="K179" s="124" t="str">
        <f>IF($AC179,IF(AND($I179&lt;&gt;"",$I179&lt;&gt;0),ROUND(ROUND($I179,3)*Cenas!$B$39*Cenas!B$43,2),0),"")</f>
        <v/>
      </c>
      <c r="L179" s="124" t="str">
        <f>IF($AC179,IF(AND($I179&lt;&gt;"",$I179&lt;&gt;0),ROUND(ROUND($I179,3)*Cenas!$B$39*Cenas!C$43,2),0),"")</f>
        <v/>
      </c>
      <c r="M179" s="124" t="str">
        <f>IF($AC179,IF(AND($I179&lt;&gt;"",$I179&lt;&gt;0),ROUND(ROUND($I179,3)*Cenas!$B$39*Cenas!D$43,2),0),"")</f>
        <v/>
      </c>
      <c r="N179" s="124" t="str">
        <f>IF($AC179,IF(AND($I179&lt;&gt;"",$I179&lt;&gt;0),ROUND(ROUND($I179,3)*Cenas!$B$39*Cenas!E$43,2),0),"")</f>
        <v/>
      </c>
      <c r="O179" s="124" t="str">
        <f>IF($AC179,IF(AND($I179&lt;&gt;"",$I179&lt;&gt;0),ROUND(ROUND($I179,3)*Cenas!$B$39*Cenas!F$43,2),0),"")</f>
        <v/>
      </c>
      <c r="P179" s="124" t="str">
        <f>IF($AC179,IF(AND($I179&lt;&gt;"",$I179&lt;&gt;0),ROUND(ROUND($I179,3)*Cenas!$B$39*Cenas!G$43,2),0),"")</f>
        <v/>
      </c>
      <c r="Q179" s="124" t="str">
        <f>IF($AC179,IF(AND($I179&lt;&gt;"",$I179&lt;&gt;0),ROUND(ROUND($I179,3)*Cenas!$B$39*Cenas!H$43,2),0),"")</f>
        <v/>
      </c>
      <c r="R179" s="147" t="str">
        <f>IF($AC179,IF(AND($I179&lt;&gt;"",$I179&lt;&gt;0),ROUND(ROUND($I179,3)*Cenas!$B$39*Cenas!I$43,2),0),"")</f>
        <v/>
      </c>
      <c r="U179" s="1" t="e">
        <f t="shared" si="17"/>
        <v>#REF!</v>
      </c>
      <c r="V179" s="1" t="b">
        <f t="shared" si="18"/>
        <v>0</v>
      </c>
      <c r="W179" s="1" t="b">
        <f t="shared" si="19"/>
        <v>0</v>
      </c>
      <c r="X179" s="1" t="e">
        <f>OR(AND(Z179,AA179,#REF!&gt;=0.35*'Daļu izvēle'!J176),NOT(Y179))</f>
        <v>#REF!</v>
      </c>
      <c r="Y179" s="1" t="b">
        <f>AND(NOT(ISBLANK('Daļu izvēle'!AC176)),A179="x")</f>
        <v>0</v>
      </c>
      <c r="Z179" t="b">
        <f t="shared" si="20"/>
        <v>1</v>
      </c>
      <c r="AA179" t="b">
        <f t="shared" si="21"/>
        <v>1</v>
      </c>
      <c r="AC179" s="57" t="b">
        <f>AND($A179="x",'Daļu izvēle'!AC176&lt;&gt;"",'Daļu izvēle'!AC176&lt;&gt;0)</f>
        <v>0</v>
      </c>
      <c r="AD179" s="57" t="b">
        <f t="shared" si="22"/>
        <v>0</v>
      </c>
      <c r="AE179" s="57" t="b">
        <f t="shared" si="23"/>
        <v>1</v>
      </c>
    </row>
    <row r="180" spans="1:31" hidden="1" x14ac:dyDescent="0.3">
      <c r="A180" s="324" t="str">
        <f>SUBSTITUTE('Daļu izvēle'!A177,"0","")</f>
        <v/>
      </c>
      <c r="B180" s="365">
        <f>'Daļu izvēle'!B177</f>
        <v>169</v>
      </c>
      <c r="C180" s="365" t="str">
        <f>'Daļu izvēle'!C177</f>
        <v>Vidusdaugava</v>
      </c>
      <c r="D180" s="366" t="str">
        <f>'Daļu izvēle'!D177</f>
        <v>Skaistkalnes</v>
      </c>
      <c r="E180" s="467">
        <f>'Daļu izvēle'!AC177</f>
        <v>180</v>
      </c>
      <c r="F180" s="467">
        <f>'Daļu izvēle'!AD177</f>
        <v>180</v>
      </c>
      <c r="G180" s="125">
        <f>'Daļu izvēle'!AE177</f>
        <v>0</v>
      </c>
      <c r="H180" s="126">
        <f>'Daļu izvēle'!AF177</f>
        <v>0</v>
      </c>
      <c r="I180" s="383"/>
      <c r="J180" s="477">
        <f t="shared" si="16"/>
        <v>0</v>
      </c>
      <c r="K180" s="124" t="str">
        <f>IF($AC180,IF(AND($I180&lt;&gt;"",$I180&lt;&gt;0),ROUND(ROUND($I180,3)*Cenas!$B$39*Cenas!B$43,2),0),"")</f>
        <v/>
      </c>
      <c r="L180" s="124" t="str">
        <f>IF($AC180,IF(AND($I180&lt;&gt;"",$I180&lt;&gt;0),ROUND(ROUND($I180,3)*Cenas!$B$39*Cenas!C$43,2),0),"")</f>
        <v/>
      </c>
      <c r="M180" s="124" t="str">
        <f>IF($AC180,IF(AND($I180&lt;&gt;"",$I180&lt;&gt;0),ROUND(ROUND($I180,3)*Cenas!$B$39*Cenas!D$43,2),0),"")</f>
        <v/>
      </c>
      <c r="N180" s="124" t="str">
        <f>IF($AC180,IF(AND($I180&lt;&gt;"",$I180&lt;&gt;0),ROUND(ROUND($I180,3)*Cenas!$B$39*Cenas!E$43,2),0),"")</f>
        <v/>
      </c>
      <c r="O180" s="124" t="str">
        <f>IF($AC180,IF(AND($I180&lt;&gt;"",$I180&lt;&gt;0),ROUND(ROUND($I180,3)*Cenas!$B$39*Cenas!F$43,2),0),"")</f>
        <v/>
      </c>
      <c r="P180" s="124" t="str">
        <f>IF($AC180,IF(AND($I180&lt;&gt;"",$I180&lt;&gt;0),ROUND(ROUND($I180,3)*Cenas!$B$39*Cenas!G$43,2),0),"")</f>
        <v/>
      </c>
      <c r="Q180" s="124" t="str">
        <f>IF($AC180,IF(AND($I180&lt;&gt;"",$I180&lt;&gt;0),ROUND(ROUND($I180,3)*Cenas!$B$39*Cenas!H$43,2),0),"")</f>
        <v/>
      </c>
      <c r="R180" s="147" t="str">
        <f>IF($AC180,IF(AND($I180&lt;&gt;"",$I180&lt;&gt;0),ROUND(ROUND($I180,3)*Cenas!$B$39*Cenas!I$43,2),0),"")</f>
        <v/>
      </c>
      <c r="U180" s="1" t="e">
        <f t="shared" si="17"/>
        <v>#REF!</v>
      </c>
      <c r="V180" s="1" t="b">
        <f t="shared" si="18"/>
        <v>0</v>
      </c>
      <c r="W180" s="1" t="b">
        <f t="shared" si="19"/>
        <v>0</v>
      </c>
      <c r="X180" s="1" t="e">
        <f>OR(AND(Z180,AA180,#REF!&gt;=0.35*'Daļu izvēle'!J177),NOT(Y180))</f>
        <v>#REF!</v>
      </c>
      <c r="Y180" s="1" t="b">
        <f>AND(NOT(ISBLANK('Daļu izvēle'!AC177)),A180="x")</f>
        <v>0</v>
      </c>
      <c r="Z180" t="b">
        <f t="shared" si="20"/>
        <v>1</v>
      </c>
      <c r="AA180" t="b">
        <f t="shared" si="21"/>
        <v>1</v>
      </c>
      <c r="AC180" s="57" t="b">
        <f>AND($A180="x",'Daļu izvēle'!AC177&lt;&gt;"",'Daļu izvēle'!AC177&lt;&gt;0)</f>
        <v>0</v>
      </c>
      <c r="AD180" s="57" t="b">
        <f t="shared" si="22"/>
        <v>0</v>
      </c>
      <c r="AE180" s="57" t="b">
        <f t="shared" si="23"/>
        <v>1</v>
      </c>
    </row>
    <row r="181" spans="1:31" hidden="1" x14ac:dyDescent="0.3">
      <c r="A181" s="324" t="str">
        <f>SUBSTITUTE('Daļu izvēle'!A178,"0","")</f>
        <v/>
      </c>
      <c r="B181" s="365">
        <f>'Daļu izvēle'!B178</f>
        <v>170</v>
      </c>
      <c r="C181" s="365" t="str">
        <f>'Daļu izvēle'!C178</f>
        <v>Vidusdaugava</v>
      </c>
      <c r="D181" s="366" t="str">
        <f>'Daļu izvēle'!D178</f>
        <v>Skaistkalnes</v>
      </c>
      <c r="E181" s="467">
        <f>'Daļu izvēle'!AC178</f>
        <v>120</v>
      </c>
      <c r="F181" s="467">
        <f>'Daļu izvēle'!AD178</f>
        <v>100</v>
      </c>
      <c r="G181" s="125">
        <f>'Daļu izvēle'!AE178</f>
        <v>0</v>
      </c>
      <c r="H181" s="126">
        <f>'Daļu izvēle'!AF178</f>
        <v>0</v>
      </c>
      <c r="I181" s="383"/>
      <c r="J181" s="477">
        <f t="shared" si="16"/>
        <v>0</v>
      </c>
      <c r="K181" s="124" t="str">
        <f>IF($AC181,IF(AND($I181&lt;&gt;"",$I181&lt;&gt;0),ROUND(ROUND($I181,3)*Cenas!$B$39*Cenas!B$43,2),0),"")</f>
        <v/>
      </c>
      <c r="L181" s="124" t="str">
        <f>IF($AC181,IF(AND($I181&lt;&gt;"",$I181&lt;&gt;0),ROUND(ROUND($I181,3)*Cenas!$B$39*Cenas!C$43,2),0),"")</f>
        <v/>
      </c>
      <c r="M181" s="124" t="str">
        <f>IF($AC181,IF(AND($I181&lt;&gt;"",$I181&lt;&gt;0),ROUND(ROUND($I181,3)*Cenas!$B$39*Cenas!D$43,2),0),"")</f>
        <v/>
      </c>
      <c r="N181" s="124" t="str">
        <f>IF($AC181,IF(AND($I181&lt;&gt;"",$I181&lt;&gt;0),ROUND(ROUND($I181,3)*Cenas!$B$39*Cenas!E$43,2),0),"")</f>
        <v/>
      </c>
      <c r="O181" s="124" t="str">
        <f>IF($AC181,IF(AND($I181&lt;&gt;"",$I181&lt;&gt;0),ROUND(ROUND($I181,3)*Cenas!$B$39*Cenas!F$43,2),0),"")</f>
        <v/>
      </c>
      <c r="P181" s="124" t="str">
        <f>IF($AC181,IF(AND($I181&lt;&gt;"",$I181&lt;&gt;0),ROUND(ROUND($I181,3)*Cenas!$B$39*Cenas!G$43,2),0),"")</f>
        <v/>
      </c>
      <c r="Q181" s="124" t="str">
        <f>IF($AC181,IF(AND($I181&lt;&gt;"",$I181&lt;&gt;0),ROUND(ROUND($I181,3)*Cenas!$B$39*Cenas!H$43,2),0),"")</f>
        <v/>
      </c>
      <c r="R181" s="147" t="str">
        <f>IF($AC181,IF(AND($I181&lt;&gt;"",$I181&lt;&gt;0),ROUND(ROUND($I181,3)*Cenas!$B$39*Cenas!I$43,2),0),"")</f>
        <v/>
      </c>
      <c r="U181" s="1" t="e">
        <f t="shared" si="17"/>
        <v>#REF!</v>
      </c>
      <c r="V181" s="1" t="b">
        <f t="shared" si="18"/>
        <v>0</v>
      </c>
      <c r="W181" s="1" t="b">
        <f t="shared" si="19"/>
        <v>0</v>
      </c>
      <c r="X181" s="1" t="e">
        <f>OR(AND(Z181,AA181,#REF!&gt;=0.35*'Daļu izvēle'!J178),NOT(Y181))</f>
        <v>#REF!</v>
      </c>
      <c r="Y181" s="1" t="b">
        <f>AND(NOT(ISBLANK('Daļu izvēle'!AC178)),A181="x")</f>
        <v>0</v>
      </c>
      <c r="Z181" t="b">
        <f t="shared" si="20"/>
        <v>1</v>
      </c>
      <c r="AA181" t="b">
        <f t="shared" si="21"/>
        <v>1</v>
      </c>
      <c r="AC181" s="57" t="b">
        <f>AND($A181="x",'Daļu izvēle'!AC178&lt;&gt;"",'Daļu izvēle'!AC178&lt;&gt;0)</f>
        <v>0</v>
      </c>
      <c r="AD181" s="57" t="b">
        <f t="shared" si="22"/>
        <v>0</v>
      </c>
      <c r="AE181" s="57" t="b">
        <f t="shared" si="23"/>
        <v>1</v>
      </c>
    </row>
    <row r="182" spans="1:31" hidden="1" x14ac:dyDescent="0.3">
      <c r="A182" s="324" t="str">
        <f>SUBSTITUTE('Daļu izvēle'!A179,"0","")</f>
        <v/>
      </c>
      <c r="B182" s="365">
        <f>'Daļu izvēle'!B179</f>
        <v>171</v>
      </c>
      <c r="C182" s="365" t="str">
        <f>'Daļu izvēle'!C179</f>
        <v>Vidusdaugava</v>
      </c>
      <c r="D182" s="366" t="str">
        <f>'Daļu izvēle'!D179</f>
        <v>Skaistkalnes</v>
      </c>
      <c r="E182" s="467">
        <f>'Daļu izvēle'!AC179</f>
        <v>0</v>
      </c>
      <c r="F182" s="467">
        <f>'Daļu izvēle'!AD179</f>
        <v>0</v>
      </c>
      <c r="G182" s="125">
        <f>'Daļu izvēle'!AE179</f>
        <v>0</v>
      </c>
      <c r="H182" s="126">
        <f>'Daļu izvēle'!AF179</f>
        <v>0</v>
      </c>
      <c r="I182" s="383"/>
      <c r="J182" s="477">
        <f t="shared" si="16"/>
        <v>0</v>
      </c>
      <c r="K182" s="124" t="str">
        <f>IF($AC182,IF(AND($I182&lt;&gt;"",$I182&lt;&gt;0),ROUND(ROUND($I182,3)*Cenas!$B$39*Cenas!B$43,2),0),"")</f>
        <v/>
      </c>
      <c r="L182" s="124" t="str">
        <f>IF($AC182,IF(AND($I182&lt;&gt;"",$I182&lt;&gt;0),ROUND(ROUND($I182,3)*Cenas!$B$39*Cenas!C$43,2),0),"")</f>
        <v/>
      </c>
      <c r="M182" s="124" t="str">
        <f>IF($AC182,IF(AND($I182&lt;&gt;"",$I182&lt;&gt;0),ROUND(ROUND($I182,3)*Cenas!$B$39*Cenas!D$43,2),0),"")</f>
        <v/>
      </c>
      <c r="N182" s="124" t="str">
        <f>IF($AC182,IF(AND($I182&lt;&gt;"",$I182&lt;&gt;0),ROUND(ROUND($I182,3)*Cenas!$B$39*Cenas!E$43,2),0),"")</f>
        <v/>
      </c>
      <c r="O182" s="124" t="str">
        <f>IF($AC182,IF(AND($I182&lt;&gt;"",$I182&lt;&gt;0),ROUND(ROUND($I182,3)*Cenas!$B$39*Cenas!F$43,2),0),"")</f>
        <v/>
      </c>
      <c r="P182" s="124" t="str">
        <f>IF($AC182,IF(AND($I182&lt;&gt;"",$I182&lt;&gt;0),ROUND(ROUND($I182,3)*Cenas!$B$39*Cenas!G$43,2),0),"")</f>
        <v/>
      </c>
      <c r="Q182" s="124" t="str">
        <f>IF($AC182,IF(AND($I182&lt;&gt;"",$I182&lt;&gt;0),ROUND(ROUND($I182,3)*Cenas!$B$39*Cenas!H$43,2),0),"")</f>
        <v/>
      </c>
      <c r="R182" s="147" t="str">
        <f>IF($AC182,IF(AND($I182&lt;&gt;"",$I182&lt;&gt;0),ROUND(ROUND($I182,3)*Cenas!$B$39*Cenas!I$43,2),0),"")</f>
        <v/>
      </c>
      <c r="U182" s="1" t="e">
        <f t="shared" si="17"/>
        <v>#REF!</v>
      </c>
      <c r="V182" s="1" t="b">
        <f t="shared" si="18"/>
        <v>0</v>
      </c>
      <c r="W182" s="1" t="b">
        <f t="shared" si="19"/>
        <v>0</v>
      </c>
      <c r="X182" s="1" t="e">
        <f>OR(AND(Z182,AA182,#REF!&gt;=0.35*'Daļu izvēle'!J179),NOT(Y182))</f>
        <v>#REF!</v>
      </c>
      <c r="Y182" s="1" t="b">
        <f>AND(NOT(ISBLANK('Daļu izvēle'!AC179)),A182="x")</f>
        <v>0</v>
      </c>
      <c r="Z182" t="b">
        <f t="shared" si="20"/>
        <v>1</v>
      </c>
      <c r="AA182" t="b">
        <f t="shared" si="21"/>
        <v>1</v>
      </c>
      <c r="AC182" s="57" t="b">
        <f>AND($A182="x",'Daļu izvēle'!AC179&lt;&gt;"",'Daļu izvēle'!AC179&lt;&gt;0)</f>
        <v>0</v>
      </c>
      <c r="AD182" s="57" t="b">
        <f t="shared" si="22"/>
        <v>0</v>
      </c>
      <c r="AE182" s="57" t="b">
        <f t="shared" si="23"/>
        <v>1</v>
      </c>
    </row>
    <row r="183" spans="1:31" hidden="1" x14ac:dyDescent="0.3">
      <c r="A183" s="324" t="str">
        <f>SUBSTITUTE('Daļu izvēle'!A180,"0","")</f>
        <v/>
      </c>
      <c r="B183" s="365">
        <f>'Daļu izvēle'!B180</f>
        <v>172</v>
      </c>
      <c r="C183" s="365" t="str">
        <f>'Daļu izvēle'!C180</f>
        <v>Vidusdaugava</v>
      </c>
      <c r="D183" s="366" t="str">
        <f>'Daļu izvēle'!D180</f>
        <v>Skaistkalnes</v>
      </c>
      <c r="E183" s="467">
        <f>'Daļu izvēle'!AC180</f>
        <v>0</v>
      </c>
      <c r="F183" s="467">
        <f>'Daļu izvēle'!AD180</f>
        <v>0</v>
      </c>
      <c r="G183" s="125">
        <f>'Daļu izvēle'!AE180</f>
        <v>0</v>
      </c>
      <c r="H183" s="126">
        <f>'Daļu izvēle'!AF180</f>
        <v>0</v>
      </c>
      <c r="I183" s="383"/>
      <c r="J183" s="477">
        <f t="shared" si="16"/>
        <v>0</v>
      </c>
      <c r="K183" s="124" t="str">
        <f>IF($AC183,IF(AND($I183&lt;&gt;"",$I183&lt;&gt;0),ROUND(ROUND($I183,3)*Cenas!$B$39*Cenas!B$43,2),0),"")</f>
        <v/>
      </c>
      <c r="L183" s="124" t="str">
        <f>IF($AC183,IF(AND($I183&lt;&gt;"",$I183&lt;&gt;0),ROUND(ROUND($I183,3)*Cenas!$B$39*Cenas!C$43,2),0),"")</f>
        <v/>
      </c>
      <c r="M183" s="124" t="str">
        <f>IF($AC183,IF(AND($I183&lt;&gt;"",$I183&lt;&gt;0),ROUND(ROUND($I183,3)*Cenas!$B$39*Cenas!D$43,2),0),"")</f>
        <v/>
      </c>
      <c r="N183" s="124" t="str">
        <f>IF($AC183,IF(AND($I183&lt;&gt;"",$I183&lt;&gt;0),ROUND(ROUND($I183,3)*Cenas!$B$39*Cenas!E$43,2),0),"")</f>
        <v/>
      </c>
      <c r="O183" s="124" t="str">
        <f>IF($AC183,IF(AND($I183&lt;&gt;"",$I183&lt;&gt;0),ROUND(ROUND($I183,3)*Cenas!$B$39*Cenas!F$43,2),0),"")</f>
        <v/>
      </c>
      <c r="P183" s="124" t="str">
        <f>IF($AC183,IF(AND($I183&lt;&gt;"",$I183&lt;&gt;0),ROUND(ROUND($I183,3)*Cenas!$B$39*Cenas!G$43,2),0),"")</f>
        <v/>
      </c>
      <c r="Q183" s="124" t="str">
        <f>IF($AC183,IF(AND($I183&lt;&gt;"",$I183&lt;&gt;0),ROUND(ROUND($I183,3)*Cenas!$B$39*Cenas!H$43,2),0),"")</f>
        <v/>
      </c>
      <c r="R183" s="147" t="str">
        <f>IF($AC183,IF(AND($I183&lt;&gt;"",$I183&lt;&gt;0),ROUND(ROUND($I183,3)*Cenas!$B$39*Cenas!I$43,2),0),"")</f>
        <v/>
      </c>
      <c r="U183" s="1" t="e">
        <f t="shared" si="17"/>
        <v>#REF!</v>
      </c>
      <c r="V183" s="1" t="b">
        <f t="shared" si="18"/>
        <v>0</v>
      </c>
      <c r="W183" s="1" t="b">
        <f t="shared" si="19"/>
        <v>0</v>
      </c>
      <c r="X183" s="1" t="e">
        <f>OR(AND(Z183,AA183,#REF!&gt;=0.35*'Daļu izvēle'!J180),NOT(Y183))</f>
        <v>#REF!</v>
      </c>
      <c r="Y183" s="1" t="b">
        <f>AND(NOT(ISBLANK('Daļu izvēle'!AC180)),A183="x")</f>
        <v>0</v>
      </c>
      <c r="Z183" t="b">
        <f t="shared" si="20"/>
        <v>1</v>
      </c>
      <c r="AA183" t="b">
        <f t="shared" si="21"/>
        <v>1</v>
      </c>
      <c r="AC183" s="57" t="b">
        <f>AND($A183="x",'Daļu izvēle'!AC180&lt;&gt;"",'Daļu izvēle'!AC180&lt;&gt;0)</f>
        <v>0</v>
      </c>
      <c r="AD183" s="57" t="b">
        <f t="shared" si="22"/>
        <v>0</v>
      </c>
      <c r="AE183" s="57" t="b">
        <f t="shared" si="23"/>
        <v>1</v>
      </c>
    </row>
    <row r="184" spans="1:31" hidden="1" x14ac:dyDescent="0.3">
      <c r="A184" s="324" t="str">
        <f>SUBSTITUTE('Daļu izvēle'!A181,"0","")</f>
        <v/>
      </c>
      <c r="B184" s="365">
        <f>'Daļu izvēle'!B181</f>
        <v>173</v>
      </c>
      <c r="C184" s="365" t="str">
        <f>'Daļu izvēle'!C181</f>
        <v>Vidusdaugava</v>
      </c>
      <c r="D184" s="366" t="str">
        <f>'Daļu izvēle'!D181</f>
        <v>Vecumnieku</v>
      </c>
      <c r="E184" s="467">
        <f>'Daļu izvēle'!AC181</f>
        <v>40</v>
      </c>
      <c r="F184" s="467">
        <f>'Daļu izvēle'!AD181</f>
        <v>40</v>
      </c>
      <c r="G184" s="125">
        <f>'Daļu izvēle'!AE181</f>
        <v>0</v>
      </c>
      <c r="H184" s="126">
        <f>'Daļu izvēle'!AF181</f>
        <v>0</v>
      </c>
      <c r="I184" s="383"/>
      <c r="J184" s="477">
        <f t="shared" si="16"/>
        <v>0</v>
      </c>
      <c r="K184" s="124" t="str">
        <f>IF($AC184,IF(AND($I184&lt;&gt;"",$I184&lt;&gt;0),ROUND(ROUND($I184,3)*Cenas!$B$39*Cenas!B$43,2),0),"")</f>
        <v/>
      </c>
      <c r="L184" s="124" t="str">
        <f>IF($AC184,IF(AND($I184&lt;&gt;"",$I184&lt;&gt;0),ROUND(ROUND($I184,3)*Cenas!$B$39*Cenas!C$43,2),0),"")</f>
        <v/>
      </c>
      <c r="M184" s="124" t="str">
        <f>IF($AC184,IF(AND($I184&lt;&gt;"",$I184&lt;&gt;0),ROUND(ROUND($I184,3)*Cenas!$B$39*Cenas!D$43,2),0),"")</f>
        <v/>
      </c>
      <c r="N184" s="124" t="str">
        <f>IF($AC184,IF(AND($I184&lt;&gt;"",$I184&lt;&gt;0),ROUND(ROUND($I184,3)*Cenas!$B$39*Cenas!E$43,2),0),"")</f>
        <v/>
      </c>
      <c r="O184" s="124" t="str">
        <f>IF($AC184,IF(AND($I184&lt;&gt;"",$I184&lt;&gt;0),ROUND(ROUND($I184,3)*Cenas!$B$39*Cenas!F$43,2),0),"")</f>
        <v/>
      </c>
      <c r="P184" s="124" t="str">
        <f>IF($AC184,IF(AND($I184&lt;&gt;"",$I184&lt;&gt;0),ROUND(ROUND($I184,3)*Cenas!$B$39*Cenas!G$43,2),0),"")</f>
        <v/>
      </c>
      <c r="Q184" s="124" t="str">
        <f>IF($AC184,IF(AND($I184&lt;&gt;"",$I184&lt;&gt;0),ROUND(ROUND($I184,3)*Cenas!$B$39*Cenas!H$43,2),0),"")</f>
        <v/>
      </c>
      <c r="R184" s="147" t="str">
        <f>IF($AC184,IF(AND($I184&lt;&gt;"",$I184&lt;&gt;0),ROUND(ROUND($I184,3)*Cenas!$B$39*Cenas!I$43,2),0),"")</f>
        <v/>
      </c>
      <c r="U184" s="1" t="e">
        <f t="shared" si="17"/>
        <v>#REF!</v>
      </c>
      <c r="V184" s="1" t="b">
        <f t="shared" si="18"/>
        <v>0</v>
      </c>
      <c r="W184" s="1" t="b">
        <f t="shared" si="19"/>
        <v>0</v>
      </c>
      <c r="X184" s="1" t="e">
        <f>OR(AND(Z184,AA184,#REF!&gt;=0.35*'Daļu izvēle'!J181),NOT(Y184))</f>
        <v>#REF!</v>
      </c>
      <c r="Y184" s="1" t="b">
        <f>AND(NOT(ISBLANK('Daļu izvēle'!AC181)),A184="x")</f>
        <v>0</v>
      </c>
      <c r="Z184" t="b">
        <f t="shared" si="20"/>
        <v>1</v>
      </c>
      <c r="AA184" t="b">
        <f t="shared" si="21"/>
        <v>1</v>
      </c>
      <c r="AC184" s="57" t="b">
        <f>AND($A184="x",'Daļu izvēle'!AC181&lt;&gt;"",'Daļu izvēle'!AC181&lt;&gt;0)</f>
        <v>0</v>
      </c>
      <c r="AD184" s="57" t="b">
        <f t="shared" si="22"/>
        <v>0</v>
      </c>
      <c r="AE184" s="57" t="b">
        <f t="shared" si="23"/>
        <v>1</v>
      </c>
    </row>
    <row r="185" spans="1:31" hidden="1" x14ac:dyDescent="0.3">
      <c r="A185" s="324" t="str">
        <f>SUBSTITUTE('Daļu izvēle'!A182,"0","")</f>
        <v/>
      </c>
      <c r="B185" s="365">
        <f>'Daļu izvēle'!B182</f>
        <v>174</v>
      </c>
      <c r="C185" s="365" t="str">
        <f>'Daļu izvēle'!C182</f>
        <v>Vidusdaugava</v>
      </c>
      <c r="D185" s="366" t="str">
        <f>'Daļu izvēle'!D182</f>
        <v>Vecumnieku</v>
      </c>
      <c r="E185" s="467">
        <f>'Daļu izvēle'!AC182</f>
        <v>0</v>
      </c>
      <c r="F185" s="467">
        <f>'Daļu izvēle'!AD182</f>
        <v>0</v>
      </c>
      <c r="G185" s="125">
        <f>'Daļu izvēle'!AE182</f>
        <v>0</v>
      </c>
      <c r="H185" s="126">
        <f>'Daļu izvēle'!AF182</f>
        <v>0</v>
      </c>
      <c r="I185" s="383"/>
      <c r="J185" s="477">
        <f t="shared" si="16"/>
        <v>0</v>
      </c>
      <c r="K185" s="124" t="str">
        <f>IF($AC185,IF(AND($I185&lt;&gt;"",$I185&lt;&gt;0),ROUND(ROUND($I185,3)*Cenas!$B$39*Cenas!B$43,2),0),"")</f>
        <v/>
      </c>
      <c r="L185" s="124" t="str">
        <f>IF($AC185,IF(AND($I185&lt;&gt;"",$I185&lt;&gt;0),ROUND(ROUND($I185,3)*Cenas!$B$39*Cenas!C$43,2),0),"")</f>
        <v/>
      </c>
      <c r="M185" s="124" t="str">
        <f>IF($AC185,IF(AND($I185&lt;&gt;"",$I185&lt;&gt;0),ROUND(ROUND($I185,3)*Cenas!$B$39*Cenas!D$43,2),0),"")</f>
        <v/>
      </c>
      <c r="N185" s="124" t="str">
        <f>IF($AC185,IF(AND($I185&lt;&gt;"",$I185&lt;&gt;0),ROUND(ROUND($I185,3)*Cenas!$B$39*Cenas!E$43,2),0),"")</f>
        <v/>
      </c>
      <c r="O185" s="124" t="str">
        <f>IF($AC185,IF(AND($I185&lt;&gt;"",$I185&lt;&gt;0),ROUND(ROUND($I185,3)*Cenas!$B$39*Cenas!F$43,2),0),"")</f>
        <v/>
      </c>
      <c r="P185" s="124" t="str">
        <f>IF($AC185,IF(AND($I185&lt;&gt;"",$I185&lt;&gt;0),ROUND(ROUND($I185,3)*Cenas!$B$39*Cenas!G$43,2),0),"")</f>
        <v/>
      </c>
      <c r="Q185" s="124" t="str">
        <f>IF($AC185,IF(AND($I185&lt;&gt;"",$I185&lt;&gt;0),ROUND(ROUND($I185,3)*Cenas!$B$39*Cenas!H$43,2),0),"")</f>
        <v/>
      </c>
      <c r="R185" s="147" t="str">
        <f>IF($AC185,IF(AND($I185&lt;&gt;"",$I185&lt;&gt;0),ROUND(ROUND($I185,3)*Cenas!$B$39*Cenas!I$43,2),0),"")</f>
        <v/>
      </c>
      <c r="U185" s="1" t="e">
        <f t="shared" si="17"/>
        <v>#REF!</v>
      </c>
      <c r="V185" s="1" t="b">
        <f t="shared" si="18"/>
        <v>0</v>
      </c>
      <c r="W185" s="1" t="b">
        <f t="shared" si="19"/>
        <v>0</v>
      </c>
      <c r="X185" s="1" t="e">
        <f>OR(AND(Z185,AA185,#REF!&gt;=0.35*'Daļu izvēle'!J182),NOT(Y185))</f>
        <v>#REF!</v>
      </c>
      <c r="Y185" s="1" t="b">
        <f>AND(NOT(ISBLANK('Daļu izvēle'!AC182)),A185="x")</f>
        <v>0</v>
      </c>
      <c r="Z185" t="b">
        <f t="shared" si="20"/>
        <v>1</v>
      </c>
      <c r="AA185" t="b">
        <f t="shared" si="21"/>
        <v>1</v>
      </c>
      <c r="AC185" s="57" t="b">
        <f>AND($A185="x",'Daļu izvēle'!AC182&lt;&gt;"",'Daļu izvēle'!AC182&lt;&gt;0)</f>
        <v>0</v>
      </c>
      <c r="AD185" s="57" t="b">
        <f t="shared" si="22"/>
        <v>0</v>
      </c>
      <c r="AE185" s="57" t="b">
        <f t="shared" si="23"/>
        <v>1</v>
      </c>
    </row>
    <row r="186" spans="1:31" hidden="1" x14ac:dyDescent="0.3">
      <c r="A186" s="324" t="str">
        <f>SUBSTITUTE('Daļu izvēle'!A183,"0","")</f>
        <v/>
      </c>
      <c r="B186" s="365">
        <f>'Daļu izvēle'!B183</f>
        <v>175</v>
      </c>
      <c r="C186" s="365" t="str">
        <f>'Daļu izvēle'!C183</f>
        <v>Vidusdaugava</v>
      </c>
      <c r="D186" s="366" t="str">
        <f>'Daļu izvēle'!D183</f>
        <v>Vecumnieku</v>
      </c>
      <c r="E186" s="467">
        <f>'Daļu izvēle'!AC183</f>
        <v>0</v>
      </c>
      <c r="F186" s="467">
        <f>'Daļu izvēle'!AD183</f>
        <v>0</v>
      </c>
      <c r="G186" s="125">
        <f>'Daļu izvēle'!AE183</f>
        <v>0</v>
      </c>
      <c r="H186" s="126">
        <f>'Daļu izvēle'!AF183</f>
        <v>0</v>
      </c>
      <c r="I186" s="383"/>
      <c r="J186" s="477">
        <f t="shared" si="16"/>
        <v>0</v>
      </c>
      <c r="K186" s="124" t="str">
        <f>IF($AC186,IF(AND($I186&lt;&gt;"",$I186&lt;&gt;0),ROUND(ROUND($I186,3)*Cenas!$B$39*Cenas!B$43,2),0),"")</f>
        <v/>
      </c>
      <c r="L186" s="124" t="str">
        <f>IF($AC186,IF(AND($I186&lt;&gt;"",$I186&lt;&gt;0),ROUND(ROUND($I186,3)*Cenas!$B$39*Cenas!C$43,2),0),"")</f>
        <v/>
      </c>
      <c r="M186" s="124" t="str">
        <f>IF($AC186,IF(AND($I186&lt;&gt;"",$I186&lt;&gt;0),ROUND(ROUND($I186,3)*Cenas!$B$39*Cenas!D$43,2),0),"")</f>
        <v/>
      </c>
      <c r="N186" s="124" t="str">
        <f>IF($AC186,IF(AND($I186&lt;&gt;"",$I186&lt;&gt;0),ROUND(ROUND($I186,3)*Cenas!$B$39*Cenas!E$43,2),0),"")</f>
        <v/>
      </c>
      <c r="O186" s="124" t="str">
        <f>IF($AC186,IF(AND($I186&lt;&gt;"",$I186&lt;&gt;0),ROUND(ROUND($I186,3)*Cenas!$B$39*Cenas!F$43,2),0),"")</f>
        <v/>
      </c>
      <c r="P186" s="124" t="str">
        <f>IF($AC186,IF(AND($I186&lt;&gt;"",$I186&lt;&gt;0),ROUND(ROUND($I186,3)*Cenas!$B$39*Cenas!G$43,2),0),"")</f>
        <v/>
      </c>
      <c r="Q186" s="124" t="str">
        <f>IF($AC186,IF(AND($I186&lt;&gt;"",$I186&lt;&gt;0),ROUND(ROUND($I186,3)*Cenas!$B$39*Cenas!H$43,2),0),"")</f>
        <v/>
      </c>
      <c r="R186" s="147" t="str">
        <f>IF($AC186,IF(AND($I186&lt;&gt;"",$I186&lt;&gt;0),ROUND(ROUND($I186,3)*Cenas!$B$39*Cenas!I$43,2),0),"")</f>
        <v/>
      </c>
      <c r="U186" s="1" t="e">
        <f t="shared" si="17"/>
        <v>#REF!</v>
      </c>
      <c r="V186" s="1" t="b">
        <f t="shared" si="18"/>
        <v>0</v>
      </c>
      <c r="W186" s="1" t="b">
        <f t="shared" si="19"/>
        <v>0</v>
      </c>
      <c r="X186" s="1" t="e">
        <f>OR(AND(Z186,AA186,#REF!&gt;=0.35*'Daļu izvēle'!J183),NOT(Y186))</f>
        <v>#REF!</v>
      </c>
      <c r="Y186" s="1" t="b">
        <f>AND(NOT(ISBLANK('Daļu izvēle'!AC183)),A186="x")</f>
        <v>0</v>
      </c>
      <c r="Z186" t="b">
        <f t="shared" si="20"/>
        <v>1</v>
      </c>
      <c r="AA186" t="b">
        <f t="shared" si="21"/>
        <v>1</v>
      </c>
      <c r="AC186" s="57" t="b">
        <f>AND($A186="x",'Daļu izvēle'!AC183&lt;&gt;"",'Daļu izvēle'!AC183&lt;&gt;0)</f>
        <v>0</v>
      </c>
      <c r="AD186" s="57" t="b">
        <f t="shared" si="22"/>
        <v>0</v>
      </c>
      <c r="AE186" s="57" t="b">
        <f t="shared" si="23"/>
        <v>1</v>
      </c>
    </row>
    <row r="187" spans="1:31" hidden="1" x14ac:dyDescent="0.3">
      <c r="A187" s="324" t="str">
        <f>SUBSTITUTE('Daļu izvēle'!A184,"0","")</f>
        <v/>
      </c>
      <c r="B187" s="365">
        <f>'Daļu izvēle'!B184</f>
        <v>176</v>
      </c>
      <c r="C187" s="365" t="str">
        <f>'Daļu izvēle'!C184</f>
        <v>Vidusdaugava</v>
      </c>
      <c r="D187" s="366" t="str">
        <f>'Daļu izvēle'!D184</f>
        <v>Vecumnieku</v>
      </c>
      <c r="E187" s="467">
        <f>'Daļu izvēle'!AC184</f>
        <v>0</v>
      </c>
      <c r="F187" s="467">
        <f>'Daļu izvēle'!AD184</f>
        <v>0</v>
      </c>
      <c r="G187" s="125">
        <f>'Daļu izvēle'!AE184</f>
        <v>0</v>
      </c>
      <c r="H187" s="126">
        <f>'Daļu izvēle'!AF184</f>
        <v>0</v>
      </c>
      <c r="I187" s="383"/>
      <c r="J187" s="477">
        <f t="shared" si="16"/>
        <v>0</v>
      </c>
      <c r="K187" s="124" t="str">
        <f>IF($AC187,IF(AND($I187&lt;&gt;"",$I187&lt;&gt;0),ROUND(ROUND($I187,3)*Cenas!$B$39*Cenas!B$43,2),0),"")</f>
        <v/>
      </c>
      <c r="L187" s="124" t="str">
        <f>IF($AC187,IF(AND($I187&lt;&gt;"",$I187&lt;&gt;0),ROUND(ROUND($I187,3)*Cenas!$B$39*Cenas!C$43,2),0),"")</f>
        <v/>
      </c>
      <c r="M187" s="124" t="str">
        <f>IF($AC187,IF(AND($I187&lt;&gt;"",$I187&lt;&gt;0),ROUND(ROUND($I187,3)*Cenas!$B$39*Cenas!D$43,2),0),"")</f>
        <v/>
      </c>
      <c r="N187" s="124" t="str">
        <f>IF($AC187,IF(AND($I187&lt;&gt;"",$I187&lt;&gt;0),ROUND(ROUND($I187,3)*Cenas!$B$39*Cenas!E$43,2),0),"")</f>
        <v/>
      </c>
      <c r="O187" s="124" t="str">
        <f>IF($AC187,IF(AND($I187&lt;&gt;"",$I187&lt;&gt;0),ROUND(ROUND($I187,3)*Cenas!$B$39*Cenas!F$43,2),0),"")</f>
        <v/>
      </c>
      <c r="P187" s="124" t="str">
        <f>IF($AC187,IF(AND($I187&lt;&gt;"",$I187&lt;&gt;0),ROUND(ROUND($I187,3)*Cenas!$B$39*Cenas!G$43,2),0),"")</f>
        <v/>
      </c>
      <c r="Q187" s="124" t="str">
        <f>IF($AC187,IF(AND($I187&lt;&gt;"",$I187&lt;&gt;0),ROUND(ROUND($I187,3)*Cenas!$B$39*Cenas!H$43,2),0),"")</f>
        <v/>
      </c>
      <c r="R187" s="147" t="str">
        <f>IF($AC187,IF(AND($I187&lt;&gt;"",$I187&lt;&gt;0),ROUND(ROUND($I187,3)*Cenas!$B$39*Cenas!I$43,2),0),"")</f>
        <v/>
      </c>
      <c r="U187" s="1" t="e">
        <f t="shared" si="17"/>
        <v>#REF!</v>
      </c>
      <c r="V187" s="1" t="b">
        <f t="shared" si="18"/>
        <v>0</v>
      </c>
      <c r="W187" s="1" t="b">
        <f t="shared" si="19"/>
        <v>0</v>
      </c>
      <c r="X187" s="1" t="e">
        <f>OR(AND(Z187,AA187,#REF!&gt;=0.35*'Daļu izvēle'!J184),NOT(Y187))</f>
        <v>#REF!</v>
      </c>
      <c r="Y187" s="1" t="b">
        <f>AND(NOT(ISBLANK('Daļu izvēle'!AC184)),A187="x")</f>
        <v>0</v>
      </c>
      <c r="Z187" t="b">
        <f t="shared" si="20"/>
        <v>1</v>
      </c>
      <c r="AA187" t="b">
        <f t="shared" si="21"/>
        <v>1</v>
      </c>
      <c r="AC187" s="57" t="b">
        <f>AND($A187="x",'Daļu izvēle'!AC184&lt;&gt;"",'Daļu izvēle'!AC184&lt;&gt;0)</f>
        <v>0</v>
      </c>
      <c r="AD187" s="57" t="b">
        <f t="shared" si="22"/>
        <v>0</v>
      </c>
      <c r="AE187" s="57" t="b">
        <f t="shared" si="23"/>
        <v>1</v>
      </c>
    </row>
    <row r="188" spans="1:31" hidden="1" x14ac:dyDescent="0.3">
      <c r="A188" s="324" t="str">
        <f>SUBSTITUTE('Daļu izvēle'!A185,"0","")</f>
        <v/>
      </c>
      <c r="B188" s="365">
        <f>'Daļu izvēle'!B185</f>
        <v>177</v>
      </c>
      <c r="C188" s="365" t="str">
        <f>'Daļu izvēle'!C185</f>
        <v>Vidusdaugava</v>
      </c>
      <c r="D188" s="366" t="str">
        <f>'Daļu izvēle'!D185</f>
        <v>Vecumnieku</v>
      </c>
      <c r="E188" s="467">
        <f>'Daļu izvēle'!AC185</f>
        <v>60</v>
      </c>
      <c r="F188" s="467">
        <f>'Daļu izvēle'!AD185</f>
        <v>45</v>
      </c>
      <c r="G188" s="125">
        <f>'Daļu izvēle'!AE185</f>
        <v>0</v>
      </c>
      <c r="H188" s="126">
        <f>'Daļu izvēle'!AF185</f>
        <v>0</v>
      </c>
      <c r="I188" s="383"/>
      <c r="J188" s="477">
        <f t="shared" si="16"/>
        <v>0</v>
      </c>
      <c r="K188" s="124" t="str">
        <f>IF($AC188,IF(AND($I188&lt;&gt;"",$I188&lt;&gt;0),ROUND(ROUND($I188,3)*Cenas!$B$39*Cenas!B$43,2),0),"")</f>
        <v/>
      </c>
      <c r="L188" s="124" t="str">
        <f>IF($AC188,IF(AND($I188&lt;&gt;"",$I188&lt;&gt;0),ROUND(ROUND($I188,3)*Cenas!$B$39*Cenas!C$43,2),0),"")</f>
        <v/>
      </c>
      <c r="M188" s="124" t="str">
        <f>IF($AC188,IF(AND($I188&lt;&gt;"",$I188&lt;&gt;0),ROUND(ROUND($I188,3)*Cenas!$B$39*Cenas!D$43,2),0),"")</f>
        <v/>
      </c>
      <c r="N188" s="124" t="str">
        <f>IF($AC188,IF(AND($I188&lt;&gt;"",$I188&lt;&gt;0),ROUND(ROUND($I188,3)*Cenas!$B$39*Cenas!E$43,2),0),"")</f>
        <v/>
      </c>
      <c r="O188" s="124" t="str">
        <f>IF($AC188,IF(AND($I188&lt;&gt;"",$I188&lt;&gt;0),ROUND(ROUND($I188,3)*Cenas!$B$39*Cenas!F$43,2),0),"")</f>
        <v/>
      </c>
      <c r="P188" s="124" t="str">
        <f>IF($AC188,IF(AND($I188&lt;&gt;"",$I188&lt;&gt;0),ROUND(ROUND($I188,3)*Cenas!$B$39*Cenas!G$43,2),0),"")</f>
        <v/>
      </c>
      <c r="Q188" s="124" t="str">
        <f>IF($AC188,IF(AND($I188&lt;&gt;"",$I188&lt;&gt;0),ROUND(ROUND($I188,3)*Cenas!$B$39*Cenas!H$43,2),0),"")</f>
        <v/>
      </c>
      <c r="R188" s="147" t="str">
        <f>IF($AC188,IF(AND($I188&lt;&gt;"",$I188&lt;&gt;0),ROUND(ROUND($I188,3)*Cenas!$B$39*Cenas!I$43,2),0),"")</f>
        <v/>
      </c>
      <c r="U188" s="1" t="e">
        <f t="shared" si="17"/>
        <v>#REF!</v>
      </c>
      <c r="V188" s="1" t="b">
        <f t="shared" si="18"/>
        <v>0</v>
      </c>
      <c r="W188" s="1" t="b">
        <f t="shared" si="19"/>
        <v>0</v>
      </c>
      <c r="X188" s="1" t="e">
        <f>OR(AND(Z188,AA188,#REF!&gt;=0.35*'Daļu izvēle'!J185),NOT(Y188))</f>
        <v>#REF!</v>
      </c>
      <c r="Y188" s="1" t="b">
        <f>AND(NOT(ISBLANK('Daļu izvēle'!AC185)),A188="x")</f>
        <v>0</v>
      </c>
      <c r="Z188" t="b">
        <f t="shared" si="20"/>
        <v>1</v>
      </c>
      <c r="AA188" t="b">
        <f t="shared" si="21"/>
        <v>1</v>
      </c>
      <c r="AC188" s="57" t="b">
        <f>AND($A188="x",'Daļu izvēle'!AC185&lt;&gt;"",'Daļu izvēle'!AC185&lt;&gt;0)</f>
        <v>0</v>
      </c>
      <c r="AD188" s="57" t="b">
        <f t="shared" si="22"/>
        <v>0</v>
      </c>
      <c r="AE188" s="57" t="b">
        <f t="shared" si="23"/>
        <v>1</v>
      </c>
    </row>
    <row r="189" spans="1:31" hidden="1" x14ac:dyDescent="0.3">
      <c r="A189" s="324" t="str">
        <f>SUBSTITUTE('Daļu izvēle'!A186,"0","")</f>
        <v/>
      </c>
      <c r="B189" s="365">
        <f>'Daļu izvēle'!B186</f>
        <v>178</v>
      </c>
      <c r="C189" s="365" t="str">
        <f>'Daļu izvēle'!C186</f>
        <v>Zemgale</v>
      </c>
      <c r="D189" s="366" t="str">
        <f>'Daļu izvēle'!D186</f>
        <v>Dobeles</v>
      </c>
      <c r="E189" s="467">
        <f>'Daļu izvēle'!AC186</f>
        <v>20</v>
      </c>
      <c r="F189" s="467">
        <f>'Daļu izvēle'!AD186</f>
        <v>20</v>
      </c>
      <c r="G189" s="125">
        <f>'Daļu izvēle'!AE186</f>
        <v>0</v>
      </c>
      <c r="H189" s="126">
        <f>'Daļu izvēle'!AF186</f>
        <v>0</v>
      </c>
      <c r="I189" s="383"/>
      <c r="J189" s="477">
        <f t="shared" si="16"/>
        <v>0</v>
      </c>
      <c r="K189" s="124" t="str">
        <f>IF($AC189,IF(AND($I189&lt;&gt;"",$I189&lt;&gt;0),ROUND(ROUND($I189,3)*Cenas!$B$39*Cenas!B$43,2),0),"")</f>
        <v/>
      </c>
      <c r="L189" s="124" t="str">
        <f>IF($AC189,IF(AND($I189&lt;&gt;"",$I189&lt;&gt;0),ROUND(ROUND($I189,3)*Cenas!$B$39*Cenas!C$43,2),0),"")</f>
        <v/>
      </c>
      <c r="M189" s="124" t="str">
        <f>IF($AC189,IF(AND($I189&lt;&gt;"",$I189&lt;&gt;0),ROUND(ROUND($I189,3)*Cenas!$B$39*Cenas!D$43,2),0),"")</f>
        <v/>
      </c>
      <c r="N189" s="124" t="str">
        <f>IF($AC189,IF(AND($I189&lt;&gt;"",$I189&lt;&gt;0),ROUND(ROUND($I189,3)*Cenas!$B$39*Cenas!E$43,2),0),"")</f>
        <v/>
      </c>
      <c r="O189" s="124" t="str">
        <f>IF($AC189,IF(AND($I189&lt;&gt;"",$I189&lt;&gt;0),ROUND(ROUND($I189,3)*Cenas!$B$39*Cenas!F$43,2),0),"")</f>
        <v/>
      </c>
      <c r="P189" s="124" t="str">
        <f>IF($AC189,IF(AND($I189&lt;&gt;"",$I189&lt;&gt;0),ROUND(ROUND($I189,3)*Cenas!$B$39*Cenas!G$43,2),0),"")</f>
        <v/>
      </c>
      <c r="Q189" s="124" t="str">
        <f>IF($AC189,IF(AND($I189&lt;&gt;"",$I189&lt;&gt;0),ROUND(ROUND($I189,3)*Cenas!$B$39*Cenas!H$43,2),0),"")</f>
        <v/>
      </c>
      <c r="R189" s="147" t="str">
        <f>IF($AC189,IF(AND($I189&lt;&gt;"",$I189&lt;&gt;0),ROUND(ROUND($I189,3)*Cenas!$B$39*Cenas!I$43,2),0),"")</f>
        <v/>
      </c>
      <c r="U189" s="1" t="e">
        <f t="shared" si="17"/>
        <v>#REF!</v>
      </c>
      <c r="V189" s="1" t="b">
        <f t="shared" si="18"/>
        <v>0</v>
      </c>
      <c r="W189" s="1" t="b">
        <f t="shared" si="19"/>
        <v>0</v>
      </c>
      <c r="X189" s="1" t="e">
        <f>OR(AND(Z189,AA189,#REF!&gt;=0.35*'Daļu izvēle'!J186),NOT(Y189))</f>
        <v>#REF!</v>
      </c>
      <c r="Y189" s="1" t="b">
        <f>AND(NOT(ISBLANK('Daļu izvēle'!AC186)),A189="x")</f>
        <v>0</v>
      </c>
      <c r="Z189" t="b">
        <f t="shared" si="20"/>
        <v>1</v>
      </c>
      <c r="AA189" t="b">
        <f t="shared" si="21"/>
        <v>1</v>
      </c>
      <c r="AC189" s="57" t="b">
        <f>AND($A189="x",'Daļu izvēle'!AC186&lt;&gt;"",'Daļu izvēle'!AC186&lt;&gt;0)</f>
        <v>0</v>
      </c>
      <c r="AD189" s="57" t="b">
        <f t="shared" si="22"/>
        <v>0</v>
      </c>
      <c r="AE189" s="57" t="b">
        <f t="shared" si="23"/>
        <v>1</v>
      </c>
    </row>
    <row r="190" spans="1:31" hidden="1" x14ac:dyDescent="0.3">
      <c r="A190" s="324" t="str">
        <f>SUBSTITUTE('Daļu izvēle'!A187,"0","")</f>
        <v/>
      </c>
      <c r="B190" s="365">
        <f>'Daļu izvēle'!B187</f>
        <v>179</v>
      </c>
      <c r="C190" s="365" t="str">
        <f>'Daļu izvēle'!C187</f>
        <v>Zemgale</v>
      </c>
      <c r="D190" s="366" t="str">
        <f>'Daļu izvēle'!D187</f>
        <v>Dobeles</v>
      </c>
      <c r="E190" s="467">
        <f>'Daļu izvēle'!AC187</f>
        <v>0</v>
      </c>
      <c r="F190" s="467">
        <f>'Daļu izvēle'!AD187</f>
        <v>0</v>
      </c>
      <c r="G190" s="125">
        <f>'Daļu izvēle'!AE187</f>
        <v>0</v>
      </c>
      <c r="H190" s="126">
        <f>'Daļu izvēle'!AF187</f>
        <v>0</v>
      </c>
      <c r="I190" s="383"/>
      <c r="J190" s="477">
        <f t="shared" si="16"/>
        <v>0</v>
      </c>
      <c r="K190" s="124" t="str">
        <f>IF($AC190,IF(AND($I190&lt;&gt;"",$I190&lt;&gt;0),ROUND(ROUND($I190,3)*Cenas!$B$39*Cenas!B$43,2),0),"")</f>
        <v/>
      </c>
      <c r="L190" s="124" t="str">
        <f>IF($AC190,IF(AND($I190&lt;&gt;"",$I190&lt;&gt;0),ROUND(ROUND($I190,3)*Cenas!$B$39*Cenas!C$43,2),0),"")</f>
        <v/>
      </c>
      <c r="M190" s="124" t="str">
        <f>IF($AC190,IF(AND($I190&lt;&gt;"",$I190&lt;&gt;0),ROUND(ROUND($I190,3)*Cenas!$B$39*Cenas!D$43,2),0),"")</f>
        <v/>
      </c>
      <c r="N190" s="124" t="str">
        <f>IF($AC190,IF(AND($I190&lt;&gt;"",$I190&lt;&gt;0),ROUND(ROUND($I190,3)*Cenas!$B$39*Cenas!E$43,2),0),"")</f>
        <v/>
      </c>
      <c r="O190" s="124" t="str">
        <f>IF($AC190,IF(AND($I190&lt;&gt;"",$I190&lt;&gt;0),ROUND(ROUND($I190,3)*Cenas!$B$39*Cenas!F$43,2),0),"")</f>
        <v/>
      </c>
      <c r="P190" s="124" t="str">
        <f>IF($AC190,IF(AND($I190&lt;&gt;"",$I190&lt;&gt;0),ROUND(ROUND($I190,3)*Cenas!$B$39*Cenas!G$43,2),0),"")</f>
        <v/>
      </c>
      <c r="Q190" s="124" t="str">
        <f>IF($AC190,IF(AND($I190&lt;&gt;"",$I190&lt;&gt;0),ROUND(ROUND($I190,3)*Cenas!$B$39*Cenas!H$43,2),0),"")</f>
        <v/>
      </c>
      <c r="R190" s="147" t="str">
        <f>IF($AC190,IF(AND($I190&lt;&gt;"",$I190&lt;&gt;0),ROUND(ROUND($I190,3)*Cenas!$B$39*Cenas!I$43,2),0),"")</f>
        <v/>
      </c>
      <c r="U190" s="1" t="e">
        <f t="shared" si="17"/>
        <v>#REF!</v>
      </c>
      <c r="V190" s="1" t="b">
        <f t="shared" si="18"/>
        <v>0</v>
      </c>
      <c r="W190" s="1" t="b">
        <f t="shared" si="19"/>
        <v>0</v>
      </c>
      <c r="X190" s="1" t="e">
        <f>OR(AND(Z190,AA190,#REF!&gt;=0.35*'Daļu izvēle'!J187),NOT(Y190))</f>
        <v>#REF!</v>
      </c>
      <c r="Y190" s="1" t="b">
        <f>AND(NOT(ISBLANK('Daļu izvēle'!AC187)),A190="x")</f>
        <v>0</v>
      </c>
      <c r="Z190" t="b">
        <f t="shared" si="20"/>
        <v>1</v>
      </c>
      <c r="AA190" t="b">
        <f t="shared" si="21"/>
        <v>1</v>
      </c>
      <c r="AC190" s="57" t="b">
        <f>AND($A190="x",'Daļu izvēle'!AC187&lt;&gt;"",'Daļu izvēle'!AC187&lt;&gt;0)</f>
        <v>0</v>
      </c>
      <c r="AD190" s="57" t="b">
        <f t="shared" si="22"/>
        <v>0</v>
      </c>
      <c r="AE190" s="57" t="b">
        <f t="shared" si="23"/>
        <v>1</v>
      </c>
    </row>
    <row r="191" spans="1:31" hidden="1" x14ac:dyDescent="0.3">
      <c r="A191" s="324" t="str">
        <f>SUBSTITUTE('Daļu izvēle'!A188,"0","")</f>
        <v/>
      </c>
      <c r="B191" s="365">
        <f>'Daļu izvēle'!B188</f>
        <v>180</v>
      </c>
      <c r="C191" s="365" t="str">
        <f>'Daļu izvēle'!C188</f>
        <v>Zemgale</v>
      </c>
      <c r="D191" s="366" t="str">
        <f>'Daļu izvēle'!D188</f>
        <v>Dobeles</v>
      </c>
      <c r="E191" s="467">
        <f>'Daļu izvēle'!AC188</f>
        <v>20</v>
      </c>
      <c r="F191" s="467">
        <f>'Daļu izvēle'!AD188</f>
        <v>0</v>
      </c>
      <c r="G191" s="125">
        <f>'Daļu izvēle'!AE188</f>
        <v>0</v>
      </c>
      <c r="H191" s="126">
        <f>'Daļu izvēle'!AF188</f>
        <v>0</v>
      </c>
      <c r="I191" s="383"/>
      <c r="J191" s="477">
        <f t="shared" si="16"/>
        <v>0</v>
      </c>
      <c r="K191" s="124" t="str">
        <f>IF($AC191,IF(AND($I191&lt;&gt;"",$I191&lt;&gt;0),ROUND(ROUND($I191,3)*Cenas!$B$39*Cenas!B$43,2),0),"")</f>
        <v/>
      </c>
      <c r="L191" s="124" t="str">
        <f>IF($AC191,IF(AND($I191&lt;&gt;"",$I191&lt;&gt;0),ROUND(ROUND($I191,3)*Cenas!$B$39*Cenas!C$43,2),0),"")</f>
        <v/>
      </c>
      <c r="M191" s="124" t="str">
        <f>IF($AC191,IF(AND($I191&lt;&gt;"",$I191&lt;&gt;0),ROUND(ROUND($I191,3)*Cenas!$B$39*Cenas!D$43,2),0),"")</f>
        <v/>
      </c>
      <c r="N191" s="124" t="str">
        <f>IF($AC191,IF(AND($I191&lt;&gt;"",$I191&lt;&gt;0),ROUND(ROUND($I191,3)*Cenas!$B$39*Cenas!E$43,2),0),"")</f>
        <v/>
      </c>
      <c r="O191" s="124" t="str">
        <f>IF($AC191,IF(AND($I191&lt;&gt;"",$I191&lt;&gt;0),ROUND(ROUND($I191,3)*Cenas!$B$39*Cenas!F$43,2),0),"")</f>
        <v/>
      </c>
      <c r="P191" s="124" t="str">
        <f>IF($AC191,IF(AND($I191&lt;&gt;"",$I191&lt;&gt;0),ROUND(ROUND($I191,3)*Cenas!$B$39*Cenas!G$43,2),0),"")</f>
        <v/>
      </c>
      <c r="Q191" s="124" t="str">
        <f>IF($AC191,IF(AND($I191&lt;&gt;"",$I191&lt;&gt;0),ROUND(ROUND($I191,3)*Cenas!$B$39*Cenas!H$43,2),0),"")</f>
        <v/>
      </c>
      <c r="R191" s="147" t="str">
        <f>IF($AC191,IF(AND($I191&lt;&gt;"",$I191&lt;&gt;0),ROUND(ROUND($I191,3)*Cenas!$B$39*Cenas!I$43,2),0),"")</f>
        <v/>
      </c>
      <c r="U191" s="1" t="e">
        <f t="shared" si="17"/>
        <v>#REF!</v>
      </c>
      <c r="V191" s="1" t="b">
        <f t="shared" si="18"/>
        <v>0</v>
      </c>
      <c r="W191" s="1" t="b">
        <f t="shared" si="19"/>
        <v>0</v>
      </c>
      <c r="X191" s="1" t="e">
        <f>OR(AND(Z191,AA191,#REF!&gt;=0.35*'Daļu izvēle'!J188),NOT(Y191))</f>
        <v>#REF!</v>
      </c>
      <c r="Y191" s="1" t="b">
        <f>AND(NOT(ISBLANK('Daļu izvēle'!AC188)),A191="x")</f>
        <v>0</v>
      </c>
      <c r="Z191" t="b">
        <f t="shared" si="20"/>
        <v>1</v>
      </c>
      <c r="AA191" t="b">
        <f t="shared" si="21"/>
        <v>1</v>
      </c>
      <c r="AC191" s="57" t="b">
        <f>AND($A191="x",'Daļu izvēle'!AC188&lt;&gt;"",'Daļu izvēle'!AC188&lt;&gt;0)</f>
        <v>0</v>
      </c>
      <c r="AD191" s="57" t="b">
        <f t="shared" si="22"/>
        <v>0</v>
      </c>
      <c r="AE191" s="57" t="b">
        <f t="shared" si="23"/>
        <v>1</v>
      </c>
    </row>
    <row r="192" spans="1:31" hidden="1" x14ac:dyDescent="0.3">
      <c r="A192" s="324" t="str">
        <f>SUBSTITUTE('Daļu izvēle'!A189,"0","")</f>
        <v/>
      </c>
      <c r="B192" s="365">
        <f>'Daļu izvēle'!B189</f>
        <v>181</v>
      </c>
      <c r="C192" s="365" t="str">
        <f>'Daļu izvēle'!C189</f>
        <v>Zemgale</v>
      </c>
      <c r="D192" s="366" t="str">
        <f>'Daļu izvēle'!D189</f>
        <v>Dobeles</v>
      </c>
      <c r="E192" s="467">
        <f>'Daļu izvēle'!AC189</f>
        <v>0</v>
      </c>
      <c r="F192" s="467">
        <f>'Daļu izvēle'!AD189</f>
        <v>0</v>
      </c>
      <c r="G192" s="125">
        <f>'Daļu izvēle'!AE189</f>
        <v>0</v>
      </c>
      <c r="H192" s="126">
        <f>'Daļu izvēle'!AF189</f>
        <v>0</v>
      </c>
      <c r="I192" s="383"/>
      <c r="J192" s="477">
        <f t="shared" si="16"/>
        <v>0</v>
      </c>
      <c r="K192" s="124" t="str">
        <f>IF($AC192,IF(AND($I192&lt;&gt;"",$I192&lt;&gt;0),ROUND(ROUND($I192,3)*Cenas!$B$39*Cenas!B$43,2),0),"")</f>
        <v/>
      </c>
      <c r="L192" s="124" t="str">
        <f>IF($AC192,IF(AND($I192&lt;&gt;"",$I192&lt;&gt;0),ROUND(ROUND($I192,3)*Cenas!$B$39*Cenas!C$43,2),0),"")</f>
        <v/>
      </c>
      <c r="M192" s="124" t="str">
        <f>IF($AC192,IF(AND($I192&lt;&gt;"",$I192&lt;&gt;0),ROUND(ROUND($I192,3)*Cenas!$B$39*Cenas!D$43,2),0),"")</f>
        <v/>
      </c>
      <c r="N192" s="124" t="str">
        <f>IF($AC192,IF(AND($I192&lt;&gt;"",$I192&lt;&gt;0),ROUND(ROUND($I192,3)*Cenas!$B$39*Cenas!E$43,2),0),"")</f>
        <v/>
      </c>
      <c r="O192" s="124" t="str">
        <f>IF($AC192,IF(AND($I192&lt;&gt;"",$I192&lt;&gt;0),ROUND(ROUND($I192,3)*Cenas!$B$39*Cenas!F$43,2),0),"")</f>
        <v/>
      </c>
      <c r="P192" s="124" t="str">
        <f>IF($AC192,IF(AND($I192&lt;&gt;"",$I192&lt;&gt;0),ROUND(ROUND($I192,3)*Cenas!$B$39*Cenas!G$43,2),0),"")</f>
        <v/>
      </c>
      <c r="Q192" s="124" t="str">
        <f>IF($AC192,IF(AND($I192&lt;&gt;"",$I192&lt;&gt;0),ROUND(ROUND($I192,3)*Cenas!$B$39*Cenas!H$43,2),0),"")</f>
        <v/>
      </c>
      <c r="R192" s="147" t="str">
        <f>IF($AC192,IF(AND($I192&lt;&gt;"",$I192&lt;&gt;0),ROUND(ROUND($I192,3)*Cenas!$B$39*Cenas!I$43,2),0),"")</f>
        <v/>
      </c>
      <c r="U192" s="1" t="e">
        <f t="shared" si="17"/>
        <v>#REF!</v>
      </c>
      <c r="V192" s="1" t="b">
        <f t="shared" si="18"/>
        <v>0</v>
      </c>
      <c r="W192" s="1" t="b">
        <f t="shared" si="19"/>
        <v>0</v>
      </c>
      <c r="X192" s="1" t="e">
        <f>OR(AND(Z192,AA192,#REF!&gt;=0.35*'Daļu izvēle'!J189),NOT(Y192))</f>
        <v>#REF!</v>
      </c>
      <c r="Y192" s="1" t="b">
        <f>AND(NOT(ISBLANK('Daļu izvēle'!AC189)),A192="x")</f>
        <v>0</v>
      </c>
      <c r="Z192" t="b">
        <f t="shared" si="20"/>
        <v>1</v>
      </c>
      <c r="AA192" t="b">
        <f t="shared" si="21"/>
        <v>1</v>
      </c>
      <c r="AC192" s="57" t="b">
        <f>AND($A192="x",'Daļu izvēle'!AC189&lt;&gt;"",'Daļu izvēle'!AC189&lt;&gt;0)</f>
        <v>0</v>
      </c>
      <c r="AD192" s="57" t="b">
        <f t="shared" si="22"/>
        <v>0</v>
      </c>
      <c r="AE192" s="57" t="b">
        <f t="shared" si="23"/>
        <v>1</v>
      </c>
    </row>
    <row r="193" spans="1:31" hidden="1" x14ac:dyDescent="0.3">
      <c r="A193" s="324" t="str">
        <f>SUBSTITUTE('Daļu izvēle'!A190,"0","")</f>
        <v/>
      </c>
      <c r="B193" s="365">
        <f>'Daļu izvēle'!B190</f>
        <v>182</v>
      </c>
      <c r="C193" s="365" t="str">
        <f>'Daļu izvēle'!C190</f>
        <v>Zemgale</v>
      </c>
      <c r="D193" s="366" t="str">
        <f>'Daļu izvēle'!D190</f>
        <v>Dobeles</v>
      </c>
      <c r="E193" s="467">
        <f>'Daļu izvēle'!AC190</f>
        <v>0</v>
      </c>
      <c r="F193" s="467">
        <f>'Daļu izvēle'!AD190</f>
        <v>0</v>
      </c>
      <c r="G193" s="125">
        <f>'Daļu izvēle'!AE190</f>
        <v>0</v>
      </c>
      <c r="H193" s="126">
        <f>'Daļu izvēle'!AF190</f>
        <v>0</v>
      </c>
      <c r="I193" s="383"/>
      <c r="J193" s="477">
        <f t="shared" si="16"/>
        <v>0</v>
      </c>
      <c r="K193" s="124" t="str">
        <f>IF($AC193,IF(AND($I193&lt;&gt;"",$I193&lt;&gt;0),ROUND(ROUND($I193,3)*Cenas!$B$39*Cenas!B$43,2),0),"")</f>
        <v/>
      </c>
      <c r="L193" s="124" t="str">
        <f>IF($AC193,IF(AND($I193&lt;&gt;"",$I193&lt;&gt;0),ROUND(ROUND($I193,3)*Cenas!$B$39*Cenas!C$43,2),0),"")</f>
        <v/>
      </c>
      <c r="M193" s="124" t="str">
        <f>IF($AC193,IF(AND($I193&lt;&gt;"",$I193&lt;&gt;0),ROUND(ROUND($I193,3)*Cenas!$B$39*Cenas!D$43,2),0),"")</f>
        <v/>
      </c>
      <c r="N193" s="124" t="str">
        <f>IF($AC193,IF(AND($I193&lt;&gt;"",$I193&lt;&gt;0),ROUND(ROUND($I193,3)*Cenas!$B$39*Cenas!E$43,2),0),"")</f>
        <v/>
      </c>
      <c r="O193" s="124" t="str">
        <f>IF($AC193,IF(AND($I193&lt;&gt;"",$I193&lt;&gt;0),ROUND(ROUND($I193,3)*Cenas!$B$39*Cenas!F$43,2),0),"")</f>
        <v/>
      </c>
      <c r="P193" s="124" t="str">
        <f>IF($AC193,IF(AND($I193&lt;&gt;"",$I193&lt;&gt;0),ROUND(ROUND($I193,3)*Cenas!$B$39*Cenas!G$43,2),0),"")</f>
        <v/>
      </c>
      <c r="Q193" s="124" t="str">
        <f>IF($AC193,IF(AND($I193&lt;&gt;"",$I193&lt;&gt;0),ROUND(ROUND($I193,3)*Cenas!$B$39*Cenas!H$43,2),0),"")</f>
        <v/>
      </c>
      <c r="R193" s="147" t="str">
        <f>IF($AC193,IF(AND($I193&lt;&gt;"",$I193&lt;&gt;0),ROUND(ROUND($I193,3)*Cenas!$B$39*Cenas!I$43,2),0),"")</f>
        <v/>
      </c>
      <c r="U193" s="1" t="e">
        <f t="shared" si="17"/>
        <v>#REF!</v>
      </c>
      <c r="V193" s="1" t="b">
        <f t="shared" si="18"/>
        <v>0</v>
      </c>
      <c r="W193" s="1" t="b">
        <f t="shared" si="19"/>
        <v>0</v>
      </c>
      <c r="X193" s="1" t="e">
        <f>OR(AND(Z193,AA193,#REF!&gt;=0.35*'Daļu izvēle'!J190),NOT(Y193))</f>
        <v>#REF!</v>
      </c>
      <c r="Y193" s="1" t="b">
        <f>AND(NOT(ISBLANK('Daļu izvēle'!AC190)),A193="x")</f>
        <v>0</v>
      </c>
      <c r="Z193" t="b">
        <f t="shared" si="20"/>
        <v>1</v>
      </c>
      <c r="AA193" t="b">
        <f t="shared" si="21"/>
        <v>1</v>
      </c>
      <c r="AC193" s="57" t="b">
        <f>AND($A193="x",'Daļu izvēle'!AC190&lt;&gt;"",'Daļu izvēle'!AC190&lt;&gt;0)</f>
        <v>0</v>
      </c>
      <c r="AD193" s="57" t="b">
        <f t="shared" si="22"/>
        <v>0</v>
      </c>
      <c r="AE193" s="57" t="b">
        <f t="shared" si="23"/>
        <v>1</v>
      </c>
    </row>
    <row r="194" spans="1:31" hidden="1" x14ac:dyDescent="0.3">
      <c r="A194" s="324" t="str">
        <f>SUBSTITUTE('Daļu izvēle'!A191,"0","")</f>
        <v/>
      </c>
      <c r="B194" s="365">
        <f>'Daļu izvēle'!B191</f>
        <v>183</v>
      </c>
      <c r="C194" s="365" t="str">
        <f>'Daļu izvēle'!C191</f>
        <v>Zemgale</v>
      </c>
      <c r="D194" s="366" t="str">
        <f>'Daļu izvēle'!D191</f>
        <v>Dobeles</v>
      </c>
      <c r="E194" s="467">
        <f>'Daļu izvēle'!AC191</f>
        <v>60</v>
      </c>
      <c r="F194" s="467">
        <f>'Daļu izvēle'!AD191</f>
        <v>60</v>
      </c>
      <c r="G194" s="125">
        <f>'Daļu izvēle'!AE191</f>
        <v>0</v>
      </c>
      <c r="H194" s="126">
        <f>'Daļu izvēle'!AF191</f>
        <v>0</v>
      </c>
      <c r="I194" s="383"/>
      <c r="J194" s="477">
        <f t="shared" si="16"/>
        <v>0</v>
      </c>
      <c r="K194" s="124" t="str">
        <f>IF($AC194,IF(AND($I194&lt;&gt;"",$I194&lt;&gt;0),ROUND(ROUND($I194,3)*Cenas!$B$39*Cenas!B$43,2),0),"")</f>
        <v/>
      </c>
      <c r="L194" s="124" t="str">
        <f>IF($AC194,IF(AND($I194&lt;&gt;"",$I194&lt;&gt;0),ROUND(ROUND($I194,3)*Cenas!$B$39*Cenas!C$43,2),0),"")</f>
        <v/>
      </c>
      <c r="M194" s="124" t="str">
        <f>IF($AC194,IF(AND($I194&lt;&gt;"",$I194&lt;&gt;0),ROUND(ROUND($I194,3)*Cenas!$B$39*Cenas!D$43,2),0),"")</f>
        <v/>
      </c>
      <c r="N194" s="124" t="str">
        <f>IF($AC194,IF(AND($I194&lt;&gt;"",$I194&lt;&gt;0),ROUND(ROUND($I194,3)*Cenas!$B$39*Cenas!E$43,2),0),"")</f>
        <v/>
      </c>
      <c r="O194" s="124" t="str">
        <f>IF($AC194,IF(AND($I194&lt;&gt;"",$I194&lt;&gt;0),ROUND(ROUND($I194,3)*Cenas!$B$39*Cenas!F$43,2),0),"")</f>
        <v/>
      </c>
      <c r="P194" s="124" t="str">
        <f>IF($AC194,IF(AND($I194&lt;&gt;"",$I194&lt;&gt;0),ROUND(ROUND($I194,3)*Cenas!$B$39*Cenas!G$43,2),0),"")</f>
        <v/>
      </c>
      <c r="Q194" s="124" t="str">
        <f>IF($AC194,IF(AND($I194&lt;&gt;"",$I194&lt;&gt;0),ROUND(ROUND($I194,3)*Cenas!$B$39*Cenas!H$43,2),0),"")</f>
        <v/>
      </c>
      <c r="R194" s="147" t="str">
        <f>IF($AC194,IF(AND($I194&lt;&gt;"",$I194&lt;&gt;0),ROUND(ROUND($I194,3)*Cenas!$B$39*Cenas!I$43,2),0),"")</f>
        <v/>
      </c>
      <c r="U194" s="1" t="e">
        <f t="shared" si="17"/>
        <v>#REF!</v>
      </c>
      <c r="V194" s="1" t="b">
        <f t="shared" si="18"/>
        <v>0</v>
      </c>
      <c r="W194" s="1" t="b">
        <f t="shared" si="19"/>
        <v>0</v>
      </c>
      <c r="X194" s="1" t="e">
        <f>OR(AND(Z194,AA194,#REF!&gt;=0.35*'Daļu izvēle'!J191),NOT(Y194))</f>
        <v>#REF!</v>
      </c>
      <c r="Y194" s="1" t="b">
        <f>AND(NOT(ISBLANK('Daļu izvēle'!AC191)),A194="x")</f>
        <v>0</v>
      </c>
      <c r="Z194" t="b">
        <f t="shared" si="20"/>
        <v>1</v>
      </c>
      <c r="AA194" t="b">
        <f t="shared" si="21"/>
        <v>1</v>
      </c>
      <c r="AC194" s="57" t="b">
        <f>AND($A194="x",'Daļu izvēle'!AC191&lt;&gt;"",'Daļu izvēle'!AC191&lt;&gt;0)</f>
        <v>0</v>
      </c>
      <c r="AD194" s="57" t="b">
        <f t="shared" si="22"/>
        <v>0</v>
      </c>
      <c r="AE194" s="57" t="b">
        <f t="shared" si="23"/>
        <v>1</v>
      </c>
    </row>
    <row r="195" spans="1:31" hidden="1" x14ac:dyDescent="0.3">
      <c r="A195" s="324" t="str">
        <f>SUBSTITUTE('Daļu izvēle'!A192,"0","")</f>
        <v/>
      </c>
      <c r="B195" s="365">
        <f>'Daļu izvēle'!B192</f>
        <v>184</v>
      </c>
      <c r="C195" s="365" t="str">
        <f>'Daļu izvēle'!C192</f>
        <v>Zemgale</v>
      </c>
      <c r="D195" s="366" t="str">
        <f>'Daļu izvēle'!D192</f>
        <v>Dobeles</v>
      </c>
      <c r="E195" s="467">
        <f>'Daļu izvēle'!AC192</f>
        <v>20</v>
      </c>
      <c r="F195" s="467">
        <f>'Daļu izvēle'!AD192</f>
        <v>20</v>
      </c>
      <c r="G195" s="125">
        <f>'Daļu izvēle'!AE192</f>
        <v>0</v>
      </c>
      <c r="H195" s="126">
        <f>'Daļu izvēle'!AF192</f>
        <v>0</v>
      </c>
      <c r="I195" s="383"/>
      <c r="J195" s="477">
        <f t="shared" si="16"/>
        <v>0</v>
      </c>
      <c r="K195" s="124" t="str">
        <f>IF($AC195,IF(AND($I195&lt;&gt;"",$I195&lt;&gt;0),ROUND(ROUND($I195,3)*Cenas!$B$39*Cenas!B$43,2),0),"")</f>
        <v/>
      </c>
      <c r="L195" s="124" t="str">
        <f>IF($AC195,IF(AND($I195&lt;&gt;"",$I195&lt;&gt;0),ROUND(ROUND($I195,3)*Cenas!$B$39*Cenas!C$43,2),0),"")</f>
        <v/>
      </c>
      <c r="M195" s="124" t="str">
        <f>IF($AC195,IF(AND($I195&lt;&gt;"",$I195&lt;&gt;0),ROUND(ROUND($I195,3)*Cenas!$B$39*Cenas!D$43,2),0),"")</f>
        <v/>
      </c>
      <c r="N195" s="124" t="str">
        <f>IF($AC195,IF(AND($I195&lt;&gt;"",$I195&lt;&gt;0),ROUND(ROUND($I195,3)*Cenas!$B$39*Cenas!E$43,2),0),"")</f>
        <v/>
      </c>
      <c r="O195" s="124" t="str">
        <f>IF($AC195,IF(AND($I195&lt;&gt;"",$I195&lt;&gt;0),ROUND(ROUND($I195,3)*Cenas!$B$39*Cenas!F$43,2),0),"")</f>
        <v/>
      </c>
      <c r="P195" s="124" t="str">
        <f>IF($AC195,IF(AND($I195&lt;&gt;"",$I195&lt;&gt;0),ROUND(ROUND($I195,3)*Cenas!$B$39*Cenas!G$43,2),0),"")</f>
        <v/>
      </c>
      <c r="Q195" s="124" t="str">
        <f>IF($AC195,IF(AND($I195&lt;&gt;"",$I195&lt;&gt;0),ROUND(ROUND($I195,3)*Cenas!$B$39*Cenas!H$43,2),0),"")</f>
        <v/>
      </c>
      <c r="R195" s="147" t="str">
        <f>IF($AC195,IF(AND($I195&lt;&gt;"",$I195&lt;&gt;0),ROUND(ROUND($I195,3)*Cenas!$B$39*Cenas!I$43,2),0),"")</f>
        <v/>
      </c>
      <c r="U195" s="1" t="e">
        <f t="shared" si="17"/>
        <v>#REF!</v>
      </c>
      <c r="V195" s="1" t="b">
        <f t="shared" si="18"/>
        <v>0</v>
      </c>
      <c r="W195" s="1" t="b">
        <f t="shared" si="19"/>
        <v>0</v>
      </c>
      <c r="X195" s="1" t="e">
        <f>OR(AND(Z195,AA195,#REF!&gt;=0.35*'Daļu izvēle'!J192),NOT(Y195))</f>
        <v>#REF!</v>
      </c>
      <c r="Y195" s="1" t="b">
        <f>AND(NOT(ISBLANK('Daļu izvēle'!AC192)),A195="x")</f>
        <v>0</v>
      </c>
      <c r="Z195" t="b">
        <f t="shared" si="20"/>
        <v>1</v>
      </c>
      <c r="AA195" t="b">
        <f t="shared" si="21"/>
        <v>1</v>
      </c>
      <c r="AC195" s="57" t="b">
        <f>AND($A195="x",'Daļu izvēle'!AC192&lt;&gt;"",'Daļu izvēle'!AC192&lt;&gt;0)</f>
        <v>0</v>
      </c>
      <c r="AD195" s="57" t="b">
        <f t="shared" si="22"/>
        <v>0</v>
      </c>
      <c r="AE195" s="57" t="b">
        <f t="shared" si="23"/>
        <v>1</v>
      </c>
    </row>
    <row r="196" spans="1:31" hidden="1" x14ac:dyDescent="0.3">
      <c r="A196" s="324" t="str">
        <f>SUBSTITUTE('Daļu izvēle'!A193,"0","")</f>
        <v/>
      </c>
      <c r="B196" s="365">
        <f>'Daļu izvēle'!B193</f>
        <v>185</v>
      </c>
      <c r="C196" s="365" t="str">
        <f>'Daļu izvēle'!C193</f>
        <v>Zemgale</v>
      </c>
      <c r="D196" s="366" t="str">
        <f>'Daļu izvēle'!D193</f>
        <v>Engures</v>
      </c>
      <c r="E196" s="467">
        <f>'Daļu izvēle'!AC193</f>
        <v>0</v>
      </c>
      <c r="F196" s="467">
        <f>'Daļu izvēle'!AD193</f>
        <v>0</v>
      </c>
      <c r="G196" s="125">
        <f>'Daļu izvēle'!AE193</f>
        <v>0</v>
      </c>
      <c r="H196" s="126">
        <f>'Daļu izvēle'!AF193</f>
        <v>0</v>
      </c>
      <c r="I196" s="383"/>
      <c r="J196" s="477">
        <f t="shared" si="16"/>
        <v>0</v>
      </c>
      <c r="K196" s="124" t="str">
        <f>IF($AC196,IF(AND($I196&lt;&gt;"",$I196&lt;&gt;0),ROUND(ROUND($I196,3)*Cenas!$B$39*Cenas!B$43,2),0),"")</f>
        <v/>
      </c>
      <c r="L196" s="124" t="str">
        <f>IF($AC196,IF(AND($I196&lt;&gt;"",$I196&lt;&gt;0),ROUND(ROUND($I196,3)*Cenas!$B$39*Cenas!C$43,2),0),"")</f>
        <v/>
      </c>
      <c r="M196" s="124" t="str">
        <f>IF($AC196,IF(AND($I196&lt;&gt;"",$I196&lt;&gt;0),ROUND(ROUND($I196,3)*Cenas!$B$39*Cenas!D$43,2),0),"")</f>
        <v/>
      </c>
      <c r="N196" s="124" t="str">
        <f>IF($AC196,IF(AND($I196&lt;&gt;"",$I196&lt;&gt;0),ROUND(ROUND($I196,3)*Cenas!$B$39*Cenas!E$43,2),0),"")</f>
        <v/>
      </c>
      <c r="O196" s="124" t="str">
        <f>IF($AC196,IF(AND($I196&lt;&gt;"",$I196&lt;&gt;0),ROUND(ROUND($I196,3)*Cenas!$B$39*Cenas!F$43,2),0),"")</f>
        <v/>
      </c>
      <c r="P196" s="124" t="str">
        <f>IF($AC196,IF(AND($I196&lt;&gt;"",$I196&lt;&gt;0),ROUND(ROUND($I196,3)*Cenas!$B$39*Cenas!G$43,2),0),"")</f>
        <v/>
      </c>
      <c r="Q196" s="124" t="str">
        <f>IF($AC196,IF(AND($I196&lt;&gt;"",$I196&lt;&gt;0),ROUND(ROUND($I196,3)*Cenas!$B$39*Cenas!H$43,2),0),"")</f>
        <v/>
      </c>
      <c r="R196" s="147" t="str">
        <f>IF($AC196,IF(AND($I196&lt;&gt;"",$I196&lt;&gt;0),ROUND(ROUND($I196,3)*Cenas!$B$39*Cenas!I$43,2),0),"")</f>
        <v/>
      </c>
      <c r="U196" s="1" t="e">
        <f t="shared" si="17"/>
        <v>#REF!</v>
      </c>
      <c r="V196" s="1" t="b">
        <f t="shared" si="18"/>
        <v>0</v>
      </c>
      <c r="W196" s="1" t="b">
        <f t="shared" si="19"/>
        <v>0</v>
      </c>
      <c r="X196" s="1" t="e">
        <f>OR(AND(Z196,AA196,#REF!&gt;=0.35*'Daļu izvēle'!J193),NOT(Y196))</f>
        <v>#REF!</v>
      </c>
      <c r="Y196" s="1" t="b">
        <f>AND(NOT(ISBLANK('Daļu izvēle'!AC193)),A196="x")</f>
        <v>0</v>
      </c>
      <c r="Z196" t="b">
        <f t="shared" si="20"/>
        <v>1</v>
      </c>
      <c r="AA196" t="b">
        <f t="shared" si="21"/>
        <v>1</v>
      </c>
      <c r="AC196" s="57" t="b">
        <f>AND($A196="x",'Daļu izvēle'!AC193&lt;&gt;"",'Daļu izvēle'!AC193&lt;&gt;0)</f>
        <v>0</v>
      </c>
      <c r="AD196" s="57" t="b">
        <f t="shared" si="22"/>
        <v>0</v>
      </c>
      <c r="AE196" s="57" t="b">
        <f t="shared" si="23"/>
        <v>1</v>
      </c>
    </row>
    <row r="197" spans="1:31" hidden="1" x14ac:dyDescent="0.3">
      <c r="A197" s="324" t="str">
        <f>SUBSTITUTE('Daļu izvēle'!A194,"0","")</f>
        <v/>
      </c>
      <c r="B197" s="365">
        <f>'Daļu izvēle'!B194</f>
        <v>186</v>
      </c>
      <c r="C197" s="365" t="str">
        <f>'Daļu izvēle'!C194</f>
        <v>Zemgale</v>
      </c>
      <c r="D197" s="366" t="str">
        <f>'Daļu izvēle'!D194</f>
        <v>Engures</v>
      </c>
      <c r="E197" s="467">
        <f>'Daļu izvēle'!AC194</f>
        <v>60</v>
      </c>
      <c r="F197" s="467">
        <f>'Daļu izvēle'!AD194</f>
        <v>60</v>
      </c>
      <c r="G197" s="125">
        <f>'Daļu izvēle'!AE194</f>
        <v>0</v>
      </c>
      <c r="H197" s="126">
        <f>'Daļu izvēle'!AF194</f>
        <v>0</v>
      </c>
      <c r="I197" s="383"/>
      <c r="J197" s="477">
        <f t="shared" si="16"/>
        <v>0</v>
      </c>
      <c r="K197" s="124" t="str">
        <f>IF($AC197,IF(AND($I197&lt;&gt;"",$I197&lt;&gt;0),ROUND(ROUND($I197,3)*Cenas!$B$39*Cenas!B$43,2),0),"")</f>
        <v/>
      </c>
      <c r="L197" s="124" t="str">
        <f>IF($AC197,IF(AND($I197&lt;&gt;"",$I197&lt;&gt;0),ROUND(ROUND($I197,3)*Cenas!$B$39*Cenas!C$43,2),0),"")</f>
        <v/>
      </c>
      <c r="M197" s="124" t="str">
        <f>IF($AC197,IF(AND($I197&lt;&gt;"",$I197&lt;&gt;0),ROUND(ROUND($I197,3)*Cenas!$B$39*Cenas!D$43,2),0),"")</f>
        <v/>
      </c>
      <c r="N197" s="124" t="str">
        <f>IF($AC197,IF(AND($I197&lt;&gt;"",$I197&lt;&gt;0),ROUND(ROUND($I197,3)*Cenas!$B$39*Cenas!E$43,2),0),"")</f>
        <v/>
      </c>
      <c r="O197" s="124" t="str">
        <f>IF($AC197,IF(AND($I197&lt;&gt;"",$I197&lt;&gt;0),ROUND(ROUND($I197,3)*Cenas!$B$39*Cenas!F$43,2),0),"")</f>
        <v/>
      </c>
      <c r="P197" s="124" t="str">
        <f>IF($AC197,IF(AND($I197&lt;&gt;"",$I197&lt;&gt;0),ROUND(ROUND($I197,3)*Cenas!$B$39*Cenas!G$43,2),0),"")</f>
        <v/>
      </c>
      <c r="Q197" s="124" t="str">
        <f>IF($AC197,IF(AND($I197&lt;&gt;"",$I197&lt;&gt;0),ROUND(ROUND($I197,3)*Cenas!$B$39*Cenas!H$43,2),0),"")</f>
        <v/>
      </c>
      <c r="R197" s="147" t="str">
        <f>IF($AC197,IF(AND($I197&lt;&gt;"",$I197&lt;&gt;0),ROUND(ROUND($I197,3)*Cenas!$B$39*Cenas!I$43,2),0),"")</f>
        <v/>
      </c>
      <c r="U197" s="1" t="e">
        <f t="shared" si="17"/>
        <v>#REF!</v>
      </c>
      <c r="V197" s="1" t="b">
        <f t="shared" si="18"/>
        <v>0</v>
      </c>
      <c r="W197" s="1" t="b">
        <f t="shared" si="19"/>
        <v>0</v>
      </c>
      <c r="X197" s="1" t="e">
        <f>OR(AND(Z197,AA197,#REF!&gt;=0.35*'Daļu izvēle'!J194),NOT(Y197))</f>
        <v>#REF!</v>
      </c>
      <c r="Y197" s="1" t="b">
        <f>AND(NOT(ISBLANK('Daļu izvēle'!AC194)),A197="x")</f>
        <v>0</v>
      </c>
      <c r="Z197" t="b">
        <f t="shared" si="20"/>
        <v>1</v>
      </c>
      <c r="AA197" t="b">
        <f t="shared" si="21"/>
        <v>1</v>
      </c>
      <c r="AC197" s="57" t="b">
        <f>AND($A197="x",'Daļu izvēle'!AC194&lt;&gt;"",'Daļu izvēle'!AC194&lt;&gt;0)</f>
        <v>0</v>
      </c>
      <c r="AD197" s="57" t="b">
        <f t="shared" si="22"/>
        <v>0</v>
      </c>
      <c r="AE197" s="57" t="b">
        <f t="shared" si="23"/>
        <v>1</v>
      </c>
    </row>
    <row r="198" spans="1:31" hidden="1" x14ac:dyDescent="0.3">
      <c r="A198" s="324" t="str">
        <f>SUBSTITUTE('Daļu izvēle'!A195,"0","")</f>
        <v/>
      </c>
      <c r="B198" s="365">
        <f>'Daļu izvēle'!B195</f>
        <v>187</v>
      </c>
      <c r="C198" s="365" t="str">
        <f>'Daļu izvēle'!C195</f>
        <v>Zemgale</v>
      </c>
      <c r="D198" s="366" t="str">
        <f>'Daļu izvēle'!D195</f>
        <v>Engures</v>
      </c>
      <c r="E198" s="467">
        <f>'Daļu izvēle'!AC195</f>
        <v>60</v>
      </c>
      <c r="F198" s="467">
        <f>'Daļu izvēle'!AD195</f>
        <v>60</v>
      </c>
      <c r="G198" s="125">
        <f>'Daļu izvēle'!AE195</f>
        <v>0</v>
      </c>
      <c r="H198" s="126">
        <f>'Daļu izvēle'!AF195</f>
        <v>0</v>
      </c>
      <c r="I198" s="383"/>
      <c r="J198" s="477">
        <f t="shared" si="16"/>
        <v>0</v>
      </c>
      <c r="K198" s="124" t="str">
        <f>IF($AC198,IF(AND($I198&lt;&gt;"",$I198&lt;&gt;0),ROUND(ROUND($I198,3)*Cenas!$B$39*Cenas!B$43,2),0),"")</f>
        <v/>
      </c>
      <c r="L198" s="124" t="str">
        <f>IF($AC198,IF(AND($I198&lt;&gt;"",$I198&lt;&gt;0),ROUND(ROUND($I198,3)*Cenas!$B$39*Cenas!C$43,2),0),"")</f>
        <v/>
      </c>
      <c r="M198" s="124" t="str">
        <f>IF($AC198,IF(AND($I198&lt;&gt;"",$I198&lt;&gt;0),ROUND(ROUND($I198,3)*Cenas!$B$39*Cenas!D$43,2),0),"")</f>
        <v/>
      </c>
      <c r="N198" s="124" t="str">
        <f>IF($AC198,IF(AND($I198&lt;&gt;"",$I198&lt;&gt;0),ROUND(ROUND($I198,3)*Cenas!$B$39*Cenas!E$43,2),0),"")</f>
        <v/>
      </c>
      <c r="O198" s="124" t="str">
        <f>IF($AC198,IF(AND($I198&lt;&gt;"",$I198&lt;&gt;0),ROUND(ROUND($I198,3)*Cenas!$B$39*Cenas!F$43,2),0),"")</f>
        <v/>
      </c>
      <c r="P198" s="124" t="str">
        <f>IF($AC198,IF(AND($I198&lt;&gt;"",$I198&lt;&gt;0),ROUND(ROUND($I198,3)*Cenas!$B$39*Cenas!G$43,2),0),"")</f>
        <v/>
      </c>
      <c r="Q198" s="124" t="str">
        <f>IF($AC198,IF(AND($I198&lt;&gt;"",$I198&lt;&gt;0),ROUND(ROUND($I198,3)*Cenas!$B$39*Cenas!H$43,2),0),"")</f>
        <v/>
      </c>
      <c r="R198" s="147" t="str">
        <f>IF($AC198,IF(AND($I198&lt;&gt;"",$I198&lt;&gt;0),ROUND(ROUND($I198,3)*Cenas!$B$39*Cenas!I$43,2),0),"")</f>
        <v/>
      </c>
      <c r="U198" s="1" t="e">
        <f t="shared" si="17"/>
        <v>#REF!</v>
      </c>
      <c r="V198" s="1" t="b">
        <f t="shared" si="18"/>
        <v>0</v>
      </c>
      <c r="W198" s="1" t="b">
        <f t="shared" si="19"/>
        <v>0</v>
      </c>
      <c r="X198" s="1" t="e">
        <f>OR(AND(Z198,AA198,#REF!&gt;=0.35*'Daļu izvēle'!J195),NOT(Y198))</f>
        <v>#REF!</v>
      </c>
      <c r="Y198" s="1" t="b">
        <f>AND(NOT(ISBLANK('Daļu izvēle'!AC195)),A198="x")</f>
        <v>0</v>
      </c>
      <c r="Z198" t="b">
        <f t="shared" si="20"/>
        <v>1</v>
      </c>
      <c r="AA198" t="b">
        <f t="shared" si="21"/>
        <v>1</v>
      </c>
      <c r="AC198" s="57" t="b">
        <f>AND($A198="x",'Daļu izvēle'!AC195&lt;&gt;"",'Daļu izvēle'!AC195&lt;&gt;0)</f>
        <v>0</v>
      </c>
      <c r="AD198" s="57" t="b">
        <f t="shared" si="22"/>
        <v>0</v>
      </c>
      <c r="AE198" s="57" t="b">
        <f t="shared" si="23"/>
        <v>1</v>
      </c>
    </row>
    <row r="199" spans="1:31" hidden="1" x14ac:dyDescent="0.3">
      <c r="A199" s="324" t="str">
        <f>SUBSTITUTE('Daļu izvēle'!A196,"0","")</f>
        <v/>
      </c>
      <c r="B199" s="365">
        <f>'Daļu izvēle'!B196</f>
        <v>188</v>
      </c>
      <c r="C199" s="365" t="str">
        <f>'Daļu izvēle'!C196</f>
        <v>Zemgale</v>
      </c>
      <c r="D199" s="366" t="str">
        <f>'Daļu izvēle'!D196</f>
        <v>Engures</v>
      </c>
      <c r="E199" s="467">
        <f>'Daļu izvēle'!AC196</f>
        <v>0</v>
      </c>
      <c r="F199" s="467">
        <f>'Daļu izvēle'!AD196</f>
        <v>0</v>
      </c>
      <c r="G199" s="125">
        <f>'Daļu izvēle'!AE196</f>
        <v>0</v>
      </c>
      <c r="H199" s="126">
        <f>'Daļu izvēle'!AF196</f>
        <v>0</v>
      </c>
      <c r="I199" s="383"/>
      <c r="J199" s="477">
        <f t="shared" si="16"/>
        <v>0</v>
      </c>
      <c r="K199" s="124" t="str">
        <f>IF($AC199,IF(AND($I199&lt;&gt;"",$I199&lt;&gt;0),ROUND(ROUND($I199,3)*Cenas!$B$39*Cenas!B$43,2),0),"")</f>
        <v/>
      </c>
      <c r="L199" s="124" t="str">
        <f>IF($AC199,IF(AND($I199&lt;&gt;"",$I199&lt;&gt;0),ROUND(ROUND($I199,3)*Cenas!$B$39*Cenas!C$43,2),0),"")</f>
        <v/>
      </c>
      <c r="M199" s="124" t="str">
        <f>IF($AC199,IF(AND($I199&lt;&gt;"",$I199&lt;&gt;0),ROUND(ROUND($I199,3)*Cenas!$B$39*Cenas!D$43,2),0),"")</f>
        <v/>
      </c>
      <c r="N199" s="124" t="str">
        <f>IF($AC199,IF(AND($I199&lt;&gt;"",$I199&lt;&gt;0),ROUND(ROUND($I199,3)*Cenas!$B$39*Cenas!E$43,2),0),"")</f>
        <v/>
      </c>
      <c r="O199" s="124" t="str">
        <f>IF($AC199,IF(AND($I199&lt;&gt;"",$I199&lt;&gt;0),ROUND(ROUND($I199,3)*Cenas!$B$39*Cenas!F$43,2),0),"")</f>
        <v/>
      </c>
      <c r="P199" s="124" t="str">
        <f>IF($AC199,IF(AND($I199&lt;&gt;"",$I199&lt;&gt;0),ROUND(ROUND($I199,3)*Cenas!$B$39*Cenas!G$43,2),0),"")</f>
        <v/>
      </c>
      <c r="Q199" s="124" t="str">
        <f>IF($AC199,IF(AND($I199&lt;&gt;"",$I199&lt;&gt;0),ROUND(ROUND($I199,3)*Cenas!$B$39*Cenas!H$43,2),0),"")</f>
        <v/>
      </c>
      <c r="R199" s="147" t="str">
        <f>IF($AC199,IF(AND($I199&lt;&gt;"",$I199&lt;&gt;0),ROUND(ROUND($I199,3)*Cenas!$B$39*Cenas!I$43,2),0),"")</f>
        <v/>
      </c>
      <c r="U199" s="1" t="e">
        <f t="shared" si="17"/>
        <v>#REF!</v>
      </c>
      <c r="V199" s="1" t="b">
        <f t="shared" si="18"/>
        <v>0</v>
      </c>
      <c r="W199" s="1" t="b">
        <f t="shared" si="19"/>
        <v>0</v>
      </c>
      <c r="X199" s="1" t="e">
        <f>OR(AND(Z199,AA199,#REF!&gt;=0.35*'Daļu izvēle'!J196),NOT(Y199))</f>
        <v>#REF!</v>
      </c>
      <c r="Y199" s="1" t="b">
        <f>AND(NOT(ISBLANK('Daļu izvēle'!AC196)),A199="x")</f>
        <v>0</v>
      </c>
      <c r="Z199" t="b">
        <f t="shared" si="20"/>
        <v>1</v>
      </c>
      <c r="AA199" t="b">
        <f t="shared" si="21"/>
        <v>1</v>
      </c>
      <c r="AC199" s="57" t="b">
        <f>AND($A199="x",'Daļu izvēle'!AC196&lt;&gt;"",'Daļu izvēle'!AC196&lt;&gt;0)</f>
        <v>0</v>
      </c>
      <c r="AD199" s="57" t="b">
        <f t="shared" si="22"/>
        <v>0</v>
      </c>
      <c r="AE199" s="57" t="b">
        <f t="shared" si="23"/>
        <v>1</v>
      </c>
    </row>
    <row r="200" spans="1:31" hidden="1" x14ac:dyDescent="0.3">
      <c r="A200" s="324" t="str">
        <f>SUBSTITUTE('Daļu izvēle'!A197,"0","")</f>
        <v/>
      </c>
      <c r="B200" s="365">
        <f>'Daļu izvēle'!B197</f>
        <v>189</v>
      </c>
      <c r="C200" s="365" t="str">
        <f>'Daļu izvēle'!C197</f>
        <v>Zemgale</v>
      </c>
      <c r="D200" s="366" t="str">
        <f>'Daļu izvēle'!D197</f>
        <v>Engures</v>
      </c>
      <c r="E200" s="467">
        <f>'Daļu izvēle'!AC197</f>
        <v>0</v>
      </c>
      <c r="F200" s="467">
        <f>'Daļu izvēle'!AD197</f>
        <v>0</v>
      </c>
      <c r="G200" s="125">
        <f>'Daļu izvēle'!AE197</f>
        <v>0</v>
      </c>
      <c r="H200" s="126">
        <f>'Daļu izvēle'!AF197</f>
        <v>0</v>
      </c>
      <c r="I200" s="383"/>
      <c r="J200" s="477">
        <f t="shared" si="16"/>
        <v>0</v>
      </c>
      <c r="K200" s="124" t="str">
        <f>IF($AC200,IF(AND($I200&lt;&gt;"",$I200&lt;&gt;0),ROUND(ROUND($I200,3)*Cenas!$B$39*Cenas!B$43,2),0),"")</f>
        <v/>
      </c>
      <c r="L200" s="124" t="str">
        <f>IF($AC200,IF(AND($I200&lt;&gt;"",$I200&lt;&gt;0),ROUND(ROUND($I200,3)*Cenas!$B$39*Cenas!C$43,2),0),"")</f>
        <v/>
      </c>
      <c r="M200" s="124" t="str">
        <f>IF($AC200,IF(AND($I200&lt;&gt;"",$I200&lt;&gt;0),ROUND(ROUND($I200,3)*Cenas!$B$39*Cenas!D$43,2),0),"")</f>
        <v/>
      </c>
      <c r="N200" s="124" t="str">
        <f>IF($AC200,IF(AND($I200&lt;&gt;"",$I200&lt;&gt;0),ROUND(ROUND($I200,3)*Cenas!$B$39*Cenas!E$43,2),0),"")</f>
        <v/>
      </c>
      <c r="O200" s="124" t="str">
        <f>IF($AC200,IF(AND($I200&lt;&gt;"",$I200&lt;&gt;0),ROUND(ROUND($I200,3)*Cenas!$B$39*Cenas!F$43,2),0),"")</f>
        <v/>
      </c>
      <c r="P200" s="124" t="str">
        <f>IF($AC200,IF(AND($I200&lt;&gt;"",$I200&lt;&gt;0),ROUND(ROUND($I200,3)*Cenas!$B$39*Cenas!G$43,2),0),"")</f>
        <v/>
      </c>
      <c r="Q200" s="124" t="str">
        <f>IF($AC200,IF(AND($I200&lt;&gt;"",$I200&lt;&gt;0),ROUND(ROUND($I200,3)*Cenas!$B$39*Cenas!H$43,2),0),"")</f>
        <v/>
      </c>
      <c r="R200" s="147" t="str">
        <f>IF($AC200,IF(AND($I200&lt;&gt;"",$I200&lt;&gt;0),ROUND(ROUND($I200,3)*Cenas!$B$39*Cenas!I$43,2),0),"")</f>
        <v/>
      </c>
      <c r="U200" s="1" t="e">
        <f t="shared" si="17"/>
        <v>#REF!</v>
      </c>
      <c r="V200" s="1" t="b">
        <f t="shared" si="18"/>
        <v>0</v>
      </c>
      <c r="W200" s="1" t="b">
        <f t="shared" si="19"/>
        <v>0</v>
      </c>
      <c r="X200" s="1" t="e">
        <f>OR(AND(Z200,AA200,#REF!&gt;=0.35*'Daļu izvēle'!J197),NOT(Y200))</f>
        <v>#REF!</v>
      </c>
      <c r="Y200" s="1" t="b">
        <f>AND(NOT(ISBLANK('Daļu izvēle'!AC197)),A200="x")</f>
        <v>0</v>
      </c>
      <c r="Z200" t="b">
        <f t="shared" si="20"/>
        <v>1</v>
      </c>
      <c r="AA200" t="b">
        <f t="shared" si="21"/>
        <v>1</v>
      </c>
      <c r="AC200" s="57" t="b">
        <f>AND($A200="x",'Daļu izvēle'!AC197&lt;&gt;"",'Daļu izvēle'!AC197&lt;&gt;0)</f>
        <v>0</v>
      </c>
      <c r="AD200" s="57" t="b">
        <f t="shared" si="22"/>
        <v>0</v>
      </c>
      <c r="AE200" s="57" t="b">
        <f t="shared" si="23"/>
        <v>1</v>
      </c>
    </row>
    <row r="201" spans="1:31" hidden="1" x14ac:dyDescent="0.3">
      <c r="A201" s="324" t="str">
        <f>SUBSTITUTE('Daļu izvēle'!A198,"0","")</f>
        <v/>
      </c>
      <c r="B201" s="365">
        <f>'Daļu izvēle'!B198</f>
        <v>190</v>
      </c>
      <c r="C201" s="365" t="str">
        <f>'Daļu izvēle'!C198</f>
        <v>Zemgale</v>
      </c>
      <c r="D201" s="366" t="str">
        <f>'Daļu izvēle'!D198</f>
        <v>Engures</v>
      </c>
      <c r="E201" s="467">
        <f>'Daļu izvēle'!AC198</f>
        <v>30</v>
      </c>
      <c r="F201" s="467">
        <f>'Daļu izvēle'!AD198</f>
        <v>30</v>
      </c>
      <c r="G201" s="125">
        <f>'Daļu izvēle'!AE198</f>
        <v>0</v>
      </c>
      <c r="H201" s="126">
        <f>'Daļu izvēle'!AF198</f>
        <v>0</v>
      </c>
      <c r="I201" s="383"/>
      <c r="J201" s="477">
        <f t="shared" si="16"/>
        <v>0</v>
      </c>
      <c r="K201" s="124" t="str">
        <f>IF($AC201,IF(AND($I201&lt;&gt;"",$I201&lt;&gt;0),ROUND(ROUND($I201,3)*Cenas!$B$39*Cenas!B$43,2),0),"")</f>
        <v/>
      </c>
      <c r="L201" s="124" t="str">
        <f>IF($AC201,IF(AND($I201&lt;&gt;"",$I201&lt;&gt;0),ROUND(ROUND($I201,3)*Cenas!$B$39*Cenas!C$43,2),0),"")</f>
        <v/>
      </c>
      <c r="M201" s="124" t="str">
        <f>IF($AC201,IF(AND($I201&lt;&gt;"",$I201&lt;&gt;0),ROUND(ROUND($I201,3)*Cenas!$B$39*Cenas!D$43,2),0),"")</f>
        <v/>
      </c>
      <c r="N201" s="124" t="str">
        <f>IF($AC201,IF(AND($I201&lt;&gt;"",$I201&lt;&gt;0),ROUND(ROUND($I201,3)*Cenas!$B$39*Cenas!E$43,2),0),"")</f>
        <v/>
      </c>
      <c r="O201" s="124" t="str">
        <f>IF($AC201,IF(AND($I201&lt;&gt;"",$I201&lt;&gt;0),ROUND(ROUND($I201,3)*Cenas!$B$39*Cenas!F$43,2),0),"")</f>
        <v/>
      </c>
      <c r="P201" s="124" t="str">
        <f>IF($AC201,IF(AND($I201&lt;&gt;"",$I201&lt;&gt;0),ROUND(ROUND($I201,3)*Cenas!$B$39*Cenas!G$43,2),0),"")</f>
        <v/>
      </c>
      <c r="Q201" s="124" t="str">
        <f>IF($AC201,IF(AND($I201&lt;&gt;"",$I201&lt;&gt;0),ROUND(ROUND($I201,3)*Cenas!$B$39*Cenas!H$43,2),0),"")</f>
        <v/>
      </c>
      <c r="R201" s="147" t="str">
        <f>IF($AC201,IF(AND($I201&lt;&gt;"",$I201&lt;&gt;0),ROUND(ROUND($I201,3)*Cenas!$B$39*Cenas!I$43,2),0),"")</f>
        <v/>
      </c>
      <c r="U201" s="1" t="e">
        <f t="shared" si="17"/>
        <v>#REF!</v>
      </c>
      <c r="V201" s="1" t="b">
        <f t="shared" si="18"/>
        <v>0</v>
      </c>
      <c r="W201" s="1" t="b">
        <f t="shared" si="19"/>
        <v>0</v>
      </c>
      <c r="X201" s="1" t="e">
        <f>OR(AND(Z201,AA201,#REF!&gt;=0.35*'Daļu izvēle'!J198),NOT(Y201))</f>
        <v>#REF!</v>
      </c>
      <c r="Y201" s="1" t="b">
        <f>AND(NOT(ISBLANK('Daļu izvēle'!AC198)),A201="x")</f>
        <v>0</v>
      </c>
      <c r="Z201" t="b">
        <f t="shared" si="20"/>
        <v>1</v>
      </c>
      <c r="AA201" t="b">
        <f t="shared" si="21"/>
        <v>1</v>
      </c>
      <c r="AC201" s="57" t="b">
        <f>AND($A201="x",'Daļu izvēle'!AC198&lt;&gt;"",'Daļu izvēle'!AC198&lt;&gt;0)</f>
        <v>0</v>
      </c>
      <c r="AD201" s="57" t="b">
        <f t="shared" si="22"/>
        <v>0</v>
      </c>
      <c r="AE201" s="57" t="b">
        <f t="shared" si="23"/>
        <v>1</v>
      </c>
    </row>
    <row r="202" spans="1:31" hidden="1" x14ac:dyDescent="0.3">
      <c r="A202" s="324" t="str">
        <f>SUBSTITUTE('Daļu izvēle'!A199,"0","")</f>
        <v/>
      </c>
      <c r="B202" s="365">
        <f>'Daļu izvēle'!B199</f>
        <v>191</v>
      </c>
      <c r="C202" s="365" t="str">
        <f>'Daļu izvēle'!C199</f>
        <v>Zemgale</v>
      </c>
      <c r="D202" s="366" t="str">
        <f>'Daļu izvēle'!D199</f>
        <v>Engures</v>
      </c>
      <c r="E202" s="467">
        <f>'Daļu izvēle'!AC199</f>
        <v>30</v>
      </c>
      <c r="F202" s="467">
        <f>'Daļu izvēle'!AD199</f>
        <v>0</v>
      </c>
      <c r="G202" s="125">
        <f>'Daļu izvēle'!AE199</f>
        <v>0</v>
      </c>
      <c r="H202" s="126">
        <f>'Daļu izvēle'!AF199</f>
        <v>0</v>
      </c>
      <c r="I202" s="383"/>
      <c r="J202" s="477">
        <f t="shared" si="16"/>
        <v>0</v>
      </c>
      <c r="K202" s="124" t="str">
        <f>IF($AC202,IF(AND($I202&lt;&gt;"",$I202&lt;&gt;0),ROUND(ROUND($I202,3)*Cenas!$B$39*Cenas!B$43,2),0),"")</f>
        <v/>
      </c>
      <c r="L202" s="124" t="str">
        <f>IF($AC202,IF(AND($I202&lt;&gt;"",$I202&lt;&gt;0),ROUND(ROUND($I202,3)*Cenas!$B$39*Cenas!C$43,2),0),"")</f>
        <v/>
      </c>
      <c r="M202" s="124" t="str">
        <f>IF($AC202,IF(AND($I202&lt;&gt;"",$I202&lt;&gt;0),ROUND(ROUND($I202,3)*Cenas!$B$39*Cenas!D$43,2),0),"")</f>
        <v/>
      </c>
      <c r="N202" s="124" t="str">
        <f>IF($AC202,IF(AND($I202&lt;&gt;"",$I202&lt;&gt;0),ROUND(ROUND($I202,3)*Cenas!$B$39*Cenas!E$43,2),0),"")</f>
        <v/>
      </c>
      <c r="O202" s="124" t="str">
        <f>IF($AC202,IF(AND($I202&lt;&gt;"",$I202&lt;&gt;0),ROUND(ROUND($I202,3)*Cenas!$B$39*Cenas!F$43,2),0),"")</f>
        <v/>
      </c>
      <c r="P202" s="124" t="str">
        <f>IF($AC202,IF(AND($I202&lt;&gt;"",$I202&lt;&gt;0),ROUND(ROUND($I202,3)*Cenas!$B$39*Cenas!G$43,2),0),"")</f>
        <v/>
      </c>
      <c r="Q202" s="124" t="str">
        <f>IF($AC202,IF(AND($I202&lt;&gt;"",$I202&lt;&gt;0),ROUND(ROUND($I202,3)*Cenas!$B$39*Cenas!H$43,2),0),"")</f>
        <v/>
      </c>
      <c r="R202" s="147" t="str">
        <f>IF($AC202,IF(AND($I202&lt;&gt;"",$I202&lt;&gt;0),ROUND(ROUND($I202,3)*Cenas!$B$39*Cenas!I$43,2),0),"")</f>
        <v/>
      </c>
      <c r="U202" s="1" t="e">
        <f t="shared" si="17"/>
        <v>#REF!</v>
      </c>
      <c r="V202" s="1" t="b">
        <f t="shared" si="18"/>
        <v>0</v>
      </c>
      <c r="W202" s="1" t="b">
        <f t="shared" si="19"/>
        <v>0</v>
      </c>
      <c r="X202" s="1" t="e">
        <f>OR(AND(Z202,AA202,#REF!&gt;=0.35*'Daļu izvēle'!J199),NOT(Y202))</f>
        <v>#REF!</v>
      </c>
      <c r="Y202" s="1" t="b">
        <f>AND(NOT(ISBLANK('Daļu izvēle'!AC199)),A202="x")</f>
        <v>0</v>
      </c>
      <c r="Z202" t="b">
        <f t="shared" si="20"/>
        <v>1</v>
      </c>
      <c r="AA202" t="b">
        <f t="shared" si="21"/>
        <v>1</v>
      </c>
      <c r="AC202" s="57" t="b">
        <f>AND($A202="x",'Daļu izvēle'!AC199&lt;&gt;"",'Daļu izvēle'!AC199&lt;&gt;0)</f>
        <v>0</v>
      </c>
      <c r="AD202" s="57" t="b">
        <f t="shared" si="22"/>
        <v>0</v>
      </c>
      <c r="AE202" s="57" t="b">
        <f t="shared" si="23"/>
        <v>1</v>
      </c>
    </row>
    <row r="203" spans="1:31" hidden="1" x14ac:dyDescent="0.3">
      <c r="A203" s="324" t="str">
        <f>SUBSTITUTE('Daļu izvēle'!A200,"0","")</f>
        <v/>
      </c>
      <c r="B203" s="365">
        <f>'Daļu izvēle'!B200</f>
        <v>192</v>
      </c>
      <c r="C203" s="365" t="str">
        <f>'Daļu izvēle'!C200</f>
        <v>Zemgale</v>
      </c>
      <c r="D203" s="366" t="str">
        <f>'Daļu izvēle'!D200</f>
        <v>Īles</v>
      </c>
      <c r="E203" s="467">
        <f>'Daļu izvēle'!AC200</f>
        <v>0</v>
      </c>
      <c r="F203" s="467">
        <f>'Daļu izvēle'!AD200</f>
        <v>0</v>
      </c>
      <c r="G203" s="125">
        <f>'Daļu izvēle'!AE200</f>
        <v>0</v>
      </c>
      <c r="H203" s="126">
        <f>'Daļu izvēle'!AF200</f>
        <v>0</v>
      </c>
      <c r="I203" s="383"/>
      <c r="J203" s="477">
        <f t="shared" si="16"/>
        <v>0</v>
      </c>
      <c r="K203" s="124" t="str">
        <f>IF($AC203,IF(AND($I203&lt;&gt;"",$I203&lt;&gt;0),ROUND(ROUND($I203,3)*Cenas!$B$39*Cenas!B$43,2),0),"")</f>
        <v/>
      </c>
      <c r="L203" s="124" t="str">
        <f>IF($AC203,IF(AND($I203&lt;&gt;"",$I203&lt;&gt;0),ROUND(ROUND($I203,3)*Cenas!$B$39*Cenas!C$43,2),0),"")</f>
        <v/>
      </c>
      <c r="M203" s="124" t="str">
        <f>IF($AC203,IF(AND($I203&lt;&gt;"",$I203&lt;&gt;0),ROUND(ROUND($I203,3)*Cenas!$B$39*Cenas!D$43,2),0),"")</f>
        <v/>
      </c>
      <c r="N203" s="124" t="str">
        <f>IF($AC203,IF(AND($I203&lt;&gt;"",$I203&lt;&gt;0),ROUND(ROUND($I203,3)*Cenas!$B$39*Cenas!E$43,2),0),"")</f>
        <v/>
      </c>
      <c r="O203" s="124" t="str">
        <f>IF($AC203,IF(AND($I203&lt;&gt;"",$I203&lt;&gt;0),ROUND(ROUND($I203,3)*Cenas!$B$39*Cenas!F$43,2),0),"")</f>
        <v/>
      </c>
      <c r="P203" s="124" t="str">
        <f>IF($AC203,IF(AND($I203&lt;&gt;"",$I203&lt;&gt;0),ROUND(ROUND($I203,3)*Cenas!$B$39*Cenas!G$43,2),0),"")</f>
        <v/>
      </c>
      <c r="Q203" s="124" t="str">
        <f>IF($AC203,IF(AND($I203&lt;&gt;"",$I203&lt;&gt;0),ROUND(ROUND($I203,3)*Cenas!$B$39*Cenas!H$43,2),0),"")</f>
        <v/>
      </c>
      <c r="R203" s="147" t="str">
        <f>IF($AC203,IF(AND($I203&lt;&gt;"",$I203&lt;&gt;0),ROUND(ROUND($I203,3)*Cenas!$B$39*Cenas!I$43,2),0),"")</f>
        <v/>
      </c>
      <c r="U203" s="1" t="e">
        <f t="shared" si="17"/>
        <v>#REF!</v>
      </c>
      <c r="V203" s="1" t="b">
        <f t="shared" si="18"/>
        <v>0</v>
      </c>
      <c r="W203" s="1" t="b">
        <f t="shared" si="19"/>
        <v>0</v>
      </c>
      <c r="X203" s="1" t="e">
        <f>OR(AND(Z203,AA203,#REF!&gt;=0.35*'Daļu izvēle'!J200),NOT(Y203))</f>
        <v>#REF!</v>
      </c>
      <c r="Y203" s="1" t="b">
        <f>AND(NOT(ISBLANK('Daļu izvēle'!AC200)),A203="x")</f>
        <v>0</v>
      </c>
      <c r="Z203" t="b">
        <f t="shared" si="20"/>
        <v>1</v>
      </c>
      <c r="AA203" t="b">
        <f t="shared" si="21"/>
        <v>1</v>
      </c>
      <c r="AC203" s="57" t="b">
        <f>AND($A203="x",'Daļu izvēle'!AC200&lt;&gt;"",'Daļu izvēle'!AC200&lt;&gt;0)</f>
        <v>0</v>
      </c>
      <c r="AD203" s="57" t="b">
        <f t="shared" si="22"/>
        <v>0</v>
      </c>
      <c r="AE203" s="57" t="b">
        <f t="shared" si="23"/>
        <v>1</v>
      </c>
    </row>
    <row r="204" spans="1:31" hidden="1" x14ac:dyDescent="0.3">
      <c r="A204" s="324" t="str">
        <f>SUBSTITUTE('Daļu izvēle'!A201,"0","")</f>
        <v/>
      </c>
      <c r="B204" s="365">
        <f>'Daļu izvēle'!B201</f>
        <v>193</v>
      </c>
      <c r="C204" s="365" t="str">
        <f>'Daļu izvēle'!C201</f>
        <v>Zemgale</v>
      </c>
      <c r="D204" s="366" t="str">
        <f>'Daļu izvēle'!D201</f>
        <v>Īles</v>
      </c>
      <c r="E204" s="467">
        <f>'Daļu izvēle'!AC201</f>
        <v>0</v>
      </c>
      <c r="F204" s="467">
        <f>'Daļu izvēle'!AD201</f>
        <v>0</v>
      </c>
      <c r="G204" s="125">
        <f>'Daļu izvēle'!AE201</f>
        <v>0</v>
      </c>
      <c r="H204" s="126">
        <f>'Daļu izvēle'!AF201</f>
        <v>0</v>
      </c>
      <c r="I204" s="383"/>
      <c r="J204" s="477">
        <f t="shared" si="16"/>
        <v>0</v>
      </c>
      <c r="K204" s="124" t="str">
        <f>IF($AC204,IF(AND($I204&lt;&gt;"",$I204&lt;&gt;0),ROUND(ROUND($I204,3)*Cenas!$B$39*Cenas!B$43,2),0),"")</f>
        <v/>
      </c>
      <c r="L204" s="124" t="str">
        <f>IF($AC204,IF(AND($I204&lt;&gt;"",$I204&lt;&gt;0),ROUND(ROUND($I204,3)*Cenas!$B$39*Cenas!C$43,2),0),"")</f>
        <v/>
      </c>
      <c r="M204" s="124" t="str">
        <f>IF($AC204,IF(AND($I204&lt;&gt;"",$I204&lt;&gt;0),ROUND(ROUND($I204,3)*Cenas!$B$39*Cenas!D$43,2),0),"")</f>
        <v/>
      </c>
      <c r="N204" s="124" t="str">
        <f>IF($AC204,IF(AND($I204&lt;&gt;"",$I204&lt;&gt;0),ROUND(ROUND($I204,3)*Cenas!$B$39*Cenas!E$43,2),0),"")</f>
        <v/>
      </c>
      <c r="O204" s="124" t="str">
        <f>IF($AC204,IF(AND($I204&lt;&gt;"",$I204&lt;&gt;0),ROUND(ROUND($I204,3)*Cenas!$B$39*Cenas!F$43,2),0),"")</f>
        <v/>
      </c>
      <c r="P204" s="124" t="str">
        <f>IF($AC204,IF(AND($I204&lt;&gt;"",$I204&lt;&gt;0),ROUND(ROUND($I204,3)*Cenas!$B$39*Cenas!G$43,2),0),"")</f>
        <v/>
      </c>
      <c r="Q204" s="124" t="str">
        <f>IF($AC204,IF(AND($I204&lt;&gt;"",$I204&lt;&gt;0),ROUND(ROUND($I204,3)*Cenas!$B$39*Cenas!H$43,2),0),"")</f>
        <v/>
      </c>
      <c r="R204" s="147" t="str">
        <f>IF($AC204,IF(AND($I204&lt;&gt;"",$I204&lt;&gt;0),ROUND(ROUND($I204,3)*Cenas!$B$39*Cenas!I$43,2),0),"")</f>
        <v/>
      </c>
      <c r="U204" s="1" t="e">
        <f t="shared" si="17"/>
        <v>#REF!</v>
      </c>
      <c r="V204" s="1" t="b">
        <f t="shared" si="18"/>
        <v>0</v>
      </c>
      <c r="W204" s="1" t="b">
        <f t="shared" si="19"/>
        <v>0</v>
      </c>
      <c r="X204" s="1" t="e">
        <f>OR(AND(Z204,AA204,#REF!&gt;=0.35*'Daļu izvēle'!J201),NOT(Y204))</f>
        <v>#REF!</v>
      </c>
      <c r="Y204" s="1" t="b">
        <f>AND(NOT(ISBLANK('Daļu izvēle'!AC201)),A204="x")</f>
        <v>0</v>
      </c>
      <c r="Z204" t="b">
        <f t="shared" si="20"/>
        <v>1</v>
      </c>
      <c r="AA204" t="b">
        <f t="shared" si="21"/>
        <v>1</v>
      </c>
      <c r="AC204" s="57" t="b">
        <f>AND($A204="x",'Daļu izvēle'!AC201&lt;&gt;"",'Daļu izvēle'!AC201&lt;&gt;0)</f>
        <v>0</v>
      </c>
      <c r="AD204" s="57" t="b">
        <f t="shared" si="22"/>
        <v>0</v>
      </c>
      <c r="AE204" s="57" t="b">
        <f t="shared" si="23"/>
        <v>1</v>
      </c>
    </row>
    <row r="205" spans="1:31" hidden="1" x14ac:dyDescent="0.3">
      <c r="A205" s="324" t="str">
        <f>SUBSTITUTE('Daļu izvēle'!A202,"0","")</f>
        <v/>
      </c>
      <c r="B205" s="365">
        <f>'Daļu izvēle'!B202</f>
        <v>194</v>
      </c>
      <c r="C205" s="365" t="str">
        <f>'Daļu izvēle'!C202</f>
        <v>Zemgale</v>
      </c>
      <c r="D205" s="366" t="str">
        <f>'Daļu izvēle'!D202</f>
        <v>Īles</v>
      </c>
      <c r="E205" s="467">
        <f>'Daļu izvēle'!AC202</f>
        <v>60</v>
      </c>
      <c r="F205" s="467">
        <f>'Daļu izvēle'!AD202</f>
        <v>0</v>
      </c>
      <c r="G205" s="125">
        <f>'Daļu izvēle'!AE202</f>
        <v>0</v>
      </c>
      <c r="H205" s="126">
        <f>'Daļu izvēle'!AF202</f>
        <v>0</v>
      </c>
      <c r="I205" s="383"/>
      <c r="J205" s="477">
        <f t="shared" ref="J205:J268" si="24">IF(AND(K205&lt;&gt;"",L205&lt;&gt;"",M205&lt;&gt;"",N205&lt;&gt;"",O205&lt;&gt;"",P205&lt;&gt;"",Q205&lt;&gt;"",R205&lt;&gt;""),ROUND(AVERAGE(K205:R205),2),0)</f>
        <v>0</v>
      </c>
      <c r="K205" s="124" t="str">
        <f>IF($AC205,IF(AND($I205&lt;&gt;"",$I205&lt;&gt;0),ROUND(ROUND($I205,3)*Cenas!$B$39*Cenas!B$43,2),0),"")</f>
        <v/>
      </c>
      <c r="L205" s="124" t="str">
        <f>IF($AC205,IF(AND($I205&lt;&gt;"",$I205&lt;&gt;0),ROUND(ROUND($I205,3)*Cenas!$B$39*Cenas!C$43,2),0),"")</f>
        <v/>
      </c>
      <c r="M205" s="124" t="str">
        <f>IF($AC205,IF(AND($I205&lt;&gt;"",$I205&lt;&gt;0),ROUND(ROUND($I205,3)*Cenas!$B$39*Cenas!D$43,2),0),"")</f>
        <v/>
      </c>
      <c r="N205" s="124" t="str">
        <f>IF($AC205,IF(AND($I205&lt;&gt;"",$I205&lt;&gt;0),ROUND(ROUND($I205,3)*Cenas!$B$39*Cenas!E$43,2),0),"")</f>
        <v/>
      </c>
      <c r="O205" s="124" t="str">
        <f>IF($AC205,IF(AND($I205&lt;&gt;"",$I205&lt;&gt;0),ROUND(ROUND($I205,3)*Cenas!$B$39*Cenas!F$43,2),0),"")</f>
        <v/>
      </c>
      <c r="P205" s="124" t="str">
        <f>IF($AC205,IF(AND($I205&lt;&gt;"",$I205&lt;&gt;0),ROUND(ROUND($I205,3)*Cenas!$B$39*Cenas!G$43,2),0),"")</f>
        <v/>
      </c>
      <c r="Q205" s="124" t="str">
        <f>IF($AC205,IF(AND($I205&lt;&gt;"",$I205&lt;&gt;0),ROUND(ROUND($I205,3)*Cenas!$B$39*Cenas!H$43,2),0),"")</f>
        <v/>
      </c>
      <c r="R205" s="147" t="str">
        <f>IF($AC205,IF(AND($I205&lt;&gt;"",$I205&lt;&gt;0),ROUND(ROUND($I205,3)*Cenas!$B$39*Cenas!I$43,2),0),"")</f>
        <v/>
      </c>
      <c r="U205" s="1" t="e">
        <f t="shared" ref="U205:U268" si="25">AND(OR(V205,W205,NOT(X205)),Y205)</f>
        <v>#REF!</v>
      </c>
      <c r="V205" s="1" t="b">
        <f t="shared" ref="V205:V268" si="26">AND(ISBLANK($K205),Y205)</f>
        <v>0</v>
      </c>
      <c r="W205" s="1" t="b">
        <f t="shared" ref="W205:W268" si="27">AND(ISBLANK($R205),Y205)</f>
        <v>0</v>
      </c>
      <c r="X205" s="1" t="e">
        <f>OR(AND(Z205,AA205,#REF!&gt;=0.35*'Daļu izvēle'!J202),NOT(Y205))</f>
        <v>#REF!</v>
      </c>
      <c r="Y205" s="1" t="b">
        <f>AND(NOT(ISBLANK('Daļu izvēle'!AC202)),A205="x")</f>
        <v>0</v>
      </c>
      <c r="Z205" t="b">
        <f t="shared" ref="Z205:Z268" si="28">OR(NOT(ISBLANK($K205)),NOT(Y205))</f>
        <v>1</v>
      </c>
      <c r="AA205" t="b">
        <f t="shared" ref="AA205:AA268" si="29">OR(NOT(ISBLANK($R205)),NOT(Y205))</f>
        <v>1</v>
      </c>
      <c r="AC205" s="57" t="b">
        <f>AND($A205="x",'Daļu izvēle'!AC202&lt;&gt;"",'Daļu izvēle'!AC202&lt;&gt;0)</f>
        <v>0</v>
      </c>
      <c r="AD205" s="57" t="b">
        <f t="shared" ref="AD205:AD268" si="30">AND(AC205=TRUE,I205&lt;&gt;"",I205&lt;&gt;0)</f>
        <v>0</v>
      </c>
      <c r="AE205" s="57" t="b">
        <f t="shared" ref="AE205:AE268" si="31">IF(AC205,AND(AC205,AD205),TRUE)</f>
        <v>1</v>
      </c>
    </row>
    <row r="206" spans="1:31" hidden="1" x14ac:dyDescent="0.3">
      <c r="A206" s="324" t="str">
        <f>SUBSTITUTE('Daļu izvēle'!A203,"0","")</f>
        <v/>
      </c>
      <c r="B206" s="365">
        <f>'Daļu izvēle'!B203</f>
        <v>195</v>
      </c>
      <c r="C206" s="365" t="str">
        <f>'Daļu izvēle'!C203</f>
        <v>Zemgale</v>
      </c>
      <c r="D206" s="366" t="str">
        <f>'Daļu izvēle'!D203</f>
        <v>Īles</v>
      </c>
      <c r="E206" s="467">
        <f>'Daļu izvēle'!AC203</f>
        <v>60</v>
      </c>
      <c r="F206" s="467">
        <f>'Daļu izvēle'!AD203</f>
        <v>50</v>
      </c>
      <c r="G206" s="125">
        <f>'Daļu izvēle'!AE203</f>
        <v>0</v>
      </c>
      <c r="H206" s="126">
        <f>'Daļu izvēle'!AF203</f>
        <v>0</v>
      </c>
      <c r="I206" s="383"/>
      <c r="J206" s="477">
        <f t="shared" si="24"/>
        <v>0</v>
      </c>
      <c r="K206" s="124" t="str">
        <f>IF($AC206,IF(AND($I206&lt;&gt;"",$I206&lt;&gt;0),ROUND(ROUND($I206,3)*Cenas!$B$39*Cenas!B$43,2),0),"")</f>
        <v/>
      </c>
      <c r="L206" s="124" t="str">
        <f>IF($AC206,IF(AND($I206&lt;&gt;"",$I206&lt;&gt;0),ROUND(ROUND($I206,3)*Cenas!$B$39*Cenas!C$43,2),0),"")</f>
        <v/>
      </c>
      <c r="M206" s="124" t="str">
        <f>IF($AC206,IF(AND($I206&lt;&gt;"",$I206&lt;&gt;0),ROUND(ROUND($I206,3)*Cenas!$B$39*Cenas!D$43,2),0),"")</f>
        <v/>
      </c>
      <c r="N206" s="124" t="str">
        <f>IF($AC206,IF(AND($I206&lt;&gt;"",$I206&lt;&gt;0),ROUND(ROUND($I206,3)*Cenas!$B$39*Cenas!E$43,2),0),"")</f>
        <v/>
      </c>
      <c r="O206" s="124" t="str">
        <f>IF($AC206,IF(AND($I206&lt;&gt;"",$I206&lt;&gt;0),ROUND(ROUND($I206,3)*Cenas!$B$39*Cenas!F$43,2),0),"")</f>
        <v/>
      </c>
      <c r="P206" s="124" t="str">
        <f>IF($AC206,IF(AND($I206&lt;&gt;"",$I206&lt;&gt;0),ROUND(ROUND($I206,3)*Cenas!$B$39*Cenas!G$43,2),0),"")</f>
        <v/>
      </c>
      <c r="Q206" s="124" t="str">
        <f>IF($AC206,IF(AND($I206&lt;&gt;"",$I206&lt;&gt;0),ROUND(ROUND($I206,3)*Cenas!$B$39*Cenas!H$43,2),0),"")</f>
        <v/>
      </c>
      <c r="R206" s="147" t="str">
        <f>IF($AC206,IF(AND($I206&lt;&gt;"",$I206&lt;&gt;0),ROUND(ROUND($I206,3)*Cenas!$B$39*Cenas!I$43,2),0),"")</f>
        <v/>
      </c>
      <c r="U206" s="1" t="e">
        <f t="shared" si="25"/>
        <v>#REF!</v>
      </c>
      <c r="V206" s="1" t="b">
        <f t="shared" si="26"/>
        <v>0</v>
      </c>
      <c r="W206" s="1" t="b">
        <f t="shared" si="27"/>
        <v>0</v>
      </c>
      <c r="X206" s="1" t="e">
        <f>OR(AND(Z206,AA206,#REF!&gt;=0.35*'Daļu izvēle'!J203),NOT(Y206))</f>
        <v>#REF!</v>
      </c>
      <c r="Y206" s="1" t="b">
        <f>AND(NOT(ISBLANK('Daļu izvēle'!AC203)),A206="x")</f>
        <v>0</v>
      </c>
      <c r="Z206" t="b">
        <f t="shared" si="28"/>
        <v>1</v>
      </c>
      <c r="AA206" t="b">
        <f t="shared" si="29"/>
        <v>1</v>
      </c>
      <c r="AC206" s="57" t="b">
        <f>AND($A206="x",'Daļu izvēle'!AC203&lt;&gt;"",'Daļu izvēle'!AC203&lt;&gt;0)</f>
        <v>0</v>
      </c>
      <c r="AD206" s="57" t="b">
        <f t="shared" si="30"/>
        <v>0</v>
      </c>
      <c r="AE206" s="57" t="b">
        <f t="shared" si="31"/>
        <v>1</v>
      </c>
    </row>
    <row r="207" spans="1:31" hidden="1" x14ac:dyDescent="0.3">
      <c r="A207" s="324" t="str">
        <f>SUBSTITUTE('Daļu izvēle'!A204,"0","")</f>
        <v/>
      </c>
      <c r="B207" s="365">
        <f>'Daļu izvēle'!B204</f>
        <v>196</v>
      </c>
      <c r="C207" s="365" t="str">
        <f>'Daļu izvēle'!C204</f>
        <v>Zemgale</v>
      </c>
      <c r="D207" s="366" t="str">
        <f>'Daļu izvēle'!D204</f>
        <v>Īles</v>
      </c>
      <c r="E207" s="467">
        <f>'Daļu izvēle'!AC204</f>
        <v>0</v>
      </c>
      <c r="F207" s="467">
        <f>'Daļu izvēle'!AD204</f>
        <v>0</v>
      </c>
      <c r="G207" s="125">
        <f>'Daļu izvēle'!AE204</f>
        <v>0</v>
      </c>
      <c r="H207" s="126">
        <f>'Daļu izvēle'!AF204</f>
        <v>0</v>
      </c>
      <c r="I207" s="383"/>
      <c r="J207" s="477">
        <f t="shared" si="24"/>
        <v>0</v>
      </c>
      <c r="K207" s="124" t="str">
        <f>IF($AC207,IF(AND($I207&lt;&gt;"",$I207&lt;&gt;0),ROUND(ROUND($I207,3)*Cenas!$B$39*Cenas!B$43,2),0),"")</f>
        <v/>
      </c>
      <c r="L207" s="124" t="str">
        <f>IF($AC207,IF(AND($I207&lt;&gt;"",$I207&lt;&gt;0),ROUND(ROUND($I207,3)*Cenas!$B$39*Cenas!C$43,2),0),"")</f>
        <v/>
      </c>
      <c r="M207" s="124" t="str">
        <f>IF($AC207,IF(AND($I207&lt;&gt;"",$I207&lt;&gt;0),ROUND(ROUND($I207,3)*Cenas!$B$39*Cenas!D$43,2),0),"")</f>
        <v/>
      </c>
      <c r="N207" s="124" t="str">
        <f>IF($AC207,IF(AND($I207&lt;&gt;"",$I207&lt;&gt;0),ROUND(ROUND($I207,3)*Cenas!$B$39*Cenas!E$43,2),0),"")</f>
        <v/>
      </c>
      <c r="O207" s="124" t="str">
        <f>IF($AC207,IF(AND($I207&lt;&gt;"",$I207&lt;&gt;0),ROUND(ROUND($I207,3)*Cenas!$B$39*Cenas!F$43,2),0),"")</f>
        <v/>
      </c>
      <c r="P207" s="124" t="str">
        <f>IF($AC207,IF(AND($I207&lt;&gt;"",$I207&lt;&gt;0),ROUND(ROUND($I207,3)*Cenas!$B$39*Cenas!G$43,2),0),"")</f>
        <v/>
      </c>
      <c r="Q207" s="124" t="str">
        <f>IF($AC207,IF(AND($I207&lt;&gt;"",$I207&lt;&gt;0),ROUND(ROUND($I207,3)*Cenas!$B$39*Cenas!H$43,2),0),"")</f>
        <v/>
      </c>
      <c r="R207" s="147" t="str">
        <f>IF($AC207,IF(AND($I207&lt;&gt;"",$I207&lt;&gt;0),ROUND(ROUND($I207,3)*Cenas!$B$39*Cenas!I$43,2),0),"")</f>
        <v/>
      </c>
      <c r="U207" s="1" t="e">
        <f t="shared" si="25"/>
        <v>#REF!</v>
      </c>
      <c r="V207" s="1" t="b">
        <f t="shared" si="26"/>
        <v>0</v>
      </c>
      <c r="W207" s="1" t="b">
        <f t="shared" si="27"/>
        <v>0</v>
      </c>
      <c r="X207" s="1" t="e">
        <f>OR(AND(Z207,AA207,#REF!&gt;=0.35*'Daļu izvēle'!J204),NOT(Y207))</f>
        <v>#REF!</v>
      </c>
      <c r="Y207" s="1" t="b">
        <f>AND(NOT(ISBLANK('Daļu izvēle'!AC204)),A207="x")</f>
        <v>0</v>
      </c>
      <c r="Z207" t="b">
        <f t="shared" si="28"/>
        <v>1</v>
      </c>
      <c r="AA207" t="b">
        <f t="shared" si="29"/>
        <v>1</v>
      </c>
      <c r="AC207" s="57" t="b">
        <f>AND($A207="x",'Daļu izvēle'!AC204&lt;&gt;"",'Daļu izvēle'!AC204&lt;&gt;0)</f>
        <v>0</v>
      </c>
      <c r="AD207" s="57" t="b">
        <f t="shared" si="30"/>
        <v>0</v>
      </c>
      <c r="AE207" s="57" t="b">
        <f t="shared" si="31"/>
        <v>1</v>
      </c>
    </row>
    <row r="208" spans="1:31" hidden="1" x14ac:dyDescent="0.3">
      <c r="A208" s="324" t="str">
        <f>SUBSTITUTE('Daļu izvēle'!A205,"0","")</f>
        <v/>
      </c>
      <c r="B208" s="365">
        <f>'Daļu izvēle'!B205</f>
        <v>197</v>
      </c>
      <c r="C208" s="365" t="str">
        <f>'Daļu izvēle'!C205</f>
        <v>Zemgale</v>
      </c>
      <c r="D208" s="366" t="str">
        <f>'Daļu izvēle'!D205</f>
        <v>Kandavas</v>
      </c>
      <c r="E208" s="467">
        <f>'Daļu izvēle'!AC205</f>
        <v>120</v>
      </c>
      <c r="F208" s="467">
        <f>'Daļu izvēle'!AD205</f>
        <v>110</v>
      </c>
      <c r="G208" s="125">
        <f>'Daļu izvēle'!AE205</f>
        <v>0</v>
      </c>
      <c r="H208" s="126">
        <f>'Daļu izvēle'!AF205</f>
        <v>0</v>
      </c>
      <c r="I208" s="383"/>
      <c r="J208" s="477">
        <f t="shared" si="24"/>
        <v>0</v>
      </c>
      <c r="K208" s="124" t="str">
        <f>IF($AC208,IF(AND($I208&lt;&gt;"",$I208&lt;&gt;0),ROUND(ROUND($I208,3)*Cenas!$B$39*Cenas!B$43,2),0),"")</f>
        <v/>
      </c>
      <c r="L208" s="124" t="str">
        <f>IF($AC208,IF(AND($I208&lt;&gt;"",$I208&lt;&gt;0),ROUND(ROUND($I208,3)*Cenas!$B$39*Cenas!C$43,2),0),"")</f>
        <v/>
      </c>
      <c r="M208" s="124" t="str">
        <f>IF($AC208,IF(AND($I208&lt;&gt;"",$I208&lt;&gt;0),ROUND(ROUND($I208,3)*Cenas!$B$39*Cenas!D$43,2),0),"")</f>
        <v/>
      </c>
      <c r="N208" s="124" t="str">
        <f>IF($AC208,IF(AND($I208&lt;&gt;"",$I208&lt;&gt;0),ROUND(ROUND($I208,3)*Cenas!$B$39*Cenas!E$43,2),0),"")</f>
        <v/>
      </c>
      <c r="O208" s="124" t="str">
        <f>IF($AC208,IF(AND($I208&lt;&gt;"",$I208&lt;&gt;0),ROUND(ROUND($I208,3)*Cenas!$B$39*Cenas!F$43,2),0),"")</f>
        <v/>
      </c>
      <c r="P208" s="124" t="str">
        <f>IF($AC208,IF(AND($I208&lt;&gt;"",$I208&lt;&gt;0),ROUND(ROUND($I208,3)*Cenas!$B$39*Cenas!G$43,2),0),"")</f>
        <v/>
      </c>
      <c r="Q208" s="124" t="str">
        <f>IF($AC208,IF(AND($I208&lt;&gt;"",$I208&lt;&gt;0),ROUND(ROUND($I208,3)*Cenas!$B$39*Cenas!H$43,2),0),"")</f>
        <v/>
      </c>
      <c r="R208" s="147" t="str">
        <f>IF($AC208,IF(AND($I208&lt;&gt;"",$I208&lt;&gt;0),ROUND(ROUND($I208,3)*Cenas!$B$39*Cenas!I$43,2),0),"")</f>
        <v/>
      </c>
      <c r="U208" s="1" t="e">
        <f t="shared" si="25"/>
        <v>#REF!</v>
      </c>
      <c r="V208" s="1" t="b">
        <f t="shared" si="26"/>
        <v>0</v>
      </c>
      <c r="W208" s="1" t="b">
        <f t="shared" si="27"/>
        <v>0</v>
      </c>
      <c r="X208" s="1" t="e">
        <f>OR(AND(Z208,AA208,#REF!&gt;=0.35*'Daļu izvēle'!J205),NOT(Y208))</f>
        <v>#REF!</v>
      </c>
      <c r="Y208" s="1" t="b">
        <f>AND(NOT(ISBLANK('Daļu izvēle'!AC205)),A208="x")</f>
        <v>0</v>
      </c>
      <c r="Z208" t="b">
        <f t="shared" si="28"/>
        <v>1</v>
      </c>
      <c r="AA208" t="b">
        <f t="shared" si="29"/>
        <v>1</v>
      </c>
      <c r="AC208" s="57" t="b">
        <f>AND($A208="x",'Daļu izvēle'!AC205&lt;&gt;"",'Daļu izvēle'!AC205&lt;&gt;0)</f>
        <v>0</v>
      </c>
      <c r="AD208" s="57" t="b">
        <f t="shared" si="30"/>
        <v>0</v>
      </c>
      <c r="AE208" s="57" t="b">
        <f t="shared" si="31"/>
        <v>1</v>
      </c>
    </row>
    <row r="209" spans="1:31" hidden="1" x14ac:dyDescent="0.3">
      <c r="A209" s="324" t="str">
        <f>SUBSTITUTE('Daļu izvēle'!A206,"0","")</f>
        <v/>
      </c>
      <c r="B209" s="365">
        <f>'Daļu izvēle'!B206</f>
        <v>198</v>
      </c>
      <c r="C209" s="365" t="str">
        <f>'Daļu izvēle'!C206</f>
        <v>Zemgale</v>
      </c>
      <c r="D209" s="366" t="str">
        <f>'Daļu izvēle'!D206</f>
        <v>Kandavas</v>
      </c>
      <c r="E209" s="467">
        <f>'Daļu izvēle'!AC206</f>
        <v>30</v>
      </c>
      <c r="F209" s="467">
        <f>'Daļu izvēle'!AD206</f>
        <v>20</v>
      </c>
      <c r="G209" s="125">
        <f>'Daļu izvēle'!AE206</f>
        <v>0</v>
      </c>
      <c r="H209" s="126">
        <f>'Daļu izvēle'!AF206</f>
        <v>0</v>
      </c>
      <c r="I209" s="383"/>
      <c r="J209" s="477">
        <f t="shared" si="24"/>
        <v>0</v>
      </c>
      <c r="K209" s="124" t="str">
        <f>IF($AC209,IF(AND($I209&lt;&gt;"",$I209&lt;&gt;0),ROUND(ROUND($I209,3)*Cenas!$B$39*Cenas!B$43,2),0),"")</f>
        <v/>
      </c>
      <c r="L209" s="124" t="str">
        <f>IF($AC209,IF(AND($I209&lt;&gt;"",$I209&lt;&gt;0),ROUND(ROUND($I209,3)*Cenas!$B$39*Cenas!C$43,2),0),"")</f>
        <v/>
      </c>
      <c r="M209" s="124" t="str">
        <f>IF($AC209,IF(AND($I209&lt;&gt;"",$I209&lt;&gt;0),ROUND(ROUND($I209,3)*Cenas!$B$39*Cenas!D$43,2),0),"")</f>
        <v/>
      </c>
      <c r="N209" s="124" t="str">
        <f>IF($AC209,IF(AND($I209&lt;&gt;"",$I209&lt;&gt;0),ROUND(ROUND($I209,3)*Cenas!$B$39*Cenas!E$43,2),0),"")</f>
        <v/>
      </c>
      <c r="O209" s="124" t="str">
        <f>IF($AC209,IF(AND($I209&lt;&gt;"",$I209&lt;&gt;0),ROUND(ROUND($I209,3)*Cenas!$B$39*Cenas!F$43,2),0),"")</f>
        <v/>
      </c>
      <c r="P209" s="124" t="str">
        <f>IF($AC209,IF(AND($I209&lt;&gt;"",$I209&lt;&gt;0),ROUND(ROUND($I209,3)*Cenas!$B$39*Cenas!G$43,2),0),"")</f>
        <v/>
      </c>
      <c r="Q209" s="124" t="str">
        <f>IF($AC209,IF(AND($I209&lt;&gt;"",$I209&lt;&gt;0),ROUND(ROUND($I209,3)*Cenas!$B$39*Cenas!H$43,2),0),"")</f>
        <v/>
      </c>
      <c r="R209" s="147" t="str">
        <f>IF($AC209,IF(AND($I209&lt;&gt;"",$I209&lt;&gt;0),ROUND(ROUND($I209,3)*Cenas!$B$39*Cenas!I$43,2),0),"")</f>
        <v/>
      </c>
      <c r="U209" s="1" t="e">
        <f t="shared" si="25"/>
        <v>#REF!</v>
      </c>
      <c r="V209" s="1" t="b">
        <f t="shared" si="26"/>
        <v>0</v>
      </c>
      <c r="W209" s="1" t="b">
        <f t="shared" si="27"/>
        <v>0</v>
      </c>
      <c r="X209" s="1" t="e">
        <f>OR(AND(Z209,AA209,#REF!&gt;=0.35*'Daļu izvēle'!J206),NOT(Y209))</f>
        <v>#REF!</v>
      </c>
      <c r="Y209" s="1" t="b">
        <f>AND(NOT(ISBLANK('Daļu izvēle'!AC206)),A209="x")</f>
        <v>0</v>
      </c>
      <c r="Z209" t="b">
        <f t="shared" si="28"/>
        <v>1</v>
      </c>
      <c r="AA209" t="b">
        <f t="shared" si="29"/>
        <v>1</v>
      </c>
      <c r="AC209" s="57" t="b">
        <f>AND($A209="x",'Daļu izvēle'!AC206&lt;&gt;"",'Daļu izvēle'!AC206&lt;&gt;0)</f>
        <v>0</v>
      </c>
      <c r="AD209" s="57" t="b">
        <f t="shared" si="30"/>
        <v>0</v>
      </c>
      <c r="AE209" s="57" t="b">
        <f t="shared" si="31"/>
        <v>1</v>
      </c>
    </row>
    <row r="210" spans="1:31" hidden="1" x14ac:dyDescent="0.3">
      <c r="A210" s="324" t="str">
        <f>SUBSTITUTE('Daļu izvēle'!A207,"0","")</f>
        <v/>
      </c>
      <c r="B210" s="365">
        <f>'Daļu izvēle'!B207</f>
        <v>199</v>
      </c>
      <c r="C210" s="365" t="str">
        <f>'Daļu izvēle'!C207</f>
        <v>Zemgale</v>
      </c>
      <c r="D210" s="366" t="str">
        <f>'Daļu izvēle'!D207</f>
        <v>Kandavas</v>
      </c>
      <c r="E210" s="467">
        <f>'Daļu izvēle'!AC207</f>
        <v>0</v>
      </c>
      <c r="F210" s="467">
        <f>'Daļu izvēle'!AD207</f>
        <v>0</v>
      </c>
      <c r="G210" s="125">
        <f>'Daļu izvēle'!AE207</f>
        <v>0</v>
      </c>
      <c r="H210" s="126">
        <f>'Daļu izvēle'!AF207</f>
        <v>0</v>
      </c>
      <c r="I210" s="383"/>
      <c r="J210" s="477">
        <f t="shared" si="24"/>
        <v>0</v>
      </c>
      <c r="K210" s="124" t="str">
        <f>IF($AC210,IF(AND($I210&lt;&gt;"",$I210&lt;&gt;0),ROUND(ROUND($I210,3)*Cenas!$B$39*Cenas!B$43,2),0),"")</f>
        <v/>
      </c>
      <c r="L210" s="124" t="str">
        <f>IF($AC210,IF(AND($I210&lt;&gt;"",$I210&lt;&gt;0),ROUND(ROUND($I210,3)*Cenas!$B$39*Cenas!C$43,2),0),"")</f>
        <v/>
      </c>
      <c r="M210" s="124" t="str">
        <f>IF($AC210,IF(AND($I210&lt;&gt;"",$I210&lt;&gt;0),ROUND(ROUND($I210,3)*Cenas!$B$39*Cenas!D$43,2),0),"")</f>
        <v/>
      </c>
      <c r="N210" s="124" t="str">
        <f>IF($AC210,IF(AND($I210&lt;&gt;"",$I210&lt;&gt;0),ROUND(ROUND($I210,3)*Cenas!$B$39*Cenas!E$43,2),0),"")</f>
        <v/>
      </c>
      <c r="O210" s="124" t="str">
        <f>IF($AC210,IF(AND($I210&lt;&gt;"",$I210&lt;&gt;0),ROUND(ROUND($I210,3)*Cenas!$B$39*Cenas!F$43,2),0),"")</f>
        <v/>
      </c>
      <c r="P210" s="124" t="str">
        <f>IF($AC210,IF(AND($I210&lt;&gt;"",$I210&lt;&gt;0),ROUND(ROUND($I210,3)*Cenas!$B$39*Cenas!G$43,2),0),"")</f>
        <v/>
      </c>
      <c r="Q210" s="124" t="str">
        <f>IF($AC210,IF(AND($I210&lt;&gt;"",$I210&lt;&gt;0),ROUND(ROUND($I210,3)*Cenas!$B$39*Cenas!H$43,2),0),"")</f>
        <v/>
      </c>
      <c r="R210" s="147" t="str">
        <f>IF($AC210,IF(AND($I210&lt;&gt;"",$I210&lt;&gt;0),ROUND(ROUND($I210,3)*Cenas!$B$39*Cenas!I$43,2),0),"")</f>
        <v/>
      </c>
      <c r="U210" s="1" t="e">
        <f t="shared" si="25"/>
        <v>#REF!</v>
      </c>
      <c r="V210" s="1" t="b">
        <f t="shared" si="26"/>
        <v>0</v>
      </c>
      <c r="W210" s="1" t="b">
        <f t="shared" si="27"/>
        <v>0</v>
      </c>
      <c r="X210" s="1" t="e">
        <f>OR(AND(Z210,AA210,#REF!&gt;=0.35*'Daļu izvēle'!J207),NOT(Y210))</f>
        <v>#REF!</v>
      </c>
      <c r="Y210" s="1" t="b">
        <f>AND(NOT(ISBLANK('Daļu izvēle'!AC207)),A210="x")</f>
        <v>0</v>
      </c>
      <c r="Z210" t="b">
        <f t="shared" si="28"/>
        <v>1</v>
      </c>
      <c r="AA210" t="b">
        <f t="shared" si="29"/>
        <v>1</v>
      </c>
      <c r="AC210" s="57" t="b">
        <f>AND($A210="x",'Daļu izvēle'!AC207&lt;&gt;"",'Daļu izvēle'!AC207&lt;&gt;0)</f>
        <v>0</v>
      </c>
      <c r="AD210" s="57" t="b">
        <f t="shared" si="30"/>
        <v>0</v>
      </c>
      <c r="AE210" s="57" t="b">
        <f t="shared" si="31"/>
        <v>1</v>
      </c>
    </row>
    <row r="211" spans="1:31" hidden="1" x14ac:dyDescent="0.3">
      <c r="A211" s="324" t="str">
        <f>SUBSTITUTE('Daļu izvēle'!A208,"0","")</f>
        <v/>
      </c>
      <c r="B211" s="365">
        <f>'Daļu izvēle'!B208</f>
        <v>200</v>
      </c>
      <c r="C211" s="365" t="str">
        <f>'Daļu izvēle'!C208</f>
        <v>Zemgale</v>
      </c>
      <c r="D211" s="366" t="str">
        <f>'Daļu izvēle'!D208</f>
        <v>Kandavas</v>
      </c>
      <c r="E211" s="467">
        <f>'Daļu izvēle'!AC208</f>
        <v>0</v>
      </c>
      <c r="F211" s="467">
        <f>'Daļu izvēle'!AD208</f>
        <v>0</v>
      </c>
      <c r="G211" s="125">
        <f>'Daļu izvēle'!AE208</f>
        <v>0</v>
      </c>
      <c r="H211" s="126">
        <f>'Daļu izvēle'!AF208</f>
        <v>0</v>
      </c>
      <c r="I211" s="383"/>
      <c r="J211" s="477">
        <f t="shared" si="24"/>
        <v>0</v>
      </c>
      <c r="K211" s="124" t="str">
        <f>IF($AC211,IF(AND($I211&lt;&gt;"",$I211&lt;&gt;0),ROUND(ROUND($I211,3)*Cenas!$B$39*Cenas!B$43,2),0),"")</f>
        <v/>
      </c>
      <c r="L211" s="124" t="str">
        <f>IF($AC211,IF(AND($I211&lt;&gt;"",$I211&lt;&gt;0),ROUND(ROUND($I211,3)*Cenas!$B$39*Cenas!C$43,2),0),"")</f>
        <v/>
      </c>
      <c r="M211" s="124" t="str">
        <f>IF($AC211,IF(AND($I211&lt;&gt;"",$I211&lt;&gt;0),ROUND(ROUND($I211,3)*Cenas!$B$39*Cenas!D$43,2),0),"")</f>
        <v/>
      </c>
      <c r="N211" s="124" t="str">
        <f>IF($AC211,IF(AND($I211&lt;&gt;"",$I211&lt;&gt;0),ROUND(ROUND($I211,3)*Cenas!$B$39*Cenas!E$43,2),0),"")</f>
        <v/>
      </c>
      <c r="O211" s="124" t="str">
        <f>IF($AC211,IF(AND($I211&lt;&gt;"",$I211&lt;&gt;0),ROUND(ROUND($I211,3)*Cenas!$B$39*Cenas!F$43,2),0),"")</f>
        <v/>
      </c>
      <c r="P211" s="124" t="str">
        <f>IF($AC211,IF(AND($I211&lt;&gt;"",$I211&lt;&gt;0),ROUND(ROUND($I211,3)*Cenas!$B$39*Cenas!G$43,2),0),"")</f>
        <v/>
      </c>
      <c r="Q211" s="124" t="str">
        <f>IF($AC211,IF(AND($I211&lt;&gt;"",$I211&lt;&gt;0),ROUND(ROUND($I211,3)*Cenas!$B$39*Cenas!H$43,2),0),"")</f>
        <v/>
      </c>
      <c r="R211" s="147" t="str">
        <f>IF($AC211,IF(AND($I211&lt;&gt;"",$I211&lt;&gt;0),ROUND(ROUND($I211,3)*Cenas!$B$39*Cenas!I$43,2),0),"")</f>
        <v/>
      </c>
      <c r="U211" s="1" t="e">
        <f t="shared" si="25"/>
        <v>#REF!</v>
      </c>
      <c r="V211" s="1" t="b">
        <f t="shared" si="26"/>
        <v>0</v>
      </c>
      <c r="W211" s="1" t="b">
        <f t="shared" si="27"/>
        <v>0</v>
      </c>
      <c r="X211" s="1" t="e">
        <f>OR(AND(Z211,AA211,#REF!&gt;=0.35*'Daļu izvēle'!J208),NOT(Y211))</f>
        <v>#REF!</v>
      </c>
      <c r="Y211" s="1" t="b">
        <f>AND(NOT(ISBLANK('Daļu izvēle'!AC208)),A211="x")</f>
        <v>0</v>
      </c>
      <c r="Z211" t="b">
        <f t="shared" si="28"/>
        <v>1</v>
      </c>
      <c r="AA211" t="b">
        <f t="shared" si="29"/>
        <v>1</v>
      </c>
      <c r="AC211" s="57" t="b">
        <f>AND($A211="x",'Daļu izvēle'!AC208&lt;&gt;"",'Daļu izvēle'!AC208&lt;&gt;0)</f>
        <v>0</v>
      </c>
      <c r="AD211" s="57" t="b">
        <f t="shared" si="30"/>
        <v>0</v>
      </c>
      <c r="AE211" s="57" t="b">
        <f t="shared" si="31"/>
        <v>1</v>
      </c>
    </row>
    <row r="212" spans="1:31" hidden="1" x14ac:dyDescent="0.3">
      <c r="A212" s="324" t="str">
        <f>SUBSTITUTE('Daļu izvēle'!A209,"0","")</f>
        <v/>
      </c>
      <c r="B212" s="365">
        <f>'Daļu izvēle'!B209</f>
        <v>201</v>
      </c>
      <c r="C212" s="365" t="str">
        <f>'Daļu izvēle'!C209</f>
        <v>Zemgale</v>
      </c>
      <c r="D212" s="366" t="str">
        <f>'Daļu izvēle'!D209</f>
        <v>Kandavas</v>
      </c>
      <c r="E212" s="467">
        <f>'Daļu izvēle'!AC209</f>
        <v>0</v>
      </c>
      <c r="F212" s="467">
        <f>'Daļu izvēle'!AD209</f>
        <v>0</v>
      </c>
      <c r="G212" s="125">
        <f>'Daļu izvēle'!AE209</f>
        <v>0</v>
      </c>
      <c r="H212" s="126">
        <f>'Daļu izvēle'!AF209</f>
        <v>0</v>
      </c>
      <c r="I212" s="383"/>
      <c r="J212" s="477">
        <f t="shared" si="24"/>
        <v>0</v>
      </c>
      <c r="K212" s="124" t="str">
        <f>IF($AC212,IF(AND($I212&lt;&gt;"",$I212&lt;&gt;0),ROUND(ROUND($I212,3)*Cenas!$B$39*Cenas!B$43,2),0),"")</f>
        <v/>
      </c>
      <c r="L212" s="124" t="str">
        <f>IF($AC212,IF(AND($I212&lt;&gt;"",$I212&lt;&gt;0),ROUND(ROUND($I212,3)*Cenas!$B$39*Cenas!C$43,2),0),"")</f>
        <v/>
      </c>
      <c r="M212" s="124" t="str">
        <f>IF($AC212,IF(AND($I212&lt;&gt;"",$I212&lt;&gt;0),ROUND(ROUND($I212,3)*Cenas!$B$39*Cenas!D$43,2),0),"")</f>
        <v/>
      </c>
      <c r="N212" s="124" t="str">
        <f>IF($AC212,IF(AND($I212&lt;&gt;"",$I212&lt;&gt;0),ROUND(ROUND($I212,3)*Cenas!$B$39*Cenas!E$43,2),0),"")</f>
        <v/>
      </c>
      <c r="O212" s="124" t="str">
        <f>IF($AC212,IF(AND($I212&lt;&gt;"",$I212&lt;&gt;0),ROUND(ROUND($I212,3)*Cenas!$B$39*Cenas!F$43,2),0),"")</f>
        <v/>
      </c>
      <c r="P212" s="124" t="str">
        <f>IF($AC212,IF(AND($I212&lt;&gt;"",$I212&lt;&gt;0),ROUND(ROUND($I212,3)*Cenas!$B$39*Cenas!G$43,2),0),"")</f>
        <v/>
      </c>
      <c r="Q212" s="124" t="str">
        <f>IF($AC212,IF(AND($I212&lt;&gt;"",$I212&lt;&gt;0),ROUND(ROUND($I212,3)*Cenas!$B$39*Cenas!H$43,2),0),"")</f>
        <v/>
      </c>
      <c r="R212" s="147" t="str">
        <f>IF($AC212,IF(AND($I212&lt;&gt;"",$I212&lt;&gt;0),ROUND(ROUND($I212,3)*Cenas!$B$39*Cenas!I$43,2),0),"")</f>
        <v/>
      </c>
      <c r="U212" s="1" t="e">
        <f t="shared" si="25"/>
        <v>#REF!</v>
      </c>
      <c r="V212" s="1" t="b">
        <f t="shared" si="26"/>
        <v>0</v>
      </c>
      <c r="W212" s="1" t="b">
        <f t="shared" si="27"/>
        <v>0</v>
      </c>
      <c r="X212" s="1" t="e">
        <f>OR(AND(Z212,AA212,#REF!&gt;=0.35*'Daļu izvēle'!J209),NOT(Y212))</f>
        <v>#REF!</v>
      </c>
      <c r="Y212" s="1" t="b">
        <f>AND(NOT(ISBLANK('Daļu izvēle'!AC209)),A212="x")</f>
        <v>0</v>
      </c>
      <c r="Z212" t="b">
        <f t="shared" si="28"/>
        <v>1</v>
      </c>
      <c r="AA212" t="b">
        <f t="shared" si="29"/>
        <v>1</v>
      </c>
      <c r="AC212" s="57" t="b">
        <f>AND($A212="x",'Daļu izvēle'!AC209&lt;&gt;"",'Daļu izvēle'!AC209&lt;&gt;0)</f>
        <v>0</v>
      </c>
      <c r="AD212" s="57" t="b">
        <f t="shared" si="30"/>
        <v>0</v>
      </c>
      <c r="AE212" s="57" t="b">
        <f t="shared" si="31"/>
        <v>1</v>
      </c>
    </row>
    <row r="213" spans="1:31" hidden="1" x14ac:dyDescent="0.3">
      <c r="A213" s="324" t="str">
        <f>SUBSTITUTE('Daļu izvēle'!A210,"0","")</f>
        <v/>
      </c>
      <c r="B213" s="365">
        <f>'Daļu izvēle'!B210</f>
        <v>202</v>
      </c>
      <c r="C213" s="365" t="str">
        <f>'Daļu izvēle'!C210</f>
        <v>Zemgale</v>
      </c>
      <c r="D213" s="366" t="str">
        <f>'Daļu izvēle'!D210</f>
        <v>Kandavas</v>
      </c>
      <c r="E213" s="467">
        <f>'Daļu izvēle'!AC210</f>
        <v>0</v>
      </c>
      <c r="F213" s="467">
        <f>'Daļu izvēle'!AD210</f>
        <v>0</v>
      </c>
      <c r="G213" s="125">
        <f>'Daļu izvēle'!AE210</f>
        <v>0</v>
      </c>
      <c r="H213" s="126">
        <f>'Daļu izvēle'!AF210</f>
        <v>0</v>
      </c>
      <c r="I213" s="383"/>
      <c r="J213" s="477">
        <f t="shared" si="24"/>
        <v>0</v>
      </c>
      <c r="K213" s="124" t="str">
        <f>IF($AC213,IF(AND($I213&lt;&gt;"",$I213&lt;&gt;0),ROUND(ROUND($I213,3)*Cenas!$B$39*Cenas!B$43,2),0),"")</f>
        <v/>
      </c>
      <c r="L213" s="124" t="str">
        <f>IF($AC213,IF(AND($I213&lt;&gt;"",$I213&lt;&gt;0),ROUND(ROUND($I213,3)*Cenas!$B$39*Cenas!C$43,2),0),"")</f>
        <v/>
      </c>
      <c r="M213" s="124" t="str">
        <f>IF($AC213,IF(AND($I213&lt;&gt;"",$I213&lt;&gt;0),ROUND(ROUND($I213,3)*Cenas!$B$39*Cenas!D$43,2),0),"")</f>
        <v/>
      </c>
      <c r="N213" s="124" t="str">
        <f>IF($AC213,IF(AND($I213&lt;&gt;"",$I213&lt;&gt;0),ROUND(ROUND($I213,3)*Cenas!$B$39*Cenas!E$43,2),0),"")</f>
        <v/>
      </c>
      <c r="O213" s="124" t="str">
        <f>IF($AC213,IF(AND($I213&lt;&gt;"",$I213&lt;&gt;0),ROUND(ROUND($I213,3)*Cenas!$B$39*Cenas!F$43,2),0),"")</f>
        <v/>
      </c>
      <c r="P213" s="124" t="str">
        <f>IF($AC213,IF(AND($I213&lt;&gt;"",$I213&lt;&gt;0),ROUND(ROUND($I213,3)*Cenas!$B$39*Cenas!G$43,2),0),"")</f>
        <v/>
      </c>
      <c r="Q213" s="124" t="str">
        <f>IF($AC213,IF(AND($I213&lt;&gt;"",$I213&lt;&gt;0),ROUND(ROUND($I213,3)*Cenas!$B$39*Cenas!H$43,2),0),"")</f>
        <v/>
      </c>
      <c r="R213" s="147" t="str">
        <f>IF($AC213,IF(AND($I213&lt;&gt;"",$I213&lt;&gt;0),ROUND(ROUND($I213,3)*Cenas!$B$39*Cenas!I$43,2),0),"")</f>
        <v/>
      </c>
      <c r="U213" s="1" t="e">
        <f t="shared" si="25"/>
        <v>#REF!</v>
      </c>
      <c r="V213" s="1" t="b">
        <f t="shared" si="26"/>
        <v>0</v>
      </c>
      <c r="W213" s="1" t="b">
        <f t="shared" si="27"/>
        <v>0</v>
      </c>
      <c r="X213" s="1" t="e">
        <f>OR(AND(Z213,AA213,#REF!&gt;=0.35*'Daļu izvēle'!J210),NOT(Y213))</f>
        <v>#REF!</v>
      </c>
      <c r="Y213" s="1" t="b">
        <f>AND(NOT(ISBLANK('Daļu izvēle'!AC210)),A213="x")</f>
        <v>0</v>
      </c>
      <c r="Z213" t="b">
        <f t="shared" si="28"/>
        <v>1</v>
      </c>
      <c r="AA213" t="b">
        <f t="shared" si="29"/>
        <v>1</v>
      </c>
      <c r="AC213" s="57" t="b">
        <f>AND($A213="x",'Daļu izvēle'!AC210&lt;&gt;"",'Daļu izvēle'!AC210&lt;&gt;0)</f>
        <v>0</v>
      </c>
      <c r="AD213" s="57" t="b">
        <f t="shared" si="30"/>
        <v>0</v>
      </c>
      <c r="AE213" s="57" t="b">
        <f t="shared" si="31"/>
        <v>1</v>
      </c>
    </row>
    <row r="214" spans="1:31" hidden="1" x14ac:dyDescent="0.3">
      <c r="A214" s="324" t="str">
        <f>SUBSTITUTE('Daļu izvēle'!A211,"0","")</f>
        <v/>
      </c>
      <c r="B214" s="365">
        <f>'Daļu izvēle'!B211</f>
        <v>203</v>
      </c>
      <c r="C214" s="365" t="str">
        <f>'Daļu izvēle'!C211</f>
        <v>Zemgale</v>
      </c>
      <c r="D214" s="366" t="str">
        <f>'Daļu izvēle'!D211</f>
        <v>Kandavas</v>
      </c>
      <c r="E214" s="467">
        <f>'Daļu izvēle'!AC211</f>
        <v>20</v>
      </c>
      <c r="F214" s="467">
        <f>'Daļu izvēle'!AD211</f>
        <v>0</v>
      </c>
      <c r="G214" s="125">
        <f>'Daļu izvēle'!AE211</f>
        <v>0</v>
      </c>
      <c r="H214" s="126">
        <f>'Daļu izvēle'!AF211</f>
        <v>0</v>
      </c>
      <c r="I214" s="383"/>
      <c r="J214" s="477">
        <f t="shared" si="24"/>
        <v>0</v>
      </c>
      <c r="K214" s="124" t="str">
        <f>IF($AC214,IF(AND($I214&lt;&gt;"",$I214&lt;&gt;0),ROUND(ROUND($I214,3)*Cenas!$B$39*Cenas!B$43,2),0),"")</f>
        <v/>
      </c>
      <c r="L214" s="124" t="str">
        <f>IF($AC214,IF(AND($I214&lt;&gt;"",$I214&lt;&gt;0),ROUND(ROUND($I214,3)*Cenas!$B$39*Cenas!C$43,2),0),"")</f>
        <v/>
      </c>
      <c r="M214" s="124" t="str">
        <f>IF($AC214,IF(AND($I214&lt;&gt;"",$I214&lt;&gt;0),ROUND(ROUND($I214,3)*Cenas!$B$39*Cenas!D$43,2),0),"")</f>
        <v/>
      </c>
      <c r="N214" s="124" t="str">
        <f>IF($AC214,IF(AND($I214&lt;&gt;"",$I214&lt;&gt;0),ROUND(ROUND($I214,3)*Cenas!$B$39*Cenas!E$43,2),0),"")</f>
        <v/>
      </c>
      <c r="O214" s="124" t="str">
        <f>IF($AC214,IF(AND($I214&lt;&gt;"",$I214&lt;&gt;0),ROUND(ROUND($I214,3)*Cenas!$B$39*Cenas!F$43,2),0),"")</f>
        <v/>
      </c>
      <c r="P214" s="124" t="str">
        <f>IF($AC214,IF(AND($I214&lt;&gt;"",$I214&lt;&gt;0),ROUND(ROUND($I214,3)*Cenas!$B$39*Cenas!G$43,2),0),"")</f>
        <v/>
      </c>
      <c r="Q214" s="124" t="str">
        <f>IF($AC214,IF(AND($I214&lt;&gt;"",$I214&lt;&gt;0),ROUND(ROUND($I214,3)*Cenas!$B$39*Cenas!H$43,2),0),"")</f>
        <v/>
      </c>
      <c r="R214" s="147" t="str">
        <f>IF($AC214,IF(AND($I214&lt;&gt;"",$I214&lt;&gt;0),ROUND(ROUND($I214,3)*Cenas!$B$39*Cenas!I$43,2),0),"")</f>
        <v/>
      </c>
      <c r="U214" s="1" t="e">
        <f t="shared" si="25"/>
        <v>#REF!</v>
      </c>
      <c r="V214" s="1" t="b">
        <f t="shared" si="26"/>
        <v>0</v>
      </c>
      <c r="W214" s="1" t="b">
        <f t="shared" si="27"/>
        <v>0</v>
      </c>
      <c r="X214" s="1" t="e">
        <f>OR(AND(Z214,AA214,#REF!&gt;=0.35*'Daļu izvēle'!J211),NOT(Y214))</f>
        <v>#REF!</v>
      </c>
      <c r="Y214" s="1" t="b">
        <f>AND(NOT(ISBLANK('Daļu izvēle'!AC211)),A214="x")</f>
        <v>0</v>
      </c>
      <c r="Z214" t="b">
        <f t="shared" si="28"/>
        <v>1</v>
      </c>
      <c r="AA214" t="b">
        <f t="shared" si="29"/>
        <v>1</v>
      </c>
      <c r="AC214" s="57" t="b">
        <f>AND($A214="x",'Daļu izvēle'!AC211&lt;&gt;"",'Daļu izvēle'!AC211&lt;&gt;0)</f>
        <v>0</v>
      </c>
      <c r="AD214" s="57" t="b">
        <f t="shared" si="30"/>
        <v>0</v>
      </c>
      <c r="AE214" s="57" t="b">
        <f t="shared" si="31"/>
        <v>1</v>
      </c>
    </row>
    <row r="215" spans="1:31" hidden="1" x14ac:dyDescent="0.3">
      <c r="A215" s="324" t="str">
        <f>SUBSTITUTE('Daļu izvēle'!A212,"0","")</f>
        <v/>
      </c>
      <c r="B215" s="365">
        <f>'Daļu izvēle'!B212</f>
        <v>204</v>
      </c>
      <c r="C215" s="365" t="str">
        <f>'Daļu izvēle'!C212</f>
        <v>Zemgale</v>
      </c>
      <c r="D215" s="366" t="str">
        <f>'Daļu izvēle'!D212</f>
        <v>Kandavas</v>
      </c>
      <c r="E215" s="467">
        <f>'Daļu izvēle'!AC212</f>
        <v>30</v>
      </c>
      <c r="F215" s="467">
        <f>'Daļu izvēle'!AD212</f>
        <v>0</v>
      </c>
      <c r="G215" s="125">
        <f>'Daļu izvēle'!AE212</f>
        <v>0</v>
      </c>
      <c r="H215" s="126">
        <f>'Daļu izvēle'!AF212</f>
        <v>0</v>
      </c>
      <c r="I215" s="383"/>
      <c r="J215" s="477">
        <f t="shared" si="24"/>
        <v>0</v>
      </c>
      <c r="K215" s="124" t="str">
        <f>IF($AC215,IF(AND($I215&lt;&gt;"",$I215&lt;&gt;0),ROUND(ROUND($I215,3)*Cenas!$B$39*Cenas!B$43,2),0),"")</f>
        <v/>
      </c>
      <c r="L215" s="124" t="str">
        <f>IF($AC215,IF(AND($I215&lt;&gt;"",$I215&lt;&gt;0),ROUND(ROUND($I215,3)*Cenas!$B$39*Cenas!C$43,2),0),"")</f>
        <v/>
      </c>
      <c r="M215" s="124" t="str">
        <f>IF($AC215,IF(AND($I215&lt;&gt;"",$I215&lt;&gt;0),ROUND(ROUND($I215,3)*Cenas!$B$39*Cenas!D$43,2),0),"")</f>
        <v/>
      </c>
      <c r="N215" s="124" t="str">
        <f>IF($AC215,IF(AND($I215&lt;&gt;"",$I215&lt;&gt;0),ROUND(ROUND($I215,3)*Cenas!$B$39*Cenas!E$43,2),0),"")</f>
        <v/>
      </c>
      <c r="O215" s="124" t="str">
        <f>IF($AC215,IF(AND($I215&lt;&gt;"",$I215&lt;&gt;0),ROUND(ROUND($I215,3)*Cenas!$B$39*Cenas!F$43,2),0),"")</f>
        <v/>
      </c>
      <c r="P215" s="124" t="str">
        <f>IF($AC215,IF(AND($I215&lt;&gt;"",$I215&lt;&gt;0),ROUND(ROUND($I215,3)*Cenas!$B$39*Cenas!G$43,2),0),"")</f>
        <v/>
      </c>
      <c r="Q215" s="124" t="str">
        <f>IF($AC215,IF(AND($I215&lt;&gt;"",$I215&lt;&gt;0),ROUND(ROUND($I215,3)*Cenas!$B$39*Cenas!H$43,2),0),"")</f>
        <v/>
      </c>
      <c r="R215" s="147" t="str">
        <f>IF($AC215,IF(AND($I215&lt;&gt;"",$I215&lt;&gt;0),ROUND(ROUND($I215,3)*Cenas!$B$39*Cenas!I$43,2),0),"")</f>
        <v/>
      </c>
      <c r="U215" s="1" t="e">
        <f t="shared" si="25"/>
        <v>#REF!</v>
      </c>
      <c r="V215" s="1" t="b">
        <f t="shared" si="26"/>
        <v>0</v>
      </c>
      <c r="W215" s="1" t="b">
        <f t="shared" si="27"/>
        <v>0</v>
      </c>
      <c r="X215" s="1" t="e">
        <f>OR(AND(Z215,AA215,#REF!&gt;=0.35*'Daļu izvēle'!J212),NOT(Y215))</f>
        <v>#REF!</v>
      </c>
      <c r="Y215" s="1" t="b">
        <f>AND(NOT(ISBLANK('Daļu izvēle'!AC212)),A215="x")</f>
        <v>0</v>
      </c>
      <c r="Z215" t="b">
        <f t="shared" si="28"/>
        <v>1</v>
      </c>
      <c r="AA215" t="b">
        <f t="shared" si="29"/>
        <v>1</v>
      </c>
      <c r="AC215" s="57" t="b">
        <f>AND($A215="x",'Daļu izvēle'!AC212&lt;&gt;"",'Daļu izvēle'!AC212&lt;&gt;0)</f>
        <v>0</v>
      </c>
      <c r="AD215" s="57" t="b">
        <f t="shared" si="30"/>
        <v>0</v>
      </c>
      <c r="AE215" s="57" t="b">
        <f t="shared" si="31"/>
        <v>1</v>
      </c>
    </row>
    <row r="216" spans="1:31" hidden="1" x14ac:dyDescent="0.3">
      <c r="A216" s="324" t="str">
        <f>SUBSTITUTE('Daļu izvēle'!A213,"0","")</f>
        <v/>
      </c>
      <c r="B216" s="365">
        <f>'Daļu izvēle'!B213</f>
        <v>205</v>
      </c>
      <c r="C216" s="365" t="str">
        <f>'Daļu izvēle'!C213</f>
        <v>Zemgale</v>
      </c>
      <c r="D216" s="366" t="str">
        <f>'Daļu izvēle'!D213</f>
        <v>Kandavas</v>
      </c>
      <c r="E216" s="467">
        <f>'Daļu izvēle'!AC213</f>
        <v>0</v>
      </c>
      <c r="F216" s="467">
        <f>'Daļu izvēle'!AD213</f>
        <v>0</v>
      </c>
      <c r="G216" s="125">
        <f>'Daļu izvēle'!AE213</f>
        <v>0</v>
      </c>
      <c r="H216" s="126">
        <f>'Daļu izvēle'!AF213</f>
        <v>0</v>
      </c>
      <c r="I216" s="383"/>
      <c r="J216" s="477">
        <f t="shared" si="24"/>
        <v>0</v>
      </c>
      <c r="K216" s="124" t="str">
        <f>IF($AC216,IF(AND($I216&lt;&gt;"",$I216&lt;&gt;0),ROUND(ROUND($I216,3)*Cenas!$B$39*Cenas!B$43,2),0),"")</f>
        <v/>
      </c>
      <c r="L216" s="124" t="str">
        <f>IF($AC216,IF(AND($I216&lt;&gt;"",$I216&lt;&gt;0),ROUND(ROUND($I216,3)*Cenas!$B$39*Cenas!C$43,2),0),"")</f>
        <v/>
      </c>
      <c r="M216" s="124" t="str">
        <f>IF($AC216,IF(AND($I216&lt;&gt;"",$I216&lt;&gt;0),ROUND(ROUND($I216,3)*Cenas!$B$39*Cenas!D$43,2),0),"")</f>
        <v/>
      </c>
      <c r="N216" s="124" t="str">
        <f>IF($AC216,IF(AND($I216&lt;&gt;"",$I216&lt;&gt;0),ROUND(ROUND($I216,3)*Cenas!$B$39*Cenas!E$43,2),0),"")</f>
        <v/>
      </c>
      <c r="O216" s="124" t="str">
        <f>IF($AC216,IF(AND($I216&lt;&gt;"",$I216&lt;&gt;0),ROUND(ROUND($I216,3)*Cenas!$B$39*Cenas!F$43,2),0),"")</f>
        <v/>
      </c>
      <c r="P216" s="124" t="str">
        <f>IF($AC216,IF(AND($I216&lt;&gt;"",$I216&lt;&gt;0),ROUND(ROUND($I216,3)*Cenas!$B$39*Cenas!G$43,2),0),"")</f>
        <v/>
      </c>
      <c r="Q216" s="124" t="str">
        <f>IF($AC216,IF(AND($I216&lt;&gt;"",$I216&lt;&gt;0),ROUND(ROUND($I216,3)*Cenas!$B$39*Cenas!H$43,2),0),"")</f>
        <v/>
      </c>
      <c r="R216" s="147" t="str">
        <f>IF($AC216,IF(AND($I216&lt;&gt;"",$I216&lt;&gt;0),ROUND(ROUND($I216,3)*Cenas!$B$39*Cenas!I$43,2),0),"")</f>
        <v/>
      </c>
      <c r="U216" s="1" t="e">
        <f t="shared" si="25"/>
        <v>#REF!</v>
      </c>
      <c r="V216" s="1" t="b">
        <f t="shared" si="26"/>
        <v>0</v>
      </c>
      <c r="W216" s="1" t="b">
        <f t="shared" si="27"/>
        <v>0</v>
      </c>
      <c r="X216" s="1" t="e">
        <f>OR(AND(Z216,AA216,#REF!&gt;=0.35*'Daļu izvēle'!J213),NOT(Y216))</f>
        <v>#REF!</v>
      </c>
      <c r="Y216" s="1" t="b">
        <f>AND(NOT(ISBLANK('Daļu izvēle'!AC213)),A216="x")</f>
        <v>0</v>
      </c>
      <c r="Z216" t="b">
        <f t="shared" si="28"/>
        <v>1</v>
      </c>
      <c r="AA216" t="b">
        <f t="shared" si="29"/>
        <v>1</v>
      </c>
      <c r="AC216" s="57" t="b">
        <f>AND($A216="x",'Daļu izvēle'!AC213&lt;&gt;"",'Daļu izvēle'!AC213&lt;&gt;0)</f>
        <v>0</v>
      </c>
      <c r="AD216" s="57" t="b">
        <f t="shared" si="30"/>
        <v>0</v>
      </c>
      <c r="AE216" s="57" t="b">
        <f t="shared" si="31"/>
        <v>1</v>
      </c>
    </row>
    <row r="217" spans="1:31" hidden="1" x14ac:dyDescent="0.3">
      <c r="A217" s="324" t="str">
        <f>SUBSTITUTE('Daļu izvēle'!A214,"0","")</f>
        <v/>
      </c>
      <c r="B217" s="365">
        <f>'Daļu izvēle'!B214</f>
        <v>206</v>
      </c>
      <c r="C217" s="365" t="str">
        <f>'Daļu izvēle'!C214</f>
        <v>Zemgale</v>
      </c>
      <c r="D217" s="366" t="str">
        <f>'Daļu izvēle'!D214</f>
        <v>Klīves</v>
      </c>
      <c r="E217" s="467">
        <f>'Daļu izvēle'!AC214</f>
        <v>0</v>
      </c>
      <c r="F217" s="467">
        <f>'Daļu izvēle'!AD214</f>
        <v>0</v>
      </c>
      <c r="G217" s="125">
        <f>'Daļu izvēle'!AE214</f>
        <v>0</v>
      </c>
      <c r="H217" s="126">
        <f>'Daļu izvēle'!AF214</f>
        <v>0</v>
      </c>
      <c r="I217" s="383"/>
      <c r="J217" s="477">
        <f t="shared" si="24"/>
        <v>0</v>
      </c>
      <c r="K217" s="124" t="str">
        <f>IF($AC217,IF(AND($I217&lt;&gt;"",$I217&lt;&gt;0),ROUND(ROUND($I217,3)*Cenas!$B$39*Cenas!B$43,2),0),"")</f>
        <v/>
      </c>
      <c r="L217" s="124" t="str">
        <f>IF($AC217,IF(AND($I217&lt;&gt;"",$I217&lt;&gt;0),ROUND(ROUND($I217,3)*Cenas!$B$39*Cenas!C$43,2),0),"")</f>
        <v/>
      </c>
      <c r="M217" s="124" t="str">
        <f>IF($AC217,IF(AND($I217&lt;&gt;"",$I217&lt;&gt;0),ROUND(ROUND($I217,3)*Cenas!$B$39*Cenas!D$43,2),0),"")</f>
        <v/>
      </c>
      <c r="N217" s="124" t="str">
        <f>IF($AC217,IF(AND($I217&lt;&gt;"",$I217&lt;&gt;0),ROUND(ROUND($I217,3)*Cenas!$B$39*Cenas!E$43,2),0),"")</f>
        <v/>
      </c>
      <c r="O217" s="124" t="str">
        <f>IF($AC217,IF(AND($I217&lt;&gt;"",$I217&lt;&gt;0),ROUND(ROUND($I217,3)*Cenas!$B$39*Cenas!F$43,2),0),"")</f>
        <v/>
      </c>
      <c r="P217" s="124" t="str">
        <f>IF($AC217,IF(AND($I217&lt;&gt;"",$I217&lt;&gt;0),ROUND(ROUND($I217,3)*Cenas!$B$39*Cenas!G$43,2),0),"")</f>
        <v/>
      </c>
      <c r="Q217" s="124" t="str">
        <f>IF($AC217,IF(AND($I217&lt;&gt;"",$I217&lt;&gt;0),ROUND(ROUND($I217,3)*Cenas!$B$39*Cenas!H$43,2),0),"")</f>
        <v/>
      </c>
      <c r="R217" s="147" t="str">
        <f>IF($AC217,IF(AND($I217&lt;&gt;"",$I217&lt;&gt;0),ROUND(ROUND($I217,3)*Cenas!$B$39*Cenas!I$43,2),0),"")</f>
        <v/>
      </c>
      <c r="U217" s="1" t="e">
        <f t="shared" si="25"/>
        <v>#REF!</v>
      </c>
      <c r="V217" s="1" t="b">
        <f t="shared" si="26"/>
        <v>0</v>
      </c>
      <c r="W217" s="1" t="b">
        <f t="shared" si="27"/>
        <v>0</v>
      </c>
      <c r="X217" s="1" t="e">
        <f>OR(AND(Z217,AA217,#REF!&gt;=0.35*'Daļu izvēle'!J214),NOT(Y217))</f>
        <v>#REF!</v>
      </c>
      <c r="Y217" s="1" t="b">
        <f>AND(NOT(ISBLANK('Daļu izvēle'!AC214)),A217="x")</f>
        <v>0</v>
      </c>
      <c r="Z217" t="b">
        <f t="shared" si="28"/>
        <v>1</v>
      </c>
      <c r="AA217" t="b">
        <f t="shared" si="29"/>
        <v>1</v>
      </c>
      <c r="AC217" s="57" t="b">
        <f>AND($A217="x",'Daļu izvēle'!AC214&lt;&gt;"",'Daļu izvēle'!AC214&lt;&gt;0)</f>
        <v>0</v>
      </c>
      <c r="AD217" s="57" t="b">
        <f t="shared" si="30"/>
        <v>0</v>
      </c>
      <c r="AE217" s="57" t="b">
        <f t="shared" si="31"/>
        <v>1</v>
      </c>
    </row>
    <row r="218" spans="1:31" hidden="1" x14ac:dyDescent="0.3">
      <c r="A218" s="324" t="str">
        <f>SUBSTITUTE('Daļu izvēle'!A215,"0","")</f>
        <v/>
      </c>
      <c r="B218" s="365">
        <f>'Daļu izvēle'!B215</f>
        <v>207</v>
      </c>
      <c r="C218" s="365" t="str">
        <f>'Daļu izvēle'!C215</f>
        <v>Zemgale</v>
      </c>
      <c r="D218" s="366" t="str">
        <f>'Daļu izvēle'!D215</f>
        <v>Klīves</v>
      </c>
      <c r="E218" s="467">
        <f>'Daļu izvēle'!AC215</f>
        <v>10</v>
      </c>
      <c r="F218" s="467">
        <f>'Daļu izvēle'!AD215</f>
        <v>10</v>
      </c>
      <c r="G218" s="125">
        <f>'Daļu izvēle'!AE215</f>
        <v>0</v>
      </c>
      <c r="H218" s="126">
        <f>'Daļu izvēle'!AF215</f>
        <v>0</v>
      </c>
      <c r="I218" s="383"/>
      <c r="J218" s="477">
        <f t="shared" si="24"/>
        <v>0</v>
      </c>
      <c r="K218" s="124" t="str">
        <f>IF($AC218,IF(AND($I218&lt;&gt;"",$I218&lt;&gt;0),ROUND(ROUND($I218,3)*Cenas!$B$39*Cenas!B$43,2),0),"")</f>
        <v/>
      </c>
      <c r="L218" s="124" t="str">
        <f>IF($AC218,IF(AND($I218&lt;&gt;"",$I218&lt;&gt;0),ROUND(ROUND($I218,3)*Cenas!$B$39*Cenas!C$43,2),0),"")</f>
        <v/>
      </c>
      <c r="M218" s="124" t="str">
        <f>IF($AC218,IF(AND($I218&lt;&gt;"",$I218&lt;&gt;0),ROUND(ROUND($I218,3)*Cenas!$B$39*Cenas!D$43,2),0),"")</f>
        <v/>
      </c>
      <c r="N218" s="124" t="str">
        <f>IF($AC218,IF(AND($I218&lt;&gt;"",$I218&lt;&gt;0),ROUND(ROUND($I218,3)*Cenas!$B$39*Cenas!E$43,2),0),"")</f>
        <v/>
      </c>
      <c r="O218" s="124" t="str">
        <f>IF($AC218,IF(AND($I218&lt;&gt;"",$I218&lt;&gt;0),ROUND(ROUND($I218,3)*Cenas!$B$39*Cenas!F$43,2),0),"")</f>
        <v/>
      </c>
      <c r="P218" s="124" t="str">
        <f>IF($AC218,IF(AND($I218&lt;&gt;"",$I218&lt;&gt;0),ROUND(ROUND($I218,3)*Cenas!$B$39*Cenas!G$43,2),0),"")</f>
        <v/>
      </c>
      <c r="Q218" s="124" t="str">
        <f>IF($AC218,IF(AND($I218&lt;&gt;"",$I218&lt;&gt;0),ROUND(ROUND($I218,3)*Cenas!$B$39*Cenas!H$43,2),0),"")</f>
        <v/>
      </c>
      <c r="R218" s="147" t="str">
        <f>IF($AC218,IF(AND($I218&lt;&gt;"",$I218&lt;&gt;0),ROUND(ROUND($I218,3)*Cenas!$B$39*Cenas!I$43,2),0),"")</f>
        <v/>
      </c>
      <c r="U218" s="1" t="e">
        <f t="shared" si="25"/>
        <v>#REF!</v>
      </c>
      <c r="V218" s="1" t="b">
        <f t="shared" si="26"/>
        <v>0</v>
      </c>
      <c r="W218" s="1" t="b">
        <f t="shared" si="27"/>
        <v>0</v>
      </c>
      <c r="X218" s="1" t="e">
        <f>OR(AND(Z218,AA218,#REF!&gt;=0.35*'Daļu izvēle'!J215),NOT(Y218))</f>
        <v>#REF!</v>
      </c>
      <c r="Y218" s="1" t="b">
        <f>AND(NOT(ISBLANK('Daļu izvēle'!AC215)),A218="x")</f>
        <v>0</v>
      </c>
      <c r="Z218" t="b">
        <f t="shared" si="28"/>
        <v>1</v>
      </c>
      <c r="AA218" t="b">
        <f t="shared" si="29"/>
        <v>1</v>
      </c>
      <c r="AC218" s="57" t="b">
        <f>AND($A218="x",'Daļu izvēle'!AC215&lt;&gt;"",'Daļu izvēle'!AC215&lt;&gt;0)</f>
        <v>0</v>
      </c>
      <c r="AD218" s="57" t="b">
        <f t="shared" si="30"/>
        <v>0</v>
      </c>
      <c r="AE218" s="57" t="b">
        <f t="shared" si="31"/>
        <v>1</v>
      </c>
    </row>
    <row r="219" spans="1:31" hidden="1" x14ac:dyDescent="0.3">
      <c r="A219" s="324" t="str">
        <f>SUBSTITUTE('Daļu izvēle'!A216,"0","")</f>
        <v/>
      </c>
      <c r="B219" s="365">
        <f>'Daļu izvēle'!B216</f>
        <v>208</v>
      </c>
      <c r="C219" s="365" t="str">
        <f>'Daļu izvēle'!C216</f>
        <v>Zemgale</v>
      </c>
      <c r="D219" s="366" t="str">
        <f>'Daļu izvēle'!D216</f>
        <v>Klīves</v>
      </c>
      <c r="E219" s="467">
        <f>'Daļu izvēle'!AC216</f>
        <v>10</v>
      </c>
      <c r="F219" s="467">
        <f>'Daļu izvēle'!AD216</f>
        <v>10</v>
      </c>
      <c r="G219" s="125">
        <f>'Daļu izvēle'!AE216</f>
        <v>0</v>
      </c>
      <c r="H219" s="126">
        <f>'Daļu izvēle'!AF216</f>
        <v>0</v>
      </c>
      <c r="I219" s="383"/>
      <c r="J219" s="477">
        <f t="shared" si="24"/>
        <v>0</v>
      </c>
      <c r="K219" s="124" t="str">
        <f>IF($AC219,IF(AND($I219&lt;&gt;"",$I219&lt;&gt;0),ROUND(ROUND($I219,3)*Cenas!$B$39*Cenas!B$43,2),0),"")</f>
        <v/>
      </c>
      <c r="L219" s="124" t="str">
        <f>IF($AC219,IF(AND($I219&lt;&gt;"",$I219&lt;&gt;0),ROUND(ROUND($I219,3)*Cenas!$B$39*Cenas!C$43,2),0),"")</f>
        <v/>
      </c>
      <c r="M219" s="124" t="str">
        <f>IF($AC219,IF(AND($I219&lt;&gt;"",$I219&lt;&gt;0),ROUND(ROUND($I219,3)*Cenas!$B$39*Cenas!D$43,2),0),"")</f>
        <v/>
      </c>
      <c r="N219" s="124" t="str">
        <f>IF($AC219,IF(AND($I219&lt;&gt;"",$I219&lt;&gt;0),ROUND(ROUND($I219,3)*Cenas!$B$39*Cenas!E$43,2),0),"")</f>
        <v/>
      </c>
      <c r="O219" s="124" t="str">
        <f>IF($AC219,IF(AND($I219&lt;&gt;"",$I219&lt;&gt;0),ROUND(ROUND($I219,3)*Cenas!$B$39*Cenas!F$43,2),0),"")</f>
        <v/>
      </c>
      <c r="P219" s="124" t="str">
        <f>IF($AC219,IF(AND($I219&lt;&gt;"",$I219&lt;&gt;0),ROUND(ROUND($I219,3)*Cenas!$B$39*Cenas!G$43,2),0),"")</f>
        <v/>
      </c>
      <c r="Q219" s="124" t="str">
        <f>IF($AC219,IF(AND($I219&lt;&gt;"",$I219&lt;&gt;0),ROUND(ROUND($I219,3)*Cenas!$B$39*Cenas!H$43,2),0),"")</f>
        <v/>
      </c>
      <c r="R219" s="147" t="str">
        <f>IF($AC219,IF(AND($I219&lt;&gt;"",$I219&lt;&gt;0),ROUND(ROUND($I219,3)*Cenas!$B$39*Cenas!I$43,2),0),"")</f>
        <v/>
      </c>
      <c r="U219" s="1" t="e">
        <f t="shared" si="25"/>
        <v>#REF!</v>
      </c>
      <c r="V219" s="1" t="b">
        <f t="shared" si="26"/>
        <v>0</v>
      </c>
      <c r="W219" s="1" t="b">
        <f t="shared" si="27"/>
        <v>0</v>
      </c>
      <c r="X219" s="1" t="e">
        <f>OR(AND(Z219,AA219,#REF!&gt;=0.35*'Daļu izvēle'!J216),NOT(Y219))</f>
        <v>#REF!</v>
      </c>
      <c r="Y219" s="1" t="b">
        <f>AND(NOT(ISBLANK('Daļu izvēle'!AC216)),A219="x")</f>
        <v>0</v>
      </c>
      <c r="Z219" t="b">
        <f t="shared" si="28"/>
        <v>1</v>
      </c>
      <c r="AA219" t="b">
        <f t="shared" si="29"/>
        <v>1</v>
      </c>
      <c r="AC219" s="57" t="b">
        <f>AND($A219="x",'Daļu izvēle'!AC216&lt;&gt;"",'Daļu izvēle'!AC216&lt;&gt;0)</f>
        <v>0</v>
      </c>
      <c r="AD219" s="57" t="b">
        <f t="shared" si="30"/>
        <v>0</v>
      </c>
      <c r="AE219" s="57" t="b">
        <f t="shared" si="31"/>
        <v>1</v>
      </c>
    </row>
    <row r="220" spans="1:31" hidden="1" x14ac:dyDescent="0.3">
      <c r="A220" s="324" t="str">
        <f>SUBSTITUTE('Daļu izvēle'!A217,"0","")</f>
        <v/>
      </c>
      <c r="B220" s="365">
        <f>'Daļu izvēle'!B217</f>
        <v>209</v>
      </c>
      <c r="C220" s="365" t="str">
        <f>'Daļu izvēle'!C217</f>
        <v>Zemgale</v>
      </c>
      <c r="D220" s="366" t="str">
        <f>'Daļu izvēle'!D217</f>
        <v>Klīves</v>
      </c>
      <c r="E220" s="467">
        <f>'Daļu izvēle'!AC217</f>
        <v>120</v>
      </c>
      <c r="F220" s="467">
        <f>'Daļu izvēle'!AD217</f>
        <v>110</v>
      </c>
      <c r="G220" s="125">
        <f>'Daļu izvēle'!AE217</f>
        <v>0</v>
      </c>
      <c r="H220" s="126">
        <f>'Daļu izvēle'!AF217</f>
        <v>0</v>
      </c>
      <c r="I220" s="383"/>
      <c r="J220" s="477">
        <f t="shared" si="24"/>
        <v>0</v>
      </c>
      <c r="K220" s="124" t="str">
        <f>IF($AC220,IF(AND($I220&lt;&gt;"",$I220&lt;&gt;0),ROUND(ROUND($I220,3)*Cenas!$B$39*Cenas!B$43,2),0),"")</f>
        <v/>
      </c>
      <c r="L220" s="124" t="str">
        <f>IF($AC220,IF(AND($I220&lt;&gt;"",$I220&lt;&gt;0),ROUND(ROUND($I220,3)*Cenas!$B$39*Cenas!C$43,2),0),"")</f>
        <v/>
      </c>
      <c r="M220" s="124" t="str">
        <f>IF($AC220,IF(AND($I220&lt;&gt;"",$I220&lt;&gt;0),ROUND(ROUND($I220,3)*Cenas!$B$39*Cenas!D$43,2),0),"")</f>
        <v/>
      </c>
      <c r="N220" s="124" t="str">
        <f>IF($AC220,IF(AND($I220&lt;&gt;"",$I220&lt;&gt;0),ROUND(ROUND($I220,3)*Cenas!$B$39*Cenas!E$43,2),0),"")</f>
        <v/>
      </c>
      <c r="O220" s="124" t="str">
        <f>IF($AC220,IF(AND($I220&lt;&gt;"",$I220&lt;&gt;0),ROUND(ROUND($I220,3)*Cenas!$B$39*Cenas!F$43,2),0),"")</f>
        <v/>
      </c>
      <c r="P220" s="124" t="str">
        <f>IF($AC220,IF(AND($I220&lt;&gt;"",$I220&lt;&gt;0),ROUND(ROUND($I220,3)*Cenas!$B$39*Cenas!G$43,2),0),"")</f>
        <v/>
      </c>
      <c r="Q220" s="124" t="str">
        <f>IF($AC220,IF(AND($I220&lt;&gt;"",$I220&lt;&gt;0),ROUND(ROUND($I220,3)*Cenas!$B$39*Cenas!H$43,2),0),"")</f>
        <v/>
      </c>
      <c r="R220" s="147" t="str">
        <f>IF($AC220,IF(AND($I220&lt;&gt;"",$I220&lt;&gt;0),ROUND(ROUND($I220,3)*Cenas!$B$39*Cenas!I$43,2),0),"")</f>
        <v/>
      </c>
      <c r="U220" s="1" t="e">
        <f t="shared" si="25"/>
        <v>#REF!</v>
      </c>
      <c r="V220" s="1" t="b">
        <f t="shared" si="26"/>
        <v>0</v>
      </c>
      <c r="W220" s="1" t="b">
        <f t="shared" si="27"/>
        <v>0</v>
      </c>
      <c r="X220" s="1" t="e">
        <f>OR(AND(Z220,AA220,#REF!&gt;=0.35*'Daļu izvēle'!J217),NOT(Y220))</f>
        <v>#REF!</v>
      </c>
      <c r="Y220" s="1" t="b">
        <f>AND(NOT(ISBLANK('Daļu izvēle'!AC217)),A220="x")</f>
        <v>0</v>
      </c>
      <c r="Z220" t="b">
        <f t="shared" si="28"/>
        <v>1</v>
      </c>
      <c r="AA220" t="b">
        <f t="shared" si="29"/>
        <v>1</v>
      </c>
      <c r="AC220" s="57" t="b">
        <f>AND($A220="x",'Daļu izvēle'!AC217&lt;&gt;"",'Daļu izvēle'!AC217&lt;&gt;0)</f>
        <v>0</v>
      </c>
      <c r="AD220" s="57" t="b">
        <f t="shared" si="30"/>
        <v>0</v>
      </c>
      <c r="AE220" s="57" t="b">
        <f t="shared" si="31"/>
        <v>1</v>
      </c>
    </row>
    <row r="221" spans="1:31" hidden="1" x14ac:dyDescent="0.3">
      <c r="A221" s="324" t="str">
        <f>SUBSTITUTE('Daļu izvēle'!A218,"0","")</f>
        <v/>
      </c>
      <c r="B221" s="365">
        <f>'Daļu izvēle'!B218</f>
        <v>210</v>
      </c>
      <c r="C221" s="365" t="str">
        <f>'Daļu izvēle'!C218</f>
        <v>Zemgale</v>
      </c>
      <c r="D221" s="366" t="str">
        <f>'Daļu izvēle'!D218</f>
        <v>Klīves</v>
      </c>
      <c r="E221" s="467">
        <f>'Daļu izvēle'!AC218</f>
        <v>0</v>
      </c>
      <c r="F221" s="467">
        <f>'Daļu izvēle'!AD218</f>
        <v>0</v>
      </c>
      <c r="G221" s="125">
        <f>'Daļu izvēle'!AE218</f>
        <v>0</v>
      </c>
      <c r="H221" s="126">
        <f>'Daļu izvēle'!AF218</f>
        <v>0</v>
      </c>
      <c r="I221" s="383"/>
      <c r="J221" s="477">
        <f t="shared" si="24"/>
        <v>0</v>
      </c>
      <c r="K221" s="124" t="str">
        <f>IF($AC221,IF(AND($I221&lt;&gt;"",$I221&lt;&gt;0),ROUND(ROUND($I221,3)*Cenas!$B$39*Cenas!B$43,2),0),"")</f>
        <v/>
      </c>
      <c r="L221" s="124" t="str">
        <f>IF($AC221,IF(AND($I221&lt;&gt;"",$I221&lt;&gt;0),ROUND(ROUND($I221,3)*Cenas!$B$39*Cenas!C$43,2),0),"")</f>
        <v/>
      </c>
      <c r="M221" s="124" t="str">
        <f>IF($AC221,IF(AND($I221&lt;&gt;"",$I221&lt;&gt;0),ROUND(ROUND($I221,3)*Cenas!$B$39*Cenas!D$43,2),0),"")</f>
        <v/>
      </c>
      <c r="N221" s="124" t="str">
        <f>IF($AC221,IF(AND($I221&lt;&gt;"",$I221&lt;&gt;0),ROUND(ROUND($I221,3)*Cenas!$B$39*Cenas!E$43,2),0),"")</f>
        <v/>
      </c>
      <c r="O221" s="124" t="str">
        <f>IF($AC221,IF(AND($I221&lt;&gt;"",$I221&lt;&gt;0),ROUND(ROUND($I221,3)*Cenas!$B$39*Cenas!F$43,2),0),"")</f>
        <v/>
      </c>
      <c r="P221" s="124" t="str">
        <f>IF($AC221,IF(AND($I221&lt;&gt;"",$I221&lt;&gt;0),ROUND(ROUND($I221,3)*Cenas!$B$39*Cenas!G$43,2),0),"")</f>
        <v/>
      </c>
      <c r="Q221" s="124" t="str">
        <f>IF($AC221,IF(AND($I221&lt;&gt;"",$I221&lt;&gt;0),ROUND(ROUND($I221,3)*Cenas!$B$39*Cenas!H$43,2),0),"")</f>
        <v/>
      </c>
      <c r="R221" s="147" t="str">
        <f>IF($AC221,IF(AND($I221&lt;&gt;"",$I221&lt;&gt;0),ROUND(ROUND($I221,3)*Cenas!$B$39*Cenas!I$43,2),0),"")</f>
        <v/>
      </c>
      <c r="U221" s="1" t="e">
        <f t="shared" si="25"/>
        <v>#REF!</v>
      </c>
      <c r="V221" s="1" t="b">
        <f t="shared" si="26"/>
        <v>0</v>
      </c>
      <c r="W221" s="1" t="b">
        <f t="shared" si="27"/>
        <v>0</v>
      </c>
      <c r="X221" s="1" t="e">
        <f>OR(AND(Z221,AA221,#REF!&gt;=0.35*'Daļu izvēle'!J218),NOT(Y221))</f>
        <v>#REF!</v>
      </c>
      <c r="Y221" s="1" t="b">
        <f>AND(NOT(ISBLANK('Daļu izvēle'!AC218)),A221="x")</f>
        <v>0</v>
      </c>
      <c r="Z221" t="b">
        <f t="shared" si="28"/>
        <v>1</v>
      </c>
      <c r="AA221" t="b">
        <f t="shared" si="29"/>
        <v>1</v>
      </c>
      <c r="AC221" s="57" t="b">
        <f>AND($A221="x",'Daļu izvēle'!AC218&lt;&gt;"",'Daļu izvēle'!AC218&lt;&gt;0)</f>
        <v>0</v>
      </c>
      <c r="AD221" s="57" t="b">
        <f t="shared" si="30"/>
        <v>0</v>
      </c>
      <c r="AE221" s="57" t="b">
        <f t="shared" si="31"/>
        <v>1</v>
      </c>
    </row>
    <row r="222" spans="1:31" hidden="1" x14ac:dyDescent="0.3">
      <c r="A222" s="324" t="str">
        <f>SUBSTITUTE('Daļu izvēle'!A219,"0","")</f>
        <v/>
      </c>
      <c r="B222" s="365">
        <f>'Daļu izvēle'!B219</f>
        <v>211</v>
      </c>
      <c r="C222" s="365" t="str">
        <f>'Daļu izvēle'!C219</f>
        <v>Zemgale</v>
      </c>
      <c r="D222" s="366" t="str">
        <f>'Daļu izvēle'!D219</f>
        <v>Klīves</v>
      </c>
      <c r="E222" s="467">
        <f>'Daļu izvēle'!AC219</f>
        <v>0</v>
      </c>
      <c r="F222" s="467">
        <f>'Daļu izvēle'!AD219</f>
        <v>0</v>
      </c>
      <c r="G222" s="125">
        <f>'Daļu izvēle'!AE219</f>
        <v>0</v>
      </c>
      <c r="H222" s="126">
        <f>'Daļu izvēle'!AF219</f>
        <v>0</v>
      </c>
      <c r="I222" s="383"/>
      <c r="J222" s="477">
        <f t="shared" si="24"/>
        <v>0</v>
      </c>
      <c r="K222" s="124" t="str">
        <f>IF($AC222,IF(AND($I222&lt;&gt;"",$I222&lt;&gt;0),ROUND(ROUND($I222,3)*Cenas!$B$39*Cenas!B$43,2),0),"")</f>
        <v/>
      </c>
      <c r="L222" s="124" t="str">
        <f>IF($AC222,IF(AND($I222&lt;&gt;"",$I222&lt;&gt;0),ROUND(ROUND($I222,3)*Cenas!$B$39*Cenas!C$43,2),0),"")</f>
        <v/>
      </c>
      <c r="M222" s="124" t="str">
        <f>IF($AC222,IF(AND($I222&lt;&gt;"",$I222&lt;&gt;0),ROUND(ROUND($I222,3)*Cenas!$B$39*Cenas!D$43,2),0),"")</f>
        <v/>
      </c>
      <c r="N222" s="124" t="str">
        <f>IF($AC222,IF(AND($I222&lt;&gt;"",$I222&lt;&gt;0),ROUND(ROUND($I222,3)*Cenas!$B$39*Cenas!E$43,2),0),"")</f>
        <v/>
      </c>
      <c r="O222" s="124" t="str">
        <f>IF($AC222,IF(AND($I222&lt;&gt;"",$I222&lt;&gt;0),ROUND(ROUND($I222,3)*Cenas!$B$39*Cenas!F$43,2),0),"")</f>
        <v/>
      </c>
      <c r="P222" s="124" t="str">
        <f>IF($AC222,IF(AND($I222&lt;&gt;"",$I222&lt;&gt;0),ROUND(ROUND($I222,3)*Cenas!$B$39*Cenas!G$43,2),0),"")</f>
        <v/>
      </c>
      <c r="Q222" s="124" t="str">
        <f>IF($AC222,IF(AND($I222&lt;&gt;"",$I222&lt;&gt;0),ROUND(ROUND($I222,3)*Cenas!$B$39*Cenas!H$43,2),0),"")</f>
        <v/>
      </c>
      <c r="R222" s="147" t="str">
        <f>IF($AC222,IF(AND($I222&lt;&gt;"",$I222&lt;&gt;0),ROUND(ROUND($I222,3)*Cenas!$B$39*Cenas!I$43,2),0),"")</f>
        <v/>
      </c>
      <c r="U222" s="1" t="e">
        <f t="shared" si="25"/>
        <v>#REF!</v>
      </c>
      <c r="V222" s="1" t="b">
        <f t="shared" si="26"/>
        <v>0</v>
      </c>
      <c r="W222" s="1" t="b">
        <f t="shared" si="27"/>
        <v>0</v>
      </c>
      <c r="X222" s="1" t="e">
        <f>OR(AND(Z222,AA222,#REF!&gt;=0.35*'Daļu izvēle'!J219),NOT(Y222))</f>
        <v>#REF!</v>
      </c>
      <c r="Y222" s="1" t="b">
        <f>AND(NOT(ISBLANK('Daļu izvēle'!AC219)),A222="x")</f>
        <v>0</v>
      </c>
      <c r="Z222" t="b">
        <f t="shared" si="28"/>
        <v>1</v>
      </c>
      <c r="AA222" t="b">
        <f t="shared" si="29"/>
        <v>1</v>
      </c>
      <c r="AC222" s="57" t="b">
        <f>AND($A222="x",'Daļu izvēle'!AC219&lt;&gt;"",'Daļu izvēle'!AC219&lt;&gt;0)</f>
        <v>0</v>
      </c>
      <c r="AD222" s="57" t="b">
        <f t="shared" si="30"/>
        <v>0</v>
      </c>
      <c r="AE222" s="57" t="b">
        <f t="shared" si="31"/>
        <v>1</v>
      </c>
    </row>
    <row r="223" spans="1:31" hidden="1" x14ac:dyDescent="0.3">
      <c r="A223" s="324" t="str">
        <f>SUBSTITUTE('Daļu izvēle'!A220,"0","")</f>
        <v/>
      </c>
      <c r="B223" s="365">
        <f>'Daļu izvēle'!B220</f>
        <v>212</v>
      </c>
      <c r="C223" s="365" t="str">
        <f>'Daļu izvēle'!C220</f>
        <v>Zemgale</v>
      </c>
      <c r="D223" s="366" t="str">
        <f>'Daļu izvēle'!D220</f>
        <v>Klīves</v>
      </c>
      <c r="E223" s="467">
        <f>'Daļu izvēle'!AC220</f>
        <v>30</v>
      </c>
      <c r="F223" s="467">
        <f>'Daļu izvēle'!AD220</f>
        <v>0</v>
      </c>
      <c r="G223" s="125">
        <f>'Daļu izvēle'!AE220</f>
        <v>0</v>
      </c>
      <c r="H223" s="126">
        <f>'Daļu izvēle'!AF220</f>
        <v>0</v>
      </c>
      <c r="I223" s="383"/>
      <c r="J223" s="477">
        <f t="shared" si="24"/>
        <v>0</v>
      </c>
      <c r="K223" s="124" t="str">
        <f>IF($AC223,IF(AND($I223&lt;&gt;"",$I223&lt;&gt;0),ROUND(ROUND($I223,3)*Cenas!$B$39*Cenas!B$43,2),0),"")</f>
        <v/>
      </c>
      <c r="L223" s="124" t="str">
        <f>IF($AC223,IF(AND($I223&lt;&gt;"",$I223&lt;&gt;0),ROUND(ROUND($I223,3)*Cenas!$B$39*Cenas!C$43,2),0),"")</f>
        <v/>
      </c>
      <c r="M223" s="124" t="str">
        <f>IF($AC223,IF(AND($I223&lt;&gt;"",$I223&lt;&gt;0),ROUND(ROUND($I223,3)*Cenas!$B$39*Cenas!D$43,2),0),"")</f>
        <v/>
      </c>
      <c r="N223" s="124" t="str">
        <f>IF($AC223,IF(AND($I223&lt;&gt;"",$I223&lt;&gt;0),ROUND(ROUND($I223,3)*Cenas!$B$39*Cenas!E$43,2),0),"")</f>
        <v/>
      </c>
      <c r="O223" s="124" t="str">
        <f>IF($AC223,IF(AND($I223&lt;&gt;"",$I223&lt;&gt;0),ROUND(ROUND($I223,3)*Cenas!$B$39*Cenas!F$43,2),0),"")</f>
        <v/>
      </c>
      <c r="P223" s="124" t="str">
        <f>IF($AC223,IF(AND($I223&lt;&gt;"",$I223&lt;&gt;0),ROUND(ROUND($I223,3)*Cenas!$B$39*Cenas!G$43,2),0),"")</f>
        <v/>
      </c>
      <c r="Q223" s="124" t="str">
        <f>IF($AC223,IF(AND($I223&lt;&gt;"",$I223&lt;&gt;0),ROUND(ROUND($I223,3)*Cenas!$B$39*Cenas!H$43,2),0),"")</f>
        <v/>
      </c>
      <c r="R223" s="147" t="str">
        <f>IF($AC223,IF(AND($I223&lt;&gt;"",$I223&lt;&gt;0),ROUND(ROUND($I223,3)*Cenas!$B$39*Cenas!I$43,2),0),"")</f>
        <v/>
      </c>
      <c r="U223" s="1" t="e">
        <f t="shared" si="25"/>
        <v>#REF!</v>
      </c>
      <c r="V223" s="1" t="b">
        <f t="shared" si="26"/>
        <v>0</v>
      </c>
      <c r="W223" s="1" t="b">
        <f t="shared" si="27"/>
        <v>0</v>
      </c>
      <c r="X223" s="1" t="e">
        <f>OR(AND(Z223,AA223,#REF!&gt;=0.35*'Daļu izvēle'!J220),NOT(Y223))</f>
        <v>#REF!</v>
      </c>
      <c r="Y223" s="1" t="b">
        <f>AND(NOT(ISBLANK('Daļu izvēle'!AC220)),A223="x")</f>
        <v>0</v>
      </c>
      <c r="Z223" t="b">
        <f t="shared" si="28"/>
        <v>1</v>
      </c>
      <c r="AA223" t="b">
        <f t="shared" si="29"/>
        <v>1</v>
      </c>
      <c r="AC223" s="57" t="b">
        <f>AND($A223="x",'Daļu izvēle'!AC220&lt;&gt;"",'Daļu izvēle'!AC220&lt;&gt;0)</f>
        <v>0</v>
      </c>
      <c r="AD223" s="57" t="b">
        <f t="shared" si="30"/>
        <v>0</v>
      </c>
      <c r="AE223" s="57" t="b">
        <f t="shared" si="31"/>
        <v>1</v>
      </c>
    </row>
    <row r="224" spans="1:31" hidden="1" x14ac:dyDescent="0.3">
      <c r="A224" s="324" t="str">
        <f>SUBSTITUTE('Daļu izvēle'!A221,"0","")</f>
        <v/>
      </c>
      <c r="B224" s="365">
        <f>'Daļu izvēle'!B221</f>
        <v>213</v>
      </c>
      <c r="C224" s="365" t="str">
        <f>'Daļu izvēle'!C221</f>
        <v>Zemgale</v>
      </c>
      <c r="D224" s="366" t="str">
        <f>'Daļu izvēle'!D221</f>
        <v>Līvbērzes</v>
      </c>
      <c r="E224" s="467">
        <f>'Daļu izvēle'!AC221</f>
        <v>40</v>
      </c>
      <c r="F224" s="467">
        <f>'Daļu izvēle'!AD221</f>
        <v>40</v>
      </c>
      <c r="G224" s="125">
        <f>'Daļu izvēle'!AE221</f>
        <v>0</v>
      </c>
      <c r="H224" s="126">
        <f>'Daļu izvēle'!AF221</f>
        <v>0</v>
      </c>
      <c r="I224" s="383"/>
      <c r="J224" s="477">
        <f t="shared" si="24"/>
        <v>0</v>
      </c>
      <c r="K224" s="124" t="str">
        <f>IF($AC224,IF(AND($I224&lt;&gt;"",$I224&lt;&gt;0),ROUND(ROUND($I224,3)*Cenas!$B$39*Cenas!B$43,2),0),"")</f>
        <v/>
      </c>
      <c r="L224" s="124" t="str">
        <f>IF($AC224,IF(AND($I224&lt;&gt;"",$I224&lt;&gt;0),ROUND(ROUND($I224,3)*Cenas!$B$39*Cenas!C$43,2),0),"")</f>
        <v/>
      </c>
      <c r="M224" s="124" t="str">
        <f>IF($AC224,IF(AND($I224&lt;&gt;"",$I224&lt;&gt;0),ROUND(ROUND($I224,3)*Cenas!$B$39*Cenas!D$43,2),0),"")</f>
        <v/>
      </c>
      <c r="N224" s="124" t="str">
        <f>IF($AC224,IF(AND($I224&lt;&gt;"",$I224&lt;&gt;0),ROUND(ROUND($I224,3)*Cenas!$B$39*Cenas!E$43,2),0),"")</f>
        <v/>
      </c>
      <c r="O224" s="124" t="str">
        <f>IF($AC224,IF(AND($I224&lt;&gt;"",$I224&lt;&gt;0),ROUND(ROUND($I224,3)*Cenas!$B$39*Cenas!F$43,2),0),"")</f>
        <v/>
      </c>
      <c r="P224" s="124" t="str">
        <f>IF($AC224,IF(AND($I224&lt;&gt;"",$I224&lt;&gt;0),ROUND(ROUND($I224,3)*Cenas!$B$39*Cenas!G$43,2),0),"")</f>
        <v/>
      </c>
      <c r="Q224" s="124" t="str">
        <f>IF($AC224,IF(AND($I224&lt;&gt;"",$I224&lt;&gt;0),ROUND(ROUND($I224,3)*Cenas!$B$39*Cenas!H$43,2),0),"")</f>
        <v/>
      </c>
      <c r="R224" s="147" t="str">
        <f>IF($AC224,IF(AND($I224&lt;&gt;"",$I224&lt;&gt;0),ROUND(ROUND($I224,3)*Cenas!$B$39*Cenas!I$43,2),0),"")</f>
        <v/>
      </c>
      <c r="U224" s="1" t="e">
        <f t="shared" si="25"/>
        <v>#REF!</v>
      </c>
      <c r="V224" s="1" t="b">
        <f t="shared" si="26"/>
        <v>0</v>
      </c>
      <c r="W224" s="1" t="b">
        <f t="shared" si="27"/>
        <v>0</v>
      </c>
      <c r="X224" s="1" t="e">
        <f>OR(AND(Z224,AA224,#REF!&gt;=0.35*'Daļu izvēle'!J221),NOT(Y224))</f>
        <v>#REF!</v>
      </c>
      <c r="Y224" s="1" t="b">
        <f>AND(NOT(ISBLANK('Daļu izvēle'!AC221)),A224="x")</f>
        <v>0</v>
      </c>
      <c r="Z224" t="b">
        <f t="shared" si="28"/>
        <v>1</v>
      </c>
      <c r="AA224" t="b">
        <f t="shared" si="29"/>
        <v>1</v>
      </c>
      <c r="AC224" s="57" t="b">
        <f>AND($A224="x",'Daļu izvēle'!AC221&lt;&gt;"",'Daļu izvēle'!AC221&lt;&gt;0)</f>
        <v>0</v>
      </c>
      <c r="AD224" s="57" t="b">
        <f t="shared" si="30"/>
        <v>0</v>
      </c>
      <c r="AE224" s="57" t="b">
        <f t="shared" si="31"/>
        <v>1</v>
      </c>
    </row>
    <row r="225" spans="1:31" hidden="1" x14ac:dyDescent="0.3">
      <c r="A225" s="324" t="str">
        <f>SUBSTITUTE('Daļu izvēle'!A222,"0","")</f>
        <v/>
      </c>
      <c r="B225" s="365">
        <f>'Daļu izvēle'!B222</f>
        <v>214</v>
      </c>
      <c r="C225" s="365" t="str">
        <f>'Daļu izvēle'!C222</f>
        <v>Zemgale</v>
      </c>
      <c r="D225" s="366" t="str">
        <f>'Daļu izvēle'!D222</f>
        <v>Līvbērzes</v>
      </c>
      <c r="E225" s="467">
        <f>'Daļu izvēle'!AC222</f>
        <v>0</v>
      </c>
      <c r="F225" s="467">
        <f>'Daļu izvēle'!AD222</f>
        <v>0</v>
      </c>
      <c r="G225" s="125">
        <f>'Daļu izvēle'!AE222</f>
        <v>0</v>
      </c>
      <c r="H225" s="126">
        <f>'Daļu izvēle'!AF222</f>
        <v>0</v>
      </c>
      <c r="I225" s="383"/>
      <c r="J225" s="477">
        <f t="shared" si="24"/>
        <v>0</v>
      </c>
      <c r="K225" s="124" t="str">
        <f>IF($AC225,IF(AND($I225&lt;&gt;"",$I225&lt;&gt;0),ROUND(ROUND($I225,3)*Cenas!$B$39*Cenas!B$43,2),0),"")</f>
        <v/>
      </c>
      <c r="L225" s="124" t="str">
        <f>IF($AC225,IF(AND($I225&lt;&gt;"",$I225&lt;&gt;0),ROUND(ROUND($I225,3)*Cenas!$B$39*Cenas!C$43,2),0),"")</f>
        <v/>
      </c>
      <c r="M225" s="124" t="str">
        <f>IF($AC225,IF(AND($I225&lt;&gt;"",$I225&lt;&gt;0),ROUND(ROUND($I225,3)*Cenas!$B$39*Cenas!D$43,2),0),"")</f>
        <v/>
      </c>
      <c r="N225" s="124" t="str">
        <f>IF($AC225,IF(AND($I225&lt;&gt;"",$I225&lt;&gt;0),ROUND(ROUND($I225,3)*Cenas!$B$39*Cenas!E$43,2),0),"")</f>
        <v/>
      </c>
      <c r="O225" s="124" t="str">
        <f>IF($AC225,IF(AND($I225&lt;&gt;"",$I225&lt;&gt;0),ROUND(ROUND($I225,3)*Cenas!$B$39*Cenas!F$43,2),0),"")</f>
        <v/>
      </c>
      <c r="P225" s="124" t="str">
        <f>IF($AC225,IF(AND($I225&lt;&gt;"",$I225&lt;&gt;0),ROUND(ROUND($I225,3)*Cenas!$B$39*Cenas!G$43,2),0),"")</f>
        <v/>
      </c>
      <c r="Q225" s="124" t="str">
        <f>IF($AC225,IF(AND($I225&lt;&gt;"",$I225&lt;&gt;0),ROUND(ROUND($I225,3)*Cenas!$B$39*Cenas!H$43,2),0),"")</f>
        <v/>
      </c>
      <c r="R225" s="147" t="str">
        <f>IF($AC225,IF(AND($I225&lt;&gt;"",$I225&lt;&gt;0),ROUND(ROUND($I225,3)*Cenas!$B$39*Cenas!I$43,2),0),"")</f>
        <v/>
      </c>
      <c r="U225" s="1" t="e">
        <f t="shared" si="25"/>
        <v>#REF!</v>
      </c>
      <c r="V225" s="1" t="b">
        <f t="shared" si="26"/>
        <v>0</v>
      </c>
      <c r="W225" s="1" t="b">
        <f t="shared" si="27"/>
        <v>0</v>
      </c>
      <c r="X225" s="1" t="e">
        <f>OR(AND(Z225,AA225,#REF!&gt;=0.35*'Daļu izvēle'!J222),NOT(Y225))</f>
        <v>#REF!</v>
      </c>
      <c r="Y225" s="1" t="b">
        <f>AND(NOT(ISBLANK('Daļu izvēle'!AC222)),A225="x")</f>
        <v>0</v>
      </c>
      <c r="Z225" t="b">
        <f t="shared" si="28"/>
        <v>1</v>
      </c>
      <c r="AA225" t="b">
        <f t="shared" si="29"/>
        <v>1</v>
      </c>
      <c r="AC225" s="57" t="b">
        <f>AND($A225="x",'Daļu izvēle'!AC222&lt;&gt;"",'Daļu izvēle'!AC222&lt;&gt;0)</f>
        <v>0</v>
      </c>
      <c r="AD225" s="57" t="b">
        <f t="shared" si="30"/>
        <v>0</v>
      </c>
      <c r="AE225" s="57" t="b">
        <f t="shared" si="31"/>
        <v>1</v>
      </c>
    </row>
    <row r="226" spans="1:31" hidden="1" x14ac:dyDescent="0.3">
      <c r="A226" s="324" t="str">
        <f>SUBSTITUTE('Daļu izvēle'!A223,"0","")</f>
        <v/>
      </c>
      <c r="B226" s="365">
        <f>'Daļu izvēle'!B223</f>
        <v>215</v>
      </c>
      <c r="C226" s="365" t="str">
        <f>'Daļu izvēle'!C223</f>
        <v>Zemgale</v>
      </c>
      <c r="D226" s="366" t="str">
        <f>'Daļu izvēle'!D223</f>
        <v>Līvbērzes</v>
      </c>
      <c r="E226" s="467">
        <f>'Daļu izvēle'!AC223</f>
        <v>60</v>
      </c>
      <c r="F226" s="467">
        <f>'Daļu izvēle'!AD223</f>
        <v>60</v>
      </c>
      <c r="G226" s="125">
        <f>'Daļu izvēle'!AE223</f>
        <v>0</v>
      </c>
      <c r="H226" s="126">
        <f>'Daļu izvēle'!AF223</f>
        <v>0</v>
      </c>
      <c r="I226" s="383"/>
      <c r="J226" s="477">
        <f t="shared" si="24"/>
        <v>0</v>
      </c>
      <c r="K226" s="124" t="str">
        <f>IF($AC226,IF(AND($I226&lt;&gt;"",$I226&lt;&gt;0),ROUND(ROUND($I226,3)*Cenas!$B$39*Cenas!B$43,2),0),"")</f>
        <v/>
      </c>
      <c r="L226" s="124" t="str">
        <f>IF($AC226,IF(AND($I226&lt;&gt;"",$I226&lt;&gt;0),ROUND(ROUND($I226,3)*Cenas!$B$39*Cenas!C$43,2),0),"")</f>
        <v/>
      </c>
      <c r="M226" s="124" t="str">
        <f>IF($AC226,IF(AND($I226&lt;&gt;"",$I226&lt;&gt;0),ROUND(ROUND($I226,3)*Cenas!$B$39*Cenas!D$43,2),0),"")</f>
        <v/>
      </c>
      <c r="N226" s="124" t="str">
        <f>IF($AC226,IF(AND($I226&lt;&gt;"",$I226&lt;&gt;0),ROUND(ROUND($I226,3)*Cenas!$B$39*Cenas!E$43,2),0),"")</f>
        <v/>
      </c>
      <c r="O226" s="124" t="str">
        <f>IF($AC226,IF(AND($I226&lt;&gt;"",$I226&lt;&gt;0),ROUND(ROUND($I226,3)*Cenas!$B$39*Cenas!F$43,2),0),"")</f>
        <v/>
      </c>
      <c r="P226" s="124" t="str">
        <f>IF($AC226,IF(AND($I226&lt;&gt;"",$I226&lt;&gt;0),ROUND(ROUND($I226,3)*Cenas!$B$39*Cenas!G$43,2),0),"")</f>
        <v/>
      </c>
      <c r="Q226" s="124" t="str">
        <f>IF($AC226,IF(AND($I226&lt;&gt;"",$I226&lt;&gt;0),ROUND(ROUND($I226,3)*Cenas!$B$39*Cenas!H$43,2),0),"")</f>
        <v/>
      </c>
      <c r="R226" s="147" t="str">
        <f>IF($AC226,IF(AND($I226&lt;&gt;"",$I226&lt;&gt;0),ROUND(ROUND($I226,3)*Cenas!$B$39*Cenas!I$43,2),0),"")</f>
        <v/>
      </c>
      <c r="U226" s="1" t="e">
        <f t="shared" si="25"/>
        <v>#REF!</v>
      </c>
      <c r="V226" s="1" t="b">
        <f t="shared" si="26"/>
        <v>0</v>
      </c>
      <c r="W226" s="1" t="b">
        <f t="shared" si="27"/>
        <v>0</v>
      </c>
      <c r="X226" s="1" t="e">
        <f>OR(AND(Z226,AA226,#REF!&gt;=0.35*'Daļu izvēle'!J223),NOT(Y226))</f>
        <v>#REF!</v>
      </c>
      <c r="Y226" s="1" t="b">
        <f>AND(NOT(ISBLANK('Daļu izvēle'!AC223)),A226="x")</f>
        <v>0</v>
      </c>
      <c r="Z226" t="b">
        <f t="shared" si="28"/>
        <v>1</v>
      </c>
      <c r="AA226" t="b">
        <f t="shared" si="29"/>
        <v>1</v>
      </c>
      <c r="AC226" s="57" t="b">
        <f>AND($A226="x",'Daļu izvēle'!AC223&lt;&gt;"",'Daļu izvēle'!AC223&lt;&gt;0)</f>
        <v>0</v>
      </c>
      <c r="AD226" s="57" t="b">
        <f t="shared" si="30"/>
        <v>0</v>
      </c>
      <c r="AE226" s="57" t="b">
        <f t="shared" si="31"/>
        <v>1</v>
      </c>
    </row>
    <row r="227" spans="1:31" hidden="1" x14ac:dyDescent="0.3">
      <c r="A227" s="324" t="str">
        <f>SUBSTITUTE('Daļu izvēle'!A224,"0","")</f>
        <v/>
      </c>
      <c r="B227" s="365">
        <f>'Daļu izvēle'!B224</f>
        <v>216</v>
      </c>
      <c r="C227" s="365" t="str">
        <f>'Daļu izvēle'!C224</f>
        <v>Zemgale</v>
      </c>
      <c r="D227" s="366" t="str">
        <f>'Daļu izvēle'!D224</f>
        <v>Misas</v>
      </c>
      <c r="E227" s="467">
        <f>'Daļu izvēle'!AC224</f>
        <v>60</v>
      </c>
      <c r="F227" s="467">
        <f>'Daļu izvēle'!AD224</f>
        <v>60</v>
      </c>
      <c r="G227" s="125">
        <f>'Daļu izvēle'!AE224</f>
        <v>0</v>
      </c>
      <c r="H227" s="126">
        <f>'Daļu izvēle'!AF224</f>
        <v>0</v>
      </c>
      <c r="I227" s="383"/>
      <c r="J227" s="477">
        <f t="shared" si="24"/>
        <v>0</v>
      </c>
      <c r="K227" s="124" t="str">
        <f>IF($AC227,IF(AND($I227&lt;&gt;"",$I227&lt;&gt;0),ROUND(ROUND($I227,3)*Cenas!$B$39*Cenas!B$43,2),0),"")</f>
        <v/>
      </c>
      <c r="L227" s="124" t="str">
        <f>IF($AC227,IF(AND($I227&lt;&gt;"",$I227&lt;&gt;0),ROUND(ROUND($I227,3)*Cenas!$B$39*Cenas!C$43,2),0),"")</f>
        <v/>
      </c>
      <c r="M227" s="124" t="str">
        <f>IF($AC227,IF(AND($I227&lt;&gt;"",$I227&lt;&gt;0),ROUND(ROUND($I227,3)*Cenas!$B$39*Cenas!D$43,2),0),"")</f>
        <v/>
      </c>
      <c r="N227" s="124" t="str">
        <f>IF($AC227,IF(AND($I227&lt;&gt;"",$I227&lt;&gt;0),ROUND(ROUND($I227,3)*Cenas!$B$39*Cenas!E$43,2),0),"")</f>
        <v/>
      </c>
      <c r="O227" s="124" t="str">
        <f>IF($AC227,IF(AND($I227&lt;&gt;"",$I227&lt;&gt;0),ROUND(ROUND($I227,3)*Cenas!$B$39*Cenas!F$43,2),0),"")</f>
        <v/>
      </c>
      <c r="P227" s="124" t="str">
        <f>IF($AC227,IF(AND($I227&lt;&gt;"",$I227&lt;&gt;0),ROUND(ROUND($I227,3)*Cenas!$B$39*Cenas!G$43,2),0),"")</f>
        <v/>
      </c>
      <c r="Q227" s="124" t="str">
        <f>IF($AC227,IF(AND($I227&lt;&gt;"",$I227&lt;&gt;0),ROUND(ROUND($I227,3)*Cenas!$B$39*Cenas!H$43,2),0),"")</f>
        <v/>
      </c>
      <c r="R227" s="147" t="str">
        <f>IF($AC227,IF(AND($I227&lt;&gt;"",$I227&lt;&gt;0),ROUND(ROUND($I227,3)*Cenas!$B$39*Cenas!I$43,2),0),"")</f>
        <v/>
      </c>
      <c r="U227" s="1" t="e">
        <f t="shared" si="25"/>
        <v>#REF!</v>
      </c>
      <c r="V227" s="1" t="b">
        <f t="shared" si="26"/>
        <v>0</v>
      </c>
      <c r="W227" s="1" t="b">
        <f t="shared" si="27"/>
        <v>0</v>
      </c>
      <c r="X227" s="1" t="e">
        <f>OR(AND(Z227,AA227,#REF!&gt;=0.35*'Daļu izvēle'!J224),NOT(Y227))</f>
        <v>#REF!</v>
      </c>
      <c r="Y227" s="1" t="b">
        <f>AND(NOT(ISBLANK('Daļu izvēle'!AC224)),A227="x")</f>
        <v>0</v>
      </c>
      <c r="Z227" t="b">
        <f t="shared" si="28"/>
        <v>1</v>
      </c>
      <c r="AA227" t="b">
        <f t="shared" si="29"/>
        <v>1</v>
      </c>
      <c r="AC227" s="57" t="b">
        <f>AND($A227="x",'Daļu izvēle'!AC224&lt;&gt;"",'Daļu izvēle'!AC224&lt;&gt;0)</f>
        <v>0</v>
      </c>
      <c r="AD227" s="57" t="b">
        <f t="shared" si="30"/>
        <v>0</v>
      </c>
      <c r="AE227" s="57" t="b">
        <f t="shared" si="31"/>
        <v>1</v>
      </c>
    </row>
    <row r="228" spans="1:31" hidden="1" x14ac:dyDescent="0.3">
      <c r="A228" s="324" t="str">
        <f>SUBSTITUTE('Daļu izvēle'!A225,"0","")</f>
        <v/>
      </c>
      <c r="B228" s="365">
        <f>'Daļu izvēle'!B225</f>
        <v>217</v>
      </c>
      <c r="C228" s="365" t="str">
        <f>'Daļu izvēle'!C225</f>
        <v>Zemgale</v>
      </c>
      <c r="D228" s="366" t="str">
        <f>'Daļu izvēle'!D225</f>
        <v>Misas</v>
      </c>
      <c r="E228" s="467">
        <f>'Daļu izvēle'!AC225</f>
        <v>0</v>
      </c>
      <c r="F228" s="467">
        <f>'Daļu izvēle'!AD225</f>
        <v>0</v>
      </c>
      <c r="G228" s="125">
        <f>'Daļu izvēle'!AE225</f>
        <v>0</v>
      </c>
      <c r="H228" s="126">
        <f>'Daļu izvēle'!AF225</f>
        <v>0</v>
      </c>
      <c r="I228" s="383"/>
      <c r="J228" s="477">
        <f t="shared" si="24"/>
        <v>0</v>
      </c>
      <c r="K228" s="124" t="str">
        <f>IF($AC228,IF(AND($I228&lt;&gt;"",$I228&lt;&gt;0),ROUND(ROUND($I228,3)*Cenas!$B$39*Cenas!B$43,2),0),"")</f>
        <v/>
      </c>
      <c r="L228" s="124" t="str">
        <f>IF($AC228,IF(AND($I228&lt;&gt;"",$I228&lt;&gt;0),ROUND(ROUND($I228,3)*Cenas!$B$39*Cenas!C$43,2),0),"")</f>
        <v/>
      </c>
      <c r="M228" s="124" t="str">
        <f>IF($AC228,IF(AND($I228&lt;&gt;"",$I228&lt;&gt;0),ROUND(ROUND($I228,3)*Cenas!$B$39*Cenas!D$43,2),0),"")</f>
        <v/>
      </c>
      <c r="N228" s="124" t="str">
        <f>IF($AC228,IF(AND($I228&lt;&gt;"",$I228&lt;&gt;0),ROUND(ROUND($I228,3)*Cenas!$B$39*Cenas!E$43,2),0),"")</f>
        <v/>
      </c>
      <c r="O228" s="124" t="str">
        <f>IF($AC228,IF(AND($I228&lt;&gt;"",$I228&lt;&gt;0),ROUND(ROUND($I228,3)*Cenas!$B$39*Cenas!F$43,2),0),"")</f>
        <v/>
      </c>
      <c r="P228" s="124" t="str">
        <f>IF($AC228,IF(AND($I228&lt;&gt;"",$I228&lt;&gt;0),ROUND(ROUND($I228,3)*Cenas!$B$39*Cenas!G$43,2),0),"")</f>
        <v/>
      </c>
      <c r="Q228" s="124" t="str">
        <f>IF($AC228,IF(AND($I228&lt;&gt;"",$I228&lt;&gt;0),ROUND(ROUND($I228,3)*Cenas!$B$39*Cenas!H$43,2),0),"")</f>
        <v/>
      </c>
      <c r="R228" s="147" t="str">
        <f>IF($AC228,IF(AND($I228&lt;&gt;"",$I228&lt;&gt;0),ROUND(ROUND($I228,3)*Cenas!$B$39*Cenas!I$43,2),0),"")</f>
        <v/>
      </c>
      <c r="U228" s="1" t="e">
        <f t="shared" si="25"/>
        <v>#REF!</v>
      </c>
      <c r="V228" s="1" t="b">
        <f t="shared" si="26"/>
        <v>0</v>
      </c>
      <c r="W228" s="1" t="b">
        <f t="shared" si="27"/>
        <v>0</v>
      </c>
      <c r="X228" s="1" t="e">
        <f>OR(AND(Z228,AA228,#REF!&gt;=0.35*'Daļu izvēle'!J225),NOT(Y228))</f>
        <v>#REF!</v>
      </c>
      <c r="Y228" s="1" t="b">
        <f>AND(NOT(ISBLANK('Daļu izvēle'!AC225)),A228="x")</f>
        <v>0</v>
      </c>
      <c r="Z228" t="b">
        <f t="shared" si="28"/>
        <v>1</v>
      </c>
      <c r="AA228" t="b">
        <f t="shared" si="29"/>
        <v>1</v>
      </c>
      <c r="AC228" s="57" t="b">
        <f>AND($A228="x",'Daļu izvēle'!AC225&lt;&gt;"",'Daļu izvēle'!AC225&lt;&gt;0)</f>
        <v>0</v>
      </c>
      <c r="AD228" s="57" t="b">
        <f t="shared" si="30"/>
        <v>0</v>
      </c>
      <c r="AE228" s="57" t="b">
        <f t="shared" si="31"/>
        <v>1</v>
      </c>
    </row>
    <row r="229" spans="1:31" hidden="1" x14ac:dyDescent="0.3">
      <c r="A229" s="324" t="str">
        <f>SUBSTITUTE('Daļu izvēle'!A226,"0","")</f>
        <v/>
      </c>
      <c r="B229" s="365">
        <f>'Daļu izvēle'!B226</f>
        <v>218</v>
      </c>
      <c r="C229" s="365" t="str">
        <f>'Daļu izvēle'!C226</f>
        <v>Zemgale</v>
      </c>
      <c r="D229" s="366" t="str">
        <f>'Daļu izvēle'!D226</f>
        <v>Misas</v>
      </c>
      <c r="E229" s="467">
        <f>'Daļu izvēle'!AC226</f>
        <v>0</v>
      </c>
      <c r="F229" s="467">
        <f>'Daļu izvēle'!AD226</f>
        <v>0</v>
      </c>
      <c r="G229" s="125">
        <f>'Daļu izvēle'!AE226</f>
        <v>0</v>
      </c>
      <c r="H229" s="126">
        <f>'Daļu izvēle'!AF226</f>
        <v>0</v>
      </c>
      <c r="I229" s="383"/>
      <c r="J229" s="477">
        <f t="shared" si="24"/>
        <v>0</v>
      </c>
      <c r="K229" s="124" t="str">
        <f>IF($AC229,IF(AND($I229&lt;&gt;"",$I229&lt;&gt;0),ROUND(ROUND($I229,3)*Cenas!$B$39*Cenas!B$43,2),0),"")</f>
        <v/>
      </c>
      <c r="L229" s="124" t="str">
        <f>IF($AC229,IF(AND($I229&lt;&gt;"",$I229&lt;&gt;0),ROUND(ROUND($I229,3)*Cenas!$B$39*Cenas!C$43,2),0),"")</f>
        <v/>
      </c>
      <c r="M229" s="124" t="str">
        <f>IF($AC229,IF(AND($I229&lt;&gt;"",$I229&lt;&gt;0),ROUND(ROUND($I229,3)*Cenas!$B$39*Cenas!D$43,2),0),"")</f>
        <v/>
      </c>
      <c r="N229" s="124" t="str">
        <f>IF($AC229,IF(AND($I229&lt;&gt;"",$I229&lt;&gt;0),ROUND(ROUND($I229,3)*Cenas!$B$39*Cenas!E$43,2),0),"")</f>
        <v/>
      </c>
      <c r="O229" s="124" t="str">
        <f>IF($AC229,IF(AND($I229&lt;&gt;"",$I229&lt;&gt;0),ROUND(ROUND($I229,3)*Cenas!$B$39*Cenas!F$43,2),0),"")</f>
        <v/>
      </c>
      <c r="P229" s="124" t="str">
        <f>IF($AC229,IF(AND($I229&lt;&gt;"",$I229&lt;&gt;0),ROUND(ROUND($I229,3)*Cenas!$B$39*Cenas!G$43,2),0),"")</f>
        <v/>
      </c>
      <c r="Q229" s="124" t="str">
        <f>IF($AC229,IF(AND($I229&lt;&gt;"",$I229&lt;&gt;0),ROUND(ROUND($I229,3)*Cenas!$B$39*Cenas!H$43,2),0),"")</f>
        <v/>
      </c>
      <c r="R229" s="147" t="str">
        <f>IF($AC229,IF(AND($I229&lt;&gt;"",$I229&lt;&gt;0),ROUND(ROUND($I229,3)*Cenas!$B$39*Cenas!I$43,2),0),"")</f>
        <v/>
      </c>
      <c r="U229" s="1" t="e">
        <f t="shared" si="25"/>
        <v>#REF!</v>
      </c>
      <c r="V229" s="1" t="b">
        <f t="shared" si="26"/>
        <v>0</v>
      </c>
      <c r="W229" s="1" t="b">
        <f t="shared" si="27"/>
        <v>0</v>
      </c>
      <c r="X229" s="1" t="e">
        <f>OR(AND(Z229,AA229,#REF!&gt;=0.35*'Daļu izvēle'!J226),NOT(Y229))</f>
        <v>#REF!</v>
      </c>
      <c r="Y229" s="1" t="b">
        <f>AND(NOT(ISBLANK('Daļu izvēle'!AC226)),A229="x")</f>
        <v>0</v>
      </c>
      <c r="Z229" t="b">
        <f t="shared" si="28"/>
        <v>1</v>
      </c>
      <c r="AA229" t="b">
        <f t="shared" si="29"/>
        <v>1</v>
      </c>
      <c r="AC229" s="57" t="b">
        <f>AND($A229="x",'Daļu izvēle'!AC226&lt;&gt;"",'Daļu izvēle'!AC226&lt;&gt;0)</f>
        <v>0</v>
      </c>
      <c r="AD229" s="57" t="b">
        <f t="shared" si="30"/>
        <v>0</v>
      </c>
      <c r="AE229" s="57" t="b">
        <f t="shared" si="31"/>
        <v>1</v>
      </c>
    </row>
    <row r="230" spans="1:31" hidden="1" x14ac:dyDescent="0.3">
      <c r="A230" s="324" t="str">
        <f>SUBSTITUTE('Daļu izvēle'!A227,"0","")</f>
        <v/>
      </c>
      <c r="B230" s="365">
        <f>'Daļu izvēle'!B227</f>
        <v>219</v>
      </c>
      <c r="C230" s="365" t="str">
        <f>'Daļu izvēle'!C227</f>
        <v>Zemgale</v>
      </c>
      <c r="D230" s="366" t="str">
        <f>'Daļu izvēle'!D227</f>
        <v>Misas</v>
      </c>
      <c r="E230" s="467">
        <f>'Daļu izvēle'!AC227</f>
        <v>0</v>
      </c>
      <c r="F230" s="467">
        <f>'Daļu izvēle'!AD227</f>
        <v>0</v>
      </c>
      <c r="G230" s="125">
        <f>'Daļu izvēle'!AE227</f>
        <v>0</v>
      </c>
      <c r="H230" s="126">
        <f>'Daļu izvēle'!AF227</f>
        <v>0</v>
      </c>
      <c r="I230" s="383"/>
      <c r="J230" s="477">
        <f t="shared" si="24"/>
        <v>0</v>
      </c>
      <c r="K230" s="124" t="str">
        <f>IF($AC230,IF(AND($I230&lt;&gt;"",$I230&lt;&gt;0),ROUND(ROUND($I230,3)*Cenas!$B$39*Cenas!B$43,2),0),"")</f>
        <v/>
      </c>
      <c r="L230" s="124" t="str">
        <f>IF($AC230,IF(AND($I230&lt;&gt;"",$I230&lt;&gt;0),ROUND(ROUND($I230,3)*Cenas!$B$39*Cenas!C$43,2),0),"")</f>
        <v/>
      </c>
      <c r="M230" s="124" t="str">
        <f>IF($AC230,IF(AND($I230&lt;&gt;"",$I230&lt;&gt;0),ROUND(ROUND($I230,3)*Cenas!$B$39*Cenas!D$43,2),0),"")</f>
        <v/>
      </c>
      <c r="N230" s="124" t="str">
        <f>IF($AC230,IF(AND($I230&lt;&gt;"",$I230&lt;&gt;0),ROUND(ROUND($I230,3)*Cenas!$B$39*Cenas!E$43,2),0),"")</f>
        <v/>
      </c>
      <c r="O230" s="124" t="str">
        <f>IF($AC230,IF(AND($I230&lt;&gt;"",$I230&lt;&gt;0),ROUND(ROUND($I230,3)*Cenas!$B$39*Cenas!F$43,2),0),"")</f>
        <v/>
      </c>
      <c r="P230" s="124" t="str">
        <f>IF($AC230,IF(AND($I230&lt;&gt;"",$I230&lt;&gt;0),ROUND(ROUND($I230,3)*Cenas!$B$39*Cenas!G$43,2),0),"")</f>
        <v/>
      </c>
      <c r="Q230" s="124" t="str">
        <f>IF($AC230,IF(AND($I230&lt;&gt;"",$I230&lt;&gt;0),ROUND(ROUND($I230,3)*Cenas!$B$39*Cenas!H$43,2),0),"")</f>
        <v/>
      </c>
      <c r="R230" s="147" t="str">
        <f>IF($AC230,IF(AND($I230&lt;&gt;"",$I230&lt;&gt;0),ROUND(ROUND($I230,3)*Cenas!$B$39*Cenas!I$43,2),0),"")</f>
        <v/>
      </c>
      <c r="U230" s="1" t="e">
        <f t="shared" si="25"/>
        <v>#REF!</v>
      </c>
      <c r="V230" s="1" t="b">
        <f t="shared" si="26"/>
        <v>0</v>
      </c>
      <c r="W230" s="1" t="b">
        <f t="shared" si="27"/>
        <v>0</v>
      </c>
      <c r="X230" s="1" t="e">
        <f>OR(AND(Z230,AA230,#REF!&gt;=0.35*'Daļu izvēle'!J227),NOT(Y230))</f>
        <v>#REF!</v>
      </c>
      <c r="Y230" s="1" t="b">
        <f>AND(NOT(ISBLANK('Daļu izvēle'!AC227)),A230="x")</f>
        <v>0</v>
      </c>
      <c r="Z230" t="b">
        <f t="shared" si="28"/>
        <v>1</v>
      </c>
      <c r="AA230" t="b">
        <f t="shared" si="29"/>
        <v>1</v>
      </c>
      <c r="AC230" s="57" t="b">
        <f>AND($A230="x",'Daļu izvēle'!AC227&lt;&gt;"",'Daļu izvēle'!AC227&lt;&gt;0)</f>
        <v>0</v>
      </c>
      <c r="AD230" s="57" t="b">
        <f t="shared" si="30"/>
        <v>0</v>
      </c>
      <c r="AE230" s="57" t="b">
        <f t="shared" si="31"/>
        <v>1</v>
      </c>
    </row>
    <row r="231" spans="1:31" hidden="1" x14ac:dyDescent="0.3">
      <c r="A231" s="324" t="str">
        <f>SUBSTITUTE('Daļu izvēle'!A228,"0","")</f>
        <v/>
      </c>
      <c r="B231" s="365">
        <f>'Daļu izvēle'!B228</f>
        <v>220</v>
      </c>
      <c r="C231" s="365" t="str">
        <f>'Daļu izvēle'!C228</f>
        <v>Zemgale</v>
      </c>
      <c r="D231" s="366" t="str">
        <f>'Daļu izvēle'!D228</f>
        <v>Misas</v>
      </c>
      <c r="E231" s="467">
        <f>'Daļu izvēle'!AC228</f>
        <v>60</v>
      </c>
      <c r="F231" s="467">
        <f>'Daļu izvēle'!AD228</f>
        <v>0</v>
      </c>
      <c r="G231" s="125">
        <f>'Daļu izvēle'!AE228</f>
        <v>0</v>
      </c>
      <c r="H231" s="126">
        <f>'Daļu izvēle'!AF228</f>
        <v>0</v>
      </c>
      <c r="I231" s="383"/>
      <c r="J231" s="477">
        <f t="shared" si="24"/>
        <v>0</v>
      </c>
      <c r="K231" s="124" t="str">
        <f>IF($AC231,IF(AND($I231&lt;&gt;"",$I231&lt;&gt;0),ROUND(ROUND($I231,3)*Cenas!$B$39*Cenas!B$43,2),0),"")</f>
        <v/>
      </c>
      <c r="L231" s="124" t="str">
        <f>IF($AC231,IF(AND($I231&lt;&gt;"",$I231&lt;&gt;0),ROUND(ROUND($I231,3)*Cenas!$B$39*Cenas!C$43,2),0),"")</f>
        <v/>
      </c>
      <c r="M231" s="124" t="str">
        <f>IF($AC231,IF(AND($I231&lt;&gt;"",$I231&lt;&gt;0),ROUND(ROUND($I231,3)*Cenas!$B$39*Cenas!D$43,2),0),"")</f>
        <v/>
      </c>
      <c r="N231" s="124" t="str">
        <f>IF($AC231,IF(AND($I231&lt;&gt;"",$I231&lt;&gt;0),ROUND(ROUND($I231,3)*Cenas!$B$39*Cenas!E$43,2),0),"")</f>
        <v/>
      </c>
      <c r="O231" s="124" t="str">
        <f>IF($AC231,IF(AND($I231&lt;&gt;"",$I231&lt;&gt;0),ROUND(ROUND($I231,3)*Cenas!$B$39*Cenas!F$43,2),0),"")</f>
        <v/>
      </c>
      <c r="P231" s="124" t="str">
        <f>IF($AC231,IF(AND($I231&lt;&gt;"",$I231&lt;&gt;0),ROUND(ROUND($I231,3)*Cenas!$B$39*Cenas!G$43,2),0),"")</f>
        <v/>
      </c>
      <c r="Q231" s="124" t="str">
        <f>IF($AC231,IF(AND($I231&lt;&gt;"",$I231&lt;&gt;0),ROUND(ROUND($I231,3)*Cenas!$B$39*Cenas!H$43,2),0),"")</f>
        <v/>
      </c>
      <c r="R231" s="147" t="str">
        <f>IF($AC231,IF(AND($I231&lt;&gt;"",$I231&lt;&gt;0),ROUND(ROUND($I231,3)*Cenas!$B$39*Cenas!I$43,2),0),"")</f>
        <v/>
      </c>
      <c r="U231" s="1" t="e">
        <f t="shared" si="25"/>
        <v>#REF!</v>
      </c>
      <c r="V231" s="1" t="b">
        <f t="shared" si="26"/>
        <v>0</v>
      </c>
      <c r="W231" s="1" t="b">
        <f t="shared" si="27"/>
        <v>0</v>
      </c>
      <c r="X231" s="1" t="e">
        <f>OR(AND(Z231,AA231,#REF!&gt;=0.35*'Daļu izvēle'!J228),NOT(Y231))</f>
        <v>#REF!</v>
      </c>
      <c r="Y231" s="1" t="b">
        <f>AND(NOT(ISBLANK('Daļu izvēle'!AC228)),A231="x")</f>
        <v>0</v>
      </c>
      <c r="Z231" t="b">
        <f t="shared" si="28"/>
        <v>1</v>
      </c>
      <c r="AA231" t="b">
        <f t="shared" si="29"/>
        <v>1</v>
      </c>
      <c r="AC231" s="57" t="b">
        <f>AND($A231="x",'Daļu izvēle'!AC228&lt;&gt;"",'Daļu izvēle'!AC228&lt;&gt;0)</f>
        <v>0</v>
      </c>
      <c r="AD231" s="57" t="b">
        <f t="shared" si="30"/>
        <v>0</v>
      </c>
      <c r="AE231" s="57" t="b">
        <f t="shared" si="31"/>
        <v>1</v>
      </c>
    </row>
    <row r="232" spans="1:31" hidden="1" x14ac:dyDescent="0.3">
      <c r="A232" s="324" t="str">
        <f>SUBSTITUTE('Daļu izvēle'!A229,"0","")</f>
        <v/>
      </c>
      <c r="B232" s="365">
        <f>'Daļu izvēle'!B229</f>
        <v>221</v>
      </c>
      <c r="C232" s="365" t="str">
        <f>'Daļu izvēle'!C229</f>
        <v>Zemgale</v>
      </c>
      <c r="D232" s="366" t="str">
        <f>'Daļu izvēle'!D229</f>
        <v>Misas</v>
      </c>
      <c r="E232" s="467">
        <f>'Daļu izvēle'!AC229</f>
        <v>60</v>
      </c>
      <c r="F232" s="467">
        <f>'Daļu izvēle'!AD229</f>
        <v>0</v>
      </c>
      <c r="G232" s="125">
        <f>'Daļu izvēle'!AE229</f>
        <v>0</v>
      </c>
      <c r="H232" s="126">
        <f>'Daļu izvēle'!AF229</f>
        <v>0</v>
      </c>
      <c r="I232" s="383"/>
      <c r="J232" s="477">
        <f t="shared" si="24"/>
        <v>0</v>
      </c>
      <c r="K232" s="124" t="str">
        <f>IF($AC232,IF(AND($I232&lt;&gt;"",$I232&lt;&gt;0),ROUND(ROUND($I232,3)*Cenas!$B$39*Cenas!B$43,2),0),"")</f>
        <v/>
      </c>
      <c r="L232" s="124" t="str">
        <f>IF($AC232,IF(AND($I232&lt;&gt;"",$I232&lt;&gt;0),ROUND(ROUND($I232,3)*Cenas!$B$39*Cenas!C$43,2),0),"")</f>
        <v/>
      </c>
      <c r="M232" s="124" t="str">
        <f>IF($AC232,IF(AND($I232&lt;&gt;"",$I232&lt;&gt;0),ROUND(ROUND($I232,3)*Cenas!$B$39*Cenas!D$43,2),0),"")</f>
        <v/>
      </c>
      <c r="N232" s="124" t="str">
        <f>IF($AC232,IF(AND($I232&lt;&gt;"",$I232&lt;&gt;0),ROUND(ROUND($I232,3)*Cenas!$B$39*Cenas!E$43,2),0),"")</f>
        <v/>
      </c>
      <c r="O232" s="124" t="str">
        <f>IF($AC232,IF(AND($I232&lt;&gt;"",$I232&lt;&gt;0),ROUND(ROUND($I232,3)*Cenas!$B$39*Cenas!F$43,2),0),"")</f>
        <v/>
      </c>
      <c r="P232" s="124" t="str">
        <f>IF($AC232,IF(AND($I232&lt;&gt;"",$I232&lt;&gt;0),ROUND(ROUND($I232,3)*Cenas!$B$39*Cenas!G$43,2),0),"")</f>
        <v/>
      </c>
      <c r="Q232" s="124" t="str">
        <f>IF($AC232,IF(AND($I232&lt;&gt;"",$I232&lt;&gt;0),ROUND(ROUND($I232,3)*Cenas!$B$39*Cenas!H$43,2),0),"")</f>
        <v/>
      </c>
      <c r="R232" s="147" t="str">
        <f>IF($AC232,IF(AND($I232&lt;&gt;"",$I232&lt;&gt;0),ROUND(ROUND($I232,3)*Cenas!$B$39*Cenas!I$43,2),0),"")</f>
        <v/>
      </c>
      <c r="U232" s="1" t="e">
        <f t="shared" si="25"/>
        <v>#REF!</v>
      </c>
      <c r="V232" s="1" t="b">
        <f t="shared" si="26"/>
        <v>0</v>
      </c>
      <c r="W232" s="1" t="b">
        <f t="shared" si="27"/>
        <v>0</v>
      </c>
      <c r="X232" s="1" t="e">
        <f>OR(AND(Z232,AA232,#REF!&gt;=0.35*'Daļu izvēle'!J229),NOT(Y232))</f>
        <v>#REF!</v>
      </c>
      <c r="Y232" s="1" t="b">
        <f>AND(NOT(ISBLANK('Daļu izvēle'!AC229)),A232="x")</f>
        <v>0</v>
      </c>
      <c r="Z232" t="b">
        <f t="shared" si="28"/>
        <v>1</v>
      </c>
      <c r="AA232" t="b">
        <f t="shared" si="29"/>
        <v>1</v>
      </c>
      <c r="AC232" s="57" t="b">
        <f>AND($A232="x",'Daļu izvēle'!AC229&lt;&gt;"",'Daļu izvēle'!AC229&lt;&gt;0)</f>
        <v>0</v>
      </c>
      <c r="AD232" s="57" t="b">
        <f t="shared" si="30"/>
        <v>0</v>
      </c>
      <c r="AE232" s="57" t="b">
        <f t="shared" si="31"/>
        <v>1</v>
      </c>
    </row>
    <row r="233" spans="1:31" hidden="1" x14ac:dyDescent="0.3">
      <c r="A233" s="324" t="str">
        <f>SUBSTITUTE('Daļu izvēle'!A230,"0","")</f>
        <v/>
      </c>
      <c r="B233" s="365">
        <f>'Daļu izvēle'!B230</f>
        <v>222</v>
      </c>
      <c r="C233" s="365" t="str">
        <f>'Daļu izvēle'!C230</f>
        <v>Zemgale</v>
      </c>
      <c r="D233" s="366" t="str">
        <f>'Daļu izvēle'!D230</f>
        <v>Tērvetes</v>
      </c>
      <c r="E233" s="467">
        <f>'Daļu izvēle'!AC230</f>
        <v>0</v>
      </c>
      <c r="F233" s="467">
        <f>'Daļu izvēle'!AD230</f>
        <v>0</v>
      </c>
      <c r="G233" s="125">
        <f>'Daļu izvēle'!AE230</f>
        <v>0</v>
      </c>
      <c r="H233" s="126">
        <f>'Daļu izvēle'!AF230</f>
        <v>0</v>
      </c>
      <c r="I233" s="383"/>
      <c r="J233" s="477">
        <f t="shared" si="24"/>
        <v>0</v>
      </c>
      <c r="K233" s="124" t="str">
        <f>IF($AC233,IF(AND($I233&lt;&gt;"",$I233&lt;&gt;0),ROUND(ROUND($I233,3)*Cenas!$B$39*Cenas!B$43,2),0),"")</f>
        <v/>
      </c>
      <c r="L233" s="124" t="str">
        <f>IF($AC233,IF(AND($I233&lt;&gt;"",$I233&lt;&gt;0),ROUND(ROUND($I233,3)*Cenas!$B$39*Cenas!C$43,2),0),"")</f>
        <v/>
      </c>
      <c r="M233" s="124" t="str">
        <f>IF($AC233,IF(AND($I233&lt;&gt;"",$I233&lt;&gt;0),ROUND(ROUND($I233,3)*Cenas!$B$39*Cenas!D$43,2),0),"")</f>
        <v/>
      </c>
      <c r="N233" s="124" t="str">
        <f>IF($AC233,IF(AND($I233&lt;&gt;"",$I233&lt;&gt;0),ROUND(ROUND($I233,3)*Cenas!$B$39*Cenas!E$43,2),0),"")</f>
        <v/>
      </c>
      <c r="O233" s="124" t="str">
        <f>IF($AC233,IF(AND($I233&lt;&gt;"",$I233&lt;&gt;0),ROUND(ROUND($I233,3)*Cenas!$B$39*Cenas!F$43,2),0),"")</f>
        <v/>
      </c>
      <c r="P233" s="124" t="str">
        <f>IF($AC233,IF(AND($I233&lt;&gt;"",$I233&lt;&gt;0),ROUND(ROUND($I233,3)*Cenas!$B$39*Cenas!G$43,2),0),"")</f>
        <v/>
      </c>
      <c r="Q233" s="124" t="str">
        <f>IF($AC233,IF(AND($I233&lt;&gt;"",$I233&lt;&gt;0),ROUND(ROUND($I233,3)*Cenas!$B$39*Cenas!H$43,2),0),"")</f>
        <v/>
      </c>
      <c r="R233" s="147" t="str">
        <f>IF($AC233,IF(AND($I233&lt;&gt;"",$I233&lt;&gt;0),ROUND(ROUND($I233,3)*Cenas!$B$39*Cenas!I$43,2),0),"")</f>
        <v/>
      </c>
      <c r="U233" s="1" t="e">
        <f t="shared" si="25"/>
        <v>#REF!</v>
      </c>
      <c r="V233" s="1" t="b">
        <f t="shared" si="26"/>
        <v>0</v>
      </c>
      <c r="W233" s="1" t="b">
        <f t="shared" si="27"/>
        <v>0</v>
      </c>
      <c r="X233" s="1" t="e">
        <f>OR(AND(Z233,AA233,#REF!&gt;=0.35*'Daļu izvēle'!J230),NOT(Y233))</f>
        <v>#REF!</v>
      </c>
      <c r="Y233" s="1" t="b">
        <f>AND(NOT(ISBLANK('Daļu izvēle'!AC230)),A233="x")</f>
        <v>0</v>
      </c>
      <c r="Z233" t="b">
        <f t="shared" si="28"/>
        <v>1</v>
      </c>
      <c r="AA233" t="b">
        <f t="shared" si="29"/>
        <v>1</v>
      </c>
      <c r="AC233" s="57" t="b">
        <f>AND($A233="x",'Daļu izvēle'!AC230&lt;&gt;"",'Daļu izvēle'!AC230&lt;&gt;0)</f>
        <v>0</v>
      </c>
      <c r="AD233" s="57" t="b">
        <f t="shared" si="30"/>
        <v>0</v>
      </c>
      <c r="AE233" s="57" t="b">
        <f t="shared" si="31"/>
        <v>1</v>
      </c>
    </row>
    <row r="234" spans="1:31" hidden="1" x14ac:dyDescent="0.3">
      <c r="A234" s="324" t="str">
        <f>SUBSTITUTE('Daļu izvēle'!A231,"0","")</f>
        <v/>
      </c>
      <c r="B234" s="365">
        <f>'Daļu izvēle'!B231</f>
        <v>223</v>
      </c>
      <c r="C234" s="365" t="str">
        <f>'Daļu izvēle'!C231</f>
        <v>Zemgale</v>
      </c>
      <c r="D234" s="366" t="str">
        <f>'Daļu izvēle'!D231</f>
        <v>Tērvetes</v>
      </c>
      <c r="E234" s="467">
        <f>'Daļu izvēle'!AC231</f>
        <v>20</v>
      </c>
      <c r="F234" s="467">
        <f>'Daļu izvēle'!AD231</f>
        <v>10</v>
      </c>
      <c r="G234" s="125">
        <f>'Daļu izvēle'!AE231</f>
        <v>0</v>
      </c>
      <c r="H234" s="126">
        <f>'Daļu izvēle'!AF231</f>
        <v>0</v>
      </c>
      <c r="I234" s="383"/>
      <c r="J234" s="477">
        <f t="shared" si="24"/>
        <v>0</v>
      </c>
      <c r="K234" s="124" t="str">
        <f>IF($AC234,IF(AND($I234&lt;&gt;"",$I234&lt;&gt;0),ROUND(ROUND($I234,3)*Cenas!$B$39*Cenas!B$43,2),0),"")</f>
        <v/>
      </c>
      <c r="L234" s="124" t="str">
        <f>IF($AC234,IF(AND($I234&lt;&gt;"",$I234&lt;&gt;0),ROUND(ROUND($I234,3)*Cenas!$B$39*Cenas!C$43,2),0),"")</f>
        <v/>
      </c>
      <c r="M234" s="124" t="str">
        <f>IF($AC234,IF(AND($I234&lt;&gt;"",$I234&lt;&gt;0),ROUND(ROUND($I234,3)*Cenas!$B$39*Cenas!D$43,2),0),"")</f>
        <v/>
      </c>
      <c r="N234" s="124" t="str">
        <f>IF($AC234,IF(AND($I234&lt;&gt;"",$I234&lt;&gt;0),ROUND(ROUND($I234,3)*Cenas!$B$39*Cenas!E$43,2),0),"")</f>
        <v/>
      </c>
      <c r="O234" s="124" t="str">
        <f>IF($AC234,IF(AND($I234&lt;&gt;"",$I234&lt;&gt;0),ROUND(ROUND($I234,3)*Cenas!$B$39*Cenas!F$43,2),0),"")</f>
        <v/>
      </c>
      <c r="P234" s="124" t="str">
        <f>IF($AC234,IF(AND($I234&lt;&gt;"",$I234&lt;&gt;0),ROUND(ROUND($I234,3)*Cenas!$B$39*Cenas!G$43,2),0),"")</f>
        <v/>
      </c>
      <c r="Q234" s="124" t="str">
        <f>IF($AC234,IF(AND($I234&lt;&gt;"",$I234&lt;&gt;0),ROUND(ROUND($I234,3)*Cenas!$B$39*Cenas!H$43,2),0),"")</f>
        <v/>
      </c>
      <c r="R234" s="147" t="str">
        <f>IF($AC234,IF(AND($I234&lt;&gt;"",$I234&lt;&gt;0),ROUND(ROUND($I234,3)*Cenas!$B$39*Cenas!I$43,2),0),"")</f>
        <v/>
      </c>
      <c r="U234" s="1" t="e">
        <f t="shared" si="25"/>
        <v>#REF!</v>
      </c>
      <c r="V234" s="1" t="b">
        <f t="shared" si="26"/>
        <v>0</v>
      </c>
      <c r="W234" s="1" t="b">
        <f t="shared" si="27"/>
        <v>0</v>
      </c>
      <c r="X234" s="1" t="e">
        <f>OR(AND(Z234,AA234,#REF!&gt;=0.35*'Daļu izvēle'!J231),NOT(Y234))</f>
        <v>#REF!</v>
      </c>
      <c r="Y234" s="1" t="b">
        <f>AND(NOT(ISBLANK('Daļu izvēle'!AC231)),A234="x")</f>
        <v>0</v>
      </c>
      <c r="Z234" t="b">
        <f t="shared" si="28"/>
        <v>1</v>
      </c>
      <c r="AA234" t="b">
        <f t="shared" si="29"/>
        <v>1</v>
      </c>
      <c r="AC234" s="57" t="b">
        <f>AND($A234="x",'Daļu izvēle'!AC231&lt;&gt;"",'Daļu izvēle'!AC231&lt;&gt;0)</f>
        <v>0</v>
      </c>
      <c r="AD234" s="57" t="b">
        <f t="shared" si="30"/>
        <v>0</v>
      </c>
      <c r="AE234" s="57" t="b">
        <f t="shared" si="31"/>
        <v>1</v>
      </c>
    </row>
    <row r="235" spans="1:31" hidden="1" x14ac:dyDescent="0.3">
      <c r="A235" s="324" t="str">
        <f>SUBSTITUTE('Daļu izvēle'!A232,"0","")</f>
        <v/>
      </c>
      <c r="B235" s="365">
        <f>'Daļu izvēle'!B232</f>
        <v>224</v>
      </c>
      <c r="C235" s="365" t="str">
        <f>'Daļu izvēle'!C232</f>
        <v>Zemgale</v>
      </c>
      <c r="D235" s="366" t="str">
        <f>'Daļu izvēle'!D232</f>
        <v>Tērvetes</v>
      </c>
      <c r="E235" s="467">
        <f>'Daļu izvēle'!AC232</f>
        <v>60</v>
      </c>
      <c r="F235" s="467">
        <f>'Daļu izvēle'!AD232</f>
        <v>0</v>
      </c>
      <c r="G235" s="125">
        <f>'Daļu izvēle'!AE232</f>
        <v>0</v>
      </c>
      <c r="H235" s="126">
        <f>'Daļu izvēle'!AF232</f>
        <v>0</v>
      </c>
      <c r="I235" s="383"/>
      <c r="J235" s="477">
        <f t="shared" si="24"/>
        <v>0</v>
      </c>
      <c r="K235" s="124" t="str">
        <f>IF($AC235,IF(AND($I235&lt;&gt;"",$I235&lt;&gt;0),ROUND(ROUND($I235,3)*Cenas!$B$39*Cenas!B$43,2),0),"")</f>
        <v/>
      </c>
      <c r="L235" s="124" t="str">
        <f>IF($AC235,IF(AND($I235&lt;&gt;"",$I235&lt;&gt;0),ROUND(ROUND($I235,3)*Cenas!$B$39*Cenas!C$43,2),0),"")</f>
        <v/>
      </c>
      <c r="M235" s="124" t="str">
        <f>IF($AC235,IF(AND($I235&lt;&gt;"",$I235&lt;&gt;0),ROUND(ROUND($I235,3)*Cenas!$B$39*Cenas!D$43,2),0),"")</f>
        <v/>
      </c>
      <c r="N235" s="124" t="str">
        <f>IF($AC235,IF(AND($I235&lt;&gt;"",$I235&lt;&gt;0),ROUND(ROUND($I235,3)*Cenas!$B$39*Cenas!E$43,2),0),"")</f>
        <v/>
      </c>
      <c r="O235" s="124" t="str">
        <f>IF($AC235,IF(AND($I235&lt;&gt;"",$I235&lt;&gt;0),ROUND(ROUND($I235,3)*Cenas!$B$39*Cenas!F$43,2),0),"")</f>
        <v/>
      </c>
      <c r="P235" s="124" t="str">
        <f>IF($AC235,IF(AND($I235&lt;&gt;"",$I235&lt;&gt;0),ROUND(ROUND($I235,3)*Cenas!$B$39*Cenas!G$43,2),0),"")</f>
        <v/>
      </c>
      <c r="Q235" s="124" t="str">
        <f>IF($AC235,IF(AND($I235&lt;&gt;"",$I235&lt;&gt;0),ROUND(ROUND($I235,3)*Cenas!$B$39*Cenas!H$43,2),0),"")</f>
        <v/>
      </c>
      <c r="R235" s="147" t="str">
        <f>IF($AC235,IF(AND($I235&lt;&gt;"",$I235&lt;&gt;0),ROUND(ROUND($I235,3)*Cenas!$B$39*Cenas!I$43,2),0),"")</f>
        <v/>
      </c>
      <c r="U235" s="1" t="e">
        <f t="shared" si="25"/>
        <v>#REF!</v>
      </c>
      <c r="V235" s="1" t="b">
        <f t="shared" si="26"/>
        <v>0</v>
      </c>
      <c r="W235" s="1" t="b">
        <f t="shared" si="27"/>
        <v>0</v>
      </c>
      <c r="X235" s="1" t="e">
        <f>OR(AND(Z235,AA235,#REF!&gt;=0.35*'Daļu izvēle'!J232),NOT(Y235))</f>
        <v>#REF!</v>
      </c>
      <c r="Y235" s="1" t="b">
        <f>AND(NOT(ISBLANK('Daļu izvēle'!AC232)),A235="x")</f>
        <v>0</v>
      </c>
      <c r="Z235" t="b">
        <f t="shared" si="28"/>
        <v>1</v>
      </c>
      <c r="AA235" t="b">
        <f t="shared" si="29"/>
        <v>1</v>
      </c>
      <c r="AC235" s="57" t="b">
        <f>AND($A235="x",'Daļu izvēle'!AC232&lt;&gt;"",'Daļu izvēle'!AC232&lt;&gt;0)</f>
        <v>0</v>
      </c>
      <c r="AD235" s="57" t="b">
        <f t="shared" si="30"/>
        <v>0</v>
      </c>
      <c r="AE235" s="57" t="b">
        <f t="shared" si="31"/>
        <v>1</v>
      </c>
    </row>
    <row r="236" spans="1:31" hidden="1" x14ac:dyDescent="0.3">
      <c r="A236" s="324" t="str">
        <f>SUBSTITUTE('Daļu izvēle'!A233,"0","")</f>
        <v/>
      </c>
      <c r="B236" s="365">
        <f>'Daļu izvēle'!B233</f>
        <v>225</v>
      </c>
      <c r="C236" s="365" t="str">
        <f>'Daļu izvēle'!C233</f>
        <v>Zemgale</v>
      </c>
      <c r="D236" s="366" t="str">
        <f>'Daļu izvēle'!D233</f>
        <v>Tērvetes</v>
      </c>
      <c r="E236" s="467">
        <f>'Daļu izvēle'!AC233</f>
        <v>60</v>
      </c>
      <c r="F236" s="467">
        <f>'Daļu izvēle'!AD233</f>
        <v>0</v>
      </c>
      <c r="G236" s="125">
        <f>'Daļu izvēle'!AE233</f>
        <v>0</v>
      </c>
      <c r="H236" s="126">
        <f>'Daļu izvēle'!AF233</f>
        <v>0</v>
      </c>
      <c r="I236" s="383"/>
      <c r="J236" s="477">
        <f t="shared" si="24"/>
        <v>0</v>
      </c>
      <c r="K236" s="124" t="str">
        <f>IF($AC236,IF(AND($I236&lt;&gt;"",$I236&lt;&gt;0),ROUND(ROUND($I236,3)*Cenas!$B$39*Cenas!B$43,2),0),"")</f>
        <v/>
      </c>
      <c r="L236" s="124" t="str">
        <f>IF($AC236,IF(AND($I236&lt;&gt;"",$I236&lt;&gt;0),ROUND(ROUND($I236,3)*Cenas!$B$39*Cenas!C$43,2),0),"")</f>
        <v/>
      </c>
      <c r="M236" s="124" t="str">
        <f>IF($AC236,IF(AND($I236&lt;&gt;"",$I236&lt;&gt;0),ROUND(ROUND($I236,3)*Cenas!$B$39*Cenas!D$43,2),0),"")</f>
        <v/>
      </c>
      <c r="N236" s="124" t="str">
        <f>IF($AC236,IF(AND($I236&lt;&gt;"",$I236&lt;&gt;0),ROUND(ROUND($I236,3)*Cenas!$B$39*Cenas!E$43,2),0),"")</f>
        <v/>
      </c>
      <c r="O236" s="124" t="str">
        <f>IF($AC236,IF(AND($I236&lt;&gt;"",$I236&lt;&gt;0),ROUND(ROUND($I236,3)*Cenas!$B$39*Cenas!F$43,2),0),"")</f>
        <v/>
      </c>
      <c r="P236" s="124" t="str">
        <f>IF($AC236,IF(AND($I236&lt;&gt;"",$I236&lt;&gt;0),ROUND(ROUND($I236,3)*Cenas!$B$39*Cenas!G$43,2),0),"")</f>
        <v/>
      </c>
      <c r="Q236" s="124" t="str">
        <f>IF($AC236,IF(AND($I236&lt;&gt;"",$I236&lt;&gt;0),ROUND(ROUND($I236,3)*Cenas!$B$39*Cenas!H$43,2),0),"")</f>
        <v/>
      </c>
      <c r="R236" s="147" t="str">
        <f>IF($AC236,IF(AND($I236&lt;&gt;"",$I236&lt;&gt;0),ROUND(ROUND($I236,3)*Cenas!$B$39*Cenas!I$43,2),0),"")</f>
        <v/>
      </c>
      <c r="U236" s="1" t="e">
        <f t="shared" si="25"/>
        <v>#REF!</v>
      </c>
      <c r="V236" s="1" t="b">
        <f t="shared" si="26"/>
        <v>0</v>
      </c>
      <c r="W236" s="1" t="b">
        <f t="shared" si="27"/>
        <v>0</v>
      </c>
      <c r="X236" s="1" t="e">
        <f>OR(AND(Z236,AA236,#REF!&gt;=0.35*'Daļu izvēle'!J233),NOT(Y236))</f>
        <v>#REF!</v>
      </c>
      <c r="Y236" s="1" t="b">
        <f>AND(NOT(ISBLANK('Daļu izvēle'!AC233)),A236="x")</f>
        <v>0</v>
      </c>
      <c r="Z236" t="b">
        <f t="shared" si="28"/>
        <v>1</v>
      </c>
      <c r="AA236" t="b">
        <f t="shared" si="29"/>
        <v>1</v>
      </c>
      <c r="AC236" s="57" t="b">
        <f>AND($A236="x",'Daļu izvēle'!AC233&lt;&gt;"",'Daļu izvēle'!AC233&lt;&gt;0)</f>
        <v>0</v>
      </c>
      <c r="AD236" s="57" t="b">
        <f t="shared" si="30"/>
        <v>0</v>
      </c>
      <c r="AE236" s="57" t="b">
        <f t="shared" si="31"/>
        <v>1</v>
      </c>
    </row>
    <row r="237" spans="1:31" hidden="1" x14ac:dyDescent="0.3">
      <c r="A237" s="324" t="str">
        <f>SUBSTITUTE('Daļu izvēle'!A234,"0","")</f>
        <v/>
      </c>
      <c r="B237" s="365">
        <f>'Daļu izvēle'!B234</f>
        <v>226</v>
      </c>
      <c r="C237" s="365" t="str">
        <f>'Daļu izvēle'!C234</f>
        <v>Zemgale</v>
      </c>
      <c r="D237" s="366" t="str">
        <f>'Daļu izvēle'!D234</f>
        <v>Tērvetes</v>
      </c>
      <c r="E237" s="467">
        <f>'Daļu izvēle'!AC234</f>
        <v>0</v>
      </c>
      <c r="F237" s="467">
        <f>'Daļu izvēle'!AD234</f>
        <v>0</v>
      </c>
      <c r="G237" s="125">
        <f>'Daļu izvēle'!AE234</f>
        <v>0</v>
      </c>
      <c r="H237" s="126">
        <f>'Daļu izvēle'!AF234</f>
        <v>0</v>
      </c>
      <c r="I237" s="383"/>
      <c r="J237" s="477">
        <f t="shared" si="24"/>
        <v>0</v>
      </c>
      <c r="K237" s="124" t="str">
        <f>IF($AC237,IF(AND($I237&lt;&gt;"",$I237&lt;&gt;0),ROUND(ROUND($I237,3)*Cenas!$B$39*Cenas!B$43,2),0),"")</f>
        <v/>
      </c>
      <c r="L237" s="124" t="str">
        <f>IF($AC237,IF(AND($I237&lt;&gt;"",$I237&lt;&gt;0),ROUND(ROUND($I237,3)*Cenas!$B$39*Cenas!C$43,2),0),"")</f>
        <v/>
      </c>
      <c r="M237" s="124" t="str">
        <f>IF($AC237,IF(AND($I237&lt;&gt;"",$I237&lt;&gt;0),ROUND(ROUND($I237,3)*Cenas!$B$39*Cenas!D$43,2),0),"")</f>
        <v/>
      </c>
      <c r="N237" s="124" t="str">
        <f>IF($AC237,IF(AND($I237&lt;&gt;"",$I237&lt;&gt;0),ROUND(ROUND($I237,3)*Cenas!$B$39*Cenas!E$43,2),0),"")</f>
        <v/>
      </c>
      <c r="O237" s="124" t="str">
        <f>IF($AC237,IF(AND($I237&lt;&gt;"",$I237&lt;&gt;0),ROUND(ROUND($I237,3)*Cenas!$B$39*Cenas!F$43,2),0),"")</f>
        <v/>
      </c>
      <c r="P237" s="124" t="str">
        <f>IF($AC237,IF(AND($I237&lt;&gt;"",$I237&lt;&gt;0),ROUND(ROUND($I237,3)*Cenas!$B$39*Cenas!G$43,2),0),"")</f>
        <v/>
      </c>
      <c r="Q237" s="124" t="str">
        <f>IF($AC237,IF(AND($I237&lt;&gt;"",$I237&lt;&gt;0),ROUND(ROUND($I237,3)*Cenas!$B$39*Cenas!H$43,2),0),"")</f>
        <v/>
      </c>
      <c r="R237" s="147" t="str">
        <f>IF($AC237,IF(AND($I237&lt;&gt;"",$I237&lt;&gt;0),ROUND(ROUND($I237,3)*Cenas!$B$39*Cenas!I$43,2),0),"")</f>
        <v/>
      </c>
      <c r="U237" s="1" t="e">
        <f t="shared" si="25"/>
        <v>#REF!</v>
      </c>
      <c r="V237" s="1" t="b">
        <f t="shared" si="26"/>
        <v>0</v>
      </c>
      <c r="W237" s="1" t="b">
        <f t="shared" si="27"/>
        <v>0</v>
      </c>
      <c r="X237" s="1" t="e">
        <f>OR(AND(Z237,AA237,#REF!&gt;=0.35*'Daļu izvēle'!J234),NOT(Y237))</f>
        <v>#REF!</v>
      </c>
      <c r="Y237" s="1" t="b">
        <f>AND(NOT(ISBLANK('Daļu izvēle'!AC234)),A237="x")</f>
        <v>0</v>
      </c>
      <c r="Z237" t="b">
        <f t="shared" si="28"/>
        <v>1</v>
      </c>
      <c r="AA237" t="b">
        <f t="shared" si="29"/>
        <v>1</v>
      </c>
      <c r="AC237" s="57" t="b">
        <f>AND($A237="x",'Daļu izvēle'!AC234&lt;&gt;"",'Daļu izvēle'!AC234&lt;&gt;0)</f>
        <v>0</v>
      </c>
      <c r="AD237" s="57" t="b">
        <f t="shared" si="30"/>
        <v>0</v>
      </c>
      <c r="AE237" s="57" t="b">
        <f t="shared" si="31"/>
        <v>1</v>
      </c>
    </row>
    <row r="238" spans="1:31" hidden="1" x14ac:dyDescent="0.3">
      <c r="A238" s="324" t="str">
        <f>SUBSTITUTE('Daļu izvēle'!A235,"0","")</f>
        <v/>
      </c>
      <c r="B238" s="365">
        <f>'Daļu izvēle'!B235</f>
        <v>227</v>
      </c>
      <c r="C238" s="365" t="str">
        <f>'Daļu izvēle'!C235</f>
        <v>Ziemeļkurzeme</v>
      </c>
      <c r="D238" s="366" t="str">
        <f>'Daļu izvēle'!D235</f>
        <v>Grīņu</v>
      </c>
      <c r="E238" s="467">
        <f>'Daļu izvēle'!AC235</f>
        <v>50</v>
      </c>
      <c r="F238" s="467">
        <f>'Daļu izvēle'!AD235</f>
        <v>50</v>
      </c>
      <c r="G238" s="125">
        <f>'Daļu izvēle'!AE235</f>
        <v>0</v>
      </c>
      <c r="H238" s="126">
        <f>'Daļu izvēle'!AF235</f>
        <v>0</v>
      </c>
      <c r="I238" s="383"/>
      <c r="J238" s="477">
        <f t="shared" si="24"/>
        <v>0</v>
      </c>
      <c r="K238" s="124" t="str">
        <f>IF($AC238,IF(AND($I238&lt;&gt;"",$I238&lt;&gt;0),ROUND(ROUND($I238,3)*Cenas!$B$39*Cenas!B$43,2),0),"")</f>
        <v/>
      </c>
      <c r="L238" s="124" t="str">
        <f>IF($AC238,IF(AND($I238&lt;&gt;"",$I238&lt;&gt;0),ROUND(ROUND($I238,3)*Cenas!$B$39*Cenas!C$43,2),0),"")</f>
        <v/>
      </c>
      <c r="M238" s="124" t="str">
        <f>IF($AC238,IF(AND($I238&lt;&gt;"",$I238&lt;&gt;0),ROUND(ROUND($I238,3)*Cenas!$B$39*Cenas!D$43,2),0),"")</f>
        <v/>
      </c>
      <c r="N238" s="124" t="str">
        <f>IF($AC238,IF(AND($I238&lt;&gt;"",$I238&lt;&gt;0),ROUND(ROUND($I238,3)*Cenas!$B$39*Cenas!E$43,2),0),"")</f>
        <v/>
      </c>
      <c r="O238" s="124" t="str">
        <f>IF($AC238,IF(AND($I238&lt;&gt;"",$I238&lt;&gt;0),ROUND(ROUND($I238,3)*Cenas!$B$39*Cenas!F$43,2),0),"")</f>
        <v/>
      </c>
      <c r="P238" s="124" t="str">
        <f>IF($AC238,IF(AND($I238&lt;&gt;"",$I238&lt;&gt;0),ROUND(ROUND($I238,3)*Cenas!$B$39*Cenas!G$43,2),0),"")</f>
        <v/>
      </c>
      <c r="Q238" s="124" t="str">
        <f>IF($AC238,IF(AND($I238&lt;&gt;"",$I238&lt;&gt;0),ROUND(ROUND($I238,3)*Cenas!$B$39*Cenas!H$43,2),0),"")</f>
        <v/>
      </c>
      <c r="R238" s="147" t="str">
        <f>IF($AC238,IF(AND($I238&lt;&gt;"",$I238&lt;&gt;0),ROUND(ROUND($I238,3)*Cenas!$B$39*Cenas!I$43,2),0),"")</f>
        <v/>
      </c>
      <c r="U238" s="1" t="e">
        <f t="shared" si="25"/>
        <v>#REF!</v>
      </c>
      <c r="V238" s="1" t="b">
        <f t="shared" si="26"/>
        <v>0</v>
      </c>
      <c r="W238" s="1" t="b">
        <f t="shared" si="27"/>
        <v>0</v>
      </c>
      <c r="X238" s="1" t="e">
        <f>OR(AND(Z238,AA238,#REF!&gt;=0.35*'Daļu izvēle'!J235),NOT(Y238))</f>
        <v>#REF!</v>
      </c>
      <c r="Y238" s="1" t="b">
        <f>AND(NOT(ISBLANK('Daļu izvēle'!AC235)),A238="x")</f>
        <v>0</v>
      </c>
      <c r="Z238" t="b">
        <f t="shared" si="28"/>
        <v>1</v>
      </c>
      <c r="AA238" t="b">
        <f t="shared" si="29"/>
        <v>1</v>
      </c>
      <c r="AC238" s="57" t="b">
        <f>AND($A238="x",'Daļu izvēle'!AC235&lt;&gt;"",'Daļu izvēle'!AC235&lt;&gt;0)</f>
        <v>0</v>
      </c>
      <c r="AD238" s="57" t="b">
        <f t="shared" si="30"/>
        <v>0</v>
      </c>
      <c r="AE238" s="57" t="b">
        <f t="shared" si="31"/>
        <v>1</v>
      </c>
    </row>
    <row r="239" spans="1:31" hidden="1" x14ac:dyDescent="0.3">
      <c r="A239" s="324" t="str">
        <f>SUBSTITUTE('Daļu izvēle'!A236,"0","")</f>
        <v/>
      </c>
      <c r="B239" s="365">
        <f>'Daļu izvēle'!B236</f>
        <v>228</v>
      </c>
      <c r="C239" s="365" t="str">
        <f>'Daļu izvēle'!C236</f>
        <v>Ziemeļkurzeme</v>
      </c>
      <c r="D239" s="366" t="str">
        <f>'Daļu izvēle'!D236</f>
        <v>Grīņu</v>
      </c>
      <c r="E239" s="467">
        <f>'Daļu izvēle'!AC236</f>
        <v>0</v>
      </c>
      <c r="F239" s="467">
        <f>'Daļu izvēle'!AD236</f>
        <v>0</v>
      </c>
      <c r="G239" s="125">
        <f>'Daļu izvēle'!AE236</f>
        <v>0</v>
      </c>
      <c r="H239" s="126">
        <f>'Daļu izvēle'!AF236</f>
        <v>0</v>
      </c>
      <c r="I239" s="383"/>
      <c r="J239" s="477">
        <f t="shared" si="24"/>
        <v>0</v>
      </c>
      <c r="K239" s="124" t="str">
        <f>IF($AC239,IF(AND($I239&lt;&gt;"",$I239&lt;&gt;0),ROUND(ROUND($I239,3)*Cenas!$B$39*Cenas!B$43,2),0),"")</f>
        <v/>
      </c>
      <c r="L239" s="124" t="str">
        <f>IF($AC239,IF(AND($I239&lt;&gt;"",$I239&lt;&gt;0),ROUND(ROUND($I239,3)*Cenas!$B$39*Cenas!C$43,2),0),"")</f>
        <v/>
      </c>
      <c r="M239" s="124" t="str">
        <f>IF($AC239,IF(AND($I239&lt;&gt;"",$I239&lt;&gt;0),ROUND(ROUND($I239,3)*Cenas!$B$39*Cenas!D$43,2),0),"")</f>
        <v/>
      </c>
      <c r="N239" s="124" t="str">
        <f>IF($AC239,IF(AND($I239&lt;&gt;"",$I239&lt;&gt;0),ROUND(ROUND($I239,3)*Cenas!$B$39*Cenas!E$43,2),0),"")</f>
        <v/>
      </c>
      <c r="O239" s="124" t="str">
        <f>IF($AC239,IF(AND($I239&lt;&gt;"",$I239&lt;&gt;0),ROUND(ROUND($I239,3)*Cenas!$B$39*Cenas!F$43,2),0),"")</f>
        <v/>
      </c>
      <c r="P239" s="124" t="str">
        <f>IF($AC239,IF(AND($I239&lt;&gt;"",$I239&lt;&gt;0),ROUND(ROUND($I239,3)*Cenas!$B$39*Cenas!G$43,2),0),"")</f>
        <v/>
      </c>
      <c r="Q239" s="124" t="str">
        <f>IF($AC239,IF(AND($I239&lt;&gt;"",$I239&lt;&gt;0),ROUND(ROUND($I239,3)*Cenas!$B$39*Cenas!H$43,2),0),"")</f>
        <v/>
      </c>
      <c r="R239" s="147" t="str">
        <f>IF($AC239,IF(AND($I239&lt;&gt;"",$I239&lt;&gt;0),ROUND(ROUND($I239,3)*Cenas!$B$39*Cenas!I$43,2),0),"")</f>
        <v/>
      </c>
      <c r="U239" s="1" t="e">
        <f t="shared" si="25"/>
        <v>#REF!</v>
      </c>
      <c r="V239" s="1" t="b">
        <f t="shared" si="26"/>
        <v>0</v>
      </c>
      <c r="W239" s="1" t="b">
        <f t="shared" si="27"/>
        <v>0</v>
      </c>
      <c r="X239" s="1" t="e">
        <f>OR(AND(Z239,AA239,#REF!&gt;=0.35*'Daļu izvēle'!J236),NOT(Y239))</f>
        <v>#REF!</v>
      </c>
      <c r="Y239" s="1" t="b">
        <f>AND(NOT(ISBLANK('Daļu izvēle'!AC236)),A239="x")</f>
        <v>0</v>
      </c>
      <c r="Z239" t="b">
        <f t="shared" si="28"/>
        <v>1</v>
      </c>
      <c r="AA239" t="b">
        <f t="shared" si="29"/>
        <v>1</v>
      </c>
      <c r="AC239" s="57" t="b">
        <f>AND($A239="x",'Daļu izvēle'!AC236&lt;&gt;"",'Daļu izvēle'!AC236&lt;&gt;0)</f>
        <v>0</v>
      </c>
      <c r="AD239" s="57" t="b">
        <f t="shared" si="30"/>
        <v>0</v>
      </c>
      <c r="AE239" s="57" t="b">
        <f t="shared" si="31"/>
        <v>1</v>
      </c>
    </row>
    <row r="240" spans="1:31" hidden="1" x14ac:dyDescent="0.3">
      <c r="A240" s="324" t="str">
        <f>SUBSTITUTE('Daļu izvēle'!A237,"0","")</f>
        <v/>
      </c>
      <c r="B240" s="365">
        <f>'Daļu izvēle'!B237</f>
        <v>229</v>
      </c>
      <c r="C240" s="365" t="str">
        <f>'Daļu izvēle'!C237</f>
        <v>Ziemeļkurzeme</v>
      </c>
      <c r="D240" s="366" t="str">
        <f>'Daļu izvēle'!D237</f>
        <v>Grīņu</v>
      </c>
      <c r="E240" s="467">
        <f>'Daļu izvēle'!AC237</f>
        <v>15</v>
      </c>
      <c r="F240" s="467">
        <f>'Daļu izvēle'!AD237</f>
        <v>0</v>
      </c>
      <c r="G240" s="125">
        <f>'Daļu izvēle'!AE237</f>
        <v>0</v>
      </c>
      <c r="H240" s="126">
        <f>'Daļu izvēle'!AF237</f>
        <v>0</v>
      </c>
      <c r="I240" s="383"/>
      <c r="J240" s="477">
        <f t="shared" si="24"/>
        <v>0</v>
      </c>
      <c r="K240" s="124" t="str">
        <f>IF($AC240,IF(AND($I240&lt;&gt;"",$I240&lt;&gt;0),ROUND(ROUND($I240,3)*Cenas!$B$39*Cenas!B$43,2),0),"")</f>
        <v/>
      </c>
      <c r="L240" s="124" t="str">
        <f>IF($AC240,IF(AND($I240&lt;&gt;"",$I240&lt;&gt;0),ROUND(ROUND($I240,3)*Cenas!$B$39*Cenas!C$43,2),0),"")</f>
        <v/>
      </c>
      <c r="M240" s="124" t="str">
        <f>IF($AC240,IF(AND($I240&lt;&gt;"",$I240&lt;&gt;0),ROUND(ROUND($I240,3)*Cenas!$B$39*Cenas!D$43,2),0),"")</f>
        <v/>
      </c>
      <c r="N240" s="124" t="str">
        <f>IF($AC240,IF(AND($I240&lt;&gt;"",$I240&lt;&gt;0),ROUND(ROUND($I240,3)*Cenas!$B$39*Cenas!E$43,2),0),"")</f>
        <v/>
      </c>
      <c r="O240" s="124" t="str">
        <f>IF($AC240,IF(AND($I240&lt;&gt;"",$I240&lt;&gt;0),ROUND(ROUND($I240,3)*Cenas!$B$39*Cenas!F$43,2),0),"")</f>
        <v/>
      </c>
      <c r="P240" s="124" t="str">
        <f>IF($AC240,IF(AND($I240&lt;&gt;"",$I240&lt;&gt;0),ROUND(ROUND($I240,3)*Cenas!$B$39*Cenas!G$43,2),0),"")</f>
        <v/>
      </c>
      <c r="Q240" s="124" t="str">
        <f>IF($AC240,IF(AND($I240&lt;&gt;"",$I240&lt;&gt;0),ROUND(ROUND($I240,3)*Cenas!$B$39*Cenas!H$43,2),0),"")</f>
        <v/>
      </c>
      <c r="R240" s="147" t="str">
        <f>IF($AC240,IF(AND($I240&lt;&gt;"",$I240&lt;&gt;0),ROUND(ROUND($I240,3)*Cenas!$B$39*Cenas!I$43,2),0),"")</f>
        <v/>
      </c>
      <c r="U240" s="1" t="e">
        <f t="shared" si="25"/>
        <v>#REF!</v>
      </c>
      <c r="V240" s="1" t="b">
        <f t="shared" si="26"/>
        <v>0</v>
      </c>
      <c r="W240" s="1" t="b">
        <f t="shared" si="27"/>
        <v>0</v>
      </c>
      <c r="X240" s="1" t="e">
        <f>OR(AND(Z240,AA240,#REF!&gt;=0.35*'Daļu izvēle'!J237),NOT(Y240))</f>
        <v>#REF!</v>
      </c>
      <c r="Y240" s="1" t="b">
        <f>AND(NOT(ISBLANK('Daļu izvēle'!AC237)),A240="x")</f>
        <v>0</v>
      </c>
      <c r="Z240" t="b">
        <f t="shared" si="28"/>
        <v>1</v>
      </c>
      <c r="AA240" t="b">
        <f t="shared" si="29"/>
        <v>1</v>
      </c>
      <c r="AC240" s="57" t="b">
        <f>AND($A240="x",'Daļu izvēle'!AC237&lt;&gt;"",'Daļu izvēle'!AC237&lt;&gt;0)</f>
        <v>0</v>
      </c>
      <c r="AD240" s="57" t="b">
        <f t="shared" si="30"/>
        <v>0</v>
      </c>
      <c r="AE240" s="57" t="b">
        <f t="shared" si="31"/>
        <v>1</v>
      </c>
    </row>
    <row r="241" spans="1:31" hidden="1" x14ac:dyDescent="0.3">
      <c r="A241" s="324" t="str">
        <f>SUBSTITUTE('Daļu izvēle'!A238,"0","")</f>
        <v/>
      </c>
      <c r="B241" s="365">
        <f>'Daļu izvēle'!B238</f>
        <v>230</v>
      </c>
      <c r="C241" s="365" t="str">
        <f>'Daļu izvēle'!C238</f>
        <v>Ziemeļkurzeme</v>
      </c>
      <c r="D241" s="366" t="str">
        <f>'Daļu izvēle'!D238</f>
        <v>Grīņu</v>
      </c>
      <c r="E241" s="467">
        <f>'Daļu izvēle'!AC238</f>
        <v>0</v>
      </c>
      <c r="F241" s="467">
        <f>'Daļu izvēle'!AD238</f>
        <v>0</v>
      </c>
      <c r="G241" s="125">
        <f>'Daļu izvēle'!AE238</f>
        <v>0</v>
      </c>
      <c r="H241" s="126">
        <f>'Daļu izvēle'!AF238</f>
        <v>0</v>
      </c>
      <c r="I241" s="383"/>
      <c r="J241" s="477">
        <f t="shared" si="24"/>
        <v>0</v>
      </c>
      <c r="K241" s="124" t="str">
        <f>IF($AC241,IF(AND($I241&lt;&gt;"",$I241&lt;&gt;0),ROUND(ROUND($I241,3)*Cenas!$B$39*Cenas!B$43,2),0),"")</f>
        <v/>
      </c>
      <c r="L241" s="124" t="str">
        <f>IF($AC241,IF(AND($I241&lt;&gt;"",$I241&lt;&gt;0),ROUND(ROUND($I241,3)*Cenas!$B$39*Cenas!C$43,2),0),"")</f>
        <v/>
      </c>
      <c r="M241" s="124" t="str">
        <f>IF($AC241,IF(AND($I241&lt;&gt;"",$I241&lt;&gt;0),ROUND(ROUND($I241,3)*Cenas!$B$39*Cenas!D$43,2),0),"")</f>
        <v/>
      </c>
      <c r="N241" s="124" t="str">
        <f>IF($AC241,IF(AND($I241&lt;&gt;"",$I241&lt;&gt;0),ROUND(ROUND($I241,3)*Cenas!$B$39*Cenas!E$43,2),0),"")</f>
        <v/>
      </c>
      <c r="O241" s="124" t="str">
        <f>IF($AC241,IF(AND($I241&lt;&gt;"",$I241&lt;&gt;0),ROUND(ROUND($I241,3)*Cenas!$B$39*Cenas!F$43,2),0),"")</f>
        <v/>
      </c>
      <c r="P241" s="124" t="str">
        <f>IF($AC241,IF(AND($I241&lt;&gt;"",$I241&lt;&gt;0),ROUND(ROUND($I241,3)*Cenas!$B$39*Cenas!G$43,2),0),"")</f>
        <v/>
      </c>
      <c r="Q241" s="124" t="str">
        <f>IF($AC241,IF(AND($I241&lt;&gt;"",$I241&lt;&gt;0),ROUND(ROUND($I241,3)*Cenas!$B$39*Cenas!H$43,2),0),"")</f>
        <v/>
      </c>
      <c r="R241" s="147" t="str">
        <f>IF($AC241,IF(AND($I241&lt;&gt;"",$I241&lt;&gt;0),ROUND(ROUND($I241,3)*Cenas!$B$39*Cenas!I$43,2),0),"")</f>
        <v/>
      </c>
      <c r="U241" s="1" t="e">
        <f t="shared" si="25"/>
        <v>#REF!</v>
      </c>
      <c r="V241" s="1" t="b">
        <f t="shared" si="26"/>
        <v>0</v>
      </c>
      <c r="W241" s="1" t="b">
        <f t="shared" si="27"/>
        <v>0</v>
      </c>
      <c r="X241" s="1" t="e">
        <f>OR(AND(Z241,AA241,#REF!&gt;=0.35*'Daļu izvēle'!J238),NOT(Y241))</f>
        <v>#REF!</v>
      </c>
      <c r="Y241" s="1" t="b">
        <f>AND(NOT(ISBLANK('Daļu izvēle'!AC238)),A241="x")</f>
        <v>0</v>
      </c>
      <c r="Z241" t="b">
        <f t="shared" si="28"/>
        <v>1</v>
      </c>
      <c r="AA241" t="b">
        <f t="shared" si="29"/>
        <v>1</v>
      </c>
      <c r="AC241" s="57" t="b">
        <f>AND($A241="x",'Daļu izvēle'!AC238&lt;&gt;"",'Daļu izvēle'!AC238&lt;&gt;0)</f>
        <v>0</v>
      </c>
      <c r="AD241" s="57" t="b">
        <f t="shared" si="30"/>
        <v>0</v>
      </c>
      <c r="AE241" s="57" t="b">
        <f t="shared" si="31"/>
        <v>1</v>
      </c>
    </row>
    <row r="242" spans="1:31" hidden="1" x14ac:dyDescent="0.3">
      <c r="A242" s="324" t="str">
        <f>SUBSTITUTE('Daļu izvēle'!A239,"0","")</f>
        <v/>
      </c>
      <c r="B242" s="365">
        <f>'Daļu izvēle'!B239</f>
        <v>231</v>
      </c>
      <c r="C242" s="365" t="str">
        <f>'Daļu izvēle'!C239</f>
        <v>Ziemeļkurzeme</v>
      </c>
      <c r="D242" s="366" t="str">
        <f>'Daļu izvēle'!D239</f>
        <v>Grīņu</v>
      </c>
      <c r="E242" s="467">
        <f>'Daļu izvēle'!AC239</f>
        <v>0</v>
      </c>
      <c r="F242" s="467">
        <f>'Daļu izvēle'!AD239</f>
        <v>0</v>
      </c>
      <c r="G242" s="125">
        <f>'Daļu izvēle'!AE239</f>
        <v>0</v>
      </c>
      <c r="H242" s="126">
        <f>'Daļu izvēle'!AF239</f>
        <v>0</v>
      </c>
      <c r="I242" s="383"/>
      <c r="J242" s="477">
        <f t="shared" si="24"/>
        <v>0</v>
      </c>
      <c r="K242" s="124" t="str">
        <f>IF($AC242,IF(AND($I242&lt;&gt;"",$I242&lt;&gt;0),ROUND(ROUND($I242,3)*Cenas!$B$39*Cenas!B$43,2),0),"")</f>
        <v/>
      </c>
      <c r="L242" s="124" t="str">
        <f>IF($AC242,IF(AND($I242&lt;&gt;"",$I242&lt;&gt;0),ROUND(ROUND($I242,3)*Cenas!$B$39*Cenas!C$43,2),0),"")</f>
        <v/>
      </c>
      <c r="M242" s="124" t="str">
        <f>IF($AC242,IF(AND($I242&lt;&gt;"",$I242&lt;&gt;0),ROUND(ROUND($I242,3)*Cenas!$B$39*Cenas!D$43,2),0),"")</f>
        <v/>
      </c>
      <c r="N242" s="124" t="str">
        <f>IF($AC242,IF(AND($I242&lt;&gt;"",$I242&lt;&gt;0),ROUND(ROUND($I242,3)*Cenas!$B$39*Cenas!E$43,2),0),"")</f>
        <v/>
      </c>
      <c r="O242" s="124" t="str">
        <f>IF($AC242,IF(AND($I242&lt;&gt;"",$I242&lt;&gt;0),ROUND(ROUND($I242,3)*Cenas!$B$39*Cenas!F$43,2),0),"")</f>
        <v/>
      </c>
      <c r="P242" s="124" t="str">
        <f>IF($AC242,IF(AND($I242&lt;&gt;"",$I242&lt;&gt;0),ROUND(ROUND($I242,3)*Cenas!$B$39*Cenas!G$43,2),0),"")</f>
        <v/>
      </c>
      <c r="Q242" s="124" t="str">
        <f>IF($AC242,IF(AND($I242&lt;&gt;"",$I242&lt;&gt;0),ROUND(ROUND($I242,3)*Cenas!$B$39*Cenas!H$43,2),0),"")</f>
        <v/>
      </c>
      <c r="R242" s="147" t="str">
        <f>IF($AC242,IF(AND($I242&lt;&gt;"",$I242&lt;&gt;0),ROUND(ROUND($I242,3)*Cenas!$B$39*Cenas!I$43,2),0),"")</f>
        <v/>
      </c>
      <c r="U242" s="1" t="e">
        <f t="shared" si="25"/>
        <v>#REF!</v>
      </c>
      <c r="V242" s="1" t="b">
        <f t="shared" si="26"/>
        <v>0</v>
      </c>
      <c r="W242" s="1" t="b">
        <f t="shared" si="27"/>
        <v>0</v>
      </c>
      <c r="X242" s="1" t="e">
        <f>OR(AND(Z242,AA242,#REF!&gt;=0.35*'Daļu izvēle'!J239),NOT(Y242))</f>
        <v>#REF!</v>
      </c>
      <c r="Y242" s="1" t="b">
        <f>AND(NOT(ISBLANK('Daļu izvēle'!AC239)),A242="x")</f>
        <v>0</v>
      </c>
      <c r="Z242" t="b">
        <f t="shared" si="28"/>
        <v>1</v>
      </c>
      <c r="AA242" t="b">
        <f t="shared" si="29"/>
        <v>1</v>
      </c>
      <c r="AC242" s="57" t="b">
        <f>AND($A242="x",'Daļu izvēle'!AC239&lt;&gt;"",'Daļu izvēle'!AC239&lt;&gt;0)</f>
        <v>0</v>
      </c>
      <c r="AD242" s="57" t="b">
        <f t="shared" si="30"/>
        <v>0</v>
      </c>
      <c r="AE242" s="57" t="b">
        <f t="shared" si="31"/>
        <v>1</v>
      </c>
    </row>
    <row r="243" spans="1:31" hidden="1" x14ac:dyDescent="0.3">
      <c r="A243" s="324" t="str">
        <f>SUBSTITUTE('Daļu izvēle'!A240,"0","")</f>
        <v/>
      </c>
      <c r="B243" s="365">
        <f>'Daļu izvēle'!B240</f>
        <v>232</v>
      </c>
      <c r="C243" s="365" t="str">
        <f>'Daļu izvēle'!C240</f>
        <v>Ziemeļkurzeme</v>
      </c>
      <c r="D243" s="366" t="str">
        <f>'Daļu izvēle'!D240</f>
        <v>Grīņu</v>
      </c>
      <c r="E243" s="467">
        <f>'Daļu izvēle'!AC240</f>
        <v>0</v>
      </c>
      <c r="F243" s="467">
        <f>'Daļu izvēle'!AD240</f>
        <v>0</v>
      </c>
      <c r="G243" s="125">
        <f>'Daļu izvēle'!AE240</f>
        <v>0</v>
      </c>
      <c r="H243" s="126">
        <f>'Daļu izvēle'!AF240</f>
        <v>0</v>
      </c>
      <c r="I243" s="383"/>
      <c r="J243" s="477">
        <f t="shared" si="24"/>
        <v>0</v>
      </c>
      <c r="K243" s="124" t="str">
        <f>IF($AC243,IF(AND($I243&lt;&gt;"",$I243&lt;&gt;0),ROUND(ROUND($I243,3)*Cenas!$B$39*Cenas!B$43,2),0),"")</f>
        <v/>
      </c>
      <c r="L243" s="124" t="str">
        <f>IF($AC243,IF(AND($I243&lt;&gt;"",$I243&lt;&gt;0),ROUND(ROUND($I243,3)*Cenas!$B$39*Cenas!C$43,2),0),"")</f>
        <v/>
      </c>
      <c r="M243" s="124" t="str">
        <f>IF($AC243,IF(AND($I243&lt;&gt;"",$I243&lt;&gt;0),ROUND(ROUND($I243,3)*Cenas!$B$39*Cenas!D$43,2),0),"")</f>
        <v/>
      </c>
      <c r="N243" s="124" t="str">
        <f>IF($AC243,IF(AND($I243&lt;&gt;"",$I243&lt;&gt;0),ROUND(ROUND($I243,3)*Cenas!$B$39*Cenas!E$43,2),0),"")</f>
        <v/>
      </c>
      <c r="O243" s="124" t="str">
        <f>IF($AC243,IF(AND($I243&lt;&gt;"",$I243&lt;&gt;0),ROUND(ROUND($I243,3)*Cenas!$B$39*Cenas!F$43,2),0),"")</f>
        <v/>
      </c>
      <c r="P243" s="124" t="str">
        <f>IF($AC243,IF(AND($I243&lt;&gt;"",$I243&lt;&gt;0),ROUND(ROUND($I243,3)*Cenas!$B$39*Cenas!G$43,2),0),"")</f>
        <v/>
      </c>
      <c r="Q243" s="124" t="str">
        <f>IF($AC243,IF(AND($I243&lt;&gt;"",$I243&lt;&gt;0),ROUND(ROUND($I243,3)*Cenas!$B$39*Cenas!H$43,2),0),"")</f>
        <v/>
      </c>
      <c r="R243" s="147" t="str">
        <f>IF($AC243,IF(AND($I243&lt;&gt;"",$I243&lt;&gt;0),ROUND(ROUND($I243,3)*Cenas!$B$39*Cenas!I$43,2),0),"")</f>
        <v/>
      </c>
      <c r="U243" s="1" t="e">
        <f t="shared" si="25"/>
        <v>#REF!</v>
      </c>
      <c r="V243" s="1" t="b">
        <f t="shared" si="26"/>
        <v>0</v>
      </c>
      <c r="W243" s="1" t="b">
        <f t="shared" si="27"/>
        <v>0</v>
      </c>
      <c r="X243" s="1" t="e">
        <f>OR(AND(Z243,AA243,#REF!&gt;=0.35*'Daļu izvēle'!J240),NOT(Y243))</f>
        <v>#REF!</v>
      </c>
      <c r="Y243" s="1" t="b">
        <f>AND(NOT(ISBLANK('Daļu izvēle'!AC240)),A243="x")</f>
        <v>0</v>
      </c>
      <c r="Z243" t="b">
        <f t="shared" si="28"/>
        <v>1</v>
      </c>
      <c r="AA243" t="b">
        <f t="shared" si="29"/>
        <v>1</v>
      </c>
      <c r="AC243" s="57" t="b">
        <f>AND($A243="x",'Daļu izvēle'!AC240&lt;&gt;"",'Daļu izvēle'!AC240&lt;&gt;0)</f>
        <v>0</v>
      </c>
      <c r="AD243" s="57" t="b">
        <f t="shared" si="30"/>
        <v>0</v>
      </c>
      <c r="AE243" s="57" t="b">
        <f t="shared" si="31"/>
        <v>1</v>
      </c>
    </row>
    <row r="244" spans="1:31" hidden="1" x14ac:dyDescent="0.3">
      <c r="A244" s="324" t="str">
        <f>SUBSTITUTE('Daļu izvēle'!A241,"0","")</f>
        <v/>
      </c>
      <c r="B244" s="365">
        <f>'Daļu izvēle'!B241</f>
        <v>233</v>
      </c>
      <c r="C244" s="365" t="str">
        <f>'Daļu izvēle'!C241</f>
        <v>Ziemeļkurzeme</v>
      </c>
      <c r="D244" s="366" t="str">
        <f>'Daļu izvēle'!D241</f>
        <v>Zilokalnu</v>
      </c>
      <c r="E244" s="467">
        <f>'Daļu izvēle'!AC241</f>
        <v>50</v>
      </c>
      <c r="F244" s="467">
        <f>'Daļu izvēle'!AD241</f>
        <v>50</v>
      </c>
      <c r="G244" s="125">
        <f>'Daļu izvēle'!AE241</f>
        <v>0</v>
      </c>
      <c r="H244" s="126">
        <f>'Daļu izvēle'!AF241</f>
        <v>0</v>
      </c>
      <c r="I244" s="383"/>
      <c r="J244" s="477">
        <f t="shared" si="24"/>
        <v>0</v>
      </c>
      <c r="K244" s="124" t="str">
        <f>IF($AC244,IF(AND($I244&lt;&gt;"",$I244&lt;&gt;0),ROUND(ROUND($I244,3)*Cenas!$B$39*Cenas!B$43,2),0),"")</f>
        <v/>
      </c>
      <c r="L244" s="124" t="str">
        <f>IF($AC244,IF(AND($I244&lt;&gt;"",$I244&lt;&gt;0),ROUND(ROUND($I244,3)*Cenas!$B$39*Cenas!C$43,2),0),"")</f>
        <v/>
      </c>
      <c r="M244" s="124" t="str">
        <f>IF($AC244,IF(AND($I244&lt;&gt;"",$I244&lt;&gt;0),ROUND(ROUND($I244,3)*Cenas!$B$39*Cenas!D$43,2),0),"")</f>
        <v/>
      </c>
      <c r="N244" s="124" t="str">
        <f>IF($AC244,IF(AND($I244&lt;&gt;"",$I244&lt;&gt;0),ROUND(ROUND($I244,3)*Cenas!$B$39*Cenas!E$43,2),0),"")</f>
        <v/>
      </c>
      <c r="O244" s="124" t="str">
        <f>IF($AC244,IF(AND($I244&lt;&gt;"",$I244&lt;&gt;0),ROUND(ROUND($I244,3)*Cenas!$B$39*Cenas!F$43,2),0),"")</f>
        <v/>
      </c>
      <c r="P244" s="124" t="str">
        <f>IF($AC244,IF(AND($I244&lt;&gt;"",$I244&lt;&gt;0),ROUND(ROUND($I244,3)*Cenas!$B$39*Cenas!G$43,2),0),"")</f>
        <v/>
      </c>
      <c r="Q244" s="124" t="str">
        <f>IF($AC244,IF(AND($I244&lt;&gt;"",$I244&lt;&gt;0),ROUND(ROUND($I244,3)*Cenas!$B$39*Cenas!H$43,2),0),"")</f>
        <v/>
      </c>
      <c r="R244" s="147" t="str">
        <f>IF($AC244,IF(AND($I244&lt;&gt;"",$I244&lt;&gt;0),ROUND(ROUND($I244,3)*Cenas!$B$39*Cenas!I$43,2),0),"")</f>
        <v/>
      </c>
      <c r="U244" s="1" t="e">
        <f t="shared" si="25"/>
        <v>#REF!</v>
      </c>
      <c r="V244" s="1" t="b">
        <f t="shared" si="26"/>
        <v>0</v>
      </c>
      <c r="W244" s="1" t="b">
        <f t="shared" si="27"/>
        <v>0</v>
      </c>
      <c r="X244" s="1" t="e">
        <f>OR(AND(Z244,AA244,#REF!&gt;=0.35*'Daļu izvēle'!J241),NOT(Y244))</f>
        <v>#REF!</v>
      </c>
      <c r="Y244" s="1" t="b">
        <f>AND(NOT(ISBLANK('Daļu izvēle'!AC241)),A244="x")</f>
        <v>0</v>
      </c>
      <c r="Z244" t="b">
        <f t="shared" si="28"/>
        <v>1</v>
      </c>
      <c r="AA244" t="b">
        <f t="shared" si="29"/>
        <v>1</v>
      </c>
      <c r="AC244" s="57" t="b">
        <f>AND($A244="x",'Daļu izvēle'!AC241&lt;&gt;"",'Daļu izvēle'!AC241&lt;&gt;0)</f>
        <v>0</v>
      </c>
      <c r="AD244" s="57" t="b">
        <f t="shared" si="30"/>
        <v>0</v>
      </c>
      <c r="AE244" s="57" t="b">
        <f t="shared" si="31"/>
        <v>1</v>
      </c>
    </row>
    <row r="245" spans="1:31" hidden="1" x14ac:dyDescent="0.3">
      <c r="A245" s="324" t="str">
        <f>SUBSTITUTE('Daļu izvēle'!A242,"0","")</f>
        <v/>
      </c>
      <c r="B245" s="365">
        <f>'Daļu izvēle'!B242</f>
        <v>234</v>
      </c>
      <c r="C245" s="365" t="str">
        <f>'Daļu izvēle'!C242</f>
        <v>Ziemeļkurzeme</v>
      </c>
      <c r="D245" s="366" t="str">
        <f>'Daļu izvēle'!D242</f>
        <v>Zilokalnu</v>
      </c>
      <c r="E245" s="467">
        <f>'Daļu izvēle'!AC242</f>
        <v>60</v>
      </c>
      <c r="F245" s="467">
        <f>'Daļu izvēle'!AD242</f>
        <v>0</v>
      </c>
      <c r="G245" s="125">
        <f>'Daļu izvēle'!AE242</f>
        <v>0</v>
      </c>
      <c r="H245" s="126">
        <f>'Daļu izvēle'!AF242</f>
        <v>0</v>
      </c>
      <c r="I245" s="383"/>
      <c r="J245" s="477">
        <f t="shared" si="24"/>
        <v>0</v>
      </c>
      <c r="K245" s="124" t="str">
        <f>IF($AC245,IF(AND($I245&lt;&gt;"",$I245&lt;&gt;0),ROUND(ROUND($I245,3)*Cenas!$B$39*Cenas!B$43,2),0),"")</f>
        <v/>
      </c>
      <c r="L245" s="124" t="str">
        <f>IF($AC245,IF(AND($I245&lt;&gt;"",$I245&lt;&gt;0),ROUND(ROUND($I245,3)*Cenas!$B$39*Cenas!C$43,2),0),"")</f>
        <v/>
      </c>
      <c r="M245" s="124" t="str">
        <f>IF($AC245,IF(AND($I245&lt;&gt;"",$I245&lt;&gt;0),ROUND(ROUND($I245,3)*Cenas!$B$39*Cenas!D$43,2),0),"")</f>
        <v/>
      </c>
      <c r="N245" s="124" t="str">
        <f>IF($AC245,IF(AND($I245&lt;&gt;"",$I245&lt;&gt;0),ROUND(ROUND($I245,3)*Cenas!$B$39*Cenas!E$43,2),0),"")</f>
        <v/>
      </c>
      <c r="O245" s="124" t="str">
        <f>IF($AC245,IF(AND($I245&lt;&gt;"",$I245&lt;&gt;0),ROUND(ROUND($I245,3)*Cenas!$B$39*Cenas!F$43,2),0),"")</f>
        <v/>
      </c>
      <c r="P245" s="124" t="str">
        <f>IF($AC245,IF(AND($I245&lt;&gt;"",$I245&lt;&gt;0),ROUND(ROUND($I245,3)*Cenas!$B$39*Cenas!G$43,2),0),"")</f>
        <v/>
      </c>
      <c r="Q245" s="124" t="str">
        <f>IF($AC245,IF(AND($I245&lt;&gt;"",$I245&lt;&gt;0),ROUND(ROUND($I245,3)*Cenas!$B$39*Cenas!H$43,2),0),"")</f>
        <v/>
      </c>
      <c r="R245" s="147" t="str">
        <f>IF($AC245,IF(AND($I245&lt;&gt;"",$I245&lt;&gt;0),ROUND(ROUND($I245,3)*Cenas!$B$39*Cenas!I$43,2),0),"")</f>
        <v/>
      </c>
      <c r="U245" s="1" t="e">
        <f t="shared" si="25"/>
        <v>#REF!</v>
      </c>
      <c r="V245" s="1" t="b">
        <f t="shared" si="26"/>
        <v>0</v>
      </c>
      <c r="W245" s="1" t="b">
        <f t="shared" si="27"/>
        <v>0</v>
      </c>
      <c r="X245" s="1" t="e">
        <f>OR(AND(Z245,AA245,#REF!&gt;=0.35*'Daļu izvēle'!J242),NOT(Y245))</f>
        <v>#REF!</v>
      </c>
      <c r="Y245" s="1" t="b">
        <f>AND(NOT(ISBLANK('Daļu izvēle'!AC242)),A245="x")</f>
        <v>0</v>
      </c>
      <c r="Z245" t="b">
        <f t="shared" si="28"/>
        <v>1</v>
      </c>
      <c r="AA245" t="b">
        <f t="shared" si="29"/>
        <v>1</v>
      </c>
      <c r="AC245" s="57" t="b">
        <f>AND($A245="x",'Daļu izvēle'!AC242&lt;&gt;"",'Daļu izvēle'!AC242&lt;&gt;0)</f>
        <v>0</v>
      </c>
      <c r="AD245" s="57" t="b">
        <f t="shared" si="30"/>
        <v>0</v>
      </c>
      <c r="AE245" s="57" t="b">
        <f t="shared" si="31"/>
        <v>1</v>
      </c>
    </row>
    <row r="246" spans="1:31" hidden="1" x14ac:dyDescent="0.3">
      <c r="A246" s="324" t="str">
        <f>SUBSTITUTE('Daļu izvēle'!A243,"0","")</f>
        <v/>
      </c>
      <c r="B246" s="365">
        <f>'Daļu izvēle'!B243</f>
        <v>235</v>
      </c>
      <c r="C246" s="365" t="str">
        <f>'Daļu izvēle'!C243</f>
        <v>Ziemeļkurzeme</v>
      </c>
      <c r="D246" s="366" t="str">
        <f>'Daļu izvēle'!D243</f>
        <v>Zilokalnu</v>
      </c>
      <c r="E246" s="467">
        <f>'Daļu izvēle'!AC243</f>
        <v>10</v>
      </c>
      <c r="F246" s="467">
        <f>'Daļu izvēle'!AD243</f>
        <v>10</v>
      </c>
      <c r="G246" s="125">
        <f>'Daļu izvēle'!AE243</f>
        <v>0</v>
      </c>
      <c r="H246" s="126">
        <f>'Daļu izvēle'!AF243</f>
        <v>0</v>
      </c>
      <c r="I246" s="383"/>
      <c r="J246" s="477">
        <f t="shared" si="24"/>
        <v>0</v>
      </c>
      <c r="K246" s="124" t="str">
        <f>IF($AC246,IF(AND($I246&lt;&gt;"",$I246&lt;&gt;0),ROUND(ROUND($I246,3)*Cenas!$B$39*Cenas!B$43,2),0),"")</f>
        <v/>
      </c>
      <c r="L246" s="124" t="str">
        <f>IF($AC246,IF(AND($I246&lt;&gt;"",$I246&lt;&gt;0),ROUND(ROUND($I246,3)*Cenas!$B$39*Cenas!C$43,2),0),"")</f>
        <v/>
      </c>
      <c r="M246" s="124" t="str">
        <f>IF($AC246,IF(AND($I246&lt;&gt;"",$I246&lt;&gt;0),ROUND(ROUND($I246,3)*Cenas!$B$39*Cenas!D$43,2),0),"")</f>
        <v/>
      </c>
      <c r="N246" s="124" t="str">
        <f>IF($AC246,IF(AND($I246&lt;&gt;"",$I246&lt;&gt;0),ROUND(ROUND($I246,3)*Cenas!$B$39*Cenas!E$43,2),0),"")</f>
        <v/>
      </c>
      <c r="O246" s="124" t="str">
        <f>IF($AC246,IF(AND($I246&lt;&gt;"",$I246&lt;&gt;0),ROUND(ROUND($I246,3)*Cenas!$B$39*Cenas!F$43,2),0),"")</f>
        <v/>
      </c>
      <c r="P246" s="124" t="str">
        <f>IF($AC246,IF(AND($I246&lt;&gt;"",$I246&lt;&gt;0),ROUND(ROUND($I246,3)*Cenas!$B$39*Cenas!G$43,2),0),"")</f>
        <v/>
      </c>
      <c r="Q246" s="124" t="str">
        <f>IF($AC246,IF(AND($I246&lt;&gt;"",$I246&lt;&gt;0),ROUND(ROUND($I246,3)*Cenas!$B$39*Cenas!H$43,2),0),"")</f>
        <v/>
      </c>
      <c r="R246" s="147" t="str">
        <f>IF($AC246,IF(AND($I246&lt;&gt;"",$I246&lt;&gt;0),ROUND(ROUND($I246,3)*Cenas!$B$39*Cenas!I$43,2),0),"")</f>
        <v/>
      </c>
      <c r="U246" s="1" t="e">
        <f t="shared" si="25"/>
        <v>#REF!</v>
      </c>
      <c r="V246" s="1" t="b">
        <f t="shared" si="26"/>
        <v>0</v>
      </c>
      <c r="W246" s="1" t="b">
        <f t="shared" si="27"/>
        <v>0</v>
      </c>
      <c r="X246" s="1" t="e">
        <f>OR(AND(Z246,AA246,#REF!&gt;=0.35*'Daļu izvēle'!J243),NOT(Y246))</f>
        <v>#REF!</v>
      </c>
      <c r="Y246" s="1" t="b">
        <f>AND(NOT(ISBLANK('Daļu izvēle'!AC243)),A246="x")</f>
        <v>0</v>
      </c>
      <c r="Z246" t="b">
        <f t="shared" si="28"/>
        <v>1</v>
      </c>
      <c r="AA246" t="b">
        <f t="shared" si="29"/>
        <v>1</v>
      </c>
      <c r="AC246" s="57" t="b">
        <f>AND($A246="x",'Daļu izvēle'!AC243&lt;&gt;"",'Daļu izvēle'!AC243&lt;&gt;0)</f>
        <v>0</v>
      </c>
      <c r="AD246" s="57" t="b">
        <f t="shared" si="30"/>
        <v>0</v>
      </c>
      <c r="AE246" s="57" t="b">
        <f t="shared" si="31"/>
        <v>1</v>
      </c>
    </row>
    <row r="247" spans="1:31" hidden="1" x14ac:dyDescent="0.3">
      <c r="A247" s="324" t="str">
        <f>SUBSTITUTE('Daļu izvēle'!A244,"0","")</f>
        <v/>
      </c>
      <c r="B247" s="365">
        <f>'Daļu izvēle'!B244</f>
        <v>236</v>
      </c>
      <c r="C247" s="365" t="str">
        <f>'Daļu izvēle'!C244</f>
        <v>Ziemeļkurzeme</v>
      </c>
      <c r="D247" s="366" t="str">
        <f>'Daļu izvēle'!D244</f>
        <v>Zilokalnu</v>
      </c>
      <c r="E247" s="467">
        <f>'Daļu izvēle'!AC244</f>
        <v>0</v>
      </c>
      <c r="F247" s="467">
        <f>'Daļu izvēle'!AD244</f>
        <v>0</v>
      </c>
      <c r="G247" s="125">
        <f>'Daļu izvēle'!AE244</f>
        <v>0</v>
      </c>
      <c r="H247" s="126">
        <f>'Daļu izvēle'!AF244</f>
        <v>0</v>
      </c>
      <c r="I247" s="383"/>
      <c r="J247" s="477">
        <f t="shared" si="24"/>
        <v>0</v>
      </c>
      <c r="K247" s="124" t="str">
        <f>IF($AC247,IF(AND($I247&lt;&gt;"",$I247&lt;&gt;0),ROUND(ROUND($I247,3)*Cenas!$B$39*Cenas!B$43,2),0),"")</f>
        <v/>
      </c>
      <c r="L247" s="124" t="str">
        <f>IF($AC247,IF(AND($I247&lt;&gt;"",$I247&lt;&gt;0),ROUND(ROUND($I247,3)*Cenas!$B$39*Cenas!C$43,2),0),"")</f>
        <v/>
      </c>
      <c r="M247" s="124" t="str">
        <f>IF($AC247,IF(AND($I247&lt;&gt;"",$I247&lt;&gt;0),ROUND(ROUND($I247,3)*Cenas!$B$39*Cenas!D$43,2),0),"")</f>
        <v/>
      </c>
      <c r="N247" s="124" t="str">
        <f>IF($AC247,IF(AND($I247&lt;&gt;"",$I247&lt;&gt;0),ROUND(ROUND($I247,3)*Cenas!$B$39*Cenas!E$43,2),0),"")</f>
        <v/>
      </c>
      <c r="O247" s="124" t="str">
        <f>IF($AC247,IF(AND($I247&lt;&gt;"",$I247&lt;&gt;0),ROUND(ROUND($I247,3)*Cenas!$B$39*Cenas!F$43,2),0),"")</f>
        <v/>
      </c>
      <c r="P247" s="124" t="str">
        <f>IF($AC247,IF(AND($I247&lt;&gt;"",$I247&lt;&gt;0),ROUND(ROUND($I247,3)*Cenas!$B$39*Cenas!G$43,2),0),"")</f>
        <v/>
      </c>
      <c r="Q247" s="124" t="str">
        <f>IF($AC247,IF(AND($I247&lt;&gt;"",$I247&lt;&gt;0),ROUND(ROUND($I247,3)*Cenas!$B$39*Cenas!H$43,2),0),"")</f>
        <v/>
      </c>
      <c r="R247" s="147" t="str">
        <f>IF($AC247,IF(AND($I247&lt;&gt;"",$I247&lt;&gt;0),ROUND(ROUND($I247,3)*Cenas!$B$39*Cenas!I$43,2),0),"")</f>
        <v/>
      </c>
      <c r="U247" s="1" t="e">
        <f t="shared" si="25"/>
        <v>#REF!</v>
      </c>
      <c r="V247" s="1" t="b">
        <f t="shared" si="26"/>
        <v>0</v>
      </c>
      <c r="W247" s="1" t="b">
        <f t="shared" si="27"/>
        <v>0</v>
      </c>
      <c r="X247" s="1" t="e">
        <f>OR(AND(Z247,AA247,#REF!&gt;=0.35*'Daļu izvēle'!J244),NOT(Y247))</f>
        <v>#REF!</v>
      </c>
      <c r="Y247" s="1" t="b">
        <f>AND(NOT(ISBLANK('Daļu izvēle'!AC244)),A247="x")</f>
        <v>0</v>
      </c>
      <c r="Z247" t="b">
        <f t="shared" si="28"/>
        <v>1</v>
      </c>
      <c r="AA247" t="b">
        <f t="shared" si="29"/>
        <v>1</v>
      </c>
      <c r="AC247" s="57" t="b">
        <f>AND($A247="x",'Daļu izvēle'!AC244&lt;&gt;"",'Daļu izvēle'!AC244&lt;&gt;0)</f>
        <v>0</v>
      </c>
      <c r="AD247" s="57" t="b">
        <f t="shared" si="30"/>
        <v>0</v>
      </c>
      <c r="AE247" s="57" t="b">
        <f t="shared" si="31"/>
        <v>1</v>
      </c>
    </row>
    <row r="248" spans="1:31" hidden="1" x14ac:dyDescent="0.3">
      <c r="A248" s="324" t="str">
        <f>SUBSTITUTE('Daļu izvēle'!A245,"0","")</f>
        <v/>
      </c>
      <c r="B248" s="365">
        <f>'Daļu izvēle'!B245</f>
        <v>237</v>
      </c>
      <c r="C248" s="365" t="str">
        <f>'Daļu izvēle'!C245</f>
        <v>Ziemeļkurzeme</v>
      </c>
      <c r="D248" s="366" t="str">
        <f>'Daļu izvēle'!D245</f>
        <v>Zilokalnu</v>
      </c>
      <c r="E248" s="467">
        <f>'Daļu izvēle'!AC245</f>
        <v>0</v>
      </c>
      <c r="F248" s="467">
        <f>'Daļu izvēle'!AD245</f>
        <v>0</v>
      </c>
      <c r="G248" s="125">
        <f>'Daļu izvēle'!AE245</f>
        <v>0</v>
      </c>
      <c r="H248" s="126">
        <f>'Daļu izvēle'!AF245</f>
        <v>0</v>
      </c>
      <c r="I248" s="383"/>
      <c r="J248" s="477">
        <f t="shared" si="24"/>
        <v>0</v>
      </c>
      <c r="K248" s="124" t="str">
        <f>IF($AC248,IF(AND($I248&lt;&gt;"",$I248&lt;&gt;0),ROUND(ROUND($I248,3)*Cenas!$B$39*Cenas!B$43,2),0),"")</f>
        <v/>
      </c>
      <c r="L248" s="124" t="str">
        <f>IF($AC248,IF(AND($I248&lt;&gt;"",$I248&lt;&gt;0),ROUND(ROUND($I248,3)*Cenas!$B$39*Cenas!C$43,2),0),"")</f>
        <v/>
      </c>
      <c r="M248" s="124" t="str">
        <f>IF($AC248,IF(AND($I248&lt;&gt;"",$I248&lt;&gt;0),ROUND(ROUND($I248,3)*Cenas!$B$39*Cenas!D$43,2),0),"")</f>
        <v/>
      </c>
      <c r="N248" s="124" t="str">
        <f>IF($AC248,IF(AND($I248&lt;&gt;"",$I248&lt;&gt;0),ROUND(ROUND($I248,3)*Cenas!$B$39*Cenas!E$43,2),0),"")</f>
        <v/>
      </c>
      <c r="O248" s="124" t="str">
        <f>IF($AC248,IF(AND($I248&lt;&gt;"",$I248&lt;&gt;0),ROUND(ROUND($I248,3)*Cenas!$B$39*Cenas!F$43,2),0),"")</f>
        <v/>
      </c>
      <c r="P248" s="124" t="str">
        <f>IF($AC248,IF(AND($I248&lt;&gt;"",$I248&lt;&gt;0),ROUND(ROUND($I248,3)*Cenas!$B$39*Cenas!G$43,2),0),"")</f>
        <v/>
      </c>
      <c r="Q248" s="124" t="str">
        <f>IF($AC248,IF(AND($I248&lt;&gt;"",$I248&lt;&gt;0),ROUND(ROUND($I248,3)*Cenas!$B$39*Cenas!H$43,2),0),"")</f>
        <v/>
      </c>
      <c r="R248" s="147" t="str">
        <f>IF($AC248,IF(AND($I248&lt;&gt;"",$I248&lt;&gt;0),ROUND(ROUND($I248,3)*Cenas!$B$39*Cenas!I$43,2),0),"")</f>
        <v/>
      </c>
      <c r="U248" s="1" t="e">
        <f t="shared" si="25"/>
        <v>#REF!</v>
      </c>
      <c r="V248" s="1" t="b">
        <f t="shared" si="26"/>
        <v>0</v>
      </c>
      <c r="W248" s="1" t="b">
        <f t="shared" si="27"/>
        <v>0</v>
      </c>
      <c r="X248" s="1" t="e">
        <f>OR(AND(Z248,AA248,#REF!&gt;=0.35*'Daļu izvēle'!J245),NOT(Y248))</f>
        <v>#REF!</v>
      </c>
      <c r="Y248" s="1" t="b">
        <f>AND(NOT(ISBLANK('Daļu izvēle'!AC245)),A248="x")</f>
        <v>0</v>
      </c>
      <c r="Z248" t="b">
        <f t="shared" si="28"/>
        <v>1</v>
      </c>
      <c r="AA248" t="b">
        <f t="shared" si="29"/>
        <v>1</v>
      </c>
      <c r="AC248" s="57" t="b">
        <f>AND($A248="x",'Daļu izvēle'!AC245&lt;&gt;"",'Daļu izvēle'!AC245&lt;&gt;0)</f>
        <v>0</v>
      </c>
      <c r="AD248" s="57" t="b">
        <f t="shared" si="30"/>
        <v>0</v>
      </c>
      <c r="AE248" s="57" t="b">
        <f t="shared" si="31"/>
        <v>1</v>
      </c>
    </row>
    <row r="249" spans="1:31" hidden="1" x14ac:dyDescent="0.3">
      <c r="A249" s="324" t="str">
        <f>SUBSTITUTE('Daļu izvēle'!A246,"0","")</f>
        <v/>
      </c>
      <c r="B249" s="365">
        <f>'Daļu izvēle'!B246</f>
        <v>238</v>
      </c>
      <c r="C249" s="365" t="str">
        <f>'Daļu izvēle'!C246</f>
        <v>Ziemeļkurzeme</v>
      </c>
      <c r="D249" s="366" t="str">
        <f>'Daļu izvēle'!D246</f>
        <v>Rindas</v>
      </c>
      <c r="E249" s="467">
        <f>'Daļu izvēle'!AC246</f>
        <v>0</v>
      </c>
      <c r="F249" s="467">
        <f>'Daļu izvēle'!AD246</f>
        <v>0</v>
      </c>
      <c r="G249" s="125">
        <f>'Daļu izvēle'!AE246</f>
        <v>0</v>
      </c>
      <c r="H249" s="126">
        <f>'Daļu izvēle'!AF246</f>
        <v>0</v>
      </c>
      <c r="I249" s="383"/>
      <c r="J249" s="477">
        <f t="shared" si="24"/>
        <v>0</v>
      </c>
      <c r="K249" s="124" t="str">
        <f>IF($AC249,IF(AND($I249&lt;&gt;"",$I249&lt;&gt;0),ROUND(ROUND($I249,3)*Cenas!$B$39*Cenas!B$43,2),0),"")</f>
        <v/>
      </c>
      <c r="L249" s="124" t="str">
        <f>IF($AC249,IF(AND($I249&lt;&gt;"",$I249&lt;&gt;0),ROUND(ROUND($I249,3)*Cenas!$B$39*Cenas!C$43,2),0),"")</f>
        <v/>
      </c>
      <c r="M249" s="124" t="str">
        <f>IF($AC249,IF(AND($I249&lt;&gt;"",$I249&lt;&gt;0),ROUND(ROUND($I249,3)*Cenas!$B$39*Cenas!D$43,2),0),"")</f>
        <v/>
      </c>
      <c r="N249" s="124" t="str">
        <f>IF($AC249,IF(AND($I249&lt;&gt;"",$I249&lt;&gt;0),ROUND(ROUND($I249,3)*Cenas!$B$39*Cenas!E$43,2),0),"")</f>
        <v/>
      </c>
      <c r="O249" s="124" t="str">
        <f>IF($AC249,IF(AND($I249&lt;&gt;"",$I249&lt;&gt;0),ROUND(ROUND($I249,3)*Cenas!$B$39*Cenas!F$43,2),0),"")</f>
        <v/>
      </c>
      <c r="P249" s="124" t="str">
        <f>IF($AC249,IF(AND($I249&lt;&gt;"",$I249&lt;&gt;0),ROUND(ROUND($I249,3)*Cenas!$B$39*Cenas!G$43,2),0),"")</f>
        <v/>
      </c>
      <c r="Q249" s="124" t="str">
        <f>IF($AC249,IF(AND($I249&lt;&gt;"",$I249&lt;&gt;0),ROUND(ROUND($I249,3)*Cenas!$B$39*Cenas!H$43,2),0),"")</f>
        <v/>
      </c>
      <c r="R249" s="147" t="str">
        <f>IF($AC249,IF(AND($I249&lt;&gt;"",$I249&lt;&gt;0),ROUND(ROUND($I249,3)*Cenas!$B$39*Cenas!I$43,2),0),"")</f>
        <v/>
      </c>
      <c r="U249" s="1" t="e">
        <f t="shared" si="25"/>
        <v>#REF!</v>
      </c>
      <c r="V249" s="1" t="b">
        <f t="shared" si="26"/>
        <v>0</v>
      </c>
      <c r="W249" s="1" t="b">
        <f t="shared" si="27"/>
        <v>0</v>
      </c>
      <c r="X249" s="1" t="e">
        <f>OR(AND(Z249,AA249,#REF!&gt;=0.35*'Daļu izvēle'!J246),NOT(Y249))</f>
        <v>#REF!</v>
      </c>
      <c r="Y249" s="1" t="b">
        <f>AND(NOT(ISBLANK('Daļu izvēle'!AC246)),A249="x")</f>
        <v>0</v>
      </c>
      <c r="Z249" t="b">
        <f t="shared" si="28"/>
        <v>1</v>
      </c>
      <c r="AA249" t="b">
        <f t="shared" si="29"/>
        <v>1</v>
      </c>
      <c r="AC249" s="57" t="b">
        <f>AND($A249="x",'Daļu izvēle'!AC246&lt;&gt;"",'Daļu izvēle'!AC246&lt;&gt;0)</f>
        <v>0</v>
      </c>
      <c r="AD249" s="57" t="b">
        <f t="shared" si="30"/>
        <v>0</v>
      </c>
      <c r="AE249" s="57" t="b">
        <f t="shared" si="31"/>
        <v>1</v>
      </c>
    </row>
    <row r="250" spans="1:31" hidden="1" x14ac:dyDescent="0.3">
      <c r="A250" s="324" t="str">
        <f>SUBSTITUTE('Daļu izvēle'!A247,"0","")</f>
        <v/>
      </c>
      <c r="B250" s="365">
        <f>'Daļu izvēle'!B247</f>
        <v>239</v>
      </c>
      <c r="C250" s="365" t="str">
        <f>'Daļu izvēle'!C247</f>
        <v>Ziemeļkurzeme</v>
      </c>
      <c r="D250" s="366" t="str">
        <f>'Daļu izvēle'!D247</f>
        <v>Rindas</v>
      </c>
      <c r="E250" s="467">
        <f>'Daļu izvēle'!AC247</f>
        <v>50</v>
      </c>
      <c r="F250" s="467">
        <f>'Daļu izvēle'!AD247</f>
        <v>0</v>
      </c>
      <c r="G250" s="125">
        <f>'Daļu izvēle'!AE247</f>
        <v>0</v>
      </c>
      <c r="H250" s="126">
        <f>'Daļu izvēle'!AF247</f>
        <v>0</v>
      </c>
      <c r="I250" s="383"/>
      <c r="J250" s="477">
        <f t="shared" si="24"/>
        <v>0</v>
      </c>
      <c r="K250" s="124" t="str">
        <f>IF($AC250,IF(AND($I250&lt;&gt;"",$I250&lt;&gt;0),ROUND(ROUND($I250,3)*Cenas!$B$39*Cenas!B$43,2),0),"")</f>
        <v/>
      </c>
      <c r="L250" s="124" t="str">
        <f>IF($AC250,IF(AND($I250&lt;&gt;"",$I250&lt;&gt;0),ROUND(ROUND($I250,3)*Cenas!$B$39*Cenas!C$43,2),0),"")</f>
        <v/>
      </c>
      <c r="M250" s="124" t="str">
        <f>IF($AC250,IF(AND($I250&lt;&gt;"",$I250&lt;&gt;0),ROUND(ROUND($I250,3)*Cenas!$B$39*Cenas!D$43,2),0),"")</f>
        <v/>
      </c>
      <c r="N250" s="124" t="str">
        <f>IF($AC250,IF(AND($I250&lt;&gt;"",$I250&lt;&gt;0),ROUND(ROUND($I250,3)*Cenas!$B$39*Cenas!E$43,2),0),"")</f>
        <v/>
      </c>
      <c r="O250" s="124" t="str">
        <f>IF($AC250,IF(AND($I250&lt;&gt;"",$I250&lt;&gt;0),ROUND(ROUND($I250,3)*Cenas!$B$39*Cenas!F$43,2),0),"")</f>
        <v/>
      </c>
      <c r="P250" s="124" t="str">
        <f>IF($AC250,IF(AND($I250&lt;&gt;"",$I250&lt;&gt;0),ROUND(ROUND($I250,3)*Cenas!$B$39*Cenas!G$43,2),0),"")</f>
        <v/>
      </c>
      <c r="Q250" s="124" t="str">
        <f>IF($AC250,IF(AND($I250&lt;&gt;"",$I250&lt;&gt;0),ROUND(ROUND($I250,3)*Cenas!$B$39*Cenas!H$43,2),0),"")</f>
        <v/>
      </c>
      <c r="R250" s="147" t="str">
        <f>IF($AC250,IF(AND($I250&lt;&gt;"",$I250&lt;&gt;0),ROUND(ROUND($I250,3)*Cenas!$B$39*Cenas!I$43,2),0),"")</f>
        <v/>
      </c>
      <c r="U250" s="1" t="e">
        <f t="shared" si="25"/>
        <v>#REF!</v>
      </c>
      <c r="V250" s="1" t="b">
        <f t="shared" si="26"/>
        <v>0</v>
      </c>
      <c r="W250" s="1" t="b">
        <f t="shared" si="27"/>
        <v>0</v>
      </c>
      <c r="X250" s="1" t="e">
        <f>OR(AND(Z250,AA250,#REF!&gt;=0.35*'Daļu izvēle'!J247),NOT(Y250))</f>
        <v>#REF!</v>
      </c>
      <c r="Y250" s="1" t="b">
        <f>AND(NOT(ISBLANK('Daļu izvēle'!AC247)),A250="x")</f>
        <v>0</v>
      </c>
      <c r="Z250" t="b">
        <f t="shared" si="28"/>
        <v>1</v>
      </c>
      <c r="AA250" t="b">
        <f t="shared" si="29"/>
        <v>1</v>
      </c>
      <c r="AC250" s="57" t="b">
        <f>AND($A250="x",'Daļu izvēle'!AC247&lt;&gt;"",'Daļu izvēle'!AC247&lt;&gt;0)</f>
        <v>0</v>
      </c>
      <c r="AD250" s="57" t="b">
        <f t="shared" si="30"/>
        <v>0</v>
      </c>
      <c r="AE250" s="57" t="b">
        <f t="shared" si="31"/>
        <v>1</v>
      </c>
    </row>
    <row r="251" spans="1:31" hidden="1" x14ac:dyDescent="0.3">
      <c r="A251" s="324" t="str">
        <f>SUBSTITUTE('Daļu izvēle'!A248,"0","")</f>
        <v/>
      </c>
      <c r="B251" s="365">
        <f>'Daļu izvēle'!B248</f>
        <v>240</v>
      </c>
      <c r="C251" s="365" t="str">
        <f>'Daļu izvēle'!C248</f>
        <v>Ziemeļkurzeme</v>
      </c>
      <c r="D251" s="366" t="str">
        <f>'Daļu izvēle'!D248</f>
        <v>Raķupes</v>
      </c>
      <c r="E251" s="467">
        <f>'Daļu izvēle'!AC248</f>
        <v>50</v>
      </c>
      <c r="F251" s="467">
        <f>'Daļu izvēle'!AD248</f>
        <v>50</v>
      </c>
      <c r="G251" s="125">
        <f>'Daļu izvēle'!AE248</f>
        <v>0</v>
      </c>
      <c r="H251" s="126">
        <f>'Daļu izvēle'!AF248</f>
        <v>0</v>
      </c>
      <c r="I251" s="383"/>
      <c r="J251" s="477">
        <f t="shared" si="24"/>
        <v>0</v>
      </c>
      <c r="K251" s="124" t="str">
        <f>IF($AC251,IF(AND($I251&lt;&gt;"",$I251&lt;&gt;0),ROUND(ROUND($I251,3)*Cenas!$B$39*Cenas!B$43,2),0),"")</f>
        <v/>
      </c>
      <c r="L251" s="124" t="str">
        <f>IF($AC251,IF(AND($I251&lt;&gt;"",$I251&lt;&gt;0),ROUND(ROUND($I251,3)*Cenas!$B$39*Cenas!C$43,2),0),"")</f>
        <v/>
      </c>
      <c r="M251" s="124" t="str">
        <f>IF($AC251,IF(AND($I251&lt;&gt;"",$I251&lt;&gt;0),ROUND(ROUND($I251,3)*Cenas!$B$39*Cenas!D$43,2),0),"")</f>
        <v/>
      </c>
      <c r="N251" s="124" t="str">
        <f>IF($AC251,IF(AND($I251&lt;&gt;"",$I251&lt;&gt;0),ROUND(ROUND($I251,3)*Cenas!$B$39*Cenas!E$43,2),0),"")</f>
        <v/>
      </c>
      <c r="O251" s="124" t="str">
        <f>IF($AC251,IF(AND($I251&lt;&gt;"",$I251&lt;&gt;0),ROUND(ROUND($I251,3)*Cenas!$B$39*Cenas!F$43,2),0),"")</f>
        <v/>
      </c>
      <c r="P251" s="124" t="str">
        <f>IF($AC251,IF(AND($I251&lt;&gt;"",$I251&lt;&gt;0),ROUND(ROUND($I251,3)*Cenas!$B$39*Cenas!G$43,2),0),"")</f>
        <v/>
      </c>
      <c r="Q251" s="124" t="str">
        <f>IF($AC251,IF(AND($I251&lt;&gt;"",$I251&lt;&gt;0),ROUND(ROUND($I251,3)*Cenas!$B$39*Cenas!H$43,2),0),"")</f>
        <v/>
      </c>
      <c r="R251" s="147" t="str">
        <f>IF($AC251,IF(AND($I251&lt;&gt;"",$I251&lt;&gt;0),ROUND(ROUND($I251,3)*Cenas!$B$39*Cenas!I$43,2),0),"")</f>
        <v/>
      </c>
      <c r="U251" s="1" t="e">
        <f t="shared" si="25"/>
        <v>#REF!</v>
      </c>
      <c r="V251" s="1" t="b">
        <f t="shared" si="26"/>
        <v>0</v>
      </c>
      <c r="W251" s="1" t="b">
        <f t="shared" si="27"/>
        <v>0</v>
      </c>
      <c r="X251" s="1" t="e">
        <f>OR(AND(Z251,AA251,#REF!&gt;=0.35*'Daļu izvēle'!J248),NOT(Y251))</f>
        <v>#REF!</v>
      </c>
      <c r="Y251" s="1" t="b">
        <f>AND(NOT(ISBLANK('Daļu izvēle'!AC248)),A251="x")</f>
        <v>0</v>
      </c>
      <c r="Z251" t="b">
        <f t="shared" si="28"/>
        <v>1</v>
      </c>
      <c r="AA251" t="b">
        <f t="shared" si="29"/>
        <v>1</v>
      </c>
      <c r="AC251" s="57" t="b">
        <f>AND($A251="x",'Daļu izvēle'!AC248&lt;&gt;"",'Daļu izvēle'!AC248&lt;&gt;0)</f>
        <v>0</v>
      </c>
      <c r="AD251" s="57" t="b">
        <f t="shared" si="30"/>
        <v>0</v>
      </c>
      <c r="AE251" s="57" t="b">
        <f t="shared" si="31"/>
        <v>1</v>
      </c>
    </row>
    <row r="252" spans="1:31" hidden="1" x14ac:dyDescent="0.3">
      <c r="A252" s="324" t="str">
        <f>SUBSTITUTE('Daļu izvēle'!A249,"0","")</f>
        <v/>
      </c>
      <c r="B252" s="365">
        <f>'Daļu izvēle'!B249</f>
        <v>241</v>
      </c>
      <c r="C252" s="365" t="str">
        <f>'Daļu izvēle'!C249</f>
        <v>Ziemeļkurzeme</v>
      </c>
      <c r="D252" s="366" t="str">
        <f>'Daļu izvēle'!D249</f>
        <v>Raķupes</v>
      </c>
      <c r="E252" s="467">
        <f>'Daļu izvēle'!AC249</f>
        <v>50</v>
      </c>
      <c r="F252" s="467">
        <f>'Daļu izvēle'!AD249</f>
        <v>50</v>
      </c>
      <c r="G252" s="125">
        <f>'Daļu izvēle'!AE249</f>
        <v>0</v>
      </c>
      <c r="H252" s="126">
        <f>'Daļu izvēle'!AF249</f>
        <v>0</v>
      </c>
      <c r="I252" s="383"/>
      <c r="J252" s="477">
        <f t="shared" si="24"/>
        <v>0</v>
      </c>
      <c r="K252" s="124" t="str">
        <f>IF($AC252,IF(AND($I252&lt;&gt;"",$I252&lt;&gt;0),ROUND(ROUND($I252,3)*Cenas!$B$39*Cenas!B$43,2),0),"")</f>
        <v/>
      </c>
      <c r="L252" s="124" t="str">
        <f>IF($AC252,IF(AND($I252&lt;&gt;"",$I252&lt;&gt;0),ROUND(ROUND($I252,3)*Cenas!$B$39*Cenas!C$43,2),0),"")</f>
        <v/>
      </c>
      <c r="M252" s="124" t="str">
        <f>IF($AC252,IF(AND($I252&lt;&gt;"",$I252&lt;&gt;0),ROUND(ROUND($I252,3)*Cenas!$B$39*Cenas!D$43,2),0),"")</f>
        <v/>
      </c>
      <c r="N252" s="124" t="str">
        <f>IF($AC252,IF(AND($I252&lt;&gt;"",$I252&lt;&gt;0),ROUND(ROUND($I252,3)*Cenas!$B$39*Cenas!E$43,2),0),"")</f>
        <v/>
      </c>
      <c r="O252" s="124" t="str">
        <f>IF($AC252,IF(AND($I252&lt;&gt;"",$I252&lt;&gt;0),ROUND(ROUND($I252,3)*Cenas!$B$39*Cenas!F$43,2),0),"")</f>
        <v/>
      </c>
      <c r="P252" s="124" t="str">
        <f>IF($AC252,IF(AND($I252&lt;&gt;"",$I252&lt;&gt;0),ROUND(ROUND($I252,3)*Cenas!$B$39*Cenas!G$43,2),0),"")</f>
        <v/>
      </c>
      <c r="Q252" s="124" t="str">
        <f>IF($AC252,IF(AND($I252&lt;&gt;"",$I252&lt;&gt;0),ROUND(ROUND($I252,3)*Cenas!$B$39*Cenas!H$43,2),0),"")</f>
        <v/>
      </c>
      <c r="R252" s="147" t="str">
        <f>IF($AC252,IF(AND($I252&lt;&gt;"",$I252&lt;&gt;0),ROUND(ROUND($I252,3)*Cenas!$B$39*Cenas!I$43,2),0),"")</f>
        <v/>
      </c>
      <c r="U252" s="1" t="e">
        <f t="shared" si="25"/>
        <v>#REF!</v>
      </c>
      <c r="V252" s="1" t="b">
        <f t="shared" si="26"/>
        <v>0</v>
      </c>
      <c r="W252" s="1" t="b">
        <f t="shared" si="27"/>
        <v>0</v>
      </c>
      <c r="X252" s="1" t="e">
        <f>OR(AND(Z252,AA252,#REF!&gt;=0.35*'Daļu izvēle'!J249),NOT(Y252))</f>
        <v>#REF!</v>
      </c>
      <c r="Y252" s="1" t="b">
        <f>AND(NOT(ISBLANK('Daļu izvēle'!AC249)),A252="x")</f>
        <v>0</v>
      </c>
      <c r="Z252" t="b">
        <f t="shared" si="28"/>
        <v>1</v>
      </c>
      <c r="AA252" t="b">
        <f t="shared" si="29"/>
        <v>1</v>
      </c>
      <c r="AC252" s="57" t="b">
        <f>AND($A252="x",'Daļu izvēle'!AC249&lt;&gt;"",'Daļu izvēle'!AC249&lt;&gt;0)</f>
        <v>0</v>
      </c>
      <c r="AD252" s="57" t="b">
        <f t="shared" si="30"/>
        <v>0</v>
      </c>
      <c r="AE252" s="57" t="b">
        <f t="shared" si="31"/>
        <v>1</v>
      </c>
    </row>
    <row r="253" spans="1:31" hidden="1" x14ac:dyDescent="0.3">
      <c r="A253" s="324" t="str">
        <f>SUBSTITUTE('Daļu izvēle'!A250,"0","")</f>
        <v/>
      </c>
      <c r="B253" s="365">
        <f>'Daļu izvēle'!B250</f>
        <v>242</v>
      </c>
      <c r="C253" s="365" t="str">
        <f>'Daļu izvēle'!C250</f>
        <v>Ziemeļkurzeme</v>
      </c>
      <c r="D253" s="366" t="str">
        <f>'Daļu izvēle'!D250</f>
        <v>Raķupes</v>
      </c>
      <c r="E253" s="467">
        <f>'Daļu izvēle'!AC250</f>
        <v>0</v>
      </c>
      <c r="F253" s="467">
        <f>'Daļu izvēle'!AD250</f>
        <v>0</v>
      </c>
      <c r="G253" s="125">
        <f>'Daļu izvēle'!AE250</f>
        <v>0</v>
      </c>
      <c r="H253" s="126">
        <f>'Daļu izvēle'!AF250</f>
        <v>0</v>
      </c>
      <c r="I253" s="383"/>
      <c r="J253" s="477">
        <f t="shared" si="24"/>
        <v>0</v>
      </c>
      <c r="K253" s="124" t="str">
        <f>IF($AC253,IF(AND($I253&lt;&gt;"",$I253&lt;&gt;0),ROUND(ROUND($I253,3)*Cenas!$B$39*Cenas!B$43,2),0),"")</f>
        <v/>
      </c>
      <c r="L253" s="124" t="str">
        <f>IF($AC253,IF(AND($I253&lt;&gt;"",$I253&lt;&gt;0),ROUND(ROUND($I253,3)*Cenas!$B$39*Cenas!C$43,2),0),"")</f>
        <v/>
      </c>
      <c r="M253" s="124" t="str">
        <f>IF($AC253,IF(AND($I253&lt;&gt;"",$I253&lt;&gt;0),ROUND(ROUND($I253,3)*Cenas!$B$39*Cenas!D$43,2),0),"")</f>
        <v/>
      </c>
      <c r="N253" s="124" t="str">
        <f>IF($AC253,IF(AND($I253&lt;&gt;"",$I253&lt;&gt;0),ROUND(ROUND($I253,3)*Cenas!$B$39*Cenas!E$43,2),0),"")</f>
        <v/>
      </c>
      <c r="O253" s="124" t="str">
        <f>IF($AC253,IF(AND($I253&lt;&gt;"",$I253&lt;&gt;0),ROUND(ROUND($I253,3)*Cenas!$B$39*Cenas!F$43,2),0),"")</f>
        <v/>
      </c>
      <c r="P253" s="124" t="str">
        <f>IF($AC253,IF(AND($I253&lt;&gt;"",$I253&lt;&gt;0),ROUND(ROUND($I253,3)*Cenas!$B$39*Cenas!G$43,2),0),"")</f>
        <v/>
      </c>
      <c r="Q253" s="124" t="str">
        <f>IF($AC253,IF(AND($I253&lt;&gt;"",$I253&lt;&gt;0),ROUND(ROUND($I253,3)*Cenas!$B$39*Cenas!H$43,2),0),"")</f>
        <v/>
      </c>
      <c r="R253" s="147" t="str">
        <f>IF($AC253,IF(AND($I253&lt;&gt;"",$I253&lt;&gt;0),ROUND(ROUND($I253,3)*Cenas!$B$39*Cenas!I$43,2),0),"")</f>
        <v/>
      </c>
      <c r="U253" s="1" t="e">
        <f t="shared" si="25"/>
        <v>#REF!</v>
      </c>
      <c r="V253" s="1" t="b">
        <f t="shared" si="26"/>
        <v>0</v>
      </c>
      <c r="W253" s="1" t="b">
        <f t="shared" si="27"/>
        <v>0</v>
      </c>
      <c r="X253" s="1" t="e">
        <f>OR(AND(Z253,AA253,#REF!&gt;=0.35*'Daļu izvēle'!J250),NOT(Y253))</f>
        <v>#REF!</v>
      </c>
      <c r="Y253" s="1" t="b">
        <f>AND(NOT(ISBLANK('Daļu izvēle'!AC250)),A253="x")</f>
        <v>0</v>
      </c>
      <c r="Z253" t="b">
        <f t="shared" si="28"/>
        <v>1</v>
      </c>
      <c r="AA253" t="b">
        <f t="shared" si="29"/>
        <v>1</v>
      </c>
      <c r="AC253" s="57" t="b">
        <f>AND($A253="x",'Daļu izvēle'!AC250&lt;&gt;"",'Daļu izvēle'!AC250&lt;&gt;0)</f>
        <v>0</v>
      </c>
      <c r="AD253" s="57" t="b">
        <f t="shared" si="30"/>
        <v>0</v>
      </c>
      <c r="AE253" s="57" t="b">
        <f t="shared" si="31"/>
        <v>1</v>
      </c>
    </row>
    <row r="254" spans="1:31" hidden="1" x14ac:dyDescent="0.3">
      <c r="A254" s="324" t="str">
        <f>SUBSTITUTE('Daļu izvēle'!A251,"0","")</f>
        <v/>
      </c>
      <c r="B254" s="365">
        <f>'Daļu izvēle'!B251</f>
        <v>243</v>
      </c>
      <c r="C254" s="365" t="str">
        <f>'Daļu izvēle'!C251</f>
        <v>Ziemeļkurzeme</v>
      </c>
      <c r="D254" s="366" t="str">
        <f>'Daļu izvēle'!D251</f>
        <v>Raķupes</v>
      </c>
      <c r="E254" s="467">
        <f>'Daļu izvēle'!AC251</f>
        <v>0</v>
      </c>
      <c r="F254" s="467">
        <f>'Daļu izvēle'!AD251</f>
        <v>0</v>
      </c>
      <c r="G254" s="125">
        <f>'Daļu izvēle'!AE251</f>
        <v>0</v>
      </c>
      <c r="H254" s="126">
        <f>'Daļu izvēle'!AF251</f>
        <v>0</v>
      </c>
      <c r="I254" s="383"/>
      <c r="J254" s="477">
        <f t="shared" si="24"/>
        <v>0</v>
      </c>
      <c r="K254" s="124" t="str">
        <f>IF($AC254,IF(AND($I254&lt;&gt;"",$I254&lt;&gt;0),ROUND(ROUND($I254,3)*Cenas!$B$39*Cenas!B$43,2),0),"")</f>
        <v/>
      </c>
      <c r="L254" s="124" t="str">
        <f>IF($AC254,IF(AND($I254&lt;&gt;"",$I254&lt;&gt;0),ROUND(ROUND($I254,3)*Cenas!$B$39*Cenas!C$43,2),0),"")</f>
        <v/>
      </c>
      <c r="M254" s="124" t="str">
        <f>IF($AC254,IF(AND($I254&lt;&gt;"",$I254&lt;&gt;0),ROUND(ROUND($I254,3)*Cenas!$B$39*Cenas!D$43,2),0),"")</f>
        <v/>
      </c>
      <c r="N254" s="124" t="str">
        <f>IF($AC254,IF(AND($I254&lt;&gt;"",$I254&lt;&gt;0),ROUND(ROUND($I254,3)*Cenas!$B$39*Cenas!E$43,2),0),"")</f>
        <v/>
      </c>
      <c r="O254" s="124" t="str">
        <f>IF($AC254,IF(AND($I254&lt;&gt;"",$I254&lt;&gt;0),ROUND(ROUND($I254,3)*Cenas!$B$39*Cenas!F$43,2),0),"")</f>
        <v/>
      </c>
      <c r="P254" s="124" t="str">
        <f>IF($AC254,IF(AND($I254&lt;&gt;"",$I254&lt;&gt;0),ROUND(ROUND($I254,3)*Cenas!$B$39*Cenas!G$43,2),0),"")</f>
        <v/>
      </c>
      <c r="Q254" s="124" t="str">
        <f>IF($AC254,IF(AND($I254&lt;&gt;"",$I254&lt;&gt;0),ROUND(ROUND($I254,3)*Cenas!$B$39*Cenas!H$43,2),0),"")</f>
        <v/>
      </c>
      <c r="R254" s="147" t="str">
        <f>IF($AC254,IF(AND($I254&lt;&gt;"",$I254&lt;&gt;0),ROUND(ROUND($I254,3)*Cenas!$B$39*Cenas!I$43,2),0),"")</f>
        <v/>
      </c>
      <c r="U254" s="1" t="e">
        <f t="shared" si="25"/>
        <v>#REF!</v>
      </c>
      <c r="V254" s="1" t="b">
        <f t="shared" si="26"/>
        <v>0</v>
      </c>
      <c r="W254" s="1" t="b">
        <f t="shared" si="27"/>
        <v>0</v>
      </c>
      <c r="X254" s="1" t="e">
        <f>OR(AND(Z254,AA254,#REF!&gt;=0.35*'Daļu izvēle'!J251),NOT(Y254))</f>
        <v>#REF!</v>
      </c>
      <c r="Y254" s="1" t="b">
        <f>AND(NOT(ISBLANK('Daļu izvēle'!AC251)),A254="x")</f>
        <v>0</v>
      </c>
      <c r="Z254" t="b">
        <f t="shared" si="28"/>
        <v>1</v>
      </c>
      <c r="AA254" t="b">
        <f t="shared" si="29"/>
        <v>1</v>
      </c>
      <c r="AC254" s="57" t="b">
        <f>AND($A254="x",'Daļu izvēle'!AC251&lt;&gt;"",'Daļu izvēle'!AC251&lt;&gt;0)</f>
        <v>0</v>
      </c>
      <c r="AD254" s="57" t="b">
        <f t="shared" si="30"/>
        <v>0</v>
      </c>
      <c r="AE254" s="57" t="b">
        <f t="shared" si="31"/>
        <v>1</v>
      </c>
    </row>
    <row r="255" spans="1:31" hidden="1" x14ac:dyDescent="0.3">
      <c r="A255" s="324" t="str">
        <f>SUBSTITUTE('Daļu izvēle'!A252,"0","")</f>
        <v/>
      </c>
      <c r="B255" s="365">
        <f>'Daļu izvēle'!B252</f>
        <v>244</v>
      </c>
      <c r="C255" s="365" t="str">
        <f>'Daļu izvēle'!C252</f>
        <v>Ziemeļkurzeme</v>
      </c>
      <c r="D255" s="366" t="str">
        <f>'Daļu izvēle'!D252</f>
        <v>Raķupes</v>
      </c>
      <c r="E255" s="467">
        <f>'Daļu izvēle'!AC252</f>
        <v>70</v>
      </c>
      <c r="F255" s="467">
        <f>'Daļu izvēle'!AD252</f>
        <v>0</v>
      </c>
      <c r="G255" s="125">
        <f>'Daļu izvēle'!AE252</f>
        <v>0</v>
      </c>
      <c r="H255" s="126">
        <f>'Daļu izvēle'!AF252</f>
        <v>0</v>
      </c>
      <c r="I255" s="383"/>
      <c r="J255" s="477">
        <f t="shared" si="24"/>
        <v>0</v>
      </c>
      <c r="K255" s="124" t="str">
        <f>IF($AC255,IF(AND($I255&lt;&gt;"",$I255&lt;&gt;0),ROUND(ROUND($I255,3)*Cenas!$B$39*Cenas!B$43,2),0),"")</f>
        <v/>
      </c>
      <c r="L255" s="124" t="str">
        <f>IF($AC255,IF(AND($I255&lt;&gt;"",$I255&lt;&gt;0),ROUND(ROUND($I255,3)*Cenas!$B$39*Cenas!C$43,2),0),"")</f>
        <v/>
      </c>
      <c r="M255" s="124" t="str">
        <f>IF($AC255,IF(AND($I255&lt;&gt;"",$I255&lt;&gt;0),ROUND(ROUND($I255,3)*Cenas!$B$39*Cenas!D$43,2),0),"")</f>
        <v/>
      </c>
      <c r="N255" s="124" t="str">
        <f>IF($AC255,IF(AND($I255&lt;&gt;"",$I255&lt;&gt;0),ROUND(ROUND($I255,3)*Cenas!$B$39*Cenas!E$43,2),0),"")</f>
        <v/>
      </c>
      <c r="O255" s="124" t="str">
        <f>IF($AC255,IF(AND($I255&lt;&gt;"",$I255&lt;&gt;0),ROUND(ROUND($I255,3)*Cenas!$B$39*Cenas!F$43,2),0),"")</f>
        <v/>
      </c>
      <c r="P255" s="124" t="str">
        <f>IF($AC255,IF(AND($I255&lt;&gt;"",$I255&lt;&gt;0),ROUND(ROUND($I255,3)*Cenas!$B$39*Cenas!G$43,2),0),"")</f>
        <v/>
      </c>
      <c r="Q255" s="124" t="str">
        <f>IF($AC255,IF(AND($I255&lt;&gt;"",$I255&lt;&gt;0),ROUND(ROUND($I255,3)*Cenas!$B$39*Cenas!H$43,2),0),"")</f>
        <v/>
      </c>
      <c r="R255" s="147" t="str">
        <f>IF($AC255,IF(AND($I255&lt;&gt;"",$I255&lt;&gt;0),ROUND(ROUND($I255,3)*Cenas!$B$39*Cenas!I$43,2),0),"")</f>
        <v/>
      </c>
      <c r="U255" s="1" t="e">
        <f t="shared" si="25"/>
        <v>#REF!</v>
      </c>
      <c r="V255" s="1" t="b">
        <f t="shared" si="26"/>
        <v>0</v>
      </c>
      <c r="W255" s="1" t="b">
        <f t="shared" si="27"/>
        <v>0</v>
      </c>
      <c r="X255" s="1" t="e">
        <f>OR(AND(Z255,AA255,#REF!&gt;=0.35*'Daļu izvēle'!J252),NOT(Y255))</f>
        <v>#REF!</v>
      </c>
      <c r="Y255" s="1" t="b">
        <f>AND(NOT(ISBLANK('Daļu izvēle'!AC252)),A255="x")</f>
        <v>0</v>
      </c>
      <c r="Z255" t="b">
        <f t="shared" si="28"/>
        <v>1</v>
      </c>
      <c r="AA255" t="b">
        <f t="shared" si="29"/>
        <v>1</v>
      </c>
      <c r="AC255" s="57" t="b">
        <f>AND($A255="x",'Daļu izvēle'!AC252&lt;&gt;"",'Daļu izvēle'!AC252&lt;&gt;0)</f>
        <v>0</v>
      </c>
      <c r="AD255" s="57" t="b">
        <f t="shared" si="30"/>
        <v>0</v>
      </c>
      <c r="AE255" s="57" t="b">
        <f t="shared" si="31"/>
        <v>1</v>
      </c>
    </row>
    <row r="256" spans="1:31" hidden="1" x14ac:dyDescent="0.3">
      <c r="A256" s="324" t="str">
        <f>SUBSTITUTE('Daļu izvēle'!A253,"0","")</f>
        <v/>
      </c>
      <c r="B256" s="365">
        <f>'Daļu izvēle'!B253</f>
        <v>245</v>
      </c>
      <c r="C256" s="365" t="str">
        <f>'Daļu izvēle'!C253</f>
        <v>Ziemeļkurzeme</v>
      </c>
      <c r="D256" s="366" t="str">
        <f>'Daļu izvēle'!D253</f>
        <v>Raķupes</v>
      </c>
      <c r="E256" s="467">
        <f>'Daļu izvēle'!AC253</f>
        <v>0</v>
      </c>
      <c r="F256" s="467">
        <f>'Daļu izvēle'!AD253</f>
        <v>0</v>
      </c>
      <c r="G256" s="125">
        <f>'Daļu izvēle'!AE253</f>
        <v>0</v>
      </c>
      <c r="H256" s="126">
        <f>'Daļu izvēle'!AF253</f>
        <v>0</v>
      </c>
      <c r="I256" s="383"/>
      <c r="J256" s="477">
        <f t="shared" si="24"/>
        <v>0</v>
      </c>
      <c r="K256" s="124" t="str">
        <f>IF($AC256,IF(AND($I256&lt;&gt;"",$I256&lt;&gt;0),ROUND(ROUND($I256,3)*Cenas!$B$39*Cenas!B$43,2),0),"")</f>
        <v/>
      </c>
      <c r="L256" s="124" t="str">
        <f>IF($AC256,IF(AND($I256&lt;&gt;"",$I256&lt;&gt;0),ROUND(ROUND($I256,3)*Cenas!$B$39*Cenas!C$43,2),0),"")</f>
        <v/>
      </c>
      <c r="M256" s="124" t="str">
        <f>IF($AC256,IF(AND($I256&lt;&gt;"",$I256&lt;&gt;0),ROUND(ROUND($I256,3)*Cenas!$B$39*Cenas!D$43,2),0),"")</f>
        <v/>
      </c>
      <c r="N256" s="124" t="str">
        <f>IF($AC256,IF(AND($I256&lt;&gt;"",$I256&lt;&gt;0),ROUND(ROUND($I256,3)*Cenas!$B$39*Cenas!E$43,2),0),"")</f>
        <v/>
      </c>
      <c r="O256" s="124" t="str">
        <f>IF($AC256,IF(AND($I256&lt;&gt;"",$I256&lt;&gt;0),ROUND(ROUND($I256,3)*Cenas!$B$39*Cenas!F$43,2),0),"")</f>
        <v/>
      </c>
      <c r="P256" s="124" t="str">
        <f>IF($AC256,IF(AND($I256&lt;&gt;"",$I256&lt;&gt;0),ROUND(ROUND($I256,3)*Cenas!$B$39*Cenas!G$43,2),0),"")</f>
        <v/>
      </c>
      <c r="Q256" s="124" t="str">
        <f>IF($AC256,IF(AND($I256&lt;&gt;"",$I256&lt;&gt;0),ROUND(ROUND($I256,3)*Cenas!$B$39*Cenas!H$43,2),0),"")</f>
        <v/>
      </c>
      <c r="R256" s="147" t="str">
        <f>IF($AC256,IF(AND($I256&lt;&gt;"",$I256&lt;&gt;0),ROUND(ROUND($I256,3)*Cenas!$B$39*Cenas!I$43,2),0),"")</f>
        <v/>
      </c>
      <c r="U256" s="1" t="e">
        <f t="shared" si="25"/>
        <v>#REF!</v>
      </c>
      <c r="V256" s="1" t="b">
        <f t="shared" si="26"/>
        <v>0</v>
      </c>
      <c r="W256" s="1" t="b">
        <f t="shared" si="27"/>
        <v>0</v>
      </c>
      <c r="X256" s="1" t="e">
        <f>OR(AND(Z256,AA256,#REF!&gt;=0.35*'Daļu izvēle'!J253),NOT(Y256))</f>
        <v>#REF!</v>
      </c>
      <c r="Y256" s="1" t="b">
        <f>AND(NOT(ISBLANK('Daļu izvēle'!AC253)),A256="x")</f>
        <v>0</v>
      </c>
      <c r="Z256" t="b">
        <f t="shared" si="28"/>
        <v>1</v>
      </c>
      <c r="AA256" t="b">
        <f t="shared" si="29"/>
        <v>1</v>
      </c>
      <c r="AC256" s="57" t="b">
        <f>AND($A256="x",'Daļu izvēle'!AC253&lt;&gt;"",'Daļu izvēle'!AC253&lt;&gt;0)</f>
        <v>0</v>
      </c>
      <c r="AD256" s="57" t="b">
        <f t="shared" si="30"/>
        <v>0</v>
      </c>
      <c r="AE256" s="57" t="b">
        <f t="shared" si="31"/>
        <v>1</v>
      </c>
    </row>
    <row r="257" spans="1:31" hidden="1" x14ac:dyDescent="0.3">
      <c r="A257" s="324" t="str">
        <f>SUBSTITUTE('Daļu izvēle'!A254,"0","")</f>
        <v/>
      </c>
      <c r="B257" s="365">
        <f>'Daļu izvēle'!B254</f>
        <v>246</v>
      </c>
      <c r="C257" s="365" t="str">
        <f>'Daļu izvēle'!C254</f>
        <v>Ziemeļkurzeme</v>
      </c>
      <c r="D257" s="366" t="str">
        <f>'Daļu izvēle'!D254</f>
        <v>Raķupes</v>
      </c>
      <c r="E257" s="467">
        <f>'Daļu izvēle'!AC254</f>
        <v>0</v>
      </c>
      <c r="F257" s="467">
        <f>'Daļu izvēle'!AD254</f>
        <v>0</v>
      </c>
      <c r="G257" s="125">
        <f>'Daļu izvēle'!AE254</f>
        <v>0</v>
      </c>
      <c r="H257" s="126">
        <f>'Daļu izvēle'!AF254</f>
        <v>0</v>
      </c>
      <c r="I257" s="383"/>
      <c r="J257" s="477">
        <f t="shared" si="24"/>
        <v>0</v>
      </c>
      <c r="K257" s="124" t="str">
        <f>IF($AC257,IF(AND($I257&lt;&gt;"",$I257&lt;&gt;0),ROUND(ROUND($I257,3)*Cenas!$B$39*Cenas!B$43,2),0),"")</f>
        <v/>
      </c>
      <c r="L257" s="124" t="str">
        <f>IF($AC257,IF(AND($I257&lt;&gt;"",$I257&lt;&gt;0),ROUND(ROUND($I257,3)*Cenas!$B$39*Cenas!C$43,2),0),"")</f>
        <v/>
      </c>
      <c r="M257" s="124" t="str">
        <f>IF($AC257,IF(AND($I257&lt;&gt;"",$I257&lt;&gt;0),ROUND(ROUND($I257,3)*Cenas!$B$39*Cenas!D$43,2),0),"")</f>
        <v/>
      </c>
      <c r="N257" s="124" t="str">
        <f>IF($AC257,IF(AND($I257&lt;&gt;"",$I257&lt;&gt;0),ROUND(ROUND($I257,3)*Cenas!$B$39*Cenas!E$43,2),0),"")</f>
        <v/>
      </c>
      <c r="O257" s="124" t="str">
        <f>IF($AC257,IF(AND($I257&lt;&gt;"",$I257&lt;&gt;0),ROUND(ROUND($I257,3)*Cenas!$B$39*Cenas!F$43,2),0),"")</f>
        <v/>
      </c>
      <c r="P257" s="124" t="str">
        <f>IF($AC257,IF(AND($I257&lt;&gt;"",$I257&lt;&gt;0),ROUND(ROUND($I257,3)*Cenas!$B$39*Cenas!G$43,2),0),"")</f>
        <v/>
      </c>
      <c r="Q257" s="124" t="str">
        <f>IF($AC257,IF(AND($I257&lt;&gt;"",$I257&lt;&gt;0),ROUND(ROUND($I257,3)*Cenas!$B$39*Cenas!H$43,2),0),"")</f>
        <v/>
      </c>
      <c r="R257" s="147" t="str">
        <f>IF($AC257,IF(AND($I257&lt;&gt;"",$I257&lt;&gt;0),ROUND(ROUND($I257,3)*Cenas!$B$39*Cenas!I$43,2),0),"")</f>
        <v/>
      </c>
      <c r="U257" s="1" t="e">
        <f t="shared" si="25"/>
        <v>#REF!</v>
      </c>
      <c r="V257" s="1" t="b">
        <f t="shared" si="26"/>
        <v>0</v>
      </c>
      <c r="W257" s="1" t="b">
        <f t="shared" si="27"/>
        <v>0</v>
      </c>
      <c r="X257" s="1" t="e">
        <f>OR(AND(Z257,AA257,#REF!&gt;=0.35*'Daļu izvēle'!J254),NOT(Y257))</f>
        <v>#REF!</v>
      </c>
      <c r="Y257" s="1" t="b">
        <f>AND(NOT(ISBLANK('Daļu izvēle'!AC254)),A257="x")</f>
        <v>0</v>
      </c>
      <c r="Z257" t="b">
        <f t="shared" si="28"/>
        <v>1</v>
      </c>
      <c r="AA257" t="b">
        <f t="shared" si="29"/>
        <v>1</v>
      </c>
      <c r="AC257" s="57" t="b">
        <f>AND($A257="x",'Daļu izvēle'!AC254&lt;&gt;"",'Daļu izvēle'!AC254&lt;&gt;0)</f>
        <v>0</v>
      </c>
      <c r="AD257" s="57" t="b">
        <f t="shared" si="30"/>
        <v>0</v>
      </c>
      <c r="AE257" s="57" t="b">
        <f t="shared" si="31"/>
        <v>1</v>
      </c>
    </row>
    <row r="258" spans="1:31" hidden="1" x14ac:dyDescent="0.3">
      <c r="A258" s="324" t="str">
        <f>SUBSTITUTE('Daļu izvēle'!A255,"0","")</f>
        <v/>
      </c>
      <c r="B258" s="365">
        <f>'Daļu izvēle'!B255</f>
        <v>247</v>
      </c>
      <c r="C258" s="365" t="str">
        <f>'Daļu izvēle'!C255</f>
        <v>Ziemeļkurzeme</v>
      </c>
      <c r="D258" s="366" t="str">
        <f>'Daļu izvēle'!D255</f>
        <v>Ventas (ZK)</v>
      </c>
      <c r="E258" s="467">
        <f>'Daļu izvēle'!AC255</f>
        <v>45</v>
      </c>
      <c r="F258" s="467">
        <f>'Daļu izvēle'!AD255</f>
        <v>45</v>
      </c>
      <c r="G258" s="125">
        <f>'Daļu izvēle'!AE255</f>
        <v>0</v>
      </c>
      <c r="H258" s="126">
        <f>'Daļu izvēle'!AF255</f>
        <v>0</v>
      </c>
      <c r="I258" s="383"/>
      <c r="J258" s="477">
        <f t="shared" si="24"/>
        <v>0</v>
      </c>
      <c r="K258" s="124" t="str">
        <f>IF($AC258,IF(AND($I258&lt;&gt;"",$I258&lt;&gt;0),ROUND(ROUND($I258,3)*Cenas!$B$39*Cenas!B$43,2),0),"")</f>
        <v/>
      </c>
      <c r="L258" s="124" t="str">
        <f>IF($AC258,IF(AND($I258&lt;&gt;"",$I258&lt;&gt;0),ROUND(ROUND($I258,3)*Cenas!$B$39*Cenas!C$43,2),0),"")</f>
        <v/>
      </c>
      <c r="M258" s="124" t="str">
        <f>IF($AC258,IF(AND($I258&lt;&gt;"",$I258&lt;&gt;0),ROUND(ROUND($I258,3)*Cenas!$B$39*Cenas!D$43,2),0),"")</f>
        <v/>
      </c>
      <c r="N258" s="124" t="str">
        <f>IF($AC258,IF(AND($I258&lt;&gt;"",$I258&lt;&gt;0),ROUND(ROUND($I258,3)*Cenas!$B$39*Cenas!E$43,2),0),"")</f>
        <v/>
      </c>
      <c r="O258" s="124" t="str">
        <f>IF($AC258,IF(AND($I258&lt;&gt;"",$I258&lt;&gt;0),ROUND(ROUND($I258,3)*Cenas!$B$39*Cenas!F$43,2),0),"")</f>
        <v/>
      </c>
      <c r="P258" s="124" t="str">
        <f>IF($AC258,IF(AND($I258&lt;&gt;"",$I258&lt;&gt;0),ROUND(ROUND($I258,3)*Cenas!$B$39*Cenas!G$43,2),0),"")</f>
        <v/>
      </c>
      <c r="Q258" s="124" t="str">
        <f>IF($AC258,IF(AND($I258&lt;&gt;"",$I258&lt;&gt;0),ROUND(ROUND($I258,3)*Cenas!$B$39*Cenas!H$43,2),0),"")</f>
        <v/>
      </c>
      <c r="R258" s="147" t="str">
        <f>IF($AC258,IF(AND($I258&lt;&gt;"",$I258&lt;&gt;0),ROUND(ROUND($I258,3)*Cenas!$B$39*Cenas!I$43,2),0),"")</f>
        <v/>
      </c>
      <c r="U258" s="1" t="e">
        <f t="shared" si="25"/>
        <v>#REF!</v>
      </c>
      <c r="V258" s="1" t="b">
        <f t="shared" si="26"/>
        <v>0</v>
      </c>
      <c r="W258" s="1" t="b">
        <f t="shared" si="27"/>
        <v>0</v>
      </c>
      <c r="X258" s="1" t="e">
        <f>OR(AND(Z258,AA258,#REF!&gt;=0.35*'Daļu izvēle'!J255),NOT(Y258))</f>
        <v>#REF!</v>
      </c>
      <c r="Y258" s="1" t="b">
        <f>AND(NOT(ISBLANK('Daļu izvēle'!AC255)),A258="x")</f>
        <v>0</v>
      </c>
      <c r="Z258" t="b">
        <f t="shared" si="28"/>
        <v>1</v>
      </c>
      <c r="AA258" t="b">
        <f t="shared" si="29"/>
        <v>1</v>
      </c>
      <c r="AC258" s="57" t="b">
        <f>AND($A258="x",'Daļu izvēle'!AC255&lt;&gt;"",'Daļu izvēle'!AC255&lt;&gt;0)</f>
        <v>0</v>
      </c>
      <c r="AD258" s="57" t="b">
        <f t="shared" si="30"/>
        <v>0</v>
      </c>
      <c r="AE258" s="57" t="b">
        <f t="shared" si="31"/>
        <v>1</v>
      </c>
    </row>
    <row r="259" spans="1:31" hidden="1" x14ac:dyDescent="0.3">
      <c r="A259" s="324" t="str">
        <f>SUBSTITUTE('Daļu izvēle'!A256,"0","")</f>
        <v/>
      </c>
      <c r="B259" s="365">
        <f>'Daļu izvēle'!B256</f>
        <v>248</v>
      </c>
      <c r="C259" s="365" t="str">
        <f>'Daļu izvēle'!C256</f>
        <v>Ziemeļkurzeme</v>
      </c>
      <c r="D259" s="366" t="str">
        <f>'Daļu izvēle'!D256</f>
        <v>Ventas (ZK)</v>
      </c>
      <c r="E259" s="467">
        <f>'Daļu izvēle'!AC256</f>
        <v>60</v>
      </c>
      <c r="F259" s="467">
        <f>'Daļu izvēle'!AD256</f>
        <v>60</v>
      </c>
      <c r="G259" s="125">
        <f>'Daļu izvēle'!AE256</f>
        <v>0</v>
      </c>
      <c r="H259" s="126">
        <f>'Daļu izvēle'!AF256</f>
        <v>0</v>
      </c>
      <c r="I259" s="383"/>
      <c r="J259" s="477">
        <f t="shared" si="24"/>
        <v>0</v>
      </c>
      <c r="K259" s="124" t="str">
        <f>IF($AC259,IF(AND($I259&lt;&gt;"",$I259&lt;&gt;0),ROUND(ROUND($I259,3)*Cenas!$B$39*Cenas!B$43,2),0),"")</f>
        <v/>
      </c>
      <c r="L259" s="124" t="str">
        <f>IF($AC259,IF(AND($I259&lt;&gt;"",$I259&lt;&gt;0),ROUND(ROUND($I259,3)*Cenas!$B$39*Cenas!C$43,2),0),"")</f>
        <v/>
      </c>
      <c r="M259" s="124" t="str">
        <f>IF($AC259,IF(AND($I259&lt;&gt;"",$I259&lt;&gt;0),ROUND(ROUND($I259,3)*Cenas!$B$39*Cenas!D$43,2),0),"")</f>
        <v/>
      </c>
      <c r="N259" s="124" t="str">
        <f>IF($AC259,IF(AND($I259&lt;&gt;"",$I259&lt;&gt;0),ROUND(ROUND($I259,3)*Cenas!$B$39*Cenas!E$43,2),0),"")</f>
        <v/>
      </c>
      <c r="O259" s="124" t="str">
        <f>IF($AC259,IF(AND($I259&lt;&gt;"",$I259&lt;&gt;0),ROUND(ROUND($I259,3)*Cenas!$B$39*Cenas!F$43,2),0),"")</f>
        <v/>
      </c>
      <c r="P259" s="124" t="str">
        <f>IF($AC259,IF(AND($I259&lt;&gt;"",$I259&lt;&gt;0),ROUND(ROUND($I259,3)*Cenas!$B$39*Cenas!G$43,2),0),"")</f>
        <v/>
      </c>
      <c r="Q259" s="124" t="str">
        <f>IF($AC259,IF(AND($I259&lt;&gt;"",$I259&lt;&gt;0),ROUND(ROUND($I259,3)*Cenas!$B$39*Cenas!H$43,2),0),"")</f>
        <v/>
      </c>
      <c r="R259" s="147" t="str">
        <f>IF($AC259,IF(AND($I259&lt;&gt;"",$I259&lt;&gt;0),ROUND(ROUND($I259,3)*Cenas!$B$39*Cenas!I$43,2),0),"")</f>
        <v/>
      </c>
      <c r="U259" s="1" t="e">
        <f t="shared" si="25"/>
        <v>#REF!</v>
      </c>
      <c r="V259" s="1" t="b">
        <f t="shared" si="26"/>
        <v>0</v>
      </c>
      <c r="W259" s="1" t="b">
        <f t="shared" si="27"/>
        <v>0</v>
      </c>
      <c r="X259" s="1" t="e">
        <f>OR(AND(Z259,AA259,#REF!&gt;=0.35*'Daļu izvēle'!J256),NOT(Y259))</f>
        <v>#REF!</v>
      </c>
      <c r="Y259" s="1" t="b">
        <f>AND(NOT(ISBLANK('Daļu izvēle'!AC256)),A259="x")</f>
        <v>0</v>
      </c>
      <c r="Z259" t="b">
        <f t="shared" si="28"/>
        <v>1</v>
      </c>
      <c r="AA259" t="b">
        <f t="shared" si="29"/>
        <v>1</v>
      </c>
      <c r="AC259" s="57" t="b">
        <f>AND($A259="x",'Daļu izvēle'!AC256&lt;&gt;"",'Daļu izvēle'!AC256&lt;&gt;0)</f>
        <v>0</v>
      </c>
      <c r="AD259" s="57" t="b">
        <f t="shared" si="30"/>
        <v>0</v>
      </c>
      <c r="AE259" s="57" t="b">
        <f t="shared" si="31"/>
        <v>1</v>
      </c>
    </row>
    <row r="260" spans="1:31" hidden="1" x14ac:dyDescent="0.3">
      <c r="A260" s="324" t="str">
        <f>SUBSTITUTE('Daļu izvēle'!A257,"0","")</f>
        <v/>
      </c>
      <c r="B260" s="365">
        <f>'Daļu izvēle'!B257</f>
        <v>249</v>
      </c>
      <c r="C260" s="365" t="str">
        <f>'Daļu izvēle'!C257</f>
        <v>Ziemeļkurzeme</v>
      </c>
      <c r="D260" s="366" t="str">
        <f>'Daļu izvēle'!D257</f>
        <v>Ventas (ZK)</v>
      </c>
      <c r="E260" s="467">
        <f>'Daļu izvēle'!AC257</f>
        <v>20</v>
      </c>
      <c r="F260" s="467">
        <f>'Daļu izvēle'!AD257</f>
        <v>0</v>
      </c>
      <c r="G260" s="125">
        <f>'Daļu izvēle'!AE257</f>
        <v>0</v>
      </c>
      <c r="H260" s="126">
        <f>'Daļu izvēle'!AF257</f>
        <v>0</v>
      </c>
      <c r="I260" s="383"/>
      <c r="J260" s="477">
        <f t="shared" si="24"/>
        <v>0</v>
      </c>
      <c r="K260" s="124" t="str">
        <f>IF($AC260,IF(AND($I260&lt;&gt;"",$I260&lt;&gt;0),ROUND(ROUND($I260,3)*Cenas!$B$39*Cenas!B$43,2),0),"")</f>
        <v/>
      </c>
      <c r="L260" s="124" t="str">
        <f>IF($AC260,IF(AND($I260&lt;&gt;"",$I260&lt;&gt;0),ROUND(ROUND($I260,3)*Cenas!$B$39*Cenas!C$43,2),0),"")</f>
        <v/>
      </c>
      <c r="M260" s="124" t="str">
        <f>IF($AC260,IF(AND($I260&lt;&gt;"",$I260&lt;&gt;0),ROUND(ROUND($I260,3)*Cenas!$B$39*Cenas!D$43,2),0),"")</f>
        <v/>
      </c>
      <c r="N260" s="124" t="str">
        <f>IF($AC260,IF(AND($I260&lt;&gt;"",$I260&lt;&gt;0),ROUND(ROUND($I260,3)*Cenas!$B$39*Cenas!E$43,2),0),"")</f>
        <v/>
      </c>
      <c r="O260" s="124" t="str">
        <f>IF($AC260,IF(AND($I260&lt;&gt;"",$I260&lt;&gt;0),ROUND(ROUND($I260,3)*Cenas!$B$39*Cenas!F$43,2),0),"")</f>
        <v/>
      </c>
      <c r="P260" s="124" t="str">
        <f>IF($AC260,IF(AND($I260&lt;&gt;"",$I260&lt;&gt;0),ROUND(ROUND($I260,3)*Cenas!$B$39*Cenas!G$43,2),0),"")</f>
        <v/>
      </c>
      <c r="Q260" s="124" t="str">
        <f>IF($AC260,IF(AND($I260&lt;&gt;"",$I260&lt;&gt;0),ROUND(ROUND($I260,3)*Cenas!$B$39*Cenas!H$43,2),0),"")</f>
        <v/>
      </c>
      <c r="R260" s="147" t="str">
        <f>IF($AC260,IF(AND($I260&lt;&gt;"",$I260&lt;&gt;0),ROUND(ROUND($I260,3)*Cenas!$B$39*Cenas!I$43,2),0),"")</f>
        <v/>
      </c>
      <c r="U260" s="1" t="e">
        <f t="shared" si="25"/>
        <v>#REF!</v>
      </c>
      <c r="V260" s="1" t="b">
        <f t="shared" si="26"/>
        <v>0</v>
      </c>
      <c r="W260" s="1" t="b">
        <f t="shared" si="27"/>
        <v>0</v>
      </c>
      <c r="X260" s="1" t="e">
        <f>OR(AND(Z260,AA260,#REF!&gt;=0.35*'Daļu izvēle'!J257),NOT(Y260))</f>
        <v>#REF!</v>
      </c>
      <c r="Y260" s="1" t="b">
        <f>AND(NOT(ISBLANK('Daļu izvēle'!AC257)),A260="x")</f>
        <v>0</v>
      </c>
      <c r="Z260" t="b">
        <f t="shared" si="28"/>
        <v>1</v>
      </c>
      <c r="AA260" t="b">
        <f t="shared" si="29"/>
        <v>1</v>
      </c>
      <c r="AC260" s="57" t="b">
        <f>AND($A260="x",'Daļu izvēle'!AC257&lt;&gt;"",'Daļu izvēle'!AC257&lt;&gt;0)</f>
        <v>0</v>
      </c>
      <c r="AD260" s="57" t="b">
        <f t="shared" si="30"/>
        <v>0</v>
      </c>
      <c r="AE260" s="57" t="b">
        <f t="shared" si="31"/>
        <v>1</v>
      </c>
    </row>
    <row r="261" spans="1:31" hidden="1" x14ac:dyDescent="0.3">
      <c r="A261" s="324" t="str">
        <f>SUBSTITUTE('Daļu izvēle'!A258,"0","")</f>
        <v/>
      </c>
      <c r="B261" s="365">
        <f>'Daļu izvēle'!B258</f>
        <v>250</v>
      </c>
      <c r="C261" s="365" t="str">
        <f>'Daļu izvēle'!C258</f>
        <v>Ziemeļkurzeme</v>
      </c>
      <c r="D261" s="366" t="str">
        <f>'Daļu izvēle'!D258</f>
        <v>Ventas (ZK)</v>
      </c>
      <c r="E261" s="467">
        <f>'Daļu izvēle'!AC258</f>
        <v>0</v>
      </c>
      <c r="F261" s="467">
        <f>'Daļu izvēle'!AD258</f>
        <v>0</v>
      </c>
      <c r="G261" s="125">
        <f>'Daļu izvēle'!AE258</f>
        <v>0</v>
      </c>
      <c r="H261" s="126">
        <f>'Daļu izvēle'!AF258</f>
        <v>0</v>
      </c>
      <c r="I261" s="383"/>
      <c r="J261" s="477">
        <f t="shared" si="24"/>
        <v>0</v>
      </c>
      <c r="K261" s="124" t="str">
        <f>IF($AC261,IF(AND($I261&lt;&gt;"",$I261&lt;&gt;0),ROUND(ROUND($I261,3)*Cenas!$B$39*Cenas!B$43,2),0),"")</f>
        <v/>
      </c>
      <c r="L261" s="124" t="str">
        <f>IF($AC261,IF(AND($I261&lt;&gt;"",$I261&lt;&gt;0),ROUND(ROUND($I261,3)*Cenas!$B$39*Cenas!C$43,2),0),"")</f>
        <v/>
      </c>
      <c r="M261" s="124" t="str">
        <f>IF($AC261,IF(AND($I261&lt;&gt;"",$I261&lt;&gt;0),ROUND(ROUND($I261,3)*Cenas!$B$39*Cenas!D$43,2),0),"")</f>
        <v/>
      </c>
      <c r="N261" s="124" t="str">
        <f>IF($AC261,IF(AND($I261&lt;&gt;"",$I261&lt;&gt;0),ROUND(ROUND($I261,3)*Cenas!$B$39*Cenas!E$43,2),0),"")</f>
        <v/>
      </c>
      <c r="O261" s="124" t="str">
        <f>IF($AC261,IF(AND($I261&lt;&gt;"",$I261&lt;&gt;0),ROUND(ROUND($I261,3)*Cenas!$B$39*Cenas!F$43,2),0),"")</f>
        <v/>
      </c>
      <c r="P261" s="124" t="str">
        <f>IF($AC261,IF(AND($I261&lt;&gt;"",$I261&lt;&gt;0),ROUND(ROUND($I261,3)*Cenas!$B$39*Cenas!G$43,2),0),"")</f>
        <v/>
      </c>
      <c r="Q261" s="124" t="str">
        <f>IF($AC261,IF(AND($I261&lt;&gt;"",$I261&lt;&gt;0),ROUND(ROUND($I261,3)*Cenas!$B$39*Cenas!H$43,2),0),"")</f>
        <v/>
      </c>
      <c r="R261" s="147" t="str">
        <f>IF($AC261,IF(AND($I261&lt;&gt;"",$I261&lt;&gt;0),ROUND(ROUND($I261,3)*Cenas!$B$39*Cenas!I$43,2),0),"")</f>
        <v/>
      </c>
      <c r="U261" s="1" t="e">
        <f t="shared" si="25"/>
        <v>#REF!</v>
      </c>
      <c r="V261" s="1" t="b">
        <f t="shared" si="26"/>
        <v>0</v>
      </c>
      <c r="W261" s="1" t="b">
        <f t="shared" si="27"/>
        <v>0</v>
      </c>
      <c r="X261" s="1" t="e">
        <f>OR(AND(Z261,AA261,#REF!&gt;=0.35*'Daļu izvēle'!J258),NOT(Y261))</f>
        <v>#REF!</v>
      </c>
      <c r="Y261" s="1" t="b">
        <f>AND(NOT(ISBLANK('Daļu izvēle'!AC258)),A261="x")</f>
        <v>0</v>
      </c>
      <c r="Z261" t="b">
        <f t="shared" si="28"/>
        <v>1</v>
      </c>
      <c r="AA261" t="b">
        <f t="shared" si="29"/>
        <v>1</v>
      </c>
      <c r="AC261" s="57" t="b">
        <f>AND($A261="x",'Daļu izvēle'!AC258&lt;&gt;"",'Daļu izvēle'!AC258&lt;&gt;0)</f>
        <v>0</v>
      </c>
      <c r="AD261" s="57" t="b">
        <f t="shared" si="30"/>
        <v>0</v>
      </c>
      <c r="AE261" s="57" t="b">
        <f t="shared" si="31"/>
        <v>1</v>
      </c>
    </row>
    <row r="262" spans="1:31" hidden="1" x14ac:dyDescent="0.3">
      <c r="A262" s="324" t="str">
        <f>SUBSTITUTE('Daļu izvēle'!A259,"0","")</f>
        <v/>
      </c>
      <c r="B262" s="365">
        <f>'Daļu izvēle'!B259</f>
        <v>251</v>
      </c>
      <c r="C262" s="365" t="str">
        <f>'Daļu izvēle'!C259</f>
        <v>Ziemeļkurzeme</v>
      </c>
      <c r="D262" s="366" t="str">
        <f>'Daļu izvēle'!D259</f>
        <v>Ventas (ZK)</v>
      </c>
      <c r="E262" s="467">
        <f>'Daļu izvēle'!AC259</f>
        <v>0</v>
      </c>
      <c r="F262" s="467">
        <f>'Daļu izvēle'!AD259</f>
        <v>0</v>
      </c>
      <c r="G262" s="125">
        <f>'Daļu izvēle'!AE259</f>
        <v>0</v>
      </c>
      <c r="H262" s="126">
        <f>'Daļu izvēle'!AF259</f>
        <v>0</v>
      </c>
      <c r="I262" s="383"/>
      <c r="J262" s="477">
        <f t="shared" si="24"/>
        <v>0</v>
      </c>
      <c r="K262" s="124" t="str">
        <f>IF($AC262,IF(AND($I262&lt;&gt;"",$I262&lt;&gt;0),ROUND(ROUND($I262,3)*Cenas!$B$39*Cenas!B$43,2),0),"")</f>
        <v/>
      </c>
      <c r="L262" s="124" t="str">
        <f>IF($AC262,IF(AND($I262&lt;&gt;"",$I262&lt;&gt;0),ROUND(ROUND($I262,3)*Cenas!$B$39*Cenas!C$43,2),0),"")</f>
        <v/>
      </c>
      <c r="M262" s="124" t="str">
        <f>IF($AC262,IF(AND($I262&lt;&gt;"",$I262&lt;&gt;0),ROUND(ROUND($I262,3)*Cenas!$B$39*Cenas!D$43,2),0),"")</f>
        <v/>
      </c>
      <c r="N262" s="124" t="str">
        <f>IF($AC262,IF(AND($I262&lt;&gt;"",$I262&lt;&gt;0),ROUND(ROUND($I262,3)*Cenas!$B$39*Cenas!E$43,2),0),"")</f>
        <v/>
      </c>
      <c r="O262" s="124" t="str">
        <f>IF($AC262,IF(AND($I262&lt;&gt;"",$I262&lt;&gt;0),ROUND(ROUND($I262,3)*Cenas!$B$39*Cenas!F$43,2),0),"")</f>
        <v/>
      </c>
      <c r="P262" s="124" t="str">
        <f>IF($AC262,IF(AND($I262&lt;&gt;"",$I262&lt;&gt;0),ROUND(ROUND($I262,3)*Cenas!$B$39*Cenas!G$43,2),0),"")</f>
        <v/>
      </c>
      <c r="Q262" s="124" t="str">
        <f>IF($AC262,IF(AND($I262&lt;&gt;"",$I262&lt;&gt;0),ROUND(ROUND($I262,3)*Cenas!$B$39*Cenas!H$43,2),0),"")</f>
        <v/>
      </c>
      <c r="R262" s="147" t="str">
        <f>IF($AC262,IF(AND($I262&lt;&gt;"",$I262&lt;&gt;0),ROUND(ROUND($I262,3)*Cenas!$B$39*Cenas!I$43,2),0),"")</f>
        <v/>
      </c>
      <c r="U262" s="1" t="e">
        <f t="shared" si="25"/>
        <v>#REF!</v>
      </c>
      <c r="V262" s="1" t="b">
        <f t="shared" si="26"/>
        <v>0</v>
      </c>
      <c r="W262" s="1" t="b">
        <f t="shared" si="27"/>
        <v>0</v>
      </c>
      <c r="X262" s="1" t="e">
        <f>OR(AND(Z262,AA262,#REF!&gt;=0.35*'Daļu izvēle'!J259),NOT(Y262))</f>
        <v>#REF!</v>
      </c>
      <c r="Y262" s="1" t="b">
        <f>AND(NOT(ISBLANK('Daļu izvēle'!AC259)),A262="x")</f>
        <v>0</v>
      </c>
      <c r="Z262" t="b">
        <f t="shared" si="28"/>
        <v>1</v>
      </c>
      <c r="AA262" t="b">
        <f t="shared" si="29"/>
        <v>1</v>
      </c>
      <c r="AC262" s="57" t="b">
        <f>AND($A262="x",'Daļu izvēle'!AC259&lt;&gt;"",'Daļu izvēle'!AC259&lt;&gt;0)</f>
        <v>0</v>
      </c>
      <c r="AD262" s="57" t="b">
        <f t="shared" si="30"/>
        <v>0</v>
      </c>
      <c r="AE262" s="57" t="b">
        <f t="shared" si="31"/>
        <v>1</v>
      </c>
    </row>
    <row r="263" spans="1:31" hidden="1" x14ac:dyDescent="0.3">
      <c r="A263" s="324" t="str">
        <f>SUBSTITUTE('Daļu izvēle'!A260,"0","")</f>
        <v/>
      </c>
      <c r="B263" s="365">
        <f>'Daļu izvēle'!B260</f>
        <v>252</v>
      </c>
      <c r="C263" s="365" t="str">
        <f>'Daļu izvēle'!C260</f>
        <v>Ziemeļkurzeme</v>
      </c>
      <c r="D263" s="366" t="str">
        <f>'Daļu izvēle'!D260</f>
        <v>Ventas (ZK)</v>
      </c>
      <c r="E263" s="467">
        <f>'Daļu izvēle'!AC260</f>
        <v>0</v>
      </c>
      <c r="F263" s="467">
        <f>'Daļu izvēle'!AD260</f>
        <v>0</v>
      </c>
      <c r="G263" s="125">
        <f>'Daļu izvēle'!AE260</f>
        <v>0</v>
      </c>
      <c r="H263" s="126">
        <f>'Daļu izvēle'!AF260</f>
        <v>0</v>
      </c>
      <c r="I263" s="383"/>
      <c r="J263" s="477">
        <f t="shared" si="24"/>
        <v>0</v>
      </c>
      <c r="K263" s="124" t="str">
        <f>IF($AC263,IF(AND($I263&lt;&gt;"",$I263&lt;&gt;0),ROUND(ROUND($I263,3)*Cenas!$B$39*Cenas!B$43,2),0),"")</f>
        <v/>
      </c>
      <c r="L263" s="124" t="str">
        <f>IF($AC263,IF(AND($I263&lt;&gt;"",$I263&lt;&gt;0),ROUND(ROUND($I263,3)*Cenas!$B$39*Cenas!C$43,2),0),"")</f>
        <v/>
      </c>
      <c r="M263" s="124" t="str">
        <f>IF($AC263,IF(AND($I263&lt;&gt;"",$I263&lt;&gt;0),ROUND(ROUND($I263,3)*Cenas!$B$39*Cenas!D$43,2),0),"")</f>
        <v/>
      </c>
      <c r="N263" s="124" t="str">
        <f>IF($AC263,IF(AND($I263&lt;&gt;"",$I263&lt;&gt;0),ROUND(ROUND($I263,3)*Cenas!$B$39*Cenas!E$43,2),0),"")</f>
        <v/>
      </c>
      <c r="O263" s="124" t="str">
        <f>IF($AC263,IF(AND($I263&lt;&gt;"",$I263&lt;&gt;0),ROUND(ROUND($I263,3)*Cenas!$B$39*Cenas!F$43,2),0),"")</f>
        <v/>
      </c>
      <c r="P263" s="124" t="str">
        <f>IF($AC263,IF(AND($I263&lt;&gt;"",$I263&lt;&gt;0),ROUND(ROUND($I263,3)*Cenas!$B$39*Cenas!G$43,2),0),"")</f>
        <v/>
      </c>
      <c r="Q263" s="124" t="str">
        <f>IF($AC263,IF(AND($I263&lt;&gt;"",$I263&lt;&gt;0),ROUND(ROUND($I263,3)*Cenas!$B$39*Cenas!H$43,2),0),"")</f>
        <v/>
      </c>
      <c r="R263" s="147" t="str">
        <f>IF($AC263,IF(AND($I263&lt;&gt;"",$I263&lt;&gt;0),ROUND(ROUND($I263,3)*Cenas!$B$39*Cenas!I$43,2),0),"")</f>
        <v/>
      </c>
      <c r="U263" s="1" t="e">
        <f t="shared" si="25"/>
        <v>#REF!</v>
      </c>
      <c r="V263" s="1" t="b">
        <f t="shared" si="26"/>
        <v>0</v>
      </c>
      <c r="W263" s="1" t="b">
        <f t="shared" si="27"/>
        <v>0</v>
      </c>
      <c r="X263" s="1" t="e">
        <f>OR(AND(Z263,AA263,#REF!&gt;=0.35*'Daļu izvēle'!J260),NOT(Y263))</f>
        <v>#REF!</v>
      </c>
      <c r="Y263" s="1" t="b">
        <f>AND(NOT(ISBLANK('Daļu izvēle'!AC260)),A263="x")</f>
        <v>0</v>
      </c>
      <c r="Z263" t="b">
        <f t="shared" si="28"/>
        <v>1</v>
      </c>
      <c r="AA263" t="b">
        <f t="shared" si="29"/>
        <v>1</v>
      </c>
      <c r="AC263" s="57" t="b">
        <f>AND($A263="x",'Daļu izvēle'!AC260&lt;&gt;"",'Daļu izvēle'!AC260&lt;&gt;0)</f>
        <v>0</v>
      </c>
      <c r="AD263" s="57" t="b">
        <f t="shared" si="30"/>
        <v>0</v>
      </c>
      <c r="AE263" s="57" t="b">
        <f t="shared" si="31"/>
        <v>1</v>
      </c>
    </row>
    <row r="264" spans="1:31" hidden="1" x14ac:dyDescent="0.3">
      <c r="A264" s="324" t="str">
        <f>SUBSTITUTE('Daļu izvēle'!A261,"0","")</f>
        <v/>
      </c>
      <c r="B264" s="365">
        <f>'Daļu izvēle'!B261</f>
        <v>253</v>
      </c>
      <c r="C264" s="365" t="str">
        <f>'Daļu izvēle'!C261</f>
        <v>Ziemeļkurzeme</v>
      </c>
      <c r="D264" s="366" t="str">
        <f>'Daļu izvēle'!D261</f>
        <v>Mētru</v>
      </c>
      <c r="E264" s="467">
        <f>'Daļu izvēle'!AC261</f>
        <v>0</v>
      </c>
      <c r="F264" s="467">
        <f>'Daļu izvēle'!AD261</f>
        <v>0</v>
      </c>
      <c r="G264" s="125">
        <f>'Daļu izvēle'!AE261</f>
        <v>0</v>
      </c>
      <c r="H264" s="126">
        <f>'Daļu izvēle'!AF261</f>
        <v>0</v>
      </c>
      <c r="I264" s="383"/>
      <c r="J264" s="477">
        <f t="shared" si="24"/>
        <v>0</v>
      </c>
      <c r="K264" s="124" t="str">
        <f>IF($AC264,IF(AND($I264&lt;&gt;"",$I264&lt;&gt;0),ROUND(ROUND($I264,3)*Cenas!$B$39*Cenas!B$43,2),0),"")</f>
        <v/>
      </c>
      <c r="L264" s="124" t="str">
        <f>IF($AC264,IF(AND($I264&lt;&gt;"",$I264&lt;&gt;0),ROUND(ROUND($I264,3)*Cenas!$B$39*Cenas!C$43,2),0),"")</f>
        <v/>
      </c>
      <c r="M264" s="124" t="str">
        <f>IF($AC264,IF(AND($I264&lt;&gt;"",$I264&lt;&gt;0),ROUND(ROUND($I264,3)*Cenas!$B$39*Cenas!D$43,2),0),"")</f>
        <v/>
      </c>
      <c r="N264" s="124" t="str">
        <f>IF($AC264,IF(AND($I264&lt;&gt;"",$I264&lt;&gt;0),ROUND(ROUND($I264,3)*Cenas!$B$39*Cenas!E$43,2),0),"")</f>
        <v/>
      </c>
      <c r="O264" s="124" t="str">
        <f>IF($AC264,IF(AND($I264&lt;&gt;"",$I264&lt;&gt;0),ROUND(ROUND($I264,3)*Cenas!$B$39*Cenas!F$43,2),0),"")</f>
        <v/>
      </c>
      <c r="P264" s="124" t="str">
        <f>IF($AC264,IF(AND($I264&lt;&gt;"",$I264&lt;&gt;0),ROUND(ROUND($I264,3)*Cenas!$B$39*Cenas!G$43,2),0),"")</f>
        <v/>
      </c>
      <c r="Q264" s="124" t="str">
        <f>IF($AC264,IF(AND($I264&lt;&gt;"",$I264&lt;&gt;0),ROUND(ROUND($I264,3)*Cenas!$B$39*Cenas!H$43,2),0),"")</f>
        <v/>
      </c>
      <c r="R264" s="147" t="str">
        <f>IF($AC264,IF(AND($I264&lt;&gt;"",$I264&lt;&gt;0),ROUND(ROUND($I264,3)*Cenas!$B$39*Cenas!I$43,2),0),"")</f>
        <v/>
      </c>
      <c r="U264" s="1" t="e">
        <f t="shared" si="25"/>
        <v>#REF!</v>
      </c>
      <c r="V264" s="1" t="b">
        <f t="shared" si="26"/>
        <v>0</v>
      </c>
      <c r="W264" s="1" t="b">
        <f t="shared" si="27"/>
        <v>0</v>
      </c>
      <c r="X264" s="1" t="e">
        <f>OR(AND(Z264,AA264,#REF!&gt;=0.35*'Daļu izvēle'!J261),NOT(Y264))</f>
        <v>#REF!</v>
      </c>
      <c r="Y264" s="1" t="b">
        <f>AND(NOT(ISBLANK('Daļu izvēle'!AC261)),A264="x")</f>
        <v>0</v>
      </c>
      <c r="Z264" t="b">
        <f t="shared" si="28"/>
        <v>1</v>
      </c>
      <c r="AA264" t="b">
        <f t="shared" si="29"/>
        <v>1</v>
      </c>
      <c r="AC264" s="57" t="b">
        <f>AND($A264="x",'Daļu izvēle'!AC261&lt;&gt;"",'Daļu izvēle'!AC261&lt;&gt;0)</f>
        <v>0</v>
      </c>
      <c r="AD264" s="57" t="b">
        <f t="shared" si="30"/>
        <v>0</v>
      </c>
      <c r="AE264" s="57" t="b">
        <f t="shared" si="31"/>
        <v>1</v>
      </c>
    </row>
    <row r="265" spans="1:31" hidden="1" x14ac:dyDescent="0.3">
      <c r="A265" s="324" t="str">
        <f>SUBSTITUTE('Daļu izvēle'!A262,"0","")</f>
        <v/>
      </c>
      <c r="B265" s="365">
        <f>'Daļu izvēle'!B262</f>
        <v>254</v>
      </c>
      <c r="C265" s="365" t="str">
        <f>'Daļu izvēle'!C262</f>
        <v>Ziemeļkurzeme</v>
      </c>
      <c r="D265" s="366" t="str">
        <f>'Daļu izvēle'!D262</f>
        <v>Mētru</v>
      </c>
      <c r="E265" s="467">
        <f>'Daļu izvēle'!AC262</f>
        <v>60</v>
      </c>
      <c r="F265" s="467">
        <f>'Daļu izvēle'!AD262</f>
        <v>0</v>
      </c>
      <c r="G265" s="125">
        <f>'Daļu izvēle'!AE262</f>
        <v>0</v>
      </c>
      <c r="H265" s="126">
        <f>'Daļu izvēle'!AF262</f>
        <v>0</v>
      </c>
      <c r="I265" s="383"/>
      <c r="J265" s="477">
        <f t="shared" si="24"/>
        <v>0</v>
      </c>
      <c r="K265" s="124" t="str">
        <f>IF($AC265,IF(AND($I265&lt;&gt;"",$I265&lt;&gt;0),ROUND(ROUND($I265,3)*Cenas!$B$39*Cenas!B$43,2),0),"")</f>
        <v/>
      </c>
      <c r="L265" s="124" t="str">
        <f>IF($AC265,IF(AND($I265&lt;&gt;"",$I265&lt;&gt;0),ROUND(ROUND($I265,3)*Cenas!$B$39*Cenas!C$43,2),0),"")</f>
        <v/>
      </c>
      <c r="M265" s="124" t="str">
        <f>IF($AC265,IF(AND($I265&lt;&gt;"",$I265&lt;&gt;0),ROUND(ROUND($I265,3)*Cenas!$B$39*Cenas!D$43,2),0),"")</f>
        <v/>
      </c>
      <c r="N265" s="124" t="str">
        <f>IF($AC265,IF(AND($I265&lt;&gt;"",$I265&lt;&gt;0),ROUND(ROUND($I265,3)*Cenas!$B$39*Cenas!E$43,2),0),"")</f>
        <v/>
      </c>
      <c r="O265" s="124" t="str">
        <f>IF($AC265,IF(AND($I265&lt;&gt;"",$I265&lt;&gt;0),ROUND(ROUND($I265,3)*Cenas!$B$39*Cenas!F$43,2),0),"")</f>
        <v/>
      </c>
      <c r="P265" s="124" t="str">
        <f>IF($AC265,IF(AND($I265&lt;&gt;"",$I265&lt;&gt;0),ROUND(ROUND($I265,3)*Cenas!$B$39*Cenas!G$43,2),0),"")</f>
        <v/>
      </c>
      <c r="Q265" s="124" t="str">
        <f>IF($AC265,IF(AND($I265&lt;&gt;"",$I265&lt;&gt;0),ROUND(ROUND($I265,3)*Cenas!$B$39*Cenas!H$43,2),0),"")</f>
        <v/>
      </c>
      <c r="R265" s="147" t="str">
        <f>IF($AC265,IF(AND($I265&lt;&gt;"",$I265&lt;&gt;0),ROUND(ROUND($I265,3)*Cenas!$B$39*Cenas!I$43,2),0),"")</f>
        <v/>
      </c>
      <c r="U265" s="1" t="e">
        <f t="shared" si="25"/>
        <v>#REF!</v>
      </c>
      <c r="V265" s="1" t="b">
        <f t="shared" si="26"/>
        <v>0</v>
      </c>
      <c r="W265" s="1" t="b">
        <f t="shared" si="27"/>
        <v>0</v>
      </c>
      <c r="X265" s="1" t="e">
        <f>OR(AND(Z265,AA265,#REF!&gt;=0.35*'Daļu izvēle'!J262),NOT(Y265))</f>
        <v>#REF!</v>
      </c>
      <c r="Y265" s="1" t="b">
        <f>AND(NOT(ISBLANK('Daļu izvēle'!AC262)),A265="x")</f>
        <v>0</v>
      </c>
      <c r="Z265" t="b">
        <f t="shared" si="28"/>
        <v>1</v>
      </c>
      <c r="AA265" t="b">
        <f t="shared" si="29"/>
        <v>1</v>
      </c>
      <c r="AC265" s="57" t="b">
        <f>AND($A265="x",'Daļu izvēle'!AC262&lt;&gt;"",'Daļu izvēle'!AC262&lt;&gt;0)</f>
        <v>0</v>
      </c>
      <c r="AD265" s="57" t="b">
        <f t="shared" si="30"/>
        <v>0</v>
      </c>
      <c r="AE265" s="57" t="b">
        <f t="shared" si="31"/>
        <v>1</v>
      </c>
    </row>
    <row r="266" spans="1:31" hidden="1" x14ac:dyDescent="0.3">
      <c r="A266" s="324" t="str">
        <f>SUBSTITUTE('Daļu izvēle'!A263,"0","")</f>
        <v/>
      </c>
      <c r="B266" s="365">
        <f>'Daļu izvēle'!B263</f>
        <v>255</v>
      </c>
      <c r="C266" s="365" t="str">
        <f>'Daļu izvēle'!C263</f>
        <v>Ziemeļkurzeme</v>
      </c>
      <c r="D266" s="366" t="str">
        <f>'Daļu izvēle'!D263</f>
        <v>Mētru</v>
      </c>
      <c r="E266" s="467">
        <f>'Daļu izvēle'!AC263</f>
        <v>0</v>
      </c>
      <c r="F266" s="467">
        <f>'Daļu izvēle'!AD263</f>
        <v>0</v>
      </c>
      <c r="G266" s="125">
        <f>'Daļu izvēle'!AE263</f>
        <v>0</v>
      </c>
      <c r="H266" s="126">
        <f>'Daļu izvēle'!AF263</f>
        <v>0</v>
      </c>
      <c r="I266" s="383"/>
      <c r="J266" s="477">
        <f t="shared" si="24"/>
        <v>0</v>
      </c>
      <c r="K266" s="124" t="str">
        <f>IF($AC266,IF(AND($I266&lt;&gt;"",$I266&lt;&gt;0),ROUND(ROUND($I266,3)*Cenas!$B$39*Cenas!B$43,2),0),"")</f>
        <v/>
      </c>
      <c r="L266" s="124" t="str">
        <f>IF($AC266,IF(AND($I266&lt;&gt;"",$I266&lt;&gt;0),ROUND(ROUND($I266,3)*Cenas!$B$39*Cenas!C$43,2),0),"")</f>
        <v/>
      </c>
      <c r="M266" s="124" t="str">
        <f>IF($AC266,IF(AND($I266&lt;&gt;"",$I266&lt;&gt;0),ROUND(ROUND($I266,3)*Cenas!$B$39*Cenas!D$43,2),0),"")</f>
        <v/>
      </c>
      <c r="N266" s="124" t="str">
        <f>IF($AC266,IF(AND($I266&lt;&gt;"",$I266&lt;&gt;0),ROUND(ROUND($I266,3)*Cenas!$B$39*Cenas!E$43,2),0),"")</f>
        <v/>
      </c>
      <c r="O266" s="124" t="str">
        <f>IF($AC266,IF(AND($I266&lt;&gt;"",$I266&lt;&gt;0),ROUND(ROUND($I266,3)*Cenas!$B$39*Cenas!F$43,2),0),"")</f>
        <v/>
      </c>
      <c r="P266" s="124" t="str">
        <f>IF($AC266,IF(AND($I266&lt;&gt;"",$I266&lt;&gt;0),ROUND(ROUND($I266,3)*Cenas!$B$39*Cenas!G$43,2),0),"")</f>
        <v/>
      </c>
      <c r="Q266" s="124" t="str">
        <f>IF($AC266,IF(AND($I266&lt;&gt;"",$I266&lt;&gt;0),ROUND(ROUND($I266,3)*Cenas!$B$39*Cenas!H$43,2),0),"")</f>
        <v/>
      </c>
      <c r="R266" s="147" t="str">
        <f>IF($AC266,IF(AND($I266&lt;&gt;"",$I266&lt;&gt;0),ROUND(ROUND($I266,3)*Cenas!$B$39*Cenas!I$43,2),0),"")</f>
        <v/>
      </c>
      <c r="U266" s="1" t="e">
        <f t="shared" si="25"/>
        <v>#REF!</v>
      </c>
      <c r="V266" s="1" t="b">
        <f t="shared" si="26"/>
        <v>0</v>
      </c>
      <c r="W266" s="1" t="b">
        <f t="shared" si="27"/>
        <v>0</v>
      </c>
      <c r="X266" s="1" t="e">
        <f>OR(AND(Z266,AA266,#REF!&gt;=0.35*'Daļu izvēle'!J263),NOT(Y266))</f>
        <v>#REF!</v>
      </c>
      <c r="Y266" s="1" t="b">
        <f>AND(NOT(ISBLANK('Daļu izvēle'!AC263)),A266="x")</f>
        <v>0</v>
      </c>
      <c r="Z266" t="b">
        <f t="shared" si="28"/>
        <v>1</v>
      </c>
      <c r="AA266" t="b">
        <f t="shared" si="29"/>
        <v>1</v>
      </c>
      <c r="AC266" s="57" t="b">
        <f>AND($A266="x",'Daļu izvēle'!AC263&lt;&gt;"",'Daļu izvēle'!AC263&lt;&gt;0)</f>
        <v>0</v>
      </c>
      <c r="AD266" s="57" t="b">
        <f t="shared" si="30"/>
        <v>0</v>
      </c>
      <c r="AE266" s="57" t="b">
        <f t="shared" si="31"/>
        <v>1</v>
      </c>
    </row>
    <row r="267" spans="1:31" hidden="1" x14ac:dyDescent="0.3">
      <c r="A267" s="324" t="str">
        <f>SUBSTITUTE('Daļu izvēle'!A264,"0","")</f>
        <v/>
      </c>
      <c r="B267" s="365">
        <f>'Daļu izvēle'!B264</f>
        <v>256</v>
      </c>
      <c r="C267" s="365" t="str">
        <f>'Daļu izvēle'!C264</f>
        <v>Ziemeļkurzeme</v>
      </c>
      <c r="D267" s="366" t="str">
        <f>'Daļu izvēle'!D264</f>
        <v>Mētru</v>
      </c>
      <c r="E267" s="467">
        <f>'Daļu izvēle'!AC264</f>
        <v>40</v>
      </c>
      <c r="F267" s="467">
        <f>'Daļu izvēle'!AD264</f>
        <v>0</v>
      </c>
      <c r="G267" s="125">
        <f>'Daļu izvēle'!AE264</f>
        <v>0</v>
      </c>
      <c r="H267" s="126">
        <f>'Daļu izvēle'!AF264</f>
        <v>0</v>
      </c>
      <c r="I267" s="383"/>
      <c r="J267" s="477">
        <f t="shared" si="24"/>
        <v>0</v>
      </c>
      <c r="K267" s="124" t="str">
        <f>IF($AC267,IF(AND($I267&lt;&gt;"",$I267&lt;&gt;0),ROUND(ROUND($I267,3)*Cenas!$B$39*Cenas!B$43,2),0),"")</f>
        <v/>
      </c>
      <c r="L267" s="124" t="str">
        <f>IF($AC267,IF(AND($I267&lt;&gt;"",$I267&lt;&gt;0),ROUND(ROUND($I267,3)*Cenas!$B$39*Cenas!C$43,2),0),"")</f>
        <v/>
      </c>
      <c r="M267" s="124" t="str">
        <f>IF($AC267,IF(AND($I267&lt;&gt;"",$I267&lt;&gt;0),ROUND(ROUND($I267,3)*Cenas!$B$39*Cenas!D$43,2),0),"")</f>
        <v/>
      </c>
      <c r="N267" s="124" t="str">
        <f>IF($AC267,IF(AND($I267&lt;&gt;"",$I267&lt;&gt;0),ROUND(ROUND($I267,3)*Cenas!$B$39*Cenas!E$43,2),0),"")</f>
        <v/>
      </c>
      <c r="O267" s="124" t="str">
        <f>IF($AC267,IF(AND($I267&lt;&gt;"",$I267&lt;&gt;0),ROUND(ROUND($I267,3)*Cenas!$B$39*Cenas!F$43,2),0),"")</f>
        <v/>
      </c>
      <c r="P267" s="124" t="str">
        <f>IF($AC267,IF(AND($I267&lt;&gt;"",$I267&lt;&gt;0),ROUND(ROUND($I267,3)*Cenas!$B$39*Cenas!G$43,2),0),"")</f>
        <v/>
      </c>
      <c r="Q267" s="124" t="str">
        <f>IF($AC267,IF(AND($I267&lt;&gt;"",$I267&lt;&gt;0),ROUND(ROUND($I267,3)*Cenas!$B$39*Cenas!H$43,2),0),"")</f>
        <v/>
      </c>
      <c r="R267" s="147" t="str">
        <f>IF($AC267,IF(AND($I267&lt;&gt;"",$I267&lt;&gt;0),ROUND(ROUND($I267,3)*Cenas!$B$39*Cenas!I$43,2),0),"")</f>
        <v/>
      </c>
      <c r="U267" s="1" t="e">
        <f t="shared" si="25"/>
        <v>#REF!</v>
      </c>
      <c r="V267" s="1" t="b">
        <f t="shared" si="26"/>
        <v>0</v>
      </c>
      <c r="W267" s="1" t="b">
        <f t="shared" si="27"/>
        <v>0</v>
      </c>
      <c r="X267" s="1" t="e">
        <f>OR(AND(Z267,AA267,#REF!&gt;=0.35*'Daļu izvēle'!J264),NOT(Y267))</f>
        <v>#REF!</v>
      </c>
      <c r="Y267" s="1" t="b">
        <f>AND(NOT(ISBLANK('Daļu izvēle'!AC264)),A267="x")</f>
        <v>0</v>
      </c>
      <c r="Z267" t="b">
        <f t="shared" si="28"/>
        <v>1</v>
      </c>
      <c r="AA267" t="b">
        <f t="shared" si="29"/>
        <v>1</v>
      </c>
      <c r="AC267" s="57" t="b">
        <f>AND($A267="x",'Daļu izvēle'!AC264&lt;&gt;"",'Daļu izvēle'!AC264&lt;&gt;0)</f>
        <v>0</v>
      </c>
      <c r="AD267" s="57" t="b">
        <f t="shared" si="30"/>
        <v>0</v>
      </c>
      <c r="AE267" s="57" t="b">
        <f t="shared" si="31"/>
        <v>1</v>
      </c>
    </row>
    <row r="268" spans="1:31" hidden="1" x14ac:dyDescent="0.3">
      <c r="A268" s="324" t="str">
        <f>SUBSTITUTE('Daļu izvēle'!A265,"0","")</f>
        <v/>
      </c>
      <c r="B268" s="365">
        <f>'Daļu izvēle'!B265</f>
        <v>257</v>
      </c>
      <c r="C268" s="365" t="str">
        <f>'Daļu izvēle'!C265</f>
        <v>Ziemeļkurzeme</v>
      </c>
      <c r="D268" s="366" t="str">
        <f>'Daļu izvēle'!D265</f>
        <v>Mētru</v>
      </c>
      <c r="E268" s="467">
        <f>'Daļu izvēle'!AC265</f>
        <v>0</v>
      </c>
      <c r="F268" s="467">
        <f>'Daļu izvēle'!AD265</f>
        <v>0</v>
      </c>
      <c r="G268" s="125">
        <f>'Daļu izvēle'!AE265</f>
        <v>0</v>
      </c>
      <c r="H268" s="126">
        <f>'Daļu izvēle'!AF265</f>
        <v>0</v>
      </c>
      <c r="I268" s="383"/>
      <c r="J268" s="477">
        <f t="shared" si="24"/>
        <v>0</v>
      </c>
      <c r="K268" s="124" t="str">
        <f>IF($AC268,IF(AND($I268&lt;&gt;"",$I268&lt;&gt;0),ROUND(ROUND($I268,3)*Cenas!$B$39*Cenas!B$43,2),0),"")</f>
        <v/>
      </c>
      <c r="L268" s="124" t="str">
        <f>IF($AC268,IF(AND($I268&lt;&gt;"",$I268&lt;&gt;0),ROUND(ROUND($I268,3)*Cenas!$B$39*Cenas!C$43,2),0),"")</f>
        <v/>
      </c>
      <c r="M268" s="124" t="str">
        <f>IF($AC268,IF(AND($I268&lt;&gt;"",$I268&lt;&gt;0),ROUND(ROUND($I268,3)*Cenas!$B$39*Cenas!D$43,2),0),"")</f>
        <v/>
      </c>
      <c r="N268" s="124" t="str">
        <f>IF($AC268,IF(AND($I268&lt;&gt;"",$I268&lt;&gt;0),ROUND(ROUND($I268,3)*Cenas!$B$39*Cenas!E$43,2),0),"")</f>
        <v/>
      </c>
      <c r="O268" s="124" t="str">
        <f>IF($AC268,IF(AND($I268&lt;&gt;"",$I268&lt;&gt;0),ROUND(ROUND($I268,3)*Cenas!$B$39*Cenas!F$43,2),0),"")</f>
        <v/>
      </c>
      <c r="P268" s="124" t="str">
        <f>IF($AC268,IF(AND($I268&lt;&gt;"",$I268&lt;&gt;0),ROUND(ROUND($I268,3)*Cenas!$B$39*Cenas!G$43,2),0),"")</f>
        <v/>
      </c>
      <c r="Q268" s="124" t="str">
        <f>IF($AC268,IF(AND($I268&lt;&gt;"",$I268&lt;&gt;0),ROUND(ROUND($I268,3)*Cenas!$B$39*Cenas!H$43,2),0),"")</f>
        <v/>
      </c>
      <c r="R268" s="147" t="str">
        <f>IF($AC268,IF(AND($I268&lt;&gt;"",$I268&lt;&gt;0),ROUND(ROUND($I268,3)*Cenas!$B$39*Cenas!I$43,2),0),"")</f>
        <v/>
      </c>
      <c r="U268" s="1" t="e">
        <f t="shared" si="25"/>
        <v>#REF!</v>
      </c>
      <c r="V268" s="1" t="b">
        <f t="shared" si="26"/>
        <v>0</v>
      </c>
      <c r="W268" s="1" t="b">
        <f t="shared" si="27"/>
        <v>0</v>
      </c>
      <c r="X268" s="1" t="e">
        <f>OR(AND(Z268,AA268,#REF!&gt;=0.35*'Daļu izvēle'!J265),NOT(Y268))</f>
        <v>#REF!</v>
      </c>
      <c r="Y268" s="1" t="b">
        <f>AND(NOT(ISBLANK('Daļu izvēle'!AC265)),A268="x")</f>
        <v>0</v>
      </c>
      <c r="Z268" t="b">
        <f t="shared" si="28"/>
        <v>1</v>
      </c>
      <c r="AA268" t="b">
        <f t="shared" si="29"/>
        <v>1</v>
      </c>
      <c r="AC268" s="57" t="b">
        <f>AND($A268="x",'Daļu izvēle'!AC265&lt;&gt;"",'Daļu izvēle'!AC265&lt;&gt;0)</f>
        <v>0</v>
      </c>
      <c r="AD268" s="57" t="b">
        <f t="shared" si="30"/>
        <v>0</v>
      </c>
      <c r="AE268" s="57" t="b">
        <f t="shared" si="31"/>
        <v>1</v>
      </c>
    </row>
    <row r="269" spans="1:31" hidden="1" x14ac:dyDescent="0.3">
      <c r="A269" s="324" t="str">
        <f>SUBSTITUTE('Daļu izvēle'!A266,"0","")</f>
        <v/>
      </c>
      <c r="B269" s="365">
        <f>'Daļu izvēle'!B266</f>
        <v>258</v>
      </c>
      <c r="C269" s="365" t="str">
        <f>'Daļu izvēle'!C266</f>
        <v>Ziemeļkurzeme</v>
      </c>
      <c r="D269" s="366" t="str">
        <f>'Daļu izvēle'!D266</f>
        <v>Vanemas</v>
      </c>
      <c r="E269" s="467">
        <f>'Daļu izvēle'!AC266</f>
        <v>35</v>
      </c>
      <c r="F269" s="467">
        <f>'Daļu izvēle'!AD266</f>
        <v>35</v>
      </c>
      <c r="G269" s="125">
        <f>'Daļu izvēle'!AE266</f>
        <v>0</v>
      </c>
      <c r="H269" s="126">
        <f>'Daļu izvēle'!AF266</f>
        <v>0</v>
      </c>
      <c r="I269" s="383"/>
      <c r="J269" s="477">
        <f t="shared" ref="J269:J305" si="32">IF(AND(K269&lt;&gt;"",L269&lt;&gt;"",M269&lt;&gt;"",N269&lt;&gt;"",O269&lt;&gt;"",P269&lt;&gt;"",Q269&lt;&gt;"",R269&lt;&gt;""),ROUND(AVERAGE(K269:R269),2),0)</f>
        <v>0</v>
      </c>
      <c r="K269" s="124" t="str">
        <f>IF($AC269,IF(AND($I269&lt;&gt;"",$I269&lt;&gt;0),ROUND(ROUND($I269,3)*Cenas!$B$39*Cenas!B$43,2),0),"")</f>
        <v/>
      </c>
      <c r="L269" s="124" t="str">
        <f>IF($AC269,IF(AND($I269&lt;&gt;"",$I269&lt;&gt;0),ROUND(ROUND($I269,3)*Cenas!$B$39*Cenas!C$43,2),0),"")</f>
        <v/>
      </c>
      <c r="M269" s="124" t="str">
        <f>IF($AC269,IF(AND($I269&lt;&gt;"",$I269&lt;&gt;0),ROUND(ROUND($I269,3)*Cenas!$B$39*Cenas!D$43,2),0),"")</f>
        <v/>
      </c>
      <c r="N269" s="124" t="str">
        <f>IF($AC269,IF(AND($I269&lt;&gt;"",$I269&lt;&gt;0),ROUND(ROUND($I269,3)*Cenas!$B$39*Cenas!E$43,2),0),"")</f>
        <v/>
      </c>
      <c r="O269" s="124" t="str">
        <f>IF($AC269,IF(AND($I269&lt;&gt;"",$I269&lt;&gt;0),ROUND(ROUND($I269,3)*Cenas!$B$39*Cenas!F$43,2),0),"")</f>
        <v/>
      </c>
      <c r="P269" s="124" t="str">
        <f>IF($AC269,IF(AND($I269&lt;&gt;"",$I269&lt;&gt;0),ROUND(ROUND($I269,3)*Cenas!$B$39*Cenas!G$43,2),0),"")</f>
        <v/>
      </c>
      <c r="Q269" s="124" t="str">
        <f>IF($AC269,IF(AND($I269&lt;&gt;"",$I269&lt;&gt;0),ROUND(ROUND($I269,3)*Cenas!$B$39*Cenas!H$43,2),0),"")</f>
        <v/>
      </c>
      <c r="R269" s="147" t="str">
        <f>IF($AC269,IF(AND($I269&lt;&gt;"",$I269&lt;&gt;0),ROUND(ROUND($I269,3)*Cenas!$B$39*Cenas!I$43,2),0),"")</f>
        <v/>
      </c>
      <c r="U269" s="1" t="e">
        <f t="shared" ref="U269:U305" si="33">AND(OR(V269,W269,NOT(X269)),Y269)</f>
        <v>#REF!</v>
      </c>
      <c r="V269" s="1" t="b">
        <f t="shared" ref="V269:V305" si="34">AND(ISBLANK($K269),Y269)</f>
        <v>0</v>
      </c>
      <c r="W269" s="1" t="b">
        <f t="shared" ref="W269:W305" si="35">AND(ISBLANK($R269),Y269)</f>
        <v>0</v>
      </c>
      <c r="X269" s="1" t="e">
        <f>OR(AND(Z269,AA269,#REF!&gt;=0.35*'Daļu izvēle'!J266),NOT(Y269))</f>
        <v>#REF!</v>
      </c>
      <c r="Y269" s="1" t="b">
        <f>AND(NOT(ISBLANK('Daļu izvēle'!AC266)),A269="x")</f>
        <v>0</v>
      </c>
      <c r="Z269" t="b">
        <f t="shared" ref="Z269:Z305" si="36">OR(NOT(ISBLANK($K269)),NOT(Y269))</f>
        <v>1</v>
      </c>
      <c r="AA269" t="b">
        <f t="shared" ref="AA269:AA305" si="37">OR(NOT(ISBLANK($R269)),NOT(Y269))</f>
        <v>1</v>
      </c>
      <c r="AC269" s="57" t="b">
        <f>AND($A269="x",'Daļu izvēle'!AC266&lt;&gt;"",'Daļu izvēle'!AC266&lt;&gt;0)</f>
        <v>0</v>
      </c>
      <c r="AD269" s="57" t="b">
        <f t="shared" ref="AD269:AD305" si="38">AND(AC269=TRUE,I269&lt;&gt;"",I269&lt;&gt;0)</f>
        <v>0</v>
      </c>
      <c r="AE269" s="57" t="b">
        <f t="shared" ref="AE269:AE305" si="39">IF(AC269,AND(AC269,AD269),TRUE)</f>
        <v>1</v>
      </c>
    </row>
    <row r="270" spans="1:31" hidden="1" x14ac:dyDescent="0.3">
      <c r="A270" s="324" t="str">
        <f>SUBSTITUTE('Daļu izvēle'!A267,"0","")</f>
        <v/>
      </c>
      <c r="B270" s="365">
        <f>'Daļu izvēle'!B267</f>
        <v>259</v>
      </c>
      <c r="C270" s="365" t="str">
        <f>'Daļu izvēle'!C267</f>
        <v>Ziemeļkurzeme</v>
      </c>
      <c r="D270" s="366" t="str">
        <f>'Daļu izvēle'!D267</f>
        <v>Vanemas</v>
      </c>
      <c r="E270" s="467">
        <f>'Daļu izvēle'!AC267</f>
        <v>0</v>
      </c>
      <c r="F270" s="467">
        <f>'Daļu izvēle'!AD267</f>
        <v>0</v>
      </c>
      <c r="G270" s="125">
        <f>'Daļu izvēle'!AE267</f>
        <v>0</v>
      </c>
      <c r="H270" s="126">
        <f>'Daļu izvēle'!AF267</f>
        <v>0</v>
      </c>
      <c r="I270" s="383"/>
      <c r="J270" s="477">
        <f t="shared" si="32"/>
        <v>0</v>
      </c>
      <c r="K270" s="124" t="str">
        <f>IF($AC270,IF(AND($I270&lt;&gt;"",$I270&lt;&gt;0),ROUND(ROUND($I270,3)*Cenas!$B$39*Cenas!B$43,2),0),"")</f>
        <v/>
      </c>
      <c r="L270" s="124" t="str">
        <f>IF($AC270,IF(AND($I270&lt;&gt;"",$I270&lt;&gt;0),ROUND(ROUND($I270,3)*Cenas!$B$39*Cenas!C$43,2),0),"")</f>
        <v/>
      </c>
      <c r="M270" s="124" t="str">
        <f>IF($AC270,IF(AND($I270&lt;&gt;"",$I270&lt;&gt;0),ROUND(ROUND($I270,3)*Cenas!$B$39*Cenas!D$43,2),0),"")</f>
        <v/>
      </c>
      <c r="N270" s="124" t="str">
        <f>IF($AC270,IF(AND($I270&lt;&gt;"",$I270&lt;&gt;0),ROUND(ROUND($I270,3)*Cenas!$B$39*Cenas!E$43,2),0),"")</f>
        <v/>
      </c>
      <c r="O270" s="124" t="str">
        <f>IF($AC270,IF(AND($I270&lt;&gt;"",$I270&lt;&gt;0),ROUND(ROUND($I270,3)*Cenas!$B$39*Cenas!F$43,2),0),"")</f>
        <v/>
      </c>
      <c r="P270" s="124" t="str">
        <f>IF($AC270,IF(AND($I270&lt;&gt;"",$I270&lt;&gt;0),ROUND(ROUND($I270,3)*Cenas!$B$39*Cenas!G$43,2),0),"")</f>
        <v/>
      </c>
      <c r="Q270" s="124" t="str">
        <f>IF($AC270,IF(AND($I270&lt;&gt;"",$I270&lt;&gt;0),ROUND(ROUND($I270,3)*Cenas!$B$39*Cenas!H$43,2),0),"")</f>
        <v/>
      </c>
      <c r="R270" s="147" t="str">
        <f>IF($AC270,IF(AND($I270&lt;&gt;"",$I270&lt;&gt;0),ROUND(ROUND($I270,3)*Cenas!$B$39*Cenas!I$43,2),0),"")</f>
        <v/>
      </c>
      <c r="U270" s="1" t="e">
        <f t="shared" si="33"/>
        <v>#REF!</v>
      </c>
      <c r="V270" s="1" t="b">
        <f t="shared" si="34"/>
        <v>0</v>
      </c>
      <c r="W270" s="1" t="b">
        <f t="shared" si="35"/>
        <v>0</v>
      </c>
      <c r="X270" s="1" t="e">
        <f>OR(AND(Z270,AA270,#REF!&gt;=0.35*'Daļu izvēle'!J267),NOT(Y270))</f>
        <v>#REF!</v>
      </c>
      <c r="Y270" s="1" t="b">
        <f>AND(NOT(ISBLANK('Daļu izvēle'!AC267)),A270="x")</f>
        <v>0</v>
      </c>
      <c r="Z270" t="b">
        <f t="shared" si="36"/>
        <v>1</v>
      </c>
      <c r="AA270" t="b">
        <f t="shared" si="37"/>
        <v>1</v>
      </c>
      <c r="AC270" s="57" t="b">
        <f>AND($A270="x",'Daļu izvēle'!AC267&lt;&gt;"",'Daļu izvēle'!AC267&lt;&gt;0)</f>
        <v>0</v>
      </c>
      <c r="AD270" s="57" t="b">
        <f t="shared" si="38"/>
        <v>0</v>
      </c>
      <c r="AE270" s="57" t="b">
        <f t="shared" si="39"/>
        <v>1</v>
      </c>
    </row>
    <row r="271" spans="1:31" hidden="1" x14ac:dyDescent="0.3">
      <c r="A271" s="324" t="str">
        <f>SUBSTITUTE('Daļu izvēle'!A268,"0","")</f>
        <v/>
      </c>
      <c r="B271" s="365">
        <f>'Daļu izvēle'!B268</f>
        <v>260</v>
      </c>
      <c r="C271" s="365" t="str">
        <f>'Daļu izvēle'!C268</f>
        <v>Ziemeļkurzeme</v>
      </c>
      <c r="D271" s="366" t="str">
        <f>'Daļu izvēle'!D268</f>
        <v>Vanemas</v>
      </c>
      <c r="E271" s="467">
        <f>'Daļu izvēle'!AC268</f>
        <v>60</v>
      </c>
      <c r="F271" s="467">
        <f>'Daļu izvēle'!AD268</f>
        <v>60</v>
      </c>
      <c r="G271" s="125">
        <f>'Daļu izvēle'!AE268</f>
        <v>0</v>
      </c>
      <c r="H271" s="126">
        <f>'Daļu izvēle'!AF268</f>
        <v>0</v>
      </c>
      <c r="I271" s="383"/>
      <c r="J271" s="477">
        <f t="shared" si="32"/>
        <v>0</v>
      </c>
      <c r="K271" s="124" t="str">
        <f>IF($AC271,IF(AND($I271&lt;&gt;"",$I271&lt;&gt;0),ROUND(ROUND($I271,3)*Cenas!$B$39*Cenas!B$43,2),0),"")</f>
        <v/>
      </c>
      <c r="L271" s="124" t="str">
        <f>IF($AC271,IF(AND($I271&lt;&gt;"",$I271&lt;&gt;0),ROUND(ROUND($I271,3)*Cenas!$B$39*Cenas!C$43,2),0),"")</f>
        <v/>
      </c>
      <c r="M271" s="124" t="str">
        <f>IF($AC271,IF(AND($I271&lt;&gt;"",$I271&lt;&gt;0),ROUND(ROUND($I271,3)*Cenas!$B$39*Cenas!D$43,2),0),"")</f>
        <v/>
      </c>
      <c r="N271" s="124" t="str">
        <f>IF($AC271,IF(AND($I271&lt;&gt;"",$I271&lt;&gt;0),ROUND(ROUND($I271,3)*Cenas!$B$39*Cenas!E$43,2),0),"")</f>
        <v/>
      </c>
      <c r="O271" s="124" t="str">
        <f>IF($AC271,IF(AND($I271&lt;&gt;"",$I271&lt;&gt;0),ROUND(ROUND($I271,3)*Cenas!$B$39*Cenas!F$43,2),0),"")</f>
        <v/>
      </c>
      <c r="P271" s="124" t="str">
        <f>IF($AC271,IF(AND($I271&lt;&gt;"",$I271&lt;&gt;0),ROUND(ROUND($I271,3)*Cenas!$B$39*Cenas!G$43,2),0),"")</f>
        <v/>
      </c>
      <c r="Q271" s="124" t="str">
        <f>IF($AC271,IF(AND($I271&lt;&gt;"",$I271&lt;&gt;0),ROUND(ROUND($I271,3)*Cenas!$B$39*Cenas!H$43,2),0),"")</f>
        <v/>
      </c>
      <c r="R271" s="147" t="str">
        <f>IF($AC271,IF(AND($I271&lt;&gt;"",$I271&lt;&gt;0),ROUND(ROUND($I271,3)*Cenas!$B$39*Cenas!I$43,2),0),"")</f>
        <v/>
      </c>
      <c r="U271" s="1" t="e">
        <f t="shared" si="33"/>
        <v>#REF!</v>
      </c>
      <c r="V271" s="1" t="b">
        <f t="shared" si="34"/>
        <v>0</v>
      </c>
      <c r="W271" s="1" t="b">
        <f t="shared" si="35"/>
        <v>0</v>
      </c>
      <c r="X271" s="1" t="e">
        <f>OR(AND(Z271,AA271,#REF!&gt;=0.35*'Daļu izvēle'!J268),NOT(Y271))</f>
        <v>#REF!</v>
      </c>
      <c r="Y271" s="1" t="b">
        <f>AND(NOT(ISBLANK('Daļu izvēle'!AC268)),A271="x")</f>
        <v>0</v>
      </c>
      <c r="Z271" t="b">
        <f t="shared" si="36"/>
        <v>1</v>
      </c>
      <c r="AA271" t="b">
        <f t="shared" si="37"/>
        <v>1</v>
      </c>
      <c r="AC271" s="57" t="b">
        <f>AND($A271="x",'Daļu izvēle'!AC268&lt;&gt;"",'Daļu izvēle'!AC268&lt;&gt;0)</f>
        <v>0</v>
      </c>
      <c r="AD271" s="57" t="b">
        <f t="shared" si="38"/>
        <v>0</v>
      </c>
      <c r="AE271" s="57" t="b">
        <f t="shared" si="39"/>
        <v>1</v>
      </c>
    </row>
    <row r="272" spans="1:31" hidden="1" x14ac:dyDescent="0.3">
      <c r="A272" s="324" t="str">
        <f>SUBSTITUTE('Daļu izvēle'!A269,"0","")</f>
        <v/>
      </c>
      <c r="B272" s="365">
        <f>'Daļu izvēle'!B269</f>
        <v>261</v>
      </c>
      <c r="C272" s="365" t="str">
        <f>'Daļu izvēle'!C269</f>
        <v>Ziemeļkurzeme</v>
      </c>
      <c r="D272" s="366" t="str">
        <f>'Daļu izvēle'!D269</f>
        <v>Vanemas</v>
      </c>
      <c r="E272" s="467">
        <f>'Daļu izvēle'!AC269</f>
        <v>0</v>
      </c>
      <c r="F272" s="467">
        <f>'Daļu izvēle'!AD269</f>
        <v>0</v>
      </c>
      <c r="G272" s="125">
        <f>'Daļu izvēle'!AE269</f>
        <v>0</v>
      </c>
      <c r="H272" s="126">
        <f>'Daļu izvēle'!AF269</f>
        <v>0</v>
      </c>
      <c r="I272" s="383"/>
      <c r="J272" s="477">
        <f t="shared" si="32"/>
        <v>0</v>
      </c>
      <c r="K272" s="124" t="str">
        <f>IF($AC272,IF(AND($I272&lt;&gt;"",$I272&lt;&gt;0),ROUND(ROUND($I272,3)*Cenas!$B$39*Cenas!B$43,2),0),"")</f>
        <v/>
      </c>
      <c r="L272" s="124" t="str">
        <f>IF($AC272,IF(AND($I272&lt;&gt;"",$I272&lt;&gt;0),ROUND(ROUND($I272,3)*Cenas!$B$39*Cenas!C$43,2),0),"")</f>
        <v/>
      </c>
      <c r="M272" s="124" t="str">
        <f>IF($AC272,IF(AND($I272&lt;&gt;"",$I272&lt;&gt;0),ROUND(ROUND($I272,3)*Cenas!$B$39*Cenas!D$43,2),0),"")</f>
        <v/>
      </c>
      <c r="N272" s="124" t="str">
        <f>IF($AC272,IF(AND($I272&lt;&gt;"",$I272&lt;&gt;0),ROUND(ROUND($I272,3)*Cenas!$B$39*Cenas!E$43,2),0),"")</f>
        <v/>
      </c>
      <c r="O272" s="124" t="str">
        <f>IF($AC272,IF(AND($I272&lt;&gt;"",$I272&lt;&gt;0),ROUND(ROUND($I272,3)*Cenas!$B$39*Cenas!F$43,2),0),"")</f>
        <v/>
      </c>
      <c r="P272" s="124" t="str">
        <f>IF($AC272,IF(AND($I272&lt;&gt;"",$I272&lt;&gt;0),ROUND(ROUND($I272,3)*Cenas!$B$39*Cenas!G$43,2),0),"")</f>
        <v/>
      </c>
      <c r="Q272" s="124" t="str">
        <f>IF($AC272,IF(AND($I272&lt;&gt;"",$I272&lt;&gt;0),ROUND(ROUND($I272,3)*Cenas!$B$39*Cenas!H$43,2),0),"")</f>
        <v/>
      </c>
      <c r="R272" s="147" t="str">
        <f>IF($AC272,IF(AND($I272&lt;&gt;"",$I272&lt;&gt;0),ROUND(ROUND($I272,3)*Cenas!$B$39*Cenas!I$43,2),0),"")</f>
        <v/>
      </c>
      <c r="U272" s="1" t="e">
        <f t="shared" si="33"/>
        <v>#REF!</v>
      </c>
      <c r="V272" s="1" t="b">
        <f t="shared" si="34"/>
        <v>0</v>
      </c>
      <c r="W272" s="1" t="b">
        <f t="shared" si="35"/>
        <v>0</v>
      </c>
      <c r="X272" s="1" t="e">
        <f>OR(AND(Z272,AA272,#REF!&gt;=0.35*'Daļu izvēle'!J269),NOT(Y272))</f>
        <v>#REF!</v>
      </c>
      <c r="Y272" s="1" t="b">
        <f>AND(NOT(ISBLANK('Daļu izvēle'!AC269)),A272="x")</f>
        <v>0</v>
      </c>
      <c r="Z272" t="b">
        <f t="shared" si="36"/>
        <v>1</v>
      </c>
      <c r="AA272" t="b">
        <f t="shared" si="37"/>
        <v>1</v>
      </c>
      <c r="AC272" s="57" t="b">
        <f>AND($A272="x",'Daļu izvēle'!AC269&lt;&gt;"",'Daļu izvēle'!AC269&lt;&gt;0)</f>
        <v>0</v>
      </c>
      <c r="AD272" s="57" t="b">
        <f t="shared" si="38"/>
        <v>0</v>
      </c>
      <c r="AE272" s="57" t="b">
        <f t="shared" si="39"/>
        <v>1</v>
      </c>
    </row>
    <row r="273" spans="1:31" hidden="1" x14ac:dyDescent="0.3">
      <c r="A273" s="324" t="str">
        <f>SUBSTITUTE('Daļu izvēle'!A270,"0","")</f>
        <v/>
      </c>
      <c r="B273" s="365">
        <f>'Daļu izvēle'!B270</f>
        <v>262</v>
      </c>
      <c r="C273" s="365" t="str">
        <f>'Daļu izvēle'!C270</f>
        <v>Ziemeļkurzeme</v>
      </c>
      <c r="D273" s="366" t="str">
        <f>'Daļu izvēle'!D270</f>
        <v>Vanemas</v>
      </c>
      <c r="E273" s="467">
        <f>'Daļu izvēle'!AC270</f>
        <v>55</v>
      </c>
      <c r="F273" s="467">
        <f>'Daļu izvēle'!AD270</f>
        <v>55</v>
      </c>
      <c r="G273" s="125">
        <f>'Daļu izvēle'!AE270</f>
        <v>0</v>
      </c>
      <c r="H273" s="126">
        <f>'Daļu izvēle'!AF270</f>
        <v>0</v>
      </c>
      <c r="I273" s="383"/>
      <c r="J273" s="477">
        <f t="shared" si="32"/>
        <v>0</v>
      </c>
      <c r="K273" s="124" t="str">
        <f>IF($AC273,IF(AND($I273&lt;&gt;"",$I273&lt;&gt;0),ROUND(ROUND($I273,3)*Cenas!$B$39*Cenas!B$43,2),0),"")</f>
        <v/>
      </c>
      <c r="L273" s="124" t="str">
        <f>IF($AC273,IF(AND($I273&lt;&gt;"",$I273&lt;&gt;0),ROUND(ROUND($I273,3)*Cenas!$B$39*Cenas!C$43,2),0),"")</f>
        <v/>
      </c>
      <c r="M273" s="124" t="str">
        <f>IF($AC273,IF(AND($I273&lt;&gt;"",$I273&lt;&gt;0),ROUND(ROUND($I273,3)*Cenas!$B$39*Cenas!D$43,2),0),"")</f>
        <v/>
      </c>
      <c r="N273" s="124" t="str">
        <f>IF($AC273,IF(AND($I273&lt;&gt;"",$I273&lt;&gt;0),ROUND(ROUND($I273,3)*Cenas!$B$39*Cenas!E$43,2),0),"")</f>
        <v/>
      </c>
      <c r="O273" s="124" t="str">
        <f>IF($AC273,IF(AND($I273&lt;&gt;"",$I273&lt;&gt;0),ROUND(ROUND($I273,3)*Cenas!$B$39*Cenas!F$43,2),0),"")</f>
        <v/>
      </c>
      <c r="P273" s="124" t="str">
        <f>IF($AC273,IF(AND($I273&lt;&gt;"",$I273&lt;&gt;0),ROUND(ROUND($I273,3)*Cenas!$B$39*Cenas!G$43,2),0),"")</f>
        <v/>
      </c>
      <c r="Q273" s="124" t="str">
        <f>IF($AC273,IF(AND($I273&lt;&gt;"",$I273&lt;&gt;0),ROUND(ROUND($I273,3)*Cenas!$B$39*Cenas!H$43,2),0),"")</f>
        <v/>
      </c>
      <c r="R273" s="147" t="str">
        <f>IF($AC273,IF(AND($I273&lt;&gt;"",$I273&lt;&gt;0),ROUND(ROUND($I273,3)*Cenas!$B$39*Cenas!I$43,2),0),"")</f>
        <v/>
      </c>
      <c r="U273" s="1" t="e">
        <f t="shared" si="33"/>
        <v>#REF!</v>
      </c>
      <c r="V273" s="1" t="b">
        <f t="shared" si="34"/>
        <v>0</v>
      </c>
      <c r="W273" s="1" t="b">
        <f t="shared" si="35"/>
        <v>0</v>
      </c>
      <c r="X273" s="1" t="e">
        <f>OR(AND(Z273,AA273,#REF!&gt;=0.35*'Daļu izvēle'!J270),NOT(Y273))</f>
        <v>#REF!</v>
      </c>
      <c r="Y273" s="1" t="b">
        <f>AND(NOT(ISBLANK('Daļu izvēle'!AC270)),A273="x")</f>
        <v>0</v>
      </c>
      <c r="Z273" t="b">
        <f t="shared" si="36"/>
        <v>1</v>
      </c>
      <c r="AA273" t="b">
        <f t="shared" si="37"/>
        <v>1</v>
      </c>
      <c r="AC273" s="57" t="b">
        <f>AND($A273="x",'Daļu izvēle'!AC270&lt;&gt;"",'Daļu izvēle'!AC270&lt;&gt;0)</f>
        <v>0</v>
      </c>
      <c r="AD273" s="57" t="b">
        <f t="shared" si="38"/>
        <v>0</v>
      </c>
      <c r="AE273" s="57" t="b">
        <f t="shared" si="39"/>
        <v>1</v>
      </c>
    </row>
    <row r="274" spans="1:31" hidden="1" x14ac:dyDescent="0.3">
      <c r="A274" s="324" t="str">
        <f>SUBSTITUTE('Daļu izvēle'!A271,"0","")</f>
        <v/>
      </c>
      <c r="B274" s="365">
        <f>'Daļu izvēle'!B271</f>
        <v>263</v>
      </c>
      <c r="C274" s="365" t="str">
        <f>'Daļu izvēle'!C271</f>
        <v>Ziemeļkurzeme</v>
      </c>
      <c r="D274" s="366" t="str">
        <f>'Daļu izvēle'!D271</f>
        <v>Mērsraga</v>
      </c>
      <c r="E274" s="467">
        <f>'Daļu izvēle'!AC271</f>
        <v>30</v>
      </c>
      <c r="F274" s="467">
        <f>'Daļu izvēle'!AD271</f>
        <v>0</v>
      </c>
      <c r="G274" s="125">
        <f>'Daļu izvēle'!AE271</f>
        <v>0</v>
      </c>
      <c r="H274" s="126">
        <f>'Daļu izvēle'!AF271</f>
        <v>0</v>
      </c>
      <c r="I274" s="383"/>
      <c r="J274" s="477">
        <f t="shared" si="32"/>
        <v>0</v>
      </c>
      <c r="K274" s="124" t="str">
        <f>IF($AC274,IF(AND($I274&lt;&gt;"",$I274&lt;&gt;0),ROUND(ROUND($I274,3)*Cenas!$B$39*Cenas!B$43,2),0),"")</f>
        <v/>
      </c>
      <c r="L274" s="124" t="str">
        <f>IF($AC274,IF(AND($I274&lt;&gt;"",$I274&lt;&gt;0),ROUND(ROUND($I274,3)*Cenas!$B$39*Cenas!C$43,2),0),"")</f>
        <v/>
      </c>
      <c r="M274" s="124" t="str">
        <f>IF($AC274,IF(AND($I274&lt;&gt;"",$I274&lt;&gt;0),ROUND(ROUND($I274,3)*Cenas!$B$39*Cenas!D$43,2),0),"")</f>
        <v/>
      </c>
      <c r="N274" s="124" t="str">
        <f>IF($AC274,IF(AND($I274&lt;&gt;"",$I274&lt;&gt;0),ROUND(ROUND($I274,3)*Cenas!$B$39*Cenas!E$43,2),0),"")</f>
        <v/>
      </c>
      <c r="O274" s="124" t="str">
        <f>IF($AC274,IF(AND($I274&lt;&gt;"",$I274&lt;&gt;0),ROUND(ROUND($I274,3)*Cenas!$B$39*Cenas!F$43,2),0),"")</f>
        <v/>
      </c>
      <c r="P274" s="124" t="str">
        <f>IF($AC274,IF(AND($I274&lt;&gt;"",$I274&lt;&gt;0),ROUND(ROUND($I274,3)*Cenas!$B$39*Cenas!G$43,2),0),"")</f>
        <v/>
      </c>
      <c r="Q274" s="124" t="str">
        <f>IF($AC274,IF(AND($I274&lt;&gt;"",$I274&lt;&gt;0),ROUND(ROUND($I274,3)*Cenas!$B$39*Cenas!H$43,2),0),"")</f>
        <v/>
      </c>
      <c r="R274" s="147" t="str">
        <f>IF($AC274,IF(AND($I274&lt;&gt;"",$I274&lt;&gt;0),ROUND(ROUND($I274,3)*Cenas!$B$39*Cenas!I$43,2),0),"")</f>
        <v/>
      </c>
      <c r="U274" s="1" t="e">
        <f t="shared" si="33"/>
        <v>#REF!</v>
      </c>
      <c r="V274" s="1" t="b">
        <f t="shared" si="34"/>
        <v>0</v>
      </c>
      <c r="W274" s="1" t="b">
        <f t="shared" si="35"/>
        <v>0</v>
      </c>
      <c r="X274" s="1" t="e">
        <f>OR(AND(Z274,AA274,#REF!&gt;=0.35*'Daļu izvēle'!J271),NOT(Y274))</f>
        <v>#REF!</v>
      </c>
      <c r="Y274" s="1" t="b">
        <f>AND(NOT(ISBLANK('Daļu izvēle'!AC271)),A274="x")</f>
        <v>0</v>
      </c>
      <c r="Z274" t="b">
        <f t="shared" si="36"/>
        <v>1</v>
      </c>
      <c r="AA274" t="b">
        <f t="shared" si="37"/>
        <v>1</v>
      </c>
      <c r="AC274" s="57" t="b">
        <f>AND($A274="x",'Daļu izvēle'!AC271&lt;&gt;"",'Daļu izvēle'!AC271&lt;&gt;0)</f>
        <v>0</v>
      </c>
      <c r="AD274" s="57" t="b">
        <f t="shared" si="38"/>
        <v>0</v>
      </c>
      <c r="AE274" s="57" t="b">
        <f t="shared" si="39"/>
        <v>1</v>
      </c>
    </row>
    <row r="275" spans="1:31" hidden="1" x14ac:dyDescent="0.3">
      <c r="A275" s="324" t="str">
        <f>SUBSTITUTE('Daļu izvēle'!A272,"0","")</f>
        <v/>
      </c>
      <c r="B275" s="365">
        <f>'Daļu izvēle'!B272</f>
        <v>264</v>
      </c>
      <c r="C275" s="365" t="str">
        <f>'Daļu izvēle'!C272</f>
        <v>Ziemeļkurzeme</v>
      </c>
      <c r="D275" s="366" t="str">
        <f>'Daļu izvēle'!D272</f>
        <v>Mērsraga</v>
      </c>
      <c r="E275" s="467">
        <f>'Daļu izvēle'!AC272</f>
        <v>30</v>
      </c>
      <c r="F275" s="467">
        <f>'Daļu izvēle'!AD272</f>
        <v>0</v>
      </c>
      <c r="G275" s="125">
        <f>'Daļu izvēle'!AE272</f>
        <v>0</v>
      </c>
      <c r="H275" s="126">
        <f>'Daļu izvēle'!AF272</f>
        <v>0</v>
      </c>
      <c r="I275" s="383"/>
      <c r="J275" s="477">
        <f t="shared" si="32"/>
        <v>0</v>
      </c>
      <c r="K275" s="124" t="str">
        <f>IF($AC275,IF(AND($I275&lt;&gt;"",$I275&lt;&gt;0),ROUND(ROUND($I275,3)*Cenas!$B$39*Cenas!B$43,2),0),"")</f>
        <v/>
      </c>
      <c r="L275" s="124" t="str">
        <f>IF($AC275,IF(AND($I275&lt;&gt;"",$I275&lt;&gt;0),ROUND(ROUND($I275,3)*Cenas!$B$39*Cenas!C$43,2),0),"")</f>
        <v/>
      </c>
      <c r="M275" s="124" t="str">
        <f>IF($AC275,IF(AND($I275&lt;&gt;"",$I275&lt;&gt;0),ROUND(ROUND($I275,3)*Cenas!$B$39*Cenas!D$43,2),0),"")</f>
        <v/>
      </c>
      <c r="N275" s="124" t="str">
        <f>IF($AC275,IF(AND($I275&lt;&gt;"",$I275&lt;&gt;0),ROUND(ROUND($I275,3)*Cenas!$B$39*Cenas!E$43,2),0),"")</f>
        <v/>
      </c>
      <c r="O275" s="124" t="str">
        <f>IF($AC275,IF(AND($I275&lt;&gt;"",$I275&lt;&gt;0),ROUND(ROUND($I275,3)*Cenas!$B$39*Cenas!F$43,2),0),"")</f>
        <v/>
      </c>
      <c r="P275" s="124" t="str">
        <f>IF($AC275,IF(AND($I275&lt;&gt;"",$I275&lt;&gt;0),ROUND(ROUND($I275,3)*Cenas!$B$39*Cenas!G$43,2),0),"")</f>
        <v/>
      </c>
      <c r="Q275" s="124" t="str">
        <f>IF($AC275,IF(AND($I275&lt;&gt;"",$I275&lt;&gt;0),ROUND(ROUND($I275,3)*Cenas!$B$39*Cenas!H$43,2),0),"")</f>
        <v/>
      </c>
      <c r="R275" s="147" t="str">
        <f>IF($AC275,IF(AND($I275&lt;&gt;"",$I275&lt;&gt;0),ROUND(ROUND($I275,3)*Cenas!$B$39*Cenas!I$43,2),0),"")</f>
        <v/>
      </c>
      <c r="U275" s="1" t="e">
        <f t="shared" si="33"/>
        <v>#REF!</v>
      </c>
      <c r="V275" s="1" t="b">
        <f t="shared" si="34"/>
        <v>0</v>
      </c>
      <c r="W275" s="1" t="b">
        <f t="shared" si="35"/>
        <v>0</v>
      </c>
      <c r="X275" s="1" t="e">
        <f>OR(AND(Z275,AA275,#REF!&gt;=0.35*'Daļu izvēle'!J272),NOT(Y275))</f>
        <v>#REF!</v>
      </c>
      <c r="Y275" s="1" t="b">
        <f>AND(NOT(ISBLANK('Daļu izvēle'!AC272)),A275="x")</f>
        <v>0</v>
      </c>
      <c r="Z275" t="b">
        <f t="shared" si="36"/>
        <v>1</v>
      </c>
      <c r="AA275" t="b">
        <f t="shared" si="37"/>
        <v>1</v>
      </c>
      <c r="AC275" s="57" t="b">
        <f>AND($A275="x",'Daļu izvēle'!AC272&lt;&gt;"",'Daļu izvēle'!AC272&lt;&gt;0)</f>
        <v>0</v>
      </c>
      <c r="AD275" s="57" t="b">
        <f t="shared" si="38"/>
        <v>0</v>
      </c>
      <c r="AE275" s="57" t="b">
        <f t="shared" si="39"/>
        <v>1</v>
      </c>
    </row>
    <row r="276" spans="1:31" hidden="1" x14ac:dyDescent="0.3">
      <c r="A276" s="324" t="str">
        <f>SUBSTITUTE('Daļu izvēle'!A273,"0","")</f>
        <v/>
      </c>
      <c r="B276" s="365">
        <f>'Daļu izvēle'!B273</f>
        <v>265</v>
      </c>
      <c r="C276" s="365" t="str">
        <f>'Daļu izvēle'!C273</f>
        <v>Ziemeļkurzeme</v>
      </c>
      <c r="D276" s="366" t="str">
        <f>'Daļu izvēle'!D273</f>
        <v>Mērsraga</v>
      </c>
      <c r="E276" s="467">
        <f>'Daļu izvēle'!AC273</f>
        <v>60</v>
      </c>
      <c r="F276" s="467">
        <f>'Daļu izvēle'!AD273</f>
        <v>60</v>
      </c>
      <c r="G276" s="125">
        <f>'Daļu izvēle'!AE273</f>
        <v>0</v>
      </c>
      <c r="H276" s="126">
        <f>'Daļu izvēle'!AF273</f>
        <v>0</v>
      </c>
      <c r="I276" s="383"/>
      <c r="J276" s="477">
        <f t="shared" si="32"/>
        <v>0</v>
      </c>
      <c r="K276" s="124" t="str">
        <f>IF($AC276,IF(AND($I276&lt;&gt;"",$I276&lt;&gt;0),ROUND(ROUND($I276,3)*Cenas!$B$39*Cenas!B$43,2),0),"")</f>
        <v/>
      </c>
      <c r="L276" s="124" t="str">
        <f>IF($AC276,IF(AND($I276&lt;&gt;"",$I276&lt;&gt;0),ROUND(ROUND($I276,3)*Cenas!$B$39*Cenas!C$43,2),0),"")</f>
        <v/>
      </c>
      <c r="M276" s="124" t="str">
        <f>IF($AC276,IF(AND($I276&lt;&gt;"",$I276&lt;&gt;0),ROUND(ROUND($I276,3)*Cenas!$B$39*Cenas!D$43,2),0),"")</f>
        <v/>
      </c>
      <c r="N276" s="124" t="str">
        <f>IF($AC276,IF(AND($I276&lt;&gt;"",$I276&lt;&gt;0),ROUND(ROUND($I276,3)*Cenas!$B$39*Cenas!E$43,2),0),"")</f>
        <v/>
      </c>
      <c r="O276" s="124" t="str">
        <f>IF($AC276,IF(AND($I276&lt;&gt;"",$I276&lt;&gt;0),ROUND(ROUND($I276,3)*Cenas!$B$39*Cenas!F$43,2),0),"")</f>
        <v/>
      </c>
      <c r="P276" s="124" t="str">
        <f>IF($AC276,IF(AND($I276&lt;&gt;"",$I276&lt;&gt;0),ROUND(ROUND($I276,3)*Cenas!$B$39*Cenas!G$43,2),0),"")</f>
        <v/>
      </c>
      <c r="Q276" s="124" t="str">
        <f>IF($AC276,IF(AND($I276&lt;&gt;"",$I276&lt;&gt;0),ROUND(ROUND($I276,3)*Cenas!$B$39*Cenas!H$43,2),0),"")</f>
        <v/>
      </c>
      <c r="R276" s="147" t="str">
        <f>IF($AC276,IF(AND($I276&lt;&gt;"",$I276&lt;&gt;0),ROUND(ROUND($I276,3)*Cenas!$B$39*Cenas!I$43,2),0),"")</f>
        <v/>
      </c>
      <c r="U276" s="1" t="e">
        <f t="shared" si="33"/>
        <v>#REF!</v>
      </c>
      <c r="V276" s="1" t="b">
        <f t="shared" si="34"/>
        <v>0</v>
      </c>
      <c r="W276" s="1" t="b">
        <f t="shared" si="35"/>
        <v>0</v>
      </c>
      <c r="X276" s="1" t="e">
        <f>OR(AND(Z276,AA276,#REF!&gt;=0.35*'Daļu izvēle'!J273),NOT(Y276))</f>
        <v>#REF!</v>
      </c>
      <c r="Y276" s="1" t="b">
        <f>AND(NOT(ISBLANK('Daļu izvēle'!AC273)),A276="x")</f>
        <v>0</v>
      </c>
      <c r="Z276" t="b">
        <f t="shared" si="36"/>
        <v>1</v>
      </c>
      <c r="AA276" t="b">
        <f t="shared" si="37"/>
        <v>1</v>
      </c>
      <c r="AC276" s="57" t="b">
        <f>AND($A276="x",'Daļu izvēle'!AC273&lt;&gt;"",'Daļu izvēle'!AC273&lt;&gt;0)</f>
        <v>0</v>
      </c>
      <c r="AD276" s="57" t="b">
        <f t="shared" si="38"/>
        <v>0</v>
      </c>
      <c r="AE276" s="57" t="b">
        <f t="shared" si="39"/>
        <v>1</v>
      </c>
    </row>
    <row r="277" spans="1:31" hidden="1" x14ac:dyDescent="0.3">
      <c r="A277" s="324" t="str">
        <f>SUBSTITUTE('Daļu izvēle'!A274,"0","")</f>
        <v/>
      </c>
      <c r="B277" s="365">
        <f>'Daļu izvēle'!B274</f>
        <v>266</v>
      </c>
      <c r="C277" s="365" t="str">
        <f>'Daļu izvēle'!C274</f>
        <v>Ziemeļkurzeme</v>
      </c>
      <c r="D277" s="366" t="str">
        <f>'Daļu izvēle'!D274</f>
        <v>Mērsraga</v>
      </c>
      <c r="E277" s="467">
        <f>'Daļu izvēle'!AC274</f>
        <v>0</v>
      </c>
      <c r="F277" s="467">
        <f>'Daļu izvēle'!AD274</f>
        <v>0</v>
      </c>
      <c r="G277" s="125">
        <f>'Daļu izvēle'!AE274</f>
        <v>0</v>
      </c>
      <c r="H277" s="126">
        <f>'Daļu izvēle'!AF274</f>
        <v>0</v>
      </c>
      <c r="I277" s="383"/>
      <c r="J277" s="477">
        <f t="shared" si="32"/>
        <v>0</v>
      </c>
      <c r="K277" s="124" t="str">
        <f>IF($AC277,IF(AND($I277&lt;&gt;"",$I277&lt;&gt;0),ROUND(ROUND($I277,3)*Cenas!$B$39*Cenas!B$43,2),0),"")</f>
        <v/>
      </c>
      <c r="L277" s="124" t="str">
        <f>IF($AC277,IF(AND($I277&lt;&gt;"",$I277&lt;&gt;0),ROUND(ROUND($I277,3)*Cenas!$B$39*Cenas!C$43,2),0),"")</f>
        <v/>
      </c>
      <c r="M277" s="124" t="str">
        <f>IF($AC277,IF(AND($I277&lt;&gt;"",$I277&lt;&gt;0),ROUND(ROUND($I277,3)*Cenas!$B$39*Cenas!D$43,2),0),"")</f>
        <v/>
      </c>
      <c r="N277" s="124" t="str">
        <f>IF($AC277,IF(AND($I277&lt;&gt;"",$I277&lt;&gt;0),ROUND(ROUND($I277,3)*Cenas!$B$39*Cenas!E$43,2),0),"")</f>
        <v/>
      </c>
      <c r="O277" s="124" t="str">
        <f>IF($AC277,IF(AND($I277&lt;&gt;"",$I277&lt;&gt;0),ROUND(ROUND($I277,3)*Cenas!$B$39*Cenas!F$43,2),0),"")</f>
        <v/>
      </c>
      <c r="P277" s="124" t="str">
        <f>IF($AC277,IF(AND($I277&lt;&gt;"",$I277&lt;&gt;0),ROUND(ROUND($I277,3)*Cenas!$B$39*Cenas!G$43,2),0),"")</f>
        <v/>
      </c>
      <c r="Q277" s="124" t="str">
        <f>IF($AC277,IF(AND($I277&lt;&gt;"",$I277&lt;&gt;0),ROUND(ROUND($I277,3)*Cenas!$B$39*Cenas!H$43,2),0),"")</f>
        <v/>
      </c>
      <c r="R277" s="147" t="str">
        <f>IF($AC277,IF(AND($I277&lt;&gt;"",$I277&lt;&gt;0),ROUND(ROUND($I277,3)*Cenas!$B$39*Cenas!I$43,2),0),"")</f>
        <v/>
      </c>
      <c r="U277" s="1" t="e">
        <f t="shared" si="33"/>
        <v>#REF!</v>
      </c>
      <c r="V277" s="1" t="b">
        <f t="shared" si="34"/>
        <v>0</v>
      </c>
      <c r="W277" s="1" t="b">
        <f t="shared" si="35"/>
        <v>0</v>
      </c>
      <c r="X277" s="1" t="e">
        <f>OR(AND(Z277,AA277,#REF!&gt;=0.35*'Daļu izvēle'!J274),NOT(Y277))</f>
        <v>#REF!</v>
      </c>
      <c r="Y277" s="1" t="b">
        <f>AND(NOT(ISBLANK('Daļu izvēle'!AC274)),A277="x")</f>
        <v>0</v>
      </c>
      <c r="Z277" t="b">
        <f t="shared" si="36"/>
        <v>1</v>
      </c>
      <c r="AA277" t="b">
        <f t="shared" si="37"/>
        <v>1</v>
      </c>
      <c r="AC277" s="57" t="b">
        <f>AND($A277="x",'Daļu izvēle'!AC274&lt;&gt;"",'Daļu izvēle'!AC274&lt;&gt;0)</f>
        <v>0</v>
      </c>
      <c r="AD277" s="57" t="b">
        <f t="shared" si="38"/>
        <v>0</v>
      </c>
      <c r="AE277" s="57" t="b">
        <f t="shared" si="39"/>
        <v>1</v>
      </c>
    </row>
    <row r="278" spans="1:31" hidden="1" x14ac:dyDescent="0.3">
      <c r="A278" s="324" t="str">
        <f>SUBSTITUTE('Daļu izvēle'!A275,"0","")</f>
        <v/>
      </c>
      <c r="B278" s="365">
        <f>'Daļu izvēle'!B275</f>
        <v>267</v>
      </c>
      <c r="C278" s="365" t="str">
        <f>'Daļu izvēle'!C275</f>
        <v>Ziemeļkurzeme</v>
      </c>
      <c r="D278" s="366" t="str">
        <f>'Daļu izvēle'!D275</f>
        <v>Mērsraga</v>
      </c>
      <c r="E278" s="467">
        <f>'Daļu izvēle'!AC275</f>
        <v>0</v>
      </c>
      <c r="F278" s="467">
        <f>'Daļu izvēle'!AD275</f>
        <v>0</v>
      </c>
      <c r="G278" s="125">
        <f>'Daļu izvēle'!AE275</f>
        <v>0</v>
      </c>
      <c r="H278" s="126">
        <f>'Daļu izvēle'!AF275</f>
        <v>0</v>
      </c>
      <c r="I278" s="383"/>
      <c r="J278" s="477">
        <f t="shared" si="32"/>
        <v>0</v>
      </c>
      <c r="K278" s="124" t="str">
        <f>IF($AC278,IF(AND($I278&lt;&gt;"",$I278&lt;&gt;0),ROUND(ROUND($I278,3)*Cenas!$B$39*Cenas!B$43,2),0),"")</f>
        <v/>
      </c>
      <c r="L278" s="124" t="str">
        <f>IF($AC278,IF(AND($I278&lt;&gt;"",$I278&lt;&gt;0),ROUND(ROUND($I278,3)*Cenas!$B$39*Cenas!C$43,2),0),"")</f>
        <v/>
      </c>
      <c r="M278" s="124" t="str">
        <f>IF($AC278,IF(AND($I278&lt;&gt;"",$I278&lt;&gt;0),ROUND(ROUND($I278,3)*Cenas!$B$39*Cenas!D$43,2),0),"")</f>
        <v/>
      </c>
      <c r="N278" s="124" t="str">
        <f>IF($AC278,IF(AND($I278&lt;&gt;"",$I278&lt;&gt;0),ROUND(ROUND($I278,3)*Cenas!$B$39*Cenas!E$43,2),0),"")</f>
        <v/>
      </c>
      <c r="O278" s="124" t="str">
        <f>IF($AC278,IF(AND($I278&lt;&gt;"",$I278&lt;&gt;0),ROUND(ROUND($I278,3)*Cenas!$B$39*Cenas!F$43,2),0),"")</f>
        <v/>
      </c>
      <c r="P278" s="124" t="str">
        <f>IF($AC278,IF(AND($I278&lt;&gt;"",$I278&lt;&gt;0),ROUND(ROUND($I278,3)*Cenas!$B$39*Cenas!G$43,2),0),"")</f>
        <v/>
      </c>
      <c r="Q278" s="124" t="str">
        <f>IF($AC278,IF(AND($I278&lt;&gt;"",$I278&lt;&gt;0),ROUND(ROUND($I278,3)*Cenas!$B$39*Cenas!H$43,2),0),"")</f>
        <v/>
      </c>
      <c r="R278" s="147" t="str">
        <f>IF($AC278,IF(AND($I278&lt;&gt;"",$I278&lt;&gt;0),ROUND(ROUND($I278,3)*Cenas!$B$39*Cenas!I$43,2),0),"")</f>
        <v/>
      </c>
      <c r="U278" s="1" t="e">
        <f t="shared" si="33"/>
        <v>#REF!</v>
      </c>
      <c r="V278" s="1" t="b">
        <f t="shared" si="34"/>
        <v>0</v>
      </c>
      <c r="W278" s="1" t="b">
        <f t="shared" si="35"/>
        <v>0</v>
      </c>
      <c r="X278" s="1" t="e">
        <f>OR(AND(Z278,AA278,#REF!&gt;=0.35*'Daļu izvēle'!J275),NOT(Y278))</f>
        <v>#REF!</v>
      </c>
      <c r="Y278" s="1" t="b">
        <f>AND(NOT(ISBLANK('Daļu izvēle'!AC275)),A278="x")</f>
        <v>0</v>
      </c>
      <c r="Z278" t="b">
        <f t="shared" si="36"/>
        <v>1</v>
      </c>
      <c r="AA278" t="b">
        <f t="shared" si="37"/>
        <v>1</v>
      </c>
      <c r="AC278" s="57" t="b">
        <f>AND($A278="x",'Daļu izvēle'!AC275&lt;&gt;"",'Daļu izvēle'!AC275&lt;&gt;0)</f>
        <v>0</v>
      </c>
      <c r="AD278" s="57" t="b">
        <f t="shared" si="38"/>
        <v>0</v>
      </c>
      <c r="AE278" s="57" t="b">
        <f t="shared" si="39"/>
        <v>1</v>
      </c>
    </row>
    <row r="279" spans="1:31" hidden="1" x14ac:dyDescent="0.3">
      <c r="A279" s="324" t="str">
        <f>SUBSTITUTE('Daļu izvēle'!A276,"0","")</f>
        <v/>
      </c>
      <c r="B279" s="365">
        <f>'Daļu izvēle'!B276</f>
        <v>268</v>
      </c>
      <c r="C279" s="365" t="str">
        <f>'Daļu izvēle'!C276</f>
        <v>Ziemeļkurzeme</v>
      </c>
      <c r="D279" s="366" t="str">
        <f>'Daļu izvēle'!D276</f>
        <v>Mērsraga</v>
      </c>
      <c r="E279" s="467">
        <f>'Daļu izvēle'!AC276</f>
        <v>130</v>
      </c>
      <c r="F279" s="467">
        <f>'Daļu izvēle'!AD276</f>
        <v>0</v>
      </c>
      <c r="G279" s="125">
        <f>'Daļu izvēle'!AE276</f>
        <v>0</v>
      </c>
      <c r="H279" s="126">
        <f>'Daļu izvēle'!AF276</f>
        <v>0</v>
      </c>
      <c r="I279" s="383"/>
      <c r="J279" s="477">
        <f t="shared" si="32"/>
        <v>0</v>
      </c>
      <c r="K279" s="124" t="str">
        <f>IF($AC279,IF(AND($I279&lt;&gt;"",$I279&lt;&gt;0),ROUND(ROUND($I279,3)*Cenas!$B$39*Cenas!B$43,2),0),"")</f>
        <v/>
      </c>
      <c r="L279" s="124" t="str">
        <f>IF($AC279,IF(AND($I279&lt;&gt;"",$I279&lt;&gt;0),ROUND(ROUND($I279,3)*Cenas!$B$39*Cenas!C$43,2),0),"")</f>
        <v/>
      </c>
      <c r="M279" s="124" t="str">
        <f>IF($AC279,IF(AND($I279&lt;&gt;"",$I279&lt;&gt;0),ROUND(ROUND($I279,3)*Cenas!$B$39*Cenas!D$43,2),0),"")</f>
        <v/>
      </c>
      <c r="N279" s="124" t="str">
        <f>IF($AC279,IF(AND($I279&lt;&gt;"",$I279&lt;&gt;0),ROUND(ROUND($I279,3)*Cenas!$B$39*Cenas!E$43,2),0),"")</f>
        <v/>
      </c>
      <c r="O279" s="124" t="str">
        <f>IF($AC279,IF(AND($I279&lt;&gt;"",$I279&lt;&gt;0),ROUND(ROUND($I279,3)*Cenas!$B$39*Cenas!F$43,2),0),"")</f>
        <v/>
      </c>
      <c r="P279" s="124" t="str">
        <f>IF($AC279,IF(AND($I279&lt;&gt;"",$I279&lt;&gt;0),ROUND(ROUND($I279,3)*Cenas!$B$39*Cenas!G$43,2),0),"")</f>
        <v/>
      </c>
      <c r="Q279" s="124" t="str">
        <f>IF($AC279,IF(AND($I279&lt;&gt;"",$I279&lt;&gt;0),ROUND(ROUND($I279,3)*Cenas!$B$39*Cenas!H$43,2),0),"")</f>
        <v/>
      </c>
      <c r="R279" s="147" t="str">
        <f>IF($AC279,IF(AND($I279&lt;&gt;"",$I279&lt;&gt;0),ROUND(ROUND($I279,3)*Cenas!$B$39*Cenas!I$43,2),0),"")</f>
        <v/>
      </c>
      <c r="U279" s="1" t="e">
        <f t="shared" si="33"/>
        <v>#REF!</v>
      </c>
      <c r="V279" s="1" t="b">
        <f t="shared" si="34"/>
        <v>0</v>
      </c>
      <c r="W279" s="1" t="b">
        <f t="shared" si="35"/>
        <v>0</v>
      </c>
      <c r="X279" s="1" t="e">
        <f>OR(AND(Z279,AA279,#REF!&gt;=0.35*'Daļu izvēle'!J276),NOT(Y279))</f>
        <v>#REF!</v>
      </c>
      <c r="Y279" s="1" t="b">
        <f>AND(NOT(ISBLANK('Daļu izvēle'!AC276)),A279="x")</f>
        <v>0</v>
      </c>
      <c r="Z279" t="b">
        <f t="shared" si="36"/>
        <v>1</v>
      </c>
      <c r="AA279" t="b">
        <f t="shared" si="37"/>
        <v>1</v>
      </c>
      <c r="AC279" s="57" t="b">
        <f>AND($A279="x",'Daļu izvēle'!AC276&lt;&gt;"",'Daļu izvēle'!AC276&lt;&gt;0)</f>
        <v>0</v>
      </c>
      <c r="AD279" s="57" t="b">
        <f t="shared" si="38"/>
        <v>0</v>
      </c>
      <c r="AE279" s="57" t="b">
        <f t="shared" si="39"/>
        <v>1</v>
      </c>
    </row>
    <row r="280" spans="1:31" hidden="1" x14ac:dyDescent="0.3">
      <c r="A280" s="324" t="str">
        <f>SUBSTITUTE('Daļu izvēle'!A277,"0","")</f>
        <v/>
      </c>
      <c r="B280" s="365">
        <f>'Daļu izvēle'!B277</f>
        <v>269</v>
      </c>
      <c r="C280" s="365" t="str">
        <f>'Daļu izvēle'!C277</f>
        <v>Ziemeļkurzeme</v>
      </c>
      <c r="D280" s="366" t="str">
        <f>'Daļu izvēle'!D277</f>
        <v>Usmas</v>
      </c>
      <c r="E280" s="467">
        <f>'Daļu izvēle'!AC277</f>
        <v>60</v>
      </c>
      <c r="F280" s="467">
        <f>'Daļu izvēle'!AD277</f>
        <v>60</v>
      </c>
      <c r="G280" s="125">
        <f>'Daļu izvēle'!AE277</f>
        <v>0</v>
      </c>
      <c r="H280" s="126">
        <f>'Daļu izvēle'!AF277</f>
        <v>0</v>
      </c>
      <c r="I280" s="383"/>
      <c r="J280" s="477">
        <f t="shared" si="32"/>
        <v>0</v>
      </c>
      <c r="K280" s="124" t="str">
        <f>IF($AC280,IF(AND($I280&lt;&gt;"",$I280&lt;&gt;0),ROUND(ROUND($I280,3)*Cenas!$B$39*Cenas!B$43,2),0),"")</f>
        <v/>
      </c>
      <c r="L280" s="124" t="str">
        <f>IF($AC280,IF(AND($I280&lt;&gt;"",$I280&lt;&gt;0),ROUND(ROUND($I280,3)*Cenas!$B$39*Cenas!C$43,2),0),"")</f>
        <v/>
      </c>
      <c r="M280" s="124" t="str">
        <f>IF($AC280,IF(AND($I280&lt;&gt;"",$I280&lt;&gt;0),ROUND(ROUND($I280,3)*Cenas!$B$39*Cenas!D$43,2),0),"")</f>
        <v/>
      </c>
      <c r="N280" s="124" t="str">
        <f>IF($AC280,IF(AND($I280&lt;&gt;"",$I280&lt;&gt;0),ROUND(ROUND($I280,3)*Cenas!$B$39*Cenas!E$43,2),0),"")</f>
        <v/>
      </c>
      <c r="O280" s="124" t="str">
        <f>IF($AC280,IF(AND($I280&lt;&gt;"",$I280&lt;&gt;0),ROUND(ROUND($I280,3)*Cenas!$B$39*Cenas!F$43,2),0),"")</f>
        <v/>
      </c>
      <c r="P280" s="124" t="str">
        <f>IF($AC280,IF(AND($I280&lt;&gt;"",$I280&lt;&gt;0),ROUND(ROUND($I280,3)*Cenas!$B$39*Cenas!G$43,2),0),"")</f>
        <v/>
      </c>
      <c r="Q280" s="124" t="str">
        <f>IF($AC280,IF(AND($I280&lt;&gt;"",$I280&lt;&gt;0),ROUND(ROUND($I280,3)*Cenas!$B$39*Cenas!H$43,2),0),"")</f>
        <v/>
      </c>
      <c r="R280" s="147" t="str">
        <f>IF($AC280,IF(AND($I280&lt;&gt;"",$I280&lt;&gt;0),ROUND(ROUND($I280,3)*Cenas!$B$39*Cenas!I$43,2),0),"")</f>
        <v/>
      </c>
      <c r="U280" s="1" t="e">
        <f t="shared" si="33"/>
        <v>#REF!</v>
      </c>
      <c r="V280" s="1" t="b">
        <f t="shared" si="34"/>
        <v>0</v>
      </c>
      <c r="W280" s="1" t="b">
        <f t="shared" si="35"/>
        <v>0</v>
      </c>
      <c r="X280" s="1" t="e">
        <f>OR(AND(Z280,AA280,#REF!&gt;=0.35*'Daļu izvēle'!J277),NOT(Y280))</f>
        <v>#REF!</v>
      </c>
      <c r="Y280" s="1" t="b">
        <f>AND(NOT(ISBLANK('Daļu izvēle'!AC277)),A280="x")</f>
        <v>0</v>
      </c>
      <c r="Z280" t="b">
        <f t="shared" si="36"/>
        <v>1</v>
      </c>
      <c r="AA280" t="b">
        <f t="shared" si="37"/>
        <v>1</v>
      </c>
      <c r="AC280" s="57" t="b">
        <f>AND($A280="x",'Daļu izvēle'!AC277&lt;&gt;"",'Daļu izvēle'!AC277&lt;&gt;0)</f>
        <v>0</v>
      </c>
      <c r="AD280" s="57" t="b">
        <f t="shared" si="38"/>
        <v>0</v>
      </c>
      <c r="AE280" s="57" t="b">
        <f t="shared" si="39"/>
        <v>1</v>
      </c>
    </row>
    <row r="281" spans="1:31" hidden="1" x14ac:dyDescent="0.3">
      <c r="A281" s="324" t="str">
        <f>SUBSTITUTE('Daļu izvēle'!A278,"0","")</f>
        <v/>
      </c>
      <c r="B281" s="365">
        <f>'Daļu izvēle'!B278</f>
        <v>270</v>
      </c>
      <c r="C281" s="365" t="str">
        <f>'Daļu izvēle'!C278</f>
        <v>Ziemeļkurzeme</v>
      </c>
      <c r="D281" s="366" t="str">
        <f>'Daļu izvēle'!D278</f>
        <v>Usmas</v>
      </c>
      <c r="E281" s="467">
        <f>'Daļu izvēle'!AC278</f>
        <v>70</v>
      </c>
      <c r="F281" s="467">
        <f>'Daļu izvēle'!AD278</f>
        <v>70</v>
      </c>
      <c r="G281" s="125">
        <f>'Daļu izvēle'!AE278</f>
        <v>0</v>
      </c>
      <c r="H281" s="126">
        <f>'Daļu izvēle'!AF278</f>
        <v>0</v>
      </c>
      <c r="I281" s="383"/>
      <c r="J281" s="477">
        <f t="shared" si="32"/>
        <v>0</v>
      </c>
      <c r="K281" s="124" t="str">
        <f>IF($AC281,IF(AND($I281&lt;&gt;"",$I281&lt;&gt;0),ROUND(ROUND($I281,3)*Cenas!$B$39*Cenas!B$43,2),0),"")</f>
        <v/>
      </c>
      <c r="L281" s="124" t="str">
        <f>IF($AC281,IF(AND($I281&lt;&gt;"",$I281&lt;&gt;0),ROUND(ROUND($I281,3)*Cenas!$B$39*Cenas!C$43,2),0),"")</f>
        <v/>
      </c>
      <c r="M281" s="124" t="str">
        <f>IF($AC281,IF(AND($I281&lt;&gt;"",$I281&lt;&gt;0),ROUND(ROUND($I281,3)*Cenas!$B$39*Cenas!D$43,2),0),"")</f>
        <v/>
      </c>
      <c r="N281" s="124" t="str">
        <f>IF($AC281,IF(AND($I281&lt;&gt;"",$I281&lt;&gt;0),ROUND(ROUND($I281,3)*Cenas!$B$39*Cenas!E$43,2),0),"")</f>
        <v/>
      </c>
      <c r="O281" s="124" t="str">
        <f>IF($AC281,IF(AND($I281&lt;&gt;"",$I281&lt;&gt;0),ROUND(ROUND($I281,3)*Cenas!$B$39*Cenas!F$43,2),0),"")</f>
        <v/>
      </c>
      <c r="P281" s="124" t="str">
        <f>IF($AC281,IF(AND($I281&lt;&gt;"",$I281&lt;&gt;0),ROUND(ROUND($I281,3)*Cenas!$B$39*Cenas!G$43,2),0),"")</f>
        <v/>
      </c>
      <c r="Q281" s="124" t="str">
        <f>IF($AC281,IF(AND($I281&lt;&gt;"",$I281&lt;&gt;0),ROUND(ROUND($I281,3)*Cenas!$B$39*Cenas!H$43,2),0),"")</f>
        <v/>
      </c>
      <c r="R281" s="147" t="str">
        <f>IF($AC281,IF(AND($I281&lt;&gt;"",$I281&lt;&gt;0),ROUND(ROUND($I281,3)*Cenas!$B$39*Cenas!I$43,2),0),"")</f>
        <v/>
      </c>
      <c r="U281" s="1" t="e">
        <f t="shared" si="33"/>
        <v>#REF!</v>
      </c>
      <c r="V281" s="1" t="b">
        <f t="shared" si="34"/>
        <v>0</v>
      </c>
      <c r="W281" s="1" t="b">
        <f t="shared" si="35"/>
        <v>0</v>
      </c>
      <c r="X281" s="1" t="e">
        <f>OR(AND(Z281,AA281,#REF!&gt;=0.35*'Daļu izvēle'!J278),NOT(Y281))</f>
        <v>#REF!</v>
      </c>
      <c r="Y281" s="1" t="b">
        <f>AND(NOT(ISBLANK('Daļu izvēle'!AC278)),A281="x")</f>
        <v>0</v>
      </c>
      <c r="Z281" t="b">
        <f t="shared" si="36"/>
        <v>1</v>
      </c>
      <c r="AA281" t="b">
        <f t="shared" si="37"/>
        <v>1</v>
      </c>
      <c r="AC281" s="57" t="b">
        <f>AND($A281="x",'Daļu izvēle'!AC278&lt;&gt;"",'Daļu izvēle'!AC278&lt;&gt;0)</f>
        <v>0</v>
      </c>
      <c r="AD281" s="57" t="b">
        <f t="shared" si="38"/>
        <v>0</v>
      </c>
      <c r="AE281" s="57" t="b">
        <f t="shared" si="39"/>
        <v>1</v>
      </c>
    </row>
    <row r="282" spans="1:31" hidden="1" x14ac:dyDescent="0.3">
      <c r="A282" s="324" t="str">
        <f>SUBSTITUTE('Daļu izvēle'!A279,"0","")</f>
        <v/>
      </c>
      <c r="B282" s="365">
        <f>'Daļu izvēle'!B279</f>
        <v>271</v>
      </c>
      <c r="C282" s="365" t="str">
        <f>'Daļu izvēle'!C279</f>
        <v>Ziemeļkurzeme</v>
      </c>
      <c r="D282" s="366" t="str">
        <f>'Daļu izvēle'!D279</f>
        <v>Usmas</v>
      </c>
      <c r="E282" s="467">
        <f>'Daļu izvēle'!AC279</f>
        <v>0</v>
      </c>
      <c r="F282" s="467">
        <f>'Daļu izvēle'!AD279</f>
        <v>0</v>
      </c>
      <c r="G282" s="125">
        <f>'Daļu izvēle'!AE279</f>
        <v>0</v>
      </c>
      <c r="H282" s="126">
        <f>'Daļu izvēle'!AF279</f>
        <v>0</v>
      </c>
      <c r="I282" s="383"/>
      <c r="J282" s="477">
        <f t="shared" si="32"/>
        <v>0</v>
      </c>
      <c r="K282" s="124" t="str">
        <f>IF($AC282,IF(AND($I282&lt;&gt;"",$I282&lt;&gt;0),ROUND(ROUND($I282,3)*Cenas!$B$39*Cenas!B$43,2),0),"")</f>
        <v/>
      </c>
      <c r="L282" s="124" t="str">
        <f>IF($AC282,IF(AND($I282&lt;&gt;"",$I282&lt;&gt;0),ROUND(ROUND($I282,3)*Cenas!$B$39*Cenas!C$43,2),0),"")</f>
        <v/>
      </c>
      <c r="M282" s="124" t="str">
        <f>IF($AC282,IF(AND($I282&lt;&gt;"",$I282&lt;&gt;0),ROUND(ROUND($I282,3)*Cenas!$B$39*Cenas!D$43,2),0),"")</f>
        <v/>
      </c>
      <c r="N282" s="124" t="str">
        <f>IF($AC282,IF(AND($I282&lt;&gt;"",$I282&lt;&gt;0),ROUND(ROUND($I282,3)*Cenas!$B$39*Cenas!E$43,2),0),"")</f>
        <v/>
      </c>
      <c r="O282" s="124" t="str">
        <f>IF($AC282,IF(AND($I282&lt;&gt;"",$I282&lt;&gt;0),ROUND(ROUND($I282,3)*Cenas!$B$39*Cenas!F$43,2),0),"")</f>
        <v/>
      </c>
      <c r="P282" s="124" t="str">
        <f>IF($AC282,IF(AND($I282&lt;&gt;"",$I282&lt;&gt;0),ROUND(ROUND($I282,3)*Cenas!$B$39*Cenas!G$43,2),0),"")</f>
        <v/>
      </c>
      <c r="Q282" s="124" t="str">
        <f>IF($AC282,IF(AND($I282&lt;&gt;"",$I282&lt;&gt;0),ROUND(ROUND($I282,3)*Cenas!$B$39*Cenas!H$43,2),0),"")</f>
        <v/>
      </c>
      <c r="R282" s="147" t="str">
        <f>IF($AC282,IF(AND($I282&lt;&gt;"",$I282&lt;&gt;0),ROUND(ROUND($I282,3)*Cenas!$B$39*Cenas!I$43,2),0),"")</f>
        <v/>
      </c>
      <c r="U282" s="1" t="e">
        <f t="shared" si="33"/>
        <v>#REF!</v>
      </c>
      <c r="V282" s="1" t="b">
        <f t="shared" si="34"/>
        <v>0</v>
      </c>
      <c r="W282" s="1" t="b">
        <f t="shared" si="35"/>
        <v>0</v>
      </c>
      <c r="X282" s="1" t="e">
        <f>OR(AND(Z282,AA282,#REF!&gt;=0.35*'Daļu izvēle'!J279),NOT(Y282))</f>
        <v>#REF!</v>
      </c>
      <c r="Y282" s="1" t="b">
        <f>AND(NOT(ISBLANK('Daļu izvēle'!AC279)),A282="x")</f>
        <v>0</v>
      </c>
      <c r="Z282" t="b">
        <f t="shared" si="36"/>
        <v>1</v>
      </c>
      <c r="AA282" t="b">
        <f t="shared" si="37"/>
        <v>1</v>
      </c>
      <c r="AC282" s="57" t="b">
        <f>AND($A282="x",'Daļu izvēle'!AC279&lt;&gt;"",'Daļu izvēle'!AC279&lt;&gt;0)</f>
        <v>0</v>
      </c>
      <c r="AD282" s="57" t="b">
        <f t="shared" si="38"/>
        <v>0</v>
      </c>
      <c r="AE282" s="57" t="b">
        <f t="shared" si="39"/>
        <v>1</v>
      </c>
    </row>
    <row r="283" spans="1:31" hidden="1" x14ac:dyDescent="0.3">
      <c r="A283" s="324" t="str">
        <f>SUBSTITUTE('Daļu izvēle'!A280,"0","")</f>
        <v/>
      </c>
      <c r="B283" s="365">
        <f>'Daļu izvēle'!B280</f>
        <v>272</v>
      </c>
      <c r="C283" s="365" t="str">
        <f>'Daļu izvēle'!C280</f>
        <v>Ziemeļkurzeme</v>
      </c>
      <c r="D283" s="366" t="str">
        <f>'Daļu izvēle'!D280</f>
        <v>Usmas</v>
      </c>
      <c r="E283" s="467">
        <f>'Daļu izvēle'!AC280</f>
        <v>0</v>
      </c>
      <c r="F283" s="467">
        <f>'Daļu izvēle'!AD280</f>
        <v>0</v>
      </c>
      <c r="G283" s="125">
        <f>'Daļu izvēle'!AE280</f>
        <v>0</v>
      </c>
      <c r="H283" s="126">
        <f>'Daļu izvēle'!AF280</f>
        <v>0</v>
      </c>
      <c r="I283" s="383"/>
      <c r="J283" s="477">
        <f t="shared" si="32"/>
        <v>0</v>
      </c>
      <c r="K283" s="124" t="str">
        <f>IF($AC283,IF(AND($I283&lt;&gt;"",$I283&lt;&gt;0),ROUND(ROUND($I283,3)*Cenas!$B$39*Cenas!B$43,2),0),"")</f>
        <v/>
      </c>
      <c r="L283" s="124" t="str">
        <f>IF($AC283,IF(AND($I283&lt;&gt;"",$I283&lt;&gt;0),ROUND(ROUND($I283,3)*Cenas!$B$39*Cenas!C$43,2),0),"")</f>
        <v/>
      </c>
      <c r="M283" s="124" t="str">
        <f>IF($AC283,IF(AND($I283&lt;&gt;"",$I283&lt;&gt;0),ROUND(ROUND($I283,3)*Cenas!$B$39*Cenas!D$43,2),0),"")</f>
        <v/>
      </c>
      <c r="N283" s="124" t="str">
        <f>IF($AC283,IF(AND($I283&lt;&gt;"",$I283&lt;&gt;0),ROUND(ROUND($I283,3)*Cenas!$B$39*Cenas!E$43,2),0),"")</f>
        <v/>
      </c>
      <c r="O283" s="124" t="str">
        <f>IF($AC283,IF(AND($I283&lt;&gt;"",$I283&lt;&gt;0),ROUND(ROUND($I283,3)*Cenas!$B$39*Cenas!F$43,2),0),"")</f>
        <v/>
      </c>
      <c r="P283" s="124" t="str">
        <f>IF($AC283,IF(AND($I283&lt;&gt;"",$I283&lt;&gt;0),ROUND(ROUND($I283,3)*Cenas!$B$39*Cenas!G$43,2),0),"")</f>
        <v/>
      </c>
      <c r="Q283" s="124" t="str">
        <f>IF($AC283,IF(AND($I283&lt;&gt;"",$I283&lt;&gt;0),ROUND(ROUND($I283,3)*Cenas!$B$39*Cenas!H$43,2),0),"")</f>
        <v/>
      </c>
      <c r="R283" s="147" t="str">
        <f>IF($AC283,IF(AND($I283&lt;&gt;"",$I283&lt;&gt;0),ROUND(ROUND($I283,3)*Cenas!$B$39*Cenas!I$43,2),0),"")</f>
        <v/>
      </c>
      <c r="U283" s="1" t="e">
        <f t="shared" si="33"/>
        <v>#REF!</v>
      </c>
      <c r="V283" s="1" t="b">
        <f t="shared" si="34"/>
        <v>0</v>
      </c>
      <c r="W283" s="1" t="b">
        <f t="shared" si="35"/>
        <v>0</v>
      </c>
      <c r="X283" s="1" t="e">
        <f>OR(AND(Z283,AA283,#REF!&gt;=0.35*'Daļu izvēle'!J280),NOT(Y283))</f>
        <v>#REF!</v>
      </c>
      <c r="Y283" s="1" t="b">
        <f>AND(NOT(ISBLANK('Daļu izvēle'!AC280)),A283="x")</f>
        <v>0</v>
      </c>
      <c r="Z283" t="b">
        <f t="shared" si="36"/>
        <v>1</v>
      </c>
      <c r="AA283" t="b">
        <f t="shared" si="37"/>
        <v>1</v>
      </c>
      <c r="AC283" s="57" t="b">
        <f>AND($A283="x",'Daļu izvēle'!AC280&lt;&gt;"",'Daļu izvēle'!AC280&lt;&gt;0)</f>
        <v>0</v>
      </c>
      <c r="AD283" s="57" t="b">
        <f t="shared" si="38"/>
        <v>0</v>
      </c>
      <c r="AE283" s="57" t="b">
        <f t="shared" si="39"/>
        <v>1</v>
      </c>
    </row>
    <row r="284" spans="1:31" hidden="1" x14ac:dyDescent="0.3">
      <c r="A284" s="324" t="str">
        <f>SUBSTITUTE('Daļu izvēle'!A281,"0","")</f>
        <v/>
      </c>
      <c r="B284" s="365">
        <f>'Daļu izvēle'!B281</f>
        <v>273</v>
      </c>
      <c r="C284" s="365" t="str">
        <f>'Daļu izvēle'!C281</f>
        <v>Ziemeļkurzeme</v>
      </c>
      <c r="D284" s="366" t="str">
        <f>'Daļu izvēle'!D281</f>
        <v>Usmas</v>
      </c>
      <c r="E284" s="467">
        <f>'Daļu izvēle'!AC281</f>
        <v>0</v>
      </c>
      <c r="F284" s="467">
        <f>'Daļu izvēle'!AD281</f>
        <v>0</v>
      </c>
      <c r="G284" s="125">
        <f>'Daļu izvēle'!AE281</f>
        <v>0</v>
      </c>
      <c r="H284" s="126">
        <f>'Daļu izvēle'!AF281</f>
        <v>0</v>
      </c>
      <c r="I284" s="383"/>
      <c r="J284" s="477">
        <f t="shared" si="32"/>
        <v>0</v>
      </c>
      <c r="K284" s="124" t="str">
        <f>IF($AC284,IF(AND($I284&lt;&gt;"",$I284&lt;&gt;0),ROUND(ROUND($I284,3)*Cenas!$B$39*Cenas!B$43,2),0),"")</f>
        <v/>
      </c>
      <c r="L284" s="124" t="str">
        <f>IF($AC284,IF(AND($I284&lt;&gt;"",$I284&lt;&gt;0),ROUND(ROUND($I284,3)*Cenas!$B$39*Cenas!C$43,2),0),"")</f>
        <v/>
      </c>
      <c r="M284" s="124" t="str">
        <f>IF($AC284,IF(AND($I284&lt;&gt;"",$I284&lt;&gt;0),ROUND(ROUND($I284,3)*Cenas!$B$39*Cenas!D$43,2),0),"")</f>
        <v/>
      </c>
      <c r="N284" s="124" t="str">
        <f>IF($AC284,IF(AND($I284&lt;&gt;"",$I284&lt;&gt;0),ROUND(ROUND($I284,3)*Cenas!$B$39*Cenas!E$43,2),0),"")</f>
        <v/>
      </c>
      <c r="O284" s="124" t="str">
        <f>IF($AC284,IF(AND($I284&lt;&gt;"",$I284&lt;&gt;0),ROUND(ROUND($I284,3)*Cenas!$B$39*Cenas!F$43,2),0),"")</f>
        <v/>
      </c>
      <c r="P284" s="124" t="str">
        <f>IF($AC284,IF(AND($I284&lt;&gt;"",$I284&lt;&gt;0),ROUND(ROUND($I284,3)*Cenas!$B$39*Cenas!G$43,2),0),"")</f>
        <v/>
      </c>
      <c r="Q284" s="124" t="str">
        <f>IF($AC284,IF(AND($I284&lt;&gt;"",$I284&lt;&gt;0),ROUND(ROUND($I284,3)*Cenas!$B$39*Cenas!H$43,2),0),"")</f>
        <v/>
      </c>
      <c r="R284" s="147" t="str">
        <f>IF($AC284,IF(AND($I284&lt;&gt;"",$I284&lt;&gt;0),ROUND(ROUND($I284,3)*Cenas!$B$39*Cenas!I$43,2),0),"")</f>
        <v/>
      </c>
      <c r="U284" s="1" t="e">
        <f t="shared" si="33"/>
        <v>#REF!</v>
      </c>
      <c r="V284" s="1" t="b">
        <f t="shared" si="34"/>
        <v>0</v>
      </c>
      <c r="W284" s="1" t="b">
        <f t="shared" si="35"/>
        <v>0</v>
      </c>
      <c r="X284" s="1" t="e">
        <f>OR(AND(Z284,AA284,#REF!&gt;=0.35*'Daļu izvēle'!J281),NOT(Y284))</f>
        <v>#REF!</v>
      </c>
      <c r="Y284" s="1" t="b">
        <f>AND(NOT(ISBLANK('Daļu izvēle'!AC281)),A284="x")</f>
        <v>0</v>
      </c>
      <c r="Z284" t="b">
        <f t="shared" si="36"/>
        <v>1</v>
      </c>
      <c r="AA284" t="b">
        <f t="shared" si="37"/>
        <v>1</v>
      </c>
      <c r="AC284" s="57" t="b">
        <f>AND($A284="x",'Daļu izvēle'!AC281&lt;&gt;"",'Daļu izvēle'!AC281&lt;&gt;0)</f>
        <v>0</v>
      </c>
      <c r="AD284" s="57" t="b">
        <f t="shared" si="38"/>
        <v>0</v>
      </c>
      <c r="AE284" s="57" t="b">
        <f t="shared" si="39"/>
        <v>1</v>
      </c>
    </row>
    <row r="285" spans="1:31" hidden="1" x14ac:dyDescent="0.3">
      <c r="A285" s="324" t="str">
        <f>SUBSTITUTE('Daļu izvēle'!A282,"0","")</f>
        <v/>
      </c>
      <c r="B285" s="365">
        <f>'Daļu izvēle'!B282</f>
        <v>274</v>
      </c>
      <c r="C285" s="365" t="str">
        <f>'Daļu izvēle'!C282</f>
        <v>Ziemeļlatgale</v>
      </c>
      <c r="D285" s="366" t="str">
        <f>'Daļu izvēle'!D282</f>
        <v>Madonas</v>
      </c>
      <c r="E285" s="467">
        <f>'Daļu izvēle'!AC282</f>
        <v>0</v>
      </c>
      <c r="F285" s="467">
        <f>'Daļu izvēle'!AD282</f>
        <v>0</v>
      </c>
      <c r="G285" s="125">
        <f>'Daļu izvēle'!AE282</f>
        <v>0</v>
      </c>
      <c r="H285" s="126">
        <f>'Daļu izvēle'!AF282</f>
        <v>0</v>
      </c>
      <c r="I285" s="383"/>
      <c r="J285" s="477">
        <f t="shared" si="32"/>
        <v>0</v>
      </c>
      <c r="K285" s="124" t="str">
        <f>IF($AC285,IF(AND($I285&lt;&gt;"",$I285&lt;&gt;0),ROUND(ROUND($I285,3)*Cenas!$B$39*Cenas!B$43,2),0),"")</f>
        <v/>
      </c>
      <c r="L285" s="124" t="str">
        <f>IF($AC285,IF(AND($I285&lt;&gt;"",$I285&lt;&gt;0),ROUND(ROUND($I285,3)*Cenas!$B$39*Cenas!C$43,2),0),"")</f>
        <v/>
      </c>
      <c r="M285" s="124" t="str">
        <f>IF($AC285,IF(AND($I285&lt;&gt;"",$I285&lt;&gt;0),ROUND(ROUND($I285,3)*Cenas!$B$39*Cenas!D$43,2),0),"")</f>
        <v/>
      </c>
      <c r="N285" s="124" t="str">
        <f>IF($AC285,IF(AND($I285&lt;&gt;"",$I285&lt;&gt;0),ROUND(ROUND($I285,3)*Cenas!$B$39*Cenas!E$43,2),0),"")</f>
        <v/>
      </c>
      <c r="O285" s="124" t="str">
        <f>IF($AC285,IF(AND($I285&lt;&gt;"",$I285&lt;&gt;0),ROUND(ROUND($I285,3)*Cenas!$B$39*Cenas!F$43,2),0),"")</f>
        <v/>
      </c>
      <c r="P285" s="124" t="str">
        <f>IF($AC285,IF(AND($I285&lt;&gt;"",$I285&lt;&gt;0),ROUND(ROUND($I285,3)*Cenas!$B$39*Cenas!G$43,2),0),"")</f>
        <v/>
      </c>
      <c r="Q285" s="124" t="str">
        <f>IF($AC285,IF(AND($I285&lt;&gt;"",$I285&lt;&gt;0),ROUND(ROUND($I285,3)*Cenas!$B$39*Cenas!H$43,2),0),"")</f>
        <v/>
      </c>
      <c r="R285" s="147" t="str">
        <f>IF($AC285,IF(AND($I285&lt;&gt;"",$I285&lt;&gt;0),ROUND(ROUND($I285,3)*Cenas!$B$39*Cenas!I$43,2),0),"")</f>
        <v/>
      </c>
      <c r="U285" s="1" t="e">
        <f t="shared" si="33"/>
        <v>#REF!</v>
      </c>
      <c r="V285" s="1" t="b">
        <f t="shared" si="34"/>
        <v>0</v>
      </c>
      <c r="W285" s="1" t="b">
        <f t="shared" si="35"/>
        <v>0</v>
      </c>
      <c r="X285" s="1" t="e">
        <f>OR(AND(Z285,AA285,#REF!&gt;=0.35*'Daļu izvēle'!J282),NOT(Y285))</f>
        <v>#REF!</v>
      </c>
      <c r="Y285" s="1" t="b">
        <f>AND(NOT(ISBLANK('Daļu izvēle'!AC282)),A285="x")</f>
        <v>0</v>
      </c>
      <c r="Z285" t="b">
        <f t="shared" si="36"/>
        <v>1</v>
      </c>
      <c r="AA285" t="b">
        <f t="shared" si="37"/>
        <v>1</v>
      </c>
      <c r="AC285" s="57" t="b">
        <f>AND($A285="x",'Daļu izvēle'!AC282&lt;&gt;"",'Daļu izvēle'!AC282&lt;&gt;0)</f>
        <v>0</v>
      </c>
      <c r="AD285" s="57" t="b">
        <f t="shared" si="38"/>
        <v>0</v>
      </c>
      <c r="AE285" s="57" t="b">
        <f t="shared" si="39"/>
        <v>1</v>
      </c>
    </row>
    <row r="286" spans="1:31" hidden="1" x14ac:dyDescent="0.3">
      <c r="A286" s="324" t="str">
        <f>SUBSTITUTE('Daļu izvēle'!A283,"0","")</f>
        <v/>
      </c>
      <c r="B286" s="365">
        <f>'Daļu izvēle'!B283</f>
        <v>275</v>
      </c>
      <c r="C286" s="365" t="str">
        <f>'Daļu izvēle'!C283</f>
        <v>Ziemeļlatgale</v>
      </c>
      <c r="D286" s="366" t="str">
        <f>'Daļu izvēle'!D283</f>
        <v>Madonas</v>
      </c>
      <c r="E286" s="467">
        <f>'Daļu izvēle'!AC283</f>
        <v>30</v>
      </c>
      <c r="F286" s="467">
        <f>'Daļu izvēle'!AD283</f>
        <v>25</v>
      </c>
      <c r="G286" s="125">
        <f>'Daļu izvēle'!AE283</f>
        <v>0</v>
      </c>
      <c r="H286" s="126">
        <f>'Daļu izvēle'!AF283</f>
        <v>0</v>
      </c>
      <c r="I286" s="383"/>
      <c r="J286" s="477">
        <f t="shared" si="32"/>
        <v>0</v>
      </c>
      <c r="K286" s="124" t="str">
        <f>IF($AC286,IF(AND($I286&lt;&gt;"",$I286&lt;&gt;0),ROUND(ROUND($I286,3)*Cenas!$B$39*Cenas!B$43,2),0),"")</f>
        <v/>
      </c>
      <c r="L286" s="124" t="str">
        <f>IF($AC286,IF(AND($I286&lt;&gt;"",$I286&lt;&gt;0),ROUND(ROUND($I286,3)*Cenas!$B$39*Cenas!C$43,2),0),"")</f>
        <v/>
      </c>
      <c r="M286" s="124" t="str">
        <f>IF($AC286,IF(AND($I286&lt;&gt;"",$I286&lt;&gt;0),ROUND(ROUND($I286,3)*Cenas!$B$39*Cenas!D$43,2),0),"")</f>
        <v/>
      </c>
      <c r="N286" s="124" t="str">
        <f>IF($AC286,IF(AND($I286&lt;&gt;"",$I286&lt;&gt;0),ROUND(ROUND($I286,3)*Cenas!$B$39*Cenas!E$43,2),0),"")</f>
        <v/>
      </c>
      <c r="O286" s="124" t="str">
        <f>IF($AC286,IF(AND($I286&lt;&gt;"",$I286&lt;&gt;0),ROUND(ROUND($I286,3)*Cenas!$B$39*Cenas!F$43,2),0),"")</f>
        <v/>
      </c>
      <c r="P286" s="124" t="str">
        <f>IF($AC286,IF(AND($I286&lt;&gt;"",$I286&lt;&gt;0),ROUND(ROUND($I286,3)*Cenas!$B$39*Cenas!G$43,2),0),"")</f>
        <v/>
      </c>
      <c r="Q286" s="124" t="str">
        <f>IF($AC286,IF(AND($I286&lt;&gt;"",$I286&lt;&gt;0),ROUND(ROUND($I286,3)*Cenas!$B$39*Cenas!H$43,2),0),"")</f>
        <v/>
      </c>
      <c r="R286" s="147" t="str">
        <f>IF($AC286,IF(AND($I286&lt;&gt;"",$I286&lt;&gt;0),ROUND(ROUND($I286,3)*Cenas!$B$39*Cenas!I$43,2),0),"")</f>
        <v/>
      </c>
      <c r="U286" s="1" t="e">
        <f t="shared" si="33"/>
        <v>#REF!</v>
      </c>
      <c r="V286" s="1" t="b">
        <f t="shared" si="34"/>
        <v>0</v>
      </c>
      <c r="W286" s="1" t="b">
        <f t="shared" si="35"/>
        <v>0</v>
      </c>
      <c r="X286" s="1" t="e">
        <f>OR(AND(Z286,AA286,#REF!&gt;=0.35*'Daļu izvēle'!J283),NOT(Y286))</f>
        <v>#REF!</v>
      </c>
      <c r="Y286" s="1" t="b">
        <f>AND(NOT(ISBLANK('Daļu izvēle'!AC283)),A286="x")</f>
        <v>0</v>
      </c>
      <c r="Z286" t="b">
        <f t="shared" si="36"/>
        <v>1</v>
      </c>
      <c r="AA286" t="b">
        <f t="shared" si="37"/>
        <v>1</v>
      </c>
      <c r="AC286" s="57" t="b">
        <f>AND($A286="x",'Daļu izvēle'!AC283&lt;&gt;"",'Daļu izvēle'!AC283&lt;&gt;0)</f>
        <v>0</v>
      </c>
      <c r="AD286" s="57" t="b">
        <f t="shared" si="38"/>
        <v>0</v>
      </c>
      <c r="AE286" s="57" t="b">
        <f t="shared" si="39"/>
        <v>1</v>
      </c>
    </row>
    <row r="287" spans="1:31" hidden="1" x14ac:dyDescent="0.3">
      <c r="A287" s="324" t="str">
        <f>SUBSTITUTE('Daļu izvēle'!A284,"0","")</f>
        <v/>
      </c>
      <c r="B287" s="365">
        <f>'Daļu izvēle'!B284</f>
        <v>276</v>
      </c>
      <c r="C287" s="365" t="str">
        <f>'Daļu izvēle'!C284</f>
        <v>Ziemeļlatgale</v>
      </c>
      <c r="D287" s="366" t="str">
        <f>'Daļu izvēle'!D284</f>
        <v>Lubānas</v>
      </c>
      <c r="E287" s="467">
        <f>'Daļu izvēle'!AC284</f>
        <v>80</v>
      </c>
      <c r="F287" s="467">
        <f>'Daļu izvēle'!AD284</f>
        <v>70</v>
      </c>
      <c r="G287" s="125">
        <f>'Daļu izvēle'!AE284</f>
        <v>0</v>
      </c>
      <c r="H287" s="126">
        <f>'Daļu izvēle'!AF284</f>
        <v>0</v>
      </c>
      <c r="I287" s="383"/>
      <c r="J287" s="477">
        <f t="shared" si="32"/>
        <v>0</v>
      </c>
      <c r="K287" s="124" t="str">
        <f>IF($AC287,IF(AND($I287&lt;&gt;"",$I287&lt;&gt;0),ROUND(ROUND($I287,3)*Cenas!$B$39*Cenas!B$43,2),0),"")</f>
        <v/>
      </c>
      <c r="L287" s="124" t="str">
        <f>IF($AC287,IF(AND($I287&lt;&gt;"",$I287&lt;&gt;0),ROUND(ROUND($I287,3)*Cenas!$B$39*Cenas!C$43,2),0),"")</f>
        <v/>
      </c>
      <c r="M287" s="124" t="str">
        <f>IF($AC287,IF(AND($I287&lt;&gt;"",$I287&lt;&gt;0),ROUND(ROUND($I287,3)*Cenas!$B$39*Cenas!D$43,2),0),"")</f>
        <v/>
      </c>
      <c r="N287" s="124" t="str">
        <f>IF($AC287,IF(AND($I287&lt;&gt;"",$I287&lt;&gt;0),ROUND(ROUND($I287,3)*Cenas!$B$39*Cenas!E$43,2),0),"")</f>
        <v/>
      </c>
      <c r="O287" s="124" t="str">
        <f>IF($AC287,IF(AND($I287&lt;&gt;"",$I287&lt;&gt;0),ROUND(ROUND($I287,3)*Cenas!$B$39*Cenas!F$43,2),0),"")</f>
        <v/>
      </c>
      <c r="P287" s="124" t="str">
        <f>IF($AC287,IF(AND($I287&lt;&gt;"",$I287&lt;&gt;0),ROUND(ROUND($I287,3)*Cenas!$B$39*Cenas!G$43,2),0),"")</f>
        <v/>
      </c>
      <c r="Q287" s="124" t="str">
        <f>IF($AC287,IF(AND($I287&lt;&gt;"",$I287&lt;&gt;0),ROUND(ROUND($I287,3)*Cenas!$B$39*Cenas!H$43,2),0),"")</f>
        <v/>
      </c>
      <c r="R287" s="147" t="str">
        <f>IF($AC287,IF(AND($I287&lt;&gt;"",$I287&lt;&gt;0),ROUND(ROUND($I287,3)*Cenas!$B$39*Cenas!I$43,2),0),"")</f>
        <v/>
      </c>
      <c r="U287" s="1" t="e">
        <f t="shared" si="33"/>
        <v>#REF!</v>
      </c>
      <c r="V287" s="1" t="b">
        <f t="shared" si="34"/>
        <v>0</v>
      </c>
      <c r="W287" s="1" t="b">
        <f t="shared" si="35"/>
        <v>0</v>
      </c>
      <c r="X287" s="1" t="e">
        <f>OR(AND(Z287,AA287,#REF!&gt;=0.35*'Daļu izvēle'!J284),NOT(Y287))</f>
        <v>#REF!</v>
      </c>
      <c r="Y287" s="1" t="b">
        <f>AND(NOT(ISBLANK('Daļu izvēle'!AC284)),A287="x")</f>
        <v>0</v>
      </c>
      <c r="Z287" t="b">
        <f t="shared" si="36"/>
        <v>1</v>
      </c>
      <c r="AA287" t="b">
        <f t="shared" si="37"/>
        <v>1</v>
      </c>
      <c r="AC287" s="57" t="b">
        <f>AND($A287="x",'Daļu izvēle'!AC284&lt;&gt;"",'Daļu izvēle'!AC284&lt;&gt;0)</f>
        <v>0</v>
      </c>
      <c r="AD287" s="57" t="b">
        <f t="shared" si="38"/>
        <v>0</v>
      </c>
      <c r="AE287" s="57" t="b">
        <f t="shared" si="39"/>
        <v>1</v>
      </c>
    </row>
    <row r="288" spans="1:31" hidden="1" x14ac:dyDescent="0.3">
      <c r="A288" s="324" t="str">
        <f>SUBSTITUTE('Daļu izvēle'!A285,"0","")</f>
        <v/>
      </c>
      <c r="B288" s="365">
        <f>'Daļu izvēle'!B285</f>
        <v>277</v>
      </c>
      <c r="C288" s="365" t="str">
        <f>'Daļu izvēle'!C285</f>
        <v>Ziemeļlatgale</v>
      </c>
      <c r="D288" s="366" t="str">
        <f>'Daļu izvēle'!D285</f>
        <v>Lubānas</v>
      </c>
      <c r="E288" s="467">
        <f>'Daļu izvēle'!AC285</f>
        <v>0</v>
      </c>
      <c r="F288" s="467">
        <f>'Daļu izvēle'!AD285</f>
        <v>0</v>
      </c>
      <c r="G288" s="125">
        <f>'Daļu izvēle'!AE285</f>
        <v>0</v>
      </c>
      <c r="H288" s="126">
        <f>'Daļu izvēle'!AF285</f>
        <v>0</v>
      </c>
      <c r="I288" s="383"/>
      <c r="J288" s="477">
        <f t="shared" si="32"/>
        <v>0</v>
      </c>
      <c r="K288" s="124" t="str">
        <f>IF($AC288,IF(AND($I288&lt;&gt;"",$I288&lt;&gt;0),ROUND(ROUND($I288,3)*Cenas!$B$39*Cenas!B$43,2),0),"")</f>
        <v/>
      </c>
      <c r="L288" s="124" t="str">
        <f>IF($AC288,IF(AND($I288&lt;&gt;"",$I288&lt;&gt;0),ROUND(ROUND($I288,3)*Cenas!$B$39*Cenas!C$43,2),0),"")</f>
        <v/>
      </c>
      <c r="M288" s="124" t="str">
        <f>IF($AC288,IF(AND($I288&lt;&gt;"",$I288&lt;&gt;0),ROUND(ROUND($I288,3)*Cenas!$B$39*Cenas!D$43,2),0),"")</f>
        <v/>
      </c>
      <c r="N288" s="124" t="str">
        <f>IF($AC288,IF(AND($I288&lt;&gt;"",$I288&lt;&gt;0),ROUND(ROUND($I288,3)*Cenas!$B$39*Cenas!E$43,2),0),"")</f>
        <v/>
      </c>
      <c r="O288" s="124" t="str">
        <f>IF($AC288,IF(AND($I288&lt;&gt;"",$I288&lt;&gt;0),ROUND(ROUND($I288,3)*Cenas!$B$39*Cenas!F$43,2),0),"")</f>
        <v/>
      </c>
      <c r="P288" s="124" t="str">
        <f>IF($AC288,IF(AND($I288&lt;&gt;"",$I288&lt;&gt;0),ROUND(ROUND($I288,3)*Cenas!$B$39*Cenas!G$43,2),0),"")</f>
        <v/>
      </c>
      <c r="Q288" s="124" t="str">
        <f>IF($AC288,IF(AND($I288&lt;&gt;"",$I288&lt;&gt;0),ROUND(ROUND($I288,3)*Cenas!$B$39*Cenas!H$43,2),0),"")</f>
        <v/>
      </c>
      <c r="R288" s="147" t="str">
        <f>IF($AC288,IF(AND($I288&lt;&gt;"",$I288&lt;&gt;0),ROUND(ROUND($I288,3)*Cenas!$B$39*Cenas!I$43,2),0),"")</f>
        <v/>
      </c>
      <c r="U288" s="1" t="e">
        <f t="shared" si="33"/>
        <v>#REF!</v>
      </c>
      <c r="V288" s="1" t="b">
        <f t="shared" si="34"/>
        <v>0</v>
      </c>
      <c r="W288" s="1" t="b">
        <f t="shared" si="35"/>
        <v>0</v>
      </c>
      <c r="X288" s="1" t="e">
        <f>OR(AND(Z288,AA288,#REF!&gt;=0.35*'Daļu izvēle'!J285),NOT(Y288))</f>
        <v>#REF!</v>
      </c>
      <c r="Y288" s="1" t="b">
        <f>AND(NOT(ISBLANK('Daļu izvēle'!AC285)),A288="x")</f>
        <v>0</v>
      </c>
      <c r="Z288" t="b">
        <f t="shared" si="36"/>
        <v>1</v>
      </c>
      <c r="AA288" t="b">
        <f t="shared" si="37"/>
        <v>1</v>
      </c>
      <c r="AC288" s="57" t="b">
        <f>AND($A288="x",'Daļu izvēle'!AC285&lt;&gt;"",'Daļu izvēle'!AC285&lt;&gt;0)</f>
        <v>0</v>
      </c>
      <c r="AD288" s="57" t="b">
        <f t="shared" si="38"/>
        <v>0</v>
      </c>
      <c r="AE288" s="57" t="b">
        <f t="shared" si="39"/>
        <v>1</v>
      </c>
    </row>
    <row r="289" spans="1:31" hidden="1" x14ac:dyDescent="0.3">
      <c r="A289" s="324" t="str">
        <f>SUBSTITUTE('Daļu izvēle'!A286,"0","")</f>
        <v/>
      </c>
      <c r="B289" s="365">
        <f>'Daļu izvēle'!B286</f>
        <v>278</v>
      </c>
      <c r="C289" s="365" t="str">
        <f>'Daļu izvēle'!C286</f>
        <v>Ziemeļlatgale</v>
      </c>
      <c r="D289" s="366" t="str">
        <f>'Daļu izvēle'!D286</f>
        <v>Lubānas</v>
      </c>
      <c r="E289" s="467">
        <f>'Daļu izvēle'!AC286</f>
        <v>70</v>
      </c>
      <c r="F289" s="467">
        <f>'Daļu izvēle'!AD286</f>
        <v>60</v>
      </c>
      <c r="G289" s="125">
        <f>'Daļu izvēle'!AE286</f>
        <v>0</v>
      </c>
      <c r="H289" s="126">
        <f>'Daļu izvēle'!AF286</f>
        <v>0</v>
      </c>
      <c r="I289" s="383"/>
      <c r="J289" s="477">
        <f t="shared" si="32"/>
        <v>0</v>
      </c>
      <c r="K289" s="124" t="str">
        <f>IF($AC289,IF(AND($I289&lt;&gt;"",$I289&lt;&gt;0),ROUND(ROUND($I289,3)*Cenas!$B$39*Cenas!B$43,2),0),"")</f>
        <v/>
      </c>
      <c r="L289" s="124" t="str">
        <f>IF($AC289,IF(AND($I289&lt;&gt;"",$I289&lt;&gt;0),ROUND(ROUND($I289,3)*Cenas!$B$39*Cenas!C$43,2),0),"")</f>
        <v/>
      </c>
      <c r="M289" s="124" t="str">
        <f>IF($AC289,IF(AND($I289&lt;&gt;"",$I289&lt;&gt;0),ROUND(ROUND($I289,3)*Cenas!$B$39*Cenas!D$43,2),0),"")</f>
        <v/>
      </c>
      <c r="N289" s="124" t="str">
        <f>IF($AC289,IF(AND($I289&lt;&gt;"",$I289&lt;&gt;0),ROUND(ROUND($I289,3)*Cenas!$B$39*Cenas!E$43,2),0),"")</f>
        <v/>
      </c>
      <c r="O289" s="124" t="str">
        <f>IF($AC289,IF(AND($I289&lt;&gt;"",$I289&lt;&gt;0),ROUND(ROUND($I289,3)*Cenas!$B$39*Cenas!F$43,2),0),"")</f>
        <v/>
      </c>
      <c r="P289" s="124" t="str">
        <f>IF($AC289,IF(AND($I289&lt;&gt;"",$I289&lt;&gt;0),ROUND(ROUND($I289,3)*Cenas!$B$39*Cenas!G$43,2),0),"")</f>
        <v/>
      </c>
      <c r="Q289" s="124" t="str">
        <f>IF($AC289,IF(AND($I289&lt;&gt;"",$I289&lt;&gt;0),ROUND(ROUND($I289,3)*Cenas!$B$39*Cenas!H$43,2),0),"")</f>
        <v/>
      </c>
      <c r="R289" s="147" t="str">
        <f>IF($AC289,IF(AND($I289&lt;&gt;"",$I289&lt;&gt;0),ROUND(ROUND($I289,3)*Cenas!$B$39*Cenas!I$43,2),0),"")</f>
        <v/>
      </c>
      <c r="U289" s="1" t="e">
        <f t="shared" si="33"/>
        <v>#REF!</v>
      </c>
      <c r="V289" s="1" t="b">
        <f t="shared" si="34"/>
        <v>0</v>
      </c>
      <c r="W289" s="1" t="b">
        <f t="shared" si="35"/>
        <v>0</v>
      </c>
      <c r="X289" s="1" t="e">
        <f>OR(AND(Z289,AA289,#REF!&gt;=0.35*'Daļu izvēle'!J286),NOT(Y289))</f>
        <v>#REF!</v>
      </c>
      <c r="Y289" s="1" t="b">
        <f>AND(NOT(ISBLANK('Daļu izvēle'!AC286)),A289="x")</f>
        <v>0</v>
      </c>
      <c r="Z289" t="b">
        <f t="shared" si="36"/>
        <v>1</v>
      </c>
      <c r="AA289" t="b">
        <f t="shared" si="37"/>
        <v>1</v>
      </c>
      <c r="AC289" s="57" t="b">
        <f>AND($A289="x",'Daļu izvēle'!AC286&lt;&gt;"",'Daļu izvēle'!AC286&lt;&gt;0)</f>
        <v>0</v>
      </c>
      <c r="AD289" s="57" t="b">
        <f t="shared" si="38"/>
        <v>0</v>
      </c>
      <c r="AE289" s="57" t="b">
        <f t="shared" si="39"/>
        <v>1</v>
      </c>
    </row>
    <row r="290" spans="1:31" hidden="1" x14ac:dyDescent="0.3">
      <c r="A290" s="324" t="str">
        <f>SUBSTITUTE('Daļu izvēle'!A287,"0","")</f>
        <v/>
      </c>
      <c r="B290" s="365">
        <f>'Daļu izvēle'!B287</f>
        <v>279</v>
      </c>
      <c r="C290" s="365" t="str">
        <f>'Daļu izvēle'!C287</f>
        <v>Ziemeļlatgale</v>
      </c>
      <c r="D290" s="366" t="str">
        <f>'Daļu izvēle'!D287</f>
        <v>Lubānas</v>
      </c>
      <c r="E290" s="467">
        <f>'Daļu izvēle'!AC287</f>
        <v>0</v>
      </c>
      <c r="F290" s="467">
        <f>'Daļu izvēle'!AD287</f>
        <v>0</v>
      </c>
      <c r="G290" s="125">
        <f>'Daļu izvēle'!AE287</f>
        <v>0</v>
      </c>
      <c r="H290" s="126">
        <f>'Daļu izvēle'!AF287</f>
        <v>0</v>
      </c>
      <c r="I290" s="383"/>
      <c r="J290" s="477">
        <f t="shared" si="32"/>
        <v>0</v>
      </c>
      <c r="K290" s="124" t="str">
        <f>IF($AC290,IF(AND($I290&lt;&gt;"",$I290&lt;&gt;0),ROUND(ROUND($I290,3)*Cenas!$B$39*Cenas!B$43,2),0),"")</f>
        <v/>
      </c>
      <c r="L290" s="124" t="str">
        <f>IF($AC290,IF(AND($I290&lt;&gt;"",$I290&lt;&gt;0),ROUND(ROUND($I290,3)*Cenas!$B$39*Cenas!C$43,2),0),"")</f>
        <v/>
      </c>
      <c r="M290" s="124" t="str">
        <f>IF($AC290,IF(AND($I290&lt;&gt;"",$I290&lt;&gt;0),ROUND(ROUND($I290,3)*Cenas!$B$39*Cenas!D$43,2),0),"")</f>
        <v/>
      </c>
      <c r="N290" s="124" t="str">
        <f>IF($AC290,IF(AND($I290&lt;&gt;"",$I290&lt;&gt;0),ROUND(ROUND($I290,3)*Cenas!$B$39*Cenas!E$43,2),0),"")</f>
        <v/>
      </c>
      <c r="O290" s="124" t="str">
        <f>IF($AC290,IF(AND($I290&lt;&gt;"",$I290&lt;&gt;0),ROUND(ROUND($I290,3)*Cenas!$B$39*Cenas!F$43,2),0),"")</f>
        <v/>
      </c>
      <c r="P290" s="124" t="str">
        <f>IF($AC290,IF(AND($I290&lt;&gt;"",$I290&lt;&gt;0),ROUND(ROUND($I290,3)*Cenas!$B$39*Cenas!G$43,2),0),"")</f>
        <v/>
      </c>
      <c r="Q290" s="124" t="str">
        <f>IF($AC290,IF(AND($I290&lt;&gt;"",$I290&lt;&gt;0),ROUND(ROUND($I290,3)*Cenas!$B$39*Cenas!H$43,2),0),"")</f>
        <v/>
      </c>
      <c r="R290" s="147" t="str">
        <f>IF($AC290,IF(AND($I290&lt;&gt;"",$I290&lt;&gt;0),ROUND(ROUND($I290,3)*Cenas!$B$39*Cenas!I$43,2),0),"")</f>
        <v/>
      </c>
      <c r="U290" s="1" t="e">
        <f t="shared" si="33"/>
        <v>#REF!</v>
      </c>
      <c r="V290" s="1" t="b">
        <f t="shared" si="34"/>
        <v>0</v>
      </c>
      <c r="W290" s="1" t="b">
        <f t="shared" si="35"/>
        <v>0</v>
      </c>
      <c r="X290" s="1" t="e">
        <f>OR(AND(Z290,AA290,#REF!&gt;=0.35*'Daļu izvēle'!J287),NOT(Y290))</f>
        <v>#REF!</v>
      </c>
      <c r="Y290" s="1" t="b">
        <f>AND(NOT(ISBLANK('Daļu izvēle'!AC287)),A290="x")</f>
        <v>0</v>
      </c>
      <c r="Z290" t="b">
        <f t="shared" si="36"/>
        <v>1</v>
      </c>
      <c r="AA290" t="b">
        <f t="shared" si="37"/>
        <v>1</v>
      </c>
      <c r="AC290" s="57" t="b">
        <f>AND($A290="x",'Daļu izvēle'!AC287&lt;&gt;"",'Daļu izvēle'!AC287&lt;&gt;0)</f>
        <v>0</v>
      </c>
      <c r="AD290" s="57" t="b">
        <f t="shared" si="38"/>
        <v>0</v>
      </c>
      <c r="AE290" s="57" t="b">
        <f t="shared" si="39"/>
        <v>1</v>
      </c>
    </row>
    <row r="291" spans="1:31" hidden="1" x14ac:dyDescent="0.3">
      <c r="A291" s="324" t="str">
        <f>SUBSTITUTE('Daļu izvēle'!A288,"0","")</f>
        <v/>
      </c>
      <c r="B291" s="365">
        <f>'Daļu izvēle'!B288</f>
        <v>280</v>
      </c>
      <c r="C291" s="365" t="str">
        <f>'Daļu izvēle'!C288</f>
        <v>Ziemeļlatgale</v>
      </c>
      <c r="D291" s="366" t="str">
        <f>'Daļu izvēle'!D288</f>
        <v>Žīguru</v>
      </c>
      <c r="E291" s="467">
        <f>'Daļu izvēle'!AC288</f>
        <v>30</v>
      </c>
      <c r="F291" s="467">
        <f>'Daļu izvēle'!AD288</f>
        <v>0</v>
      </c>
      <c r="G291" s="125">
        <f>'Daļu izvēle'!AE288</f>
        <v>0</v>
      </c>
      <c r="H291" s="126">
        <f>'Daļu izvēle'!AF288</f>
        <v>0</v>
      </c>
      <c r="I291" s="383"/>
      <c r="J291" s="477">
        <f t="shared" si="32"/>
        <v>0</v>
      </c>
      <c r="K291" s="124" t="str">
        <f>IF($AC291,IF(AND($I291&lt;&gt;"",$I291&lt;&gt;0),ROUND(ROUND($I291,3)*Cenas!$B$39*Cenas!B$43,2),0),"")</f>
        <v/>
      </c>
      <c r="L291" s="124" t="str">
        <f>IF($AC291,IF(AND($I291&lt;&gt;"",$I291&lt;&gt;0),ROUND(ROUND($I291,3)*Cenas!$B$39*Cenas!C$43,2),0),"")</f>
        <v/>
      </c>
      <c r="M291" s="124" t="str">
        <f>IF($AC291,IF(AND($I291&lt;&gt;"",$I291&lt;&gt;0),ROUND(ROUND($I291,3)*Cenas!$B$39*Cenas!D$43,2),0),"")</f>
        <v/>
      </c>
      <c r="N291" s="124" t="str">
        <f>IF($AC291,IF(AND($I291&lt;&gt;"",$I291&lt;&gt;0),ROUND(ROUND($I291,3)*Cenas!$B$39*Cenas!E$43,2),0),"")</f>
        <v/>
      </c>
      <c r="O291" s="124" t="str">
        <f>IF($AC291,IF(AND($I291&lt;&gt;"",$I291&lt;&gt;0),ROUND(ROUND($I291,3)*Cenas!$B$39*Cenas!F$43,2),0),"")</f>
        <v/>
      </c>
      <c r="P291" s="124" t="str">
        <f>IF($AC291,IF(AND($I291&lt;&gt;"",$I291&lt;&gt;0),ROUND(ROUND($I291,3)*Cenas!$B$39*Cenas!G$43,2),0),"")</f>
        <v/>
      </c>
      <c r="Q291" s="124" t="str">
        <f>IF($AC291,IF(AND($I291&lt;&gt;"",$I291&lt;&gt;0),ROUND(ROUND($I291,3)*Cenas!$B$39*Cenas!H$43,2),0),"")</f>
        <v/>
      </c>
      <c r="R291" s="147" t="str">
        <f>IF($AC291,IF(AND($I291&lt;&gt;"",$I291&lt;&gt;0),ROUND(ROUND($I291,3)*Cenas!$B$39*Cenas!I$43,2),0),"")</f>
        <v/>
      </c>
      <c r="U291" s="1" t="e">
        <f t="shared" si="33"/>
        <v>#REF!</v>
      </c>
      <c r="V291" s="1" t="b">
        <f t="shared" si="34"/>
        <v>0</v>
      </c>
      <c r="W291" s="1" t="b">
        <f t="shared" si="35"/>
        <v>0</v>
      </c>
      <c r="X291" s="1" t="e">
        <f>OR(AND(Z291,AA291,#REF!&gt;=0.35*'Daļu izvēle'!J288),NOT(Y291))</f>
        <v>#REF!</v>
      </c>
      <c r="Y291" s="1" t="b">
        <f>AND(NOT(ISBLANK('Daļu izvēle'!AC288)),A291="x")</f>
        <v>0</v>
      </c>
      <c r="Z291" t="b">
        <f t="shared" si="36"/>
        <v>1</v>
      </c>
      <c r="AA291" t="b">
        <f t="shared" si="37"/>
        <v>1</v>
      </c>
      <c r="AC291" s="57" t="b">
        <f>AND($A291="x",'Daļu izvēle'!AC288&lt;&gt;"",'Daļu izvēle'!AC288&lt;&gt;0)</f>
        <v>0</v>
      </c>
      <c r="AD291" s="57" t="b">
        <f t="shared" si="38"/>
        <v>0</v>
      </c>
      <c r="AE291" s="57" t="b">
        <f t="shared" si="39"/>
        <v>1</v>
      </c>
    </row>
    <row r="292" spans="1:31" hidden="1" x14ac:dyDescent="0.3">
      <c r="A292" s="324" t="str">
        <f>SUBSTITUTE('Daļu izvēle'!A289,"0","")</f>
        <v/>
      </c>
      <c r="B292" s="365">
        <f>'Daļu izvēle'!B289</f>
        <v>281</v>
      </c>
      <c r="C292" s="365" t="str">
        <f>'Daļu izvēle'!C289</f>
        <v>Ziemeļlatgale</v>
      </c>
      <c r="D292" s="366" t="str">
        <f>'Daļu izvēle'!D289</f>
        <v>Žīguru</v>
      </c>
      <c r="E292" s="467">
        <f>'Daļu izvēle'!AC289</f>
        <v>0</v>
      </c>
      <c r="F292" s="467">
        <f>'Daļu izvēle'!AD289</f>
        <v>0</v>
      </c>
      <c r="G292" s="125">
        <f>'Daļu izvēle'!AE289</f>
        <v>0</v>
      </c>
      <c r="H292" s="126">
        <f>'Daļu izvēle'!AF289</f>
        <v>0</v>
      </c>
      <c r="I292" s="383"/>
      <c r="J292" s="477">
        <f t="shared" si="32"/>
        <v>0</v>
      </c>
      <c r="K292" s="124" t="str">
        <f>IF($AC292,IF(AND($I292&lt;&gt;"",$I292&lt;&gt;0),ROUND(ROUND($I292,3)*Cenas!$B$39*Cenas!B$43,2),0),"")</f>
        <v/>
      </c>
      <c r="L292" s="124" t="str">
        <f>IF($AC292,IF(AND($I292&lt;&gt;"",$I292&lt;&gt;0),ROUND(ROUND($I292,3)*Cenas!$B$39*Cenas!C$43,2),0),"")</f>
        <v/>
      </c>
      <c r="M292" s="124" t="str">
        <f>IF($AC292,IF(AND($I292&lt;&gt;"",$I292&lt;&gt;0),ROUND(ROUND($I292,3)*Cenas!$B$39*Cenas!D$43,2),0),"")</f>
        <v/>
      </c>
      <c r="N292" s="124" t="str">
        <f>IF($AC292,IF(AND($I292&lt;&gt;"",$I292&lt;&gt;0),ROUND(ROUND($I292,3)*Cenas!$B$39*Cenas!E$43,2),0),"")</f>
        <v/>
      </c>
      <c r="O292" s="124" t="str">
        <f>IF($AC292,IF(AND($I292&lt;&gt;"",$I292&lt;&gt;0),ROUND(ROUND($I292,3)*Cenas!$B$39*Cenas!F$43,2),0),"")</f>
        <v/>
      </c>
      <c r="P292" s="124" t="str">
        <f>IF($AC292,IF(AND($I292&lt;&gt;"",$I292&lt;&gt;0),ROUND(ROUND($I292,3)*Cenas!$B$39*Cenas!G$43,2),0),"")</f>
        <v/>
      </c>
      <c r="Q292" s="124" t="str">
        <f>IF($AC292,IF(AND($I292&lt;&gt;"",$I292&lt;&gt;0),ROUND(ROUND($I292,3)*Cenas!$B$39*Cenas!H$43,2),0),"")</f>
        <v/>
      </c>
      <c r="R292" s="147" t="str">
        <f>IF($AC292,IF(AND($I292&lt;&gt;"",$I292&lt;&gt;0),ROUND(ROUND($I292,3)*Cenas!$B$39*Cenas!I$43,2),0),"")</f>
        <v/>
      </c>
      <c r="U292" s="1" t="e">
        <f t="shared" si="33"/>
        <v>#REF!</v>
      </c>
      <c r="V292" s="1" t="b">
        <f t="shared" si="34"/>
        <v>0</v>
      </c>
      <c r="W292" s="1" t="b">
        <f t="shared" si="35"/>
        <v>0</v>
      </c>
      <c r="X292" s="1" t="e">
        <f>OR(AND(Z292,AA292,#REF!&gt;=0.35*'Daļu izvēle'!J289),NOT(Y292))</f>
        <v>#REF!</v>
      </c>
      <c r="Y292" s="1" t="b">
        <f>AND(NOT(ISBLANK('Daļu izvēle'!AC289)),A292="x")</f>
        <v>0</v>
      </c>
      <c r="Z292" t="b">
        <f t="shared" si="36"/>
        <v>1</v>
      </c>
      <c r="AA292" t="b">
        <f t="shared" si="37"/>
        <v>1</v>
      </c>
      <c r="AC292" s="57" t="b">
        <f>AND($A292="x",'Daļu izvēle'!AC289&lt;&gt;"",'Daļu izvēle'!AC289&lt;&gt;0)</f>
        <v>0</v>
      </c>
      <c r="AD292" s="57" t="b">
        <f t="shared" si="38"/>
        <v>0</v>
      </c>
      <c r="AE292" s="57" t="b">
        <f t="shared" si="39"/>
        <v>1</v>
      </c>
    </row>
    <row r="293" spans="1:31" hidden="1" x14ac:dyDescent="0.3">
      <c r="A293" s="324" t="str">
        <f>SUBSTITUTE('Daļu izvēle'!A290,"0","")</f>
        <v/>
      </c>
      <c r="B293" s="365">
        <f>'Daļu izvēle'!B290</f>
        <v>282</v>
      </c>
      <c r="C293" s="365" t="str">
        <f>'Daļu izvēle'!C290</f>
        <v>Ziemeļlatgale</v>
      </c>
      <c r="D293" s="366" t="str">
        <f>'Daļu izvēle'!D290</f>
        <v>Balvu</v>
      </c>
      <c r="E293" s="467">
        <f>'Daļu izvēle'!AC290</f>
        <v>0</v>
      </c>
      <c r="F293" s="467">
        <f>'Daļu izvēle'!AD290</f>
        <v>0</v>
      </c>
      <c r="G293" s="125">
        <f>'Daļu izvēle'!AE290</f>
        <v>0</v>
      </c>
      <c r="H293" s="126">
        <f>'Daļu izvēle'!AF290</f>
        <v>0</v>
      </c>
      <c r="I293" s="383"/>
      <c r="J293" s="477">
        <f t="shared" si="32"/>
        <v>0</v>
      </c>
      <c r="K293" s="124" t="str">
        <f>IF($AC293,IF(AND($I293&lt;&gt;"",$I293&lt;&gt;0),ROUND(ROUND($I293,3)*Cenas!$B$39*Cenas!B$43,2),0),"")</f>
        <v/>
      </c>
      <c r="L293" s="124" t="str">
        <f>IF($AC293,IF(AND($I293&lt;&gt;"",$I293&lt;&gt;0),ROUND(ROUND($I293,3)*Cenas!$B$39*Cenas!C$43,2),0),"")</f>
        <v/>
      </c>
      <c r="M293" s="124" t="str">
        <f>IF($AC293,IF(AND($I293&lt;&gt;"",$I293&lt;&gt;0),ROUND(ROUND($I293,3)*Cenas!$B$39*Cenas!D$43,2),0),"")</f>
        <v/>
      </c>
      <c r="N293" s="124" t="str">
        <f>IF($AC293,IF(AND($I293&lt;&gt;"",$I293&lt;&gt;0),ROUND(ROUND($I293,3)*Cenas!$B$39*Cenas!E$43,2),0),"")</f>
        <v/>
      </c>
      <c r="O293" s="124" t="str">
        <f>IF($AC293,IF(AND($I293&lt;&gt;"",$I293&lt;&gt;0),ROUND(ROUND($I293,3)*Cenas!$B$39*Cenas!F$43,2),0),"")</f>
        <v/>
      </c>
      <c r="P293" s="124" t="str">
        <f>IF($AC293,IF(AND($I293&lt;&gt;"",$I293&lt;&gt;0),ROUND(ROUND($I293,3)*Cenas!$B$39*Cenas!G$43,2),0),"")</f>
        <v/>
      </c>
      <c r="Q293" s="124" t="str">
        <f>IF($AC293,IF(AND($I293&lt;&gt;"",$I293&lt;&gt;0),ROUND(ROUND($I293,3)*Cenas!$B$39*Cenas!H$43,2),0),"")</f>
        <v/>
      </c>
      <c r="R293" s="147" t="str">
        <f>IF($AC293,IF(AND($I293&lt;&gt;"",$I293&lt;&gt;0),ROUND(ROUND($I293,3)*Cenas!$B$39*Cenas!I$43,2),0),"")</f>
        <v/>
      </c>
      <c r="U293" s="1" t="e">
        <f t="shared" si="33"/>
        <v>#REF!</v>
      </c>
      <c r="V293" s="1" t="b">
        <f t="shared" si="34"/>
        <v>0</v>
      </c>
      <c r="W293" s="1" t="b">
        <f t="shared" si="35"/>
        <v>0</v>
      </c>
      <c r="X293" s="1" t="e">
        <f>OR(AND(Z293,AA293,#REF!&gt;=0.35*'Daļu izvēle'!J290),NOT(Y293))</f>
        <v>#REF!</v>
      </c>
      <c r="Y293" s="1" t="b">
        <f>AND(NOT(ISBLANK('Daļu izvēle'!AC290)),A293="x")</f>
        <v>0</v>
      </c>
      <c r="Z293" t="b">
        <f t="shared" si="36"/>
        <v>1</v>
      </c>
      <c r="AA293" t="b">
        <f t="shared" si="37"/>
        <v>1</v>
      </c>
      <c r="AC293" s="57" t="b">
        <f>AND($A293="x",'Daļu izvēle'!AC290&lt;&gt;"",'Daļu izvēle'!AC290&lt;&gt;0)</f>
        <v>0</v>
      </c>
      <c r="AD293" s="57" t="b">
        <f t="shared" si="38"/>
        <v>0</v>
      </c>
      <c r="AE293" s="57" t="b">
        <f t="shared" si="39"/>
        <v>1</v>
      </c>
    </row>
    <row r="294" spans="1:31" hidden="1" x14ac:dyDescent="0.3">
      <c r="A294" s="324" t="str">
        <f>SUBSTITUTE('Daļu izvēle'!A291,"0","")</f>
        <v/>
      </c>
      <c r="B294" s="365">
        <f>'Daļu izvēle'!B291</f>
        <v>283</v>
      </c>
      <c r="C294" s="365" t="str">
        <f>'Daļu izvēle'!C291</f>
        <v>Ziemeļlatgale</v>
      </c>
      <c r="D294" s="366" t="str">
        <f>'Daļu izvēle'!D291</f>
        <v>Balvu</v>
      </c>
      <c r="E294" s="467">
        <f>'Daļu izvēle'!AC291</f>
        <v>160</v>
      </c>
      <c r="F294" s="467">
        <f>'Daļu izvēle'!AD291</f>
        <v>0</v>
      </c>
      <c r="G294" s="125">
        <f>'Daļu izvēle'!AE291</f>
        <v>0</v>
      </c>
      <c r="H294" s="126">
        <f>'Daļu izvēle'!AF291</f>
        <v>0</v>
      </c>
      <c r="I294" s="383"/>
      <c r="J294" s="477">
        <f t="shared" si="32"/>
        <v>0</v>
      </c>
      <c r="K294" s="124" t="str">
        <f>IF($AC294,IF(AND($I294&lt;&gt;"",$I294&lt;&gt;0),ROUND(ROUND($I294,3)*Cenas!$B$39*Cenas!B$43,2),0),"")</f>
        <v/>
      </c>
      <c r="L294" s="124" t="str">
        <f>IF($AC294,IF(AND($I294&lt;&gt;"",$I294&lt;&gt;0),ROUND(ROUND($I294,3)*Cenas!$B$39*Cenas!C$43,2),0),"")</f>
        <v/>
      </c>
      <c r="M294" s="124" t="str">
        <f>IF($AC294,IF(AND($I294&lt;&gt;"",$I294&lt;&gt;0),ROUND(ROUND($I294,3)*Cenas!$B$39*Cenas!D$43,2),0),"")</f>
        <v/>
      </c>
      <c r="N294" s="124" t="str">
        <f>IF($AC294,IF(AND($I294&lt;&gt;"",$I294&lt;&gt;0),ROUND(ROUND($I294,3)*Cenas!$B$39*Cenas!E$43,2),0),"")</f>
        <v/>
      </c>
      <c r="O294" s="124" t="str">
        <f>IF($AC294,IF(AND($I294&lt;&gt;"",$I294&lt;&gt;0),ROUND(ROUND($I294,3)*Cenas!$B$39*Cenas!F$43,2),0),"")</f>
        <v/>
      </c>
      <c r="P294" s="124" t="str">
        <f>IF($AC294,IF(AND($I294&lt;&gt;"",$I294&lt;&gt;0),ROUND(ROUND($I294,3)*Cenas!$B$39*Cenas!G$43,2),0),"")</f>
        <v/>
      </c>
      <c r="Q294" s="124" t="str">
        <f>IF($AC294,IF(AND($I294&lt;&gt;"",$I294&lt;&gt;0),ROUND(ROUND($I294,3)*Cenas!$B$39*Cenas!H$43,2),0),"")</f>
        <v/>
      </c>
      <c r="R294" s="147" t="str">
        <f>IF($AC294,IF(AND($I294&lt;&gt;"",$I294&lt;&gt;0),ROUND(ROUND($I294,3)*Cenas!$B$39*Cenas!I$43,2),0),"")</f>
        <v/>
      </c>
      <c r="U294" s="1" t="e">
        <f t="shared" si="33"/>
        <v>#REF!</v>
      </c>
      <c r="V294" s="1" t="b">
        <f t="shared" si="34"/>
        <v>0</v>
      </c>
      <c r="W294" s="1" t="b">
        <f t="shared" si="35"/>
        <v>0</v>
      </c>
      <c r="X294" s="1" t="e">
        <f>OR(AND(Z294,AA294,#REF!&gt;=0.35*'Daļu izvēle'!J291),NOT(Y294))</f>
        <v>#REF!</v>
      </c>
      <c r="Y294" s="1" t="b">
        <f>AND(NOT(ISBLANK('Daļu izvēle'!AC291)),A294="x")</f>
        <v>0</v>
      </c>
      <c r="Z294" t="b">
        <f t="shared" si="36"/>
        <v>1</v>
      </c>
      <c r="AA294" t="b">
        <f t="shared" si="37"/>
        <v>1</v>
      </c>
      <c r="AC294" s="57" t="b">
        <f>AND($A294="x",'Daļu izvēle'!AC291&lt;&gt;"",'Daļu izvēle'!AC291&lt;&gt;0)</f>
        <v>0</v>
      </c>
      <c r="AD294" s="57" t="b">
        <f t="shared" si="38"/>
        <v>0</v>
      </c>
      <c r="AE294" s="57" t="b">
        <f t="shared" si="39"/>
        <v>1</v>
      </c>
    </row>
    <row r="295" spans="1:31" hidden="1" x14ac:dyDescent="0.3">
      <c r="A295" s="324" t="str">
        <f>SUBSTITUTE('Daļu izvēle'!A292,"0","")</f>
        <v/>
      </c>
      <c r="B295" s="365">
        <f>'Daļu izvēle'!B292</f>
        <v>284</v>
      </c>
      <c r="C295" s="365" t="str">
        <f>'Daļu izvēle'!C292</f>
        <v>Ziemeļlatgale</v>
      </c>
      <c r="D295" s="366" t="str">
        <f>'Daļu izvēle'!D292</f>
        <v>Rēzeknes</v>
      </c>
      <c r="E295" s="467">
        <f>'Daļu izvēle'!AC292</f>
        <v>90</v>
      </c>
      <c r="F295" s="467">
        <f>'Daļu izvēle'!AD292</f>
        <v>0</v>
      </c>
      <c r="G295" s="125">
        <f>'Daļu izvēle'!AE292</f>
        <v>0</v>
      </c>
      <c r="H295" s="126">
        <f>'Daļu izvēle'!AF292</f>
        <v>0</v>
      </c>
      <c r="I295" s="383"/>
      <c r="J295" s="477">
        <f t="shared" si="32"/>
        <v>0</v>
      </c>
      <c r="K295" s="124" t="str">
        <f>IF($AC295,IF(AND($I295&lt;&gt;"",$I295&lt;&gt;0),ROUND(ROUND($I295,3)*Cenas!$B$39*Cenas!B$43,2),0),"")</f>
        <v/>
      </c>
      <c r="L295" s="124" t="str">
        <f>IF($AC295,IF(AND($I295&lt;&gt;"",$I295&lt;&gt;0),ROUND(ROUND($I295,3)*Cenas!$B$39*Cenas!C$43,2),0),"")</f>
        <v/>
      </c>
      <c r="M295" s="124" t="str">
        <f>IF($AC295,IF(AND($I295&lt;&gt;"",$I295&lt;&gt;0),ROUND(ROUND($I295,3)*Cenas!$B$39*Cenas!D$43,2),0),"")</f>
        <v/>
      </c>
      <c r="N295" s="124" t="str">
        <f>IF($AC295,IF(AND($I295&lt;&gt;"",$I295&lt;&gt;0),ROUND(ROUND($I295,3)*Cenas!$B$39*Cenas!E$43,2),0),"")</f>
        <v/>
      </c>
      <c r="O295" s="124" t="str">
        <f>IF($AC295,IF(AND($I295&lt;&gt;"",$I295&lt;&gt;0),ROUND(ROUND($I295,3)*Cenas!$B$39*Cenas!F$43,2),0),"")</f>
        <v/>
      </c>
      <c r="P295" s="124" t="str">
        <f>IF($AC295,IF(AND($I295&lt;&gt;"",$I295&lt;&gt;0),ROUND(ROUND($I295,3)*Cenas!$B$39*Cenas!G$43,2),0),"")</f>
        <v/>
      </c>
      <c r="Q295" s="124" t="str">
        <f>IF($AC295,IF(AND($I295&lt;&gt;"",$I295&lt;&gt;0),ROUND(ROUND($I295,3)*Cenas!$B$39*Cenas!H$43,2),0),"")</f>
        <v/>
      </c>
      <c r="R295" s="147" t="str">
        <f>IF($AC295,IF(AND($I295&lt;&gt;"",$I295&lt;&gt;0),ROUND(ROUND($I295,3)*Cenas!$B$39*Cenas!I$43,2),0),"")</f>
        <v/>
      </c>
      <c r="U295" s="1" t="e">
        <f t="shared" si="33"/>
        <v>#REF!</v>
      </c>
      <c r="V295" s="1" t="b">
        <f t="shared" si="34"/>
        <v>0</v>
      </c>
      <c r="W295" s="1" t="b">
        <f t="shared" si="35"/>
        <v>0</v>
      </c>
      <c r="X295" s="1" t="e">
        <f>OR(AND(Z295,AA295,#REF!&gt;=0.35*'Daļu izvēle'!J292),NOT(Y295))</f>
        <v>#REF!</v>
      </c>
      <c r="Y295" s="1" t="b">
        <f>AND(NOT(ISBLANK('Daļu izvēle'!AC292)),A295="x")</f>
        <v>0</v>
      </c>
      <c r="Z295" t="b">
        <f t="shared" si="36"/>
        <v>1</v>
      </c>
      <c r="AA295" t="b">
        <f t="shared" si="37"/>
        <v>1</v>
      </c>
      <c r="AC295" s="57" t="b">
        <f>AND($A295="x",'Daļu izvēle'!AC292&lt;&gt;"",'Daļu izvēle'!AC292&lt;&gt;0)</f>
        <v>0</v>
      </c>
      <c r="AD295" s="57" t="b">
        <f t="shared" si="38"/>
        <v>0</v>
      </c>
      <c r="AE295" s="57" t="b">
        <f t="shared" si="39"/>
        <v>1</v>
      </c>
    </row>
    <row r="296" spans="1:31" hidden="1" x14ac:dyDescent="0.3">
      <c r="A296" s="324" t="str">
        <f>SUBSTITUTE('Daļu izvēle'!A293,"0","")</f>
        <v/>
      </c>
      <c r="B296" s="365">
        <f>'Daļu izvēle'!B293</f>
        <v>285</v>
      </c>
      <c r="C296" s="365" t="str">
        <f>'Daļu izvēle'!C293</f>
        <v>Ziemeļlatgale</v>
      </c>
      <c r="D296" s="366" t="str">
        <f>'Daļu izvēle'!D293</f>
        <v>Rēzeknes</v>
      </c>
      <c r="E296" s="467">
        <f>'Daļu izvēle'!AC293</f>
        <v>60</v>
      </c>
      <c r="F296" s="467">
        <f>'Daļu izvēle'!AD293</f>
        <v>50</v>
      </c>
      <c r="G296" s="125">
        <f>'Daļu izvēle'!AE293</f>
        <v>0</v>
      </c>
      <c r="H296" s="126">
        <f>'Daļu izvēle'!AF293</f>
        <v>0</v>
      </c>
      <c r="I296" s="383"/>
      <c r="J296" s="477">
        <f t="shared" si="32"/>
        <v>0</v>
      </c>
      <c r="K296" s="124" t="str">
        <f>IF($AC296,IF(AND($I296&lt;&gt;"",$I296&lt;&gt;0),ROUND(ROUND($I296,3)*Cenas!$B$39*Cenas!B$43,2),0),"")</f>
        <v/>
      </c>
      <c r="L296" s="124" t="str">
        <f>IF($AC296,IF(AND($I296&lt;&gt;"",$I296&lt;&gt;0),ROUND(ROUND($I296,3)*Cenas!$B$39*Cenas!C$43,2),0),"")</f>
        <v/>
      </c>
      <c r="M296" s="124" t="str">
        <f>IF($AC296,IF(AND($I296&lt;&gt;"",$I296&lt;&gt;0),ROUND(ROUND($I296,3)*Cenas!$B$39*Cenas!D$43,2),0),"")</f>
        <v/>
      </c>
      <c r="N296" s="124" t="str">
        <f>IF($AC296,IF(AND($I296&lt;&gt;"",$I296&lt;&gt;0),ROUND(ROUND($I296,3)*Cenas!$B$39*Cenas!E$43,2),0),"")</f>
        <v/>
      </c>
      <c r="O296" s="124" t="str">
        <f>IF($AC296,IF(AND($I296&lt;&gt;"",$I296&lt;&gt;0),ROUND(ROUND($I296,3)*Cenas!$B$39*Cenas!F$43,2),0),"")</f>
        <v/>
      </c>
      <c r="P296" s="124" t="str">
        <f>IF($AC296,IF(AND($I296&lt;&gt;"",$I296&lt;&gt;0),ROUND(ROUND($I296,3)*Cenas!$B$39*Cenas!G$43,2),0),"")</f>
        <v/>
      </c>
      <c r="Q296" s="124" t="str">
        <f>IF($AC296,IF(AND($I296&lt;&gt;"",$I296&lt;&gt;0),ROUND(ROUND($I296,3)*Cenas!$B$39*Cenas!H$43,2),0),"")</f>
        <v/>
      </c>
      <c r="R296" s="147" t="str">
        <f>IF($AC296,IF(AND($I296&lt;&gt;"",$I296&lt;&gt;0),ROUND(ROUND($I296,3)*Cenas!$B$39*Cenas!I$43,2),0),"")</f>
        <v/>
      </c>
      <c r="U296" s="1" t="e">
        <f t="shared" si="33"/>
        <v>#REF!</v>
      </c>
      <c r="V296" s="1" t="b">
        <f t="shared" si="34"/>
        <v>0</v>
      </c>
      <c r="W296" s="1" t="b">
        <f t="shared" si="35"/>
        <v>0</v>
      </c>
      <c r="X296" s="1" t="e">
        <f>OR(AND(Z296,AA296,#REF!&gt;=0.35*'Daļu izvēle'!J293),NOT(Y296))</f>
        <v>#REF!</v>
      </c>
      <c r="Y296" s="1" t="b">
        <f>AND(NOT(ISBLANK('Daļu izvēle'!AC293)),A296="x")</f>
        <v>0</v>
      </c>
      <c r="Z296" t="b">
        <f t="shared" si="36"/>
        <v>1</v>
      </c>
      <c r="AA296" t="b">
        <f t="shared" si="37"/>
        <v>1</v>
      </c>
      <c r="AC296" s="57" t="b">
        <f>AND($A296="x",'Daļu izvēle'!AC293&lt;&gt;"",'Daļu izvēle'!AC293&lt;&gt;0)</f>
        <v>0</v>
      </c>
      <c r="AD296" s="57" t="b">
        <f t="shared" si="38"/>
        <v>0</v>
      </c>
      <c r="AE296" s="57" t="b">
        <f t="shared" si="39"/>
        <v>1</v>
      </c>
    </row>
    <row r="297" spans="1:31" hidden="1" x14ac:dyDescent="0.3">
      <c r="A297" s="324" t="str">
        <f>SUBSTITUTE('Daļu izvēle'!A294,"0","")</f>
        <v/>
      </c>
      <c r="B297" s="365">
        <f>'Daļu izvēle'!B294</f>
        <v>286</v>
      </c>
      <c r="C297" s="365" t="str">
        <f>'Daļu izvēle'!C294</f>
        <v>Ziemeļlatgale</v>
      </c>
      <c r="D297" s="366" t="str">
        <f>'Daļu izvēle'!D294</f>
        <v>Kārsavas</v>
      </c>
      <c r="E297" s="467">
        <f>'Daļu izvēle'!AC294</f>
        <v>0</v>
      </c>
      <c r="F297" s="467">
        <f>'Daļu izvēle'!AD294</f>
        <v>0</v>
      </c>
      <c r="G297" s="125">
        <f>'Daļu izvēle'!AE294</f>
        <v>0</v>
      </c>
      <c r="H297" s="126">
        <f>'Daļu izvēle'!AF294</f>
        <v>0</v>
      </c>
      <c r="I297" s="383"/>
      <c r="J297" s="477">
        <f t="shared" si="32"/>
        <v>0</v>
      </c>
      <c r="K297" s="124" t="str">
        <f>IF($AC297,IF(AND($I297&lt;&gt;"",$I297&lt;&gt;0),ROUND(ROUND($I297,3)*Cenas!$B$39*Cenas!B$43,2),0),"")</f>
        <v/>
      </c>
      <c r="L297" s="124" t="str">
        <f>IF($AC297,IF(AND($I297&lt;&gt;"",$I297&lt;&gt;0),ROUND(ROUND($I297,3)*Cenas!$B$39*Cenas!C$43,2),0),"")</f>
        <v/>
      </c>
      <c r="M297" s="124" t="str">
        <f>IF($AC297,IF(AND($I297&lt;&gt;"",$I297&lt;&gt;0),ROUND(ROUND($I297,3)*Cenas!$B$39*Cenas!D$43,2),0),"")</f>
        <v/>
      </c>
      <c r="N297" s="124" t="str">
        <f>IF($AC297,IF(AND($I297&lt;&gt;"",$I297&lt;&gt;0),ROUND(ROUND($I297,3)*Cenas!$B$39*Cenas!E$43,2),0),"")</f>
        <v/>
      </c>
      <c r="O297" s="124" t="str">
        <f>IF($AC297,IF(AND($I297&lt;&gt;"",$I297&lt;&gt;0),ROUND(ROUND($I297,3)*Cenas!$B$39*Cenas!F$43,2),0),"")</f>
        <v/>
      </c>
      <c r="P297" s="124" t="str">
        <f>IF($AC297,IF(AND($I297&lt;&gt;"",$I297&lt;&gt;0),ROUND(ROUND($I297,3)*Cenas!$B$39*Cenas!G$43,2),0),"")</f>
        <v/>
      </c>
      <c r="Q297" s="124" t="str">
        <f>IF($AC297,IF(AND($I297&lt;&gt;"",$I297&lt;&gt;0),ROUND(ROUND($I297,3)*Cenas!$B$39*Cenas!H$43,2),0),"")</f>
        <v/>
      </c>
      <c r="R297" s="147" t="str">
        <f>IF($AC297,IF(AND($I297&lt;&gt;"",$I297&lt;&gt;0),ROUND(ROUND($I297,3)*Cenas!$B$39*Cenas!I$43,2),0),"")</f>
        <v/>
      </c>
      <c r="U297" s="1" t="e">
        <f t="shared" si="33"/>
        <v>#REF!</v>
      </c>
      <c r="V297" s="1" t="b">
        <f t="shared" si="34"/>
        <v>0</v>
      </c>
      <c r="W297" s="1" t="b">
        <f t="shared" si="35"/>
        <v>0</v>
      </c>
      <c r="X297" s="1" t="e">
        <f>OR(AND(Z297,AA297,#REF!&gt;=0.35*'Daļu izvēle'!J294),NOT(Y297))</f>
        <v>#REF!</v>
      </c>
      <c r="Y297" s="1" t="b">
        <f>AND(NOT(ISBLANK('Daļu izvēle'!AC294)),A297="x")</f>
        <v>0</v>
      </c>
      <c r="Z297" t="b">
        <f t="shared" si="36"/>
        <v>1</v>
      </c>
      <c r="AA297" t="b">
        <f t="shared" si="37"/>
        <v>1</v>
      </c>
      <c r="AC297" s="57" t="b">
        <f>AND($A297="x",'Daļu izvēle'!AC294&lt;&gt;"",'Daļu izvēle'!AC294&lt;&gt;0)</f>
        <v>0</v>
      </c>
      <c r="AD297" s="57" t="b">
        <f t="shared" si="38"/>
        <v>0</v>
      </c>
      <c r="AE297" s="57" t="b">
        <f t="shared" si="39"/>
        <v>1</v>
      </c>
    </row>
    <row r="298" spans="1:31" hidden="1" x14ac:dyDescent="0.3">
      <c r="A298" s="324" t="str">
        <f>SUBSTITUTE('Daļu izvēle'!A295,"0","")</f>
        <v/>
      </c>
      <c r="B298" s="365">
        <f>'Daļu izvēle'!B295</f>
        <v>287</v>
      </c>
      <c r="C298" s="365" t="str">
        <f>'Daļu izvēle'!C295</f>
        <v>Ziemeļlatgale</v>
      </c>
      <c r="D298" s="366" t="str">
        <f>'Daļu izvēle'!D295</f>
        <v>Kārsavas</v>
      </c>
      <c r="E298" s="467">
        <f>'Daļu izvēle'!AC295</f>
        <v>0</v>
      </c>
      <c r="F298" s="467">
        <f>'Daļu izvēle'!AD295</f>
        <v>0</v>
      </c>
      <c r="G298" s="125">
        <f>'Daļu izvēle'!AE295</f>
        <v>0</v>
      </c>
      <c r="H298" s="126">
        <f>'Daļu izvēle'!AF295</f>
        <v>0</v>
      </c>
      <c r="I298" s="383"/>
      <c r="J298" s="477">
        <f t="shared" si="32"/>
        <v>0</v>
      </c>
      <c r="K298" s="124" t="str">
        <f>IF($AC298,IF(AND($I298&lt;&gt;"",$I298&lt;&gt;0),ROUND(ROUND($I298,3)*Cenas!$B$39*Cenas!B$43,2),0),"")</f>
        <v/>
      </c>
      <c r="L298" s="124" t="str">
        <f>IF($AC298,IF(AND($I298&lt;&gt;"",$I298&lt;&gt;0),ROUND(ROUND($I298,3)*Cenas!$B$39*Cenas!C$43,2),0),"")</f>
        <v/>
      </c>
      <c r="M298" s="124" t="str">
        <f>IF($AC298,IF(AND($I298&lt;&gt;"",$I298&lt;&gt;0),ROUND(ROUND($I298,3)*Cenas!$B$39*Cenas!D$43,2),0),"")</f>
        <v/>
      </c>
      <c r="N298" s="124" t="str">
        <f>IF($AC298,IF(AND($I298&lt;&gt;"",$I298&lt;&gt;0),ROUND(ROUND($I298,3)*Cenas!$B$39*Cenas!E$43,2),0),"")</f>
        <v/>
      </c>
      <c r="O298" s="124" t="str">
        <f>IF($AC298,IF(AND($I298&lt;&gt;"",$I298&lt;&gt;0),ROUND(ROUND($I298,3)*Cenas!$B$39*Cenas!F$43,2),0),"")</f>
        <v/>
      </c>
      <c r="P298" s="124" t="str">
        <f>IF($AC298,IF(AND($I298&lt;&gt;"",$I298&lt;&gt;0),ROUND(ROUND($I298,3)*Cenas!$B$39*Cenas!G$43,2),0),"")</f>
        <v/>
      </c>
      <c r="Q298" s="124" t="str">
        <f>IF($AC298,IF(AND($I298&lt;&gt;"",$I298&lt;&gt;0),ROUND(ROUND($I298,3)*Cenas!$B$39*Cenas!H$43,2),0),"")</f>
        <v/>
      </c>
      <c r="R298" s="147" t="str">
        <f>IF($AC298,IF(AND($I298&lt;&gt;"",$I298&lt;&gt;0),ROUND(ROUND($I298,3)*Cenas!$B$39*Cenas!I$43,2),0),"")</f>
        <v/>
      </c>
      <c r="U298" s="1" t="e">
        <f t="shared" si="33"/>
        <v>#REF!</v>
      </c>
      <c r="V298" s="1" t="b">
        <f t="shared" si="34"/>
        <v>0</v>
      </c>
      <c r="W298" s="1" t="b">
        <f t="shared" si="35"/>
        <v>0</v>
      </c>
      <c r="X298" s="1" t="e">
        <f>OR(AND(Z298,AA298,#REF!&gt;=0.35*'Daļu izvēle'!J295),NOT(Y298))</f>
        <v>#REF!</v>
      </c>
      <c r="Y298" s="1" t="b">
        <f>AND(NOT(ISBLANK('Daļu izvēle'!AC295)),A298="x")</f>
        <v>0</v>
      </c>
      <c r="Z298" t="b">
        <f t="shared" si="36"/>
        <v>1</v>
      </c>
      <c r="AA298" t="b">
        <f t="shared" si="37"/>
        <v>1</v>
      </c>
      <c r="AC298" s="57" t="b">
        <f>AND($A298="x",'Daļu izvēle'!AC295&lt;&gt;"",'Daļu izvēle'!AC295&lt;&gt;0)</f>
        <v>0</v>
      </c>
      <c r="AD298" s="57" t="b">
        <f t="shared" si="38"/>
        <v>0</v>
      </c>
      <c r="AE298" s="57" t="b">
        <f t="shared" si="39"/>
        <v>1</v>
      </c>
    </row>
    <row r="299" spans="1:31" hidden="1" x14ac:dyDescent="0.3">
      <c r="A299" s="324" t="str">
        <f>SUBSTITUTE('Daļu izvēle'!A296,"0","")</f>
        <v/>
      </c>
      <c r="B299" s="365">
        <f>'Daļu izvēle'!B296</f>
        <v>288</v>
      </c>
      <c r="C299" s="365" t="str">
        <f>'Daļu izvēle'!C296</f>
        <v>Ziemeļlatgale</v>
      </c>
      <c r="D299" s="366" t="str">
        <f>'Daļu izvēle'!D296</f>
        <v>Kārsavas</v>
      </c>
      <c r="E299" s="467">
        <f>'Daļu izvēle'!AC296</f>
        <v>0</v>
      </c>
      <c r="F299" s="467">
        <f>'Daļu izvēle'!AD296</f>
        <v>0</v>
      </c>
      <c r="G299" s="125">
        <f>'Daļu izvēle'!AE296</f>
        <v>0</v>
      </c>
      <c r="H299" s="126">
        <f>'Daļu izvēle'!AF296</f>
        <v>0</v>
      </c>
      <c r="I299" s="383"/>
      <c r="J299" s="477">
        <f t="shared" si="32"/>
        <v>0</v>
      </c>
      <c r="K299" s="124" t="str">
        <f>IF($AC299,IF(AND($I299&lt;&gt;"",$I299&lt;&gt;0),ROUND(ROUND($I299,3)*Cenas!$B$39*Cenas!B$43,2),0),"")</f>
        <v/>
      </c>
      <c r="L299" s="124" t="str">
        <f>IF($AC299,IF(AND($I299&lt;&gt;"",$I299&lt;&gt;0),ROUND(ROUND($I299,3)*Cenas!$B$39*Cenas!C$43,2),0),"")</f>
        <v/>
      </c>
      <c r="M299" s="124" t="str">
        <f>IF($AC299,IF(AND($I299&lt;&gt;"",$I299&lt;&gt;0),ROUND(ROUND($I299,3)*Cenas!$B$39*Cenas!D$43,2),0),"")</f>
        <v/>
      </c>
      <c r="N299" s="124" t="str">
        <f>IF($AC299,IF(AND($I299&lt;&gt;"",$I299&lt;&gt;0),ROUND(ROUND($I299,3)*Cenas!$B$39*Cenas!E$43,2),0),"")</f>
        <v/>
      </c>
      <c r="O299" s="124" t="str">
        <f>IF($AC299,IF(AND($I299&lt;&gt;"",$I299&lt;&gt;0),ROUND(ROUND($I299,3)*Cenas!$B$39*Cenas!F$43,2),0),"")</f>
        <v/>
      </c>
      <c r="P299" s="124" t="str">
        <f>IF($AC299,IF(AND($I299&lt;&gt;"",$I299&lt;&gt;0),ROUND(ROUND($I299,3)*Cenas!$B$39*Cenas!G$43,2),0),"")</f>
        <v/>
      </c>
      <c r="Q299" s="124" t="str">
        <f>IF($AC299,IF(AND($I299&lt;&gt;"",$I299&lt;&gt;0),ROUND(ROUND($I299,3)*Cenas!$B$39*Cenas!H$43,2),0),"")</f>
        <v/>
      </c>
      <c r="R299" s="147" t="str">
        <f>IF($AC299,IF(AND($I299&lt;&gt;"",$I299&lt;&gt;0),ROUND(ROUND($I299,3)*Cenas!$B$39*Cenas!I$43,2),0),"")</f>
        <v/>
      </c>
      <c r="U299" s="1" t="e">
        <f t="shared" si="33"/>
        <v>#REF!</v>
      </c>
      <c r="V299" s="1" t="b">
        <f t="shared" si="34"/>
        <v>0</v>
      </c>
      <c r="W299" s="1" t="b">
        <f t="shared" si="35"/>
        <v>0</v>
      </c>
      <c r="X299" s="1" t="e">
        <f>OR(AND(Z299,AA299,#REF!&gt;=0.35*'Daļu izvēle'!J296),NOT(Y299))</f>
        <v>#REF!</v>
      </c>
      <c r="Y299" s="1" t="b">
        <f>AND(NOT(ISBLANK('Daļu izvēle'!AC296)),A299="x")</f>
        <v>0</v>
      </c>
      <c r="Z299" t="b">
        <f t="shared" si="36"/>
        <v>1</v>
      </c>
      <c r="AA299" t="b">
        <f t="shared" si="37"/>
        <v>1</v>
      </c>
      <c r="AC299" s="57" t="b">
        <f>AND($A299="x",'Daļu izvēle'!AC296&lt;&gt;"",'Daļu izvēle'!AC296&lt;&gt;0)</f>
        <v>0</v>
      </c>
      <c r="AD299" s="57" t="b">
        <f t="shared" si="38"/>
        <v>0</v>
      </c>
      <c r="AE299" s="57" t="b">
        <f t="shared" si="39"/>
        <v>1</v>
      </c>
    </row>
    <row r="300" spans="1:31" hidden="1" x14ac:dyDescent="0.3">
      <c r="A300" s="324" t="str">
        <f>SUBSTITUTE('Daļu izvēle'!A297,"0","")</f>
        <v/>
      </c>
      <c r="B300" s="365">
        <f>'Daļu izvēle'!B297</f>
        <v>289</v>
      </c>
      <c r="C300" s="365" t="str">
        <f>'Daļu izvēle'!C297</f>
        <v>Ziemeļlatgale</v>
      </c>
      <c r="D300" s="366" t="str">
        <f>'Daļu izvēle'!D297</f>
        <v>Kārsavas</v>
      </c>
      <c r="E300" s="467">
        <f>'Daļu izvēle'!AC297</f>
        <v>80</v>
      </c>
      <c r="F300" s="467">
        <f>'Daļu izvēle'!AD297</f>
        <v>70</v>
      </c>
      <c r="G300" s="125">
        <f>'Daļu izvēle'!AE297</f>
        <v>0</v>
      </c>
      <c r="H300" s="126">
        <f>'Daļu izvēle'!AF297</f>
        <v>0</v>
      </c>
      <c r="I300" s="383"/>
      <c r="J300" s="477">
        <f t="shared" si="32"/>
        <v>0</v>
      </c>
      <c r="K300" s="124" t="str">
        <f>IF($AC300,IF(AND($I300&lt;&gt;"",$I300&lt;&gt;0),ROUND(ROUND($I300,3)*Cenas!$B$39*Cenas!B$43,2),0),"")</f>
        <v/>
      </c>
      <c r="L300" s="124" t="str">
        <f>IF($AC300,IF(AND($I300&lt;&gt;"",$I300&lt;&gt;0),ROUND(ROUND($I300,3)*Cenas!$B$39*Cenas!C$43,2),0),"")</f>
        <v/>
      </c>
      <c r="M300" s="124" t="str">
        <f>IF($AC300,IF(AND($I300&lt;&gt;"",$I300&lt;&gt;0),ROUND(ROUND($I300,3)*Cenas!$B$39*Cenas!D$43,2),0),"")</f>
        <v/>
      </c>
      <c r="N300" s="124" t="str">
        <f>IF($AC300,IF(AND($I300&lt;&gt;"",$I300&lt;&gt;0),ROUND(ROUND($I300,3)*Cenas!$B$39*Cenas!E$43,2),0),"")</f>
        <v/>
      </c>
      <c r="O300" s="124" t="str">
        <f>IF($AC300,IF(AND($I300&lt;&gt;"",$I300&lt;&gt;0),ROUND(ROUND($I300,3)*Cenas!$B$39*Cenas!F$43,2),0),"")</f>
        <v/>
      </c>
      <c r="P300" s="124" t="str">
        <f>IF($AC300,IF(AND($I300&lt;&gt;"",$I300&lt;&gt;0),ROUND(ROUND($I300,3)*Cenas!$B$39*Cenas!G$43,2),0),"")</f>
        <v/>
      </c>
      <c r="Q300" s="124" t="str">
        <f>IF($AC300,IF(AND($I300&lt;&gt;"",$I300&lt;&gt;0),ROUND(ROUND($I300,3)*Cenas!$B$39*Cenas!H$43,2),0),"")</f>
        <v/>
      </c>
      <c r="R300" s="147" t="str">
        <f>IF($AC300,IF(AND($I300&lt;&gt;"",$I300&lt;&gt;0),ROUND(ROUND($I300,3)*Cenas!$B$39*Cenas!I$43,2),0),"")</f>
        <v/>
      </c>
      <c r="U300" s="1" t="e">
        <f t="shared" si="33"/>
        <v>#REF!</v>
      </c>
      <c r="V300" s="1" t="b">
        <f t="shared" si="34"/>
        <v>0</v>
      </c>
      <c r="W300" s="1" t="b">
        <f t="shared" si="35"/>
        <v>0</v>
      </c>
      <c r="X300" s="1" t="e">
        <f>OR(AND(Z300,AA300,#REF!&gt;=0.35*'Daļu izvēle'!J297),NOT(Y300))</f>
        <v>#REF!</v>
      </c>
      <c r="Y300" s="1" t="b">
        <f>AND(NOT(ISBLANK('Daļu izvēle'!AC297)),A300="x")</f>
        <v>0</v>
      </c>
      <c r="Z300" t="b">
        <f t="shared" si="36"/>
        <v>1</v>
      </c>
      <c r="AA300" t="b">
        <f t="shared" si="37"/>
        <v>1</v>
      </c>
      <c r="AC300" s="57" t="b">
        <f>AND($A300="x",'Daļu izvēle'!AC297&lt;&gt;"",'Daļu izvēle'!AC297&lt;&gt;0)</f>
        <v>0</v>
      </c>
      <c r="AD300" s="57" t="b">
        <f t="shared" si="38"/>
        <v>0</v>
      </c>
      <c r="AE300" s="57" t="b">
        <f t="shared" si="39"/>
        <v>1</v>
      </c>
    </row>
    <row r="301" spans="1:31" hidden="1" x14ac:dyDescent="0.3">
      <c r="A301" s="324" t="str">
        <f>SUBSTITUTE('Daļu izvēle'!A298,"0","")</f>
        <v/>
      </c>
      <c r="B301" s="365">
        <f>'Daļu izvēle'!B298</f>
        <v>290</v>
      </c>
      <c r="C301" s="365" t="str">
        <f>'Daļu izvēle'!C298</f>
        <v>Ziemeļlatgale</v>
      </c>
      <c r="D301" s="366" t="str">
        <f>'Daļu izvēle'!D298</f>
        <v>Kārsavas</v>
      </c>
      <c r="E301" s="467">
        <f>'Daļu izvēle'!AC298</f>
        <v>50</v>
      </c>
      <c r="F301" s="467">
        <f>'Daļu izvēle'!AD298</f>
        <v>0</v>
      </c>
      <c r="G301" s="125">
        <f>'Daļu izvēle'!AE298</f>
        <v>0</v>
      </c>
      <c r="H301" s="126">
        <f>'Daļu izvēle'!AF298</f>
        <v>0</v>
      </c>
      <c r="I301" s="383"/>
      <c r="J301" s="477">
        <f t="shared" si="32"/>
        <v>0</v>
      </c>
      <c r="K301" s="124" t="str">
        <f>IF($AC301,IF(AND($I301&lt;&gt;"",$I301&lt;&gt;0),ROUND(ROUND($I301,3)*Cenas!$B$39*Cenas!B$43,2),0),"")</f>
        <v/>
      </c>
      <c r="L301" s="124" t="str">
        <f>IF($AC301,IF(AND($I301&lt;&gt;"",$I301&lt;&gt;0),ROUND(ROUND($I301,3)*Cenas!$B$39*Cenas!C$43,2),0),"")</f>
        <v/>
      </c>
      <c r="M301" s="124" t="str">
        <f>IF($AC301,IF(AND($I301&lt;&gt;"",$I301&lt;&gt;0),ROUND(ROUND($I301,3)*Cenas!$B$39*Cenas!D$43,2),0),"")</f>
        <v/>
      </c>
      <c r="N301" s="124" t="str">
        <f>IF($AC301,IF(AND($I301&lt;&gt;"",$I301&lt;&gt;0),ROUND(ROUND($I301,3)*Cenas!$B$39*Cenas!E$43,2),0),"")</f>
        <v/>
      </c>
      <c r="O301" s="124" t="str">
        <f>IF($AC301,IF(AND($I301&lt;&gt;"",$I301&lt;&gt;0),ROUND(ROUND($I301,3)*Cenas!$B$39*Cenas!F$43,2),0),"")</f>
        <v/>
      </c>
      <c r="P301" s="124" t="str">
        <f>IF($AC301,IF(AND($I301&lt;&gt;"",$I301&lt;&gt;0),ROUND(ROUND($I301,3)*Cenas!$B$39*Cenas!G$43,2),0),"")</f>
        <v/>
      </c>
      <c r="Q301" s="124" t="str">
        <f>IF($AC301,IF(AND($I301&lt;&gt;"",$I301&lt;&gt;0),ROUND(ROUND($I301,3)*Cenas!$B$39*Cenas!H$43,2),0),"")</f>
        <v/>
      </c>
      <c r="R301" s="147" t="str">
        <f>IF($AC301,IF(AND($I301&lt;&gt;"",$I301&lt;&gt;0),ROUND(ROUND($I301,3)*Cenas!$B$39*Cenas!I$43,2),0),"")</f>
        <v/>
      </c>
      <c r="U301" s="1" t="e">
        <f t="shared" si="33"/>
        <v>#REF!</v>
      </c>
      <c r="V301" s="1" t="b">
        <f t="shared" si="34"/>
        <v>0</v>
      </c>
      <c r="W301" s="1" t="b">
        <f t="shared" si="35"/>
        <v>0</v>
      </c>
      <c r="X301" s="1" t="e">
        <f>OR(AND(Z301,AA301,#REF!&gt;=0.35*'Daļu izvēle'!J298),NOT(Y301))</f>
        <v>#REF!</v>
      </c>
      <c r="Y301" s="1" t="b">
        <f>AND(NOT(ISBLANK('Daļu izvēle'!AC298)),A301="x")</f>
        <v>0</v>
      </c>
      <c r="Z301" t="b">
        <f t="shared" si="36"/>
        <v>1</v>
      </c>
      <c r="AA301" t="b">
        <f t="shared" si="37"/>
        <v>1</v>
      </c>
      <c r="AC301" s="57" t="b">
        <f>AND($A301="x",'Daļu izvēle'!AC298&lt;&gt;"",'Daļu izvēle'!AC298&lt;&gt;0)</f>
        <v>0</v>
      </c>
      <c r="AD301" s="57" t="b">
        <f t="shared" si="38"/>
        <v>0</v>
      </c>
      <c r="AE301" s="57" t="b">
        <f t="shared" si="39"/>
        <v>1</v>
      </c>
    </row>
    <row r="302" spans="1:31" hidden="1" x14ac:dyDescent="0.3">
      <c r="A302" s="324" t="str">
        <f>SUBSTITUTE('Daļu izvēle'!A299,"0","")</f>
        <v/>
      </c>
      <c r="B302" s="365">
        <f>'Daļu izvēle'!B299</f>
        <v>291</v>
      </c>
      <c r="C302" s="365" t="str">
        <f>'Daļu izvēle'!C299</f>
        <v>Ziemeļlatgale</v>
      </c>
      <c r="D302" s="366" t="str">
        <f>'Daļu izvēle'!D299</f>
        <v>Ludzas</v>
      </c>
      <c r="E302" s="467">
        <f>'Daļu izvēle'!AC299</f>
        <v>60</v>
      </c>
      <c r="F302" s="467">
        <f>'Daļu izvēle'!AD299</f>
        <v>50</v>
      </c>
      <c r="G302" s="125">
        <f>'Daļu izvēle'!AE299</f>
        <v>0</v>
      </c>
      <c r="H302" s="126">
        <f>'Daļu izvēle'!AF299</f>
        <v>0</v>
      </c>
      <c r="I302" s="383"/>
      <c r="J302" s="477">
        <f t="shared" si="32"/>
        <v>0</v>
      </c>
      <c r="K302" s="124" t="str">
        <f>IF($AC302,IF(AND($I302&lt;&gt;"",$I302&lt;&gt;0),ROUND(ROUND($I302,3)*Cenas!$B$39*Cenas!B$43,2),0),"")</f>
        <v/>
      </c>
      <c r="L302" s="124" t="str">
        <f>IF($AC302,IF(AND($I302&lt;&gt;"",$I302&lt;&gt;0),ROUND(ROUND($I302,3)*Cenas!$B$39*Cenas!C$43,2),0),"")</f>
        <v/>
      </c>
      <c r="M302" s="124" t="str">
        <f>IF($AC302,IF(AND($I302&lt;&gt;"",$I302&lt;&gt;0),ROUND(ROUND($I302,3)*Cenas!$B$39*Cenas!D$43,2),0),"")</f>
        <v/>
      </c>
      <c r="N302" s="124" t="str">
        <f>IF($AC302,IF(AND($I302&lt;&gt;"",$I302&lt;&gt;0),ROUND(ROUND($I302,3)*Cenas!$B$39*Cenas!E$43,2),0),"")</f>
        <v/>
      </c>
      <c r="O302" s="124" t="str">
        <f>IF($AC302,IF(AND($I302&lt;&gt;"",$I302&lt;&gt;0),ROUND(ROUND($I302,3)*Cenas!$B$39*Cenas!F$43,2),0),"")</f>
        <v/>
      </c>
      <c r="P302" s="124" t="str">
        <f>IF($AC302,IF(AND($I302&lt;&gt;"",$I302&lt;&gt;0),ROUND(ROUND($I302,3)*Cenas!$B$39*Cenas!G$43,2),0),"")</f>
        <v/>
      </c>
      <c r="Q302" s="124" t="str">
        <f>IF($AC302,IF(AND($I302&lt;&gt;"",$I302&lt;&gt;0),ROUND(ROUND($I302,3)*Cenas!$B$39*Cenas!H$43,2),0),"")</f>
        <v/>
      </c>
      <c r="R302" s="147" t="str">
        <f>IF($AC302,IF(AND($I302&lt;&gt;"",$I302&lt;&gt;0),ROUND(ROUND($I302,3)*Cenas!$B$39*Cenas!I$43,2),0),"")</f>
        <v/>
      </c>
      <c r="U302" s="1" t="e">
        <f t="shared" si="33"/>
        <v>#REF!</v>
      </c>
      <c r="V302" s="1" t="b">
        <f t="shared" si="34"/>
        <v>0</v>
      </c>
      <c r="W302" s="1" t="b">
        <f t="shared" si="35"/>
        <v>0</v>
      </c>
      <c r="X302" s="1" t="e">
        <f>OR(AND(Z302,AA302,#REF!&gt;=0.35*'Daļu izvēle'!J299),NOT(Y302))</f>
        <v>#REF!</v>
      </c>
      <c r="Y302" s="1" t="b">
        <f>AND(NOT(ISBLANK('Daļu izvēle'!AC299)),A302="x")</f>
        <v>0</v>
      </c>
      <c r="Z302" t="b">
        <f t="shared" si="36"/>
        <v>1</v>
      </c>
      <c r="AA302" t="b">
        <f t="shared" si="37"/>
        <v>1</v>
      </c>
      <c r="AC302" s="57" t="b">
        <f>AND($A302="x",'Daļu izvēle'!AC299&lt;&gt;"",'Daļu izvēle'!AC299&lt;&gt;0)</f>
        <v>0</v>
      </c>
      <c r="AD302" s="57" t="b">
        <f t="shared" si="38"/>
        <v>0</v>
      </c>
      <c r="AE302" s="57" t="b">
        <f t="shared" si="39"/>
        <v>1</v>
      </c>
    </row>
    <row r="303" spans="1:31" hidden="1" x14ac:dyDescent="0.3">
      <c r="A303" s="324" t="str">
        <f>SUBSTITUTE('Daļu izvēle'!A300,"0","")</f>
        <v/>
      </c>
      <c r="B303" s="365">
        <f>'Daļu izvēle'!B300</f>
        <v>292</v>
      </c>
      <c r="C303" s="365" t="str">
        <f>'Daļu izvēle'!C300</f>
        <v>Ziemeļlatgale</v>
      </c>
      <c r="D303" s="366" t="str">
        <f>'Daļu izvēle'!D300</f>
        <v>Ludzas</v>
      </c>
      <c r="E303" s="467">
        <f>'Daļu izvēle'!AC300</f>
        <v>0</v>
      </c>
      <c r="F303" s="467">
        <f>'Daļu izvēle'!AD300</f>
        <v>0</v>
      </c>
      <c r="G303" s="125">
        <f>'Daļu izvēle'!AE300</f>
        <v>0</v>
      </c>
      <c r="H303" s="126">
        <f>'Daļu izvēle'!AF300</f>
        <v>0</v>
      </c>
      <c r="I303" s="383"/>
      <c r="J303" s="477">
        <f t="shared" si="32"/>
        <v>0</v>
      </c>
      <c r="K303" s="124" t="str">
        <f>IF($AC303,IF(AND($I303&lt;&gt;"",$I303&lt;&gt;0),ROUND(ROUND($I303,3)*Cenas!$B$39*Cenas!B$43,2),0),"")</f>
        <v/>
      </c>
      <c r="L303" s="124" t="str">
        <f>IF($AC303,IF(AND($I303&lt;&gt;"",$I303&lt;&gt;0),ROUND(ROUND($I303,3)*Cenas!$B$39*Cenas!C$43,2),0),"")</f>
        <v/>
      </c>
      <c r="M303" s="124" t="str">
        <f>IF($AC303,IF(AND($I303&lt;&gt;"",$I303&lt;&gt;0),ROUND(ROUND($I303,3)*Cenas!$B$39*Cenas!D$43,2),0),"")</f>
        <v/>
      </c>
      <c r="N303" s="124" t="str">
        <f>IF($AC303,IF(AND($I303&lt;&gt;"",$I303&lt;&gt;0),ROUND(ROUND($I303,3)*Cenas!$B$39*Cenas!E$43,2),0),"")</f>
        <v/>
      </c>
      <c r="O303" s="124" t="str">
        <f>IF($AC303,IF(AND($I303&lt;&gt;"",$I303&lt;&gt;0),ROUND(ROUND($I303,3)*Cenas!$B$39*Cenas!F$43,2),0),"")</f>
        <v/>
      </c>
      <c r="P303" s="124" t="str">
        <f>IF($AC303,IF(AND($I303&lt;&gt;"",$I303&lt;&gt;0),ROUND(ROUND($I303,3)*Cenas!$B$39*Cenas!G$43,2),0),"")</f>
        <v/>
      </c>
      <c r="Q303" s="124" t="str">
        <f>IF($AC303,IF(AND($I303&lt;&gt;"",$I303&lt;&gt;0),ROUND(ROUND($I303,3)*Cenas!$B$39*Cenas!H$43,2),0),"")</f>
        <v/>
      </c>
      <c r="R303" s="147" t="str">
        <f>IF($AC303,IF(AND($I303&lt;&gt;"",$I303&lt;&gt;0),ROUND(ROUND($I303,3)*Cenas!$B$39*Cenas!I$43,2),0),"")</f>
        <v/>
      </c>
      <c r="U303" s="1" t="e">
        <f t="shared" si="33"/>
        <v>#REF!</v>
      </c>
      <c r="V303" s="1" t="b">
        <f t="shared" si="34"/>
        <v>0</v>
      </c>
      <c r="W303" s="1" t="b">
        <f t="shared" si="35"/>
        <v>0</v>
      </c>
      <c r="X303" s="1" t="e">
        <f>OR(AND(Z303,AA303,#REF!&gt;=0.35*'Daļu izvēle'!J300),NOT(Y303))</f>
        <v>#REF!</v>
      </c>
      <c r="Y303" s="1" t="b">
        <f>AND(NOT(ISBLANK('Daļu izvēle'!AC300)),A303="x")</f>
        <v>0</v>
      </c>
      <c r="Z303" t="b">
        <f t="shared" si="36"/>
        <v>1</v>
      </c>
      <c r="AA303" t="b">
        <f t="shared" si="37"/>
        <v>1</v>
      </c>
      <c r="AC303" s="57" t="b">
        <f>AND($A303="x",'Daļu izvēle'!AC300&lt;&gt;"",'Daļu izvēle'!AC300&lt;&gt;0)</f>
        <v>0</v>
      </c>
      <c r="AD303" s="57" t="b">
        <f t="shared" si="38"/>
        <v>0</v>
      </c>
      <c r="AE303" s="57" t="b">
        <f t="shared" si="39"/>
        <v>1</v>
      </c>
    </row>
    <row r="304" spans="1:31" hidden="1" x14ac:dyDescent="0.3">
      <c r="A304" s="324" t="str">
        <f>SUBSTITUTE('Daļu izvēle'!A301,"0","")</f>
        <v/>
      </c>
      <c r="B304" s="365">
        <f>'Daļu izvēle'!B301</f>
        <v>293</v>
      </c>
      <c r="C304" s="365" t="str">
        <f>'Daļu izvēle'!C301</f>
        <v>Ziemeļlatgale</v>
      </c>
      <c r="D304" s="366" t="str">
        <f>'Daļu izvēle'!D301</f>
        <v>Ludzas</v>
      </c>
      <c r="E304" s="467">
        <f>'Daļu izvēle'!AC301</f>
        <v>0</v>
      </c>
      <c r="F304" s="467">
        <f>'Daļu izvēle'!AD301</f>
        <v>0</v>
      </c>
      <c r="G304" s="125">
        <f>'Daļu izvēle'!AE301</f>
        <v>0</v>
      </c>
      <c r="H304" s="126">
        <f>'Daļu izvēle'!AF301</f>
        <v>0</v>
      </c>
      <c r="I304" s="383"/>
      <c r="J304" s="477">
        <f t="shared" si="32"/>
        <v>0</v>
      </c>
      <c r="K304" s="124" t="str">
        <f>IF($AC304,IF(AND($I304&lt;&gt;"",$I304&lt;&gt;0),ROUND(ROUND($I304,3)*Cenas!$B$39*Cenas!B$43,2),0),"")</f>
        <v/>
      </c>
      <c r="L304" s="124" t="str">
        <f>IF($AC304,IF(AND($I304&lt;&gt;"",$I304&lt;&gt;0),ROUND(ROUND($I304,3)*Cenas!$B$39*Cenas!C$43,2),0),"")</f>
        <v/>
      </c>
      <c r="M304" s="124" t="str">
        <f>IF($AC304,IF(AND($I304&lt;&gt;"",$I304&lt;&gt;0),ROUND(ROUND($I304,3)*Cenas!$B$39*Cenas!D$43,2),0),"")</f>
        <v/>
      </c>
      <c r="N304" s="124" t="str">
        <f>IF($AC304,IF(AND($I304&lt;&gt;"",$I304&lt;&gt;0),ROUND(ROUND($I304,3)*Cenas!$B$39*Cenas!E$43,2),0),"")</f>
        <v/>
      </c>
      <c r="O304" s="124" t="str">
        <f>IF($AC304,IF(AND($I304&lt;&gt;"",$I304&lt;&gt;0),ROUND(ROUND($I304,3)*Cenas!$B$39*Cenas!F$43,2),0),"")</f>
        <v/>
      </c>
      <c r="P304" s="124" t="str">
        <f>IF($AC304,IF(AND($I304&lt;&gt;"",$I304&lt;&gt;0),ROUND(ROUND($I304,3)*Cenas!$B$39*Cenas!G$43,2),0),"")</f>
        <v/>
      </c>
      <c r="Q304" s="124" t="str">
        <f>IF($AC304,IF(AND($I304&lt;&gt;"",$I304&lt;&gt;0),ROUND(ROUND($I304,3)*Cenas!$B$39*Cenas!H$43,2),0),"")</f>
        <v/>
      </c>
      <c r="R304" s="147" t="str">
        <f>IF($AC304,IF(AND($I304&lt;&gt;"",$I304&lt;&gt;0),ROUND(ROUND($I304,3)*Cenas!$B$39*Cenas!I$43,2),0),"")</f>
        <v/>
      </c>
      <c r="U304" s="1" t="e">
        <f t="shared" si="33"/>
        <v>#REF!</v>
      </c>
      <c r="V304" s="1" t="b">
        <f t="shared" si="34"/>
        <v>0</v>
      </c>
      <c r="W304" s="1" t="b">
        <f t="shared" si="35"/>
        <v>0</v>
      </c>
      <c r="X304" s="1" t="e">
        <f>OR(AND(Z304,AA304,#REF!&gt;=0.35*'Daļu izvēle'!J301),NOT(Y304))</f>
        <v>#REF!</v>
      </c>
      <c r="Y304" s="1" t="b">
        <f>AND(NOT(ISBLANK('Daļu izvēle'!AC301)),A304="x")</f>
        <v>0</v>
      </c>
      <c r="Z304" t="b">
        <f t="shared" si="36"/>
        <v>1</v>
      </c>
      <c r="AA304" t="b">
        <f t="shared" si="37"/>
        <v>1</v>
      </c>
      <c r="AC304" s="57" t="b">
        <f>AND($A304="x",'Daļu izvēle'!AC301&lt;&gt;"",'Daļu izvēle'!AC301&lt;&gt;0)</f>
        <v>0</v>
      </c>
      <c r="AD304" s="57" t="b">
        <f t="shared" si="38"/>
        <v>0</v>
      </c>
      <c r="AE304" s="57" t="b">
        <f t="shared" si="39"/>
        <v>1</v>
      </c>
    </row>
    <row r="305" spans="1:31" hidden="1" x14ac:dyDescent="0.3">
      <c r="A305" s="324" t="str">
        <f>SUBSTITUTE('Daļu izvēle'!A302,"0","")</f>
        <v/>
      </c>
      <c r="B305" s="365">
        <f>'Daļu izvēle'!B302</f>
        <v>294</v>
      </c>
      <c r="C305" s="365" t="str">
        <f>'Daļu izvēle'!C302</f>
        <v>Ziemeļlatgale</v>
      </c>
      <c r="D305" s="366" t="str">
        <f>'Daļu izvēle'!D302</f>
        <v>Ludzas</v>
      </c>
      <c r="E305" s="467">
        <f>'Daļu izvēle'!AC302</f>
        <v>0</v>
      </c>
      <c r="F305" s="467">
        <f>'Daļu izvēle'!AD302</f>
        <v>0</v>
      </c>
      <c r="G305" s="125">
        <f>'Daļu izvēle'!AE302</f>
        <v>0</v>
      </c>
      <c r="H305" s="126">
        <f>'Daļu izvēle'!AF302</f>
        <v>0</v>
      </c>
      <c r="I305" s="383"/>
      <c r="J305" s="477">
        <f t="shared" si="32"/>
        <v>0</v>
      </c>
      <c r="K305" s="124" t="str">
        <f>IF($AC305,IF(AND($I305&lt;&gt;"",$I305&lt;&gt;0),ROUND(ROUND($I305,3)*Cenas!$B$39*Cenas!B$43,2),0),"")</f>
        <v/>
      </c>
      <c r="L305" s="124" t="str">
        <f>IF($AC305,IF(AND($I305&lt;&gt;"",$I305&lt;&gt;0),ROUND(ROUND($I305,3)*Cenas!$B$39*Cenas!C$43,2),0),"")</f>
        <v/>
      </c>
      <c r="M305" s="124" t="str">
        <f>IF($AC305,IF(AND($I305&lt;&gt;"",$I305&lt;&gt;0),ROUND(ROUND($I305,3)*Cenas!$B$39*Cenas!D$43,2),0),"")</f>
        <v/>
      </c>
      <c r="N305" s="124" t="str">
        <f>IF($AC305,IF(AND($I305&lt;&gt;"",$I305&lt;&gt;0),ROUND(ROUND($I305,3)*Cenas!$B$39*Cenas!E$43,2),0),"")</f>
        <v/>
      </c>
      <c r="O305" s="124" t="str">
        <f>IF($AC305,IF(AND($I305&lt;&gt;"",$I305&lt;&gt;0),ROUND(ROUND($I305,3)*Cenas!$B$39*Cenas!F$43,2),0),"")</f>
        <v/>
      </c>
      <c r="P305" s="124" t="str">
        <f>IF($AC305,IF(AND($I305&lt;&gt;"",$I305&lt;&gt;0),ROUND(ROUND($I305,3)*Cenas!$B$39*Cenas!G$43,2),0),"")</f>
        <v/>
      </c>
      <c r="Q305" s="124" t="str">
        <f>IF($AC305,IF(AND($I305&lt;&gt;"",$I305&lt;&gt;0),ROUND(ROUND($I305,3)*Cenas!$B$39*Cenas!H$43,2),0),"")</f>
        <v/>
      </c>
      <c r="R305" s="147" t="str">
        <f>IF($AC305,IF(AND($I305&lt;&gt;"",$I305&lt;&gt;0),ROUND(ROUND($I305,3)*Cenas!$B$39*Cenas!I$43,2),0),"")</f>
        <v/>
      </c>
      <c r="U305" s="1" t="e">
        <f t="shared" si="33"/>
        <v>#REF!</v>
      </c>
      <c r="V305" s="1" t="b">
        <f t="shared" si="34"/>
        <v>0</v>
      </c>
      <c r="W305" s="1" t="b">
        <f t="shared" si="35"/>
        <v>0</v>
      </c>
      <c r="X305" s="1" t="e">
        <f>OR(AND(Z305,AA305,#REF!&gt;=0.35*'Daļu izvēle'!J302),NOT(Y305))</f>
        <v>#REF!</v>
      </c>
      <c r="Y305" s="1" t="b">
        <f>AND(NOT(ISBLANK('Daļu izvēle'!AC302)),A305="x")</f>
        <v>0</v>
      </c>
      <c r="Z305" t="b">
        <f t="shared" si="36"/>
        <v>1</v>
      </c>
      <c r="AA305" t="b">
        <f t="shared" si="37"/>
        <v>1</v>
      </c>
      <c r="AC305" s="57" t="b">
        <f>AND($A305="x",'Daļu izvēle'!AC302&lt;&gt;"",'Daļu izvēle'!AC302&lt;&gt;0)</f>
        <v>0</v>
      </c>
      <c r="AD305" s="57" t="b">
        <f t="shared" si="38"/>
        <v>0</v>
      </c>
      <c r="AE305" s="57" t="b">
        <f t="shared" si="39"/>
        <v>1</v>
      </c>
    </row>
  </sheetData>
  <sheetProtection algorithmName="SHA-512" hashValue="JBDk4vaNhqrmcHsI7HMbUWngMGbTx6/9LtiGbCAcMtEBGT91rCoeZBj48ry2n3UBnoLjLsD9MZq5h+Yb4vbRGA==" saltValue="cCz+G5Njh8KUWwbRanRbmg==" spinCount="100000" sheet="1" objects="1" scenarios="1" autoFilter="0"/>
  <autoFilter ref="A11:D305" xr:uid="{2F9C54D5-8576-4053-BDB0-6B7A08219055}">
    <filterColumn colId="0">
      <customFilters>
        <customFilter operator="notEqual" val=" "/>
      </customFilters>
    </filterColumn>
  </autoFilter>
  <mergeCells count="15">
    <mergeCell ref="U2:AA2"/>
    <mergeCell ref="D10:D11"/>
    <mergeCell ref="C10:C11"/>
    <mergeCell ref="A1:L1"/>
    <mergeCell ref="A3:D3"/>
    <mergeCell ref="A4:L4"/>
    <mergeCell ref="A5:L5"/>
    <mergeCell ref="B10:B11"/>
    <mergeCell ref="A10:A11"/>
    <mergeCell ref="E10:H10"/>
    <mergeCell ref="I10:I11"/>
    <mergeCell ref="J10:J11"/>
    <mergeCell ref="A9:R9"/>
    <mergeCell ref="K10:N10"/>
    <mergeCell ref="O10:R10"/>
  </mergeCells>
  <conditionalFormatting sqref="I12:I305">
    <cfRule type="expression" dxfId="5" priority="2">
      <formula>AND($AC12=TRUE,$I12&lt;&gt;"",$I12&lt;&gt;0)</formula>
    </cfRule>
    <cfRule type="expression" dxfId="4" priority="3">
      <formula>AND($AC12=TRUE,$I12="",$I12=0)</formula>
    </cfRule>
  </conditionalFormatting>
  <conditionalFormatting sqref="K12:R305">
    <cfRule type="expression" dxfId="3" priority="1">
      <formula>$AC12=TRUE</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2:I305" xr:uid="{4FFD8B41-768E-448F-838A-6031B7DCF3E2}">
      <formula1>AND($AC12=TRUE,$I12&gt;0)</formula1>
    </dataValidation>
  </dataValidations>
  <pageMargins left="0.25" right="0.25" top="0.75" bottom="0.75" header="0.3" footer="0.3"/>
  <pageSetup paperSize="9" fitToHeight="0" orientation="portrait" r:id="rId1"/>
  <legacyDrawing r:id="rId2"/>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xr:uid="{D7729A44-8AAB-404B-9AC2-12DBEADCD6C7}">
          <x14:formula1>
            <xm:f>IF(AND(NOT(ISBLANK('Daļu izvēle'!AO12)),NOT(V12),Y12),IF((K12+R12)/2 &gt; 'Daļu izvēle'!V12*0.46,0))</xm:f>
          </x14:formula1>
          <xm:sqref>AB12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F1B2F-A494-4168-BC88-3243248D96EE}">
  <sheetPr codeName="Sheet15" filterMode="1">
    <tabColor rgb="FF93E7E0"/>
  </sheetPr>
  <dimension ref="A1:AQ307"/>
  <sheetViews>
    <sheetView showGridLines="0" zoomScale="90" zoomScaleNormal="90" workbookViewId="0">
      <pane ySplit="13" topLeftCell="A308" activePane="bottomLeft" state="frozen"/>
      <selection pane="bottomLeft" activeCell="A9" sqref="A9:A13"/>
    </sheetView>
  </sheetViews>
  <sheetFormatPr defaultRowHeight="14.4" x14ac:dyDescent="0.3"/>
  <cols>
    <col min="1" max="1" width="12.5546875" style="371" customWidth="1"/>
    <col min="2" max="2" width="10.5546875" style="359" customWidth="1"/>
    <col min="3" max="3" width="12.109375" style="359" customWidth="1"/>
    <col min="4" max="4" width="17.109375" style="372" customWidth="1"/>
    <col min="5" max="6" width="7.5546875" style="359" customWidth="1"/>
    <col min="7" max="7" width="7.5546875" hidden="1" customWidth="1"/>
    <col min="8" max="8" width="5.5546875" hidden="1" customWidth="1"/>
    <col min="9" max="10" width="12.33203125" style="359" customWidth="1"/>
    <col min="11" max="32" width="10.5546875" style="359" customWidth="1"/>
    <col min="33" max="33" width="18" style="359" customWidth="1"/>
    <col min="34" max="38" width="9.109375" hidden="1" customWidth="1"/>
    <col min="39" max="39" width="11" hidden="1" customWidth="1"/>
    <col min="40" max="40" width="8.88671875" hidden="1" customWidth="1"/>
    <col min="41" max="43" width="8.88671875" style="56" hidden="1" customWidth="1"/>
    <col min="44" max="44" width="8.88671875" style="359" customWidth="1"/>
    <col min="45" max="16384" width="8.88671875" style="359"/>
  </cols>
  <sheetData>
    <row r="1" spans="1:43" x14ac:dyDescent="0.3">
      <c r="A1" s="261" t="s">
        <v>147</v>
      </c>
      <c r="B1" s="261"/>
      <c r="C1" s="261"/>
      <c r="D1" s="261"/>
      <c r="E1" s="261"/>
      <c r="F1" s="261"/>
      <c r="G1" s="261"/>
      <c r="H1" s="266"/>
      <c r="I1" s="261"/>
      <c r="J1" s="261"/>
      <c r="K1" s="456"/>
      <c r="L1" s="456"/>
      <c r="M1" s="313"/>
      <c r="N1" s="313"/>
      <c r="O1" s="313"/>
      <c r="P1" s="313"/>
      <c r="Q1" s="313"/>
      <c r="R1" s="313"/>
      <c r="S1" s="313"/>
      <c r="T1" s="313"/>
      <c r="U1" s="313"/>
      <c r="V1" s="313"/>
      <c r="W1" s="313"/>
      <c r="X1" s="313"/>
      <c r="Y1" s="313"/>
      <c r="Z1" s="313"/>
      <c r="AA1" s="313"/>
      <c r="AB1" s="313"/>
      <c r="AC1" s="313"/>
      <c r="AD1" s="313"/>
      <c r="AE1" s="313"/>
      <c r="AF1" s="313"/>
      <c r="AG1" s="313"/>
    </row>
    <row r="2" spans="1:43" x14ac:dyDescent="0.3">
      <c r="A2" s="483"/>
      <c r="B2" s="484"/>
      <c r="C2" s="355"/>
      <c r="D2" s="386"/>
      <c r="E2" s="355"/>
      <c r="F2" s="355"/>
      <c r="G2" s="26"/>
      <c r="H2" s="18"/>
      <c r="I2" s="355"/>
      <c r="J2" s="355"/>
      <c r="K2" s="355"/>
      <c r="L2" s="355"/>
      <c r="M2" s="329"/>
      <c r="N2" s="329"/>
      <c r="O2" s="329"/>
      <c r="P2" s="329"/>
      <c r="Q2" s="329"/>
      <c r="R2" s="329"/>
      <c r="S2" s="329"/>
      <c r="T2" s="329"/>
      <c r="U2" s="329"/>
      <c r="V2" s="329"/>
      <c r="W2" s="329"/>
      <c r="X2" s="329"/>
      <c r="Y2" s="329"/>
      <c r="Z2" s="329"/>
      <c r="AA2" s="329"/>
      <c r="AB2" s="329"/>
      <c r="AC2" s="329"/>
      <c r="AD2" s="329"/>
      <c r="AE2" s="329"/>
      <c r="AF2" s="329"/>
      <c r="AG2" s="329"/>
      <c r="AI2" s="15" t="s">
        <v>81</v>
      </c>
    </row>
    <row r="3" spans="1:43" x14ac:dyDescent="0.3">
      <c r="A3" s="485" t="s">
        <v>148</v>
      </c>
      <c r="B3" s="485"/>
      <c r="C3" s="485"/>
      <c r="D3" s="485"/>
      <c r="E3" s="458"/>
      <c r="F3" s="458"/>
      <c r="G3" s="66"/>
      <c r="H3" s="66"/>
      <c r="I3" s="458"/>
      <c r="J3" s="458"/>
      <c r="K3" s="458"/>
      <c r="L3" s="458"/>
      <c r="M3" s="329"/>
      <c r="N3" s="329"/>
      <c r="O3" s="329"/>
      <c r="P3" s="329"/>
      <c r="Q3" s="329"/>
      <c r="R3" s="329"/>
      <c r="S3" s="329"/>
      <c r="T3" s="329"/>
      <c r="U3" s="329"/>
      <c r="V3" s="329"/>
      <c r="W3" s="329"/>
      <c r="X3" s="329"/>
      <c r="Y3" s="329"/>
      <c r="Z3" s="329"/>
      <c r="AA3" s="329"/>
      <c r="AB3" s="329"/>
      <c r="AC3" s="329"/>
      <c r="AD3" s="329"/>
      <c r="AE3" s="329"/>
      <c r="AF3" s="329"/>
      <c r="AG3" s="329"/>
    </row>
    <row r="4" spans="1:43" ht="45" customHeight="1" x14ac:dyDescent="0.3">
      <c r="A4" s="512" t="s">
        <v>158</v>
      </c>
      <c r="B4" s="512"/>
      <c r="C4" s="512"/>
      <c r="D4" s="512"/>
      <c r="E4" s="512"/>
      <c r="F4" s="512"/>
      <c r="G4" s="269"/>
      <c r="H4" s="270"/>
      <c r="I4" s="512"/>
      <c r="J4" s="512"/>
      <c r="K4" s="512"/>
      <c r="L4" s="512"/>
      <c r="M4" s="313"/>
      <c r="N4" s="313"/>
      <c r="O4" s="313"/>
      <c r="P4" s="313"/>
      <c r="Q4" s="313"/>
      <c r="R4" s="313"/>
      <c r="S4" s="313"/>
      <c r="T4" s="313"/>
      <c r="U4" s="313"/>
      <c r="V4" s="313"/>
      <c r="W4" s="313"/>
      <c r="X4" s="313"/>
      <c r="Y4" s="313"/>
      <c r="Z4" s="313"/>
      <c r="AA4" s="313"/>
      <c r="AB4" s="313"/>
      <c r="AC4" s="313"/>
      <c r="AD4" s="313"/>
      <c r="AE4" s="313"/>
      <c r="AF4" s="313"/>
      <c r="AG4" s="313"/>
    </row>
    <row r="5" spans="1:43" ht="15.6" customHeight="1" x14ac:dyDescent="0.3">
      <c r="A5" s="237" t="s">
        <v>150</v>
      </c>
      <c r="B5" s="237"/>
      <c r="C5" s="237"/>
      <c r="D5" s="237"/>
      <c r="E5" s="237"/>
      <c r="F5" s="237"/>
      <c r="G5" s="237"/>
      <c r="H5" s="245"/>
      <c r="I5" s="237"/>
      <c r="J5" s="237"/>
      <c r="K5" s="237"/>
      <c r="L5" s="237"/>
      <c r="M5" s="492"/>
      <c r="N5" s="492"/>
      <c r="O5" s="492"/>
      <c r="P5" s="492"/>
      <c r="Q5" s="492"/>
      <c r="R5" s="492"/>
      <c r="S5" s="492"/>
      <c r="T5" s="492"/>
      <c r="U5" s="492"/>
      <c r="V5" s="492"/>
      <c r="W5" s="492"/>
      <c r="X5" s="492"/>
      <c r="Y5" s="492"/>
      <c r="Z5" s="492"/>
      <c r="AA5" s="492"/>
      <c r="AB5" s="492"/>
      <c r="AC5" s="492"/>
      <c r="AD5" s="492"/>
      <c r="AE5" s="492"/>
      <c r="AF5" s="492"/>
      <c r="AG5" s="313"/>
    </row>
    <row r="6" spans="1:43" ht="15.6" customHeight="1" x14ac:dyDescent="0.3">
      <c r="A6" s="486"/>
      <c r="B6" s="487"/>
      <c r="C6" s="487"/>
      <c r="D6" s="488"/>
      <c r="E6" s="487"/>
      <c r="F6" s="487"/>
      <c r="G6" s="32"/>
      <c r="H6" s="32"/>
      <c r="I6" s="487"/>
      <c r="J6" s="487"/>
      <c r="K6" s="487"/>
      <c r="L6" s="487"/>
      <c r="M6" s="487"/>
      <c r="N6" s="487"/>
      <c r="O6" s="487"/>
      <c r="P6" s="487"/>
      <c r="Q6" s="487"/>
      <c r="R6" s="487"/>
      <c r="S6" s="487"/>
      <c r="T6" s="487"/>
      <c r="U6" s="487"/>
      <c r="V6" s="487"/>
      <c r="W6" s="487"/>
      <c r="X6" s="487"/>
      <c r="Y6" s="487"/>
      <c r="Z6" s="487"/>
      <c r="AA6" s="487"/>
      <c r="AB6" s="487"/>
      <c r="AC6" s="487"/>
      <c r="AD6" s="487"/>
      <c r="AE6" s="487"/>
      <c r="AF6" s="487"/>
      <c r="AG6" s="313"/>
    </row>
    <row r="7" spans="1:43" ht="30" customHeight="1" thickBot="1" x14ac:dyDescent="0.35">
      <c r="A7" s="312"/>
      <c r="B7" s="313"/>
      <c r="C7" s="313"/>
      <c r="D7" s="311"/>
      <c r="E7" s="313"/>
      <c r="F7" s="313"/>
      <c r="G7" s="15"/>
      <c r="H7" s="15"/>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row>
    <row r="8" spans="1:43" ht="15" customHeight="1" thickBot="1" x14ac:dyDescent="0.35">
      <c r="A8" s="513" t="s">
        <v>194</v>
      </c>
      <c r="B8" s="514"/>
      <c r="C8" s="514"/>
      <c r="D8" s="515"/>
      <c r="E8" s="514"/>
      <c r="F8" s="514"/>
      <c r="G8" s="267"/>
      <c r="H8" s="267"/>
      <c r="I8" s="514"/>
      <c r="J8" s="514"/>
      <c r="K8" s="514"/>
      <c r="L8" s="514"/>
      <c r="M8" s="514"/>
      <c r="N8" s="514"/>
      <c r="O8" s="514"/>
      <c r="P8" s="514"/>
      <c r="Q8" s="514"/>
      <c r="R8" s="514"/>
      <c r="S8" s="514"/>
      <c r="T8" s="514"/>
      <c r="U8" s="514"/>
      <c r="V8" s="514"/>
      <c r="W8" s="514"/>
      <c r="X8" s="514"/>
      <c r="Y8" s="514"/>
      <c r="Z8" s="514"/>
      <c r="AA8" s="514"/>
      <c r="AB8" s="514"/>
      <c r="AC8" s="514"/>
      <c r="AD8" s="514"/>
      <c r="AE8" s="514"/>
      <c r="AF8" s="516"/>
    </row>
    <row r="9" spans="1:43" ht="34.200000000000003" customHeight="1" x14ac:dyDescent="0.3">
      <c r="A9" s="461" t="s">
        <v>20</v>
      </c>
      <c r="B9" s="462" t="s">
        <v>0</v>
      </c>
      <c r="C9" s="462" t="s">
        <v>1</v>
      </c>
      <c r="D9" s="462" t="s">
        <v>15</v>
      </c>
      <c r="E9" s="315" t="s">
        <v>184</v>
      </c>
      <c r="F9" s="315"/>
      <c r="G9" s="233"/>
      <c r="H9" s="234"/>
      <c r="I9" s="493" t="s">
        <v>155</v>
      </c>
      <c r="J9" s="494" t="s">
        <v>185</v>
      </c>
      <c r="K9" s="495" t="s">
        <v>233</v>
      </c>
      <c r="L9" s="495"/>
      <c r="M9" s="495"/>
      <c r="N9" s="495"/>
      <c r="O9" s="495"/>
      <c r="P9" s="495"/>
      <c r="Q9" s="495"/>
      <c r="R9" s="495"/>
      <c r="S9" s="375"/>
      <c r="T9" s="496" t="s">
        <v>234</v>
      </c>
      <c r="U9" s="495"/>
      <c r="V9" s="495"/>
      <c r="W9" s="495"/>
      <c r="X9" s="495"/>
      <c r="Y9" s="495"/>
      <c r="Z9" s="495"/>
      <c r="AA9" s="495"/>
      <c r="AB9" s="375"/>
      <c r="AC9" s="315" t="s">
        <v>235</v>
      </c>
      <c r="AD9" s="315"/>
      <c r="AE9" s="315"/>
      <c r="AF9" s="376"/>
    </row>
    <row r="10" spans="1:43" ht="15" customHeight="1" x14ac:dyDescent="0.3">
      <c r="A10" s="489"/>
      <c r="B10" s="490"/>
      <c r="C10" s="490"/>
      <c r="D10" s="490"/>
      <c r="E10" s="502"/>
      <c r="F10" s="502"/>
      <c r="G10" s="271"/>
      <c r="H10" s="268"/>
      <c r="I10" s="497"/>
      <c r="J10" s="498"/>
      <c r="K10" s="499" t="s">
        <v>136</v>
      </c>
      <c r="L10" s="499"/>
      <c r="M10" s="499"/>
      <c r="N10" s="499"/>
      <c r="O10" s="499"/>
      <c r="P10" s="499"/>
      <c r="Q10" s="499"/>
      <c r="R10" s="499"/>
      <c r="S10" s="500"/>
      <c r="T10" s="501" t="s">
        <v>136</v>
      </c>
      <c r="U10" s="499"/>
      <c r="V10" s="499"/>
      <c r="W10" s="499"/>
      <c r="X10" s="499"/>
      <c r="Y10" s="499"/>
      <c r="Z10" s="499"/>
      <c r="AA10" s="499"/>
      <c r="AB10" s="500"/>
      <c r="AC10" s="502"/>
      <c r="AD10" s="502"/>
      <c r="AE10" s="502"/>
      <c r="AF10" s="503"/>
    </row>
    <row r="11" spans="1:43" ht="15" customHeight="1" x14ac:dyDescent="0.3">
      <c r="A11" s="489"/>
      <c r="B11" s="490"/>
      <c r="C11" s="490"/>
      <c r="D11" s="490"/>
      <c r="E11" s="502"/>
      <c r="F11" s="502"/>
      <c r="G11" s="271"/>
      <c r="H11" s="268"/>
      <c r="I11" s="497"/>
      <c r="J11" s="498"/>
      <c r="K11" s="500" t="s">
        <v>137</v>
      </c>
      <c r="L11" s="502"/>
      <c r="M11" s="502"/>
      <c r="N11" s="502" t="s">
        <v>138</v>
      </c>
      <c r="O11" s="502"/>
      <c r="P11" s="502"/>
      <c r="Q11" s="502" t="s">
        <v>139</v>
      </c>
      <c r="R11" s="502"/>
      <c r="S11" s="502"/>
      <c r="T11" s="502" t="s">
        <v>137</v>
      </c>
      <c r="U11" s="502"/>
      <c r="V11" s="502"/>
      <c r="W11" s="502" t="s">
        <v>138</v>
      </c>
      <c r="X11" s="502"/>
      <c r="Y11" s="502"/>
      <c r="Z11" s="502" t="s">
        <v>139</v>
      </c>
      <c r="AA11" s="502"/>
      <c r="AB11" s="502"/>
      <c r="AC11" s="502"/>
      <c r="AD11" s="502"/>
      <c r="AE11" s="502"/>
      <c r="AF11" s="503"/>
    </row>
    <row r="12" spans="1:43" ht="15" customHeight="1" x14ac:dyDescent="0.3">
      <c r="A12" s="489"/>
      <c r="B12" s="490"/>
      <c r="C12" s="490"/>
      <c r="D12" s="490"/>
      <c r="E12" s="502"/>
      <c r="F12" s="502"/>
      <c r="G12" s="271"/>
      <c r="H12" s="268"/>
      <c r="I12" s="497"/>
      <c r="J12" s="498"/>
      <c r="K12" s="499" t="s">
        <v>152</v>
      </c>
      <c r="L12" s="499"/>
      <c r="M12" s="499"/>
      <c r="N12" s="499"/>
      <c r="O12" s="499"/>
      <c r="P12" s="499"/>
      <c r="Q12" s="499"/>
      <c r="R12" s="499"/>
      <c r="S12" s="500"/>
      <c r="T12" s="504" t="s">
        <v>152</v>
      </c>
      <c r="U12" s="504"/>
      <c r="V12" s="504"/>
      <c r="W12" s="504"/>
      <c r="X12" s="504"/>
      <c r="Y12" s="504"/>
      <c r="Z12" s="504"/>
      <c r="AA12" s="504"/>
      <c r="AB12" s="504"/>
      <c r="AC12" s="504" t="s">
        <v>152</v>
      </c>
      <c r="AD12" s="504"/>
      <c r="AE12" s="504"/>
      <c r="AF12" s="505"/>
    </row>
    <row r="13" spans="1:43" ht="19.5" customHeight="1" thickBot="1" x14ac:dyDescent="0.35">
      <c r="A13" s="463"/>
      <c r="B13" s="464"/>
      <c r="C13" s="464"/>
      <c r="D13" s="464"/>
      <c r="E13" s="491">
        <f>'Daļu izvēle'!AI8</f>
        <v>2027</v>
      </c>
      <c r="F13" s="491">
        <f>'Daļu izvēle'!AJ8</f>
        <v>2028</v>
      </c>
      <c r="G13" s="127">
        <f>'Daļu izvēle'!AK8</f>
        <v>2028</v>
      </c>
      <c r="H13" s="128">
        <f>'Daļu izvēle'!AL8</f>
        <v>2027</v>
      </c>
      <c r="I13" s="506"/>
      <c r="J13" s="507"/>
      <c r="K13" s="474">
        <v>0.5</v>
      </c>
      <c r="L13" s="465">
        <v>1</v>
      </c>
      <c r="M13" s="465">
        <v>1.5</v>
      </c>
      <c r="N13" s="465">
        <v>0.5</v>
      </c>
      <c r="O13" s="465">
        <v>1</v>
      </c>
      <c r="P13" s="465">
        <v>1.5</v>
      </c>
      <c r="Q13" s="465">
        <v>0.5</v>
      </c>
      <c r="R13" s="465">
        <v>1</v>
      </c>
      <c r="S13" s="465">
        <v>0.5</v>
      </c>
      <c r="T13" s="465">
        <v>0.5</v>
      </c>
      <c r="U13" s="465">
        <v>1</v>
      </c>
      <c r="V13" s="465">
        <v>1.5</v>
      </c>
      <c r="W13" s="465">
        <v>0.5</v>
      </c>
      <c r="X13" s="465">
        <v>1</v>
      </c>
      <c r="Y13" s="465">
        <v>1.5</v>
      </c>
      <c r="Z13" s="465">
        <v>0.5</v>
      </c>
      <c r="AA13" s="465">
        <v>1</v>
      </c>
      <c r="AB13" s="465">
        <v>1.5</v>
      </c>
      <c r="AC13" s="465">
        <v>0.5</v>
      </c>
      <c r="AD13" s="465">
        <v>1</v>
      </c>
      <c r="AE13" s="465">
        <v>1.5</v>
      </c>
      <c r="AF13" s="475">
        <v>2</v>
      </c>
      <c r="AH13" s="19" t="s">
        <v>39</v>
      </c>
      <c r="AI13" s="19" t="s">
        <v>40</v>
      </c>
      <c r="AJ13" s="19" t="s">
        <v>36</v>
      </c>
      <c r="AK13" s="19" t="s">
        <v>38</v>
      </c>
      <c r="AL13" s="19" t="s">
        <v>37</v>
      </c>
      <c r="AM13" s="19" t="s">
        <v>32</v>
      </c>
      <c r="AO13" s="60" t="s">
        <v>153</v>
      </c>
      <c r="AP13" s="60" t="s">
        <v>143</v>
      </c>
      <c r="AQ13" s="56" t="s">
        <v>161</v>
      </c>
    </row>
    <row r="14" spans="1:43" hidden="1" x14ac:dyDescent="0.3">
      <c r="A14" s="410" t="str">
        <f>SUBSTITUTE('Daļu izvēle'!A9,"0","")</f>
        <v/>
      </c>
      <c r="B14" s="365">
        <f>'Daļu izvēle'!B9</f>
        <v>1</v>
      </c>
      <c r="C14" s="365" t="str">
        <f>'Daļu izvēle'!C9</f>
        <v>Austrumvidzeme</v>
      </c>
      <c r="D14" s="366" t="str">
        <f>'Daļu izvēle'!D9</f>
        <v>Ērģemes</v>
      </c>
      <c r="E14" s="510">
        <f>'Daļu izvēle'!AI9</f>
        <v>0</v>
      </c>
      <c r="F14" s="510">
        <f>'Daļu izvēle'!AJ9</f>
        <v>0</v>
      </c>
      <c r="G14" s="129">
        <f>'Daļu izvēle'!AK9</f>
        <v>0</v>
      </c>
      <c r="H14" s="130">
        <f>'Daļu izvēle'!AL9</f>
        <v>0</v>
      </c>
      <c r="I14" s="341"/>
      <c r="J14" s="508">
        <f>IF(AND(K14&lt;&gt;"",L14&lt;&gt;"",M14&lt;&gt;"",N14&lt;&gt;"",O14&lt;&gt;"",P14&lt;&gt;"",Q14&lt;&gt;"",R14&lt;&gt;"",S14&lt;&gt;"",T14&lt;&gt;"",U14&lt;&gt;"",V14&lt;&gt;"",W14&lt;&gt;"",X14&lt;&gt;"",Y14&lt;&gt;"",Z14&lt;&gt;"",AA14&lt;&gt;"",AB14&lt;&gt;"",AC14&lt;&gt;"",AD14&lt;&gt;"",AE14&lt;&gt;"",AF14&lt;&gt;""),ROUND(AVERAGE(K14:AF14),2),0)</f>
        <v>0</v>
      </c>
      <c r="K14" s="145" t="str">
        <f>IF($AO14,IF(AND($I14&lt;&gt;"",$I14&lt;&gt;0),ROUND(ROUND($I14,3)*Cenas!$B$50*Cenas!B$55,2),0),"")</f>
        <v/>
      </c>
      <c r="L14" s="145" t="str">
        <f>IF($AO14,IF(AND($I14&lt;&gt;"",$I14&lt;&gt;0),ROUND(ROUND($I14,3)*Cenas!$B$50*Cenas!C$55,2),0),"")</f>
        <v/>
      </c>
      <c r="M14" s="145" t="str">
        <f>IF($AO14,IF(AND($I14&lt;&gt;"",$I14&lt;&gt;0),ROUND(ROUND($I14,3)*Cenas!$B$50*Cenas!D$55,2),0),"")</f>
        <v/>
      </c>
      <c r="N14" s="145" t="str">
        <f>IF($AO14,IF(AND($I14&lt;&gt;"",$I14&lt;&gt;0),ROUND(ROUND($I14,3)*Cenas!$B$50*Cenas!E$55,2),0),"")</f>
        <v/>
      </c>
      <c r="O14" s="145" t="str">
        <f>IF($AO14,IF(AND($I14&lt;&gt;"",$I14&lt;&gt;0),ROUND(ROUND($I14,3)*Cenas!$B$50*Cenas!F$55,2),0),"")</f>
        <v/>
      </c>
      <c r="P14" s="145" t="str">
        <f>IF($AO14,IF(AND($I14&lt;&gt;"",$I14&lt;&gt;0),ROUND(ROUND($I14,3)*Cenas!$B$50*Cenas!G$55,2),0),"")</f>
        <v/>
      </c>
      <c r="Q14" s="145" t="str">
        <f>IF($AO14,IF(AND($I14&lt;&gt;"",$I14&lt;&gt;0),ROUND(ROUND($I14,3)*Cenas!$B$50*Cenas!H$55,2),0),"")</f>
        <v/>
      </c>
      <c r="R14" s="145" t="str">
        <f>IF($AO14,IF(AND($I14&lt;&gt;"",$I14&lt;&gt;0),ROUND(ROUND($I14,3)*Cenas!$B$50*Cenas!I$55,2),0),"")</f>
        <v/>
      </c>
      <c r="S14" s="145" t="str">
        <f>IF($AO14,IF(AND($I14&lt;&gt;"",$I14&lt;&gt;0),ROUND(ROUND($I14,3)*Cenas!$B$50*Cenas!J$55,2),0),"")</f>
        <v/>
      </c>
      <c r="T14" s="145" t="str">
        <f>IF($AO14,IF(AND($I14&lt;&gt;"",$I14&lt;&gt;0),ROUND(ROUND($I14,3)*Cenas!$B$50*Cenas!K$55,2),0),"")</f>
        <v/>
      </c>
      <c r="U14" s="145" t="str">
        <f>IF($AO14,IF(AND($I14&lt;&gt;"",$I14&lt;&gt;0),ROUND(ROUND($I14,3)*Cenas!$B$50*Cenas!L$55,2),0),"")</f>
        <v/>
      </c>
      <c r="V14" s="145" t="str">
        <f>IF($AO14,IF(AND($I14&lt;&gt;"",$I14&lt;&gt;0),ROUND(ROUND($I14,3)*Cenas!$B$50*Cenas!M$55,2),0),"")</f>
        <v/>
      </c>
      <c r="W14" s="145" t="str">
        <f>IF($AO14,IF(AND($I14&lt;&gt;"",$I14&lt;&gt;0),ROUND(ROUND($I14,3)*Cenas!$B$50*Cenas!N$55,2),0),"")</f>
        <v/>
      </c>
      <c r="X14" s="145" t="str">
        <f>IF($AO14,IF(AND($I14&lt;&gt;"",$I14&lt;&gt;0),ROUND(ROUND($I14,3)*Cenas!$B$50*Cenas!O$55,2),0),"")</f>
        <v/>
      </c>
      <c r="Y14" s="145" t="str">
        <f>IF($AO14,IF(AND($I14&lt;&gt;"",$I14&lt;&gt;0),ROUND(ROUND($I14,3)*Cenas!$B$50*Cenas!P$55,2),0),"")</f>
        <v/>
      </c>
      <c r="Z14" s="145" t="str">
        <f>IF($AO14,IF(AND($I14&lt;&gt;"",$I14&lt;&gt;0),ROUND(ROUND($I14,3)*Cenas!$B$50*Cenas!Q$55,2),0),"")</f>
        <v/>
      </c>
      <c r="AA14" s="145" t="str">
        <f>IF($AO14,IF(AND($I14&lt;&gt;"",$I14&lt;&gt;0),ROUND(ROUND($I14,3)*Cenas!$B$50*Cenas!R$55,2),0),"")</f>
        <v/>
      </c>
      <c r="AB14" s="145" t="str">
        <f>IF($AO14,IF(AND($I14&lt;&gt;"",$I14&lt;&gt;0),ROUND(ROUND($I14,3)*Cenas!$B$50*Cenas!S$55,2),0),"")</f>
        <v/>
      </c>
      <c r="AC14" s="145" t="str">
        <f>IF($AO14,IF(AND($I14&lt;&gt;"",$I14&lt;&gt;0),ROUND(ROUND($I14,3)*Cenas!$B$50*Cenas!T$55,2),0),"")</f>
        <v/>
      </c>
      <c r="AD14" s="145" t="str">
        <f>IF($AO14,IF(AND($I14&lt;&gt;"",$I14&lt;&gt;0),ROUND(ROUND($I14,3)*Cenas!$B$50*Cenas!U$55,2),0),"")</f>
        <v/>
      </c>
      <c r="AE14" s="145" t="str">
        <f>IF($AO14,IF(AND($I14&lt;&gt;"",$I14&lt;&gt;0),ROUND(ROUND($I14,3)*Cenas!$B$50*Cenas!V$55,2),0),"")</f>
        <v/>
      </c>
      <c r="AF14" s="146" t="str">
        <f>IF($AO14,IF(AND($I14&lt;&gt;"",$I14&lt;&gt;0),ROUND(ROUND($I14,3)*Cenas!$B$50*Cenas!W$55,2),0),"")</f>
        <v/>
      </c>
      <c r="AH14" t="b">
        <f t="shared" ref="AH14" si="0">OR(NOT(ISBLANK($K14)),NOT(AL14))</f>
        <v>1</v>
      </c>
      <c r="AI14" t="b">
        <f t="shared" ref="AI14" si="1">OR(NOT(ISBLANK($T14)),NOT(AL14))</f>
        <v>1</v>
      </c>
      <c r="AJ14" t="e">
        <f>OR(AND(AH14,AI14,#REF!&gt;=0.74*'Daļu izvēle'!J9),NOT(AL14))</f>
        <v>#REF!</v>
      </c>
      <c r="AK14" t="e">
        <f t="shared" ref="AK14" si="2">OR(AND(AH14,AI14,AJ14),NOT(AL14))</f>
        <v>#REF!</v>
      </c>
      <c r="AL14" t="b">
        <f>AND($A14="x",NOT(ISBLANK('Daļu izvēle'!AI9)))</f>
        <v>0</v>
      </c>
      <c r="AM14" t="b">
        <f t="shared" ref="AM14:AM77" si="3">AND(NOT(ISBLANK(K14)),NOT(ISBLANK(T14)))</f>
        <v>1</v>
      </c>
      <c r="AO14" s="56" t="b">
        <f>AND($A14="x",'Daļu izvēle'!AI9&lt;&gt;"",'Daļu izvēle'!AI9&lt;&gt;0)</f>
        <v>0</v>
      </c>
      <c r="AP14" s="56" t="b">
        <f>AND(AO14=TRUE,I14&lt;&gt;"",I14&lt;&gt;0)</f>
        <v>0</v>
      </c>
      <c r="AQ14" s="56" t="b">
        <f>IF(AO14,AND(AO14,AP14),TRUE)</f>
        <v>1</v>
      </c>
    </row>
    <row r="15" spans="1:43" hidden="1" x14ac:dyDescent="0.3">
      <c r="A15" s="324" t="str">
        <f>SUBSTITUTE('Daļu izvēle'!A10,"0","")</f>
        <v/>
      </c>
      <c r="B15" s="365">
        <f>'Daļu izvēle'!B10</f>
        <v>2</v>
      </c>
      <c r="C15" s="365" t="str">
        <f>'Daļu izvēle'!C10</f>
        <v>Austrumvidzeme</v>
      </c>
      <c r="D15" s="366" t="str">
        <f>'Daļu izvēle'!D10</f>
        <v>Ērģemes</v>
      </c>
      <c r="E15" s="511">
        <f>'Daļu izvēle'!AI10</f>
        <v>0</v>
      </c>
      <c r="F15" s="511">
        <f>'Daļu izvēle'!AJ10</f>
        <v>0</v>
      </c>
      <c r="G15" s="131">
        <f>'Daļu izvēle'!AK10</f>
        <v>0</v>
      </c>
      <c r="H15" s="132">
        <f>'Daļu izvēle'!AL10</f>
        <v>0</v>
      </c>
      <c r="I15" s="343"/>
      <c r="J15" s="509">
        <f t="shared" ref="J15:J78" si="4">IF(AND(K15&lt;&gt;"",L15&lt;&gt;"",M15&lt;&gt;"",N15&lt;&gt;"",O15&lt;&gt;"",P15&lt;&gt;"",Q15&lt;&gt;"",R15&lt;&gt;"",S15&lt;&gt;"",T15&lt;&gt;"",U15&lt;&gt;"",V15&lt;&gt;"",W15&lt;&gt;"",X15&lt;&gt;"",Y15&lt;&gt;"",Z15&lt;&gt;"",AA15&lt;&gt;"",AB15&lt;&gt;"",AC15&lt;&gt;"",AD15&lt;&gt;"",AE15&lt;&gt;"",AF15&lt;&gt;""),ROUND(AVERAGE(K15:AF15),2),0)</f>
        <v>0</v>
      </c>
      <c r="K15" s="124" t="str">
        <f>IF($AO15,IF(AND($I15&lt;&gt;"",$I15&lt;&gt;0),ROUND(ROUND($I15,3)*Cenas!$B$50*Cenas!B$55,2),0),"")</f>
        <v/>
      </c>
      <c r="L15" s="124" t="str">
        <f>IF($AO15,IF(AND($I15&lt;&gt;"",$I15&lt;&gt;0),ROUND(ROUND($I15,3)*Cenas!$B$50*Cenas!C$55,2),0),"")</f>
        <v/>
      </c>
      <c r="M15" s="124" t="str">
        <f>IF($AO15,IF(AND($I15&lt;&gt;"",$I15&lt;&gt;0),ROUND(ROUND($I15,3)*Cenas!$B$50*Cenas!D$55,2),0),"")</f>
        <v/>
      </c>
      <c r="N15" s="124" t="str">
        <f>IF($AO15,IF(AND($I15&lt;&gt;"",$I15&lt;&gt;0),ROUND(ROUND($I15,3)*Cenas!$B$50*Cenas!E$55,2),0),"")</f>
        <v/>
      </c>
      <c r="O15" s="124" t="str">
        <f>IF($AO15,IF(AND($I15&lt;&gt;"",$I15&lt;&gt;0),ROUND(ROUND($I15,3)*Cenas!$B$50*Cenas!F$55,2),0),"")</f>
        <v/>
      </c>
      <c r="P15" s="124" t="str">
        <f>IF($AO15,IF(AND($I15&lt;&gt;"",$I15&lt;&gt;0),ROUND(ROUND($I15,3)*Cenas!$B$50*Cenas!G$55,2),0),"")</f>
        <v/>
      </c>
      <c r="Q15" s="124" t="str">
        <f>IF($AO15,IF(AND($I15&lt;&gt;"",$I15&lt;&gt;0),ROUND(ROUND($I15,3)*Cenas!$B$50*Cenas!H$55,2),0),"")</f>
        <v/>
      </c>
      <c r="R15" s="124" t="str">
        <f>IF($AO15,IF(AND($I15&lt;&gt;"",$I15&lt;&gt;0),ROUND(ROUND($I15,3)*Cenas!$B$50*Cenas!I$55,2),0),"")</f>
        <v/>
      </c>
      <c r="S15" s="124" t="str">
        <f>IF($AO15,IF(AND($I15&lt;&gt;"",$I15&lt;&gt;0),ROUND(ROUND($I15,3)*Cenas!$B$50*Cenas!J$55,2),0),"")</f>
        <v/>
      </c>
      <c r="T15" s="124" t="str">
        <f>IF($AO15,IF(AND($I15&lt;&gt;"",$I15&lt;&gt;0),ROUND(ROUND($I15,3)*Cenas!$B$50*Cenas!K$55,2),0),"")</f>
        <v/>
      </c>
      <c r="U15" s="124" t="str">
        <f>IF($AO15,IF(AND($I15&lt;&gt;"",$I15&lt;&gt;0),ROUND(ROUND($I15,3)*Cenas!$B$50*Cenas!L$55,2),0),"")</f>
        <v/>
      </c>
      <c r="V15" s="124" t="str">
        <f>IF($AO15,IF(AND($I15&lt;&gt;"",$I15&lt;&gt;0),ROUND(ROUND($I15,3)*Cenas!$B$50*Cenas!M$55,2),0),"")</f>
        <v/>
      </c>
      <c r="W15" s="124" t="str">
        <f>IF($AO15,IF(AND($I15&lt;&gt;"",$I15&lt;&gt;0),ROUND(ROUND($I15,3)*Cenas!$B$50*Cenas!N$55,2),0),"")</f>
        <v/>
      </c>
      <c r="X15" s="124" t="str">
        <f>IF($AO15,IF(AND($I15&lt;&gt;"",$I15&lt;&gt;0),ROUND(ROUND($I15,3)*Cenas!$B$50*Cenas!O$55,2),0),"")</f>
        <v/>
      </c>
      <c r="Y15" s="124" t="str">
        <f>IF($AO15,IF(AND($I15&lt;&gt;"",$I15&lt;&gt;0),ROUND(ROUND($I15,3)*Cenas!$B$50*Cenas!P$55,2),0),"")</f>
        <v/>
      </c>
      <c r="Z15" s="124" t="str">
        <f>IF($AO15,IF(AND($I15&lt;&gt;"",$I15&lt;&gt;0),ROUND(ROUND($I15,3)*Cenas!$B$50*Cenas!Q$55,2),0),"")</f>
        <v/>
      </c>
      <c r="AA15" s="124" t="str">
        <f>IF($AO15,IF(AND($I15&lt;&gt;"",$I15&lt;&gt;0),ROUND(ROUND($I15,3)*Cenas!$B$50*Cenas!R$55,2),0),"")</f>
        <v/>
      </c>
      <c r="AB15" s="124" t="str">
        <f>IF($AO15,IF(AND($I15&lt;&gt;"",$I15&lt;&gt;0),ROUND(ROUND($I15,3)*Cenas!$B$50*Cenas!S$55,2),0),"")</f>
        <v/>
      </c>
      <c r="AC15" s="124" t="str">
        <f>IF($AO15,IF(AND($I15&lt;&gt;"",$I15&lt;&gt;0),ROUND(ROUND($I15,3)*Cenas!$B$50*Cenas!T$55,2),0),"")</f>
        <v/>
      </c>
      <c r="AD15" s="124" t="str">
        <f>IF($AO15,IF(AND($I15&lt;&gt;"",$I15&lt;&gt;0),ROUND(ROUND($I15,3)*Cenas!$B$50*Cenas!U$55,2),0),"")</f>
        <v/>
      </c>
      <c r="AE15" s="124" t="str">
        <f>IF($AO15,IF(AND($I15&lt;&gt;"",$I15&lt;&gt;0),ROUND(ROUND($I15,3)*Cenas!$B$50*Cenas!V$55,2),0),"")</f>
        <v/>
      </c>
      <c r="AF15" s="147" t="str">
        <f>IF($AO15,IF(AND($I15&lt;&gt;"",$I15&lt;&gt;0),ROUND(ROUND($I15,3)*Cenas!$B$50*Cenas!W$55,2),0),"")</f>
        <v/>
      </c>
      <c r="AH15" t="b">
        <f t="shared" ref="AH15:AH78" si="5">OR(NOT(ISBLANK($K15)),NOT(AL15))</f>
        <v>1</v>
      </c>
      <c r="AI15" t="b">
        <f t="shared" ref="AI15:AI78" si="6">OR(NOT(ISBLANK($T15)),NOT(AL15))</f>
        <v>1</v>
      </c>
      <c r="AJ15" t="e">
        <f>OR(AND(AH15,AI15,#REF!&gt;=0.74*'Daļu izvēle'!J10),NOT(AL15))</f>
        <v>#REF!</v>
      </c>
      <c r="AK15" t="e">
        <f t="shared" ref="AK15:AK78" si="7">OR(AND(AH15,AI15,AJ15),NOT(AL15))</f>
        <v>#REF!</v>
      </c>
      <c r="AL15" t="b">
        <f>AND($A15="x",NOT(ISBLANK('Daļu izvēle'!AI10)))</f>
        <v>0</v>
      </c>
      <c r="AM15" t="b">
        <f t="shared" si="3"/>
        <v>1</v>
      </c>
      <c r="AO15" s="56" t="b">
        <f>AND($A15="x",'Daļu izvēle'!AI10&lt;&gt;"",'Daļu izvēle'!AI10&lt;&gt;0)</f>
        <v>0</v>
      </c>
      <c r="AP15" s="56" t="b">
        <f t="shared" ref="AP15:AP78" si="8">AND(AO15=TRUE,I15&lt;&gt;"",I15&lt;&gt;0)</f>
        <v>0</v>
      </c>
      <c r="AQ15" s="56" t="b">
        <f t="shared" ref="AQ15:AQ78" si="9">IF(AO15,AND(AO15,AP15),TRUE)</f>
        <v>1</v>
      </c>
    </row>
    <row r="16" spans="1:43" hidden="1" x14ac:dyDescent="0.3">
      <c r="A16" s="324" t="str">
        <f>SUBSTITUTE('Daļu izvēle'!A11,"0","")</f>
        <v/>
      </c>
      <c r="B16" s="365">
        <f>'Daļu izvēle'!B11</f>
        <v>3</v>
      </c>
      <c r="C16" s="365" t="str">
        <f>'Daļu izvēle'!C11</f>
        <v>Austrumvidzeme</v>
      </c>
      <c r="D16" s="366" t="str">
        <f>'Daļu izvēle'!D11</f>
        <v>Ērģemes</v>
      </c>
      <c r="E16" s="511">
        <f>'Daļu izvēle'!AI11</f>
        <v>0</v>
      </c>
      <c r="F16" s="511">
        <f>'Daļu izvēle'!AJ11</f>
        <v>0</v>
      </c>
      <c r="G16" s="131">
        <f>'Daļu izvēle'!AK11</f>
        <v>0</v>
      </c>
      <c r="H16" s="132">
        <f>'Daļu izvēle'!AL11</f>
        <v>0</v>
      </c>
      <c r="I16" s="343"/>
      <c r="J16" s="509">
        <f t="shared" si="4"/>
        <v>0</v>
      </c>
      <c r="K16" s="124" t="str">
        <f>IF($AO16,IF(AND($I16&lt;&gt;"",$I16&lt;&gt;0),ROUND(ROUND($I16,3)*Cenas!$B$50*Cenas!B$55,2),0),"")</f>
        <v/>
      </c>
      <c r="L16" s="124" t="str">
        <f>IF($AO16,IF(AND($I16&lt;&gt;"",$I16&lt;&gt;0),ROUND(ROUND($I16,3)*Cenas!$B$50*Cenas!C$55,2),0),"")</f>
        <v/>
      </c>
      <c r="M16" s="124" t="str">
        <f>IF($AO16,IF(AND($I16&lt;&gt;"",$I16&lt;&gt;0),ROUND(ROUND($I16,3)*Cenas!$B$50*Cenas!D$55,2),0),"")</f>
        <v/>
      </c>
      <c r="N16" s="124" t="str">
        <f>IF($AO16,IF(AND($I16&lt;&gt;"",$I16&lt;&gt;0),ROUND(ROUND($I16,3)*Cenas!$B$50*Cenas!E$55,2),0),"")</f>
        <v/>
      </c>
      <c r="O16" s="124" t="str">
        <f>IF($AO16,IF(AND($I16&lt;&gt;"",$I16&lt;&gt;0),ROUND(ROUND($I16,3)*Cenas!$B$50*Cenas!F$55,2),0),"")</f>
        <v/>
      </c>
      <c r="P16" s="124" t="str">
        <f>IF($AO16,IF(AND($I16&lt;&gt;"",$I16&lt;&gt;0),ROUND(ROUND($I16,3)*Cenas!$B$50*Cenas!G$55,2),0),"")</f>
        <v/>
      </c>
      <c r="Q16" s="124" t="str">
        <f>IF($AO16,IF(AND($I16&lt;&gt;"",$I16&lt;&gt;0),ROUND(ROUND($I16,3)*Cenas!$B$50*Cenas!H$55,2),0),"")</f>
        <v/>
      </c>
      <c r="R16" s="124" t="str">
        <f>IF($AO16,IF(AND($I16&lt;&gt;"",$I16&lt;&gt;0),ROUND(ROUND($I16,3)*Cenas!$B$50*Cenas!I$55,2),0),"")</f>
        <v/>
      </c>
      <c r="S16" s="124" t="str">
        <f>IF($AO16,IF(AND($I16&lt;&gt;"",$I16&lt;&gt;0),ROUND(ROUND($I16,3)*Cenas!$B$50*Cenas!J$55,2),0),"")</f>
        <v/>
      </c>
      <c r="T16" s="124" t="str">
        <f>IF($AO16,IF(AND($I16&lt;&gt;"",$I16&lt;&gt;0),ROUND(ROUND($I16,3)*Cenas!$B$50*Cenas!K$55,2),0),"")</f>
        <v/>
      </c>
      <c r="U16" s="124" t="str">
        <f>IF($AO16,IF(AND($I16&lt;&gt;"",$I16&lt;&gt;0),ROUND(ROUND($I16,3)*Cenas!$B$50*Cenas!L$55,2),0),"")</f>
        <v/>
      </c>
      <c r="V16" s="124" t="str">
        <f>IF($AO16,IF(AND($I16&lt;&gt;"",$I16&lt;&gt;0),ROUND(ROUND($I16,3)*Cenas!$B$50*Cenas!M$55,2),0),"")</f>
        <v/>
      </c>
      <c r="W16" s="124" t="str">
        <f>IF($AO16,IF(AND($I16&lt;&gt;"",$I16&lt;&gt;0),ROUND(ROUND($I16,3)*Cenas!$B$50*Cenas!N$55,2),0),"")</f>
        <v/>
      </c>
      <c r="X16" s="124" t="str">
        <f>IF($AO16,IF(AND($I16&lt;&gt;"",$I16&lt;&gt;0),ROUND(ROUND($I16,3)*Cenas!$B$50*Cenas!O$55,2),0),"")</f>
        <v/>
      </c>
      <c r="Y16" s="124" t="str">
        <f>IF($AO16,IF(AND($I16&lt;&gt;"",$I16&lt;&gt;0),ROUND(ROUND($I16,3)*Cenas!$B$50*Cenas!P$55,2),0),"")</f>
        <v/>
      </c>
      <c r="Z16" s="124" t="str">
        <f>IF($AO16,IF(AND($I16&lt;&gt;"",$I16&lt;&gt;0),ROUND(ROUND($I16,3)*Cenas!$B$50*Cenas!Q$55,2),0),"")</f>
        <v/>
      </c>
      <c r="AA16" s="124" t="str">
        <f>IF($AO16,IF(AND($I16&lt;&gt;"",$I16&lt;&gt;0),ROUND(ROUND($I16,3)*Cenas!$B$50*Cenas!R$55,2),0),"")</f>
        <v/>
      </c>
      <c r="AB16" s="124" t="str">
        <f>IF($AO16,IF(AND($I16&lt;&gt;"",$I16&lt;&gt;0),ROUND(ROUND($I16,3)*Cenas!$B$50*Cenas!S$55,2),0),"")</f>
        <v/>
      </c>
      <c r="AC16" s="124" t="str">
        <f>IF($AO16,IF(AND($I16&lt;&gt;"",$I16&lt;&gt;0),ROUND(ROUND($I16,3)*Cenas!$B$50*Cenas!T$55,2),0),"")</f>
        <v/>
      </c>
      <c r="AD16" s="124" t="str">
        <f>IF($AO16,IF(AND($I16&lt;&gt;"",$I16&lt;&gt;0),ROUND(ROUND($I16,3)*Cenas!$B$50*Cenas!U$55,2),0),"")</f>
        <v/>
      </c>
      <c r="AE16" s="124" t="str">
        <f>IF($AO16,IF(AND($I16&lt;&gt;"",$I16&lt;&gt;0),ROUND(ROUND($I16,3)*Cenas!$B$50*Cenas!V$55,2),0),"")</f>
        <v/>
      </c>
      <c r="AF16" s="147" t="str">
        <f>IF($AO16,IF(AND($I16&lt;&gt;"",$I16&lt;&gt;0),ROUND(ROUND($I16,3)*Cenas!$B$50*Cenas!W$55,2),0),"")</f>
        <v/>
      </c>
      <c r="AH16" t="b">
        <f t="shared" si="5"/>
        <v>1</v>
      </c>
      <c r="AI16" t="b">
        <f t="shared" si="6"/>
        <v>1</v>
      </c>
      <c r="AJ16" t="e">
        <f>OR(AND(AH16,AI16,#REF!&gt;=0.74*'Daļu izvēle'!J11),NOT(AL16))</f>
        <v>#REF!</v>
      </c>
      <c r="AK16" t="e">
        <f t="shared" si="7"/>
        <v>#REF!</v>
      </c>
      <c r="AL16" t="b">
        <f>AND($A16="x",NOT(ISBLANK('Daļu izvēle'!AI11)))</f>
        <v>0</v>
      </c>
      <c r="AM16" t="b">
        <f t="shared" si="3"/>
        <v>1</v>
      </c>
      <c r="AO16" s="56" t="b">
        <f>AND($A16="x",'Daļu izvēle'!AI11&lt;&gt;"",'Daļu izvēle'!AI11&lt;&gt;0)</f>
        <v>0</v>
      </c>
      <c r="AP16" s="56" t="b">
        <f t="shared" si="8"/>
        <v>0</v>
      </c>
      <c r="AQ16" s="56" t="b">
        <f t="shared" si="9"/>
        <v>1</v>
      </c>
    </row>
    <row r="17" spans="1:43" hidden="1" x14ac:dyDescent="0.3">
      <c r="A17" s="324" t="str">
        <f>SUBSTITUTE('Daļu izvēle'!A12,"0","")</f>
        <v/>
      </c>
      <c r="B17" s="365">
        <f>'Daļu izvēle'!B12</f>
        <v>4</v>
      </c>
      <c r="C17" s="365" t="str">
        <f>'Daļu izvēle'!C12</f>
        <v>Austrumvidzeme</v>
      </c>
      <c r="D17" s="366" t="str">
        <f>'Daļu izvēle'!D12</f>
        <v>Strenču</v>
      </c>
      <c r="E17" s="511">
        <f>'Daļu izvēle'!AI12</f>
        <v>0</v>
      </c>
      <c r="F17" s="511">
        <f>'Daļu izvēle'!AJ12</f>
        <v>0</v>
      </c>
      <c r="G17" s="131">
        <f>'Daļu izvēle'!AK12</f>
        <v>0</v>
      </c>
      <c r="H17" s="132">
        <f>'Daļu izvēle'!AL12</f>
        <v>0</v>
      </c>
      <c r="I17" s="343"/>
      <c r="J17" s="509">
        <f t="shared" si="4"/>
        <v>0</v>
      </c>
      <c r="K17" s="124" t="str">
        <f>IF($AO17,IF(AND($I17&lt;&gt;"",$I17&lt;&gt;0),ROUND(ROUND($I17,3)*Cenas!$B$50*Cenas!B$55,2),0),"")</f>
        <v/>
      </c>
      <c r="L17" s="124" t="str">
        <f>IF($AO17,IF(AND($I17&lt;&gt;"",$I17&lt;&gt;0),ROUND(ROUND($I17,3)*Cenas!$B$50*Cenas!C$55,2),0),"")</f>
        <v/>
      </c>
      <c r="M17" s="124" t="str">
        <f>IF($AO17,IF(AND($I17&lt;&gt;"",$I17&lt;&gt;0),ROUND(ROUND($I17,3)*Cenas!$B$50*Cenas!D$55,2),0),"")</f>
        <v/>
      </c>
      <c r="N17" s="124" t="str">
        <f>IF($AO17,IF(AND($I17&lt;&gt;"",$I17&lt;&gt;0),ROUND(ROUND($I17,3)*Cenas!$B$50*Cenas!E$55,2),0),"")</f>
        <v/>
      </c>
      <c r="O17" s="124" t="str">
        <f>IF($AO17,IF(AND($I17&lt;&gt;"",$I17&lt;&gt;0),ROUND(ROUND($I17,3)*Cenas!$B$50*Cenas!F$55,2),0),"")</f>
        <v/>
      </c>
      <c r="P17" s="124" t="str">
        <f>IF($AO17,IF(AND($I17&lt;&gt;"",$I17&lt;&gt;0),ROUND(ROUND($I17,3)*Cenas!$B$50*Cenas!G$55,2),0),"")</f>
        <v/>
      </c>
      <c r="Q17" s="124" t="str">
        <f>IF($AO17,IF(AND($I17&lt;&gt;"",$I17&lt;&gt;0),ROUND(ROUND($I17,3)*Cenas!$B$50*Cenas!H$55,2),0),"")</f>
        <v/>
      </c>
      <c r="R17" s="124" t="str">
        <f>IF($AO17,IF(AND($I17&lt;&gt;"",$I17&lt;&gt;0),ROUND(ROUND($I17,3)*Cenas!$B$50*Cenas!I$55,2),0),"")</f>
        <v/>
      </c>
      <c r="S17" s="124" t="str">
        <f>IF($AO17,IF(AND($I17&lt;&gt;"",$I17&lt;&gt;0),ROUND(ROUND($I17,3)*Cenas!$B$50*Cenas!J$55,2),0),"")</f>
        <v/>
      </c>
      <c r="T17" s="124" t="str">
        <f>IF($AO17,IF(AND($I17&lt;&gt;"",$I17&lt;&gt;0),ROUND(ROUND($I17,3)*Cenas!$B$50*Cenas!K$55,2),0),"")</f>
        <v/>
      </c>
      <c r="U17" s="124" t="str">
        <f>IF($AO17,IF(AND($I17&lt;&gt;"",$I17&lt;&gt;0),ROUND(ROUND($I17,3)*Cenas!$B$50*Cenas!L$55,2),0),"")</f>
        <v/>
      </c>
      <c r="V17" s="124" t="str">
        <f>IF($AO17,IF(AND($I17&lt;&gt;"",$I17&lt;&gt;0),ROUND(ROUND($I17,3)*Cenas!$B$50*Cenas!M$55,2),0),"")</f>
        <v/>
      </c>
      <c r="W17" s="124" t="str">
        <f>IF($AO17,IF(AND($I17&lt;&gt;"",$I17&lt;&gt;0),ROUND(ROUND($I17,3)*Cenas!$B$50*Cenas!N$55,2),0),"")</f>
        <v/>
      </c>
      <c r="X17" s="124" t="str">
        <f>IF($AO17,IF(AND($I17&lt;&gt;"",$I17&lt;&gt;0),ROUND(ROUND($I17,3)*Cenas!$B$50*Cenas!O$55,2),0),"")</f>
        <v/>
      </c>
      <c r="Y17" s="124" t="str">
        <f>IF($AO17,IF(AND($I17&lt;&gt;"",$I17&lt;&gt;0),ROUND(ROUND($I17,3)*Cenas!$B$50*Cenas!P$55,2),0),"")</f>
        <v/>
      </c>
      <c r="Z17" s="124" t="str">
        <f>IF($AO17,IF(AND($I17&lt;&gt;"",$I17&lt;&gt;0),ROUND(ROUND($I17,3)*Cenas!$B$50*Cenas!Q$55,2),0),"")</f>
        <v/>
      </c>
      <c r="AA17" s="124" t="str">
        <f>IF($AO17,IF(AND($I17&lt;&gt;"",$I17&lt;&gt;0),ROUND(ROUND($I17,3)*Cenas!$B$50*Cenas!R$55,2),0),"")</f>
        <v/>
      </c>
      <c r="AB17" s="124" t="str">
        <f>IF($AO17,IF(AND($I17&lt;&gt;"",$I17&lt;&gt;0),ROUND(ROUND($I17,3)*Cenas!$B$50*Cenas!S$55,2),0),"")</f>
        <v/>
      </c>
      <c r="AC17" s="124" t="str">
        <f>IF($AO17,IF(AND($I17&lt;&gt;"",$I17&lt;&gt;0),ROUND(ROUND($I17,3)*Cenas!$B$50*Cenas!T$55,2),0),"")</f>
        <v/>
      </c>
      <c r="AD17" s="124" t="str">
        <f>IF($AO17,IF(AND($I17&lt;&gt;"",$I17&lt;&gt;0),ROUND(ROUND($I17,3)*Cenas!$B$50*Cenas!U$55,2),0),"")</f>
        <v/>
      </c>
      <c r="AE17" s="124" t="str">
        <f>IF($AO17,IF(AND($I17&lt;&gt;"",$I17&lt;&gt;0),ROUND(ROUND($I17,3)*Cenas!$B$50*Cenas!V$55,2),0),"")</f>
        <v/>
      </c>
      <c r="AF17" s="147" t="str">
        <f>IF($AO17,IF(AND($I17&lt;&gt;"",$I17&lt;&gt;0),ROUND(ROUND($I17,3)*Cenas!$B$50*Cenas!W$55,2),0),"")</f>
        <v/>
      </c>
      <c r="AH17" t="b">
        <f t="shared" si="5"/>
        <v>1</v>
      </c>
      <c r="AI17" t="b">
        <f t="shared" si="6"/>
        <v>1</v>
      </c>
      <c r="AJ17" t="e">
        <f>OR(AND(AH17,AI17,#REF!&gt;=0.74*'Daļu izvēle'!J12),NOT(AL17))</f>
        <v>#REF!</v>
      </c>
      <c r="AK17" t="e">
        <f t="shared" si="7"/>
        <v>#REF!</v>
      </c>
      <c r="AL17" t="b">
        <f>AND($A17="x",NOT(ISBLANK('Daļu izvēle'!AI12)))</f>
        <v>0</v>
      </c>
      <c r="AM17" t="b">
        <f t="shared" si="3"/>
        <v>1</v>
      </c>
      <c r="AO17" s="56" t="b">
        <f>AND($A17="x",'Daļu izvēle'!AI12&lt;&gt;"",'Daļu izvēle'!AI12&lt;&gt;0)</f>
        <v>0</v>
      </c>
      <c r="AP17" s="56" t="b">
        <f t="shared" si="8"/>
        <v>0</v>
      </c>
      <c r="AQ17" s="56" t="b">
        <f t="shared" si="9"/>
        <v>1</v>
      </c>
    </row>
    <row r="18" spans="1:43" hidden="1" x14ac:dyDescent="0.3">
      <c r="A18" s="324" t="str">
        <f>SUBSTITUTE('Daļu izvēle'!A13,"0","")</f>
        <v/>
      </c>
      <c r="B18" s="365">
        <f>'Daļu izvēle'!B13</f>
        <v>5</v>
      </c>
      <c r="C18" s="365" t="str">
        <f>'Daļu izvēle'!C13</f>
        <v>Austrumvidzeme</v>
      </c>
      <c r="D18" s="366" t="str">
        <f>'Daļu izvēle'!D13</f>
        <v>Strenču</v>
      </c>
      <c r="E18" s="511">
        <f>'Daļu izvēle'!AI13</f>
        <v>0</v>
      </c>
      <c r="F18" s="511">
        <f>'Daļu izvēle'!AJ13</f>
        <v>0</v>
      </c>
      <c r="G18" s="131">
        <f>'Daļu izvēle'!AK13</f>
        <v>0</v>
      </c>
      <c r="H18" s="132">
        <f>'Daļu izvēle'!AL13</f>
        <v>0</v>
      </c>
      <c r="I18" s="343"/>
      <c r="J18" s="509">
        <f t="shared" si="4"/>
        <v>0</v>
      </c>
      <c r="K18" s="124" t="str">
        <f>IF($AO18,IF(AND($I18&lt;&gt;"",$I18&lt;&gt;0),ROUND(ROUND($I18,3)*Cenas!$B$50*Cenas!B$55,2),0),"")</f>
        <v/>
      </c>
      <c r="L18" s="124" t="str">
        <f>IF($AO18,IF(AND($I18&lt;&gt;"",$I18&lt;&gt;0),ROUND(ROUND($I18,3)*Cenas!$B$50*Cenas!C$55,2),0),"")</f>
        <v/>
      </c>
      <c r="M18" s="124" t="str">
        <f>IF($AO18,IF(AND($I18&lt;&gt;"",$I18&lt;&gt;0),ROUND(ROUND($I18,3)*Cenas!$B$50*Cenas!D$55,2),0),"")</f>
        <v/>
      </c>
      <c r="N18" s="124" t="str">
        <f>IF($AO18,IF(AND($I18&lt;&gt;"",$I18&lt;&gt;0),ROUND(ROUND($I18,3)*Cenas!$B$50*Cenas!E$55,2),0),"")</f>
        <v/>
      </c>
      <c r="O18" s="124" t="str">
        <f>IF($AO18,IF(AND($I18&lt;&gt;"",$I18&lt;&gt;0),ROUND(ROUND($I18,3)*Cenas!$B$50*Cenas!F$55,2),0),"")</f>
        <v/>
      </c>
      <c r="P18" s="124" t="str">
        <f>IF($AO18,IF(AND($I18&lt;&gt;"",$I18&lt;&gt;0),ROUND(ROUND($I18,3)*Cenas!$B$50*Cenas!G$55,2),0),"")</f>
        <v/>
      </c>
      <c r="Q18" s="124" t="str">
        <f>IF($AO18,IF(AND($I18&lt;&gt;"",$I18&lt;&gt;0),ROUND(ROUND($I18,3)*Cenas!$B$50*Cenas!H$55,2),0),"")</f>
        <v/>
      </c>
      <c r="R18" s="124" t="str">
        <f>IF($AO18,IF(AND($I18&lt;&gt;"",$I18&lt;&gt;0),ROUND(ROUND($I18,3)*Cenas!$B$50*Cenas!I$55,2),0),"")</f>
        <v/>
      </c>
      <c r="S18" s="124" t="str">
        <f>IF($AO18,IF(AND($I18&lt;&gt;"",$I18&lt;&gt;0),ROUND(ROUND($I18,3)*Cenas!$B$50*Cenas!J$55,2),0),"")</f>
        <v/>
      </c>
      <c r="T18" s="124" t="str">
        <f>IF($AO18,IF(AND($I18&lt;&gt;"",$I18&lt;&gt;0),ROUND(ROUND($I18,3)*Cenas!$B$50*Cenas!K$55,2),0),"")</f>
        <v/>
      </c>
      <c r="U18" s="124" t="str">
        <f>IF($AO18,IF(AND($I18&lt;&gt;"",$I18&lt;&gt;0),ROUND(ROUND($I18,3)*Cenas!$B$50*Cenas!L$55,2),0),"")</f>
        <v/>
      </c>
      <c r="V18" s="124" t="str">
        <f>IF($AO18,IF(AND($I18&lt;&gt;"",$I18&lt;&gt;0),ROUND(ROUND($I18,3)*Cenas!$B$50*Cenas!M$55,2),0),"")</f>
        <v/>
      </c>
      <c r="W18" s="124" t="str">
        <f>IF($AO18,IF(AND($I18&lt;&gt;"",$I18&lt;&gt;0),ROUND(ROUND($I18,3)*Cenas!$B$50*Cenas!N$55,2),0),"")</f>
        <v/>
      </c>
      <c r="X18" s="124" t="str">
        <f>IF($AO18,IF(AND($I18&lt;&gt;"",$I18&lt;&gt;0),ROUND(ROUND($I18,3)*Cenas!$B$50*Cenas!O$55,2),0),"")</f>
        <v/>
      </c>
      <c r="Y18" s="124" t="str">
        <f>IF($AO18,IF(AND($I18&lt;&gt;"",$I18&lt;&gt;0),ROUND(ROUND($I18,3)*Cenas!$B$50*Cenas!P$55,2),0),"")</f>
        <v/>
      </c>
      <c r="Z18" s="124" t="str">
        <f>IF($AO18,IF(AND($I18&lt;&gt;"",$I18&lt;&gt;0),ROUND(ROUND($I18,3)*Cenas!$B$50*Cenas!Q$55,2),0),"")</f>
        <v/>
      </c>
      <c r="AA18" s="124" t="str">
        <f>IF($AO18,IF(AND($I18&lt;&gt;"",$I18&lt;&gt;0),ROUND(ROUND($I18,3)*Cenas!$B$50*Cenas!R$55,2),0),"")</f>
        <v/>
      </c>
      <c r="AB18" s="124" t="str">
        <f>IF($AO18,IF(AND($I18&lt;&gt;"",$I18&lt;&gt;0),ROUND(ROUND($I18,3)*Cenas!$B$50*Cenas!S$55,2),0),"")</f>
        <v/>
      </c>
      <c r="AC18" s="124" t="str">
        <f>IF($AO18,IF(AND($I18&lt;&gt;"",$I18&lt;&gt;0),ROUND(ROUND($I18,3)*Cenas!$B$50*Cenas!T$55,2),0),"")</f>
        <v/>
      </c>
      <c r="AD18" s="124" t="str">
        <f>IF($AO18,IF(AND($I18&lt;&gt;"",$I18&lt;&gt;0),ROUND(ROUND($I18,3)*Cenas!$B$50*Cenas!U$55,2),0),"")</f>
        <v/>
      </c>
      <c r="AE18" s="124" t="str">
        <f>IF($AO18,IF(AND($I18&lt;&gt;"",$I18&lt;&gt;0),ROUND(ROUND($I18,3)*Cenas!$B$50*Cenas!V$55,2),0),"")</f>
        <v/>
      </c>
      <c r="AF18" s="147" t="str">
        <f>IF($AO18,IF(AND($I18&lt;&gt;"",$I18&lt;&gt;0),ROUND(ROUND($I18,3)*Cenas!$B$50*Cenas!W$55,2),0),"")</f>
        <v/>
      </c>
      <c r="AH18" t="b">
        <f t="shared" si="5"/>
        <v>1</v>
      </c>
      <c r="AI18" t="b">
        <f t="shared" si="6"/>
        <v>1</v>
      </c>
      <c r="AJ18" t="e">
        <f>OR(AND(AH18,AI18,#REF!&gt;=0.74*'Daļu izvēle'!J13),NOT(AL18))</f>
        <v>#REF!</v>
      </c>
      <c r="AK18" t="e">
        <f t="shared" si="7"/>
        <v>#REF!</v>
      </c>
      <c r="AL18" t="b">
        <f>AND($A18="x",NOT(ISBLANK('Daļu izvēle'!AI13)))</f>
        <v>0</v>
      </c>
      <c r="AM18" t="b">
        <f t="shared" si="3"/>
        <v>1</v>
      </c>
      <c r="AO18" s="56" t="b">
        <f>AND($A18="x",'Daļu izvēle'!AI13&lt;&gt;"",'Daļu izvēle'!AI13&lt;&gt;0)</f>
        <v>0</v>
      </c>
      <c r="AP18" s="56" t="b">
        <f t="shared" si="8"/>
        <v>0</v>
      </c>
      <c r="AQ18" s="56" t="b">
        <f t="shared" si="9"/>
        <v>1</v>
      </c>
    </row>
    <row r="19" spans="1:43" hidden="1" x14ac:dyDescent="0.3">
      <c r="A19" s="324" t="str">
        <f>SUBSTITUTE('Daļu izvēle'!A14,"0","")</f>
        <v/>
      </c>
      <c r="B19" s="365">
        <f>'Daļu izvēle'!B14</f>
        <v>6</v>
      </c>
      <c r="C19" s="365" t="str">
        <f>'Daļu izvēle'!C14</f>
        <v>Austrumvidzeme</v>
      </c>
      <c r="D19" s="366" t="str">
        <f>'Daļu izvēle'!D14</f>
        <v>Strenču</v>
      </c>
      <c r="E19" s="511">
        <f>'Daļu izvēle'!AI14</f>
        <v>0</v>
      </c>
      <c r="F19" s="511">
        <f>'Daļu izvēle'!AJ14</f>
        <v>0</v>
      </c>
      <c r="G19" s="131">
        <f>'Daļu izvēle'!AK14</f>
        <v>0</v>
      </c>
      <c r="H19" s="132">
        <f>'Daļu izvēle'!AL14</f>
        <v>0</v>
      </c>
      <c r="I19" s="343"/>
      <c r="J19" s="509">
        <f t="shared" si="4"/>
        <v>0</v>
      </c>
      <c r="K19" s="124" t="str">
        <f>IF($AO19,IF(AND($I19&lt;&gt;"",$I19&lt;&gt;0),ROUND(ROUND($I19,3)*Cenas!$B$50*Cenas!B$55,2),0),"")</f>
        <v/>
      </c>
      <c r="L19" s="124" t="str">
        <f>IF($AO19,IF(AND($I19&lt;&gt;"",$I19&lt;&gt;0),ROUND(ROUND($I19,3)*Cenas!$B$50*Cenas!C$55,2),0),"")</f>
        <v/>
      </c>
      <c r="M19" s="124" t="str">
        <f>IF($AO19,IF(AND($I19&lt;&gt;"",$I19&lt;&gt;0),ROUND(ROUND($I19,3)*Cenas!$B$50*Cenas!D$55,2),0),"")</f>
        <v/>
      </c>
      <c r="N19" s="124" t="str">
        <f>IF($AO19,IF(AND($I19&lt;&gt;"",$I19&lt;&gt;0),ROUND(ROUND($I19,3)*Cenas!$B$50*Cenas!E$55,2),0),"")</f>
        <v/>
      </c>
      <c r="O19" s="124" t="str">
        <f>IF($AO19,IF(AND($I19&lt;&gt;"",$I19&lt;&gt;0),ROUND(ROUND($I19,3)*Cenas!$B$50*Cenas!F$55,2),0),"")</f>
        <v/>
      </c>
      <c r="P19" s="124" t="str">
        <f>IF($AO19,IF(AND($I19&lt;&gt;"",$I19&lt;&gt;0),ROUND(ROUND($I19,3)*Cenas!$B$50*Cenas!G$55,2),0),"")</f>
        <v/>
      </c>
      <c r="Q19" s="124" t="str">
        <f>IF($AO19,IF(AND($I19&lt;&gt;"",$I19&lt;&gt;0),ROUND(ROUND($I19,3)*Cenas!$B$50*Cenas!H$55,2),0),"")</f>
        <v/>
      </c>
      <c r="R19" s="124" t="str">
        <f>IF($AO19,IF(AND($I19&lt;&gt;"",$I19&lt;&gt;0),ROUND(ROUND($I19,3)*Cenas!$B$50*Cenas!I$55,2),0),"")</f>
        <v/>
      </c>
      <c r="S19" s="124" t="str">
        <f>IF($AO19,IF(AND($I19&lt;&gt;"",$I19&lt;&gt;0),ROUND(ROUND($I19,3)*Cenas!$B$50*Cenas!J$55,2),0),"")</f>
        <v/>
      </c>
      <c r="T19" s="124" t="str">
        <f>IF($AO19,IF(AND($I19&lt;&gt;"",$I19&lt;&gt;0),ROUND(ROUND($I19,3)*Cenas!$B$50*Cenas!K$55,2),0),"")</f>
        <v/>
      </c>
      <c r="U19" s="124" t="str">
        <f>IF($AO19,IF(AND($I19&lt;&gt;"",$I19&lt;&gt;0),ROUND(ROUND($I19,3)*Cenas!$B$50*Cenas!L$55,2),0),"")</f>
        <v/>
      </c>
      <c r="V19" s="124" t="str">
        <f>IF($AO19,IF(AND($I19&lt;&gt;"",$I19&lt;&gt;0),ROUND(ROUND($I19,3)*Cenas!$B$50*Cenas!M$55,2),0),"")</f>
        <v/>
      </c>
      <c r="W19" s="124" t="str">
        <f>IF($AO19,IF(AND($I19&lt;&gt;"",$I19&lt;&gt;0),ROUND(ROUND($I19,3)*Cenas!$B$50*Cenas!N$55,2),0),"")</f>
        <v/>
      </c>
      <c r="X19" s="124" t="str">
        <f>IF($AO19,IF(AND($I19&lt;&gt;"",$I19&lt;&gt;0),ROUND(ROUND($I19,3)*Cenas!$B$50*Cenas!O$55,2),0),"")</f>
        <v/>
      </c>
      <c r="Y19" s="124" t="str">
        <f>IF($AO19,IF(AND($I19&lt;&gt;"",$I19&lt;&gt;0),ROUND(ROUND($I19,3)*Cenas!$B$50*Cenas!P$55,2),0),"")</f>
        <v/>
      </c>
      <c r="Z19" s="124" t="str">
        <f>IF($AO19,IF(AND($I19&lt;&gt;"",$I19&lt;&gt;0),ROUND(ROUND($I19,3)*Cenas!$B$50*Cenas!Q$55,2),0),"")</f>
        <v/>
      </c>
      <c r="AA19" s="124" t="str">
        <f>IF($AO19,IF(AND($I19&lt;&gt;"",$I19&lt;&gt;0),ROUND(ROUND($I19,3)*Cenas!$B$50*Cenas!R$55,2),0),"")</f>
        <v/>
      </c>
      <c r="AB19" s="124" t="str">
        <f>IF($AO19,IF(AND($I19&lt;&gt;"",$I19&lt;&gt;0),ROUND(ROUND($I19,3)*Cenas!$B$50*Cenas!S$55,2),0),"")</f>
        <v/>
      </c>
      <c r="AC19" s="124" t="str">
        <f>IF($AO19,IF(AND($I19&lt;&gt;"",$I19&lt;&gt;0),ROUND(ROUND($I19,3)*Cenas!$B$50*Cenas!T$55,2),0),"")</f>
        <v/>
      </c>
      <c r="AD19" s="124" t="str">
        <f>IF($AO19,IF(AND($I19&lt;&gt;"",$I19&lt;&gt;0),ROUND(ROUND($I19,3)*Cenas!$B$50*Cenas!U$55,2),0),"")</f>
        <v/>
      </c>
      <c r="AE19" s="124" t="str">
        <f>IF($AO19,IF(AND($I19&lt;&gt;"",$I19&lt;&gt;0),ROUND(ROUND($I19,3)*Cenas!$B$50*Cenas!V$55,2),0),"")</f>
        <v/>
      </c>
      <c r="AF19" s="147" t="str">
        <f>IF($AO19,IF(AND($I19&lt;&gt;"",$I19&lt;&gt;0),ROUND(ROUND($I19,3)*Cenas!$B$50*Cenas!W$55,2),0),"")</f>
        <v/>
      </c>
      <c r="AH19" t="b">
        <f t="shared" si="5"/>
        <v>1</v>
      </c>
      <c r="AI19" t="b">
        <f t="shared" si="6"/>
        <v>1</v>
      </c>
      <c r="AJ19" t="e">
        <f>OR(AND(AH19,AI19,#REF!&gt;=0.74*'Daļu izvēle'!J14),NOT(AL19))</f>
        <v>#REF!</v>
      </c>
      <c r="AK19" t="e">
        <f t="shared" si="7"/>
        <v>#REF!</v>
      </c>
      <c r="AL19" t="b">
        <f>AND($A19="x",NOT(ISBLANK('Daļu izvēle'!AI14)))</f>
        <v>0</v>
      </c>
      <c r="AM19" t="b">
        <f t="shared" si="3"/>
        <v>1</v>
      </c>
      <c r="AO19" s="56" t="b">
        <f>AND($A19="x",'Daļu izvēle'!AI14&lt;&gt;"",'Daļu izvēle'!AI14&lt;&gt;0)</f>
        <v>0</v>
      </c>
      <c r="AP19" s="56" t="b">
        <f t="shared" si="8"/>
        <v>0</v>
      </c>
      <c r="AQ19" s="56" t="b">
        <f t="shared" si="9"/>
        <v>1</v>
      </c>
    </row>
    <row r="20" spans="1:43" hidden="1" x14ac:dyDescent="0.3">
      <c r="A20" s="324" t="str">
        <f>SUBSTITUTE('Daļu izvēle'!A15,"0","")</f>
        <v/>
      </c>
      <c r="B20" s="365">
        <f>'Daļu izvēle'!B15</f>
        <v>7</v>
      </c>
      <c r="C20" s="365" t="str">
        <f>'Daļu izvēle'!C15</f>
        <v>Austrumvidzeme</v>
      </c>
      <c r="D20" s="366" t="str">
        <f>'Daļu izvēle'!D15</f>
        <v>Silvas</v>
      </c>
      <c r="E20" s="511">
        <f>'Daļu izvēle'!AI15</f>
        <v>0</v>
      </c>
      <c r="F20" s="511">
        <f>'Daļu izvēle'!AJ15</f>
        <v>0</v>
      </c>
      <c r="G20" s="131">
        <f>'Daļu izvēle'!AK15</f>
        <v>0</v>
      </c>
      <c r="H20" s="132">
        <f>'Daļu izvēle'!AL15</f>
        <v>0</v>
      </c>
      <c r="I20" s="343"/>
      <c r="J20" s="509">
        <f t="shared" si="4"/>
        <v>0</v>
      </c>
      <c r="K20" s="124" t="str">
        <f>IF($AO20,IF(AND($I20&lt;&gt;"",$I20&lt;&gt;0),ROUND(ROUND($I20,3)*Cenas!$B$50*Cenas!B$55,2),0),"")</f>
        <v/>
      </c>
      <c r="L20" s="124" t="str">
        <f>IF($AO20,IF(AND($I20&lt;&gt;"",$I20&lt;&gt;0),ROUND(ROUND($I20,3)*Cenas!$B$50*Cenas!C$55,2),0),"")</f>
        <v/>
      </c>
      <c r="M20" s="124" t="str">
        <f>IF($AO20,IF(AND($I20&lt;&gt;"",$I20&lt;&gt;0),ROUND(ROUND($I20,3)*Cenas!$B$50*Cenas!D$55,2),0),"")</f>
        <v/>
      </c>
      <c r="N20" s="124" t="str">
        <f>IF($AO20,IF(AND($I20&lt;&gt;"",$I20&lt;&gt;0),ROUND(ROUND($I20,3)*Cenas!$B$50*Cenas!E$55,2),0),"")</f>
        <v/>
      </c>
      <c r="O20" s="124" t="str">
        <f>IF($AO20,IF(AND($I20&lt;&gt;"",$I20&lt;&gt;0),ROUND(ROUND($I20,3)*Cenas!$B$50*Cenas!F$55,2),0),"")</f>
        <v/>
      </c>
      <c r="P20" s="124" t="str">
        <f>IF($AO20,IF(AND($I20&lt;&gt;"",$I20&lt;&gt;0),ROUND(ROUND($I20,3)*Cenas!$B$50*Cenas!G$55,2),0),"")</f>
        <v/>
      </c>
      <c r="Q20" s="124" t="str">
        <f>IF($AO20,IF(AND($I20&lt;&gt;"",$I20&lt;&gt;0),ROUND(ROUND($I20,3)*Cenas!$B$50*Cenas!H$55,2),0),"")</f>
        <v/>
      </c>
      <c r="R20" s="124" t="str">
        <f>IF($AO20,IF(AND($I20&lt;&gt;"",$I20&lt;&gt;0),ROUND(ROUND($I20,3)*Cenas!$B$50*Cenas!I$55,2),0),"")</f>
        <v/>
      </c>
      <c r="S20" s="124" t="str">
        <f>IF($AO20,IF(AND($I20&lt;&gt;"",$I20&lt;&gt;0),ROUND(ROUND($I20,3)*Cenas!$B$50*Cenas!J$55,2),0),"")</f>
        <v/>
      </c>
      <c r="T20" s="124" t="str">
        <f>IF($AO20,IF(AND($I20&lt;&gt;"",$I20&lt;&gt;0),ROUND(ROUND($I20,3)*Cenas!$B$50*Cenas!K$55,2),0),"")</f>
        <v/>
      </c>
      <c r="U20" s="124" t="str">
        <f>IF($AO20,IF(AND($I20&lt;&gt;"",$I20&lt;&gt;0),ROUND(ROUND($I20,3)*Cenas!$B$50*Cenas!L$55,2),0),"")</f>
        <v/>
      </c>
      <c r="V20" s="124" t="str">
        <f>IF($AO20,IF(AND($I20&lt;&gt;"",$I20&lt;&gt;0),ROUND(ROUND($I20,3)*Cenas!$B$50*Cenas!M$55,2),0),"")</f>
        <v/>
      </c>
      <c r="W20" s="124" t="str">
        <f>IF($AO20,IF(AND($I20&lt;&gt;"",$I20&lt;&gt;0),ROUND(ROUND($I20,3)*Cenas!$B$50*Cenas!N$55,2),0),"")</f>
        <v/>
      </c>
      <c r="X20" s="124" t="str">
        <f>IF($AO20,IF(AND($I20&lt;&gt;"",$I20&lt;&gt;0),ROUND(ROUND($I20,3)*Cenas!$B$50*Cenas!O$55,2),0),"")</f>
        <v/>
      </c>
      <c r="Y20" s="124" t="str">
        <f>IF($AO20,IF(AND($I20&lt;&gt;"",$I20&lt;&gt;0),ROUND(ROUND($I20,3)*Cenas!$B$50*Cenas!P$55,2),0),"")</f>
        <v/>
      </c>
      <c r="Z20" s="124" t="str">
        <f>IF($AO20,IF(AND($I20&lt;&gt;"",$I20&lt;&gt;0),ROUND(ROUND($I20,3)*Cenas!$B$50*Cenas!Q$55,2),0),"")</f>
        <v/>
      </c>
      <c r="AA20" s="124" t="str">
        <f>IF($AO20,IF(AND($I20&lt;&gt;"",$I20&lt;&gt;0),ROUND(ROUND($I20,3)*Cenas!$B$50*Cenas!R$55,2),0),"")</f>
        <v/>
      </c>
      <c r="AB20" s="124" t="str">
        <f>IF($AO20,IF(AND($I20&lt;&gt;"",$I20&lt;&gt;0),ROUND(ROUND($I20,3)*Cenas!$B$50*Cenas!S$55,2),0),"")</f>
        <v/>
      </c>
      <c r="AC20" s="124" t="str">
        <f>IF($AO20,IF(AND($I20&lt;&gt;"",$I20&lt;&gt;0),ROUND(ROUND($I20,3)*Cenas!$B$50*Cenas!T$55,2),0),"")</f>
        <v/>
      </c>
      <c r="AD20" s="124" t="str">
        <f>IF($AO20,IF(AND($I20&lt;&gt;"",$I20&lt;&gt;0),ROUND(ROUND($I20,3)*Cenas!$B$50*Cenas!U$55,2),0),"")</f>
        <v/>
      </c>
      <c r="AE20" s="124" t="str">
        <f>IF($AO20,IF(AND($I20&lt;&gt;"",$I20&lt;&gt;0),ROUND(ROUND($I20,3)*Cenas!$B$50*Cenas!V$55,2),0),"")</f>
        <v/>
      </c>
      <c r="AF20" s="147" t="str">
        <f>IF($AO20,IF(AND($I20&lt;&gt;"",$I20&lt;&gt;0),ROUND(ROUND($I20,3)*Cenas!$B$50*Cenas!W$55,2),0),"")</f>
        <v/>
      </c>
      <c r="AH20" t="b">
        <f t="shared" si="5"/>
        <v>1</v>
      </c>
      <c r="AI20" t="b">
        <f t="shared" si="6"/>
        <v>1</v>
      </c>
      <c r="AJ20" t="e">
        <f>OR(AND(AH20,AI20,#REF!&gt;=0.74*'Daļu izvēle'!J15),NOT(AL20))</f>
        <v>#REF!</v>
      </c>
      <c r="AK20" t="e">
        <f t="shared" si="7"/>
        <v>#REF!</v>
      </c>
      <c r="AL20" t="b">
        <f>AND($A20="x",NOT(ISBLANK('Daļu izvēle'!AI15)))</f>
        <v>0</v>
      </c>
      <c r="AM20" t="b">
        <f t="shared" si="3"/>
        <v>1</v>
      </c>
      <c r="AO20" s="56" t="b">
        <f>AND($A20="x",'Daļu izvēle'!AI15&lt;&gt;"",'Daļu izvēle'!AI15&lt;&gt;0)</f>
        <v>0</v>
      </c>
      <c r="AP20" s="56" t="b">
        <f t="shared" si="8"/>
        <v>0</v>
      </c>
      <c r="AQ20" s="56" t="b">
        <f t="shared" si="9"/>
        <v>1</v>
      </c>
    </row>
    <row r="21" spans="1:43" hidden="1" x14ac:dyDescent="0.3">
      <c r="A21" s="324" t="str">
        <f>SUBSTITUTE('Daļu izvēle'!A16,"0","")</f>
        <v/>
      </c>
      <c r="B21" s="365">
        <f>'Daļu izvēle'!B16</f>
        <v>8</v>
      </c>
      <c r="C21" s="365" t="str">
        <f>'Daļu izvēle'!C16</f>
        <v>Austrumvidzeme</v>
      </c>
      <c r="D21" s="366" t="str">
        <f>'Daļu izvēle'!D16</f>
        <v>Silvas</v>
      </c>
      <c r="E21" s="511">
        <f>'Daļu izvēle'!AI16</f>
        <v>0</v>
      </c>
      <c r="F21" s="511">
        <f>'Daļu izvēle'!AJ16</f>
        <v>0</v>
      </c>
      <c r="G21" s="131">
        <f>'Daļu izvēle'!AK16</f>
        <v>0</v>
      </c>
      <c r="H21" s="132">
        <f>'Daļu izvēle'!AL16</f>
        <v>0</v>
      </c>
      <c r="I21" s="343"/>
      <c r="J21" s="509">
        <f t="shared" si="4"/>
        <v>0</v>
      </c>
      <c r="K21" s="124" t="str">
        <f>IF($AO21,IF(AND($I21&lt;&gt;"",$I21&lt;&gt;0),ROUND(ROUND($I21,3)*Cenas!$B$50*Cenas!B$55,2),0),"")</f>
        <v/>
      </c>
      <c r="L21" s="124" t="str">
        <f>IF($AO21,IF(AND($I21&lt;&gt;"",$I21&lt;&gt;0),ROUND(ROUND($I21,3)*Cenas!$B$50*Cenas!C$55,2),0),"")</f>
        <v/>
      </c>
      <c r="M21" s="124" t="str">
        <f>IF($AO21,IF(AND($I21&lt;&gt;"",$I21&lt;&gt;0),ROUND(ROUND($I21,3)*Cenas!$B$50*Cenas!D$55,2),0),"")</f>
        <v/>
      </c>
      <c r="N21" s="124" t="str">
        <f>IF($AO21,IF(AND($I21&lt;&gt;"",$I21&lt;&gt;0),ROUND(ROUND($I21,3)*Cenas!$B$50*Cenas!E$55,2),0),"")</f>
        <v/>
      </c>
      <c r="O21" s="124" t="str">
        <f>IF($AO21,IF(AND($I21&lt;&gt;"",$I21&lt;&gt;0),ROUND(ROUND($I21,3)*Cenas!$B$50*Cenas!F$55,2),0),"")</f>
        <v/>
      </c>
      <c r="P21" s="124" t="str">
        <f>IF($AO21,IF(AND($I21&lt;&gt;"",$I21&lt;&gt;0),ROUND(ROUND($I21,3)*Cenas!$B$50*Cenas!G$55,2),0),"")</f>
        <v/>
      </c>
      <c r="Q21" s="124" t="str">
        <f>IF($AO21,IF(AND($I21&lt;&gt;"",$I21&lt;&gt;0),ROUND(ROUND($I21,3)*Cenas!$B$50*Cenas!H$55,2),0),"")</f>
        <v/>
      </c>
      <c r="R21" s="124" t="str">
        <f>IF($AO21,IF(AND($I21&lt;&gt;"",$I21&lt;&gt;0),ROUND(ROUND($I21,3)*Cenas!$B$50*Cenas!I$55,2),0),"")</f>
        <v/>
      </c>
      <c r="S21" s="124" t="str">
        <f>IF($AO21,IF(AND($I21&lt;&gt;"",$I21&lt;&gt;0),ROUND(ROUND($I21,3)*Cenas!$B$50*Cenas!J$55,2),0),"")</f>
        <v/>
      </c>
      <c r="T21" s="124" t="str">
        <f>IF($AO21,IF(AND($I21&lt;&gt;"",$I21&lt;&gt;0),ROUND(ROUND($I21,3)*Cenas!$B$50*Cenas!K$55,2),0),"")</f>
        <v/>
      </c>
      <c r="U21" s="124" t="str">
        <f>IF($AO21,IF(AND($I21&lt;&gt;"",$I21&lt;&gt;0),ROUND(ROUND($I21,3)*Cenas!$B$50*Cenas!L$55,2),0),"")</f>
        <v/>
      </c>
      <c r="V21" s="124" t="str">
        <f>IF($AO21,IF(AND($I21&lt;&gt;"",$I21&lt;&gt;0),ROUND(ROUND($I21,3)*Cenas!$B$50*Cenas!M$55,2),0),"")</f>
        <v/>
      </c>
      <c r="W21" s="124" t="str">
        <f>IF($AO21,IF(AND($I21&lt;&gt;"",$I21&lt;&gt;0),ROUND(ROUND($I21,3)*Cenas!$B$50*Cenas!N$55,2),0),"")</f>
        <v/>
      </c>
      <c r="X21" s="124" t="str">
        <f>IF($AO21,IF(AND($I21&lt;&gt;"",$I21&lt;&gt;0),ROUND(ROUND($I21,3)*Cenas!$B$50*Cenas!O$55,2),0),"")</f>
        <v/>
      </c>
      <c r="Y21" s="124" t="str">
        <f>IF($AO21,IF(AND($I21&lt;&gt;"",$I21&lt;&gt;0),ROUND(ROUND($I21,3)*Cenas!$B$50*Cenas!P$55,2),0),"")</f>
        <v/>
      </c>
      <c r="Z21" s="124" t="str">
        <f>IF($AO21,IF(AND($I21&lt;&gt;"",$I21&lt;&gt;0),ROUND(ROUND($I21,3)*Cenas!$B$50*Cenas!Q$55,2),0),"")</f>
        <v/>
      </c>
      <c r="AA21" s="124" t="str">
        <f>IF($AO21,IF(AND($I21&lt;&gt;"",$I21&lt;&gt;0),ROUND(ROUND($I21,3)*Cenas!$B$50*Cenas!R$55,2),0),"")</f>
        <v/>
      </c>
      <c r="AB21" s="124" t="str">
        <f>IF($AO21,IF(AND($I21&lt;&gt;"",$I21&lt;&gt;0),ROUND(ROUND($I21,3)*Cenas!$B$50*Cenas!S$55,2),0),"")</f>
        <v/>
      </c>
      <c r="AC21" s="124" t="str">
        <f>IF($AO21,IF(AND($I21&lt;&gt;"",$I21&lt;&gt;0),ROUND(ROUND($I21,3)*Cenas!$B$50*Cenas!T$55,2),0),"")</f>
        <v/>
      </c>
      <c r="AD21" s="124" t="str">
        <f>IF($AO21,IF(AND($I21&lt;&gt;"",$I21&lt;&gt;0),ROUND(ROUND($I21,3)*Cenas!$B$50*Cenas!U$55,2),0),"")</f>
        <v/>
      </c>
      <c r="AE21" s="124" t="str">
        <f>IF($AO21,IF(AND($I21&lt;&gt;"",$I21&lt;&gt;0),ROUND(ROUND($I21,3)*Cenas!$B$50*Cenas!V$55,2),0),"")</f>
        <v/>
      </c>
      <c r="AF21" s="147" t="str">
        <f>IF($AO21,IF(AND($I21&lt;&gt;"",$I21&lt;&gt;0),ROUND(ROUND($I21,3)*Cenas!$B$50*Cenas!W$55,2),0),"")</f>
        <v/>
      </c>
      <c r="AH21" t="b">
        <f t="shared" si="5"/>
        <v>1</v>
      </c>
      <c r="AI21" t="b">
        <f t="shared" si="6"/>
        <v>1</v>
      </c>
      <c r="AJ21" t="e">
        <f>OR(AND(AH21,AI21,#REF!&gt;=0.74*'Daļu izvēle'!J16),NOT(AL21))</f>
        <v>#REF!</v>
      </c>
      <c r="AK21" t="e">
        <f t="shared" si="7"/>
        <v>#REF!</v>
      </c>
      <c r="AL21" t="b">
        <f>AND($A21="x",NOT(ISBLANK('Daļu izvēle'!AI16)))</f>
        <v>0</v>
      </c>
      <c r="AM21" t="b">
        <f t="shared" si="3"/>
        <v>1</v>
      </c>
      <c r="AO21" s="56" t="b">
        <f>AND($A21="x",'Daļu izvēle'!AI16&lt;&gt;"",'Daļu izvēle'!AI16&lt;&gt;0)</f>
        <v>0</v>
      </c>
      <c r="AP21" s="56" t="b">
        <f t="shared" si="8"/>
        <v>0</v>
      </c>
      <c r="AQ21" s="56" t="b">
        <f t="shared" si="9"/>
        <v>1</v>
      </c>
    </row>
    <row r="22" spans="1:43" hidden="1" x14ac:dyDescent="0.3">
      <c r="A22" s="324" t="str">
        <f>SUBSTITUTE('Daļu izvēle'!A17,"0","")</f>
        <v/>
      </c>
      <c r="B22" s="365">
        <f>'Daļu izvēle'!B17</f>
        <v>9</v>
      </c>
      <c r="C22" s="365" t="str">
        <f>'Daļu izvēle'!C17</f>
        <v>Austrumvidzeme</v>
      </c>
      <c r="D22" s="366" t="str">
        <f>'Daļu izvēle'!D17</f>
        <v>Sikšņu</v>
      </c>
      <c r="E22" s="511">
        <f>'Daļu izvēle'!AI17</f>
        <v>0</v>
      </c>
      <c r="F22" s="511">
        <f>'Daļu izvēle'!AJ17</f>
        <v>0</v>
      </c>
      <c r="G22" s="131">
        <f>'Daļu izvēle'!AK17</f>
        <v>0</v>
      </c>
      <c r="H22" s="132">
        <f>'Daļu izvēle'!AL17</f>
        <v>0</v>
      </c>
      <c r="I22" s="343"/>
      <c r="J22" s="509">
        <f t="shared" si="4"/>
        <v>0</v>
      </c>
      <c r="K22" s="124" t="str">
        <f>IF($AO22,IF(AND($I22&lt;&gt;"",$I22&lt;&gt;0),ROUND(ROUND($I22,3)*Cenas!$B$50*Cenas!B$55,2),0),"")</f>
        <v/>
      </c>
      <c r="L22" s="124" t="str">
        <f>IF($AO22,IF(AND($I22&lt;&gt;"",$I22&lt;&gt;0),ROUND(ROUND($I22,3)*Cenas!$B$50*Cenas!C$55,2),0),"")</f>
        <v/>
      </c>
      <c r="M22" s="124" t="str">
        <f>IF($AO22,IF(AND($I22&lt;&gt;"",$I22&lt;&gt;0),ROUND(ROUND($I22,3)*Cenas!$B$50*Cenas!D$55,2),0),"")</f>
        <v/>
      </c>
      <c r="N22" s="124" t="str">
        <f>IF($AO22,IF(AND($I22&lt;&gt;"",$I22&lt;&gt;0),ROUND(ROUND($I22,3)*Cenas!$B$50*Cenas!E$55,2),0),"")</f>
        <v/>
      </c>
      <c r="O22" s="124" t="str">
        <f>IF($AO22,IF(AND($I22&lt;&gt;"",$I22&lt;&gt;0),ROUND(ROUND($I22,3)*Cenas!$B$50*Cenas!F$55,2),0),"")</f>
        <v/>
      </c>
      <c r="P22" s="124" t="str">
        <f>IF($AO22,IF(AND($I22&lt;&gt;"",$I22&lt;&gt;0),ROUND(ROUND($I22,3)*Cenas!$B$50*Cenas!G$55,2),0),"")</f>
        <v/>
      </c>
      <c r="Q22" s="124" t="str">
        <f>IF($AO22,IF(AND($I22&lt;&gt;"",$I22&lt;&gt;0),ROUND(ROUND($I22,3)*Cenas!$B$50*Cenas!H$55,2),0),"")</f>
        <v/>
      </c>
      <c r="R22" s="124" t="str">
        <f>IF($AO22,IF(AND($I22&lt;&gt;"",$I22&lt;&gt;0),ROUND(ROUND($I22,3)*Cenas!$B$50*Cenas!I$55,2),0),"")</f>
        <v/>
      </c>
      <c r="S22" s="124" t="str">
        <f>IF($AO22,IF(AND($I22&lt;&gt;"",$I22&lt;&gt;0),ROUND(ROUND($I22,3)*Cenas!$B$50*Cenas!J$55,2),0),"")</f>
        <v/>
      </c>
      <c r="T22" s="124" t="str">
        <f>IF($AO22,IF(AND($I22&lt;&gt;"",$I22&lt;&gt;0),ROUND(ROUND($I22,3)*Cenas!$B$50*Cenas!K$55,2),0),"")</f>
        <v/>
      </c>
      <c r="U22" s="124" t="str">
        <f>IF($AO22,IF(AND($I22&lt;&gt;"",$I22&lt;&gt;0),ROUND(ROUND($I22,3)*Cenas!$B$50*Cenas!L$55,2),0),"")</f>
        <v/>
      </c>
      <c r="V22" s="124" t="str">
        <f>IF($AO22,IF(AND($I22&lt;&gt;"",$I22&lt;&gt;0),ROUND(ROUND($I22,3)*Cenas!$B$50*Cenas!M$55,2),0),"")</f>
        <v/>
      </c>
      <c r="W22" s="124" t="str">
        <f>IF($AO22,IF(AND($I22&lt;&gt;"",$I22&lt;&gt;0),ROUND(ROUND($I22,3)*Cenas!$B$50*Cenas!N$55,2),0),"")</f>
        <v/>
      </c>
      <c r="X22" s="124" t="str">
        <f>IF($AO22,IF(AND($I22&lt;&gt;"",$I22&lt;&gt;0),ROUND(ROUND($I22,3)*Cenas!$B$50*Cenas!O$55,2),0),"")</f>
        <v/>
      </c>
      <c r="Y22" s="124" t="str">
        <f>IF($AO22,IF(AND($I22&lt;&gt;"",$I22&lt;&gt;0),ROUND(ROUND($I22,3)*Cenas!$B$50*Cenas!P$55,2),0),"")</f>
        <v/>
      </c>
      <c r="Z22" s="124" t="str">
        <f>IF($AO22,IF(AND($I22&lt;&gt;"",$I22&lt;&gt;0),ROUND(ROUND($I22,3)*Cenas!$B$50*Cenas!Q$55,2),0),"")</f>
        <v/>
      </c>
      <c r="AA22" s="124" t="str">
        <f>IF($AO22,IF(AND($I22&lt;&gt;"",$I22&lt;&gt;0),ROUND(ROUND($I22,3)*Cenas!$B$50*Cenas!R$55,2),0),"")</f>
        <v/>
      </c>
      <c r="AB22" s="124" t="str">
        <f>IF($AO22,IF(AND($I22&lt;&gt;"",$I22&lt;&gt;0),ROUND(ROUND($I22,3)*Cenas!$B$50*Cenas!S$55,2),0),"")</f>
        <v/>
      </c>
      <c r="AC22" s="124" t="str">
        <f>IF($AO22,IF(AND($I22&lt;&gt;"",$I22&lt;&gt;0),ROUND(ROUND($I22,3)*Cenas!$B$50*Cenas!T$55,2),0),"")</f>
        <v/>
      </c>
      <c r="AD22" s="124" t="str">
        <f>IF($AO22,IF(AND($I22&lt;&gt;"",$I22&lt;&gt;0),ROUND(ROUND($I22,3)*Cenas!$B$50*Cenas!U$55,2),0),"")</f>
        <v/>
      </c>
      <c r="AE22" s="124" t="str">
        <f>IF($AO22,IF(AND($I22&lt;&gt;"",$I22&lt;&gt;0),ROUND(ROUND($I22,3)*Cenas!$B$50*Cenas!V$55,2),0),"")</f>
        <v/>
      </c>
      <c r="AF22" s="147" t="str">
        <f>IF($AO22,IF(AND($I22&lt;&gt;"",$I22&lt;&gt;0),ROUND(ROUND($I22,3)*Cenas!$B$50*Cenas!W$55,2),0),"")</f>
        <v/>
      </c>
      <c r="AH22" t="b">
        <f t="shared" si="5"/>
        <v>1</v>
      </c>
      <c r="AI22" t="b">
        <f t="shared" si="6"/>
        <v>1</v>
      </c>
      <c r="AJ22" t="e">
        <f>OR(AND(AH22,AI22,#REF!&gt;=0.74*'Daļu izvēle'!J17),NOT(AL22))</f>
        <v>#REF!</v>
      </c>
      <c r="AK22" t="e">
        <f t="shared" si="7"/>
        <v>#REF!</v>
      </c>
      <c r="AL22" t="b">
        <f>AND($A22="x",NOT(ISBLANK('Daļu izvēle'!AI17)))</f>
        <v>0</v>
      </c>
      <c r="AM22" t="b">
        <f t="shared" si="3"/>
        <v>1</v>
      </c>
      <c r="AO22" s="56" t="b">
        <f>AND($A22="x",'Daļu izvēle'!AI17&lt;&gt;"",'Daļu izvēle'!AI17&lt;&gt;0)</f>
        <v>0</v>
      </c>
      <c r="AP22" s="56" t="b">
        <f t="shared" si="8"/>
        <v>0</v>
      </c>
      <c r="AQ22" s="56" t="b">
        <f t="shared" si="9"/>
        <v>1</v>
      </c>
    </row>
    <row r="23" spans="1:43" hidden="1" x14ac:dyDescent="0.3">
      <c r="A23" s="324" t="str">
        <f>SUBSTITUTE('Daļu izvēle'!A18,"0","")</f>
        <v/>
      </c>
      <c r="B23" s="365">
        <f>'Daļu izvēle'!B18</f>
        <v>10</v>
      </c>
      <c r="C23" s="365" t="str">
        <f>'Daļu izvēle'!C18</f>
        <v>Austrumvidzeme</v>
      </c>
      <c r="D23" s="366" t="str">
        <f>'Daļu izvēle'!D18</f>
        <v>Sikšņu</v>
      </c>
      <c r="E23" s="511">
        <f>'Daļu izvēle'!AI18</f>
        <v>0</v>
      </c>
      <c r="F23" s="511">
        <f>'Daļu izvēle'!AJ18</f>
        <v>0</v>
      </c>
      <c r="G23" s="131">
        <f>'Daļu izvēle'!AK18</f>
        <v>0</v>
      </c>
      <c r="H23" s="132">
        <f>'Daļu izvēle'!AL18</f>
        <v>0</v>
      </c>
      <c r="I23" s="343"/>
      <c r="J23" s="509">
        <f t="shared" si="4"/>
        <v>0</v>
      </c>
      <c r="K23" s="124" t="str">
        <f>IF($AO23,IF(AND($I23&lt;&gt;"",$I23&lt;&gt;0),ROUND(ROUND($I23,3)*Cenas!$B$50*Cenas!B$55,2),0),"")</f>
        <v/>
      </c>
      <c r="L23" s="124" t="str">
        <f>IF($AO23,IF(AND($I23&lt;&gt;"",$I23&lt;&gt;0),ROUND(ROUND($I23,3)*Cenas!$B$50*Cenas!C$55,2),0),"")</f>
        <v/>
      </c>
      <c r="M23" s="124" t="str">
        <f>IF($AO23,IF(AND($I23&lt;&gt;"",$I23&lt;&gt;0),ROUND(ROUND($I23,3)*Cenas!$B$50*Cenas!D$55,2),0),"")</f>
        <v/>
      </c>
      <c r="N23" s="124" t="str">
        <f>IF($AO23,IF(AND($I23&lt;&gt;"",$I23&lt;&gt;0),ROUND(ROUND($I23,3)*Cenas!$B$50*Cenas!E$55,2),0),"")</f>
        <v/>
      </c>
      <c r="O23" s="124" t="str">
        <f>IF($AO23,IF(AND($I23&lt;&gt;"",$I23&lt;&gt;0),ROUND(ROUND($I23,3)*Cenas!$B$50*Cenas!F$55,2),0),"")</f>
        <v/>
      </c>
      <c r="P23" s="124" t="str">
        <f>IF($AO23,IF(AND($I23&lt;&gt;"",$I23&lt;&gt;0),ROUND(ROUND($I23,3)*Cenas!$B$50*Cenas!G$55,2),0),"")</f>
        <v/>
      </c>
      <c r="Q23" s="124" t="str">
        <f>IF($AO23,IF(AND($I23&lt;&gt;"",$I23&lt;&gt;0),ROUND(ROUND($I23,3)*Cenas!$B$50*Cenas!H$55,2),0),"")</f>
        <v/>
      </c>
      <c r="R23" s="124" t="str">
        <f>IF($AO23,IF(AND($I23&lt;&gt;"",$I23&lt;&gt;0),ROUND(ROUND($I23,3)*Cenas!$B$50*Cenas!I$55,2),0),"")</f>
        <v/>
      </c>
      <c r="S23" s="124" t="str">
        <f>IF($AO23,IF(AND($I23&lt;&gt;"",$I23&lt;&gt;0),ROUND(ROUND($I23,3)*Cenas!$B$50*Cenas!J$55,2),0),"")</f>
        <v/>
      </c>
      <c r="T23" s="124" t="str">
        <f>IF($AO23,IF(AND($I23&lt;&gt;"",$I23&lt;&gt;0),ROUND(ROUND($I23,3)*Cenas!$B$50*Cenas!K$55,2),0),"")</f>
        <v/>
      </c>
      <c r="U23" s="124" t="str">
        <f>IF($AO23,IF(AND($I23&lt;&gt;"",$I23&lt;&gt;0),ROUND(ROUND($I23,3)*Cenas!$B$50*Cenas!L$55,2),0),"")</f>
        <v/>
      </c>
      <c r="V23" s="124" t="str">
        <f>IF($AO23,IF(AND($I23&lt;&gt;"",$I23&lt;&gt;0),ROUND(ROUND($I23,3)*Cenas!$B$50*Cenas!M$55,2),0),"")</f>
        <v/>
      </c>
      <c r="W23" s="124" t="str">
        <f>IF($AO23,IF(AND($I23&lt;&gt;"",$I23&lt;&gt;0),ROUND(ROUND($I23,3)*Cenas!$B$50*Cenas!N$55,2),0),"")</f>
        <v/>
      </c>
      <c r="X23" s="124" t="str">
        <f>IF($AO23,IF(AND($I23&lt;&gt;"",$I23&lt;&gt;0),ROUND(ROUND($I23,3)*Cenas!$B$50*Cenas!O$55,2),0),"")</f>
        <v/>
      </c>
      <c r="Y23" s="124" t="str">
        <f>IF($AO23,IF(AND($I23&lt;&gt;"",$I23&lt;&gt;0),ROUND(ROUND($I23,3)*Cenas!$B$50*Cenas!P$55,2),0),"")</f>
        <v/>
      </c>
      <c r="Z23" s="124" t="str">
        <f>IF($AO23,IF(AND($I23&lt;&gt;"",$I23&lt;&gt;0),ROUND(ROUND($I23,3)*Cenas!$B$50*Cenas!Q$55,2),0),"")</f>
        <v/>
      </c>
      <c r="AA23" s="124" t="str">
        <f>IF($AO23,IF(AND($I23&lt;&gt;"",$I23&lt;&gt;0),ROUND(ROUND($I23,3)*Cenas!$B$50*Cenas!R$55,2),0),"")</f>
        <v/>
      </c>
      <c r="AB23" s="124" t="str">
        <f>IF($AO23,IF(AND($I23&lt;&gt;"",$I23&lt;&gt;0),ROUND(ROUND($I23,3)*Cenas!$B$50*Cenas!S$55,2),0),"")</f>
        <v/>
      </c>
      <c r="AC23" s="124" t="str">
        <f>IF($AO23,IF(AND($I23&lt;&gt;"",$I23&lt;&gt;0),ROUND(ROUND($I23,3)*Cenas!$B$50*Cenas!T$55,2),0),"")</f>
        <v/>
      </c>
      <c r="AD23" s="124" t="str">
        <f>IF($AO23,IF(AND($I23&lt;&gt;"",$I23&lt;&gt;0),ROUND(ROUND($I23,3)*Cenas!$B$50*Cenas!U$55,2),0),"")</f>
        <v/>
      </c>
      <c r="AE23" s="124" t="str">
        <f>IF($AO23,IF(AND($I23&lt;&gt;"",$I23&lt;&gt;0),ROUND(ROUND($I23,3)*Cenas!$B$50*Cenas!V$55,2),0),"")</f>
        <v/>
      </c>
      <c r="AF23" s="147" t="str">
        <f>IF($AO23,IF(AND($I23&lt;&gt;"",$I23&lt;&gt;0),ROUND(ROUND($I23,3)*Cenas!$B$50*Cenas!W$55,2),0),"")</f>
        <v/>
      </c>
      <c r="AH23" t="b">
        <f t="shared" si="5"/>
        <v>1</v>
      </c>
      <c r="AI23" t="b">
        <f t="shared" si="6"/>
        <v>1</v>
      </c>
      <c r="AJ23" t="e">
        <f>OR(AND(AH23,AI23,#REF!&gt;=0.74*'Daļu izvēle'!J18),NOT(AL23))</f>
        <v>#REF!</v>
      </c>
      <c r="AK23" t="e">
        <f t="shared" si="7"/>
        <v>#REF!</v>
      </c>
      <c r="AL23" t="b">
        <f>AND($A23="x",NOT(ISBLANK('Daļu izvēle'!AI18)))</f>
        <v>0</v>
      </c>
      <c r="AM23" t="b">
        <f t="shared" si="3"/>
        <v>1</v>
      </c>
      <c r="AO23" s="56" t="b">
        <f>AND($A23="x",'Daļu izvēle'!AI18&lt;&gt;"",'Daļu izvēle'!AI18&lt;&gt;0)</f>
        <v>0</v>
      </c>
      <c r="AP23" s="56" t="b">
        <f t="shared" si="8"/>
        <v>0</v>
      </c>
      <c r="AQ23" s="56" t="b">
        <f t="shared" si="9"/>
        <v>1</v>
      </c>
    </row>
    <row r="24" spans="1:43" hidden="1" x14ac:dyDescent="0.3">
      <c r="A24" s="324" t="str">
        <f>SUBSTITUTE('Daļu izvēle'!A19,"0","")</f>
        <v/>
      </c>
      <c r="B24" s="365">
        <f>'Daļu izvēle'!B19</f>
        <v>11</v>
      </c>
      <c r="C24" s="365" t="str">
        <f>'Daļu izvēle'!C19</f>
        <v>Austrumvidzeme</v>
      </c>
      <c r="D24" s="366" t="str">
        <f>'Daļu izvēle'!D19</f>
        <v>Sikšņu</v>
      </c>
      <c r="E24" s="511">
        <f>'Daļu izvēle'!AI19</f>
        <v>0</v>
      </c>
      <c r="F24" s="511">
        <f>'Daļu izvēle'!AJ19</f>
        <v>0</v>
      </c>
      <c r="G24" s="131">
        <f>'Daļu izvēle'!AK19</f>
        <v>0</v>
      </c>
      <c r="H24" s="132">
        <f>'Daļu izvēle'!AL19</f>
        <v>0</v>
      </c>
      <c r="I24" s="343"/>
      <c r="J24" s="509">
        <f t="shared" si="4"/>
        <v>0</v>
      </c>
      <c r="K24" s="124" t="str">
        <f>IF($AO24,IF(AND($I24&lt;&gt;"",$I24&lt;&gt;0),ROUND(ROUND($I24,3)*Cenas!$B$50*Cenas!B$55,2),0),"")</f>
        <v/>
      </c>
      <c r="L24" s="124" t="str">
        <f>IF($AO24,IF(AND($I24&lt;&gt;"",$I24&lt;&gt;0),ROUND(ROUND($I24,3)*Cenas!$B$50*Cenas!C$55,2),0),"")</f>
        <v/>
      </c>
      <c r="M24" s="124" t="str">
        <f>IF($AO24,IF(AND($I24&lt;&gt;"",$I24&lt;&gt;0),ROUND(ROUND($I24,3)*Cenas!$B$50*Cenas!D$55,2),0),"")</f>
        <v/>
      </c>
      <c r="N24" s="124" t="str">
        <f>IF($AO24,IF(AND($I24&lt;&gt;"",$I24&lt;&gt;0),ROUND(ROUND($I24,3)*Cenas!$B$50*Cenas!E$55,2),0),"")</f>
        <v/>
      </c>
      <c r="O24" s="124" t="str">
        <f>IF($AO24,IF(AND($I24&lt;&gt;"",$I24&lt;&gt;0),ROUND(ROUND($I24,3)*Cenas!$B$50*Cenas!F$55,2),0),"")</f>
        <v/>
      </c>
      <c r="P24" s="124" t="str">
        <f>IF($AO24,IF(AND($I24&lt;&gt;"",$I24&lt;&gt;0),ROUND(ROUND($I24,3)*Cenas!$B$50*Cenas!G$55,2),0),"")</f>
        <v/>
      </c>
      <c r="Q24" s="124" t="str">
        <f>IF($AO24,IF(AND($I24&lt;&gt;"",$I24&lt;&gt;0),ROUND(ROUND($I24,3)*Cenas!$B$50*Cenas!H$55,2),0),"")</f>
        <v/>
      </c>
      <c r="R24" s="124" t="str">
        <f>IF($AO24,IF(AND($I24&lt;&gt;"",$I24&lt;&gt;0),ROUND(ROUND($I24,3)*Cenas!$B$50*Cenas!I$55,2),0),"")</f>
        <v/>
      </c>
      <c r="S24" s="124" t="str">
        <f>IF($AO24,IF(AND($I24&lt;&gt;"",$I24&lt;&gt;0),ROUND(ROUND($I24,3)*Cenas!$B$50*Cenas!J$55,2),0),"")</f>
        <v/>
      </c>
      <c r="T24" s="124" t="str">
        <f>IF($AO24,IF(AND($I24&lt;&gt;"",$I24&lt;&gt;0),ROUND(ROUND($I24,3)*Cenas!$B$50*Cenas!K$55,2),0),"")</f>
        <v/>
      </c>
      <c r="U24" s="124" t="str">
        <f>IF($AO24,IF(AND($I24&lt;&gt;"",$I24&lt;&gt;0),ROUND(ROUND($I24,3)*Cenas!$B$50*Cenas!L$55,2),0),"")</f>
        <v/>
      </c>
      <c r="V24" s="124" t="str">
        <f>IF($AO24,IF(AND($I24&lt;&gt;"",$I24&lt;&gt;0),ROUND(ROUND($I24,3)*Cenas!$B$50*Cenas!M$55,2),0),"")</f>
        <v/>
      </c>
      <c r="W24" s="124" t="str">
        <f>IF($AO24,IF(AND($I24&lt;&gt;"",$I24&lt;&gt;0),ROUND(ROUND($I24,3)*Cenas!$B$50*Cenas!N$55,2),0),"")</f>
        <v/>
      </c>
      <c r="X24" s="124" t="str">
        <f>IF($AO24,IF(AND($I24&lt;&gt;"",$I24&lt;&gt;0),ROUND(ROUND($I24,3)*Cenas!$B$50*Cenas!O$55,2),0),"")</f>
        <v/>
      </c>
      <c r="Y24" s="124" t="str">
        <f>IF($AO24,IF(AND($I24&lt;&gt;"",$I24&lt;&gt;0),ROUND(ROUND($I24,3)*Cenas!$B$50*Cenas!P$55,2),0),"")</f>
        <v/>
      </c>
      <c r="Z24" s="124" t="str">
        <f>IF($AO24,IF(AND($I24&lt;&gt;"",$I24&lt;&gt;0),ROUND(ROUND($I24,3)*Cenas!$B$50*Cenas!Q$55,2),0),"")</f>
        <v/>
      </c>
      <c r="AA24" s="124" t="str">
        <f>IF($AO24,IF(AND($I24&lt;&gt;"",$I24&lt;&gt;0),ROUND(ROUND($I24,3)*Cenas!$B$50*Cenas!R$55,2),0),"")</f>
        <v/>
      </c>
      <c r="AB24" s="124" t="str">
        <f>IF($AO24,IF(AND($I24&lt;&gt;"",$I24&lt;&gt;0),ROUND(ROUND($I24,3)*Cenas!$B$50*Cenas!S$55,2),0),"")</f>
        <v/>
      </c>
      <c r="AC24" s="124" t="str">
        <f>IF($AO24,IF(AND($I24&lt;&gt;"",$I24&lt;&gt;0),ROUND(ROUND($I24,3)*Cenas!$B$50*Cenas!T$55,2),0),"")</f>
        <v/>
      </c>
      <c r="AD24" s="124" t="str">
        <f>IF($AO24,IF(AND($I24&lt;&gt;"",$I24&lt;&gt;0),ROUND(ROUND($I24,3)*Cenas!$B$50*Cenas!U$55,2),0),"")</f>
        <v/>
      </c>
      <c r="AE24" s="124" t="str">
        <f>IF($AO24,IF(AND($I24&lt;&gt;"",$I24&lt;&gt;0),ROUND(ROUND($I24,3)*Cenas!$B$50*Cenas!V$55,2),0),"")</f>
        <v/>
      </c>
      <c r="AF24" s="147" t="str">
        <f>IF($AO24,IF(AND($I24&lt;&gt;"",$I24&lt;&gt;0),ROUND(ROUND($I24,3)*Cenas!$B$50*Cenas!W$55,2),0),"")</f>
        <v/>
      </c>
      <c r="AH24" t="b">
        <f t="shared" si="5"/>
        <v>1</v>
      </c>
      <c r="AI24" t="b">
        <f t="shared" si="6"/>
        <v>1</v>
      </c>
      <c r="AJ24" t="e">
        <f>OR(AND(AH24,AI24,#REF!&gt;=0.74*'Daļu izvēle'!J19),NOT(AL24))</f>
        <v>#REF!</v>
      </c>
      <c r="AK24" t="e">
        <f t="shared" si="7"/>
        <v>#REF!</v>
      </c>
      <c r="AL24" t="b">
        <f>AND($A24="x",NOT(ISBLANK('Daļu izvēle'!AI19)))</f>
        <v>0</v>
      </c>
      <c r="AM24" t="b">
        <f t="shared" si="3"/>
        <v>1</v>
      </c>
      <c r="AO24" s="56" t="b">
        <f>AND($A24="x",'Daļu izvēle'!AI19&lt;&gt;"",'Daļu izvēle'!AI19&lt;&gt;0)</f>
        <v>0</v>
      </c>
      <c r="AP24" s="56" t="b">
        <f t="shared" si="8"/>
        <v>0</v>
      </c>
      <c r="AQ24" s="56" t="b">
        <f t="shared" si="9"/>
        <v>1</v>
      </c>
    </row>
    <row r="25" spans="1:43" hidden="1" x14ac:dyDescent="0.3">
      <c r="A25" s="324" t="str">
        <f>SUBSTITUTE('Daļu izvēle'!A20,"0","")</f>
        <v/>
      </c>
      <c r="B25" s="365">
        <f>'Daļu izvēle'!B20</f>
        <v>12</v>
      </c>
      <c r="C25" s="365" t="str">
        <f>'Daļu izvēle'!C20</f>
        <v>Austrumvidzeme</v>
      </c>
      <c r="D25" s="366" t="str">
        <f>'Daļu izvēle'!D20</f>
        <v>Sikšņu</v>
      </c>
      <c r="E25" s="511">
        <f>'Daļu izvēle'!AI20</f>
        <v>0</v>
      </c>
      <c r="F25" s="511">
        <f>'Daļu izvēle'!AJ20</f>
        <v>0</v>
      </c>
      <c r="G25" s="131">
        <f>'Daļu izvēle'!AK20</f>
        <v>0</v>
      </c>
      <c r="H25" s="132">
        <f>'Daļu izvēle'!AL20</f>
        <v>0</v>
      </c>
      <c r="I25" s="343"/>
      <c r="J25" s="509">
        <f t="shared" si="4"/>
        <v>0</v>
      </c>
      <c r="K25" s="124" t="str">
        <f>IF($AO25,IF(AND($I25&lt;&gt;"",$I25&lt;&gt;0),ROUND(ROUND($I25,3)*Cenas!$B$50*Cenas!B$55,2),0),"")</f>
        <v/>
      </c>
      <c r="L25" s="124" t="str">
        <f>IF($AO25,IF(AND($I25&lt;&gt;"",$I25&lt;&gt;0),ROUND(ROUND($I25,3)*Cenas!$B$50*Cenas!C$55,2),0),"")</f>
        <v/>
      </c>
      <c r="M25" s="124" t="str">
        <f>IF($AO25,IF(AND($I25&lt;&gt;"",$I25&lt;&gt;0),ROUND(ROUND($I25,3)*Cenas!$B$50*Cenas!D$55,2),0),"")</f>
        <v/>
      </c>
      <c r="N25" s="124" t="str">
        <f>IF($AO25,IF(AND($I25&lt;&gt;"",$I25&lt;&gt;0),ROUND(ROUND($I25,3)*Cenas!$B$50*Cenas!E$55,2),0),"")</f>
        <v/>
      </c>
      <c r="O25" s="124" t="str">
        <f>IF($AO25,IF(AND($I25&lt;&gt;"",$I25&lt;&gt;0),ROUND(ROUND($I25,3)*Cenas!$B$50*Cenas!F$55,2),0),"")</f>
        <v/>
      </c>
      <c r="P25" s="124" t="str">
        <f>IF($AO25,IF(AND($I25&lt;&gt;"",$I25&lt;&gt;0),ROUND(ROUND($I25,3)*Cenas!$B$50*Cenas!G$55,2),0),"")</f>
        <v/>
      </c>
      <c r="Q25" s="124" t="str">
        <f>IF($AO25,IF(AND($I25&lt;&gt;"",$I25&lt;&gt;0),ROUND(ROUND($I25,3)*Cenas!$B$50*Cenas!H$55,2),0),"")</f>
        <v/>
      </c>
      <c r="R25" s="124" t="str">
        <f>IF($AO25,IF(AND($I25&lt;&gt;"",$I25&lt;&gt;0),ROUND(ROUND($I25,3)*Cenas!$B$50*Cenas!I$55,2),0),"")</f>
        <v/>
      </c>
      <c r="S25" s="124" t="str">
        <f>IF($AO25,IF(AND($I25&lt;&gt;"",$I25&lt;&gt;0),ROUND(ROUND($I25,3)*Cenas!$B$50*Cenas!J$55,2),0),"")</f>
        <v/>
      </c>
      <c r="T25" s="124" t="str">
        <f>IF($AO25,IF(AND($I25&lt;&gt;"",$I25&lt;&gt;0),ROUND(ROUND($I25,3)*Cenas!$B$50*Cenas!K$55,2),0),"")</f>
        <v/>
      </c>
      <c r="U25" s="124" t="str">
        <f>IF($AO25,IF(AND($I25&lt;&gt;"",$I25&lt;&gt;0),ROUND(ROUND($I25,3)*Cenas!$B$50*Cenas!L$55,2),0),"")</f>
        <v/>
      </c>
      <c r="V25" s="124" t="str">
        <f>IF($AO25,IF(AND($I25&lt;&gt;"",$I25&lt;&gt;0),ROUND(ROUND($I25,3)*Cenas!$B$50*Cenas!M$55,2),0),"")</f>
        <v/>
      </c>
      <c r="W25" s="124" t="str">
        <f>IF($AO25,IF(AND($I25&lt;&gt;"",$I25&lt;&gt;0),ROUND(ROUND($I25,3)*Cenas!$B$50*Cenas!N$55,2),0),"")</f>
        <v/>
      </c>
      <c r="X25" s="124" t="str">
        <f>IF($AO25,IF(AND($I25&lt;&gt;"",$I25&lt;&gt;0),ROUND(ROUND($I25,3)*Cenas!$B$50*Cenas!O$55,2),0),"")</f>
        <v/>
      </c>
      <c r="Y25" s="124" t="str">
        <f>IF($AO25,IF(AND($I25&lt;&gt;"",$I25&lt;&gt;0),ROUND(ROUND($I25,3)*Cenas!$B$50*Cenas!P$55,2),0),"")</f>
        <v/>
      </c>
      <c r="Z25" s="124" t="str">
        <f>IF($AO25,IF(AND($I25&lt;&gt;"",$I25&lt;&gt;0),ROUND(ROUND($I25,3)*Cenas!$B$50*Cenas!Q$55,2),0),"")</f>
        <v/>
      </c>
      <c r="AA25" s="124" t="str">
        <f>IF($AO25,IF(AND($I25&lt;&gt;"",$I25&lt;&gt;0),ROUND(ROUND($I25,3)*Cenas!$B$50*Cenas!R$55,2),0),"")</f>
        <v/>
      </c>
      <c r="AB25" s="124" t="str">
        <f>IF($AO25,IF(AND($I25&lt;&gt;"",$I25&lt;&gt;0),ROUND(ROUND($I25,3)*Cenas!$B$50*Cenas!S$55,2),0),"")</f>
        <v/>
      </c>
      <c r="AC25" s="124" t="str">
        <f>IF($AO25,IF(AND($I25&lt;&gt;"",$I25&lt;&gt;0),ROUND(ROUND($I25,3)*Cenas!$B$50*Cenas!T$55,2),0),"")</f>
        <v/>
      </c>
      <c r="AD25" s="124" t="str">
        <f>IF($AO25,IF(AND($I25&lt;&gt;"",$I25&lt;&gt;0),ROUND(ROUND($I25,3)*Cenas!$B$50*Cenas!U$55,2),0),"")</f>
        <v/>
      </c>
      <c r="AE25" s="124" t="str">
        <f>IF($AO25,IF(AND($I25&lt;&gt;"",$I25&lt;&gt;0),ROUND(ROUND($I25,3)*Cenas!$B$50*Cenas!V$55,2),0),"")</f>
        <v/>
      </c>
      <c r="AF25" s="147" t="str">
        <f>IF($AO25,IF(AND($I25&lt;&gt;"",$I25&lt;&gt;0),ROUND(ROUND($I25,3)*Cenas!$B$50*Cenas!W$55,2),0),"")</f>
        <v/>
      </c>
      <c r="AH25" t="b">
        <f t="shared" si="5"/>
        <v>1</v>
      </c>
      <c r="AI25" t="b">
        <f t="shared" si="6"/>
        <v>1</v>
      </c>
      <c r="AJ25" t="e">
        <f>OR(AND(AH25,AI25,#REF!&gt;=0.74*'Daļu izvēle'!J20),NOT(AL25))</f>
        <v>#REF!</v>
      </c>
      <c r="AK25" t="e">
        <f t="shared" si="7"/>
        <v>#REF!</v>
      </c>
      <c r="AL25" t="b">
        <f>AND($A25="x",NOT(ISBLANK('Daļu izvēle'!AI20)))</f>
        <v>0</v>
      </c>
      <c r="AM25" t="b">
        <f t="shared" si="3"/>
        <v>1</v>
      </c>
      <c r="AO25" s="56" t="b">
        <f>AND($A25="x",'Daļu izvēle'!AI20&lt;&gt;"",'Daļu izvēle'!AI20&lt;&gt;0)</f>
        <v>0</v>
      </c>
      <c r="AP25" s="56" t="b">
        <f t="shared" si="8"/>
        <v>0</v>
      </c>
      <c r="AQ25" s="56" t="b">
        <f t="shared" si="9"/>
        <v>1</v>
      </c>
    </row>
    <row r="26" spans="1:43" hidden="1" x14ac:dyDescent="0.3">
      <c r="A26" s="324" t="str">
        <f>SUBSTITUTE('Daļu izvēle'!A21,"0","")</f>
        <v/>
      </c>
      <c r="B26" s="365">
        <f>'Daļu izvēle'!B21</f>
        <v>13</v>
      </c>
      <c r="C26" s="365" t="str">
        <f>'Daļu izvēle'!C21</f>
        <v>Austrumvidzeme</v>
      </c>
      <c r="D26" s="366" t="str">
        <f>'Daļu izvēle'!D21</f>
        <v>Melnupes</v>
      </c>
      <c r="E26" s="511">
        <f>'Daļu izvēle'!AI21</f>
        <v>0</v>
      </c>
      <c r="F26" s="511">
        <f>'Daļu izvēle'!AJ21</f>
        <v>0</v>
      </c>
      <c r="G26" s="131">
        <f>'Daļu izvēle'!AK21</f>
        <v>0</v>
      </c>
      <c r="H26" s="132">
        <f>'Daļu izvēle'!AL21</f>
        <v>0</v>
      </c>
      <c r="I26" s="343"/>
      <c r="J26" s="509">
        <f t="shared" si="4"/>
        <v>0</v>
      </c>
      <c r="K26" s="124" t="str">
        <f>IF($AO26,IF(AND($I26&lt;&gt;"",$I26&lt;&gt;0),ROUND(ROUND($I26,3)*Cenas!$B$50*Cenas!B$55,2),0),"")</f>
        <v/>
      </c>
      <c r="L26" s="124" t="str">
        <f>IF($AO26,IF(AND($I26&lt;&gt;"",$I26&lt;&gt;0),ROUND(ROUND($I26,3)*Cenas!$B$50*Cenas!C$55,2),0),"")</f>
        <v/>
      </c>
      <c r="M26" s="124" t="str">
        <f>IF($AO26,IF(AND($I26&lt;&gt;"",$I26&lt;&gt;0),ROUND(ROUND($I26,3)*Cenas!$B$50*Cenas!D$55,2),0),"")</f>
        <v/>
      </c>
      <c r="N26" s="124" t="str">
        <f>IF($AO26,IF(AND($I26&lt;&gt;"",$I26&lt;&gt;0),ROUND(ROUND($I26,3)*Cenas!$B$50*Cenas!E$55,2),0),"")</f>
        <v/>
      </c>
      <c r="O26" s="124" t="str">
        <f>IF($AO26,IF(AND($I26&lt;&gt;"",$I26&lt;&gt;0),ROUND(ROUND($I26,3)*Cenas!$B$50*Cenas!F$55,2),0),"")</f>
        <v/>
      </c>
      <c r="P26" s="124" t="str">
        <f>IF($AO26,IF(AND($I26&lt;&gt;"",$I26&lt;&gt;0),ROUND(ROUND($I26,3)*Cenas!$B$50*Cenas!G$55,2),0),"")</f>
        <v/>
      </c>
      <c r="Q26" s="124" t="str">
        <f>IF($AO26,IF(AND($I26&lt;&gt;"",$I26&lt;&gt;0),ROUND(ROUND($I26,3)*Cenas!$B$50*Cenas!H$55,2),0),"")</f>
        <v/>
      </c>
      <c r="R26" s="124" t="str">
        <f>IF($AO26,IF(AND($I26&lt;&gt;"",$I26&lt;&gt;0),ROUND(ROUND($I26,3)*Cenas!$B$50*Cenas!I$55,2),0),"")</f>
        <v/>
      </c>
      <c r="S26" s="124" t="str">
        <f>IF($AO26,IF(AND($I26&lt;&gt;"",$I26&lt;&gt;0),ROUND(ROUND($I26,3)*Cenas!$B$50*Cenas!J$55,2),0),"")</f>
        <v/>
      </c>
      <c r="T26" s="124" t="str">
        <f>IF($AO26,IF(AND($I26&lt;&gt;"",$I26&lt;&gt;0),ROUND(ROUND($I26,3)*Cenas!$B$50*Cenas!K$55,2),0),"")</f>
        <v/>
      </c>
      <c r="U26" s="124" t="str">
        <f>IF($AO26,IF(AND($I26&lt;&gt;"",$I26&lt;&gt;0),ROUND(ROUND($I26,3)*Cenas!$B$50*Cenas!L$55,2),0),"")</f>
        <v/>
      </c>
      <c r="V26" s="124" t="str">
        <f>IF($AO26,IF(AND($I26&lt;&gt;"",$I26&lt;&gt;0),ROUND(ROUND($I26,3)*Cenas!$B$50*Cenas!M$55,2),0),"")</f>
        <v/>
      </c>
      <c r="W26" s="124" t="str">
        <f>IF($AO26,IF(AND($I26&lt;&gt;"",$I26&lt;&gt;0),ROUND(ROUND($I26,3)*Cenas!$B$50*Cenas!N$55,2),0),"")</f>
        <v/>
      </c>
      <c r="X26" s="124" t="str">
        <f>IF($AO26,IF(AND($I26&lt;&gt;"",$I26&lt;&gt;0),ROUND(ROUND($I26,3)*Cenas!$B$50*Cenas!O$55,2),0),"")</f>
        <v/>
      </c>
      <c r="Y26" s="124" t="str">
        <f>IF($AO26,IF(AND($I26&lt;&gt;"",$I26&lt;&gt;0),ROUND(ROUND($I26,3)*Cenas!$B$50*Cenas!P$55,2),0),"")</f>
        <v/>
      </c>
      <c r="Z26" s="124" t="str">
        <f>IF($AO26,IF(AND($I26&lt;&gt;"",$I26&lt;&gt;0),ROUND(ROUND($I26,3)*Cenas!$B$50*Cenas!Q$55,2),0),"")</f>
        <v/>
      </c>
      <c r="AA26" s="124" t="str">
        <f>IF($AO26,IF(AND($I26&lt;&gt;"",$I26&lt;&gt;0),ROUND(ROUND($I26,3)*Cenas!$B$50*Cenas!R$55,2),0),"")</f>
        <v/>
      </c>
      <c r="AB26" s="124" t="str">
        <f>IF($AO26,IF(AND($I26&lt;&gt;"",$I26&lt;&gt;0),ROUND(ROUND($I26,3)*Cenas!$B$50*Cenas!S$55,2),0),"")</f>
        <v/>
      </c>
      <c r="AC26" s="124" t="str">
        <f>IF($AO26,IF(AND($I26&lt;&gt;"",$I26&lt;&gt;0),ROUND(ROUND($I26,3)*Cenas!$B$50*Cenas!T$55,2),0),"")</f>
        <v/>
      </c>
      <c r="AD26" s="124" t="str">
        <f>IF($AO26,IF(AND($I26&lt;&gt;"",$I26&lt;&gt;0),ROUND(ROUND($I26,3)*Cenas!$B$50*Cenas!U$55,2),0),"")</f>
        <v/>
      </c>
      <c r="AE26" s="124" t="str">
        <f>IF($AO26,IF(AND($I26&lt;&gt;"",$I26&lt;&gt;0),ROUND(ROUND($I26,3)*Cenas!$B$50*Cenas!V$55,2),0),"")</f>
        <v/>
      </c>
      <c r="AF26" s="147" t="str">
        <f>IF($AO26,IF(AND($I26&lt;&gt;"",$I26&lt;&gt;0),ROUND(ROUND($I26,3)*Cenas!$B$50*Cenas!W$55,2),0),"")</f>
        <v/>
      </c>
      <c r="AH26" t="b">
        <f t="shared" si="5"/>
        <v>1</v>
      </c>
      <c r="AI26" t="b">
        <f t="shared" si="6"/>
        <v>1</v>
      </c>
      <c r="AJ26" t="e">
        <f>OR(AND(AH26,AI26,#REF!&gt;=0.74*'Daļu izvēle'!J21),NOT(AL26))</f>
        <v>#REF!</v>
      </c>
      <c r="AK26" t="e">
        <f t="shared" si="7"/>
        <v>#REF!</v>
      </c>
      <c r="AL26" t="b">
        <f>AND($A26="x",NOT(ISBLANK('Daļu izvēle'!AI21)))</f>
        <v>0</v>
      </c>
      <c r="AM26" t="b">
        <f t="shared" si="3"/>
        <v>1</v>
      </c>
      <c r="AO26" s="56" t="b">
        <f>AND($A26="x",'Daļu izvēle'!AI21&lt;&gt;"",'Daļu izvēle'!AI21&lt;&gt;0)</f>
        <v>0</v>
      </c>
      <c r="AP26" s="56" t="b">
        <f t="shared" si="8"/>
        <v>0</v>
      </c>
      <c r="AQ26" s="56" t="b">
        <f t="shared" si="9"/>
        <v>1</v>
      </c>
    </row>
    <row r="27" spans="1:43" hidden="1" x14ac:dyDescent="0.3">
      <c r="A27" s="324" t="str">
        <f>SUBSTITUTE('Daļu izvēle'!A22,"0","")</f>
        <v/>
      </c>
      <c r="B27" s="365">
        <f>'Daļu izvēle'!B22</f>
        <v>14</v>
      </c>
      <c r="C27" s="365" t="str">
        <f>'Daļu izvēle'!C22</f>
        <v>Austrumvidzeme</v>
      </c>
      <c r="D27" s="366" t="str">
        <f>'Daļu izvēle'!D22</f>
        <v>Mālupes</v>
      </c>
      <c r="E27" s="511">
        <f>'Daļu izvēle'!AI22</f>
        <v>0</v>
      </c>
      <c r="F27" s="511">
        <f>'Daļu izvēle'!AJ22</f>
        <v>0</v>
      </c>
      <c r="G27" s="131">
        <f>'Daļu izvēle'!AK22</f>
        <v>0</v>
      </c>
      <c r="H27" s="132">
        <f>'Daļu izvēle'!AL22</f>
        <v>0</v>
      </c>
      <c r="I27" s="343"/>
      <c r="J27" s="509">
        <f t="shared" si="4"/>
        <v>0</v>
      </c>
      <c r="K27" s="124" t="str">
        <f>IF($AO27,IF(AND($I27&lt;&gt;"",$I27&lt;&gt;0),ROUND(ROUND($I27,3)*Cenas!$B$50*Cenas!B$55,2),0),"")</f>
        <v/>
      </c>
      <c r="L27" s="124" t="str">
        <f>IF($AO27,IF(AND($I27&lt;&gt;"",$I27&lt;&gt;0),ROUND(ROUND($I27,3)*Cenas!$B$50*Cenas!C$55,2),0),"")</f>
        <v/>
      </c>
      <c r="M27" s="124" t="str">
        <f>IF($AO27,IF(AND($I27&lt;&gt;"",$I27&lt;&gt;0),ROUND(ROUND($I27,3)*Cenas!$B$50*Cenas!D$55,2),0),"")</f>
        <v/>
      </c>
      <c r="N27" s="124" t="str">
        <f>IF($AO27,IF(AND($I27&lt;&gt;"",$I27&lt;&gt;0),ROUND(ROUND($I27,3)*Cenas!$B$50*Cenas!E$55,2),0),"")</f>
        <v/>
      </c>
      <c r="O27" s="124" t="str">
        <f>IF($AO27,IF(AND($I27&lt;&gt;"",$I27&lt;&gt;0),ROUND(ROUND($I27,3)*Cenas!$B$50*Cenas!F$55,2),0),"")</f>
        <v/>
      </c>
      <c r="P27" s="124" t="str">
        <f>IF($AO27,IF(AND($I27&lt;&gt;"",$I27&lt;&gt;0),ROUND(ROUND($I27,3)*Cenas!$B$50*Cenas!G$55,2),0),"")</f>
        <v/>
      </c>
      <c r="Q27" s="124" t="str">
        <f>IF($AO27,IF(AND($I27&lt;&gt;"",$I27&lt;&gt;0),ROUND(ROUND($I27,3)*Cenas!$B$50*Cenas!H$55,2),0),"")</f>
        <v/>
      </c>
      <c r="R27" s="124" t="str">
        <f>IF($AO27,IF(AND($I27&lt;&gt;"",$I27&lt;&gt;0),ROUND(ROUND($I27,3)*Cenas!$B$50*Cenas!I$55,2),0),"")</f>
        <v/>
      </c>
      <c r="S27" s="124" t="str">
        <f>IF($AO27,IF(AND($I27&lt;&gt;"",$I27&lt;&gt;0),ROUND(ROUND($I27,3)*Cenas!$B$50*Cenas!J$55,2),0),"")</f>
        <v/>
      </c>
      <c r="T27" s="124" t="str">
        <f>IF($AO27,IF(AND($I27&lt;&gt;"",$I27&lt;&gt;0),ROUND(ROUND($I27,3)*Cenas!$B$50*Cenas!K$55,2),0),"")</f>
        <v/>
      </c>
      <c r="U27" s="124" t="str">
        <f>IF($AO27,IF(AND($I27&lt;&gt;"",$I27&lt;&gt;0),ROUND(ROUND($I27,3)*Cenas!$B$50*Cenas!L$55,2),0),"")</f>
        <v/>
      </c>
      <c r="V27" s="124" t="str">
        <f>IF($AO27,IF(AND($I27&lt;&gt;"",$I27&lt;&gt;0),ROUND(ROUND($I27,3)*Cenas!$B$50*Cenas!M$55,2),0),"")</f>
        <v/>
      </c>
      <c r="W27" s="124" t="str">
        <f>IF($AO27,IF(AND($I27&lt;&gt;"",$I27&lt;&gt;0),ROUND(ROUND($I27,3)*Cenas!$B$50*Cenas!N$55,2),0),"")</f>
        <v/>
      </c>
      <c r="X27" s="124" t="str">
        <f>IF($AO27,IF(AND($I27&lt;&gt;"",$I27&lt;&gt;0),ROUND(ROUND($I27,3)*Cenas!$B$50*Cenas!O$55,2),0),"")</f>
        <v/>
      </c>
      <c r="Y27" s="124" t="str">
        <f>IF($AO27,IF(AND($I27&lt;&gt;"",$I27&lt;&gt;0),ROUND(ROUND($I27,3)*Cenas!$B$50*Cenas!P$55,2),0),"")</f>
        <v/>
      </c>
      <c r="Z27" s="124" t="str">
        <f>IF($AO27,IF(AND($I27&lt;&gt;"",$I27&lt;&gt;0),ROUND(ROUND($I27,3)*Cenas!$B$50*Cenas!Q$55,2),0),"")</f>
        <v/>
      </c>
      <c r="AA27" s="124" t="str">
        <f>IF($AO27,IF(AND($I27&lt;&gt;"",$I27&lt;&gt;0),ROUND(ROUND($I27,3)*Cenas!$B$50*Cenas!R$55,2),0),"")</f>
        <v/>
      </c>
      <c r="AB27" s="124" t="str">
        <f>IF($AO27,IF(AND($I27&lt;&gt;"",$I27&lt;&gt;0),ROUND(ROUND($I27,3)*Cenas!$B$50*Cenas!S$55,2),0),"")</f>
        <v/>
      </c>
      <c r="AC27" s="124" t="str">
        <f>IF($AO27,IF(AND($I27&lt;&gt;"",$I27&lt;&gt;0),ROUND(ROUND($I27,3)*Cenas!$B$50*Cenas!T$55,2),0),"")</f>
        <v/>
      </c>
      <c r="AD27" s="124" t="str">
        <f>IF($AO27,IF(AND($I27&lt;&gt;"",$I27&lt;&gt;0),ROUND(ROUND($I27,3)*Cenas!$B$50*Cenas!U$55,2),0),"")</f>
        <v/>
      </c>
      <c r="AE27" s="124" t="str">
        <f>IF($AO27,IF(AND($I27&lt;&gt;"",$I27&lt;&gt;0),ROUND(ROUND($I27,3)*Cenas!$B$50*Cenas!V$55,2),0),"")</f>
        <v/>
      </c>
      <c r="AF27" s="147" t="str">
        <f>IF($AO27,IF(AND($I27&lt;&gt;"",$I27&lt;&gt;0),ROUND(ROUND($I27,3)*Cenas!$B$50*Cenas!W$55,2),0),"")</f>
        <v/>
      </c>
      <c r="AH27" t="b">
        <f t="shared" si="5"/>
        <v>1</v>
      </c>
      <c r="AI27" t="b">
        <f t="shared" si="6"/>
        <v>1</v>
      </c>
      <c r="AJ27" t="e">
        <f>OR(AND(AH27,AI27,#REF!&gt;=0.74*'Daļu izvēle'!J22),NOT(AL27))</f>
        <v>#REF!</v>
      </c>
      <c r="AK27" t="e">
        <f t="shared" si="7"/>
        <v>#REF!</v>
      </c>
      <c r="AL27" t="b">
        <f>AND($A27="x",NOT(ISBLANK('Daļu izvēle'!AI22)))</f>
        <v>0</v>
      </c>
      <c r="AM27" t="b">
        <f t="shared" si="3"/>
        <v>1</v>
      </c>
      <c r="AO27" s="56" t="b">
        <f>AND($A27="x",'Daļu izvēle'!AI22&lt;&gt;"",'Daļu izvēle'!AI22&lt;&gt;0)</f>
        <v>0</v>
      </c>
      <c r="AP27" s="56" t="b">
        <f t="shared" si="8"/>
        <v>0</v>
      </c>
      <c r="AQ27" s="56" t="b">
        <f t="shared" si="9"/>
        <v>1</v>
      </c>
    </row>
    <row r="28" spans="1:43" hidden="1" x14ac:dyDescent="0.3">
      <c r="A28" s="324" t="str">
        <f>SUBSTITUTE('Daļu izvēle'!A23,"0","")</f>
        <v/>
      </c>
      <c r="B28" s="365">
        <f>'Daļu izvēle'!B23</f>
        <v>15</v>
      </c>
      <c r="C28" s="365" t="str">
        <f>'Daļu izvēle'!C23</f>
        <v>Austrumvidzeme</v>
      </c>
      <c r="D28" s="366" t="str">
        <f>'Daļu izvēle'!D23</f>
        <v>Mālupes</v>
      </c>
      <c r="E28" s="511">
        <f>'Daļu izvēle'!AI23</f>
        <v>0</v>
      </c>
      <c r="F28" s="511">
        <f>'Daļu izvēle'!AJ23</f>
        <v>0</v>
      </c>
      <c r="G28" s="131">
        <f>'Daļu izvēle'!AK23</f>
        <v>0</v>
      </c>
      <c r="H28" s="132">
        <f>'Daļu izvēle'!AL23</f>
        <v>0</v>
      </c>
      <c r="I28" s="343"/>
      <c r="J28" s="509">
        <f t="shared" si="4"/>
        <v>0</v>
      </c>
      <c r="K28" s="124" t="str">
        <f>IF($AO28,IF(AND($I28&lt;&gt;"",$I28&lt;&gt;0),ROUND(ROUND($I28,3)*Cenas!$B$50*Cenas!B$55,2),0),"")</f>
        <v/>
      </c>
      <c r="L28" s="124" t="str">
        <f>IF($AO28,IF(AND($I28&lt;&gt;"",$I28&lt;&gt;0),ROUND(ROUND($I28,3)*Cenas!$B$50*Cenas!C$55,2),0),"")</f>
        <v/>
      </c>
      <c r="M28" s="124" t="str">
        <f>IF($AO28,IF(AND($I28&lt;&gt;"",$I28&lt;&gt;0),ROUND(ROUND($I28,3)*Cenas!$B$50*Cenas!D$55,2),0),"")</f>
        <v/>
      </c>
      <c r="N28" s="124" t="str">
        <f>IF($AO28,IF(AND($I28&lt;&gt;"",$I28&lt;&gt;0),ROUND(ROUND($I28,3)*Cenas!$B$50*Cenas!E$55,2),0),"")</f>
        <v/>
      </c>
      <c r="O28" s="124" t="str">
        <f>IF($AO28,IF(AND($I28&lt;&gt;"",$I28&lt;&gt;0),ROUND(ROUND($I28,3)*Cenas!$B$50*Cenas!F$55,2),0),"")</f>
        <v/>
      </c>
      <c r="P28" s="124" t="str">
        <f>IF($AO28,IF(AND($I28&lt;&gt;"",$I28&lt;&gt;0),ROUND(ROUND($I28,3)*Cenas!$B$50*Cenas!G$55,2),0),"")</f>
        <v/>
      </c>
      <c r="Q28" s="124" t="str">
        <f>IF($AO28,IF(AND($I28&lt;&gt;"",$I28&lt;&gt;0),ROUND(ROUND($I28,3)*Cenas!$B$50*Cenas!H$55,2),0),"")</f>
        <v/>
      </c>
      <c r="R28" s="124" t="str">
        <f>IF($AO28,IF(AND($I28&lt;&gt;"",$I28&lt;&gt;0),ROUND(ROUND($I28,3)*Cenas!$B$50*Cenas!I$55,2),0),"")</f>
        <v/>
      </c>
      <c r="S28" s="124" t="str">
        <f>IF($AO28,IF(AND($I28&lt;&gt;"",$I28&lt;&gt;0),ROUND(ROUND($I28,3)*Cenas!$B$50*Cenas!J$55,2),0),"")</f>
        <v/>
      </c>
      <c r="T28" s="124" t="str">
        <f>IF($AO28,IF(AND($I28&lt;&gt;"",$I28&lt;&gt;0),ROUND(ROUND($I28,3)*Cenas!$B$50*Cenas!K$55,2),0),"")</f>
        <v/>
      </c>
      <c r="U28" s="124" t="str">
        <f>IF($AO28,IF(AND($I28&lt;&gt;"",$I28&lt;&gt;0),ROUND(ROUND($I28,3)*Cenas!$B$50*Cenas!L$55,2),0),"")</f>
        <v/>
      </c>
      <c r="V28" s="124" t="str">
        <f>IF($AO28,IF(AND($I28&lt;&gt;"",$I28&lt;&gt;0),ROUND(ROUND($I28,3)*Cenas!$B$50*Cenas!M$55,2),0),"")</f>
        <v/>
      </c>
      <c r="W28" s="124" t="str">
        <f>IF($AO28,IF(AND($I28&lt;&gt;"",$I28&lt;&gt;0),ROUND(ROUND($I28,3)*Cenas!$B$50*Cenas!N$55,2),0),"")</f>
        <v/>
      </c>
      <c r="X28" s="124" t="str">
        <f>IF($AO28,IF(AND($I28&lt;&gt;"",$I28&lt;&gt;0),ROUND(ROUND($I28,3)*Cenas!$B$50*Cenas!O$55,2),0),"")</f>
        <v/>
      </c>
      <c r="Y28" s="124" t="str">
        <f>IF($AO28,IF(AND($I28&lt;&gt;"",$I28&lt;&gt;0),ROUND(ROUND($I28,3)*Cenas!$B$50*Cenas!P$55,2),0),"")</f>
        <v/>
      </c>
      <c r="Z28" s="124" t="str">
        <f>IF($AO28,IF(AND($I28&lt;&gt;"",$I28&lt;&gt;0),ROUND(ROUND($I28,3)*Cenas!$B$50*Cenas!Q$55,2),0),"")</f>
        <v/>
      </c>
      <c r="AA28" s="124" t="str">
        <f>IF($AO28,IF(AND($I28&lt;&gt;"",$I28&lt;&gt;0),ROUND(ROUND($I28,3)*Cenas!$B$50*Cenas!R$55,2),0),"")</f>
        <v/>
      </c>
      <c r="AB28" s="124" t="str">
        <f>IF($AO28,IF(AND($I28&lt;&gt;"",$I28&lt;&gt;0),ROUND(ROUND($I28,3)*Cenas!$B$50*Cenas!S$55,2),0),"")</f>
        <v/>
      </c>
      <c r="AC28" s="124" t="str">
        <f>IF($AO28,IF(AND($I28&lt;&gt;"",$I28&lt;&gt;0),ROUND(ROUND($I28,3)*Cenas!$B$50*Cenas!T$55,2),0),"")</f>
        <v/>
      </c>
      <c r="AD28" s="124" t="str">
        <f>IF($AO28,IF(AND($I28&lt;&gt;"",$I28&lt;&gt;0),ROUND(ROUND($I28,3)*Cenas!$B$50*Cenas!U$55,2),0),"")</f>
        <v/>
      </c>
      <c r="AE28" s="124" t="str">
        <f>IF($AO28,IF(AND($I28&lt;&gt;"",$I28&lt;&gt;0),ROUND(ROUND($I28,3)*Cenas!$B$50*Cenas!V$55,2),0),"")</f>
        <v/>
      </c>
      <c r="AF28" s="147" t="str">
        <f>IF($AO28,IF(AND($I28&lt;&gt;"",$I28&lt;&gt;0),ROUND(ROUND($I28,3)*Cenas!$B$50*Cenas!W$55,2),0),"")</f>
        <v/>
      </c>
      <c r="AH28" t="b">
        <f t="shared" si="5"/>
        <v>1</v>
      </c>
      <c r="AI28" t="b">
        <f t="shared" si="6"/>
        <v>1</v>
      </c>
      <c r="AJ28" t="e">
        <f>OR(AND(AH28,AI28,#REF!&gt;=0.74*'Daļu izvēle'!J23),NOT(AL28))</f>
        <v>#REF!</v>
      </c>
      <c r="AK28" t="e">
        <f t="shared" si="7"/>
        <v>#REF!</v>
      </c>
      <c r="AL28" t="b">
        <f>AND($A28="x",NOT(ISBLANK('Daļu izvēle'!AI23)))</f>
        <v>0</v>
      </c>
      <c r="AM28" t="b">
        <f t="shared" si="3"/>
        <v>1</v>
      </c>
      <c r="AO28" s="56" t="b">
        <f>AND($A28="x",'Daļu izvēle'!AI23&lt;&gt;"",'Daļu izvēle'!AI23&lt;&gt;0)</f>
        <v>0</v>
      </c>
      <c r="AP28" s="56" t="b">
        <f t="shared" si="8"/>
        <v>0</v>
      </c>
      <c r="AQ28" s="56" t="b">
        <f t="shared" si="9"/>
        <v>1</v>
      </c>
    </row>
    <row r="29" spans="1:43" hidden="1" x14ac:dyDescent="0.3">
      <c r="A29" s="324" t="str">
        <f>SUBSTITUTE('Daļu izvēle'!A24,"0","")</f>
        <v/>
      </c>
      <c r="B29" s="365">
        <f>'Daļu izvēle'!B24</f>
        <v>16</v>
      </c>
      <c r="C29" s="365" t="str">
        <f>'Daļu izvēle'!C24</f>
        <v>Austrumvidzeme</v>
      </c>
      <c r="D29" s="366" t="str">
        <f>'Daļu izvēle'!D24</f>
        <v>Mālupes</v>
      </c>
      <c r="E29" s="511">
        <f>'Daļu izvēle'!AI24</f>
        <v>0</v>
      </c>
      <c r="F29" s="511">
        <f>'Daļu izvēle'!AJ24</f>
        <v>0</v>
      </c>
      <c r="G29" s="131">
        <f>'Daļu izvēle'!AK24</f>
        <v>0</v>
      </c>
      <c r="H29" s="132">
        <f>'Daļu izvēle'!AL24</f>
        <v>0</v>
      </c>
      <c r="I29" s="343"/>
      <c r="J29" s="509">
        <f t="shared" si="4"/>
        <v>0</v>
      </c>
      <c r="K29" s="124" t="str">
        <f>IF($AO29,IF(AND($I29&lt;&gt;"",$I29&lt;&gt;0),ROUND(ROUND($I29,3)*Cenas!$B$50*Cenas!B$55,2),0),"")</f>
        <v/>
      </c>
      <c r="L29" s="124" t="str">
        <f>IF($AO29,IF(AND($I29&lt;&gt;"",$I29&lt;&gt;0),ROUND(ROUND($I29,3)*Cenas!$B$50*Cenas!C$55,2),0),"")</f>
        <v/>
      </c>
      <c r="M29" s="124" t="str">
        <f>IF($AO29,IF(AND($I29&lt;&gt;"",$I29&lt;&gt;0),ROUND(ROUND($I29,3)*Cenas!$B$50*Cenas!D$55,2),0),"")</f>
        <v/>
      </c>
      <c r="N29" s="124" t="str">
        <f>IF($AO29,IF(AND($I29&lt;&gt;"",$I29&lt;&gt;0),ROUND(ROUND($I29,3)*Cenas!$B$50*Cenas!E$55,2),0),"")</f>
        <v/>
      </c>
      <c r="O29" s="124" t="str">
        <f>IF($AO29,IF(AND($I29&lt;&gt;"",$I29&lt;&gt;0),ROUND(ROUND($I29,3)*Cenas!$B$50*Cenas!F$55,2),0),"")</f>
        <v/>
      </c>
      <c r="P29" s="124" t="str">
        <f>IF($AO29,IF(AND($I29&lt;&gt;"",$I29&lt;&gt;0),ROUND(ROUND($I29,3)*Cenas!$B$50*Cenas!G$55,2),0),"")</f>
        <v/>
      </c>
      <c r="Q29" s="124" t="str">
        <f>IF($AO29,IF(AND($I29&lt;&gt;"",$I29&lt;&gt;0),ROUND(ROUND($I29,3)*Cenas!$B$50*Cenas!H$55,2),0),"")</f>
        <v/>
      </c>
      <c r="R29" s="124" t="str">
        <f>IF($AO29,IF(AND($I29&lt;&gt;"",$I29&lt;&gt;0),ROUND(ROUND($I29,3)*Cenas!$B$50*Cenas!I$55,2),0),"")</f>
        <v/>
      </c>
      <c r="S29" s="124" t="str">
        <f>IF($AO29,IF(AND($I29&lt;&gt;"",$I29&lt;&gt;0),ROUND(ROUND($I29,3)*Cenas!$B$50*Cenas!J$55,2),0),"")</f>
        <v/>
      </c>
      <c r="T29" s="124" t="str">
        <f>IF($AO29,IF(AND($I29&lt;&gt;"",$I29&lt;&gt;0),ROUND(ROUND($I29,3)*Cenas!$B$50*Cenas!K$55,2),0),"")</f>
        <v/>
      </c>
      <c r="U29" s="124" t="str">
        <f>IF($AO29,IF(AND($I29&lt;&gt;"",$I29&lt;&gt;0),ROUND(ROUND($I29,3)*Cenas!$B$50*Cenas!L$55,2),0),"")</f>
        <v/>
      </c>
      <c r="V29" s="124" t="str">
        <f>IF($AO29,IF(AND($I29&lt;&gt;"",$I29&lt;&gt;0),ROUND(ROUND($I29,3)*Cenas!$B$50*Cenas!M$55,2),0),"")</f>
        <v/>
      </c>
      <c r="W29" s="124" t="str">
        <f>IF($AO29,IF(AND($I29&lt;&gt;"",$I29&lt;&gt;0),ROUND(ROUND($I29,3)*Cenas!$B$50*Cenas!N$55,2),0),"")</f>
        <v/>
      </c>
      <c r="X29" s="124" t="str">
        <f>IF($AO29,IF(AND($I29&lt;&gt;"",$I29&lt;&gt;0),ROUND(ROUND($I29,3)*Cenas!$B$50*Cenas!O$55,2),0),"")</f>
        <v/>
      </c>
      <c r="Y29" s="124" t="str">
        <f>IF($AO29,IF(AND($I29&lt;&gt;"",$I29&lt;&gt;0),ROUND(ROUND($I29,3)*Cenas!$B$50*Cenas!P$55,2),0),"")</f>
        <v/>
      </c>
      <c r="Z29" s="124" t="str">
        <f>IF($AO29,IF(AND($I29&lt;&gt;"",$I29&lt;&gt;0),ROUND(ROUND($I29,3)*Cenas!$B$50*Cenas!Q$55,2),0),"")</f>
        <v/>
      </c>
      <c r="AA29" s="124" t="str">
        <f>IF($AO29,IF(AND($I29&lt;&gt;"",$I29&lt;&gt;0),ROUND(ROUND($I29,3)*Cenas!$B$50*Cenas!R$55,2),0),"")</f>
        <v/>
      </c>
      <c r="AB29" s="124" t="str">
        <f>IF($AO29,IF(AND($I29&lt;&gt;"",$I29&lt;&gt;0),ROUND(ROUND($I29,3)*Cenas!$B$50*Cenas!S$55,2),0),"")</f>
        <v/>
      </c>
      <c r="AC29" s="124" t="str">
        <f>IF($AO29,IF(AND($I29&lt;&gt;"",$I29&lt;&gt;0),ROUND(ROUND($I29,3)*Cenas!$B$50*Cenas!T$55,2),0),"")</f>
        <v/>
      </c>
      <c r="AD29" s="124" t="str">
        <f>IF($AO29,IF(AND($I29&lt;&gt;"",$I29&lt;&gt;0),ROUND(ROUND($I29,3)*Cenas!$B$50*Cenas!U$55,2),0),"")</f>
        <v/>
      </c>
      <c r="AE29" s="124" t="str">
        <f>IF($AO29,IF(AND($I29&lt;&gt;"",$I29&lt;&gt;0),ROUND(ROUND($I29,3)*Cenas!$B$50*Cenas!V$55,2),0),"")</f>
        <v/>
      </c>
      <c r="AF29" s="147" t="str">
        <f>IF($AO29,IF(AND($I29&lt;&gt;"",$I29&lt;&gt;0),ROUND(ROUND($I29,3)*Cenas!$B$50*Cenas!W$55,2),0),"")</f>
        <v/>
      </c>
      <c r="AH29" t="b">
        <f t="shared" si="5"/>
        <v>1</v>
      </c>
      <c r="AI29" t="b">
        <f t="shared" si="6"/>
        <v>1</v>
      </c>
      <c r="AJ29" t="e">
        <f>OR(AND(AH29,AI29,#REF!&gt;=0.74*'Daļu izvēle'!J24),NOT(AL29))</f>
        <v>#REF!</v>
      </c>
      <c r="AK29" t="e">
        <f t="shared" si="7"/>
        <v>#REF!</v>
      </c>
      <c r="AL29" t="b">
        <f>AND($A29="x",NOT(ISBLANK('Daļu izvēle'!AI24)))</f>
        <v>0</v>
      </c>
      <c r="AM29" t="b">
        <f t="shared" si="3"/>
        <v>1</v>
      </c>
      <c r="AO29" s="56" t="b">
        <f>AND($A29="x",'Daļu izvēle'!AI24&lt;&gt;"",'Daļu izvēle'!AI24&lt;&gt;0)</f>
        <v>0</v>
      </c>
      <c r="AP29" s="56" t="b">
        <f t="shared" si="8"/>
        <v>0</v>
      </c>
      <c r="AQ29" s="56" t="b">
        <f t="shared" si="9"/>
        <v>1</v>
      </c>
    </row>
    <row r="30" spans="1:43" hidden="1" x14ac:dyDescent="0.3">
      <c r="A30" s="324" t="str">
        <f>SUBSTITUTE('Daļu izvēle'!A25,"0","")</f>
        <v/>
      </c>
      <c r="B30" s="365">
        <f>'Daļu izvēle'!B25</f>
        <v>17</v>
      </c>
      <c r="C30" s="365" t="str">
        <f>'Daļu izvēle'!C25</f>
        <v>Austrumvidzeme</v>
      </c>
      <c r="D30" s="366" t="str">
        <f>'Daļu izvēle'!D25</f>
        <v>Lejasciema</v>
      </c>
      <c r="E30" s="511">
        <f>'Daļu izvēle'!AI25</f>
        <v>0</v>
      </c>
      <c r="F30" s="511">
        <f>'Daļu izvēle'!AJ25</f>
        <v>0</v>
      </c>
      <c r="G30" s="131">
        <f>'Daļu izvēle'!AK25</f>
        <v>0</v>
      </c>
      <c r="H30" s="132">
        <f>'Daļu izvēle'!AL25</f>
        <v>0</v>
      </c>
      <c r="I30" s="343"/>
      <c r="J30" s="509">
        <f t="shared" si="4"/>
        <v>0</v>
      </c>
      <c r="K30" s="124" t="str">
        <f>IF($AO30,IF(AND($I30&lt;&gt;"",$I30&lt;&gt;0),ROUND(ROUND($I30,3)*Cenas!$B$50*Cenas!B$55,2),0),"")</f>
        <v/>
      </c>
      <c r="L30" s="124" t="str">
        <f>IF($AO30,IF(AND($I30&lt;&gt;"",$I30&lt;&gt;0),ROUND(ROUND($I30,3)*Cenas!$B$50*Cenas!C$55,2),0),"")</f>
        <v/>
      </c>
      <c r="M30" s="124" t="str">
        <f>IF($AO30,IF(AND($I30&lt;&gt;"",$I30&lt;&gt;0),ROUND(ROUND($I30,3)*Cenas!$B$50*Cenas!D$55,2),0),"")</f>
        <v/>
      </c>
      <c r="N30" s="124" t="str">
        <f>IF($AO30,IF(AND($I30&lt;&gt;"",$I30&lt;&gt;0),ROUND(ROUND($I30,3)*Cenas!$B$50*Cenas!E$55,2),0),"")</f>
        <v/>
      </c>
      <c r="O30" s="124" t="str">
        <f>IF($AO30,IF(AND($I30&lt;&gt;"",$I30&lt;&gt;0),ROUND(ROUND($I30,3)*Cenas!$B$50*Cenas!F$55,2),0),"")</f>
        <v/>
      </c>
      <c r="P30" s="124" t="str">
        <f>IF($AO30,IF(AND($I30&lt;&gt;"",$I30&lt;&gt;0),ROUND(ROUND($I30,3)*Cenas!$B$50*Cenas!G$55,2),0),"")</f>
        <v/>
      </c>
      <c r="Q30" s="124" t="str">
        <f>IF($AO30,IF(AND($I30&lt;&gt;"",$I30&lt;&gt;0),ROUND(ROUND($I30,3)*Cenas!$B$50*Cenas!H$55,2),0),"")</f>
        <v/>
      </c>
      <c r="R30" s="124" t="str">
        <f>IF($AO30,IF(AND($I30&lt;&gt;"",$I30&lt;&gt;0),ROUND(ROUND($I30,3)*Cenas!$B$50*Cenas!I$55,2),0),"")</f>
        <v/>
      </c>
      <c r="S30" s="124" t="str">
        <f>IF($AO30,IF(AND($I30&lt;&gt;"",$I30&lt;&gt;0),ROUND(ROUND($I30,3)*Cenas!$B$50*Cenas!J$55,2),0),"")</f>
        <v/>
      </c>
      <c r="T30" s="124" t="str">
        <f>IF($AO30,IF(AND($I30&lt;&gt;"",$I30&lt;&gt;0),ROUND(ROUND($I30,3)*Cenas!$B$50*Cenas!K$55,2),0),"")</f>
        <v/>
      </c>
      <c r="U30" s="124" t="str">
        <f>IF($AO30,IF(AND($I30&lt;&gt;"",$I30&lt;&gt;0),ROUND(ROUND($I30,3)*Cenas!$B$50*Cenas!L$55,2),0),"")</f>
        <v/>
      </c>
      <c r="V30" s="124" t="str">
        <f>IF($AO30,IF(AND($I30&lt;&gt;"",$I30&lt;&gt;0),ROUND(ROUND($I30,3)*Cenas!$B$50*Cenas!M$55,2),0),"")</f>
        <v/>
      </c>
      <c r="W30" s="124" t="str">
        <f>IF($AO30,IF(AND($I30&lt;&gt;"",$I30&lt;&gt;0),ROUND(ROUND($I30,3)*Cenas!$B$50*Cenas!N$55,2),0),"")</f>
        <v/>
      </c>
      <c r="X30" s="124" t="str">
        <f>IF($AO30,IF(AND($I30&lt;&gt;"",$I30&lt;&gt;0),ROUND(ROUND($I30,3)*Cenas!$B$50*Cenas!O$55,2),0),"")</f>
        <v/>
      </c>
      <c r="Y30" s="124" t="str">
        <f>IF($AO30,IF(AND($I30&lt;&gt;"",$I30&lt;&gt;0),ROUND(ROUND($I30,3)*Cenas!$B$50*Cenas!P$55,2),0),"")</f>
        <v/>
      </c>
      <c r="Z30" s="124" t="str">
        <f>IF($AO30,IF(AND($I30&lt;&gt;"",$I30&lt;&gt;0),ROUND(ROUND($I30,3)*Cenas!$B$50*Cenas!Q$55,2),0),"")</f>
        <v/>
      </c>
      <c r="AA30" s="124" t="str">
        <f>IF($AO30,IF(AND($I30&lt;&gt;"",$I30&lt;&gt;0),ROUND(ROUND($I30,3)*Cenas!$B$50*Cenas!R$55,2),0),"")</f>
        <v/>
      </c>
      <c r="AB30" s="124" t="str">
        <f>IF($AO30,IF(AND($I30&lt;&gt;"",$I30&lt;&gt;0),ROUND(ROUND($I30,3)*Cenas!$B$50*Cenas!S$55,2),0),"")</f>
        <v/>
      </c>
      <c r="AC30" s="124" t="str">
        <f>IF($AO30,IF(AND($I30&lt;&gt;"",$I30&lt;&gt;0),ROUND(ROUND($I30,3)*Cenas!$B$50*Cenas!T$55,2),0),"")</f>
        <v/>
      </c>
      <c r="AD30" s="124" t="str">
        <f>IF($AO30,IF(AND($I30&lt;&gt;"",$I30&lt;&gt;0),ROUND(ROUND($I30,3)*Cenas!$B$50*Cenas!U$55,2),0),"")</f>
        <v/>
      </c>
      <c r="AE30" s="124" t="str">
        <f>IF($AO30,IF(AND($I30&lt;&gt;"",$I30&lt;&gt;0),ROUND(ROUND($I30,3)*Cenas!$B$50*Cenas!V$55,2),0),"")</f>
        <v/>
      </c>
      <c r="AF30" s="147" t="str">
        <f>IF($AO30,IF(AND($I30&lt;&gt;"",$I30&lt;&gt;0),ROUND(ROUND($I30,3)*Cenas!$B$50*Cenas!W$55,2),0),"")</f>
        <v/>
      </c>
      <c r="AH30" t="b">
        <f t="shared" si="5"/>
        <v>1</v>
      </c>
      <c r="AI30" t="b">
        <f t="shared" si="6"/>
        <v>1</v>
      </c>
      <c r="AJ30" t="e">
        <f>OR(AND(AH30,AI30,#REF!&gt;=0.74*'Daļu izvēle'!J25),NOT(AL30))</f>
        <v>#REF!</v>
      </c>
      <c r="AK30" t="e">
        <f t="shared" si="7"/>
        <v>#REF!</v>
      </c>
      <c r="AL30" t="b">
        <f>AND($A30="x",NOT(ISBLANK('Daļu izvēle'!AI25)))</f>
        <v>0</v>
      </c>
      <c r="AM30" t="b">
        <f t="shared" si="3"/>
        <v>1</v>
      </c>
      <c r="AO30" s="56" t="b">
        <f>AND($A30="x",'Daļu izvēle'!AI25&lt;&gt;"",'Daļu izvēle'!AI25&lt;&gt;0)</f>
        <v>0</v>
      </c>
      <c r="AP30" s="56" t="b">
        <f t="shared" si="8"/>
        <v>0</v>
      </c>
      <c r="AQ30" s="56" t="b">
        <f t="shared" si="9"/>
        <v>1</v>
      </c>
    </row>
    <row r="31" spans="1:43" hidden="1" x14ac:dyDescent="0.3">
      <c r="A31" s="324" t="str">
        <f>SUBSTITUTE('Daļu izvēle'!A26,"0","")</f>
        <v/>
      </c>
      <c r="B31" s="365">
        <f>'Daļu izvēle'!B26</f>
        <v>18</v>
      </c>
      <c r="C31" s="365" t="str">
        <f>'Daļu izvēle'!C26</f>
        <v>Austrumvidzeme</v>
      </c>
      <c r="D31" s="366" t="str">
        <f>'Daļu izvēle'!D26</f>
        <v>Lejasciema</v>
      </c>
      <c r="E31" s="511">
        <f>'Daļu izvēle'!AI26</f>
        <v>0</v>
      </c>
      <c r="F31" s="511">
        <f>'Daļu izvēle'!AJ26</f>
        <v>0</v>
      </c>
      <c r="G31" s="131">
        <f>'Daļu izvēle'!AK26</f>
        <v>0</v>
      </c>
      <c r="H31" s="132">
        <f>'Daļu izvēle'!AL26</f>
        <v>0</v>
      </c>
      <c r="I31" s="343"/>
      <c r="J31" s="509">
        <f t="shared" si="4"/>
        <v>0</v>
      </c>
      <c r="K31" s="124" t="str">
        <f>IF($AO31,IF(AND($I31&lt;&gt;"",$I31&lt;&gt;0),ROUND(ROUND($I31,3)*Cenas!$B$50*Cenas!B$55,2),0),"")</f>
        <v/>
      </c>
      <c r="L31" s="124" t="str">
        <f>IF($AO31,IF(AND($I31&lt;&gt;"",$I31&lt;&gt;0),ROUND(ROUND($I31,3)*Cenas!$B$50*Cenas!C$55,2),0),"")</f>
        <v/>
      </c>
      <c r="M31" s="124" t="str">
        <f>IF($AO31,IF(AND($I31&lt;&gt;"",$I31&lt;&gt;0),ROUND(ROUND($I31,3)*Cenas!$B$50*Cenas!D$55,2),0),"")</f>
        <v/>
      </c>
      <c r="N31" s="124" t="str">
        <f>IF($AO31,IF(AND($I31&lt;&gt;"",$I31&lt;&gt;0),ROUND(ROUND($I31,3)*Cenas!$B$50*Cenas!E$55,2),0),"")</f>
        <v/>
      </c>
      <c r="O31" s="124" t="str">
        <f>IF($AO31,IF(AND($I31&lt;&gt;"",$I31&lt;&gt;0),ROUND(ROUND($I31,3)*Cenas!$B$50*Cenas!F$55,2),0),"")</f>
        <v/>
      </c>
      <c r="P31" s="124" t="str">
        <f>IF($AO31,IF(AND($I31&lt;&gt;"",$I31&lt;&gt;0),ROUND(ROUND($I31,3)*Cenas!$B$50*Cenas!G$55,2),0),"")</f>
        <v/>
      </c>
      <c r="Q31" s="124" t="str">
        <f>IF($AO31,IF(AND($I31&lt;&gt;"",$I31&lt;&gt;0),ROUND(ROUND($I31,3)*Cenas!$B$50*Cenas!H$55,2),0),"")</f>
        <v/>
      </c>
      <c r="R31" s="124" t="str">
        <f>IF($AO31,IF(AND($I31&lt;&gt;"",$I31&lt;&gt;0),ROUND(ROUND($I31,3)*Cenas!$B$50*Cenas!I$55,2),0),"")</f>
        <v/>
      </c>
      <c r="S31" s="124" t="str">
        <f>IF($AO31,IF(AND($I31&lt;&gt;"",$I31&lt;&gt;0),ROUND(ROUND($I31,3)*Cenas!$B$50*Cenas!J$55,2),0),"")</f>
        <v/>
      </c>
      <c r="T31" s="124" t="str">
        <f>IF($AO31,IF(AND($I31&lt;&gt;"",$I31&lt;&gt;0),ROUND(ROUND($I31,3)*Cenas!$B$50*Cenas!K$55,2),0),"")</f>
        <v/>
      </c>
      <c r="U31" s="124" t="str">
        <f>IF($AO31,IF(AND($I31&lt;&gt;"",$I31&lt;&gt;0),ROUND(ROUND($I31,3)*Cenas!$B$50*Cenas!L$55,2),0),"")</f>
        <v/>
      </c>
      <c r="V31" s="124" t="str">
        <f>IF($AO31,IF(AND($I31&lt;&gt;"",$I31&lt;&gt;0),ROUND(ROUND($I31,3)*Cenas!$B$50*Cenas!M$55,2),0),"")</f>
        <v/>
      </c>
      <c r="W31" s="124" t="str">
        <f>IF($AO31,IF(AND($I31&lt;&gt;"",$I31&lt;&gt;0),ROUND(ROUND($I31,3)*Cenas!$B$50*Cenas!N$55,2),0),"")</f>
        <v/>
      </c>
      <c r="X31" s="124" t="str">
        <f>IF($AO31,IF(AND($I31&lt;&gt;"",$I31&lt;&gt;0),ROUND(ROUND($I31,3)*Cenas!$B$50*Cenas!O$55,2),0),"")</f>
        <v/>
      </c>
      <c r="Y31" s="124" t="str">
        <f>IF($AO31,IF(AND($I31&lt;&gt;"",$I31&lt;&gt;0),ROUND(ROUND($I31,3)*Cenas!$B$50*Cenas!P$55,2),0),"")</f>
        <v/>
      </c>
      <c r="Z31" s="124" t="str">
        <f>IF($AO31,IF(AND($I31&lt;&gt;"",$I31&lt;&gt;0),ROUND(ROUND($I31,3)*Cenas!$B$50*Cenas!Q$55,2),0),"")</f>
        <v/>
      </c>
      <c r="AA31" s="124" t="str">
        <f>IF($AO31,IF(AND($I31&lt;&gt;"",$I31&lt;&gt;0),ROUND(ROUND($I31,3)*Cenas!$B$50*Cenas!R$55,2),0),"")</f>
        <v/>
      </c>
      <c r="AB31" s="124" t="str">
        <f>IF($AO31,IF(AND($I31&lt;&gt;"",$I31&lt;&gt;0),ROUND(ROUND($I31,3)*Cenas!$B$50*Cenas!S$55,2),0),"")</f>
        <v/>
      </c>
      <c r="AC31" s="124" t="str">
        <f>IF($AO31,IF(AND($I31&lt;&gt;"",$I31&lt;&gt;0),ROUND(ROUND($I31,3)*Cenas!$B$50*Cenas!T$55,2),0),"")</f>
        <v/>
      </c>
      <c r="AD31" s="124" t="str">
        <f>IF($AO31,IF(AND($I31&lt;&gt;"",$I31&lt;&gt;0),ROUND(ROUND($I31,3)*Cenas!$B$50*Cenas!U$55,2),0),"")</f>
        <v/>
      </c>
      <c r="AE31" s="124" t="str">
        <f>IF($AO31,IF(AND($I31&lt;&gt;"",$I31&lt;&gt;0),ROUND(ROUND($I31,3)*Cenas!$B$50*Cenas!V$55,2),0),"")</f>
        <v/>
      </c>
      <c r="AF31" s="147" t="str">
        <f>IF($AO31,IF(AND($I31&lt;&gt;"",$I31&lt;&gt;0),ROUND(ROUND($I31,3)*Cenas!$B$50*Cenas!W$55,2),0),"")</f>
        <v/>
      </c>
      <c r="AH31" t="b">
        <f t="shared" si="5"/>
        <v>1</v>
      </c>
      <c r="AI31" t="b">
        <f t="shared" si="6"/>
        <v>1</v>
      </c>
      <c r="AJ31" t="e">
        <f>OR(AND(AH31,AI31,#REF!&gt;=0.74*'Daļu izvēle'!J26),NOT(AL31))</f>
        <v>#REF!</v>
      </c>
      <c r="AK31" t="e">
        <f t="shared" si="7"/>
        <v>#REF!</v>
      </c>
      <c r="AL31" t="b">
        <f>AND($A31="x",NOT(ISBLANK('Daļu izvēle'!AI26)))</f>
        <v>0</v>
      </c>
      <c r="AM31" t="b">
        <f t="shared" si="3"/>
        <v>1</v>
      </c>
      <c r="AO31" s="56" t="b">
        <f>AND($A31="x",'Daļu izvēle'!AI26&lt;&gt;"",'Daļu izvēle'!AI26&lt;&gt;0)</f>
        <v>0</v>
      </c>
      <c r="AP31" s="56" t="b">
        <f t="shared" si="8"/>
        <v>0</v>
      </c>
      <c r="AQ31" s="56" t="b">
        <f t="shared" si="9"/>
        <v>1</v>
      </c>
    </row>
    <row r="32" spans="1:43" hidden="1" x14ac:dyDescent="0.3">
      <c r="A32" s="324" t="str">
        <f>SUBSTITUTE('Daļu izvēle'!A27,"0","")</f>
        <v/>
      </c>
      <c r="B32" s="365">
        <f>'Daļu izvēle'!B27</f>
        <v>19</v>
      </c>
      <c r="C32" s="365" t="str">
        <f>'Daļu izvēle'!C27</f>
        <v>Austrumvidzeme</v>
      </c>
      <c r="D32" s="366" t="str">
        <f>'Daļu izvēle'!D27</f>
        <v>Lejasciema</v>
      </c>
      <c r="E32" s="511">
        <f>'Daļu izvēle'!AI27</f>
        <v>0</v>
      </c>
      <c r="F32" s="511">
        <f>'Daļu izvēle'!AJ27</f>
        <v>0</v>
      </c>
      <c r="G32" s="131">
        <f>'Daļu izvēle'!AK27</f>
        <v>0</v>
      </c>
      <c r="H32" s="132">
        <f>'Daļu izvēle'!AL27</f>
        <v>0</v>
      </c>
      <c r="I32" s="343"/>
      <c r="J32" s="509">
        <f t="shared" si="4"/>
        <v>0</v>
      </c>
      <c r="K32" s="124" t="str">
        <f>IF($AO32,IF(AND($I32&lt;&gt;"",$I32&lt;&gt;0),ROUND(ROUND($I32,3)*Cenas!$B$50*Cenas!B$55,2),0),"")</f>
        <v/>
      </c>
      <c r="L32" s="124" t="str">
        <f>IF($AO32,IF(AND($I32&lt;&gt;"",$I32&lt;&gt;0),ROUND(ROUND($I32,3)*Cenas!$B$50*Cenas!C$55,2),0),"")</f>
        <v/>
      </c>
      <c r="M32" s="124" t="str">
        <f>IF($AO32,IF(AND($I32&lt;&gt;"",$I32&lt;&gt;0),ROUND(ROUND($I32,3)*Cenas!$B$50*Cenas!D$55,2),0),"")</f>
        <v/>
      </c>
      <c r="N32" s="124" t="str">
        <f>IF($AO32,IF(AND($I32&lt;&gt;"",$I32&lt;&gt;0),ROUND(ROUND($I32,3)*Cenas!$B$50*Cenas!E$55,2),0),"")</f>
        <v/>
      </c>
      <c r="O32" s="124" t="str">
        <f>IF($AO32,IF(AND($I32&lt;&gt;"",$I32&lt;&gt;0),ROUND(ROUND($I32,3)*Cenas!$B$50*Cenas!F$55,2),0),"")</f>
        <v/>
      </c>
      <c r="P32" s="124" t="str">
        <f>IF($AO32,IF(AND($I32&lt;&gt;"",$I32&lt;&gt;0),ROUND(ROUND($I32,3)*Cenas!$B$50*Cenas!G$55,2),0),"")</f>
        <v/>
      </c>
      <c r="Q32" s="124" t="str">
        <f>IF($AO32,IF(AND($I32&lt;&gt;"",$I32&lt;&gt;0),ROUND(ROUND($I32,3)*Cenas!$B$50*Cenas!H$55,2),0),"")</f>
        <v/>
      </c>
      <c r="R32" s="124" t="str">
        <f>IF($AO32,IF(AND($I32&lt;&gt;"",$I32&lt;&gt;0),ROUND(ROUND($I32,3)*Cenas!$B$50*Cenas!I$55,2),0),"")</f>
        <v/>
      </c>
      <c r="S32" s="124" t="str">
        <f>IF($AO32,IF(AND($I32&lt;&gt;"",$I32&lt;&gt;0),ROUND(ROUND($I32,3)*Cenas!$B$50*Cenas!J$55,2),0),"")</f>
        <v/>
      </c>
      <c r="T32" s="124" t="str">
        <f>IF($AO32,IF(AND($I32&lt;&gt;"",$I32&lt;&gt;0),ROUND(ROUND($I32,3)*Cenas!$B$50*Cenas!K$55,2),0),"")</f>
        <v/>
      </c>
      <c r="U32" s="124" t="str">
        <f>IF($AO32,IF(AND($I32&lt;&gt;"",$I32&lt;&gt;0),ROUND(ROUND($I32,3)*Cenas!$B$50*Cenas!L$55,2),0),"")</f>
        <v/>
      </c>
      <c r="V32" s="124" t="str">
        <f>IF($AO32,IF(AND($I32&lt;&gt;"",$I32&lt;&gt;0),ROUND(ROUND($I32,3)*Cenas!$B$50*Cenas!M$55,2),0),"")</f>
        <v/>
      </c>
      <c r="W32" s="124" t="str">
        <f>IF($AO32,IF(AND($I32&lt;&gt;"",$I32&lt;&gt;0),ROUND(ROUND($I32,3)*Cenas!$B$50*Cenas!N$55,2),0),"")</f>
        <v/>
      </c>
      <c r="X32" s="124" t="str">
        <f>IF($AO32,IF(AND($I32&lt;&gt;"",$I32&lt;&gt;0),ROUND(ROUND($I32,3)*Cenas!$B$50*Cenas!O$55,2),0),"")</f>
        <v/>
      </c>
      <c r="Y32" s="124" t="str">
        <f>IF($AO32,IF(AND($I32&lt;&gt;"",$I32&lt;&gt;0),ROUND(ROUND($I32,3)*Cenas!$B$50*Cenas!P$55,2),0),"")</f>
        <v/>
      </c>
      <c r="Z32" s="124" t="str">
        <f>IF($AO32,IF(AND($I32&lt;&gt;"",$I32&lt;&gt;0),ROUND(ROUND($I32,3)*Cenas!$B$50*Cenas!Q$55,2),0),"")</f>
        <v/>
      </c>
      <c r="AA32" s="124" t="str">
        <f>IF($AO32,IF(AND($I32&lt;&gt;"",$I32&lt;&gt;0),ROUND(ROUND($I32,3)*Cenas!$B$50*Cenas!R$55,2),0),"")</f>
        <v/>
      </c>
      <c r="AB32" s="124" t="str">
        <f>IF($AO32,IF(AND($I32&lt;&gt;"",$I32&lt;&gt;0),ROUND(ROUND($I32,3)*Cenas!$B$50*Cenas!S$55,2),0),"")</f>
        <v/>
      </c>
      <c r="AC32" s="124" t="str">
        <f>IF($AO32,IF(AND($I32&lt;&gt;"",$I32&lt;&gt;0),ROUND(ROUND($I32,3)*Cenas!$B$50*Cenas!T$55,2),0),"")</f>
        <v/>
      </c>
      <c r="AD32" s="124" t="str">
        <f>IF($AO32,IF(AND($I32&lt;&gt;"",$I32&lt;&gt;0),ROUND(ROUND($I32,3)*Cenas!$B$50*Cenas!U$55,2),0),"")</f>
        <v/>
      </c>
      <c r="AE32" s="124" t="str">
        <f>IF($AO32,IF(AND($I32&lt;&gt;"",$I32&lt;&gt;0),ROUND(ROUND($I32,3)*Cenas!$B$50*Cenas!V$55,2),0),"")</f>
        <v/>
      </c>
      <c r="AF32" s="147" t="str">
        <f>IF($AO32,IF(AND($I32&lt;&gt;"",$I32&lt;&gt;0),ROUND(ROUND($I32,3)*Cenas!$B$50*Cenas!W$55,2),0),"")</f>
        <v/>
      </c>
      <c r="AH32" t="b">
        <f t="shared" si="5"/>
        <v>1</v>
      </c>
      <c r="AI32" t="b">
        <f t="shared" si="6"/>
        <v>1</v>
      </c>
      <c r="AJ32" t="e">
        <f>OR(AND(AH32,AI32,#REF!&gt;=0.74*'Daļu izvēle'!J27),NOT(AL32))</f>
        <v>#REF!</v>
      </c>
      <c r="AK32" t="e">
        <f t="shared" si="7"/>
        <v>#REF!</v>
      </c>
      <c r="AL32" t="b">
        <f>AND($A32="x",NOT(ISBLANK('Daļu izvēle'!AI27)))</f>
        <v>0</v>
      </c>
      <c r="AM32" t="b">
        <f t="shared" si="3"/>
        <v>1</v>
      </c>
      <c r="AO32" s="56" t="b">
        <f>AND($A32="x",'Daļu izvēle'!AI27&lt;&gt;"",'Daļu izvēle'!AI27&lt;&gt;0)</f>
        <v>0</v>
      </c>
      <c r="AP32" s="56" t="b">
        <f t="shared" si="8"/>
        <v>0</v>
      </c>
      <c r="AQ32" s="56" t="b">
        <f t="shared" si="9"/>
        <v>1</v>
      </c>
    </row>
    <row r="33" spans="1:43" hidden="1" x14ac:dyDescent="0.3">
      <c r="A33" s="324" t="str">
        <f>SUBSTITUTE('Daļu izvēle'!A28,"0","")</f>
        <v/>
      </c>
      <c r="B33" s="365">
        <f>'Daļu izvēle'!B28</f>
        <v>20</v>
      </c>
      <c r="C33" s="365" t="str">
        <f>'Daļu izvēle'!C28</f>
        <v>Austrumvidzeme</v>
      </c>
      <c r="D33" s="366" t="str">
        <f>'Daļu izvēle'!D28</f>
        <v>Pededzes</v>
      </c>
      <c r="E33" s="511">
        <f>'Daļu izvēle'!AI28</f>
        <v>0</v>
      </c>
      <c r="F33" s="511">
        <f>'Daļu izvēle'!AJ28</f>
        <v>0</v>
      </c>
      <c r="G33" s="131">
        <f>'Daļu izvēle'!AK28</f>
        <v>0</v>
      </c>
      <c r="H33" s="132">
        <f>'Daļu izvēle'!AL28</f>
        <v>0</v>
      </c>
      <c r="I33" s="343"/>
      <c r="J33" s="509">
        <f t="shared" si="4"/>
        <v>0</v>
      </c>
      <c r="K33" s="124" t="str">
        <f>IF($AO33,IF(AND($I33&lt;&gt;"",$I33&lt;&gt;0),ROUND(ROUND($I33,3)*Cenas!$B$50*Cenas!B$55,2),0),"")</f>
        <v/>
      </c>
      <c r="L33" s="124" t="str">
        <f>IF($AO33,IF(AND($I33&lt;&gt;"",$I33&lt;&gt;0),ROUND(ROUND($I33,3)*Cenas!$B$50*Cenas!C$55,2),0),"")</f>
        <v/>
      </c>
      <c r="M33" s="124" t="str">
        <f>IF($AO33,IF(AND($I33&lt;&gt;"",$I33&lt;&gt;0),ROUND(ROUND($I33,3)*Cenas!$B$50*Cenas!D$55,2),0),"")</f>
        <v/>
      </c>
      <c r="N33" s="124" t="str">
        <f>IF($AO33,IF(AND($I33&lt;&gt;"",$I33&lt;&gt;0),ROUND(ROUND($I33,3)*Cenas!$B$50*Cenas!E$55,2),0),"")</f>
        <v/>
      </c>
      <c r="O33" s="124" t="str">
        <f>IF($AO33,IF(AND($I33&lt;&gt;"",$I33&lt;&gt;0),ROUND(ROUND($I33,3)*Cenas!$B$50*Cenas!F$55,2),0),"")</f>
        <v/>
      </c>
      <c r="P33" s="124" t="str">
        <f>IF($AO33,IF(AND($I33&lt;&gt;"",$I33&lt;&gt;0),ROUND(ROUND($I33,3)*Cenas!$B$50*Cenas!G$55,2),0),"")</f>
        <v/>
      </c>
      <c r="Q33" s="124" t="str">
        <f>IF($AO33,IF(AND($I33&lt;&gt;"",$I33&lt;&gt;0),ROUND(ROUND($I33,3)*Cenas!$B$50*Cenas!H$55,2),0),"")</f>
        <v/>
      </c>
      <c r="R33" s="124" t="str">
        <f>IF($AO33,IF(AND($I33&lt;&gt;"",$I33&lt;&gt;0),ROUND(ROUND($I33,3)*Cenas!$B$50*Cenas!I$55,2),0),"")</f>
        <v/>
      </c>
      <c r="S33" s="124" t="str">
        <f>IF($AO33,IF(AND($I33&lt;&gt;"",$I33&lt;&gt;0),ROUND(ROUND($I33,3)*Cenas!$B$50*Cenas!J$55,2),0),"")</f>
        <v/>
      </c>
      <c r="T33" s="124" t="str">
        <f>IF($AO33,IF(AND($I33&lt;&gt;"",$I33&lt;&gt;0),ROUND(ROUND($I33,3)*Cenas!$B$50*Cenas!K$55,2),0),"")</f>
        <v/>
      </c>
      <c r="U33" s="124" t="str">
        <f>IF($AO33,IF(AND($I33&lt;&gt;"",$I33&lt;&gt;0),ROUND(ROUND($I33,3)*Cenas!$B$50*Cenas!L$55,2),0),"")</f>
        <v/>
      </c>
      <c r="V33" s="124" t="str">
        <f>IF($AO33,IF(AND($I33&lt;&gt;"",$I33&lt;&gt;0),ROUND(ROUND($I33,3)*Cenas!$B$50*Cenas!M$55,2),0),"")</f>
        <v/>
      </c>
      <c r="W33" s="124" t="str">
        <f>IF($AO33,IF(AND($I33&lt;&gt;"",$I33&lt;&gt;0),ROUND(ROUND($I33,3)*Cenas!$B$50*Cenas!N$55,2),0),"")</f>
        <v/>
      </c>
      <c r="X33" s="124" t="str">
        <f>IF($AO33,IF(AND($I33&lt;&gt;"",$I33&lt;&gt;0),ROUND(ROUND($I33,3)*Cenas!$B$50*Cenas!O$55,2),0),"")</f>
        <v/>
      </c>
      <c r="Y33" s="124" t="str">
        <f>IF($AO33,IF(AND($I33&lt;&gt;"",$I33&lt;&gt;0),ROUND(ROUND($I33,3)*Cenas!$B$50*Cenas!P$55,2),0),"")</f>
        <v/>
      </c>
      <c r="Z33" s="124" t="str">
        <f>IF($AO33,IF(AND($I33&lt;&gt;"",$I33&lt;&gt;0),ROUND(ROUND($I33,3)*Cenas!$B$50*Cenas!Q$55,2),0),"")</f>
        <v/>
      </c>
      <c r="AA33" s="124" t="str">
        <f>IF($AO33,IF(AND($I33&lt;&gt;"",$I33&lt;&gt;0),ROUND(ROUND($I33,3)*Cenas!$B$50*Cenas!R$55,2),0),"")</f>
        <v/>
      </c>
      <c r="AB33" s="124" t="str">
        <f>IF($AO33,IF(AND($I33&lt;&gt;"",$I33&lt;&gt;0),ROUND(ROUND($I33,3)*Cenas!$B$50*Cenas!S$55,2),0),"")</f>
        <v/>
      </c>
      <c r="AC33" s="124" t="str">
        <f>IF($AO33,IF(AND($I33&lt;&gt;"",$I33&lt;&gt;0),ROUND(ROUND($I33,3)*Cenas!$B$50*Cenas!T$55,2),0),"")</f>
        <v/>
      </c>
      <c r="AD33" s="124" t="str">
        <f>IF($AO33,IF(AND($I33&lt;&gt;"",$I33&lt;&gt;0),ROUND(ROUND($I33,3)*Cenas!$B$50*Cenas!U$55,2),0),"")</f>
        <v/>
      </c>
      <c r="AE33" s="124" t="str">
        <f>IF($AO33,IF(AND($I33&lt;&gt;"",$I33&lt;&gt;0),ROUND(ROUND($I33,3)*Cenas!$B$50*Cenas!V$55,2),0),"")</f>
        <v/>
      </c>
      <c r="AF33" s="147" t="str">
        <f>IF($AO33,IF(AND($I33&lt;&gt;"",$I33&lt;&gt;0),ROUND(ROUND($I33,3)*Cenas!$B$50*Cenas!W$55,2),0),"")</f>
        <v/>
      </c>
      <c r="AH33" t="b">
        <f t="shared" si="5"/>
        <v>1</v>
      </c>
      <c r="AI33" t="b">
        <f t="shared" si="6"/>
        <v>1</v>
      </c>
      <c r="AJ33" t="e">
        <f>OR(AND(AH33,AI33,#REF!&gt;=0.74*'Daļu izvēle'!J28),NOT(AL33))</f>
        <v>#REF!</v>
      </c>
      <c r="AK33" t="e">
        <f t="shared" si="7"/>
        <v>#REF!</v>
      </c>
      <c r="AL33" t="b">
        <f>AND($A33="x",NOT(ISBLANK('Daļu izvēle'!AI28)))</f>
        <v>0</v>
      </c>
      <c r="AM33" t="b">
        <f t="shared" si="3"/>
        <v>1</v>
      </c>
      <c r="AO33" s="56" t="b">
        <f>AND($A33="x",'Daļu izvēle'!AI28&lt;&gt;"",'Daļu izvēle'!AI28&lt;&gt;0)</f>
        <v>0</v>
      </c>
      <c r="AP33" s="56" t="b">
        <f t="shared" si="8"/>
        <v>0</v>
      </c>
      <c r="AQ33" s="56" t="b">
        <f t="shared" si="9"/>
        <v>1</v>
      </c>
    </row>
    <row r="34" spans="1:43" hidden="1" x14ac:dyDescent="0.3">
      <c r="A34" s="324" t="str">
        <f>SUBSTITUTE('Daļu izvēle'!A29,"0","")</f>
        <v/>
      </c>
      <c r="B34" s="365">
        <f>'Daļu izvēle'!B29</f>
        <v>21</v>
      </c>
      <c r="C34" s="365" t="str">
        <f>'Daļu izvēle'!C29</f>
        <v>Austrumvidzeme</v>
      </c>
      <c r="D34" s="366" t="str">
        <f>'Daļu izvēle'!D29</f>
        <v>Pededzes</v>
      </c>
      <c r="E34" s="511">
        <f>'Daļu izvēle'!AI29</f>
        <v>0</v>
      </c>
      <c r="F34" s="511">
        <f>'Daļu izvēle'!AJ29</f>
        <v>0</v>
      </c>
      <c r="G34" s="131">
        <f>'Daļu izvēle'!AK29</f>
        <v>0</v>
      </c>
      <c r="H34" s="132">
        <f>'Daļu izvēle'!AL29</f>
        <v>0</v>
      </c>
      <c r="I34" s="343"/>
      <c r="J34" s="509">
        <f t="shared" si="4"/>
        <v>0</v>
      </c>
      <c r="K34" s="124" t="str">
        <f>IF($AO34,IF(AND($I34&lt;&gt;"",$I34&lt;&gt;0),ROUND(ROUND($I34,3)*Cenas!$B$50*Cenas!B$55,2),0),"")</f>
        <v/>
      </c>
      <c r="L34" s="124" t="str">
        <f>IF($AO34,IF(AND($I34&lt;&gt;"",$I34&lt;&gt;0),ROUND(ROUND($I34,3)*Cenas!$B$50*Cenas!C$55,2),0),"")</f>
        <v/>
      </c>
      <c r="M34" s="124" t="str">
        <f>IF($AO34,IF(AND($I34&lt;&gt;"",$I34&lt;&gt;0),ROUND(ROUND($I34,3)*Cenas!$B$50*Cenas!D$55,2),0),"")</f>
        <v/>
      </c>
      <c r="N34" s="124" t="str">
        <f>IF($AO34,IF(AND($I34&lt;&gt;"",$I34&lt;&gt;0),ROUND(ROUND($I34,3)*Cenas!$B$50*Cenas!E$55,2),0),"")</f>
        <v/>
      </c>
      <c r="O34" s="124" t="str">
        <f>IF($AO34,IF(AND($I34&lt;&gt;"",$I34&lt;&gt;0),ROUND(ROUND($I34,3)*Cenas!$B$50*Cenas!F$55,2),0),"")</f>
        <v/>
      </c>
      <c r="P34" s="124" t="str">
        <f>IF($AO34,IF(AND($I34&lt;&gt;"",$I34&lt;&gt;0),ROUND(ROUND($I34,3)*Cenas!$B$50*Cenas!G$55,2),0),"")</f>
        <v/>
      </c>
      <c r="Q34" s="124" t="str">
        <f>IF($AO34,IF(AND($I34&lt;&gt;"",$I34&lt;&gt;0),ROUND(ROUND($I34,3)*Cenas!$B$50*Cenas!H$55,2),0),"")</f>
        <v/>
      </c>
      <c r="R34" s="124" t="str">
        <f>IF($AO34,IF(AND($I34&lt;&gt;"",$I34&lt;&gt;0),ROUND(ROUND($I34,3)*Cenas!$B$50*Cenas!I$55,2),0),"")</f>
        <v/>
      </c>
      <c r="S34" s="124" t="str">
        <f>IF($AO34,IF(AND($I34&lt;&gt;"",$I34&lt;&gt;0),ROUND(ROUND($I34,3)*Cenas!$B$50*Cenas!J$55,2),0),"")</f>
        <v/>
      </c>
      <c r="T34" s="124" t="str">
        <f>IF($AO34,IF(AND($I34&lt;&gt;"",$I34&lt;&gt;0),ROUND(ROUND($I34,3)*Cenas!$B$50*Cenas!K$55,2),0),"")</f>
        <v/>
      </c>
      <c r="U34" s="124" t="str">
        <f>IF($AO34,IF(AND($I34&lt;&gt;"",$I34&lt;&gt;0),ROUND(ROUND($I34,3)*Cenas!$B$50*Cenas!L$55,2),0),"")</f>
        <v/>
      </c>
      <c r="V34" s="124" t="str">
        <f>IF($AO34,IF(AND($I34&lt;&gt;"",$I34&lt;&gt;0),ROUND(ROUND($I34,3)*Cenas!$B$50*Cenas!M$55,2),0),"")</f>
        <v/>
      </c>
      <c r="W34" s="124" t="str">
        <f>IF($AO34,IF(AND($I34&lt;&gt;"",$I34&lt;&gt;0),ROUND(ROUND($I34,3)*Cenas!$B$50*Cenas!N$55,2),0),"")</f>
        <v/>
      </c>
      <c r="X34" s="124" t="str">
        <f>IF($AO34,IF(AND($I34&lt;&gt;"",$I34&lt;&gt;0),ROUND(ROUND($I34,3)*Cenas!$B$50*Cenas!O$55,2),0),"")</f>
        <v/>
      </c>
      <c r="Y34" s="124" t="str">
        <f>IF($AO34,IF(AND($I34&lt;&gt;"",$I34&lt;&gt;0),ROUND(ROUND($I34,3)*Cenas!$B$50*Cenas!P$55,2),0),"")</f>
        <v/>
      </c>
      <c r="Z34" s="124" t="str">
        <f>IF($AO34,IF(AND($I34&lt;&gt;"",$I34&lt;&gt;0),ROUND(ROUND($I34,3)*Cenas!$B$50*Cenas!Q$55,2),0),"")</f>
        <v/>
      </c>
      <c r="AA34" s="124" t="str">
        <f>IF($AO34,IF(AND($I34&lt;&gt;"",$I34&lt;&gt;0),ROUND(ROUND($I34,3)*Cenas!$B$50*Cenas!R$55,2),0),"")</f>
        <v/>
      </c>
      <c r="AB34" s="124" t="str">
        <f>IF($AO34,IF(AND($I34&lt;&gt;"",$I34&lt;&gt;0),ROUND(ROUND($I34,3)*Cenas!$B$50*Cenas!S$55,2),0),"")</f>
        <v/>
      </c>
      <c r="AC34" s="124" t="str">
        <f>IF($AO34,IF(AND($I34&lt;&gt;"",$I34&lt;&gt;0),ROUND(ROUND($I34,3)*Cenas!$B$50*Cenas!T$55,2),0),"")</f>
        <v/>
      </c>
      <c r="AD34" s="124" t="str">
        <f>IF($AO34,IF(AND($I34&lt;&gt;"",$I34&lt;&gt;0),ROUND(ROUND($I34,3)*Cenas!$B$50*Cenas!U$55,2),0),"")</f>
        <v/>
      </c>
      <c r="AE34" s="124" t="str">
        <f>IF($AO34,IF(AND($I34&lt;&gt;"",$I34&lt;&gt;0),ROUND(ROUND($I34,3)*Cenas!$B$50*Cenas!V$55,2),0),"")</f>
        <v/>
      </c>
      <c r="AF34" s="147" t="str">
        <f>IF($AO34,IF(AND($I34&lt;&gt;"",$I34&lt;&gt;0),ROUND(ROUND($I34,3)*Cenas!$B$50*Cenas!W$55,2),0),"")</f>
        <v/>
      </c>
      <c r="AH34" t="b">
        <f t="shared" si="5"/>
        <v>1</v>
      </c>
      <c r="AI34" t="b">
        <f t="shared" si="6"/>
        <v>1</v>
      </c>
      <c r="AJ34" t="e">
        <f>OR(AND(AH34,AI34,#REF!&gt;=0.74*'Daļu izvēle'!J29),NOT(AL34))</f>
        <v>#REF!</v>
      </c>
      <c r="AK34" t="e">
        <f t="shared" si="7"/>
        <v>#REF!</v>
      </c>
      <c r="AL34" t="b">
        <f>AND($A34="x",NOT(ISBLANK('Daļu izvēle'!AI29)))</f>
        <v>0</v>
      </c>
      <c r="AM34" t="b">
        <f t="shared" si="3"/>
        <v>1</v>
      </c>
      <c r="AO34" s="56" t="b">
        <f>AND($A34="x",'Daļu izvēle'!AI29&lt;&gt;"",'Daļu izvēle'!AI29&lt;&gt;0)</f>
        <v>0</v>
      </c>
      <c r="AP34" s="56" t="b">
        <f t="shared" si="8"/>
        <v>0</v>
      </c>
      <c r="AQ34" s="56" t="b">
        <f t="shared" si="9"/>
        <v>1</v>
      </c>
    </row>
    <row r="35" spans="1:43" hidden="1" x14ac:dyDescent="0.3">
      <c r="A35" s="324" t="str">
        <f>SUBSTITUTE('Daļu izvēle'!A30,"0","")</f>
        <v/>
      </c>
      <c r="B35" s="365">
        <f>'Daļu izvēle'!B30</f>
        <v>22</v>
      </c>
      <c r="C35" s="365" t="str">
        <f>'Daļu izvēle'!C30</f>
        <v>Austrumvidzeme</v>
      </c>
      <c r="D35" s="366" t="str">
        <f>'Daļu izvēle'!D30</f>
        <v>Pededzes</v>
      </c>
      <c r="E35" s="511">
        <f>'Daļu izvēle'!AI30</f>
        <v>0</v>
      </c>
      <c r="F35" s="511">
        <f>'Daļu izvēle'!AJ30</f>
        <v>0</v>
      </c>
      <c r="G35" s="131">
        <f>'Daļu izvēle'!AK30</f>
        <v>0</v>
      </c>
      <c r="H35" s="132">
        <f>'Daļu izvēle'!AL30</f>
        <v>0</v>
      </c>
      <c r="I35" s="343"/>
      <c r="J35" s="509">
        <f t="shared" si="4"/>
        <v>0</v>
      </c>
      <c r="K35" s="124" t="str">
        <f>IF($AO35,IF(AND($I35&lt;&gt;"",$I35&lt;&gt;0),ROUND(ROUND($I35,3)*Cenas!$B$50*Cenas!B$55,2),0),"")</f>
        <v/>
      </c>
      <c r="L35" s="124" t="str">
        <f>IF($AO35,IF(AND($I35&lt;&gt;"",$I35&lt;&gt;0),ROUND(ROUND($I35,3)*Cenas!$B$50*Cenas!C$55,2),0),"")</f>
        <v/>
      </c>
      <c r="M35" s="124" t="str">
        <f>IF($AO35,IF(AND($I35&lt;&gt;"",$I35&lt;&gt;0),ROUND(ROUND($I35,3)*Cenas!$B$50*Cenas!D$55,2),0),"")</f>
        <v/>
      </c>
      <c r="N35" s="124" t="str">
        <f>IF($AO35,IF(AND($I35&lt;&gt;"",$I35&lt;&gt;0),ROUND(ROUND($I35,3)*Cenas!$B$50*Cenas!E$55,2),0),"")</f>
        <v/>
      </c>
      <c r="O35" s="124" t="str">
        <f>IF($AO35,IF(AND($I35&lt;&gt;"",$I35&lt;&gt;0),ROUND(ROUND($I35,3)*Cenas!$B$50*Cenas!F$55,2),0),"")</f>
        <v/>
      </c>
      <c r="P35" s="124" t="str">
        <f>IF($AO35,IF(AND($I35&lt;&gt;"",$I35&lt;&gt;0),ROUND(ROUND($I35,3)*Cenas!$B$50*Cenas!G$55,2),0),"")</f>
        <v/>
      </c>
      <c r="Q35" s="124" t="str">
        <f>IF($AO35,IF(AND($I35&lt;&gt;"",$I35&lt;&gt;0),ROUND(ROUND($I35,3)*Cenas!$B$50*Cenas!H$55,2),0),"")</f>
        <v/>
      </c>
      <c r="R35" s="124" t="str">
        <f>IF($AO35,IF(AND($I35&lt;&gt;"",$I35&lt;&gt;0),ROUND(ROUND($I35,3)*Cenas!$B$50*Cenas!I$55,2),0),"")</f>
        <v/>
      </c>
      <c r="S35" s="124" t="str">
        <f>IF($AO35,IF(AND($I35&lt;&gt;"",$I35&lt;&gt;0),ROUND(ROUND($I35,3)*Cenas!$B$50*Cenas!J$55,2),0),"")</f>
        <v/>
      </c>
      <c r="T35" s="124" t="str">
        <f>IF($AO35,IF(AND($I35&lt;&gt;"",$I35&lt;&gt;0),ROUND(ROUND($I35,3)*Cenas!$B$50*Cenas!K$55,2),0),"")</f>
        <v/>
      </c>
      <c r="U35" s="124" t="str">
        <f>IF($AO35,IF(AND($I35&lt;&gt;"",$I35&lt;&gt;0),ROUND(ROUND($I35,3)*Cenas!$B$50*Cenas!L$55,2),0),"")</f>
        <v/>
      </c>
      <c r="V35" s="124" t="str">
        <f>IF($AO35,IF(AND($I35&lt;&gt;"",$I35&lt;&gt;0),ROUND(ROUND($I35,3)*Cenas!$B$50*Cenas!M$55,2),0),"")</f>
        <v/>
      </c>
      <c r="W35" s="124" t="str">
        <f>IF($AO35,IF(AND($I35&lt;&gt;"",$I35&lt;&gt;0),ROUND(ROUND($I35,3)*Cenas!$B$50*Cenas!N$55,2),0),"")</f>
        <v/>
      </c>
      <c r="X35" s="124" t="str">
        <f>IF($AO35,IF(AND($I35&lt;&gt;"",$I35&lt;&gt;0),ROUND(ROUND($I35,3)*Cenas!$B$50*Cenas!O$55,2),0),"")</f>
        <v/>
      </c>
      <c r="Y35" s="124" t="str">
        <f>IF($AO35,IF(AND($I35&lt;&gt;"",$I35&lt;&gt;0),ROUND(ROUND($I35,3)*Cenas!$B$50*Cenas!P$55,2),0),"")</f>
        <v/>
      </c>
      <c r="Z35" s="124" t="str">
        <f>IF($AO35,IF(AND($I35&lt;&gt;"",$I35&lt;&gt;0),ROUND(ROUND($I35,3)*Cenas!$B$50*Cenas!Q$55,2),0),"")</f>
        <v/>
      </c>
      <c r="AA35" s="124" t="str">
        <f>IF($AO35,IF(AND($I35&lt;&gt;"",$I35&lt;&gt;0),ROUND(ROUND($I35,3)*Cenas!$B$50*Cenas!R$55,2),0),"")</f>
        <v/>
      </c>
      <c r="AB35" s="124" t="str">
        <f>IF($AO35,IF(AND($I35&lt;&gt;"",$I35&lt;&gt;0),ROUND(ROUND($I35,3)*Cenas!$B$50*Cenas!S$55,2),0),"")</f>
        <v/>
      </c>
      <c r="AC35" s="124" t="str">
        <f>IF($AO35,IF(AND($I35&lt;&gt;"",$I35&lt;&gt;0),ROUND(ROUND($I35,3)*Cenas!$B$50*Cenas!T$55,2),0),"")</f>
        <v/>
      </c>
      <c r="AD35" s="124" t="str">
        <f>IF($AO35,IF(AND($I35&lt;&gt;"",$I35&lt;&gt;0),ROUND(ROUND($I35,3)*Cenas!$B$50*Cenas!U$55,2),0),"")</f>
        <v/>
      </c>
      <c r="AE35" s="124" t="str">
        <f>IF($AO35,IF(AND($I35&lt;&gt;"",$I35&lt;&gt;0),ROUND(ROUND($I35,3)*Cenas!$B$50*Cenas!V$55,2),0),"")</f>
        <v/>
      </c>
      <c r="AF35" s="147" t="str">
        <f>IF($AO35,IF(AND($I35&lt;&gt;"",$I35&lt;&gt;0),ROUND(ROUND($I35,3)*Cenas!$B$50*Cenas!W$55,2),0),"")</f>
        <v/>
      </c>
      <c r="AH35" t="b">
        <f t="shared" si="5"/>
        <v>1</v>
      </c>
      <c r="AI35" t="b">
        <f t="shared" si="6"/>
        <v>1</v>
      </c>
      <c r="AJ35" t="e">
        <f>OR(AND(AH35,AI35,#REF!&gt;=0.74*'Daļu izvēle'!J30),NOT(AL35))</f>
        <v>#REF!</v>
      </c>
      <c r="AK35" t="e">
        <f t="shared" si="7"/>
        <v>#REF!</v>
      </c>
      <c r="AL35" t="b">
        <f>AND($A35="x",NOT(ISBLANK('Daļu izvēle'!AI30)))</f>
        <v>0</v>
      </c>
      <c r="AM35" t="b">
        <f t="shared" si="3"/>
        <v>1</v>
      </c>
      <c r="AO35" s="56" t="b">
        <f>AND($A35="x",'Daļu izvēle'!AI30&lt;&gt;"",'Daļu izvēle'!AI30&lt;&gt;0)</f>
        <v>0</v>
      </c>
      <c r="AP35" s="56" t="b">
        <f t="shared" si="8"/>
        <v>0</v>
      </c>
      <c r="AQ35" s="56" t="b">
        <f t="shared" si="9"/>
        <v>1</v>
      </c>
    </row>
    <row r="36" spans="1:43" hidden="1" x14ac:dyDescent="0.3">
      <c r="A36" s="324" t="str">
        <f>SUBSTITUTE('Daļu izvēle'!A31,"0","")</f>
        <v/>
      </c>
      <c r="B36" s="365">
        <f>'Daļu izvēle'!B31</f>
        <v>23</v>
      </c>
      <c r="C36" s="365" t="str">
        <f>'Daļu izvēle'!C31</f>
        <v>Dienvidkurzeme</v>
      </c>
      <c r="D36" s="366" t="str">
        <f>'Daļu izvēle'!D31</f>
        <v>Alsungas</v>
      </c>
      <c r="E36" s="511">
        <f>'Daļu izvēle'!AI31</f>
        <v>0</v>
      </c>
      <c r="F36" s="511">
        <f>'Daļu izvēle'!AJ31</f>
        <v>0</v>
      </c>
      <c r="G36" s="131">
        <f>'Daļu izvēle'!AK31</f>
        <v>0</v>
      </c>
      <c r="H36" s="132">
        <f>'Daļu izvēle'!AL31</f>
        <v>0</v>
      </c>
      <c r="I36" s="343"/>
      <c r="J36" s="509">
        <f t="shared" si="4"/>
        <v>0</v>
      </c>
      <c r="K36" s="124" t="str">
        <f>IF($AO36,IF(AND($I36&lt;&gt;"",$I36&lt;&gt;0),ROUND(ROUND($I36,3)*Cenas!$B$50*Cenas!B$55,2),0),"")</f>
        <v/>
      </c>
      <c r="L36" s="124" t="str">
        <f>IF($AO36,IF(AND($I36&lt;&gt;"",$I36&lt;&gt;0),ROUND(ROUND($I36,3)*Cenas!$B$50*Cenas!C$55,2),0),"")</f>
        <v/>
      </c>
      <c r="M36" s="124" t="str">
        <f>IF($AO36,IF(AND($I36&lt;&gt;"",$I36&lt;&gt;0),ROUND(ROUND($I36,3)*Cenas!$B$50*Cenas!D$55,2),0),"")</f>
        <v/>
      </c>
      <c r="N36" s="124" t="str">
        <f>IF($AO36,IF(AND($I36&lt;&gt;"",$I36&lt;&gt;0),ROUND(ROUND($I36,3)*Cenas!$B$50*Cenas!E$55,2),0),"")</f>
        <v/>
      </c>
      <c r="O36" s="124" t="str">
        <f>IF($AO36,IF(AND($I36&lt;&gt;"",$I36&lt;&gt;0),ROUND(ROUND($I36,3)*Cenas!$B$50*Cenas!F$55,2),0),"")</f>
        <v/>
      </c>
      <c r="P36" s="124" t="str">
        <f>IF($AO36,IF(AND($I36&lt;&gt;"",$I36&lt;&gt;0),ROUND(ROUND($I36,3)*Cenas!$B$50*Cenas!G$55,2),0),"")</f>
        <v/>
      </c>
      <c r="Q36" s="124" t="str">
        <f>IF($AO36,IF(AND($I36&lt;&gt;"",$I36&lt;&gt;0),ROUND(ROUND($I36,3)*Cenas!$B$50*Cenas!H$55,2),0),"")</f>
        <v/>
      </c>
      <c r="R36" s="124" t="str">
        <f>IF($AO36,IF(AND($I36&lt;&gt;"",$I36&lt;&gt;0),ROUND(ROUND($I36,3)*Cenas!$B$50*Cenas!I$55,2),0),"")</f>
        <v/>
      </c>
      <c r="S36" s="124" t="str">
        <f>IF($AO36,IF(AND($I36&lt;&gt;"",$I36&lt;&gt;0),ROUND(ROUND($I36,3)*Cenas!$B$50*Cenas!J$55,2),0),"")</f>
        <v/>
      </c>
      <c r="T36" s="124" t="str">
        <f>IF($AO36,IF(AND($I36&lt;&gt;"",$I36&lt;&gt;0),ROUND(ROUND($I36,3)*Cenas!$B$50*Cenas!K$55,2),0),"")</f>
        <v/>
      </c>
      <c r="U36" s="124" t="str">
        <f>IF($AO36,IF(AND($I36&lt;&gt;"",$I36&lt;&gt;0),ROUND(ROUND($I36,3)*Cenas!$B$50*Cenas!L$55,2),0),"")</f>
        <v/>
      </c>
      <c r="V36" s="124" t="str">
        <f>IF($AO36,IF(AND($I36&lt;&gt;"",$I36&lt;&gt;0),ROUND(ROUND($I36,3)*Cenas!$B$50*Cenas!M$55,2),0),"")</f>
        <v/>
      </c>
      <c r="W36" s="124" t="str">
        <f>IF($AO36,IF(AND($I36&lt;&gt;"",$I36&lt;&gt;0),ROUND(ROUND($I36,3)*Cenas!$B$50*Cenas!N$55,2),0),"")</f>
        <v/>
      </c>
      <c r="X36" s="124" t="str">
        <f>IF($AO36,IF(AND($I36&lt;&gt;"",$I36&lt;&gt;0),ROUND(ROUND($I36,3)*Cenas!$B$50*Cenas!O$55,2),0),"")</f>
        <v/>
      </c>
      <c r="Y36" s="124" t="str">
        <f>IF($AO36,IF(AND($I36&lt;&gt;"",$I36&lt;&gt;0),ROUND(ROUND($I36,3)*Cenas!$B$50*Cenas!P$55,2),0),"")</f>
        <v/>
      </c>
      <c r="Z36" s="124" t="str">
        <f>IF($AO36,IF(AND($I36&lt;&gt;"",$I36&lt;&gt;0),ROUND(ROUND($I36,3)*Cenas!$B$50*Cenas!Q$55,2),0),"")</f>
        <v/>
      </c>
      <c r="AA36" s="124" t="str">
        <f>IF($AO36,IF(AND($I36&lt;&gt;"",$I36&lt;&gt;0),ROUND(ROUND($I36,3)*Cenas!$B$50*Cenas!R$55,2),0),"")</f>
        <v/>
      </c>
      <c r="AB36" s="124" t="str">
        <f>IF($AO36,IF(AND($I36&lt;&gt;"",$I36&lt;&gt;0),ROUND(ROUND($I36,3)*Cenas!$B$50*Cenas!S$55,2),0),"")</f>
        <v/>
      </c>
      <c r="AC36" s="124" t="str">
        <f>IF($AO36,IF(AND($I36&lt;&gt;"",$I36&lt;&gt;0),ROUND(ROUND($I36,3)*Cenas!$B$50*Cenas!T$55,2),0),"")</f>
        <v/>
      </c>
      <c r="AD36" s="124" t="str">
        <f>IF($AO36,IF(AND($I36&lt;&gt;"",$I36&lt;&gt;0),ROUND(ROUND($I36,3)*Cenas!$B$50*Cenas!U$55,2),0),"")</f>
        <v/>
      </c>
      <c r="AE36" s="124" t="str">
        <f>IF($AO36,IF(AND($I36&lt;&gt;"",$I36&lt;&gt;0),ROUND(ROUND($I36,3)*Cenas!$B$50*Cenas!V$55,2),0),"")</f>
        <v/>
      </c>
      <c r="AF36" s="147" t="str">
        <f>IF($AO36,IF(AND($I36&lt;&gt;"",$I36&lt;&gt;0),ROUND(ROUND($I36,3)*Cenas!$B$50*Cenas!W$55,2),0),"")</f>
        <v/>
      </c>
      <c r="AH36" t="b">
        <f t="shared" si="5"/>
        <v>1</v>
      </c>
      <c r="AI36" t="b">
        <f t="shared" si="6"/>
        <v>1</v>
      </c>
      <c r="AJ36" t="e">
        <f>OR(AND(AH36,AI36,#REF!&gt;=0.74*'Daļu izvēle'!J31),NOT(AL36))</f>
        <v>#REF!</v>
      </c>
      <c r="AK36" t="e">
        <f t="shared" si="7"/>
        <v>#REF!</v>
      </c>
      <c r="AL36" t="b">
        <f>AND($A36="x",NOT(ISBLANK('Daļu izvēle'!AI31)))</f>
        <v>0</v>
      </c>
      <c r="AM36" t="b">
        <f t="shared" si="3"/>
        <v>1</v>
      </c>
      <c r="AO36" s="56" t="b">
        <f>AND($A36="x",'Daļu izvēle'!AI31&lt;&gt;"",'Daļu izvēle'!AI31&lt;&gt;0)</f>
        <v>0</v>
      </c>
      <c r="AP36" s="56" t="b">
        <f t="shared" si="8"/>
        <v>0</v>
      </c>
      <c r="AQ36" s="56" t="b">
        <f t="shared" si="9"/>
        <v>1</v>
      </c>
    </row>
    <row r="37" spans="1:43" hidden="1" x14ac:dyDescent="0.3">
      <c r="A37" s="324" t="str">
        <f>SUBSTITUTE('Daļu izvēle'!A32,"0","")</f>
        <v/>
      </c>
      <c r="B37" s="365">
        <f>'Daļu izvēle'!B32</f>
        <v>24</v>
      </c>
      <c r="C37" s="365" t="str">
        <f>'Daļu izvēle'!C32</f>
        <v>Dienvidkurzeme</v>
      </c>
      <c r="D37" s="366" t="str">
        <f>'Daļu izvēle'!D32</f>
        <v>Alsungas</v>
      </c>
      <c r="E37" s="511">
        <f>'Daļu izvēle'!AI32</f>
        <v>10</v>
      </c>
      <c r="F37" s="511">
        <f>'Daļu izvēle'!AJ32</f>
        <v>10</v>
      </c>
      <c r="G37" s="131">
        <f>'Daļu izvēle'!AK32</f>
        <v>0</v>
      </c>
      <c r="H37" s="132">
        <f>'Daļu izvēle'!AL32</f>
        <v>0</v>
      </c>
      <c r="I37" s="343"/>
      <c r="J37" s="509">
        <f t="shared" si="4"/>
        <v>0</v>
      </c>
      <c r="K37" s="124" t="str">
        <f>IF($AO37,IF(AND($I37&lt;&gt;"",$I37&lt;&gt;0),ROUND(ROUND($I37,3)*Cenas!$B$50*Cenas!B$55,2),0),"")</f>
        <v/>
      </c>
      <c r="L37" s="124" t="str">
        <f>IF($AO37,IF(AND($I37&lt;&gt;"",$I37&lt;&gt;0),ROUND(ROUND($I37,3)*Cenas!$B$50*Cenas!C$55,2),0),"")</f>
        <v/>
      </c>
      <c r="M37" s="124" t="str">
        <f>IF($AO37,IF(AND($I37&lt;&gt;"",$I37&lt;&gt;0),ROUND(ROUND($I37,3)*Cenas!$B$50*Cenas!D$55,2),0),"")</f>
        <v/>
      </c>
      <c r="N37" s="124" t="str">
        <f>IF($AO37,IF(AND($I37&lt;&gt;"",$I37&lt;&gt;0),ROUND(ROUND($I37,3)*Cenas!$B$50*Cenas!E$55,2),0),"")</f>
        <v/>
      </c>
      <c r="O37" s="124" t="str">
        <f>IF($AO37,IF(AND($I37&lt;&gt;"",$I37&lt;&gt;0),ROUND(ROUND($I37,3)*Cenas!$B$50*Cenas!F$55,2),0),"")</f>
        <v/>
      </c>
      <c r="P37" s="124" t="str">
        <f>IF($AO37,IF(AND($I37&lt;&gt;"",$I37&lt;&gt;0),ROUND(ROUND($I37,3)*Cenas!$B$50*Cenas!G$55,2),0),"")</f>
        <v/>
      </c>
      <c r="Q37" s="124" t="str">
        <f>IF($AO37,IF(AND($I37&lt;&gt;"",$I37&lt;&gt;0),ROUND(ROUND($I37,3)*Cenas!$B$50*Cenas!H$55,2),0),"")</f>
        <v/>
      </c>
      <c r="R37" s="124" t="str">
        <f>IF($AO37,IF(AND($I37&lt;&gt;"",$I37&lt;&gt;0),ROUND(ROUND($I37,3)*Cenas!$B$50*Cenas!I$55,2),0),"")</f>
        <v/>
      </c>
      <c r="S37" s="124" t="str">
        <f>IF($AO37,IF(AND($I37&lt;&gt;"",$I37&lt;&gt;0),ROUND(ROUND($I37,3)*Cenas!$B$50*Cenas!J$55,2),0),"")</f>
        <v/>
      </c>
      <c r="T37" s="124" t="str">
        <f>IF($AO37,IF(AND($I37&lt;&gt;"",$I37&lt;&gt;0),ROUND(ROUND($I37,3)*Cenas!$B$50*Cenas!K$55,2),0),"")</f>
        <v/>
      </c>
      <c r="U37" s="124" t="str">
        <f>IF($AO37,IF(AND($I37&lt;&gt;"",$I37&lt;&gt;0),ROUND(ROUND($I37,3)*Cenas!$B$50*Cenas!L$55,2),0),"")</f>
        <v/>
      </c>
      <c r="V37" s="124" t="str">
        <f>IF($AO37,IF(AND($I37&lt;&gt;"",$I37&lt;&gt;0),ROUND(ROUND($I37,3)*Cenas!$B$50*Cenas!M$55,2),0),"")</f>
        <v/>
      </c>
      <c r="W37" s="124" t="str">
        <f>IF($AO37,IF(AND($I37&lt;&gt;"",$I37&lt;&gt;0),ROUND(ROUND($I37,3)*Cenas!$B$50*Cenas!N$55,2),0),"")</f>
        <v/>
      </c>
      <c r="X37" s="124" t="str">
        <f>IF($AO37,IF(AND($I37&lt;&gt;"",$I37&lt;&gt;0),ROUND(ROUND($I37,3)*Cenas!$B$50*Cenas!O$55,2),0),"")</f>
        <v/>
      </c>
      <c r="Y37" s="124" t="str">
        <f>IF($AO37,IF(AND($I37&lt;&gt;"",$I37&lt;&gt;0),ROUND(ROUND($I37,3)*Cenas!$B$50*Cenas!P$55,2),0),"")</f>
        <v/>
      </c>
      <c r="Z37" s="124" t="str">
        <f>IF($AO37,IF(AND($I37&lt;&gt;"",$I37&lt;&gt;0),ROUND(ROUND($I37,3)*Cenas!$B$50*Cenas!Q$55,2),0),"")</f>
        <v/>
      </c>
      <c r="AA37" s="124" t="str">
        <f>IF($AO37,IF(AND($I37&lt;&gt;"",$I37&lt;&gt;0),ROUND(ROUND($I37,3)*Cenas!$B$50*Cenas!R$55,2),0),"")</f>
        <v/>
      </c>
      <c r="AB37" s="124" t="str">
        <f>IF($AO37,IF(AND($I37&lt;&gt;"",$I37&lt;&gt;0),ROUND(ROUND($I37,3)*Cenas!$B$50*Cenas!S$55,2),0),"")</f>
        <v/>
      </c>
      <c r="AC37" s="124" t="str">
        <f>IF($AO37,IF(AND($I37&lt;&gt;"",$I37&lt;&gt;0),ROUND(ROUND($I37,3)*Cenas!$B$50*Cenas!T$55,2),0),"")</f>
        <v/>
      </c>
      <c r="AD37" s="124" t="str">
        <f>IF($AO37,IF(AND($I37&lt;&gt;"",$I37&lt;&gt;0),ROUND(ROUND($I37,3)*Cenas!$B$50*Cenas!U$55,2),0),"")</f>
        <v/>
      </c>
      <c r="AE37" s="124" t="str">
        <f>IF($AO37,IF(AND($I37&lt;&gt;"",$I37&lt;&gt;0),ROUND(ROUND($I37,3)*Cenas!$B$50*Cenas!V$55,2),0),"")</f>
        <v/>
      </c>
      <c r="AF37" s="147" t="str">
        <f>IF($AO37,IF(AND($I37&lt;&gt;"",$I37&lt;&gt;0),ROUND(ROUND($I37,3)*Cenas!$B$50*Cenas!W$55,2),0),"")</f>
        <v/>
      </c>
      <c r="AH37" t="b">
        <f t="shared" si="5"/>
        <v>1</v>
      </c>
      <c r="AI37" t="b">
        <f t="shared" si="6"/>
        <v>1</v>
      </c>
      <c r="AJ37" t="e">
        <f>OR(AND(AH37,AI37,#REF!&gt;=0.74*'Daļu izvēle'!J32),NOT(AL37))</f>
        <v>#REF!</v>
      </c>
      <c r="AK37" t="e">
        <f t="shared" si="7"/>
        <v>#REF!</v>
      </c>
      <c r="AL37" t="b">
        <f>AND($A37="x",NOT(ISBLANK('Daļu izvēle'!AI32)))</f>
        <v>0</v>
      </c>
      <c r="AM37" t="b">
        <f t="shared" si="3"/>
        <v>1</v>
      </c>
      <c r="AO37" s="56" t="b">
        <f>AND($A37="x",'Daļu izvēle'!AI32&lt;&gt;"",'Daļu izvēle'!AI32&lt;&gt;0)</f>
        <v>0</v>
      </c>
      <c r="AP37" s="56" t="b">
        <f t="shared" si="8"/>
        <v>0</v>
      </c>
      <c r="AQ37" s="56" t="b">
        <f t="shared" si="9"/>
        <v>1</v>
      </c>
    </row>
    <row r="38" spans="1:43" hidden="1" x14ac:dyDescent="0.3">
      <c r="A38" s="324" t="str">
        <f>SUBSTITUTE('Daļu izvēle'!A33,"0","")</f>
        <v/>
      </c>
      <c r="B38" s="365">
        <f>'Daļu izvēle'!B33</f>
        <v>25</v>
      </c>
      <c r="C38" s="365" t="str">
        <f>'Daļu izvēle'!C33</f>
        <v>Dienvidkurzeme</v>
      </c>
      <c r="D38" s="366" t="str">
        <f>'Daļu izvēle'!D33</f>
        <v>Alsungas</v>
      </c>
      <c r="E38" s="511">
        <f>'Daļu izvēle'!AI33</f>
        <v>20</v>
      </c>
      <c r="F38" s="511">
        <f>'Daļu izvēle'!AJ33</f>
        <v>0</v>
      </c>
      <c r="G38" s="131">
        <f>'Daļu izvēle'!AK33</f>
        <v>0</v>
      </c>
      <c r="H38" s="132">
        <f>'Daļu izvēle'!AL33</f>
        <v>0</v>
      </c>
      <c r="I38" s="343"/>
      <c r="J38" s="509">
        <f t="shared" si="4"/>
        <v>0</v>
      </c>
      <c r="K38" s="124" t="str">
        <f>IF($AO38,IF(AND($I38&lt;&gt;"",$I38&lt;&gt;0),ROUND(ROUND($I38,3)*Cenas!$B$50*Cenas!B$55,2),0),"")</f>
        <v/>
      </c>
      <c r="L38" s="124" t="str">
        <f>IF($AO38,IF(AND($I38&lt;&gt;"",$I38&lt;&gt;0),ROUND(ROUND($I38,3)*Cenas!$B$50*Cenas!C$55,2),0),"")</f>
        <v/>
      </c>
      <c r="M38" s="124" t="str">
        <f>IF($AO38,IF(AND($I38&lt;&gt;"",$I38&lt;&gt;0),ROUND(ROUND($I38,3)*Cenas!$B$50*Cenas!D$55,2),0),"")</f>
        <v/>
      </c>
      <c r="N38" s="124" t="str">
        <f>IF($AO38,IF(AND($I38&lt;&gt;"",$I38&lt;&gt;0),ROUND(ROUND($I38,3)*Cenas!$B$50*Cenas!E$55,2),0),"")</f>
        <v/>
      </c>
      <c r="O38" s="124" t="str">
        <f>IF($AO38,IF(AND($I38&lt;&gt;"",$I38&lt;&gt;0),ROUND(ROUND($I38,3)*Cenas!$B$50*Cenas!F$55,2),0),"")</f>
        <v/>
      </c>
      <c r="P38" s="124" t="str">
        <f>IF($AO38,IF(AND($I38&lt;&gt;"",$I38&lt;&gt;0),ROUND(ROUND($I38,3)*Cenas!$B$50*Cenas!G$55,2),0),"")</f>
        <v/>
      </c>
      <c r="Q38" s="124" t="str">
        <f>IF($AO38,IF(AND($I38&lt;&gt;"",$I38&lt;&gt;0),ROUND(ROUND($I38,3)*Cenas!$B$50*Cenas!H$55,2),0),"")</f>
        <v/>
      </c>
      <c r="R38" s="124" t="str">
        <f>IF($AO38,IF(AND($I38&lt;&gt;"",$I38&lt;&gt;0),ROUND(ROUND($I38,3)*Cenas!$B$50*Cenas!I$55,2),0),"")</f>
        <v/>
      </c>
      <c r="S38" s="124" t="str">
        <f>IF($AO38,IF(AND($I38&lt;&gt;"",$I38&lt;&gt;0),ROUND(ROUND($I38,3)*Cenas!$B$50*Cenas!J$55,2),0),"")</f>
        <v/>
      </c>
      <c r="T38" s="124" t="str">
        <f>IF($AO38,IF(AND($I38&lt;&gt;"",$I38&lt;&gt;0),ROUND(ROUND($I38,3)*Cenas!$B$50*Cenas!K$55,2),0),"")</f>
        <v/>
      </c>
      <c r="U38" s="124" t="str">
        <f>IF($AO38,IF(AND($I38&lt;&gt;"",$I38&lt;&gt;0),ROUND(ROUND($I38,3)*Cenas!$B$50*Cenas!L$55,2),0),"")</f>
        <v/>
      </c>
      <c r="V38" s="124" t="str">
        <f>IF($AO38,IF(AND($I38&lt;&gt;"",$I38&lt;&gt;0),ROUND(ROUND($I38,3)*Cenas!$B$50*Cenas!M$55,2),0),"")</f>
        <v/>
      </c>
      <c r="W38" s="124" t="str">
        <f>IF($AO38,IF(AND($I38&lt;&gt;"",$I38&lt;&gt;0),ROUND(ROUND($I38,3)*Cenas!$B$50*Cenas!N$55,2),0),"")</f>
        <v/>
      </c>
      <c r="X38" s="124" t="str">
        <f>IF($AO38,IF(AND($I38&lt;&gt;"",$I38&lt;&gt;0),ROUND(ROUND($I38,3)*Cenas!$B$50*Cenas!O$55,2),0),"")</f>
        <v/>
      </c>
      <c r="Y38" s="124" t="str">
        <f>IF($AO38,IF(AND($I38&lt;&gt;"",$I38&lt;&gt;0),ROUND(ROUND($I38,3)*Cenas!$B$50*Cenas!P$55,2),0),"")</f>
        <v/>
      </c>
      <c r="Z38" s="124" t="str">
        <f>IF($AO38,IF(AND($I38&lt;&gt;"",$I38&lt;&gt;0),ROUND(ROUND($I38,3)*Cenas!$B$50*Cenas!Q$55,2),0),"")</f>
        <v/>
      </c>
      <c r="AA38" s="124" t="str">
        <f>IF($AO38,IF(AND($I38&lt;&gt;"",$I38&lt;&gt;0),ROUND(ROUND($I38,3)*Cenas!$B$50*Cenas!R$55,2),0),"")</f>
        <v/>
      </c>
      <c r="AB38" s="124" t="str">
        <f>IF($AO38,IF(AND($I38&lt;&gt;"",$I38&lt;&gt;0),ROUND(ROUND($I38,3)*Cenas!$B$50*Cenas!S$55,2),0),"")</f>
        <v/>
      </c>
      <c r="AC38" s="124" t="str">
        <f>IF($AO38,IF(AND($I38&lt;&gt;"",$I38&lt;&gt;0),ROUND(ROUND($I38,3)*Cenas!$B$50*Cenas!T$55,2),0),"")</f>
        <v/>
      </c>
      <c r="AD38" s="124" t="str">
        <f>IF($AO38,IF(AND($I38&lt;&gt;"",$I38&lt;&gt;0),ROUND(ROUND($I38,3)*Cenas!$B$50*Cenas!U$55,2),0),"")</f>
        <v/>
      </c>
      <c r="AE38" s="124" t="str">
        <f>IF($AO38,IF(AND($I38&lt;&gt;"",$I38&lt;&gt;0),ROUND(ROUND($I38,3)*Cenas!$B$50*Cenas!V$55,2),0),"")</f>
        <v/>
      </c>
      <c r="AF38" s="147" t="str">
        <f>IF($AO38,IF(AND($I38&lt;&gt;"",$I38&lt;&gt;0),ROUND(ROUND($I38,3)*Cenas!$B$50*Cenas!W$55,2),0),"")</f>
        <v/>
      </c>
      <c r="AH38" t="b">
        <f t="shared" si="5"/>
        <v>1</v>
      </c>
      <c r="AI38" t="b">
        <f t="shared" si="6"/>
        <v>1</v>
      </c>
      <c r="AJ38" t="e">
        <f>OR(AND(AH38,AI38,#REF!&gt;=0.74*'Daļu izvēle'!J33),NOT(AL38))</f>
        <v>#REF!</v>
      </c>
      <c r="AK38" t="e">
        <f t="shared" si="7"/>
        <v>#REF!</v>
      </c>
      <c r="AL38" t="b">
        <f>AND($A38="x",NOT(ISBLANK('Daļu izvēle'!AI33)))</f>
        <v>0</v>
      </c>
      <c r="AM38" t="b">
        <f t="shared" si="3"/>
        <v>1</v>
      </c>
      <c r="AO38" s="56" t="b">
        <f>AND($A38="x",'Daļu izvēle'!AI33&lt;&gt;"",'Daļu izvēle'!AI33&lt;&gt;0)</f>
        <v>0</v>
      </c>
      <c r="AP38" s="56" t="b">
        <f t="shared" si="8"/>
        <v>0</v>
      </c>
      <c r="AQ38" s="56" t="b">
        <f t="shared" si="9"/>
        <v>1</v>
      </c>
    </row>
    <row r="39" spans="1:43" hidden="1" x14ac:dyDescent="0.3">
      <c r="A39" s="324" t="str">
        <f>SUBSTITUTE('Daļu izvēle'!A34,"0","")</f>
        <v/>
      </c>
      <c r="B39" s="365">
        <f>'Daļu izvēle'!B34</f>
        <v>26</v>
      </c>
      <c r="C39" s="365" t="str">
        <f>'Daļu izvēle'!C34</f>
        <v>Dienvidkurzeme</v>
      </c>
      <c r="D39" s="366" t="str">
        <f>'Daļu izvēle'!D34</f>
        <v>Alsungas</v>
      </c>
      <c r="E39" s="511">
        <f>'Daļu izvēle'!AI34</f>
        <v>0</v>
      </c>
      <c r="F39" s="511">
        <f>'Daļu izvēle'!AJ34</f>
        <v>0</v>
      </c>
      <c r="G39" s="131">
        <f>'Daļu izvēle'!AK34</f>
        <v>0</v>
      </c>
      <c r="H39" s="132">
        <f>'Daļu izvēle'!AL34</f>
        <v>0</v>
      </c>
      <c r="I39" s="343"/>
      <c r="J39" s="509">
        <f t="shared" si="4"/>
        <v>0</v>
      </c>
      <c r="K39" s="124" t="str">
        <f>IF($AO39,IF(AND($I39&lt;&gt;"",$I39&lt;&gt;0),ROUND(ROUND($I39,3)*Cenas!$B$50*Cenas!B$55,2),0),"")</f>
        <v/>
      </c>
      <c r="L39" s="124" t="str">
        <f>IF($AO39,IF(AND($I39&lt;&gt;"",$I39&lt;&gt;0),ROUND(ROUND($I39,3)*Cenas!$B$50*Cenas!C$55,2),0),"")</f>
        <v/>
      </c>
      <c r="M39" s="124" t="str">
        <f>IF($AO39,IF(AND($I39&lt;&gt;"",$I39&lt;&gt;0),ROUND(ROUND($I39,3)*Cenas!$B$50*Cenas!D$55,2),0),"")</f>
        <v/>
      </c>
      <c r="N39" s="124" t="str">
        <f>IF($AO39,IF(AND($I39&lt;&gt;"",$I39&lt;&gt;0),ROUND(ROUND($I39,3)*Cenas!$B$50*Cenas!E$55,2),0),"")</f>
        <v/>
      </c>
      <c r="O39" s="124" t="str">
        <f>IF($AO39,IF(AND($I39&lt;&gt;"",$I39&lt;&gt;0),ROUND(ROUND($I39,3)*Cenas!$B$50*Cenas!F$55,2),0),"")</f>
        <v/>
      </c>
      <c r="P39" s="124" t="str">
        <f>IF($AO39,IF(AND($I39&lt;&gt;"",$I39&lt;&gt;0),ROUND(ROUND($I39,3)*Cenas!$B$50*Cenas!G$55,2),0),"")</f>
        <v/>
      </c>
      <c r="Q39" s="124" t="str">
        <f>IF($AO39,IF(AND($I39&lt;&gt;"",$I39&lt;&gt;0),ROUND(ROUND($I39,3)*Cenas!$B$50*Cenas!H$55,2),0),"")</f>
        <v/>
      </c>
      <c r="R39" s="124" t="str">
        <f>IF($AO39,IF(AND($I39&lt;&gt;"",$I39&lt;&gt;0),ROUND(ROUND($I39,3)*Cenas!$B$50*Cenas!I$55,2),0),"")</f>
        <v/>
      </c>
      <c r="S39" s="124" t="str">
        <f>IF($AO39,IF(AND($I39&lt;&gt;"",$I39&lt;&gt;0),ROUND(ROUND($I39,3)*Cenas!$B$50*Cenas!J$55,2),0),"")</f>
        <v/>
      </c>
      <c r="T39" s="124" t="str">
        <f>IF($AO39,IF(AND($I39&lt;&gt;"",$I39&lt;&gt;0),ROUND(ROUND($I39,3)*Cenas!$B$50*Cenas!K$55,2),0),"")</f>
        <v/>
      </c>
      <c r="U39" s="124" t="str">
        <f>IF($AO39,IF(AND($I39&lt;&gt;"",$I39&lt;&gt;0),ROUND(ROUND($I39,3)*Cenas!$B$50*Cenas!L$55,2),0),"")</f>
        <v/>
      </c>
      <c r="V39" s="124" t="str">
        <f>IF($AO39,IF(AND($I39&lt;&gt;"",$I39&lt;&gt;0),ROUND(ROUND($I39,3)*Cenas!$B$50*Cenas!M$55,2),0),"")</f>
        <v/>
      </c>
      <c r="W39" s="124" t="str">
        <f>IF($AO39,IF(AND($I39&lt;&gt;"",$I39&lt;&gt;0),ROUND(ROUND($I39,3)*Cenas!$B$50*Cenas!N$55,2),0),"")</f>
        <v/>
      </c>
      <c r="X39" s="124" t="str">
        <f>IF($AO39,IF(AND($I39&lt;&gt;"",$I39&lt;&gt;0),ROUND(ROUND($I39,3)*Cenas!$B$50*Cenas!O$55,2),0),"")</f>
        <v/>
      </c>
      <c r="Y39" s="124" t="str">
        <f>IF($AO39,IF(AND($I39&lt;&gt;"",$I39&lt;&gt;0),ROUND(ROUND($I39,3)*Cenas!$B$50*Cenas!P$55,2),0),"")</f>
        <v/>
      </c>
      <c r="Z39" s="124" t="str">
        <f>IF($AO39,IF(AND($I39&lt;&gt;"",$I39&lt;&gt;0),ROUND(ROUND($I39,3)*Cenas!$B$50*Cenas!Q$55,2),0),"")</f>
        <v/>
      </c>
      <c r="AA39" s="124" t="str">
        <f>IF($AO39,IF(AND($I39&lt;&gt;"",$I39&lt;&gt;0),ROUND(ROUND($I39,3)*Cenas!$B$50*Cenas!R$55,2),0),"")</f>
        <v/>
      </c>
      <c r="AB39" s="124" t="str">
        <f>IF($AO39,IF(AND($I39&lt;&gt;"",$I39&lt;&gt;0),ROUND(ROUND($I39,3)*Cenas!$B$50*Cenas!S$55,2),0),"")</f>
        <v/>
      </c>
      <c r="AC39" s="124" t="str">
        <f>IF($AO39,IF(AND($I39&lt;&gt;"",$I39&lt;&gt;0),ROUND(ROUND($I39,3)*Cenas!$B$50*Cenas!T$55,2),0),"")</f>
        <v/>
      </c>
      <c r="AD39" s="124" t="str">
        <f>IF($AO39,IF(AND($I39&lt;&gt;"",$I39&lt;&gt;0),ROUND(ROUND($I39,3)*Cenas!$B$50*Cenas!U$55,2),0),"")</f>
        <v/>
      </c>
      <c r="AE39" s="124" t="str">
        <f>IF($AO39,IF(AND($I39&lt;&gt;"",$I39&lt;&gt;0),ROUND(ROUND($I39,3)*Cenas!$B$50*Cenas!V$55,2),0),"")</f>
        <v/>
      </c>
      <c r="AF39" s="147" t="str">
        <f>IF($AO39,IF(AND($I39&lt;&gt;"",$I39&lt;&gt;0),ROUND(ROUND($I39,3)*Cenas!$B$50*Cenas!W$55,2),0),"")</f>
        <v/>
      </c>
      <c r="AH39" t="b">
        <f t="shared" si="5"/>
        <v>1</v>
      </c>
      <c r="AI39" t="b">
        <f t="shared" si="6"/>
        <v>1</v>
      </c>
      <c r="AJ39" t="e">
        <f>OR(AND(AH39,AI39,#REF!&gt;=0.74*'Daļu izvēle'!J34),NOT(AL39))</f>
        <v>#REF!</v>
      </c>
      <c r="AK39" t="e">
        <f t="shared" si="7"/>
        <v>#REF!</v>
      </c>
      <c r="AL39" t="b">
        <f>AND($A39="x",NOT(ISBLANK('Daļu izvēle'!AI34)))</f>
        <v>0</v>
      </c>
      <c r="AM39" t="b">
        <f t="shared" si="3"/>
        <v>1</v>
      </c>
      <c r="AO39" s="56" t="b">
        <f>AND($A39="x",'Daļu izvēle'!AI34&lt;&gt;"",'Daļu izvēle'!AI34&lt;&gt;0)</f>
        <v>0</v>
      </c>
      <c r="AP39" s="56" t="b">
        <f t="shared" si="8"/>
        <v>0</v>
      </c>
      <c r="AQ39" s="56" t="b">
        <f t="shared" si="9"/>
        <v>1</v>
      </c>
    </row>
    <row r="40" spans="1:43" hidden="1" x14ac:dyDescent="0.3">
      <c r="A40" s="324" t="str">
        <f>SUBSTITUTE('Daļu izvēle'!A35,"0","")</f>
        <v/>
      </c>
      <c r="B40" s="365">
        <f>'Daļu izvēle'!B35</f>
        <v>27</v>
      </c>
      <c r="C40" s="365" t="str">
        <f>'Daļu izvēle'!C35</f>
        <v>Dienvidkurzeme</v>
      </c>
      <c r="D40" s="366" t="str">
        <f>'Daļu izvēle'!D35</f>
        <v>Rendas</v>
      </c>
      <c r="E40" s="511">
        <f>'Daļu izvēle'!AI35</f>
        <v>15</v>
      </c>
      <c r="F40" s="511">
        <f>'Daļu izvēle'!AJ35</f>
        <v>15</v>
      </c>
      <c r="G40" s="131">
        <f>'Daļu izvēle'!AK35</f>
        <v>0</v>
      </c>
      <c r="H40" s="132">
        <f>'Daļu izvēle'!AL35</f>
        <v>0</v>
      </c>
      <c r="I40" s="343"/>
      <c r="J40" s="509">
        <f t="shared" si="4"/>
        <v>0</v>
      </c>
      <c r="K40" s="124" t="str">
        <f>IF($AO40,IF(AND($I40&lt;&gt;"",$I40&lt;&gt;0),ROUND(ROUND($I40,3)*Cenas!$B$50*Cenas!B$55,2),0),"")</f>
        <v/>
      </c>
      <c r="L40" s="124" t="str">
        <f>IF($AO40,IF(AND($I40&lt;&gt;"",$I40&lt;&gt;0),ROUND(ROUND($I40,3)*Cenas!$B$50*Cenas!C$55,2),0),"")</f>
        <v/>
      </c>
      <c r="M40" s="124" t="str">
        <f>IF($AO40,IF(AND($I40&lt;&gt;"",$I40&lt;&gt;0),ROUND(ROUND($I40,3)*Cenas!$B$50*Cenas!D$55,2),0),"")</f>
        <v/>
      </c>
      <c r="N40" s="124" t="str">
        <f>IF($AO40,IF(AND($I40&lt;&gt;"",$I40&lt;&gt;0),ROUND(ROUND($I40,3)*Cenas!$B$50*Cenas!E$55,2),0),"")</f>
        <v/>
      </c>
      <c r="O40" s="124" t="str">
        <f>IF($AO40,IF(AND($I40&lt;&gt;"",$I40&lt;&gt;0),ROUND(ROUND($I40,3)*Cenas!$B$50*Cenas!F$55,2),0),"")</f>
        <v/>
      </c>
      <c r="P40" s="124" t="str">
        <f>IF($AO40,IF(AND($I40&lt;&gt;"",$I40&lt;&gt;0),ROUND(ROUND($I40,3)*Cenas!$B$50*Cenas!G$55,2),0),"")</f>
        <v/>
      </c>
      <c r="Q40" s="124" t="str">
        <f>IF($AO40,IF(AND($I40&lt;&gt;"",$I40&lt;&gt;0),ROUND(ROUND($I40,3)*Cenas!$B$50*Cenas!H$55,2),0),"")</f>
        <v/>
      </c>
      <c r="R40" s="124" t="str">
        <f>IF($AO40,IF(AND($I40&lt;&gt;"",$I40&lt;&gt;0),ROUND(ROUND($I40,3)*Cenas!$B$50*Cenas!I$55,2),0),"")</f>
        <v/>
      </c>
      <c r="S40" s="124" t="str">
        <f>IF($AO40,IF(AND($I40&lt;&gt;"",$I40&lt;&gt;0),ROUND(ROUND($I40,3)*Cenas!$B$50*Cenas!J$55,2),0),"")</f>
        <v/>
      </c>
      <c r="T40" s="124" t="str">
        <f>IF($AO40,IF(AND($I40&lt;&gt;"",$I40&lt;&gt;0),ROUND(ROUND($I40,3)*Cenas!$B$50*Cenas!K$55,2),0),"")</f>
        <v/>
      </c>
      <c r="U40" s="124" t="str">
        <f>IF($AO40,IF(AND($I40&lt;&gt;"",$I40&lt;&gt;0),ROUND(ROUND($I40,3)*Cenas!$B$50*Cenas!L$55,2),0),"")</f>
        <v/>
      </c>
      <c r="V40" s="124" t="str">
        <f>IF($AO40,IF(AND($I40&lt;&gt;"",$I40&lt;&gt;0),ROUND(ROUND($I40,3)*Cenas!$B$50*Cenas!M$55,2),0),"")</f>
        <v/>
      </c>
      <c r="W40" s="124" t="str">
        <f>IF($AO40,IF(AND($I40&lt;&gt;"",$I40&lt;&gt;0),ROUND(ROUND($I40,3)*Cenas!$B$50*Cenas!N$55,2),0),"")</f>
        <v/>
      </c>
      <c r="X40" s="124" t="str">
        <f>IF($AO40,IF(AND($I40&lt;&gt;"",$I40&lt;&gt;0),ROUND(ROUND($I40,3)*Cenas!$B$50*Cenas!O$55,2),0),"")</f>
        <v/>
      </c>
      <c r="Y40" s="124" t="str">
        <f>IF($AO40,IF(AND($I40&lt;&gt;"",$I40&lt;&gt;0),ROUND(ROUND($I40,3)*Cenas!$B$50*Cenas!P$55,2),0),"")</f>
        <v/>
      </c>
      <c r="Z40" s="124" t="str">
        <f>IF($AO40,IF(AND($I40&lt;&gt;"",$I40&lt;&gt;0),ROUND(ROUND($I40,3)*Cenas!$B$50*Cenas!Q$55,2),0),"")</f>
        <v/>
      </c>
      <c r="AA40" s="124" t="str">
        <f>IF($AO40,IF(AND($I40&lt;&gt;"",$I40&lt;&gt;0),ROUND(ROUND($I40,3)*Cenas!$B$50*Cenas!R$55,2),0),"")</f>
        <v/>
      </c>
      <c r="AB40" s="124" t="str">
        <f>IF($AO40,IF(AND($I40&lt;&gt;"",$I40&lt;&gt;0),ROUND(ROUND($I40,3)*Cenas!$B$50*Cenas!S$55,2),0),"")</f>
        <v/>
      </c>
      <c r="AC40" s="124" t="str">
        <f>IF($AO40,IF(AND($I40&lt;&gt;"",$I40&lt;&gt;0),ROUND(ROUND($I40,3)*Cenas!$B$50*Cenas!T$55,2),0),"")</f>
        <v/>
      </c>
      <c r="AD40" s="124" t="str">
        <f>IF($AO40,IF(AND($I40&lt;&gt;"",$I40&lt;&gt;0),ROUND(ROUND($I40,3)*Cenas!$B$50*Cenas!U$55,2),0),"")</f>
        <v/>
      </c>
      <c r="AE40" s="124" t="str">
        <f>IF($AO40,IF(AND($I40&lt;&gt;"",$I40&lt;&gt;0),ROUND(ROUND($I40,3)*Cenas!$B$50*Cenas!V$55,2),0),"")</f>
        <v/>
      </c>
      <c r="AF40" s="147" t="str">
        <f>IF($AO40,IF(AND($I40&lt;&gt;"",$I40&lt;&gt;0),ROUND(ROUND($I40,3)*Cenas!$B$50*Cenas!W$55,2),0),"")</f>
        <v/>
      </c>
      <c r="AH40" t="b">
        <f t="shared" si="5"/>
        <v>1</v>
      </c>
      <c r="AI40" t="b">
        <f t="shared" si="6"/>
        <v>1</v>
      </c>
      <c r="AJ40" t="e">
        <f>OR(AND(AH40,AI40,#REF!&gt;=0.74*'Daļu izvēle'!J35),NOT(AL40))</f>
        <v>#REF!</v>
      </c>
      <c r="AK40" t="e">
        <f t="shared" si="7"/>
        <v>#REF!</v>
      </c>
      <c r="AL40" t="b">
        <f>AND($A40="x",NOT(ISBLANK('Daļu izvēle'!AI35)))</f>
        <v>0</v>
      </c>
      <c r="AM40" t="b">
        <f t="shared" si="3"/>
        <v>1</v>
      </c>
      <c r="AO40" s="56" t="b">
        <f>AND($A40="x",'Daļu izvēle'!AI35&lt;&gt;"",'Daļu izvēle'!AI35&lt;&gt;0)</f>
        <v>0</v>
      </c>
      <c r="AP40" s="56" t="b">
        <f t="shared" si="8"/>
        <v>0</v>
      </c>
      <c r="AQ40" s="56" t="b">
        <f t="shared" si="9"/>
        <v>1</v>
      </c>
    </row>
    <row r="41" spans="1:43" hidden="1" x14ac:dyDescent="0.3">
      <c r="A41" s="324" t="str">
        <f>SUBSTITUTE('Daļu izvēle'!A36,"0","")</f>
        <v/>
      </c>
      <c r="B41" s="365">
        <f>'Daļu izvēle'!B36</f>
        <v>28</v>
      </c>
      <c r="C41" s="365" t="str">
        <f>'Daļu izvēle'!C36</f>
        <v>Dienvidkurzeme</v>
      </c>
      <c r="D41" s="366" t="str">
        <f>'Daļu izvēle'!D36</f>
        <v>Rendas</v>
      </c>
      <c r="E41" s="511">
        <f>'Daļu izvēle'!AI36</f>
        <v>0</v>
      </c>
      <c r="F41" s="511">
        <f>'Daļu izvēle'!AJ36</f>
        <v>0</v>
      </c>
      <c r="G41" s="131">
        <f>'Daļu izvēle'!AK36</f>
        <v>0</v>
      </c>
      <c r="H41" s="132">
        <f>'Daļu izvēle'!AL36</f>
        <v>0</v>
      </c>
      <c r="I41" s="343"/>
      <c r="J41" s="509">
        <f t="shared" si="4"/>
        <v>0</v>
      </c>
      <c r="K41" s="124" t="str">
        <f>IF($AO41,IF(AND($I41&lt;&gt;"",$I41&lt;&gt;0),ROUND(ROUND($I41,3)*Cenas!$B$50*Cenas!B$55,2),0),"")</f>
        <v/>
      </c>
      <c r="L41" s="124" t="str">
        <f>IF($AO41,IF(AND($I41&lt;&gt;"",$I41&lt;&gt;0),ROUND(ROUND($I41,3)*Cenas!$B$50*Cenas!C$55,2),0),"")</f>
        <v/>
      </c>
      <c r="M41" s="124" t="str">
        <f>IF($AO41,IF(AND($I41&lt;&gt;"",$I41&lt;&gt;0),ROUND(ROUND($I41,3)*Cenas!$B$50*Cenas!D$55,2),0),"")</f>
        <v/>
      </c>
      <c r="N41" s="124" t="str">
        <f>IF($AO41,IF(AND($I41&lt;&gt;"",$I41&lt;&gt;0),ROUND(ROUND($I41,3)*Cenas!$B$50*Cenas!E$55,2),0),"")</f>
        <v/>
      </c>
      <c r="O41" s="124" t="str">
        <f>IF($AO41,IF(AND($I41&lt;&gt;"",$I41&lt;&gt;0),ROUND(ROUND($I41,3)*Cenas!$B$50*Cenas!F$55,2),0),"")</f>
        <v/>
      </c>
      <c r="P41" s="124" t="str">
        <f>IF($AO41,IF(AND($I41&lt;&gt;"",$I41&lt;&gt;0),ROUND(ROUND($I41,3)*Cenas!$B$50*Cenas!G$55,2),0),"")</f>
        <v/>
      </c>
      <c r="Q41" s="124" t="str">
        <f>IF($AO41,IF(AND($I41&lt;&gt;"",$I41&lt;&gt;0),ROUND(ROUND($I41,3)*Cenas!$B$50*Cenas!H$55,2),0),"")</f>
        <v/>
      </c>
      <c r="R41" s="124" t="str">
        <f>IF($AO41,IF(AND($I41&lt;&gt;"",$I41&lt;&gt;0),ROUND(ROUND($I41,3)*Cenas!$B$50*Cenas!I$55,2),0),"")</f>
        <v/>
      </c>
      <c r="S41" s="124" t="str">
        <f>IF($AO41,IF(AND($I41&lt;&gt;"",$I41&lt;&gt;0),ROUND(ROUND($I41,3)*Cenas!$B$50*Cenas!J$55,2),0),"")</f>
        <v/>
      </c>
      <c r="T41" s="124" t="str">
        <f>IF($AO41,IF(AND($I41&lt;&gt;"",$I41&lt;&gt;0),ROUND(ROUND($I41,3)*Cenas!$B$50*Cenas!K$55,2),0),"")</f>
        <v/>
      </c>
      <c r="U41" s="124" t="str">
        <f>IF($AO41,IF(AND($I41&lt;&gt;"",$I41&lt;&gt;0),ROUND(ROUND($I41,3)*Cenas!$B$50*Cenas!L$55,2),0),"")</f>
        <v/>
      </c>
      <c r="V41" s="124" t="str">
        <f>IF($AO41,IF(AND($I41&lt;&gt;"",$I41&lt;&gt;0),ROUND(ROUND($I41,3)*Cenas!$B$50*Cenas!M$55,2),0),"")</f>
        <v/>
      </c>
      <c r="W41" s="124" t="str">
        <f>IF($AO41,IF(AND($I41&lt;&gt;"",$I41&lt;&gt;0),ROUND(ROUND($I41,3)*Cenas!$B$50*Cenas!N$55,2),0),"")</f>
        <v/>
      </c>
      <c r="X41" s="124" t="str">
        <f>IF($AO41,IF(AND($I41&lt;&gt;"",$I41&lt;&gt;0),ROUND(ROUND($I41,3)*Cenas!$B$50*Cenas!O$55,2),0),"")</f>
        <v/>
      </c>
      <c r="Y41" s="124" t="str">
        <f>IF($AO41,IF(AND($I41&lt;&gt;"",$I41&lt;&gt;0),ROUND(ROUND($I41,3)*Cenas!$B$50*Cenas!P$55,2),0),"")</f>
        <v/>
      </c>
      <c r="Z41" s="124" t="str">
        <f>IF($AO41,IF(AND($I41&lt;&gt;"",$I41&lt;&gt;0),ROUND(ROUND($I41,3)*Cenas!$B$50*Cenas!Q$55,2),0),"")</f>
        <v/>
      </c>
      <c r="AA41" s="124" t="str">
        <f>IF($AO41,IF(AND($I41&lt;&gt;"",$I41&lt;&gt;0),ROUND(ROUND($I41,3)*Cenas!$B$50*Cenas!R$55,2),0),"")</f>
        <v/>
      </c>
      <c r="AB41" s="124" t="str">
        <f>IF($AO41,IF(AND($I41&lt;&gt;"",$I41&lt;&gt;0),ROUND(ROUND($I41,3)*Cenas!$B$50*Cenas!S$55,2),0),"")</f>
        <v/>
      </c>
      <c r="AC41" s="124" t="str">
        <f>IF($AO41,IF(AND($I41&lt;&gt;"",$I41&lt;&gt;0),ROUND(ROUND($I41,3)*Cenas!$B$50*Cenas!T$55,2),0),"")</f>
        <v/>
      </c>
      <c r="AD41" s="124" t="str">
        <f>IF($AO41,IF(AND($I41&lt;&gt;"",$I41&lt;&gt;0),ROUND(ROUND($I41,3)*Cenas!$B$50*Cenas!U$55,2),0),"")</f>
        <v/>
      </c>
      <c r="AE41" s="124" t="str">
        <f>IF($AO41,IF(AND($I41&lt;&gt;"",$I41&lt;&gt;0),ROUND(ROUND($I41,3)*Cenas!$B$50*Cenas!V$55,2),0),"")</f>
        <v/>
      </c>
      <c r="AF41" s="147" t="str">
        <f>IF($AO41,IF(AND($I41&lt;&gt;"",$I41&lt;&gt;0),ROUND(ROUND($I41,3)*Cenas!$B$50*Cenas!W$55,2),0),"")</f>
        <v/>
      </c>
      <c r="AH41" t="b">
        <f t="shared" si="5"/>
        <v>1</v>
      </c>
      <c r="AI41" t="b">
        <f t="shared" si="6"/>
        <v>1</v>
      </c>
      <c r="AJ41" t="e">
        <f>OR(AND(AH41,AI41,#REF!&gt;=0.74*'Daļu izvēle'!J36),NOT(AL41))</f>
        <v>#REF!</v>
      </c>
      <c r="AK41" t="e">
        <f t="shared" si="7"/>
        <v>#REF!</v>
      </c>
      <c r="AL41" t="b">
        <f>AND($A41="x",NOT(ISBLANK('Daļu izvēle'!AI36)))</f>
        <v>0</v>
      </c>
      <c r="AM41" t="b">
        <f t="shared" si="3"/>
        <v>1</v>
      </c>
      <c r="AO41" s="56" t="b">
        <f>AND($A41="x",'Daļu izvēle'!AI36&lt;&gt;"",'Daļu izvēle'!AI36&lt;&gt;0)</f>
        <v>0</v>
      </c>
      <c r="AP41" s="56" t="b">
        <f t="shared" si="8"/>
        <v>0</v>
      </c>
      <c r="AQ41" s="56" t="b">
        <f t="shared" si="9"/>
        <v>1</v>
      </c>
    </row>
    <row r="42" spans="1:43" hidden="1" x14ac:dyDescent="0.3">
      <c r="A42" s="324" t="str">
        <f>SUBSTITUTE('Daļu izvēle'!A37,"0","")</f>
        <v/>
      </c>
      <c r="B42" s="365">
        <f>'Daļu izvēle'!B37</f>
        <v>29</v>
      </c>
      <c r="C42" s="365" t="str">
        <f>'Daļu izvēle'!C37</f>
        <v>Dienvidkurzeme</v>
      </c>
      <c r="D42" s="366" t="str">
        <f>'Daļu izvēle'!D37</f>
        <v>Akmensraga</v>
      </c>
      <c r="E42" s="511">
        <f>'Daļu izvēle'!AI37</f>
        <v>10</v>
      </c>
      <c r="F42" s="511">
        <f>'Daļu izvēle'!AJ37</f>
        <v>0</v>
      </c>
      <c r="G42" s="131">
        <f>'Daļu izvēle'!AK37</f>
        <v>0</v>
      </c>
      <c r="H42" s="132">
        <f>'Daļu izvēle'!AL37</f>
        <v>0</v>
      </c>
      <c r="I42" s="343"/>
      <c r="J42" s="509">
        <f t="shared" si="4"/>
        <v>0</v>
      </c>
      <c r="K42" s="124" t="str">
        <f>IF($AO42,IF(AND($I42&lt;&gt;"",$I42&lt;&gt;0),ROUND(ROUND($I42,3)*Cenas!$B$50*Cenas!B$55,2),0),"")</f>
        <v/>
      </c>
      <c r="L42" s="124" t="str">
        <f>IF($AO42,IF(AND($I42&lt;&gt;"",$I42&lt;&gt;0),ROUND(ROUND($I42,3)*Cenas!$B$50*Cenas!C$55,2),0),"")</f>
        <v/>
      </c>
      <c r="M42" s="124" t="str">
        <f>IF($AO42,IF(AND($I42&lt;&gt;"",$I42&lt;&gt;0),ROUND(ROUND($I42,3)*Cenas!$B$50*Cenas!D$55,2),0),"")</f>
        <v/>
      </c>
      <c r="N42" s="124" t="str">
        <f>IF($AO42,IF(AND($I42&lt;&gt;"",$I42&lt;&gt;0),ROUND(ROUND($I42,3)*Cenas!$B$50*Cenas!E$55,2),0),"")</f>
        <v/>
      </c>
      <c r="O42" s="124" t="str">
        <f>IF($AO42,IF(AND($I42&lt;&gt;"",$I42&lt;&gt;0),ROUND(ROUND($I42,3)*Cenas!$B$50*Cenas!F$55,2),0),"")</f>
        <v/>
      </c>
      <c r="P42" s="124" t="str">
        <f>IF($AO42,IF(AND($I42&lt;&gt;"",$I42&lt;&gt;0),ROUND(ROUND($I42,3)*Cenas!$B$50*Cenas!G$55,2),0),"")</f>
        <v/>
      </c>
      <c r="Q42" s="124" t="str">
        <f>IF($AO42,IF(AND($I42&lt;&gt;"",$I42&lt;&gt;0),ROUND(ROUND($I42,3)*Cenas!$B$50*Cenas!H$55,2),0),"")</f>
        <v/>
      </c>
      <c r="R42" s="124" t="str">
        <f>IF($AO42,IF(AND($I42&lt;&gt;"",$I42&lt;&gt;0),ROUND(ROUND($I42,3)*Cenas!$B$50*Cenas!I$55,2),0),"")</f>
        <v/>
      </c>
      <c r="S42" s="124" t="str">
        <f>IF($AO42,IF(AND($I42&lt;&gt;"",$I42&lt;&gt;0),ROUND(ROUND($I42,3)*Cenas!$B$50*Cenas!J$55,2),0),"")</f>
        <v/>
      </c>
      <c r="T42" s="124" t="str">
        <f>IF($AO42,IF(AND($I42&lt;&gt;"",$I42&lt;&gt;0),ROUND(ROUND($I42,3)*Cenas!$B$50*Cenas!K$55,2),0),"")</f>
        <v/>
      </c>
      <c r="U42" s="124" t="str">
        <f>IF($AO42,IF(AND($I42&lt;&gt;"",$I42&lt;&gt;0),ROUND(ROUND($I42,3)*Cenas!$B$50*Cenas!L$55,2),0),"")</f>
        <v/>
      </c>
      <c r="V42" s="124" t="str">
        <f>IF($AO42,IF(AND($I42&lt;&gt;"",$I42&lt;&gt;0),ROUND(ROUND($I42,3)*Cenas!$B$50*Cenas!M$55,2),0),"")</f>
        <v/>
      </c>
      <c r="W42" s="124" t="str">
        <f>IF($AO42,IF(AND($I42&lt;&gt;"",$I42&lt;&gt;0),ROUND(ROUND($I42,3)*Cenas!$B$50*Cenas!N$55,2),0),"")</f>
        <v/>
      </c>
      <c r="X42" s="124" t="str">
        <f>IF($AO42,IF(AND($I42&lt;&gt;"",$I42&lt;&gt;0),ROUND(ROUND($I42,3)*Cenas!$B$50*Cenas!O$55,2),0),"")</f>
        <v/>
      </c>
      <c r="Y42" s="124" t="str">
        <f>IF($AO42,IF(AND($I42&lt;&gt;"",$I42&lt;&gt;0),ROUND(ROUND($I42,3)*Cenas!$B$50*Cenas!P$55,2),0),"")</f>
        <v/>
      </c>
      <c r="Z42" s="124" t="str">
        <f>IF($AO42,IF(AND($I42&lt;&gt;"",$I42&lt;&gt;0),ROUND(ROUND($I42,3)*Cenas!$B$50*Cenas!Q$55,2),0),"")</f>
        <v/>
      </c>
      <c r="AA42" s="124" t="str">
        <f>IF($AO42,IF(AND($I42&lt;&gt;"",$I42&lt;&gt;0),ROUND(ROUND($I42,3)*Cenas!$B$50*Cenas!R$55,2),0),"")</f>
        <v/>
      </c>
      <c r="AB42" s="124" t="str">
        <f>IF($AO42,IF(AND($I42&lt;&gt;"",$I42&lt;&gt;0),ROUND(ROUND($I42,3)*Cenas!$B$50*Cenas!S$55,2),0),"")</f>
        <v/>
      </c>
      <c r="AC42" s="124" t="str">
        <f>IF($AO42,IF(AND($I42&lt;&gt;"",$I42&lt;&gt;0),ROUND(ROUND($I42,3)*Cenas!$B$50*Cenas!T$55,2),0),"")</f>
        <v/>
      </c>
      <c r="AD42" s="124" t="str">
        <f>IF($AO42,IF(AND($I42&lt;&gt;"",$I42&lt;&gt;0),ROUND(ROUND($I42,3)*Cenas!$B$50*Cenas!U$55,2),0),"")</f>
        <v/>
      </c>
      <c r="AE42" s="124" t="str">
        <f>IF($AO42,IF(AND($I42&lt;&gt;"",$I42&lt;&gt;0),ROUND(ROUND($I42,3)*Cenas!$B$50*Cenas!V$55,2),0),"")</f>
        <v/>
      </c>
      <c r="AF42" s="147" t="str">
        <f>IF($AO42,IF(AND($I42&lt;&gt;"",$I42&lt;&gt;0),ROUND(ROUND($I42,3)*Cenas!$B$50*Cenas!W$55,2),0),"")</f>
        <v/>
      </c>
      <c r="AH42" t="b">
        <f t="shared" si="5"/>
        <v>1</v>
      </c>
      <c r="AI42" t="b">
        <f t="shared" si="6"/>
        <v>1</v>
      </c>
      <c r="AJ42" t="e">
        <f>OR(AND(AH42,AI42,#REF!&gt;=0.74*'Daļu izvēle'!J37),NOT(AL42))</f>
        <v>#REF!</v>
      </c>
      <c r="AK42" t="e">
        <f t="shared" si="7"/>
        <v>#REF!</v>
      </c>
      <c r="AL42" t="b">
        <f>AND($A42="x",NOT(ISBLANK('Daļu izvēle'!AI37)))</f>
        <v>0</v>
      </c>
      <c r="AM42" t="b">
        <f t="shared" si="3"/>
        <v>1</v>
      </c>
      <c r="AO42" s="56" t="b">
        <f>AND($A42="x",'Daļu izvēle'!AI37&lt;&gt;"",'Daļu izvēle'!AI37&lt;&gt;0)</f>
        <v>0</v>
      </c>
      <c r="AP42" s="56" t="b">
        <f t="shared" si="8"/>
        <v>0</v>
      </c>
      <c r="AQ42" s="56" t="b">
        <f t="shared" si="9"/>
        <v>1</v>
      </c>
    </row>
    <row r="43" spans="1:43" hidden="1" x14ac:dyDescent="0.3">
      <c r="A43" s="324" t="str">
        <f>SUBSTITUTE('Daļu izvēle'!A38,"0","")</f>
        <v/>
      </c>
      <c r="B43" s="365">
        <f>'Daļu izvēle'!B38</f>
        <v>30</v>
      </c>
      <c r="C43" s="365" t="str">
        <f>'Daļu izvēle'!C38</f>
        <v>Dienvidkurzeme</v>
      </c>
      <c r="D43" s="366" t="str">
        <f>'Daļu izvēle'!D38</f>
        <v>Akmensraga</v>
      </c>
      <c r="E43" s="511">
        <f>'Daļu izvēle'!AI38</f>
        <v>0</v>
      </c>
      <c r="F43" s="511">
        <f>'Daļu izvēle'!AJ38</f>
        <v>0</v>
      </c>
      <c r="G43" s="131">
        <f>'Daļu izvēle'!AK38</f>
        <v>0</v>
      </c>
      <c r="H43" s="132">
        <f>'Daļu izvēle'!AL38</f>
        <v>0</v>
      </c>
      <c r="I43" s="343"/>
      <c r="J43" s="509">
        <f t="shared" si="4"/>
        <v>0</v>
      </c>
      <c r="K43" s="124" t="str">
        <f>IF($AO43,IF(AND($I43&lt;&gt;"",$I43&lt;&gt;0),ROUND(ROUND($I43,3)*Cenas!$B$50*Cenas!B$55,2),0),"")</f>
        <v/>
      </c>
      <c r="L43" s="124" t="str">
        <f>IF($AO43,IF(AND($I43&lt;&gt;"",$I43&lt;&gt;0),ROUND(ROUND($I43,3)*Cenas!$B$50*Cenas!C$55,2),0),"")</f>
        <v/>
      </c>
      <c r="M43" s="124" t="str">
        <f>IF($AO43,IF(AND($I43&lt;&gt;"",$I43&lt;&gt;0),ROUND(ROUND($I43,3)*Cenas!$B$50*Cenas!D$55,2),0),"")</f>
        <v/>
      </c>
      <c r="N43" s="124" t="str">
        <f>IF($AO43,IF(AND($I43&lt;&gt;"",$I43&lt;&gt;0),ROUND(ROUND($I43,3)*Cenas!$B$50*Cenas!E$55,2),0),"")</f>
        <v/>
      </c>
      <c r="O43" s="124" t="str">
        <f>IF($AO43,IF(AND($I43&lt;&gt;"",$I43&lt;&gt;0),ROUND(ROUND($I43,3)*Cenas!$B$50*Cenas!F$55,2),0),"")</f>
        <v/>
      </c>
      <c r="P43" s="124" t="str">
        <f>IF($AO43,IF(AND($I43&lt;&gt;"",$I43&lt;&gt;0),ROUND(ROUND($I43,3)*Cenas!$B$50*Cenas!G$55,2),0),"")</f>
        <v/>
      </c>
      <c r="Q43" s="124" t="str">
        <f>IF($AO43,IF(AND($I43&lt;&gt;"",$I43&lt;&gt;0),ROUND(ROUND($I43,3)*Cenas!$B$50*Cenas!H$55,2),0),"")</f>
        <v/>
      </c>
      <c r="R43" s="124" t="str">
        <f>IF($AO43,IF(AND($I43&lt;&gt;"",$I43&lt;&gt;0),ROUND(ROUND($I43,3)*Cenas!$B$50*Cenas!I$55,2),0),"")</f>
        <v/>
      </c>
      <c r="S43" s="124" t="str">
        <f>IF($AO43,IF(AND($I43&lt;&gt;"",$I43&lt;&gt;0),ROUND(ROUND($I43,3)*Cenas!$B$50*Cenas!J$55,2),0),"")</f>
        <v/>
      </c>
      <c r="T43" s="124" t="str">
        <f>IF($AO43,IF(AND($I43&lt;&gt;"",$I43&lt;&gt;0),ROUND(ROUND($I43,3)*Cenas!$B$50*Cenas!K$55,2),0),"")</f>
        <v/>
      </c>
      <c r="U43" s="124" t="str">
        <f>IF($AO43,IF(AND($I43&lt;&gt;"",$I43&lt;&gt;0),ROUND(ROUND($I43,3)*Cenas!$B$50*Cenas!L$55,2),0),"")</f>
        <v/>
      </c>
      <c r="V43" s="124" t="str">
        <f>IF($AO43,IF(AND($I43&lt;&gt;"",$I43&lt;&gt;0),ROUND(ROUND($I43,3)*Cenas!$B$50*Cenas!M$55,2),0),"")</f>
        <v/>
      </c>
      <c r="W43" s="124" t="str">
        <f>IF($AO43,IF(AND($I43&lt;&gt;"",$I43&lt;&gt;0),ROUND(ROUND($I43,3)*Cenas!$B$50*Cenas!N$55,2),0),"")</f>
        <v/>
      </c>
      <c r="X43" s="124" t="str">
        <f>IF($AO43,IF(AND($I43&lt;&gt;"",$I43&lt;&gt;0),ROUND(ROUND($I43,3)*Cenas!$B$50*Cenas!O$55,2),0),"")</f>
        <v/>
      </c>
      <c r="Y43" s="124" t="str">
        <f>IF($AO43,IF(AND($I43&lt;&gt;"",$I43&lt;&gt;0),ROUND(ROUND($I43,3)*Cenas!$B$50*Cenas!P$55,2),0),"")</f>
        <v/>
      </c>
      <c r="Z43" s="124" t="str">
        <f>IF($AO43,IF(AND($I43&lt;&gt;"",$I43&lt;&gt;0),ROUND(ROUND($I43,3)*Cenas!$B$50*Cenas!Q$55,2),0),"")</f>
        <v/>
      </c>
      <c r="AA43" s="124" t="str">
        <f>IF($AO43,IF(AND($I43&lt;&gt;"",$I43&lt;&gt;0),ROUND(ROUND($I43,3)*Cenas!$B$50*Cenas!R$55,2),0),"")</f>
        <v/>
      </c>
      <c r="AB43" s="124" t="str">
        <f>IF($AO43,IF(AND($I43&lt;&gt;"",$I43&lt;&gt;0),ROUND(ROUND($I43,3)*Cenas!$B$50*Cenas!S$55,2),0),"")</f>
        <v/>
      </c>
      <c r="AC43" s="124" t="str">
        <f>IF($AO43,IF(AND($I43&lt;&gt;"",$I43&lt;&gt;0),ROUND(ROUND($I43,3)*Cenas!$B$50*Cenas!T$55,2),0),"")</f>
        <v/>
      </c>
      <c r="AD43" s="124" t="str">
        <f>IF($AO43,IF(AND($I43&lt;&gt;"",$I43&lt;&gt;0),ROUND(ROUND($I43,3)*Cenas!$B$50*Cenas!U$55,2),0),"")</f>
        <v/>
      </c>
      <c r="AE43" s="124" t="str">
        <f>IF($AO43,IF(AND($I43&lt;&gt;"",$I43&lt;&gt;0),ROUND(ROUND($I43,3)*Cenas!$B$50*Cenas!V$55,2),0),"")</f>
        <v/>
      </c>
      <c r="AF43" s="147" t="str">
        <f>IF($AO43,IF(AND($I43&lt;&gt;"",$I43&lt;&gt;0),ROUND(ROUND($I43,3)*Cenas!$B$50*Cenas!W$55,2),0),"")</f>
        <v/>
      </c>
      <c r="AH43" t="b">
        <f t="shared" si="5"/>
        <v>1</v>
      </c>
      <c r="AI43" t="b">
        <f t="shared" si="6"/>
        <v>1</v>
      </c>
      <c r="AJ43" t="e">
        <f>OR(AND(AH43,AI43,#REF!&gt;=0.74*'Daļu izvēle'!J38),NOT(AL43))</f>
        <v>#REF!</v>
      </c>
      <c r="AK43" t="e">
        <f t="shared" si="7"/>
        <v>#REF!</v>
      </c>
      <c r="AL43" t="b">
        <f>AND($A43="x",NOT(ISBLANK('Daļu izvēle'!AI38)))</f>
        <v>0</v>
      </c>
      <c r="AM43" t="b">
        <f t="shared" si="3"/>
        <v>1</v>
      </c>
      <c r="AO43" s="56" t="b">
        <f>AND($A43="x",'Daļu izvēle'!AI38&lt;&gt;"",'Daļu izvēle'!AI38&lt;&gt;0)</f>
        <v>0</v>
      </c>
      <c r="AP43" s="56" t="b">
        <f t="shared" si="8"/>
        <v>0</v>
      </c>
      <c r="AQ43" s="56" t="b">
        <f t="shared" si="9"/>
        <v>1</v>
      </c>
    </row>
    <row r="44" spans="1:43" hidden="1" x14ac:dyDescent="0.3">
      <c r="A44" s="324" t="str">
        <f>SUBSTITUTE('Daļu izvēle'!A39,"0","")</f>
        <v/>
      </c>
      <c r="B44" s="365">
        <f>'Daļu izvēle'!B39</f>
        <v>31</v>
      </c>
      <c r="C44" s="365" t="str">
        <f>'Daļu izvēle'!C39</f>
        <v>Dienvidkurzeme</v>
      </c>
      <c r="D44" s="366" t="str">
        <f>'Daļu izvēle'!D39</f>
        <v>Akmensraga</v>
      </c>
      <c r="E44" s="511">
        <f>'Daļu izvēle'!AI39</f>
        <v>0</v>
      </c>
      <c r="F44" s="511">
        <f>'Daļu izvēle'!AJ39</f>
        <v>0</v>
      </c>
      <c r="G44" s="131">
        <f>'Daļu izvēle'!AK39</f>
        <v>0</v>
      </c>
      <c r="H44" s="132">
        <f>'Daļu izvēle'!AL39</f>
        <v>0</v>
      </c>
      <c r="I44" s="343"/>
      <c r="J44" s="509">
        <f t="shared" si="4"/>
        <v>0</v>
      </c>
      <c r="K44" s="124" t="str">
        <f>IF($AO44,IF(AND($I44&lt;&gt;"",$I44&lt;&gt;0),ROUND(ROUND($I44,3)*Cenas!$B$50*Cenas!B$55,2),0),"")</f>
        <v/>
      </c>
      <c r="L44" s="124" t="str">
        <f>IF($AO44,IF(AND($I44&lt;&gt;"",$I44&lt;&gt;0),ROUND(ROUND($I44,3)*Cenas!$B$50*Cenas!C$55,2),0),"")</f>
        <v/>
      </c>
      <c r="M44" s="124" t="str">
        <f>IF($AO44,IF(AND($I44&lt;&gt;"",$I44&lt;&gt;0),ROUND(ROUND($I44,3)*Cenas!$B$50*Cenas!D$55,2),0),"")</f>
        <v/>
      </c>
      <c r="N44" s="124" t="str">
        <f>IF($AO44,IF(AND($I44&lt;&gt;"",$I44&lt;&gt;0),ROUND(ROUND($I44,3)*Cenas!$B$50*Cenas!E$55,2),0),"")</f>
        <v/>
      </c>
      <c r="O44" s="124" t="str">
        <f>IF($AO44,IF(AND($I44&lt;&gt;"",$I44&lt;&gt;0),ROUND(ROUND($I44,3)*Cenas!$B$50*Cenas!F$55,2),0),"")</f>
        <v/>
      </c>
      <c r="P44" s="124" t="str">
        <f>IF($AO44,IF(AND($I44&lt;&gt;"",$I44&lt;&gt;0),ROUND(ROUND($I44,3)*Cenas!$B$50*Cenas!G$55,2),0),"")</f>
        <v/>
      </c>
      <c r="Q44" s="124" t="str">
        <f>IF($AO44,IF(AND($I44&lt;&gt;"",$I44&lt;&gt;0),ROUND(ROUND($I44,3)*Cenas!$B$50*Cenas!H$55,2),0),"")</f>
        <v/>
      </c>
      <c r="R44" s="124" t="str">
        <f>IF($AO44,IF(AND($I44&lt;&gt;"",$I44&lt;&gt;0),ROUND(ROUND($I44,3)*Cenas!$B$50*Cenas!I$55,2),0),"")</f>
        <v/>
      </c>
      <c r="S44" s="124" t="str">
        <f>IF($AO44,IF(AND($I44&lt;&gt;"",$I44&lt;&gt;0),ROUND(ROUND($I44,3)*Cenas!$B$50*Cenas!J$55,2),0),"")</f>
        <v/>
      </c>
      <c r="T44" s="124" t="str">
        <f>IF($AO44,IF(AND($I44&lt;&gt;"",$I44&lt;&gt;0),ROUND(ROUND($I44,3)*Cenas!$B$50*Cenas!K$55,2),0),"")</f>
        <v/>
      </c>
      <c r="U44" s="124" t="str">
        <f>IF($AO44,IF(AND($I44&lt;&gt;"",$I44&lt;&gt;0),ROUND(ROUND($I44,3)*Cenas!$B$50*Cenas!L$55,2),0),"")</f>
        <v/>
      </c>
      <c r="V44" s="124" t="str">
        <f>IF($AO44,IF(AND($I44&lt;&gt;"",$I44&lt;&gt;0),ROUND(ROUND($I44,3)*Cenas!$B$50*Cenas!M$55,2),0),"")</f>
        <v/>
      </c>
      <c r="W44" s="124" t="str">
        <f>IF($AO44,IF(AND($I44&lt;&gt;"",$I44&lt;&gt;0),ROUND(ROUND($I44,3)*Cenas!$B$50*Cenas!N$55,2),0),"")</f>
        <v/>
      </c>
      <c r="X44" s="124" t="str">
        <f>IF($AO44,IF(AND($I44&lt;&gt;"",$I44&lt;&gt;0),ROUND(ROUND($I44,3)*Cenas!$B$50*Cenas!O$55,2),0),"")</f>
        <v/>
      </c>
      <c r="Y44" s="124" t="str">
        <f>IF($AO44,IF(AND($I44&lt;&gt;"",$I44&lt;&gt;0),ROUND(ROUND($I44,3)*Cenas!$B$50*Cenas!P$55,2),0),"")</f>
        <v/>
      </c>
      <c r="Z44" s="124" t="str">
        <f>IF($AO44,IF(AND($I44&lt;&gt;"",$I44&lt;&gt;0),ROUND(ROUND($I44,3)*Cenas!$B$50*Cenas!Q$55,2),0),"")</f>
        <v/>
      </c>
      <c r="AA44" s="124" t="str">
        <f>IF($AO44,IF(AND($I44&lt;&gt;"",$I44&lt;&gt;0),ROUND(ROUND($I44,3)*Cenas!$B$50*Cenas!R$55,2),0),"")</f>
        <v/>
      </c>
      <c r="AB44" s="124" t="str">
        <f>IF($AO44,IF(AND($I44&lt;&gt;"",$I44&lt;&gt;0),ROUND(ROUND($I44,3)*Cenas!$B$50*Cenas!S$55,2),0),"")</f>
        <v/>
      </c>
      <c r="AC44" s="124" t="str">
        <f>IF($AO44,IF(AND($I44&lt;&gt;"",$I44&lt;&gt;0),ROUND(ROUND($I44,3)*Cenas!$B$50*Cenas!T$55,2),0),"")</f>
        <v/>
      </c>
      <c r="AD44" s="124" t="str">
        <f>IF($AO44,IF(AND($I44&lt;&gt;"",$I44&lt;&gt;0),ROUND(ROUND($I44,3)*Cenas!$B$50*Cenas!U$55,2),0),"")</f>
        <v/>
      </c>
      <c r="AE44" s="124" t="str">
        <f>IF($AO44,IF(AND($I44&lt;&gt;"",$I44&lt;&gt;0),ROUND(ROUND($I44,3)*Cenas!$B$50*Cenas!V$55,2),0),"")</f>
        <v/>
      </c>
      <c r="AF44" s="147" t="str">
        <f>IF($AO44,IF(AND($I44&lt;&gt;"",$I44&lt;&gt;0),ROUND(ROUND($I44,3)*Cenas!$B$50*Cenas!W$55,2),0),"")</f>
        <v/>
      </c>
      <c r="AH44" t="b">
        <f t="shared" si="5"/>
        <v>1</v>
      </c>
      <c r="AI44" t="b">
        <f t="shared" si="6"/>
        <v>1</v>
      </c>
      <c r="AJ44" t="e">
        <f>OR(AND(AH44,AI44,#REF!&gt;=0.74*'Daļu izvēle'!J39),NOT(AL44))</f>
        <v>#REF!</v>
      </c>
      <c r="AK44" t="e">
        <f t="shared" si="7"/>
        <v>#REF!</v>
      </c>
      <c r="AL44" t="b">
        <f>AND($A44="x",NOT(ISBLANK('Daļu izvēle'!AI39)))</f>
        <v>0</v>
      </c>
      <c r="AM44" t="b">
        <f t="shared" si="3"/>
        <v>1</v>
      </c>
      <c r="AO44" s="56" t="b">
        <f>AND($A44="x",'Daļu izvēle'!AI39&lt;&gt;"",'Daļu izvēle'!AI39&lt;&gt;0)</f>
        <v>0</v>
      </c>
      <c r="AP44" s="56" t="b">
        <f t="shared" si="8"/>
        <v>0</v>
      </c>
      <c r="AQ44" s="56" t="b">
        <f t="shared" si="9"/>
        <v>1</v>
      </c>
    </row>
    <row r="45" spans="1:43" hidden="1" x14ac:dyDescent="0.3">
      <c r="A45" s="324" t="str">
        <f>SUBSTITUTE('Daļu izvēle'!A40,"0","")</f>
        <v/>
      </c>
      <c r="B45" s="365">
        <f>'Daļu izvēle'!B40</f>
        <v>32</v>
      </c>
      <c r="C45" s="365" t="str">
        <f>'Daļu izvēle'!C40</f>
        <v>Dienvidkurzeme</v>
      </c>
      <c r="D45" s="366" t="str">
        <f>'Daļu izvēle'!D40</f>
        <v>Akmensraga</v>
      </c>
      <c r="E45" s="511">
        <f>'Daļu izvēle'!AI40</f>
        <v>0</v>
      </c>
      <c r="F45" s="511">
        <f>'Daļu izvēle'!AJ40</f>
        <v>0</v>
      </c>
      <c r="G45" s="131">
        <f>'Daļu izvēle'!AK40</f>
        <v>0</v>
      </c>
      <c r="H45" s="132">
        <f>'Daļu izvēle'!AL40</f>
        <v>0</v>
      </c>
      <c r="I45" s="343"/>
      <c r="J45" s="509">
        <f t="shared" si="4"/>
        <v>0</v>
      </c>
      <c r="K45" s="124" t="str">
        <f>IF($AO45,IF(AND($I45&lt;&gt;"",$I45&lt;&gt;0),ROUND(ROUND($I45,3)*Cenas!$B$50*Cenas!B$55,2),0),"")</f>
        <v/>
      </c>
      <c r="L45" s="124" t="str">
        <f>IF($AO45,IF(AND($I45&lt;&gt;"",$I45&lt;&gt;0),ROUND(ROUND($I45,3)*Cenas!$B$50*Cenas!C$55,2),0),"")</f>
        <v/>
      </c>
      <c r="M45" s="124" t="str">
        <f>IF($AO45,IF(AND($I45&lt;&gt;"",$I45&lt;&gt;0),ROUND(ROUND($I45,3)*Cenas!$B$50*Cenas!D$55,2),0),"")</f>
        <v/>
      </c>
      <c r="N45" s="124" t="str">
        <f>IF($AO45,IF(AND($I45&lt;&gt;"",$I45&lt;&gt;0),ROUND(ROUND($I45,3)*Cenas!$B$50*Cenas!E$55,2),0),"")</f>
        <v/>
      </c>
      <c r="O45" s="124" t="str">
        <f>IF($AO45,IF(AND($I45&lt;&gt;"",$I45&lt;&gt;0),ROUND(ROUND($I45,3)*Cenas!$B$50*Cenas!F$55,2),0),"")</f>
        <v/>
      </c>
      <c r="P45" s="124" t="str">
        <f>IF($AO45,IF(AND($I45&lt;&gt;"",$I45&lt;&gt;0),ROUND(ROUND($I45,3)*Cenas!$B$50*Cenas!G$55,2),0),"")</f>
        <v/>
      </c>
      <c r="Q45" s="124" t="str">
        <f>IF($AO45,IF(AND($I45&lt;&gt;"",$I45&lt;&gt;0),ROUND(ROUND($I45,3)*Cenas!$B$50*Cenas!H$55,2),0),"")</f>
        <v/>
      </c>
      <c r="R45" s="124" t="str">
        <f>IF($AO45,IF(AND($I45&lt;&gt;"",$I45&lt;&gt;0),ROUND(ROUND($I45,3)*Cenas!$B$50*Cenas!I$55,2),0),"")</f>
        <v/>
      </c>
      <c r="S45" s="124" t="str">
        <f>IF($AO45,IF(AND($I45&lt;&gt;"",$I45&lt;&gt;0),ROUND(ROUND($I45,3)*Cenas!$B$50*Cenas!J$55,2),0),"")</f>
        <v/>
      </c>
      <c r="T45" s="124" t="str">
        <f>IF($AO45,IF(AND($I45&lt;&gt;"",$I45&lt;&gt;0),ROUND(ROUND($I45,3)*Cenas!$B$50*Cenas!K$55,2),0),"")</f>
        <v/>
      </c>
      <c r="U45" s="124" t="str">
        <f>IF($AO45,IF(AND($I45&lt;&gt;"",$I45&lt;&gt;0),ROUND(ROUND($I45,3)*Cenas!$B$50*Cenas!L$55,2),0),"")</f>
        <v/>
      </c>
      <c r="V45" s="124" t="str">
        <f>IF($AO45,IF(AND($I45&lt;&gt;"",$I45&lt;&gt;0),ROUND(ROUND($I45,3)*Cenas!$B$50*Cenas!M$55,2),0),"")</f>
        <v/>
      </c>
      <c r="W45" s="124" t="str">
        <f>IF($AO45,IF(AND($I45&lt;&gt;"",$I45&lt;&gt;0),ROUND(ROUND($I45,3)*Cenas!$B$50*Cenas!N$55,2),0),"")</f>
        <v/>
      </c>
      <c r="X45" s="124" t="str">
        <f>IF($AO45,IF(AND($I45&lt;&gt;"",$I45&lt;&gt;0),ROUND(ROUND($I45,3)*Cenas!$B$50*Cenas!O$55,2),0),"")</f>
        <v/>
      </c>
      <c r="Y45" s="124" t="str">
        <f>IF($AO45,IF(AND($I45&lt;&gt;"",$I45&lt;&gt;0),ROUND(ROUND($I45,3)*Cenas!$B$50*Cenas!P$55,2),0),"")</f>
        <v/>
      </c>
      <c r="Z45" s="124" t="str">
        <f>IF($AO45,IF(AND($I45&lt;&gt;"",$I45&lt;&gt;0),ROUND(ROUND($I45,3)*Cenas!$B$50*Cenas!Q$55,2),0),"")</f>
        <v/>
      </c>
      <c r="AA45" s="124" t="str">
        <f>IF($AO45,IF(AND($I45&lt;&gt;"",$I45&lt;&gt;0),ROUND(ROUND($I45,3)*Cenas!$B$50*Cenas!R$55,2),0),"")</f>
        <v/>
      </c>
      <c r="AB45" s="124" t="str">
        <f>IF($AO45,IF(AND($I45&lt;&gt;"",$I45&lt;&gt;0),ROUND(ROUND($I45,3)*Cenas!$B$50*Cenas!S$55,2),0),"")</f>
        <v/>
      </c>
      <c r="AC45" s="124" t="str">
        <f>IF($AO45,IF(AND($I45&lt;&gt;"",$I45&lt;&gt;0),ROUND(ROUND($I45,3)*Cenas!$B$50*Cenas!T$55,2),0),"")</f>
        <v/>
      </c>
      <c r="AD45" s="124" t="str">
        <f>IF($AO45,IF(AND($I45&lt;&gt;"",$I45&lt;&gt;0),ROUND(ROUND($I45,3)*Cenas!$B$50*Cenas!U$55,2),0),"")</f>
        <v/>
      </c>
      <c r="AE45" s="124" t="str">
        <f>IF($AO45,IF(AND($I45&lt;&gt;"",$I45&lt;&gt;0),ROUND(ROUND($I45,3)*Cenas!$B$50*Cenas!V$55,2),0),"")</f>
        <v/>
      </c>
      <c r="AF45" s="147" t="str">
        <f>IF($AO45,IF(AND($I45&lt;&gt;"",$I45&lt;&gt;0),ROUND(ROUND($I45,3)*Cenas!$B$50*Cenas!W$55,2),0),"")</f>
        <v/>
      </c>
      <c r="AH45" t="b">
        <f t="shared" si="5"/>
        <v>1</v>
      </c>
      <c r="AI45" t="b">
        <f t="shared" si="6"/>
        <v>1</v>
      </c>
      <c r="AJ45" t="e">
        <f>OR(AND(AH45,AI45,#REF!&gt;=0.74*'Daļu izvēle'!J40),NOT(AL45))</f>
        <v>#REF!</v>
      </c>
      <c r="AK45" t="e">
        <f t="shared" si="7"/>
        <v>#REF!</v>
      </c>
      <c r="AL45" t="b">
        <f>AND($A45="x",NOT(ISBLANK('Daļu izvēle'!AI40)))</f>
        <v>0</v>
      </c>
      <c r="AM45" t="b">
        <f t="shared" si="3"/>
        <v>1</v>
      </c>
      <c r="AO45" s="56" t="b">
        <f>AND($A45="x",'Daļu izvēle'!AI40&lt;&gt;"",'Daļu izvēle'!AI40&lt;&gt;0)</f>
        <v>0</v>
      </c>
      <c r="AP45" s="56" t="b">
        <f t="shared" si="8"/>
        <v>0</v>
      </c>
      <c r="AQ45" s="56" t="b">
        <f t="shared" si="9"/>
        <v>1</v>
      </c>
    </row>
    <row r="46" spans="1:43" hidden="1" x14ac:dyDescent="0.3">
      <c r="A46" s="324" t="str">
        <f>SUBSTITUTE('Daļu izvēle'!A41,"0","")</f>
        <v/>
      </c>
      <c r="B46" s="365">
        <f>'Daļu izvēle'!B41</f>
        <v>33</v>
      </c>
      <c r="C46" s="365" t="str">
        <f>'Daļu izvēle'!C41</f>
        <v>Dienvidkurzeme</v>
      </c>
      <c r="D46" s="366" t="str">
        <f>'Daļu izvēle'!D41</f>
        <v>Akmensraga</v>
      </c>
      <c r="E46" s="511">
        <f>'Daļu izvēle'!AI41</f>
        <v>0</v>
      </c>
      <c r="F46" s="511">
        <f>'Daļu izvēle'!AJ41</f>
        <v>0</v>
      </c>
      <c r="G46" s="131">
        <f>'Daļu izvēle'!AK41</f>
        <v>0</v>
      </c>
      <c r="H46" s="132">
        <f>'Daļu izvēle'!AL41</f>
        <v>0</v>
      </c>
      <c r="I46" s="343"/>
      <c r="J46" s="509">
        <f t="shared" si="4"/>
        <v>0</v>
      </c>
      <c r="K46" s="124" t="str">
        <f>IF($AO46,IF(AND($I46&lt;&gt;"",$I46&lt;&gt;0),ROUND(ROUND($I46,3)*Cenas!$B$50*Cenas!B$55,2),0),"")</f>
        <v/>
      </c>
      <c r="L46" s="124" t="str">
        <f>IF($AO46,IF(AND($I46&lt;&gt;"",$I46&lt;&gt;0),ROUND(ROUND($I46,3)*Cenas!$B$50*Cenas!C$55,2),0),"")</f>
        <v/>
      </c>
      <c r="M46" s="124" t="str">
        <f>IF($AO46,IF(AND($I46&lt;&gt;"",$I46&lt;&gt;0),ROUND(ROUND($I46,3)*Cenas!$B$50*Cenas!D$55,2),0),"")</f>
        <v/>
      </c>
      <c r="N46" s="124" t="str">
        <f>IF($AO46,IF(AND($I46&lt;&gt;"",$I46&lt;&gt;0),ROUND(ROUND($I46,3)*Cenas!$B$50*Cenas!E$55,2),0),"")</f>
        <v/>
      </c>
      <c r="O46" s="124" t="str">
        <f>IF($AO46,IF(AND($I46&lt;&gt;"",$I46&lt;&gt;0),ROUND(ROUND($I46,3)*Cenas!$B$50*Cenas!F$55,2),0),"")</f>
        <v/>
      </c>
      <c r="P46" s="124" t="str">
        <f>IF($AO46,IF(AND($I46&lt;&gt;"",$I46&lt;&gt;0),ROUND(ROUND($I46,3)*Cenas!$B$50*Cenas!G$55,2),0),"")</f>
        <v/>
      </c>
      <c r="Q46" s="124" t="str">
        <f>IF($AO46,IF(AND($I46&lt;&gt;"",$I46&lt;&gt;0),ROUND(ROUND($I46,3)*Cenas!$B$50*Cenas!H$55,2),0),"")</f>
        <v/>
      </c>
      <c r="R46" s="124" t="str">
        <f>IF($AO46,IF(AND($I46&lt;&gt;"",$I46&lt;&gt;0),ROUND(ROUND($I46,3)*Cenas!$B$50*Cenas!I$55,2),0),"")</f>
        <v/>
      </c>
      <c r="S46" s="124" t="str">
        <f>IF($AO46,IF(AND($I46&lt;&gt;"",$I46&lt;&gt;0),ROUND(ROUND($I46,3)*Cenas!$B$50*Cenas!J$55,2),0),"")</f>
        <v/>
      </c>
      <c r="T46" s="124" t="str">
        <f>IF($AO46,IF(AND($I46&lt;&gt;"",$I46&lt;&gt;0),ROUND(ROUND($I46,3)*Cenas!$B$50*Cenas!K$55,2),0),"")</f>
        <v/>
      </c>
      <c r="U46" s="124" t="str">
        <f>IF($AO46,IF(AND($I46&lt;&gt;"",$I46&lt;&gt;0),ROUND(ROUND($I46,3)*Cenas!$B$50*Cenas!L$55,2),0),"")</f>
        <v/>
      </c>
      <c r="V46" s="124" t="str">
        <f>IF($AO46,IF(AND($I46&lt;&gt;"",$I46&lt;&gt;0),ROUND(ROUND($I46,3)*Cenas!$B$50*Cenas!M$55,2),0),"")</f>
        <v/>
      </c>
      <c r="W46" s="124" t="str">
        <f>IF($AO46,IF(AND($I46&lt;&gt;"",$I46&lt;&gt;0),ROUND(ROUND($I46,3)*Cenas!$B$50*Cenas!N$55,2),0),"")</f>
        <v/>
      </c>
      <c r="X46" s="124" t="str">
        <f>IF($AO46,IF(AND($I46&lt;&gt;"",$I46&lt;&gt;0),ROUND(ROUND($I46,3)*Cenas!$B$50*Cenas!O$55,2),0),"")</f>
        <v/>
      </c>
      <c r="Y46" s="124" t="str">
        <f>IF($AO46,IF(AND($I46&lt;&gt;"",$I46&lt;&gt;0),ROUND(ROUND($I46,3)*Cenas!$B$50*Cenas!P$55,2),0),"")</f>
        <v/>
      </c>
      <c r="Z46" s="124" t="str">
        <f>IF($AO46,IF(AND($I46&lt;&gt;"",$I46&lt;&gt;0),ROUND(ROUND($I46,3)*Cenas!$B$50*Cenas!Q$55,2),0),"")</f>
        <v/>
      </c>
      <c r="AA46" s="124" t="str">
        <f>IF($AO46,IF(AND($I46&lt;&gt;"",$I46&lt;&gt;0),ROUND(ROUND($I46,3)*Cenas!$B$50*Cenas!R$55,2),0),"")</f>
        <v/>
      </c>
      <c r="AB46" s="124" t="str">
        <f>IF($AO46,IF(AND($I46&lt;&gt;"",$I46&lt;&gt;0),ROUND(ROUND($I46,3)*Cenas!$B$50*Cenas!S$55,2),0),"")</f>
        <v/>
      </c>
      <c r="AC46" s="124" t="str">
        <f>IF($AO46,IF(AND($I46&lt;&gt;"",$I46&lt;&gt;0),ROUND(ROUND($I46,3)*Cenas!$B$50*Cenas!T$55,2),0),"")</f>
        <v/>
      </c>
      <c r="AD46" s="124" t="str">
        <f>IF($AO46,IF(AND($I46&lt;&gt;"",$I46&lt;&gt;0),ROUND(ROUND($I46,3)*Cenas!$B$50*Cenas!U$55,2),0),"")</f>
        <v/>
      </c>
      <c r="AE46" s="124" t="str">
        <f>IF($AO46,IF(AND($I46&lt;&gt;"",$I46&lt;&gt;0),ROUND(ROUND($I46,3)*Cenas!$B$50*Cenas!V$55,2),0),"")</f>
        <v/>
      </c>
      <c r="AF46" s="147" t="str">
        <f>IF($AO46,IF(AND($I46&lt;&gt;"",$I46&lt;&gt;0),ROUND(ROUND($I46,3)*Cenas!$B$50*Cenas!W$55,2),0),"")</f>
        <v/>
      </c>
      <c r="AH46" t="b">
        <f t="shared" si="5"/>
        <v>1</v>
      </c>
      <c r="AI46" t="b">
        <f t="shared" si="6"/>
        <v>1</v>
      </c>
      <c r="AJ46" t="e">
        <f>OR(AND(AH46,AI46,#REF!&gt;=0.74*'Daļu izvēle'!J41),NOT(AL46))</f>
        <v>#REF!</v>
      </c>
      <c r="AK46" t="e">
        <f t="shared" si="7"/>
        <v>#REF!</v>
      </c>
      <c r="AL46" t="b">
        <f>AND($A46="x",NOT(ISBLANK('Daļu izvēle'!AI41)))</f>
        <v>0</v>
      </c>
      <c r="AM46" t="b">
        <f t="shared" si="3"/>
        <v>1</v>
      </c>
      <c r="AO46" s="56" t="b">
        <f>AND($A46="x",'Daļu izvēle'!AI41&lt;&gt;"",'Daļu izvēle'!AI41&lt;&gt;0)</f>
        <v>0</v>
      </c>
      <c r="AP46" s="56" t="b">
        <f t="shared" si="8"/>
        <v>0</v>
      </c>
      <c r="AQ46" s="56" t="b">
        <f t="shared" si="9"/>
        <v>1</v>
      </c>
    </row>
    <row r="47" spans="1:43" hidden="1" x14ac:dyDescent="0.3">
      <c r="A47" s="324" t="str">
        <f>SUBSTITUTE('Daļu izvēle'!A42,"0","")</f>
        <v/>
      </c>
      <c r="B47" s="365">
        <f>'Daļu izvēle'!B42</f>
        <v>34</v>
      </c>
      <c r="C47" s="365" t="str">
        <f>'Daļu izvēle'!C42</f>
        <v>Dienvidkurzeme</v>
      </c>
      <c r="D47" s="366" t="str">
        <f>'Daļu izvēle'!D42</f>
        <v>Apriķu</v>
      </c>
      <c r="E47" s="511">
        <f>'Daļu izvēle'!AI42</f>
        <v>25</v>
      </c>
      <c r="F47" s="511">
        <f>'Daļu izvēle'!AJ42</f>
        <v>5</v>
      </c>
      <c r="G47" s="131">
        <f>'Daļu izvēle'!AK42</f>
        <v>0</v>
      </c>
      <c r="H47" s="132">
        <f>'Daļu izvēle'!AL42</f>
        <v>0</v>
      </c>
      <c r="I47" s="343"/>
      <c r="J47" s="509">
        <f t="shared" si="4"/>
        <v>0</v>
      </c>
      <c r="K47" s="124" t="str">
        <f>IF($AO47,IF(AND($I47&lt;&gt;"",$I47&lt;&gt;0),ROUND(ROUND($I47,3)*Cenas!$B$50*Cenas!B$55,2),0),"")</f>
        <v/>
      </c>
      <c r="L47" s="124" t="str">
        <f>IF($AO47,IF(AND($I47&lt;&gt;"",$I47&lt;&gt;0),ROUND(ROUND($I47,3)*Cenas!$B$50*Cenas!C$55,2),0),"")</f>
        <v/>
      </c>
      <c r="M47" s="124" t="str">
        <f>IF($AO47,IF(AND($I47&lt;&gt;"",$I47&lt;&gt;0),ROUND(ROUND($I47,3)*Cenas!$B$50*Cenas!D$55,2),0),"")</f>
        <v/>
      </c>
      <c r="N47" s="124" t="str">
        <f>IF($AO47,IF(AND($I47&lt;&gt;"",$I47&lt;&gt;0),ROUND(ROUND($I47,3)*Cenas!$B$50*Cenas!E$55,2),0),"")</f>
        <v/>
      </c>
      <c r="O47" s="124" t="str">
        <f>IF($AO47,IF(AND($I47&lt;&gt;"",$I47&lt;&gt;0),ROUND(ROUND($I47,3)*Cenas!$B$50*Cenas!F$55,2),0),"")</f>
        <v/>
      </c>
      <c r="P47" s="124" t="str">
        <f>IF($AO47,IF(AND($I47&lt;&gt;"",$I47&lt;&gt;0),ROUND(ROUND($I47,3)*Cenas!$B$50*Cenas!G$55,2),0),"")</f>
        <v/>
      </c>
      <c r="Q47" s="124" t="str">
        <f>IF($AO47,IF(AND($I47&lt;&gt;"",$I47&lt;&gt;0),ROUND(ROUND($I47,3)*Cenas!$B$50*Cenas!H$55,2),0),"")</f>
        <v/>
      </c>
      <c r="R47" s="124" t="str">
        <f>IF($AO47,IF(AND($I47&lt;&gt;"",$I47&lt;&gt;0),ROUND(ROUND($I47,3)*Cenas!$B$50*Cenas!I$55,2),0),"")</f>
        <v/>
      </c>
      <c r="S47" s="124" t="str">
        <f>IF($AO47,IF(AND($I47&lt;&gt;"",$I47&lt;&gt;0),ROUND(ROUND($I47,3)*Cenas!$B$50*Cenas!J$55,2),0),"")</f>
        <v/>
      </c>
      <c r="T47" s="124" t="str">
        <f>IF($AO47,IF(AND($I47&lt;&gt;"",$I47&lt;&gt;0),ROUND(ROUND($I47,3)*Cenas!$B$50*Cenas!K$55,2),0),"")</f>
        <v/>
      </c>
      <c r="U47" s="124" t="str">
        <f>IF($AO47,IF(AND($I47&lt;&gt;"",$I47&lt;&gt;0),ROUND(ROUND($I47,3)*Cenas!$B$50*Cenas!L$55,2),0),"")</f>
        <v/>
      </c>
      <c r="V47" s="124" t="str">
        <f>IF($AO47,IF(AND($I47&lt;&gt;"",$I47&lt;&gt;0),ROUND(ROUND($I47,3)*Cenas!$B$50*Cenas!M$55,2),0),"")</f>
        <v/>
      </c>
      <c r="W47" s="124" t="str">
        <f>IF($AO47,IF(AND($I47&lt;&gt;"",$I47&lt;&gt;0),ROUND(ROUND($I47,3)*Cenas!$B$50*Cenas!N$55,2),0),"")</f>
        <v/>
      </c>
      <c r="X47" s="124" t="str">
        <f>IF($AO47,IF(AND($I47&lt;&gt;"",$I47&lt;&gt;0),ROUND(ROUND($I47,3)*Cenas!$B$50*Cenas!O$55,2),0),"")</f>
        <v/>
      </c>
      <c r="Y47" s="124" t="str">
        <f>IF($AO47,IF(AND($I47&lt;&gt;"",$I47&lt;&gt;0),ROUND(ROUND($I47,3)*Cenas!$B$50*Cenas!P$55,2),0),"")</f>
        <v/>
      </c>
      <c r="Z47" s="124" t="str">
        <f>IF($AO47,IF(AND($I47&lt;&gt;"",$I47&lt;&gt;0),ROUND(ROUND($I47,3)*Cenas!$B$50*Cenas!Q$55,2),0),"")</f>
        <v/>
      </c>
      <c r="AA47" s="124" t="str">
        <f>IF($AO47,IF(AND($I47&lt;&gt;"",$I47&lt;&gt;0),ROUND(ROUND($I47,3)*Cenas!$B$50*Cenas!R$55,2),0),"")</f>
        <v/>
      </c>
      <c r="AB47" s="124" t="str">
        <f>IF($AO47,IF(AND($I47&lt;&gt;"",$I47&lt;&gt;0),ROUND(ROUND($I47,3)*Cenas!$B$50*Cenas!S$55,2),0),"")</f>
        <v/>
      </c>
      <c r="AC47" s="124" t="str">
        <f>IF($AO47,IF(AND($I47&lt;&gt;"",$I47&lt;&gt;0),ROUND(ROUND($I47,3)*Cenas!$B$50*Cenas!T$55,2),0),"")</f>
        <v/>
      </c>
      <c r="AD47" s="124" t="str">
        <f>IF($AO47,IF(AND($I47&lt;&gt;"",$I47&lt;&gt;0),ROUND(ROUND($I47,3)*Cenas!$B$50*Cenas!U$55,2),0),"")</f>
        <v/>
      </c>
      <c r="AE47" s="124" t="str">
        <f>IF($AO47,IF(AND($I47&lt;&gt;"",$I47&lt;&gt;0),ROUND(ROUND($I47,3)*Cenas!$B$50*Cenas!V$55,2),0),"")</f>
        <v/>
      </c>
      <c r="AF47" s="147" t="str">
        <f>IF($AO47,IF(AND($I47&lt;&gt;"",$I47&lt;&gt;0),ROUND(ROUND($I47,3)*Cenas!$B$50*Cenas!W$55,2),0),"")</f>
        <v/>
      </c>
      <c r="AH47" t="b">
        <f t="shared" si="5"/>
        <v>1</v>
      </c>
      <c r="AI47" t="b">
        <f t="shared" si="6"/>
        <v>1</v>
      </c>
      <c r="AJ47" t="e">
        <f>OR(AND(AH47,AI47,#REF!&gt;=0.74*'Daļu izvēle'!J42),NOT(AL47))</f>
        <v>#REF!</v>
      </c>
      <c r="AK47" t="e">
        <f t="shared" si="7"/>
        <v>#REF!</v>
      </c>
      <c r="AL47" t="b">
        <f>AND($A47="x",NOT(ISBLANK('Daļu izvēle'!AI42)))</f>
        <v>0</v>
      </c>
      <c r="AM47" t="b">
        <f t="shared" si="3"/>
        <v>1</v>
      </c>
      <c r="AO47" s="56" t="b">
        <f>AND($A47="x",'Daļu izvēle'!AI42&lt;&gt;"",'Daļu izvēle'!AI42&lt;&gt;0)</f>
        <v>0</v>
      </c>
      <c r="AP47" s="56" t="b">
        <f t="shared" si="8"/>
        <v>0</v>
      </c>
      <c r="AQ47" s="56" t="b">
        <f t="shared" si="9"/>
        <v>1</v>
      </c>
    </row>
    <row r="48" spans="1:43" hidden="1" x14ac:dyDescent="0.3">
      <c r="A48" s="324" t="str">
        <f>SUBSTITUTE('Daļu izvēle'!A43,"0","")</f>
        <v/>
      </c>
      <c r="B48" s="365">
        <f>'Daļu izvēle'!B43</f>
        <v>35</v>
      </c>
      <c r="C48" s="365" t="str">
        <f>'Daļu izvēle'!C43</f>
        <v>Dienvidkurzeme</v>
      </c>
      <c r="D48" s="366" t="str">
        <f>'Daļu izvēle'!D43</f>
        <v>Apriķu</v>
      </c>
      <c r="E48" s="511">
        <f>'Daļu izvēle'!AI43</f>
        <v>0</v>
      </c>
      <c r="F48" s="511">
        <f>'Daļu izvēle'!AJ43</f>
        <v>0</v>
      </c>
      <c r="G48" s="131">
        <f>'Daļu izvēle'!AK43</f>
        <v>0</v>
      </c>
      <c r="H48" s="132">
        <f>'Daļu izvēle'!AL43</f>
        <v>0</v>
      </c>
      <c r="I48" s="343"/>
      <c r="J48" s="509">
        <f t="shared" si="4"/>
        <v>0</v>
      </c>
      <c r="K48" s="124" t="str">
        <f>IF($AO48,IF(AND($I48&lt;&gt;"",$I48&lt;&gt;0),ROUND(ROUND($I48,3)*Cenas!$B$50*Cenas!B$55,2),0),"")</f>
        <v/>
      </c>
      <c r="L48" s="124" t="str">
        <f>IF($AO48,IF(AND($I48&lt;&gt;"",$I48&lt;&gt;0),ROUND(ROUND($I48,3)*Cenas!$B$50*Cenas!C$55,2),0),"")</f>
        <v/>
      </c>
      <c r="M48" s="124" t="str">
        <f>IF($AO48,IF(AND($I48&lt;&gt;"",$I48&lt;&gt;0),ROUND(ROUND($I48,3)*Cenas!$B$50*Cenas!D$55,2),0),"")</f>
        <v/>
      </c>
      <c r="N48" s="124" t="str">
        <f>IF($AO48,IF(AND($I48&lt;&gt;"",$I48&lt;&gt;0),ROUND(ROUND($I48,3)*Cenas!$B$50*Cenas!E$55,2),0),"")</f>
        <v/>
      </c>
      <c r="O48" s="124" t="str">
        <f>IF($AO48,IF(AND($I48&lt;&gt;"",$I48&lt;&gt;0),ROUND(ROUND($I48,3)*Cenas!$B$50*Cenas!F$55,2),0),"")</f>
        <v/>
      </c>
      <c r="P48" s="124" t="str">
        <f>IF($AO48,IF(AND($I48&lt;&gt;"",$I48&lt;&gt;0),ROUND(ROUND($I48,3)*Cenas!$B$50*Cenas!G$55,2),0),"")</f>
        <v/>
      </c>
      <c r="Q48" s="124" t="str">
        <f>IF($AO48,IF(AND($I48&lt;&gt;"",$I48&lt;&gt;0),ROUND(ROUND($I48,3)*Cenas!$B$50*Cenas!H$55,2),0),"")</f>
        <v/>
      </c>
      <c r="R48" s="124" t="str">
        <f>IF($AO48,IF(AND($I48&lt;&gt;"",$I48&lt;&gt;0),ROUND(ROUND($I48,3)*Cenas!$B$50*Cenas!I$55,2),0),"")</f>
        <v/>
      </c>
      <c r="S48" s="124" t="str">
        <f>IF($AO48,IF(AND($I48&lt;&gt;"",$I48&lt;&gt;0),ROUND(ROUND($I48,3)*Cenas!$B$50*Cenas!J$55,2),0),"")</f>
        <v/>
      </c>
      <c r="T48" s="124" t="str">
        <f>IF($AO48,IF(AND($I48&lt;&gt;"",$I48&lt;&gt;0),ROUND(ROUND($I48,3)*Cenas!$B$50*Cenas!K$55,2),0),"")</f>
        <v/>
      </c>
      <c r="U48" s="124" t="str">
        <f>IF($AO48,IF(AND($I48&lt;&gt;"",$I48&lt;&gt;0),ROUND(ROUND($I48,3)*Cenas!$B$50*Cenas!L$55,2),0),"")</f>
        <v/>
      </c>
      <c r="V48" s="124" t="str">
        <f>IF($AO48,IF(AND($I48&lt;&gt;"",$I48&lt;&gt;0),ROUND(ROUND($I48,3)*Cenas!$B$50*Cenas!M$55,2),0),"")</f>
        <v/>
      </c>
      <c r="W48" s="124" t="str">
        <f>IF($AO48,IF(AND($I48&lt;&gt;"",$I48&lt;&gt;0),ROUND(ROUND($I48,3)*Cenas!$B$50*Cenas!N$55,2),0),"")</f>
        <v/>
      </c>
      <c r="X48" s="124" t="str">
        <f>IF($AO48,IF(AND($I48&lt;&gt;"",$I48&lt;&gt;0),ROUND(ROUND($I48,3)*Cenas!$B$50*Cenas!O$55,2),0),"")</f>
        <v/>
      </c>
      <c r="Y48" s="124" t="str">
        <f>IF($AO48,IF(AND($I48&lt;&gt;"",$I48&lt;&gt;0),ROUND(ROUND($I48,3)*Cenas!$B$50*Cenas!P$55,2),0),"")</f>
        <v/>
      </c>
      <c r="Z48" s="124" t="str">
        <f>IF($AO48,IF(AND($I48&lt;&gt;"",$I48&lt;&gt;0),ROUND(ROUND($I48,3)*Cenas!$B$50*Cenas!Q$55,2),0),"")</f>
        <v/>
      </c>
      <c r="AA48" s="124" t="str">
        <f>IF($AO48,IF(AND($I48&lt;&gt;"",$I48&lt;&gt;0),ROUND(ROUND($I48,3)*Cenas!$B$50*Cenas!R$55,2),0),"")</f>
        <v/>
      </c>
      <c r="AB48" s="124" t="str">
        <f>IF($AO48,IF(AND($I48&lt;&gt;"",$I48&lt;&gt;0),ROUND(ROUND($I48,3)*Cenas!$B$50*Cenas!S$55,2),0),"")</f>
        <v/>
      </c>
      <c r="AC48" s="124" t="str">
        <f>IF($AO48,IF(AND($I48&lt;&gt;"",$I48&lt;&gt;0),ROUND(ROUND($I48,3)*Cenas!$B$50*Cenas!T$55,2),0),"")</f>
        <v/>
      </c>
      <c r="AD48" s="124" t="str">
        <f>IF($AO48,IF(AND($I48&lt;&gt;"",$I48&lt;&gt;0),ROUND(ROUND($I48,3)*Cenas!$B$50*Cenas!U$55,2),0),"")</f>
        <v/>
      </c>
      <c r="AE48" s="124" t="str">
        <f>IF($AO48,IF(AND($I48&lt;&gt;"",$I48&lt;&gt;0),ROUND(ROUND($I48,3)*Cenas!$B$50*Cenas!V$55,2),0),"")</f>
        <v/>
      </c>
      <c r="AF48" s="147" t="str">
        <f>IF($AO48,IF(AND($I48&lt;&gt;"",$I48&lt;&gt;0),ROUND(ROUND($I48,3)*Cenas!$B$50*Cenas!W$55,2),0),"")</f>
        <v/>
      </c>
      <c r="AH48" t="b">
        <f t="shared" si="5"/>
        <v>1</v>
      </c>
      <c r="AI48" t="b">
        <f t="shared" si="6"/>
        <v>1</v>
      </c>
      <c r="AJ48" t="e">
        <f>OR(AND(AH48,AI48,#REF!&gt;=0.74*'Daļu izvēle'!J43),NOT(AL48))</f>
        <v>#REF!</v>
      </c>
      <c r="AK48" t="e">
        <f t="shared" si="7"/>
        <v>#REF!</v>
      </c>
      <c r="AL48" t="b">
        <f>AND($A48="x",NOT(ISBLANK('Daļu izvēle'!AI43)))</f>
        <v>0</v>
      </c>
      <c r="AM48" t="b">
        <f t="shared" si="3"/>
        <v>1</v>
      </c>
      <c r="AO48" s="56" t="b">
        <f>AND($A48="x",'Daļu izvēle'!AI43&lt;&gt;"",'Daļu izvēle'!AI43&lt;&gt;0)</f>
        <v>0</v>
      </c>
      <c r="AP48" s="56" t="b">
        <f t="shared" si="8"/>
        <v>0</v>
      </c>
      <c r="AQ48" s="56" t="b">
        <f t="shared" si="9"/>
        <v>1</v>
      </c>
    </row>
    <row r="49" spans="1:43" hidden="1" x14ac:dyDescent="0.3">
      <c r="A49" s="324" t="str">
        <f>SUBSTITUTE('Daļu izvēle'!A44,"0","")</f>
        <v/>
      </c>
      <c r="B49" s="365">
        <f>'Daļu izvēle'!B44</f>
        <v>36</v>
      </c>
      <c r="C49" s="365" t="str">
        <f>'Daļu izvēle'!C44</f>
        <v>Dienvidkurzeme</v>
      </c>
      <c r="D49" s="366" t="str">
        <f>'Daļu izvēle'!D44</f>
        <v>Apriķu</v>
      </c>
      <c r="E49" s="511">
        <f>'Daļu izvēle'!AI44</f>
        <v>20</v>
      </c>
      <c r="F49" s="511">
        <f>'Daļu izvēle'!AJ44</f>
        <v>5</v>
      </c>
      <c r="G49" s="131">
        <f>'Daļu izvēle'!AK44</f>
        <v>0</v>
      </c>
      <c r="H49" s="132">
        <f>'Daļu izvēle'!AL44</f>
        <v>0</v>
      </c>
      <c r="I49" s="343"/>
      <c r="J49" s="509">
        <f t="shared" si="4"/>
        <v>0</v>
      </c>
      <c r="K49" s="124" t="str">
        <f>IF($AO49,IF(AND($I49&lt;&gt;"",$I49&lt;&gt;0),ROUND(ROUND($I49,3)*Cenas!$B$50*Cenas!B$55,2),0),"")</f>
        <v/>
      </c>
      <c r="L49" s="124" t="str">
        <f>IF($AO49,IF(AND($I49&lt;&gt;"",$I49&lt;&gt;0),ROUND(ROUND($I49,3)*Cenas!$B$50*Cenas!C$55,2),0),"")</f>
        <v/>
      </c>
      <c r="M49" s="124" t="str">
        <f>IF($AO49,IF(AND($I49&lt;&gt;"",$I49&lt;&gt;0),ROUND(ROUND($I49,3)*Cenas!$B$50*Cenas!D$55,2),0),"")</f>
        <v/>
      </c>
      <c r="N49" s="124" t="str">
        <f>IF($AO49,IF(AND($I49&lt;&gt;"",$I49&lt;&gt;0),ROUND(ROUND($I49,3)*Cenas!$B$50*Cenas!E$55,2),0),"")</f>
        <v/>
      </c>
      <c r="O49" s="124" t="str">
        <f>IF($AO49,IF(AND($I49&lt;&gt;"",$I49&lt;&gt;0),ROUND(ROUND($I49,3)*Cenas!$B$50*Cenas!F$55,2),0),"")</f>
        <v/>
      </c>
      <c r="P49" s="124" t="str">
        <f>IF($AO49,IF(AND($I49&lt;&gt;"",$I49&lt;&gt;0),ROUND(ROUND($I49,3)*Cenas!$B$50*Cenas!G$55,2),0),"")</f>
        <v/>
      </c>
      <c r="Q49" s="124" t="str">
        <f>IF($AO49,IF(AND($I49&lt;&gt;"",$I49&lt;&gt;0),ROUND(ROUND($I49,3)*Cenas!$B$50*Cenas!H$55,2),0),"")</f>
        <v/>
      </c>
      <c r="R49" s="124" t="str">
        <f>IF($AO49,IF(AND($I49&lt;&gt;"",$I49&lt;&gt;0),ROUND(ROUND($I49,3)*Cenas!$B$50*Cenas!I$55,2),0),"")</f>
        <v/>
      </c>
      <c r="S49" s="124" t="str">
        <f>IF($AO49,IF(AND($I49&lt;&gt;"",$I49&lt;&gt;0),ROUND(ROUND($I49,3)*Cenas!$B$50*Cenas!J$55,2),0),"")</f>
        <v/>
      </c>
      <c r="T49" s="124" t="str">
        <f>IF($AO49,IF(AND($I49&lt;&gt;"",$I49&lt;&gt;0),ROUND(ROUND($I49,3)*Cenas!$B$50*Cenas!K$55,2),0),"")</f>
        <v/>
      </c>
      <c r="U49" s="124" t="str">
        <f>IF($AO49,IF(AND($I49&lt;&gt;"",$I49&lt;&gt;0),ROUND(ROUND($I49,3)*Cenas!$B$50*Cenas!L$55,2),0),"")</f>
        <v/>
      </c>
      <c r="V49" s="124" t="str">
        <f>IF($AO49,IF(AND($I49&lt;&gt;"",$I49&lt;&gt;0),ROUND(ROUND($I49,3)*Cenas!$B$50*Cenas!M$55,2),0),"")</f>
        <v/>
      </c>
      <c r="W49" s="124" t="str">
        <f>IF($AO49,IF(AND($I49&lt;&gt;"",$I49&lt;&gt;0),ROUND(ROUND($I49,3)*Cenas!$B$50*Cenas!N$55,2),0),"")</f>
        <v/>
      </c>
      <c r="X49" s="124" t="str">
        <f>IF($AO49,IF(AND($I49&lt;&gt;"",$I49&lt;&gt;0),ROUND(ROUND($I49,3)*Cenas!$B$50*Cenas!O$55,2),0),"")</f>
        <v/>
      </c>
      <c r="Y49" s="124" t="str">
        <f>IF($AO49,IF(AND($I49&lt;&gt;"",$I49&lt;&gt;0),ROUND(ROUND($I49,3)*Cenas!$B$50*Cenas!P$55,2),0),"")</f>
        <v/>
      </c>
      <c r="Z49" s="124" t="str">
        <f>IF($AO49,IF(AND($I49&lt;&gt;"",$I49&lt;&gt;0),ROUND(ROUND($I49,3)*Cenas!$B$50*Cenas!Q$55,2),0),"")</f>
        <v/>
      </c>
      <c r="AA49" s="124" t="str">
        <f>IF($AO49,IF(AND($I49&lt;&gt;"",$I49&lt;&gt;0),ROUND(ROUND($I49,3)*Cenas!$B$50*Cenas!R$55,2),0),"")</f>
        <v/>
      </c>
      <c r="AB49" s="124" t="str">
        <f>IF($AO49,IF(AND($I49&lt;&gt;"",$I49&lt;&gt;0),ROUND(ROUND($I49,3)*Cenas!$B$50*Cenas!S$55,2),0),"")</f>
        <v/>
      </c>
      <c r="AC49" s="124" t="str">
        <f>IF($AO49,IF(AND($I49&lt;&gt;"",$I49&lt;&gt;0),ROUND(ROUND($I49,3)*Cenas!$B$50*Cenas!T$55,2),0),"")</f>
        <v/>
      </c>
      <c r="AD49" s="124" t="str">
        <f>IF($AO49,IF(AND($I49&lt;&gt;"",$I49&lt;&gt;0),ROUND(ROUND($I49,3)*Cenas!$B$50*Cenas!U$55,2),0),"")</f>
        <v/>
      </c>
      <c r="AE49" s="124" t="str">
        <f>IF($AO49,IF(AND($I49&lt;&gt;"",$I49&lt;&gt;0),ROUND(ROUND($I49,3)*Cenas!$B$50*Cenas!V$55,2),0),"")</f>
        <v/>
      </c>
      <c r="AF49" s="147" t="str">
        <f>IF($AO49,IF(AND($I49&lt;&gt;"",$I49&lt;&gt;0),ROUND(ROUND($I49,3)*Cenas!$B$50*Cenas!W$55,2),0),"")</f>
        <v/>
      </c>
      <c r="AH49" t="b">
        <f t="shared" si="5"/>
        <v>1</v>
      </c>
      <c r="AI49" t="b">
        <f t="shared" si="6"/>
        <v>1</v>
      </c>
      <c r="AJ49" t="e">
        <f>OR(AND(AH49,AI49,#REF!&gt;=0.74*'Daļu izvēle'!J44),NOT(AL49))</f>
        <v>#REF!</v>
      </c>
      <c r="AK49" t="e">
        <f t="shared" si="7"/>
        <v>#REF!</v>
      </c>
      <c r="AL49" t="b">
        <f>AND($A49="x",NOT(ISBLANK('Daļu izvēle'!AI44)))</f>
        <v>0</v>
      </c>
      <c r="AM49" t="b">
        <f t="shared" si="3"/>
        <v>1</v>
      </c>
      <c r="AO49" s="56" t="b">
        <f>AND($A49="x",'Daļu izvēle'!AI44&lt;&gt;"",'Daļu izvēle'!AI44&lt;&gt;0)</f>
        <v>0</v>
      </c>
      <c r="AP49" s="56" t="b">
        <f t="shared" si="8"/>
        <v>0</v>
      </c>
      <c r="AQ49" s="56" t="b">
        <f t="shared" si="9"/>
        <v>1</v>
      </c>
    </row>
    <row r="50" spans="1:43" hidden="1" x14ac:dyDescent="0.3">
      <c r="A50" s="324" t="str">
        <f>SUBSTITUTE('Daļu izvēle'!A45,"0","")</f>
        <v/>
      </c>
      <c r="B50" s="365">
        <f>'Daļu izvēle'!B45</f>
        <v>37</v>
      </c>
      <c r="C50" s="365" t="str">
        <f>'Daļu izvēle'!C45</f>
        <v>Dienvidkurzeme</v>
      </c>
      <c r="D50" s="366" t="str">
        <f>'Daļu izvēle'!D45</f>
        <v>Apriķu</v>
      </c>
      <c r="E50" s="511">
        <f>'Daļu izvēle'!AI45</f>
        <v>0</v>
      </c>
      <c r="F50" s="511">
        <f>'Daļu izvēle'!AJ45</f>
        <v>0</v>
      </c>
      <c r="G50" s="131">
        <f>'Daļu izvēle'!AK45</f>
        <v>0</v>
      </c>
      <c r="H50" s="132">
        <f>'Daļu izvēle'!AL45</f>
        <v>0</v>
      </c>
      <c r="I50" s="343"/>
      <c r="J50" s="509">
        <f t="shared" si="4"/>
        <v>0</v>
      </c>
      <c r="K50" s="124" t="str">
        <f>IF($AO50,IF(AND($I50&lt;&gt;"",$I50&lt;&gt;0),ROUND(ROUND($I50,3)*Cenas!$B$50*Cenas!B$55,2),0),"")</f>
        <v/>
      </c>
      <c r="L50" s="124" t="str">
        <f>IF($AO50,IF(AND($I50&lt;&gt;"",$I50&lt;&gt;0),ROUND(ROUND($I50,3)*Cenas!$B$50*Cenas!C$55,2),0),"")</f>
        <v/>
      </c>
      <c r="M50" s="124" t="str">
        <f>IF($AO50,IF(AND($I50&lt;&gt;"",$I50&lt;&gt;0),ROUND(ROUND($I50,3)*Cenas!$B$50*Cenas!D$55,2),0),"")</f>
        <v/>
      </c>
      <c r="N50" s="124" t="str">
        <f>IF($AO50,IF(AND($I50&lt;&gt;"",$I50&lt;&gt;0),ROUND(ROUND($I50,3)*Cenas!$B$50*Cenas!E$55,2),0),"")</f>
        <v/>
      </c>
      <c r="O50" s="124" t="str">
        <f>IF($AO50,IF(AND($I50&lt;&gt;"",$I50&lt;&gt;0),ROUND(ROUND($I50,3)*Cenas!$B$50*Cenas!F$55,2),0),"")</f>
        <v/>
      </c>
      <c r="P50" s="124" t="str">
        <f>IF($AO50,IF(AND($I50&lt;&gt;"",$I50&lt;&gt;0),ROUND(ROUND($I50,3)*Cenas!$B$50*Cenas!G$55,2),0),"")</f>
        <v/>
      </c>
      <c r="Q50" s="124" t="str">
        <f>IF($AO50,IF(AND($I50&lt;&gt;"",$I50&lt;&gt;0),ROUND(ROUND($I50,3)*Cenas!$B$50*Cenas!H$55,2),0),"")</f>
        <v/>
      </c>
      <c r="R50" s="124" t="str">
        <f>IF($AO50,IF(AND($I50&lt;&gt;"",$I50&lt;&gt;0),ROUND(ROUND($I50,3)*Cenas!$B$50*Cenas!I$55,2),0),"")</f>
        <v/>
      </c>
      <c r="S50" s="124" t="str">
        <f>IF($AO50,IF(AND($I50&lt;&gt;"",$I50&lt;&gt;0),ROUND(ROUND($I50,3)*Cenas!$B$50*Cenas!J$55,2),0),"")</f>
        <v/>
      </c>
      <c r="T50" s="124" t="str">
        <f>IF($AO50,IF(AND($I50&lt;&gt;"",$I50&lt;&gt;0),ROUND(ROUND($I50,3)*Cenas!$B$50*Cenas!K$55,2),0),"")</f>
        <v/>
      </c>
      <c r="U50" s="124" t="str">
        <f>IF($AO50,IF(AND($I50&lt;&gt;"",$I50&lt;&gt;0),ROUND(ROUND($I50,3)*Cenas!$B$50*Cenas!L$55,2),0),"")</f>
        <v/>
      </c>
      <c r="V50" s="124" t="str">
        <f>IF($AO50,IF(AND($I50&lt;&gt;"",$I50&lt;&gt;0),ROUND(ROUND($I50,3)*Cenas!$B$50*Cenas!M$55,2),0),"")</f>
        <v/>
      </c>
      <c r="W50" s="124" t="str">
        <f>IF($AO50,IF(AND($I50&lt;&gt;"",$I50&lt;&gt;0),ROUND(ROUND($I50,3)*Cenas!$B$50*Cenas!N$55,2),0),"")</f>
        <v/>
      </c>
      <c r="X50" s="124" t="str">
        <f>IF($AO50,IF(AND($I50&lt;&gt;"",$I50&lt;&gt;0),ROUND(ROUND($I50,3)*Cenas!$B$50*Cenas!O$55,2),0),"")</f>
        <v/>
      </c>
      <c r="Y50" s="124" t="str">
        <f>IF($AO50,IF(AND($I50&lt;&gt;"",$I50&lt;&gt;0),ROUND(ROUND($I50,3)*Cenas!$B$50*Cenas!P$55,2),0),"")</f>
        <v/>
      </c>
      <c r="Z50" s="124" t="str">
        <f>IF($AO50,IF(AND($I50&lt;&gt;"",$I50&lt;&gt;0),ROUND(ROUND($I50,3)*Cenas!$B$50*Cenas!Q$55,2),0),"")</f>
        <v/>
      </c>
      <c r="AA50" s="124" t="str">
        <f>IF($AO50,IF(AND($I50&lt;&gt;"",$I50&lt;&gt;0),ROUND(ROUND($I50,3)*Cenas!$B$50*Cenas!R$55,2),0),"")</f>
        <v/>
      </c>
      <c r="AB50" s="124" t="str">
        <f>IF($AO50,IF(AND($I50&lt;&gt;"",$I50&lt;&gt;0),ROUND(ROUND($I50,3)*Cenas!$B$50*Cenas!S$55,2),0),"")</f>
        <v/>
      </c>
      <c r="AC50" s="124" t="str">
        <f>IF($AO50,IF(AND($I50&lt;&gt;"",$I50&lt;&gt;0),ROUND(ROUND($I50,3)*Cenas!$B$50*Cenas!T$55,2),0),"")</f>
        <v/>
      </c>
      <c r="AD50" s="124" t="str">
        <f>IF($AO50,IF(AND($I50&lt;&gt;"",$I50&lt;&gt;0),ROUND(ROUND($I50,3)*Cenas!$B$50*Cenas!U$55,2),0),"")</f>
        <v/>
      </c>
      <c r="AE50" s="124" t="str">
        <f>IF($AO50,IF(AND($I50&lt;&gt;"",$I50&lt;&gt;0),ROUND(ROUND($I50,3)*Cenas!$B$50*Cenas!V$55,2),0),"")</f>
        <v/>
      </c>
      <c r="AF50" s="147" t="str">
        <f>IF($AO50,IF(AND($I50&lt;&gt;"",$I50&lt;&gt;0),ROUND(ROUND($I50,3)*Cenas!$B$50*Cenas!W$55,2),0),"")</f>
        <v/>
      </c>
      <c r="AH50" t="b">
        <f t="shared" si="5"/>
        <v>1</v>
      </c>
      <c r="AI50" t="b">
        <f t="shared" si="6"/>
        <v>1</v>
      </c>
      <c r="AJ50" t="e">
        <f>OR(AND(AH50,AI50,#REF!&gt;=0.74*'Daļu izvēle'!J45),NOT(AL50))</f>
        <v>#REF!</v>
      </c>
      <c r="AK50" t="e">
        <f t="shared" si="7"/>
        <v>#REF!</v>
      </c>
      <c r="AL50" t="b">
        <f>AND($A50="x",NOT(ISBLANK('Daļu izvēle'!AI45)))</f>
        <v>0</v>
      </c>
      <c r="AM50" t="b">
        <f t="shared" si="3"/>
        <v>1</v>
      </c>
      <c r="AO50" s="56" t="b">
        <f>AND($A50="x",'Daļu izvēle'!AI45&lt;&gt;"",'Daļu izvēle'!AI45&lt;&gt;0)</f>
        <v>0</v>
      </c>
      <c r="AP50" s="56" t="b">
        <f t="shared" si="8"/>
        <v>0</v>
      </c>
      <c r="AQ50" s="56" t="b">
        <f t="shared" si="9"/>
        <v>1</v>
      </c>
    </row>
    <row r="51" spans="1:43" hidden="1" x14ac:dyDescent="0.3">
      <c r="A51" s="324" t="str">
        <f>SUBSTITUTE('Daļu izvēle'!A46,"0","")</f>
        <v/>
      </c>
      <c r="B51" s="365">
        <f>'Daļu izvēle'!B46</f>
        <v>38</v>
      </c>
      <c r="C51" s="365" t="str">
        <f>'Daļu izvēle'!C46</f>
        <v>Dienvidkurzeme</v>
      </c>
      <c r="D51" s="366" t="str">
        <f>'Daļu izvēle'!D46</f>
        <v>Ventas (DK)</v>
      </c>
      <c r="E51" s="511">
        <f>'Daļu izvēle'!AI46</f>
        <v>40</v>
      </c>
      <c r="F51" s="511">
        <f>'Daļu izvēle'!AJ46</f>
        <v>35</v>
      </c>
      <c r="G51" s="131">
        <f>'Daļu izvēle'!AK46</f>
        <v>0</v>
      </c>
      <c r="H51" s="132">
        <f>'Daļu izvēle'!AL46</f>
        <v>0</v>
      </c>
      <c r="I51" s="343"/>
      <c r="J51" s="509">
        <f t="shared" si="4"/>
        <v>0</v>
      </c>
      <c r="K51" s="124" t="str">
        <f>IF($AO51,IF(AND($I51&lt;&gt;"",$I51&lt;&gt;0),ROUND(ROUND($I51,3)*Cenas!$B$50*Cenas!B$55,2),0),"")</f>
        <v/>
      </c>
      <c r="L51" s="124" t="str">
        <f>IF($AO51,IF(AND($I51&lt;&gt;"",$I51&lt;&gt;0),ROUND(ROUND($I51,3)*Cenas!$B$50*Cenas!C$55,2),0),"")</f>
        <v/>
      </c>
      <c r="M51" s="124" t="str">
        <f>IF($AO51,IF(AND($I51&lt;&gt;"",$I51&lt;&gt;0),ROUND(ROUND($I51,3)*Cenas!$B$50*Cenas!D$55,2),0),"")</f>
        <v/>
      </c>
      <c r="N51" s="124" t="str">
        <f>IF($AO51,IF(AND($I51&lt;&gt;"",$I51&lt;&gt;0),ROUND(ROUND($I51,3)*Cenas!$B$50*Cenas!E$55,2),0),"")</f>
        <v/>
      </c>
      <c r="O51" s="124" t="str">
        <f>IF($AO51,IF(AND($I51&lt;&gt;"",$I51&lt;&gt;0),ROUND(ROUND($I51,3)*Cenas!$B$50*Cenas!F$55,2),0),"")</f>
        <v/>
      </c>
      <c r="P51" s="124" t="str">
        <f>IF($AO51,IF(AND($I51&lt;&gt;"",$I51&lt;&gt;0),ROUND(ROUND($I51,3)*Cenas!$B$50*Cenas!G$55,2),0),"")</f>
        <v/>
      </c>
      <c r="Q51" s="124" t="str">
        <f>IF($AO51,IF(AND($I51&lt;&gt;"",$I51&lt;&gt;0),ROUND(ROUND($I51,3)*Cenas!$B$50*Cenas!H$55,2),0),"")</f>
        <v/>
      </c>
      <c r="R51" s="124" t="str">
        <f>IF($AO51,IF(AND($I51&lt;&gt;"",$I51&lt;&gt;0),ROUND(ROUND($I51,3)*Cenas!$B$50*Cenas!I$55,2),0),"")</f>
        <v/>
      </c>
      <c r="S51" s="124" t="str">
        <f>IF($AO51,IF(AND($I51&lt;&gt;"",$I51&lt;&gt;0),ROUND(ROUND($I51,3)*Cenas!$B$50*Cenas!J$55,2),0),"")</f>
        <v/>
      </c>
      <c r="T51" s="124" t="str">
        <f>IF($AO51,IF(AND($I51&lt;&gt;"",$I51&lt;&gt;0),ROUND(ROUND($I51,3)*Cenas!$B$50*Cenas!K$55,2),0),"")</f>
        <v/>
      </c>
      <c r="U51" s="124" t="str">
        <f>IF($AO51,IF(AND($I51&lt;&gt;"",$I51&lt;&gt;0),ROUND(ROUND($I51,3)*Cenas!$B$50*Cenas!L$55,2),0),"")</f>
        <v/>
      </c>
      <c r="V51" s="124" t="str">
        <f>IF($AO51,IF(AND($I51&lt;&gt;"",$I51&lt;&gt;0),ROUND(ROUND($I51,3)*Cenas!$B$50*Cenas!M$55,2),0),"")</f>
        <v/>
      </c>
      <c r="W51" s="124" t="str">
        <f>IF($AO51,IF(AND($I51&lt;&gt;"",$I51&lt;&gt;0),ROUND(ROUND($I51,3)*Cenas!$B$50*Cenas!N$55,2),0),"")</f>
        <v/>
      </c>
      <c r="X51" s="124" t="str">
        <f>IF($AO51,IF(AND($I51&lt;&gt;"",$I51&lt;&gt;0),ROUND(ROUND($I51,3)*Cenas!$B$50*Cenas!O$55,2),0),"")</f>
        <v/>
      </c>
      <c r="Y51" s="124" t="str">
        <f>IF($AO51,IF(AND($I51&lt;&gt;"",$I51&lt;&gt;0),ROUND(ROUND($I51,3)*Cenas!$B$50*Cenas!P$55,2),0),"")</f>
        <v/>
      </c>
      <c r="Z51" s="124" t="str">
        <f>IF($AO51,IF(AND($I51&lt;&gt;"",$I51&lt;&gt;0),ROUND(ROUND($I51,3)*Cenas!$B$50*Cenas!Q$55,2),0),"")</f>
        <v/>
      </c>
      <c r="AA51" s="124" t="str">
        <f>IF($AO51,IF(AND($I51&lt;&gt;"",$I51&lt;&gt;0),ROUND(ROUND($I51,3)*Cenas!$B$50*Cenas!R$55,2),0),"")</f>
        <v/>
      </c>
      <c r="AB51" s="124" t="str">
        <f>IF($AO51,IF(AND($I51&lt;&gt;"",$I51&lt;&gt;0),ROUND(ROUND($I51,3)*Cenas!$B$50*Cenas!S$55,2),0),"")</f>
        <v/>
      </c>
      <c r="AC51" s="124" t="str">
        <f>IF($AO51,IF(AND($I51&lt;&gt;"",$I51&lt;&gt;0),ROUND(ROUND($I51,3)*Cenas!$B$50*Cenas!T$55,2),0),"")</f>
        <v/>
      </c>
      <c r="AD51" s="124" t="str">
        <f>IF($AO51,IF(AND($I51&lt;&gt;"",$I51&lt;&gt;0),ROUND(ROUND($I51,3)*Cenas!$B$50*Cenas!U$55,2),0),"")</f>
        <v/>
      </c>
      <c r="AE51" s="124" t="str">
        <f>IF($AO51,IF(AND($I51&lt;&gt;"",$I51&lt;&gt;0),ROUND(ROUND($I51,3)*Cenas!$B$50*Cenas!V$55,2),0),"")</f>
        <v/>
      </c>
      <c r="AF51" s="147" t="str">
        <f>IF($AO51,IF(AND($I51&lt;&gt;"",$I51&lt;&gt;0),ROUND(ROUND($I51,3)*Cenas!$B$50*Cenas!W$55,2),0),"")</f>
        <v/>
      </c>
      <c r="AH51" t="b">
        <f t="shared" si="5"/>
        <v>1</v>
      </c>
      <c r="AI51" t="b">
        <f t="shared" si="6"/>
        <v>1</v>
      </c>
      <c r="AJ51" t="e">
        <f>OR(AND(AH51,AI51,#REF!&gt;=0.74*'Daļu izvēle'!J46),NOT(AL51))</f>
        <v>#REF!</v>
      </c>
      <c r="AK51" t="e">
        <f t="shared" si="7"/>
        <v>#REF!</v>
      </c>
      <c r="AL51" t="b">
        <f>AND($A51="x",NOT(ISBLANK('Daļu izvēle'!AI46)))</f>
        <v>0</v>
      </c>
      <c r="AM51" t="b">
        <f t="shared" si="3"/>
        <v>1</v>
      </c>
      <c r="AO51" s="56" t="b">
        <f>AND($A51="x",'Daļu izvēle'!AI46&lt;&gt;"",'Daļu izvēle'!AI46&lt;&gt;0)</f>
        <v>0</v>
      </c>
      <c r="AP51" s="56" t="b">
        <f t="shared" si="8"/>
        <v>0</v>
      </c>
      <c r="AQ51" s="56" t="b">
        <f t="shared" si="9"/>
        <v>1</v>
      </c>
    </row>
    <row r="52" spans="1:43" hidden="1" x14ac:dyDescent="0.3">
      <c r="A52" s="324" t="str">
        <f>SUBSTITUTE('Daļu izvēle'!A47,"0","")</f>
        <v/>
      </c>
      <c r="B52" s="365">
        <f>'Daļu izvēle'!B47</f>
        <v>39</v>
      </c>
      <c r="C52" s="365" t="str">
        <f>'Daļu izvēle'!C47</f>
        <v>Dienvidkurzeme</v>
      </c>
      <c r="D52" s="366" t="str">
        <f>'Daļu izvēle'!D47</f>
        <v>Ventas (DK)</v>
      </c>
      <c r="E52" s="511">
        <f>'Daļu izvēle'!AI47</f>
        <v>10</v>
      </c>
      <c r="F52" s="511">
        <f>'Daļu izvēle'!AJ47</f>
        <v>0</v>
      </c>
      <c r="G52" s="131">
        <f>'Daļu izvēle'!AK47</f>
        <v>0</v>
      </c>
      <c r="H52" s="132">
        <f>'Daļu izvēle'!AL47</f>
        <v>0</v>
      </c>
      <c r="I52" s="343"/>
      <c r="J52" s="509">
        <f t="shared" si="4"/>
        <v>0</v>
      </c>
      <c r="K52" s="124" t="str">
        <f>IF($AO52,IF(AND($I52&lt;&gt;"",$I52&lt;&gt;0),ROUND(ROUND($I52,3)*Cenas!$B$50*Cenas!B$55,2),0),"")</f>
        <v/>
      </c>
      <c r="L52" s="124" t="str">
        <f>IF($AO52,IF(AND($I52&lt;&gt;"",$I52&lt;&gt;0),ROUND(ROUND($I52,3)*Cenas!$B$50*Cenas!C$55,2),0),"")</f>
        <v/>
      </c>
      <c r="M52" s="124" t="str">
        <f>IF($AO52,IF(AND($I52&lt;&gt;"",$I52&lt;&gt;0),ROUND(ROUND($I52,3)*Cenas!$B$50*Cenas!D$55,2),0),"")</f>
        <v/>
      </c>
      <c r="N52" s="124" t="str">
        <f>IF($AO52,IF(AND($I52&lt;&gt;"",$I52&lt;&gt;0),ROUND(ROUND($I52,3)*Cenas!$B$50*Cenas!E$55,2),0),"")</f>
        <v/>
      </c>
      <c r="O52" s="124" t="str">
        <f>IF($AO52,IF(AND($I52&lt;&gt;"",$I52&lt;&gt;0),ROUND(ROUND($I52,3)*Cenas!$B$50*Cenas!F$55,2),0),"")</f>
        <v/>
      </c>
      <c r="P52" s="124" t="str">
        <f>IF($AO52,IF(AND($I52&lt;&gt;"",$I52&lt;&gt;0),ROUND(ROUND($I52,3)*Cenas!$B$50*Cenas!G$55,2),0),"")</f>
        <v/>
      </c>
      <c r="Q52" s="124" t="str">
        <f>IF($AO52,IF(AND($I52&lt;&gt;"",$I52&lt;&gt;0),ROUND(ROUND($I52,3)*Cenas!$B$50*Cenas!H$55,2),0),"")</f>
        <v/>
      </c>
      <c r="R52" s="124" t="str">
        <f>IF($AO52,IF(AND($I52&lt;&gt;"",$I52&lt;&gt;0),ROUND(ROUND($I52,3)*Cenas!$B$50*Cenas!I$55,2),0),"")</f>
        <v/>
      </c>
      <c r="S52" s="124" t="str">
        <f>IF($AO52,IF(AND($I52&lt;&gt;"",$I52&lt;&gt;0),ROUND(ROUND($I52,3)*Cenas!$B$50*Cenas!J$55,2),0),"")</f>
        <v/>
      </c>
      <c r="T52" s="124" t="str">
        <f>IF($AO52,IF(AND($I52&lt;&gt;"",$I52&lt;&gt;0),ROUND(ROUND($I52,3)*Cenas!$B$50*Cenas!K$55,2),0),"")</f>
        <v/>
      </c>
      <c r="U52" s="124" t="str">
        <f>IF($AO52,IF(AND($I52&lt;&gt;"",$I52&lt;&gt;0),ROUND(ROUND($I52,3)*Cenas!$B$50*Cenas!L$55,2),0),"")</f>
        <v/>
      </c>
      <c r="V52" s="124" t="str">
        <f>IF($AO52,IF(AND($I52&lt;&gt;"",$I52&lt;&gt;0),ROUND(ROUND($I52,3)*Cenas!$B$50*Cenas!M$55,2),0),"")</f>
        <v/>
      </c>
      <c r="W52" s="124" t="str">
        <f>IF($AO52,IF(AND($I52&lt;&gt;"",$I52&lt;&gt;0),ROUND(ROUND($I52,3)*Cenas!$B$50*Cenas!N$55,2),0),"")</f>
        <v/>
      </c>
      <c r="X52" s="124" t="str">
        <f>IF($AO52,IF(AND($I52&lt;&gt;"",$I52&lt;&gt;0),ROUND(ROUND($I52,3)*Cenas!$B$50*Cenas!O$55,2),0),"")</f>
        <v/>
      </c>
      <c r="Y52" s="124" t="str">
        <f>IF($AO52,IF(AND($I52&lt;&gt;"",$I52&lt;&gt;0),ROUND(ROUND($I52,3)*Cenas!$B$50*Cenas!P$55,2),0),"")</f>
        <v/>
      </c>
      <c r="Z52" s="124" t="str">
        <f>IF($AO52,IF(AND($I52&lt;&gt;"",$I52&lt;&gt;0),ROUND(ROUND($I52,3)*Cenas!$B$50*Cenas!Q$55,2),0),"")</f>
        <v/>
      </c>
      <c r="AA52" s="124" t="str">
        <f>IF($AO52,IF(AND($I52&lt;&gt;"",$I52&lt;&gt;0),ROUND(ROUND($I52,3)*Cenas!$B$50*Cenas!R$55,2),0),"")</f>
        <v/>
      </c>
      <c r="AB52" s="124" t="str">
        <f>IF($AO52,IF(AND($I52&lt;&gt;"",$I52&lt;&gt;0),ROUND(ROUND($I52,3)*Cenas!$B$50*Cenas!S$55,2),0),"")</f>
        <v/>
      </c>
      <c r="AC52" s="124" t="str">
        <f>IF($AO52,IF(AND($I52&lt;&gt;"",$I52&lt;&gt;0),ROUND(ROUND($I52,3)*Cenas!$B$50*Cenas!T$55,2),0),"")</f>
        <v/>
      </c>
      <c r="AD52" s="124" t="str">
        <f>IF($AO52,IF(AND($I52&lt;&gt;"",$I52&lt;&gt;0),ROUND(ROUND($I52,3)*Cenas!$B$50*Cenas!U$55,2),0),"")</f>
        <v/>
      </c>
      <c r="AE52" s="124" t="str">
        <f>IF($AO52,IF(AND($I52&lt;&gt;"",$I52&lt;&gt;0),ROUND(ROUND($I52,3)*Cenas!$B$50*Cenas!V$55,2),0),"")</f>
        <v/>
      </c>
      <c r="AF52" s="147" t="str">
        <f>IF($AO52,IF(AND($I52&lt;&gt;"",$I52&lt;&gt;0),ROUND(ROUND($I52,3)*Cenas!$B$50*Cenas!W$55,2),0),"")</f>
        <v/>
      </c>
      <c r="AH52" t="b">
        <f t="shared" si="5"/>
        <v>1</v>
      </c>
      <c r="AI52" t="b">
        <f t="shared" si="6"/>
        <v>1</v>
      </c>
      <c r="AJ52" t="e">
        <f>OR(AND(AH52,AI52,#REF!&gt;=0.74*'Daļu izvēle'!J47),NOT(AL52))</f>
        <v>#REF!</v>
      </c>
      <c r="AK52" t="e">
        <f t="shared" si="7"/>
        <v>#REF!</v>
      </c>
      <c r="AL52" t="b">
        <f>AND($A52="x",NOT(ISBLANK('Daļu izvēle'!AI47)))</f>
        <v>0</v>
      </c>
      <c r="AM52" t="b">
        <f t="shared" si="3"/>
        <v>1</v>
      </c>
      <c r="AO52" s="56" t="b">
        <f>AND($A52="x",'Daļu izvēle'!AI47&lt;&gt;"",'Daļu izvēle'!AI47&lt;&gt;0)</f>
        <v>0</v>
      </c>
      <c r="AP52" s="56" t="b">
        <f t="shared" si="8"/>
        <v>0</v>
      </c>
      <c r="AQ52" s="56" t="b">
        <f t="shared" si="9"/>
        <v>1</v>
      </c>
    </row>
    <row r="53" spans="1:43" hidden="1" x14ac:dyDescent="0.3">
      <c r="A53" s="324" t="str">
        <f>SUBSTITUTE('Daļu izvēle'!A48,"0","")</f>
        <v/>
      </c>
      <c r="B53" s="365">
        <f>'Daļu izvēle'!B48</f>
        <v>40</v>
      </c>
      <c r="C53" s="365" t="str">
        <f>'Daļu izvēle'!C48</f>
        <v>Dienvidkurzeme</v>
      </c>
      <c r="D53" s="366" t="str">
        <f>'Daļu izvēle'!D48</f>
        <v>Ventas (DK)</v>
      </c>
      <c r="E53" s="511">
        <f>'Daļu izvēle'!AI48</f>
        <v>15</v>
      </c>
      <c r="F53" s="511">
        <f>'Daļu izvēle'!AJ48</f>
        <v>0</v>
      </c>
      <c r="G53" s="131">
        <f>'Daļu izvēle'!AK48</f>
        <v>0</v>
      </c>
      <c r="H53" s="132">
        <f>'Daļu izvēle'!AL48</f>
        <v>0</v>
      </c>
      <c r="I53" s="343"/>
      <c r="J53" s="509">
        <f t="shared" si="4"/>
        <v>0</v>
      </c>
      <c r="K53" s="124" t="str">
        <f>IF($AO53,IF(AND($I53&lt;&gt;"",$I53&lt;&gt;0),ROUND(ROUND($I53,3)*Cenas!$B$50*Cenas!B$55,2),0),"")</f>
        <v/>
      </c>
      <c r="L53" s="124" t="str">
        <f>IF($AO53,IF(AND($I53&lt;&gt;"",$I53&lt;&gt;0),ROUND(ROUND($I53,3)*Cenas!$B$50*Cenas!C$55,2),0),"")</f>
        <v/>
      </c>
      <c r="M53" s="124" t="str">
        <f>IF($AO53,IF(AND($I53&lt;&gt;"",$I53&lt;&gt;0),ROUND(ROUND($I53,3)*Cenas!$B$50*Cenas!D$55,2),0),"")</f>
        <v/>
      </c>
      <c r="N53" s="124" t="str">
        <f>IF($AO53,IF(AND($I53&lt;&gt;"",$I53&lt;&gt;0),ROUND(ROUND($I53,3)*Cenas!$B$50*Cenas!E$55,2),0),"")</f>
        <v/>
      </c>
      <c r="O53" s="124" t="str">
        <f>IF($AO53,IF(AND($I53&lt;&gt;"",$I53&lt;&gt;0),ROUND(ROUND($I53,3)*Cenas!$B$50*Cenas!F$55,2),0),"")</f>
        <v/>
      </c>
      <c r="P53" s="124" t="str">
        <f>IF($AO53,IF(AND($I53&lt;&gt;"",$I53&lt;&gt;0),ROUND(ROUND($I53,3)*Cenas!$B$50*Cenas!G$55,2),0),"")</f>
        <v/>
      </c>
      <c r="Q53" s="124" t="str">
        <f>IF($AO53,IF(AND($I53&lt;&gt;"",$I53&lt;&gt;0),ROUND(ROUND($I53,3)*Cenas!$B$50*Cenas!H$55,2),0),"")</f>
        <v/>
      </c>
      <c r="R53" s="124" t="str">
        <f>IF($AO53,IF(AND($I53&lt;&gt;"",$I53&lt;&gt;0),ROUND(ROUND($I53,3)*Cenas!$B$50*Cenas!I$55,2),0),"")</f>
        <v/>
      </c>
      <c r="S53" s="124" t="str">
        <f>IF($AO53,IF(AND($I53&lt;&gt;"",$I53&lt;&gt;0),ROUND(ROUND($I53,3)*Cenas!$B$50*Cenas!J$55,2),0),"")</f>
        <v/>
      </c>
      <c r="T53" s="124" t="str">
        <f>IF($AO53,IF(AND($I53&lt;&gt;"",$I53&lt;&gt;0),ROUND(ROUND($I53,3)*Cenas!$B$50*Cenas!K$55,2),0),"")</f>
        <v/>
      </c>
      <c r="U53" s="124" t="str">
        <f>IF($AO53,IF(AND($I53&lt;&gt;"",$I53&lt;&gt;0),ROUND(ROUND($I53,3)*Cenas!$B$50*Cenas!L$55,2),0),"")</f>
        <v/>
      </c>
      <c r="V53" s="124" t="str">
        <f>IF($AO53,IF(AND($I53&lt;&gt;"",$I53&lt;&gt;0),ROUND(ROUND($I53,3)*Cenas!$B$50*Cenas!M$55,2),0),"")</f>
        <v/>
      </c>
      <c r="W53" s="124" t="str">
        <f>IF($AO53,IF(AND($I53&lt;&gt;"",$I53&lt;&gt;0),ROUND(ROUND($I53,3)*Cenas!$B$50*Cenas!N$55,2),0),"")</f>
        <v/>
      </c>
      <c r="X53" s="124" t="str">
        <f>IF($AO53,IF(AND($I53&lt;&gt;"",$I53&lt;&gt;0),ROUND(ROUND($I53,3)*Cenas!$B$50*Cenas!O$55,2),0),"")</f>
        <v/>
      </c>
      <c r="Y53" s="124" t="str">
        <f>IF($AO53,IF(AND($I53&lt;&gt;"",$I53&lt;&gt;0),ROUND(ROUND($I53,3)*Cenas!$B$50*Cenas!P$55,2),0),"")</f>
        <v/>
      </c>
      <c r="Z53" s="124" t="str">
        <f>IF($AO53,IF(AND($I53&lt;&gt;"",$I53&lt;&gt;0),ROUND(ROUND($I53,3)*Cenas!$B$50*Cenas!Q$55,2),0),"")</f>
        <v/>
      </c>
      <c r="AA53" s="124" t="str">
        <f>IF($AO53,IF(AND($I53&lt;&gt;"",$I53&lt;&gt;0),ROUND(ROUND($I53,3)*Cenas!$B$50*Cenas!R$55,2),0),"")</f>
        <v/>
      </c>
      <c r="AB53" s="124" t="str">
        <f>IF($AO53,IF(AND($I53&lt;&gt;"",$I53&lt;&gt;0),ROUND(ROUND($I53,3)*Cenas!$B$50*Cenas!S$55,2),0),"")</f>
        <v/>
      </c>
      <c r="AC53" s="124" t="str">
        <f>IF($AO53,IF(AND($I53&lt;&gt;"",$I53&lt;&gt;0),ROUND(ROUND($I53,3)*Cenas!$B$50*Cenas!T$55,2),0),"")</f>
        <v/>
      </c>
      <c r="AD53" s="124" t="str">
        <f>IF($AO53,IF(AND($I53&lt;&gt;"",$I53&lt;&gt;0),ROUND(ROUND($I53,3)*Cenas!$B$50*Cenas!U$55,2),0),"")</f>
        <v/>
      </c>
      <c r="AE53" s="124" t="str">
        <f>IF($AO53,IF(AND($I53&lt;&gt;"",$I53&lt;&gt;0),ROUND(ROUND($I53,3)*Cenas!$B$50*Cenas!V$55,2),0),"")</f>
        <v/>
      </c>
      <c r="AF53" s="147" t="str">
        <f>IF($AO53,IF(AND($I53&lt;&gt;"",$I53&lt;&gt;0),ROUND(ROUND($I53,3)*Cenas!$B$50*Cenas!W$55,2),0),"")</f>
        <v/>
      </c>
      <c r="AH53" t="b">
        <f t="shared" si="5"/>
        <v>1</v>
      </c>
      <c r="AI53" t="b">
        <f t="shared" si="6"/>
        <v>1</v>
      </c>
      <c r="AJ53" t="e">
        <f>OR(AND(AH53,AI53,#REF!&gt;=0.74*'Daļu izvēle'!J48),NOT(AL53))</f>
        <v>#REF!</v>
      </c>
      <c r="AK53" t="e">
        <f t="shared" si="7"/>
        <v>#REF!</v>
      </c>
      <c r="AL53" t="b">
        <f>AND($A53="x",NOT(ISBLANK('Daļu izvēle'!AI48)))</f>
        <v>0</v>
      </c>
      <c r="AM53" t="b">
        <f t="shared" si="3"/>
        <v>1</v>
      </c>
      <c r="AO53" s="56" t="b">
        <f>AND($A53="x",'Daļu izvēle'!AI48&lt;&gt;"",'Daļu izvēle'!AI48&lt;&gt;0)</f>
        <v>0</v>
      </c>
      <c r="AP53" s="56" t="b">
        <f t="shared" si="8"/>
        <v>0</v>
      </c>
      <c r="AQ53" s="56" t="b">
        <f t="shared" si="9"/>
        <v>1</v>
      </c>
    </row>
    <row r="54" spans="1:43" hidden="1" x14ac:dyDescent="0.3">
      <c r="A54" s="324" t="str">
        <f>SUBSTITUTE('Daļu izvēle'!A49,"0","")</f>
        <v/>
      </c>
      <c r="B54" s="365">
        <f>'Daļu izvēle'!B49</f>
        <v>41</v>
      </c>
      <c r="C54" s="365" t="str">
        <f>'Daļu izvēle'!C49</f>
        <v>Dienvidkurzeme</v>
      </c>
      <c r="D54" s="366" t="str">
        <f>'Daļu izvēle'!D49</f>
        <v>Ventas (DK)</v>
      </c>
      <c r="E54" s="511">
        <f>'Daļu izvēle'!AI49</f>
        <v>0</v>
      </c>
      <c r="F54" s="511">
        <f>'Daļu izvēle'!AJ49</f>
        <v>0</v>
      </c>
      <c r="G54" s="131">
        <f>'Daļu izvēle'!AK49</f>
        <v>0</v>
      </c>
      <c r="H54" s="132">
        <f>'Daļu izvēle'!AL49</f>
        <v>0</v>
      </c>
      <c r="I54" s="343"/>
      <c r="J54" s="509">
        <f t="shared" si="4"/>
        <v>0</v>
      </c>
      <c r="K54" s="124" t="str">
        <f>IF($AO54,IF(AND($I54&lt;&gt;"",$I54&lt;&gt;0),ROUND(ROUND($I54,3)*Cenas!$B$50*Cenas!B$55,2),0),"")</f>
        <v/>
      </c>
      <c r="L54" s="124" t="str">
        <f>IF($AO54,IF(AND($I54&lt;&gt;"",$I54&lt;&gt;0),ROUND(ROUND($I54,3)*Cenas!$B$50*Cenas!C$55,2),0),"")</f>
        <v/>
      </c>
      <c r="M54" s="124" t="str">
        <f>IF($AO54,IF(AND($I54&lt;&gt;"",$I54&lt;&gt;0),ROUND(ROUND($I54,3)*Cenas!$B$50*Cenas!D$55,2),0),"")</f>
        <v/>
      </c>
      <c r="N54" s="124" t="str">
        <f>IF($AO54,IF(AND($I54&lt;&gt;"",$I54&lt;&gt;0),ROUND(ROUND($I54,3)*Cenas!$B$50*Cenas!E$55,2),0),"")</f>
        <v/>
      </c>
      <c r="O54" s="124" t="str">
        <f>IF($AO54,IF(AND($I54&lt;&gt;"",$I54&lt;&gt;0),ROUND(ROUND($I54,3)*Cenas!$B$50*Cenas!F$55,2),0),"")</f>
        <v/>
      </c>
      <c r="P54" s="124" t="str">
        <f>IF($AO54,IF(AND($I54&lt;&gt;"",$I54&lt;&gt;0),ROUND(ROUND($I54,3)*Cenas!$B$50*Cenas!G$55,2),0),"")</f>
        <v/>
      </c>
      <c r="Q54" s="124" t="str">
        <f>IF($AO54,IF(AND($I54&lt;&gt;"",$I54&lt;&gt;0),ROUND(ROUND($I54,3)*Cenas!$B$50*Cenas!H$55,2),0),"")</f>
        <v/>
      </c>
      <c r="R54" s="124" t="str">
        <f>IF($AO54,IF(AND($I54&lt;&gt;"",$I54&lt;&gt;0),ROUND(ROUND($I54,3)*Cenas!$B$50*Cenas!I$55,2),0),"")</f>
        <v/>
      </c>
      <c r="S54" s="124" t="str">
        <f>IF($AO54,IF(AND($I54&lt;&gt;"",$I54&lt;&gt;0),ROUND(ROUND($I54,3)*Cenas!$B$50*Cenas!J$55,2),0),"")</f>
        <v/>
      </c>
      <c r="T54" s="124" t="str">
        <f>IF($AO54,IF(AND($I54&lt;&gt;"",$I54&lt;&gt;0),ROUND(ROUND($I54,3)*Cenas!$B$50*Cenas!K$55,2),0),"")</f>
        <v/>
      </c>
      <c r="U54" s="124" t="str">
        <f>IF($AO54,IF(AND($I54&lt;&gt;"",$I54&lt;&gt;0),ROUND(ROUND($I54,3)*Cenas!$B$50*Cenas!L$55,2),0),"")</f>
        <v/>
      </c>
      <c r="V54" s="124" t="str">
        <f>IF($AO54,IF(AND($I54&lt;&gt;"",$I54&lt;&gt;0),ROUND(ROUND($I54,3)*Cenas!$B$50*Cenas!M$55,2),0),"")</f>
        <v/>
      </c>
      <c r="W54" s="124" t="str">
        <f>IF($AO54,IF(AND($I54&lt;&gt;"",$I54&lt;&gt;0),ROUND(ROUND($I54,3)*Cenas!$B$50*Cenas!N$55,2),0),"")</f>
        <v/>
      </c>
      <c r="X54" s="124" t="str">
        <f>IF($AO54,IF(AND($I54&lt;&gt;"",$I54&lt;&gt;0),ROUND(ROUND($I54,3)*Cenas!$B$50*Cenas!O$55,2),0),"")</f>
        <v/>
      </c>
      <c r="Y54" s="124" t="str">
        <f>IF($AO54,IF(AND($I54&lt;&gt;"",$I54&lt;&gt;0),ROUND(ROUND($I54,3)*Cenas!$B$50*Cenas!P$55,2),0),"")</f>
        <v/>
      </c>
      <c r="Z54" s="124" t="str">
        <f>IF($AO54,IF(AND($I54&lt;&gt;"",$I54&lt;&gt;0),ROUND(ROUND($I54,3)*Cenas!$B$50*Cenas!Q$55,2),0),"")</f>
        <v/>
      </c>
      <c r="AA54" s="124" t="str">
        <f>IF($AO54,IF(AND($I54&lt;&gt;"",$I54&lt;&gt;0),ROUND(ROUND($I54,3)*Cenas!$B$50*Cenas!R$55,2),0),"")</f>
        <v/>
      </c>
      <c r="AB54" s="124" t="str">
        <f>IF($AO54,IF(AND($I54&lt;&gt;"",$I54&lt;&gt;0),ROUND(ROUND($I54,3)*Cenas!$B$50*Cenas!S$55,2),0),"")</f>
        <v/>
      </c>
      <c r="AC54" s="124" t="str">
        <f>IF($AO54,IF(AND($I54&lt;&gt;"",$I54&lt;&gt;0),ROUND(ROUND($I54,3)*Cenas!$B$50*Cenas!T$55,2),0),"")</f>
        <v/>
      </c>
      <c r="AD54" s="124" t="str">
        <f>IF($AO54,IF(AND($I54&lt;&gt;"",$I54&lt;&gt;0),ROUND(ROUND($I54,3)*Cenas!$B$50*Cenas!U$55,2),0),"")</f>
        <v/>
      </c>
      <c r="AE54" s="124" t="str">
        <f>IF($AO54,IF(AND($I54&lt;&gt;"",$I54&lt;&gt;0),ROUND(ROUND($I54,3)*Cenas!$B$50*Cenas!V$55,2),0),"")</f>
        <v/>
      </c>
      <c r="AF54" s="147" t="str">
        <f>IF($AO54,IF(AND($I54&lt;&gt;"",$I54&lt;&gt;0),ROUND(ROUND($I54,3)*Cenas!$B$50*Cenas!W$55,2),0),"")</f>
        <v/>
      </c>
      <c r="AH54" t="b">
        <f t="shared" si="5"/>
        <v>1</v>
      </c>
      <c r="AI54" t="b">
        <f t="shared" si="6"/>
        <v>1</v>
      </c>
      <c r="AJ54" t="e">
        <f>OR(AND(AH54,AI54,#REF!&gt;=0.74*'Daļu izvēle'!J49),NOT(AL54))</f>
        <v>#REF!</v>
      </c>
      <c r="AK54" t="e">
        <f t="shared" si="7"/>
        <v>#REF!</v>
      </c>
      <c r="AL54" t="b">
        <f>AND($A54="x",NOT(ISBLANK('Daļu izvēle'!AI49)))</f>
        <v>0</v>
      </c>
      <c r="AM54" t="b">
        <f t="shared" si="3"/>
        <v>1</v>
      </c>
      <c r="AO54" s="56" t="b">
        <f>AND($A54="x",'Daļu izvēle'!AI49&lt;&gt;"",'Daļu izvēle'!AI49&lt;&gt;0)</f>
        <v>0</v>
      </c>
      <c r="AP54" s="56" t="b">
        <f t="shared" si="8"/>
        <v>0</v>
      </c>
      <c r="AQ54" s="56" t="b">
        <f t="shared" si="9"/>
        <v>1</v>
      </c>
    </row>
    <row r="55" spans="1:43" hidden="1" x14ac:dyDescent="0.3">
      <c r="A55" s="324" t="str">
        <f>SUBSTITUTE('Daļu izvēle'!A50,"0","")</f>
        <v/>
      </c>
      <c r="B55" s="365">
        <f>'Daļu izvēle'!B50</f>
        <v>42</v>
      </c>
      <c r="C55" s="365" t="str">
        <f>'Daļu izvēle'!C50</f>
        <v>Dienvidkurzeme</v>
      </c>
      <c r="D55" s="366" t="str">
        <f>'Daļu izvēle'!D50</f>
        <v>Ventas (DK)</v>
      </c>
      <c r="E55" s="511">
        <f>'Daļu izvēle'!AI50</f>
        <v>0</v>
      </c>
      <c r="F55" s="511">
        <f>'Daļu izvēle'!AJ50</f>
        <v>0</v>
      </c>
      <c r="G55" s="131">
        <f>'Daļu izvēle'!AK50</f>
        <v>0</v>
      </c>
      <c r="H55" s="132">
        <f>'Daļu izvēle'!AL50</f>
        <v>0</v>
      </c>
      <c r="I55" s="343"/>
      <c r="J55" s="509">
        <f t="shared" si="4"/>
        <v>0</v>
      </c>
      <c r="K55" s="124" t="str">
        <f>IF($AO55,IF(AND($I55&lt;&gt;"",$I55&lt;&gt;0),ROUND(ROUND($I55,3)*Cenas!$B$50*Cenas!B$55,2),0),"")</f>
        <v/>
      </c>
      <c r="L55" s="124" t="str">
        <f>IF($AO55,IF(AND($I55&lt;&gt;"",$I55&lt;&gt;0),ROUND(ROUND($I55,3)*Cenas!$B$50*Cenas!C$55,2),0),"")</f>
        <v/>
      </c>
      <c r="M55" s="124" t="str">
        <f>IF($AO55,IF(AND($I55&lt;&gt;"",$I55&lt;&gt;0),ROUND(ROUND($I55,3)*Cenas!$B$50*Cenas!D$55,2),0),"")</f>
        <v/>
      </c>
      <c r="N55" s="124" t="str">
        <f>IF($AO55,IF(AND($I55&lt;&gt;"",$I55&lt;&gt;0),ROUND(ROUND($I55,3)*Cenas!$B$50*Cenas!E$55,2),0),"")</f>
        <v/>
      </c>
      <c r="O55" s="124" t="str">
        <f>IF($AO55,IF(AND($I55&lt;&gt;"",$I55&lt;&gt;0),ROUND(ROUND($I55,3)*Cenas!$B$50*Cenas!F$55,2),0),"")</f>
        <v/>
      </c>
      <c r="P55" s="124" t="str">
        <f>IF($AO55,IF(AND($I55&lt;&gt;"",$I55&lt;&gt;0),ROUND(ROUND($I55,3)*Cenas!$B$50*Cenas!G$55,2),0),"")</f>
        <v/>
      </c>
      <c r="Q55" s="124" t="str">
        <f>IF($AO55,IF(AND($I55&lt;&gt;"",$I55&lt;&gt;0),ROUND(ROUND($I55,3)*Cenas!$B$50*Cenas!H$55,2),0),"")</f>
        <v/>
      </c>
      <c r="R55" s="124" t="str">
        <f>IF($AO55,IF(AND($I55&lt;&gt;"",$I55&lt;&gt;0),ROUND(ROUND($I55,3)*Cenas!$B$50*Cenas!I$55,2),0),"")</f>
        <v/>
      </c>
      <c r="S55" s="124" t="str">
        <f>IF($AO55,IF(AND($I55&lt;&gt;"",$I55&lt;&gt;0),ROUND(ROUND($I55,3)*Cenas!$B$50*Cenas!J$55,2),0),"")</f>
        <v/>
      </c>
      <c r="T55" s="124" t="str">
        <f>IF($AO55,IF(AND($I55&lt;&gt;"",$I55&lt;&gt;0),ROUND(ROUND($I55,3)*Cenas!$B$50*Cenas!K$55,2),0),"")</f>
        <v/>
      </c>
      <c r="U55" s="124" t="str">
        <f>IF($AO55,IF(AND($I55&lt;&gt;"",$I55&lt;&gt;0),ROUND(ROUND($I55,3)*Cenas!$B$50*Cenas!L$55,2),0),"")</f>
        <v/>
      </c>
      <c r="V55" s="124" t="str">
        <f>IF($AO55,IF(AND($I55&lt;&gt;"",$I55&lt;&gt;0),ROUND(ROUND($I55,3)*Cenas!$B$50*Cenas!M$55,2),0),"")</f>
        <v/>
      </c>
      <c r="W55" s="124" t="str">
        <f>IF($AO55,IF(AND($I55&lt;&gt;"",$I55&lt;&gt;0),ROUND(ROUND($I55,3)*Cenas!$B$50*Cenas!N$55,2),0),"")</f>
        <v/>
      </c>
      <c r="X55" s="124" t="str">
        <f>IF($AO55,IF(AND($I55&lt;&gt;"",$I55&lt;&gt;0),ROUND(ROUND($I55,3)*Cenas!$B$50*Cenas!O$55,2),0),"")</f>
        <v/>
      </c>
      <c r="Y55" s="124" t="str">
        <f>IF($AO55,IF(AND($I55&lt;&gt;"",$I55&lt;&gt;0),ROUND(ROUND($I55,3)*Cenas!$B$50*Cenas!P$55,2),0),"")</f>
        <v/>
      </c>
      <c r="Z55" s="124" t="str">
        <f>IF($AO55,IF(AND($I55&lt;&gt;"",$I55&lt;&gt;0),ROUND(ROUND($I55,3)*Cenas!$B$50*Cenas!Q$55,2),0),"")</f>
        <v/>
      </c>
      <c r="AA55" s="124" t="str">
        <f>IF($AO55,IF(AND($I55&lt;&gt;"",$I55&lt;&gt;0),ROUND(ROUND($I55,3)*Cenas!$B$50*Cenas!R$55,2),0),"")</f>
        <v/>
      </c>
      <c r="AB55" s="124" t="str">
        <f>IF($AO55,IF(AND($I55&lt;&gt;"",$I55&lt;&gt;0),ROUND(ROUND($I55,3)*Cenas!$B$50*Cenas!S$55,2),0),"")</f>
        <v/>
      </c>
      <c r="AC55" s="124" t="str">
        <f>IF($AO55,IF(AND($I55&lt;&gt;"",$I55&lt;&gt;0),ROUND(ROUND($I55,3)*Cenas!$B$50*Cenas!T$55,2),0),"")</f>
        <v/>
      </c>
      <c r="AD55" s="124" t="str">
        <f>IF($AO55,IF(AND($I55&lt;&gt;"",$I55&lt;&gt;0),ROUND(ROUND($I55,3)*Cenas!$B$50*Cenas!U$55,2),0),"")</f>
        <v/>
      </c>
      <c r="AE55" s="124" t="str">
        <f>IF($AO55,IF(AND($I55&lt;&gt;"",$I55&lt;&gt;0),ROUND(ROUND($I55,3)*Cenas!$B$50*Cenas!V$55,2),0),"")</f>
        <v/>
      </c>
      <c r="AF55" s="147" t="str">
        <f>IF($AO55,IF(AND($I55&lt;&gt;"",$I55&lt;&gt;0),ROUND(ROUND($I55,3)*Cenas!$B$50*Cenas!W$55,2),0),"")</f>
        <v/>
      </c>
      <c r="AH55" t="b">
        <f t="shared" si="5"/>
        <v>1</v>
      </c>
      <c r="AI55" t="b">
        <f t="shared" si="6"/>
        <v>1</v>
      </c>
      <c r="AJ55" t="e">
        <f>OR(AND(AH55,AI55,#REF!&gt;=0.74*'Daļu izvēle'!J50),NOT(AL55))</f>
        <v>#REF!</v>
      </c>
      <c r="AK55" t="e">
        <f t="shared" si="7"/>
        <v>#REF!</v>
      </c>
      <c r="AL55" t="b">
        <f>AND($A55="x",NOT(ISBLANK('Daļu izvēle'!AI50)))</f>
        <v>0</v>
      </c>
      <c r="AM55" t="b">
        <f t="shared" si="3"/>
        <v>1</v>
      </c>
      <c r="AO55" s="56" t="b">
        <f>AND($A55="x",'Daļu izvēle'!AI50&lt;&gt;"",'Daļu izvēle'!AI50&lt;&gt;0)</f>
        <v>0</v>
      </c>
      <c r="AP55" s="56" t="b">
        <f t="shared" si="8"/>
        <v>0</v>
      </c>
      <c r="AQ55" s="56" t="b">
        <f t="shared" si="9"/>
        <v>1</v>
      </c>
    </row>
    <row r="56" spans="1:43" hidden="1" x14ac:dyDescent="0.3">
      <c r="A56" s="324" t="str">
        <f>SUBSTITUTE('Daļu izvēle'!A51,"0","")</f>
        <v/>
      </c>
      <c r="B56" s="365">
        <f>'Daļu izvēle'!B51</f>
        <v>43</v>
      </c>
      <c r="C56" s="365" t="str">
        <f>'Daļu izvēle'!C51</f>
        <v>Dienvidkurzeme</v>
      </c>
      <c r="D56" s="366" t="str">
        <f>'Daļu izvēle'!D51</f>
        <v>Remtes</v>
      </c>
      <c r="E56" s="511">
        <f>'Daļu izvēle'!AI51</f>
        <v>20</v>
      </c>
      <c r="F56" s="511">
        <f>'Daļu izvēle'!AJ51</f>
        <v>15</v>
      </c>
      <c r="G56" s="131">
        <f>'Daļu izvēle'!AK51</f>
        <v>0</v>
      </c>
      <c r="H56" s="132">
        <f>'Daļu izvēle'!AL51</f>
        <v>0</v>
      </c>
      <c r="I56" s="343"/>
      <c r="J56" s="509">
        <f t="shared" si="4"/>
        <v>0</v>
      </c>
      <c r="K56" s="124" t="str">
        <f>IF($AO56,IF(AND($I56&lt;&gt;"",$I56&lt;&gt;0),ROUND(ROUND($I56,3)*Cenas!$B$50*Cenas!B$55,2),0),"")</f>
        <v/>
      </c>
      <c r="L56" s="124" t="str">
        <f>IF($AO56,IF(AND($I56&lt;&gt;"",$I56&lt;&gt;0),ROUND(ROUND($I56,3)*Cenas!$B$50*Cenas!C$55,2),0),"")</f>
        <v/>
      </c>
      <c r="M56" s="124" t="str">
        <f>IF($AO56,IF(AND($I56&lt;&gt;"",$I56&lt;&gt;0),ROUND(ROUND($I56,3)*Cenas!$B$50*Cenas!D$55,2),0),"")</f>
        <v/>
      </c>
      <c r="N56" s="124" t="str">
        <f>IF($AO56,IF(AND($I56&lt;&gt;"",$I56&lt;&gt;0),ROUND(ROUND($I56,3)*Cenas!$B$50*Cenas!E$55,2),0),"")</f>
        <v/>
      </c>
      <c r="O56" s="124" t="str">
        <f>IF($AO56,IF(AND($I56&lt;&gt;"",$I56&lt;&gt;0),ROUND(ROUND($I56,3)*Cenas!$B$50*Cenas!F$55,2),0),"")</f>
        <v/>
      </c>
      <c r="P56" s="124" t="str">
        <f>IF($AO56,IF(AND($I56&lt;&gt;"",$I56&lt;&gt;0),ROUND(ROUND($I56,3)*Cenas!$B$50*Cenas!G$55,2),0),"")</f>
        <v/>
      </c>
      <c r="Q56" s="124" t="str">
        <f>IF($AO56,IF(AND($I56&lt;&gt;"",$I56&lt;&gt;0),ROUND(ROUND($I56,3)*Cenas!$B$50*Cenas!H$55,2),0),"")</f>
        <v/>
      </c>
      <c r="R56" s="124" t="str">
        <f>IF($AO56,IF(AND($I56&lt;&gt;"",$I56&lt;&gt;0),ROUND(ROUND($I56,3)*Cenas!$B$50*Cenas!I$55,2),0),"")</f>
        <v/>
      </c>
      <c r="S56" s="124" t="str">
        <f>IF($AO56,IF(AND($I56&lt;&gt;"",$I56&lt;&gt;0),ROUND(ROUND($I56,3)*Cenas!$B$50*Cenas!J$55,2),0),"")</f>
        <v/>
      </c>
      <c r="T56" s="124" t="str">
        <f>IF($AO56,IF(AND($I56&lt;&gt;"",$I56&lt;&gt;0),ROUND(ROUND($I56,3)*Cenas!$B$50*Cenas!K$55,2),0),"")</f>
        <v/>
      </c>
      <c r="U56" s="124" t="str">
        <f>IF($AO56,IF(AND($I56&lt;&gt;"",$I56&lt;&gt;0),ROUND(ROUND($I56,3)*Cenas!$B$50*Cenas!L$55,2),0),"")</f>
        <v/>
      </c>
      <c r="V56" s="124" t="str">
        <f>IF($AO56,IF(AND($I56&lt;&gt;"",$I56&lt;&gt;0),ROUND(ROUND($I56,3)*Cenas!$B$50*Cenas!M$55,2),0),"")</f>
        <v/>
      </c>
      <c r="W56" s="124" t="str">
        <f>IF($AO56,IF(AND($I56&lt;&gt;"",$I56&lt;&gt;0),ROUND(ROUND($I56,3)*Cenas!$B$50*Cenas!N$55,2),0),"")</f>
        <v/>
      </c>
      <c r="X56" s="124" t="str">
        <f>IF($AO56,IF(AND($I56&lt;&gt;"",$I56&lt;&gt;0),ROUND(ROUND($I56,3)*Cenas!$B$50*Cenas!O$55,2),0),"")</f>
        <v/>
      </c>
      <c r="Y56" s="124" t="str">
        <f>IF($AO56,IF(AND($I56&lt;&gt;"",$I56&lt;&gt;0),ROUND(ROUND($I56,3)*Cenas!$B$50*Cenas!P$55,2),0),"")</f>
        <v/>
      </c>
      <c r="Z56" s="124" t="str">
        <f>IF($AO56,IF(AND($I56&lt;&gt;"",$I56&lt;&gt;0),ROUND(ROUND($I56,3)*Cenas!$B$50*Cenas!Q$55,2),0),"")</f>
        <v/>
      </c>
      <c r="AA56" s="124" t="str">
        <f>IF($AO56,IF(AND($I56&lt;&gt;"",$I56&lt;&gt;0),ROUND(ROUND($I56,3)*Cenas!$B$50*Cenas!R$55,2),0),"")</f>
        <v/>
      </c>
      <c r="AB56" s="124" t="str">
        <f>IF($AO56,IF(AND($I56&lt;&gt;"",$I56&lt;&gt;0),ROUND(ROUND($I56,3)*Cenas!$B$50*Cenas!S$55,2),0),"")</f>
        <v/>
      </c>
      <c r="AC56" s="124" t="str">
        <f>IF($AO56,IF(AND($I56&lt;&gt;"",$I56&lt;&gt;0),ROUND(ROUND($I56,3)*Cenas!$B$50*Cenas!T$55,2),0),"")</f>
        <v/>
      </c>
      <c r="AD56" s="124" t="str">
        <f>IF($AO56,IF(AND($I56&lt;&gt;"",$I56&lt;&gt;0),ROUND(ROUND($I56,3)*Cenas!$B$50*Cenas!U$55,2),0),"")</f>
        <v/>
      </c>
      <c r="AE56" s="124" t="str">
        <f>IF($AO56,IF(AND($I56&lt;&gt;"",$I56&lt;&gt;0),ROUND(ROUND($I56,3)*Cenas!$B$50*Cenas!V$55,2),0),"")</f>
        <v/>
      </c>
      <c r="AF56" s="147" t="str">
        <f>IF($AO56,IF(AND($I56&lt;&gt;"",$I56&lt;&gt;0),ROUND(ROUND($I56,3)*Cenas!$B$50*Cenas!W$55,2),0),"")</f>
        <v/>
      </c>
      <c r="AH56" t="b">
        <f t="shared" si="5"/>
        <v>1</v>
      </c>
      <c r="AI56" t="b">
        <f t="shared" si="6"/>
        <v>1</v>
      </c>
      <c r="AJ56" t="e">
        <f>OR(AND(AH56,AI56,#REF!&gt;=0.74*'Daļu izvēle'!J51),NOT(AL56))</f>
        <v>#REF!</v>
      </c>
      <c r="AK56" t="e">
        <f t="shared" si="7"/>
        <v>#REF!</v>
      </c>
      <c r="AL56" t="b">
        <f>AND($A56="x",NOT(ISBLANK('Daļu izvēle'!AI51)))</f>
        <v>0</v>
      </c>
      <c r="AM56" t="b">
        <f t="shared" si="3"/>
        <v>1</v>
      </c>
      <c r="AO56" s="56" t="b">
        <f>AND($A56="x",'Daļu izvēle'!AI51&lt;&gt;"",'Daļu izvēle'!AI51&lt;&gt;0)</f>
        <v>0</v>
      </c>
      <c r="AP56" s="56" t="b">
        <f t="shared" si="8"/>
        <v>0</v>
      </c>
      <c r="AQ56" s="56" t="b">
        <f t="shared" si="9"/>
        <v>1</v>
      </c>
    </row>
    <row r="57" spans="1:43" hidden="1" x14ac:dyDescent="0.3">
      <c r="A57" s="324" t="str">
        <f>SUBSTITUTE('Daļu izvēle'!A52,"0","")</f>
        <v/>
      </c>
      <c r="B57" s="365">
        <f>'Daļu izvēle'!B52</f>
        <v>44</v>
      </c>
      <c r="C57" s="365" t="str">
        <f>'Daļu izvēle'!C52</f>
        <v>Dienvidkurzeme</v>
      </c>
      <c r="D57" s="366" t="str">
        <f>'Daļu izvēle'!D52</f>
        <v>Remtes</v>
      </c>
      <c r="E57" s="511">
        <f>'Daļu izvēle'!AI52</f>
        <v>0</v>
      </c>
      <c r="F57" s="511">
        <f>'Daļu izvēle'!AJ52</f>
        <v>0</v>
      </c>
      <c r="G57" s="131">
        <f>'Daļu izvēle'!AK52</f>
        <v>0</v>
      </c>
      <c r="H57" s="132">
        <f>'Daļu izvēle'!AL52</f>
        <v>0</v>
      </c>
      <c r="I57" s="343"/>
      <c r="J57" s="509">
        <f t="shared" si="4"/>
        <v>0</v>
      </c>
      <c r="K57" s="124" t="str">
        <f>IF($AO57,IF(AND($I57&lt;&gt;"",$I57&lt;&gt;0),ROUND(ROUND($I57,3)*Cenas!$B$50*Cenas!B$55,2),0),"")</f>
        <v/>
      </c>
      <c r="L57" s="124" t="str">
        <f>IF($AO57,IF(AND($I57&lt;&gt;"",$I57&lt;&gt;0),ROUND(ROUND($I57,3)*Cenas!$B$50*Cenas!C$55,2),0),"")</f>
        <v/>
      </c>
      <c r="M57" s="124" t="str">
        <f>IF($AO57,IF(AND($I57&lt;&gt;"",$I57&lt;&gt;0),ROUND(ROUND($I57,3)*Cenas!$B$50*Cenas!D$55,2),0),"")</f>
        <v/>
      </c>
      <c r="N57" s="124" t="str">
        <f>IF($AO57,IF(AND($I57&lt;&gt;"",$I57&lt;&gt;0),ROUND(ROUND($I57,3)*Cenas!$B$50*Cenas!E$55,2),0),"")</f>
        <v/>
      </c>
      <c r="O57" s="124" t="str">
        <f>IF($AO57,IF(AND($I57&lt;&gt;"",$I57&lt;&gt;0),ROUND(ROUND($I57,3)*Cenas!$B$50*Cenas!F$55,2),0),"")</f>
        <v/>
      </c>
      <c r="P57" s="124" t="str">
        <f>IF($AO57,IF(AND($I57&lt;&gt;"",$I57&lt;&gt;0),ROUND(ROUND($I57,3)*Cenas!$B$50*Cenas!G$55,2),0),"")</f>
        <v/>
      </c>
      <c r="Q57" s="124" t="str">
        <f>IF($AO57,IF(AND($I57&lt;&gt;"",$I57&lt;&gt;0),ROUND(ROUND($I57,3)*Cenas!$B$50*Cenas!H$55,2),0),"")</f>
        <v/>
      </c>
      <c r="R57" s="124" t="str">
        <f>IF($AO57,IF(AND($I57&lt;&gt;"",$I57&lt;&gt;0),ROUND(ROUND($I57,3)*Cenas!$B$50*Cenas!I$55,2),0),"")</f>
        <v/>
      </c>
      <c r="S57" s="124" t="str">
        <f>IF($AO57,IF(AND($I57&lt;&gt;"",$I57&lt;&gt;0),ROUND(ROUND($I57,3)*Cenas!$B$50*Cenas!J$55,2),0),"")</f>
        <v/>
      </c>
      <c r="T57" s="124" t="str">
        <f>IF($AO57,IF(AND($I57&lt;&gt;"",$I57&lt;&gt;0),ROUND(ROUND($I57,3)*Cenas!$B$50*Cenas!K$55,2),0),"")</f>
        <v/>
      </c>
      <c r="U57" s="124" t="str">
        <f>IF($AO57,IF(AND($I57&lt;&gt;"",$I57&lt;&gt;0),ROUND(ROUND($I57,3)*Cenas!$B$50*Cenas!L$55,2),0),"")</f>
        <v/>
      </c>
      <c r="V57" s="124" t="str">
        <f>IF($AO57,IF(AND($I57&lt;&gt;"",$I57&lt;&gt;0),ROUND(ROUND($I57,3)*Cenas!$B$50*Cenas!M$55,2),0),"")</f>
        <v/>
      </c>
      <c r="W57" s="124" t="str">
        <f>IF($AO57,IF(AND($I57&lt;&gt;"",$I57&lt;&gt;0),ROUND(ROUND($I57,3)*Cenas!$B$50*Cenas!N$55,2),0),"")</f>
        <v/>
      </c>
      <c r="X57" s="124" t="str">
        <f>IF($AO57,IF(AND($I57&lt;&gt;"",$I57&lt;&gt;0),ROUND(ROUND($I57,3)*Cenas!$B$50*Cenas!O$55,2),0),"")</f>
        <v/>
      </c>
      <c r="Y57" s="124" t="str">
        <f>IF($AO57,IF(AND($I57&lt;&gt;"",$I57&lt;&gt;0),ROUND(ROUND($I57,3)*Cenas!$B$50*Cenas!P$55,2),0),"")</f>
        <v/>
      </c>
      <c r="Z57" s="124" t="str">
        <f>IF($AO57,IF(AND($I57&lt;&gt;"",$I57&lt;&gt;0),ROUND(ROUND($I57,3)*Cenas!$B$50*Cenas!Q$55,2),0),"")</f>
        <v/>
      </c>
      <c r="AA57" s="124" t="str">
        <f>IF($AO57,IF(AND($I57&lt;&gt;"",$I57&lt;&gt;0),ROUND(ROUND($I57,3)*Cenas!$B$50*Cenas!R$55,2),0),"")</f>
        <v/>
      </c>
      <c r="AB57" s="124" t="str">
        <f>IF($AO57,IF(AND($I57&lt;&gt;"",$I57&lt;&gt;0),ROUND(ROUND($I57,3)*Cenas!$B$50*Cenas!S$55,2),0),"")</f>
        <v/>
      </c>
      <c r="AC57" s="124" t="str">
        <f>IF($AO57,IF(AND($I57&lt;&gt;"",$I57&lt;&gt;0),ROUND(ROUND($I57,3)*Cenas!$B$50*Cenas!T$55,2),0),"")</f>
        <v/>
      </c>
      <c r="AD57" s="124" t="str">
        <f>IF($AO57,IF(AND($I57&lt;&gt;"",$I57&lt;&gt;0),ROUND(ROUND($I57,3)*Cenas!$B$50*Cenas!U$55,2),0),"")</f>
        <v/>
      </c>
      <c r="AE57" s="124" t="str">
        <f>IF($AO57,IF(AND($I57&lt;&gt;"",$I57&lt;&gt;0),ROUND(ROUND($I57,3)*Cenas!$B$50*Cenas!V$55,2),0),"")</f>
        <v/>
      </c>
      <c r="AF57" s="147" t="str">
        <f>IF($AO57,IF(AND($I57&lt;&gt;"",$I57&lt;&gt;0),ROUND(ROUND($I57,3)*Cenas!$B$50*Cenas!W$55,2),0),"")</f>
        <v/>
      </c>
      <c r="AH57" t="b">
        <f t="shared" si="5"/>
        <v>1</v>
      </c>
      <c r="AI57" t="b">
        <f t="shared" si="6"/>
        <v>1</v>
      </c>
      <c r="AJ57" t="e">
        <f>OR(AND(AH57,AI57,#REF!&gt;=0.74*'Daļu izvēle'!J52),NOT(AL57))</f>
        <v>#REF!</v>
      </c>
      <c r="AK57" t="e">
        <f t="shared" si="7"/>
        <v>#REF!</v>
      </c>
      <c r="AL57" t="b">
        <f>AND($A57="x",NOT(ISBLANK('Daļu izvēle'!AI52)))</f>
        <v>0</v>
      </c>
      <c r="AM57" t="b">
        <f t="shared" si="3"/>
        <v>1</v>
      </c>
      <c r="AO57" s="56" t="b">
        <f>AND($A57="x",'Daļu izvēle'!AI52&lt;&gt;"",'Daļu izvēle'!AI52&lt;&gt;0)</f>
        <v>0</v>
      </c>
      <c r="AP57" s="56" t="b">
        <f t="shared" si="8"/>
        <v>0</v>
      </c>
      <c r="AQ57" s="56" t="b">
        <f t="shared" si="9"/>
        <v>1</v>
      </c>
    </row>
    <row r="58" spans="1:43" hidden="1" x14ac:dyDescent="0.3">
      <c r="A58" s="324" t="str">
        <f>SUBSTITUTE('Daļu izvēle'!A53,"0","")</f>
        <v/>
      </c>
      <c r="B58" s="365">
        <f>'Daļu izvēle'!B53</f>
        <v>45</v>
      </c>
      <c r="C58" s="365" t="str">
        <f>'Daļu izvēle'!C53</f>
        <v>Dienvidkurzeme</v>
      </c>
      <c r="D58" s="366" t="str">
        <f>'Daļu izvēle'!D53</f>
        <v>Remtes</v>
      </c>
      <c r="E58" s="511">
        <f>'Daļu izvēle'!AI53</f>
        <v>0</v>
      </c>
      <c r="F58" s="511">
        <f>'Daļu izvēle'!AJ53</f>
        <v>0</v>
      </c>
      <c r="G58" s="131">
        <f>'Daļu izvēle'!AK53</f>
        <v>0</v>
      </c>
      <c r="H58" s="132">
        <f>'Daļu izvēle'!AL53</f>
        <v>0</v>
      </c>
      <c r="I58" s="343"/>
      <c r="J58" s="509">
        <f t="shared" si="4"/>
        <v>0</v>
      </c>
      <c r="K58" s="124" t="str">
        <f>IF($AO58,IF(AND($I58&lt;&gt;"",$I58&lt;&gt;0),ROUND(ROUND($I58,3)*Cenas!$B$50*Cenas!B$55,2),0),"")</f>
        <v/>
      </c>
      <c r="L58" s="124" t="str">
        <f>IF($AO58,IF(AND($I58&lt;&gt;"",$I58&lt;&gt;0),ROUND(ROUND($I58,3)*Cenas!$B$50*Cenas!C$55,2),0),"")</f>
        <v/>
      </c>
      <c r="M58" s="124" t="str">
        <f>IF($AO58,IF(AND($I58&lt;&gt;"",$I58&lt;&gt;0),ROUND(ROUND($I58,3)*Cenas!$B$50*Cenas!D$55,2),0),"")</f>
        <v/>
      </c>
      <c r="N58" s="124" t="str">
        <f>IF($AO58,IF(AND($I58&lt;&gt;"",$I58&lt;&gt;0),ROUND(ROUND($I58,3)*Cenas!$B$50*Cenas!E$55,2),0),"")</f>
        <v/>
      </c>
      <c r="O58" s="124" t="str">
        <f>IF($AO58,IF(AND($I58&lt;&gt;"",$I58&lt;&gt;0),ROUND(ROUND($I58,3)*Cenas!$B$50*Cenas!F$55,2),0),"")</f>
        <v/>
      </c>
      <c r="P58" s="124" t="str">
        <f>IF($AO58,IF(AND($I58&lt;&gt;"",$I58&lt;&gt;0),ROUND(ROUND($I58,3)*Cenas!$B$50*Cenas!G$55,2),0),"")</f>
        <v/>
      </c>
      <c r="Q58" s="124" t="str">
        <f>IF($AO58,IF(AND($I58&lt;&gt;"",$I58&lt;&gt;0),ROUND(ROUND($I58,3)*Cenas!$B$50*Cenas!H$55,2),0),"")</f>
        <v/>
      </c>
      <c r="R58" s="124" t="str">
        <f>IF($AO58,IF(AND($I58&lt;&gt;"",$I58&lt;&gt;0),ROUND(ROUND($I58,3)*Cenas!$B$50*Cenas!I$55,2),0),"")</f>
        <v/>
      </c>
      <c r="S58" s="124" t="str">
        <f>IF($AO58,IF(AND($I58&lt;&gt;"",$I58&lt;&gt;0),ROUND(ROUND($I58,3)*Cenas!$B$50*Cenas!J$55,2),0),"")</f>
        <v/>
      </c>
      <c r="T58" s="124" t="str">
        <f>IF($AO58,IF(AND($I58&lt;&gt;"",$I58&lt;&gt;0),ROUND(ROUND($I58,3)*Cenas!$B$50*Cenas!K$55,2),0),"")</f>
        <v/>
      </c>
      <c r="U58" s="124" t="str">
        <f>IF($AO58,IF(AND($I58&lt;&gt;"",$I58&lt;&gt;0),ROUND(ROUND($I58,3)*Cenas!$B$50*Cenas!L$55,2),0),"")</f>
        <v/>
      </c>
      <c r="V58" s="124" t="str">
        <f>IF($AO58,IF(AND($I58&lt;&gt;"",$I58&lt;&gt;0),ROUND(ROUND($I58,3)*Cenas!$B$50*Cenas!M$55,2),0),"")</f>
        <v/>
      </c>
      <c r="W58" s="124" t="str">
        <f>IF($AO58,IF(AND($I58&lt;&gt;"",$I58&lt;&gt;0),ROUND(ROUND($I58,3)*Cenas!$B$50*Cenas!N$55,2),0),"")</f>
        <v/>
      </c>
      <c r="X58" s="124" t="str">
        <f>IF($AO58,IF(AND($I58&lt;&gt;"",$I58&lt;&gt;0),ROUND(ROUND($I58,3)*Cenas!$B$50*Cenas!O$55,2),0),"")</f>
        <v/>
      </c>
      <c r="Y58" s="124" t="str">
        <f>IF($AO58,IF(AND($I58&lt;&gt;"",$I58&lt;&gt;0),ROUND(ROUND($I58,3)*Cenas!$B$50*Cenas!P$55,2),0),"")</f>
        <v/>
      </c>
      <c r="Z58" s="124" t="str">
        <f>IF($AO58,IF(AND($I58&lt;&gt;"",$I58&lt;&gt;0),ROUND(ROUND($I58,3)*Cenas!$B$50*Cenas!Q$55,2),0),"")</f>
        <v/>
      </c>
      <c r="AA58" s="124" t="str">
        <f>IF($AO58,IF(AND($I58&lt;&gt;"",$I58&lt;&gt;0),ROUND(ROUND($I58,3)*Cenas!$B$50*Cenas!R$55,2),0),"")</f>
        <v/>
      </c>
      <c r="AB58" s="124" t="str">
        <f>IF($AO58,IF(AND($I58&lt;&gt;"",$I58&lt;&gt;0),ROUND(ROUND($I58,3)*Cenas!$B$50*Cenas!S$55,2),0),"")</f>
        <v/>
      </c>
      <c r="AC58" s="124" t="str">
        <f>IF($AO58,IF(AND($I58&lt;&gt;"",$I58&lt;&gt;0),ROUND(ROUND($I58,3)*Cenas!$B$50*Cenas!T$55,2),0),"")</f>
        <v/>
      </c>
      <c r="AD58" s="124" t="str">
        <f>IF($AO58,IF(AND($I58&lt;&gt;"",$I58&lt;&gt;0),ROUND(ROUND($I58,3)*Cenas!$B$50*Cenas!U$55,2),0),"")</f>
        <v/>
      </c>
      <c r="AE58" s="124" t="str">
        <f>IF($AO58,IF(AND($I58&lt;&gt;"",$I58&lt;&gt;0),ROUND(ROUND($I58,3)*Cenas!$B$50*Cenas!V$55,2),0),"")</f>
        <v/>
      </c>
      <c r="AF58" s="147" t="str">
        <f>IF($AO58,IF(AND($I58&lt;&gt;"",$I58&lt;&gt;0),ROUND(ROUND($I58,3)*Cenas!$B$50*Cenas!W$55,2),0),"")</f>
        <v/>
      </c>
      <c r="AH58" t="b">
        <f t="shared" si="5"/>
        <v>1</v>
      </c>
      <c r="AI58" t="b">
        <f t="shared" si="6"/>
        <v>1</v>
      </c>
      <c r="AJ58" t="e">
        <f>OR(AND(AH58,AI58,#REF!&gt;=0.74*'Daļu izvēle'!J53),NOT(AL58))</f>
        <v>#REF!</v>
      </c>
      <c r="AK58" t="e">
        <f t="shared" si="7"/>
        <v>#REF!</v>
      </c>
      <c r="AL58" t="b">
        <f>AND($A58="x",NOT(ISBLANK('Daļu izvēle'!AI53)))</f>
        <v>0</v>
      </c>
      <c r="AM58" t="b">
        <f t="shared" si="3"/>
        <v>1</v>
      </c>
      <c r="AO58" s="56" t="b">
        <f>AND($A58="x",'Daļu izvēle'!AI53&lt;&gt;"",'Daļu izvēle'!AI53&lt;&gt;0)</f>
        <v>0</v>
      </c>
      <c r="AP58" s="56" t="b">
        <f t="shared" si="8"/>
        <v>0</v>
      </c>
      <c r="AQ58" s="56" t="b">
        <f t="shared" si="9"/>
        <v>1</v>
      </c>
    </row>
    <row r="59" spans="1:43" hidden="1" x14ac:dyDescent="0.3">
      <c r="A59" s="324" t="str">
        <f>SUBSTITUTE('Daļu izvēle'!A54,"0","")</f>
        <v/>
      </c>
      <c r="B59" s="365">
        <f>'Daļu izvēle'!B54</f>
        <v>46</v>
      </c>
      <c r="C59" s="365" t="str">
        <f>'Daļu izvēle'!C54</f>
        <v>Dienvidkurzeme</v>
      </c>
      <c r="D59" s="366" t="str">
        <f>'Daļu izvēle'!D54</f>
        <v>Remtes</v>
      </c>
      <c r="E59" s="511">
        <f>'Daļu izvēle'!AI54</f>
        <v>0</v>
      </c>
      <c r="F59" s="511">
        <f>'Daļu izvēle'!AJ54</f>
        <v>0</v>
      </c>
      <c r="G59" s="131">
        <f>'Daļu izvēle'!AK54</f>
        <v>0</v>
      </c>
      <c r="H59" s="132">
        <f>'Daļu izvēle'!AL54</f>
        <v>0</v>
      </c>
      <c r="I59" s="343"/>
      <c r="J59" s="509">
        <f t="shared" si="4"/>
        <v>0</v>
      </c>
      <c r="K59" s="124" t="str">
        <f>IF($AO59,IF(AND($I59&lt;&gt;"",$I59&lt;&gt;0),ROUND(ROUND($I59,3)*Cenas!$B$50*Cenas!B$55,2),0),"")</f>
        <v/>
      </c>
      <c r="L59" s="124" t="str">
        <f>IF($AO59,IF(AND($I59&lt;&gt;"",$I59&lt;&gt;0),ROUND(ROUND($I59,3)*Cenas!$B$50*Cenas!C$55,2),0),"")</f>
        <v/>
      </c>
      <c r="M59" s="124" t="str">
        <f>IF($AO59,IF(AND($I59&lt;&gt;"",$I59&lt;&gt;0),ROUND(ROUND($I59,3)*Cenas!$B$50*Cenas!D$55,2),0),"")</f>
        <v/>
      </c>
      <c r="N59" s="124" t="str">
        <f>IF($AO59,IF(AND($I59&lt;&gt;"",$I59&lt;&gt;0),ROUND(ROUND($I59,3)*Cenas!$B$50*Cenas!E$55,2),0),"")</f>
        <v/>
      </c>
      <c r="O59" s="124" t="str">
        <f>IF($AO59,IF(AND($I59&lt;&gt;"",$I59&lt;&gt;0),ROUND(ROUND($I59,3)*Cenas!$B$50*Cenas!F$55,2),0),"")</f>
        <v/>
      </c>
      <c r="P59" s="124" t="str">
        <f>IF($AO59,IF(AND($I59&lt;&gt;"",$I59&lt;&gt;0),ROUND(ROUND($I59,3)*Cenas!$B$50*Cenas!G$55,2),0),"")</f>
        <v/>
      </c>
      <c r="Q59" s="124" t="str">
        <f>IF($AO59,IF(AND($I59&lt;&gt;"",$I59&lt;&gt;0),ROUND(ROUND($I59,3)*Cenas!$B$50*Cenas!H$55,2),0),"")</f>
        <v/>
      </c>
      <c r="R59" s="124" t="str">
        <f>IF($AO59,IF(AND($I59&lt;&gt;"",$I59&lt;&gt;0),ROUND(ROUND($I59,3)*Cenas!$B$50*Cenas!I$55,2),0),"")</f>
        <v/>
      </c>
      <c r="S59" s="124" t="str">
        <f>IF($AO59,IF(AND($I59&lt;&gt;"",$I59&lt;&gt;0),ROUND(ROUND($I59,3)*Cenas!$B$50*Cenas!J$55,2),0),"")</f>
        <v/>
      </c>
      <c r="T59" s="124" t="str">
        <f>IF($AO59,IF(AND($I59&lt;&gt;"",$I59&lt;&gt;0),ROUND(ROUND($I59,3)*Cenas!$B$50*Cenas!K$55,2),0),"")</f>
        <v/>
      </c>
      <c r="U59" s="124" t="str">
        <f>IF($AO59,IF(AND($I59&lt;&gt;"",$I59&lt;&gt;0),ROUND(ROUND($I59,3)*Cenas!$B$50*Cenas!L$55,2),0),"")</f>
        <v/>
      </c>
      <c r="V59" s="124" t="str">
        <f>IF($AO59,IF(AND($I59&lt;&gt;"",$I59&lt;&gt;0),ROUND(ROUND($I59,3)*Cenas!$B$50*Cenas!M$55,2),0),"")</f>
        <v/>
      </c>
      <c r="W59" s="124" t="str">
        <f>IF($AO59,IF(AND($I59&lt;&gt;"",$I59&lt;&gt;0),ROUND(ROUND($I59,3)*Cenas!$B$50*Cenas!N$55,2),0),"")</f>
        <v/>
      </c>
      <c r="X59" s="124" t="str">
        <f>IF($AO59,IF(AND($I59&lt;&gt;"",$I59&lt;&gt;0),ROUND(ROUND($I59,3)*Cenas!$B$50*Cenas!O$55,2),0),"")</f>
        <v/>
      </c>
      <c r="Y59" s="124" t="str">
        <f>IF($AO59,IF(AND($I59&lt;&gt;"",$I59&lt;&gt;0),ROUND(ROUND($I59,3)*Cenas!$B$50*Cenas!P$55,2),0),"")</f>
        <v/>
      </c>
      <c r="Z59" s="124" t="str">
        <f>IF($AO59,IF(AND($I59&lt;&gt;"",$I59&lt;&gt;0),ROUND(ROUND($I59,3)*Cenas!$B$50*Cenas!Q$55,2),0),"")</f>
        <v/>
      </c>
      <c r="AA59" s="124" t="str">
        <f>IF($AO59,IF(AND($I59&lt;&gt;"",$I59&lt;&gt;0),ROUND(ROUND($I59,3)*Cenas!$B$50*Cenas!R$55,2),0),"")</f>
        <v/>
      </c>
      <c r="AB59" s="124" t="str">
        <f>IF($AO59,IF(AND($I59&lt;&gt;"",$I59&lt;&gt;0),ROUND(ROUND($I59,3)*Cenas!$B$50*Cenas!S$55,2),0),"")</f>
        <v/>
      </c>
      <c r="AC59" s="124" t="str">
        <f>IF($AO59,IF(AND($I59&lt;&gt;"",$I59&lt;&gt;0),ROUND(ROUND($I59,3)*Cenas!$B$50*Cenas!T$55,2),0),"")</f>
        <v/>
      </c>
      <c r="AD59" s="124" t="str">
        <f>IF($AO59,IF(AND($I59&lt;&gt;"",$I59&lt;&gt;0),ROUND(ROUND($I59,3)*Cenas!$B$50*Cenas!U$55,2),0),"")</f>
        <v/>
      </c>
      <c r="AE59" s="124" t="str">
        <f>IF($AO59,IF(AND($I59&lt;&gt;"",$I59&lt;&gt;0),ROUND(ROUND($I59,3)*Cenas!$B$50*Cenas!V$55,2),0),"")</f>
        <v/>
      </c>
      <c r="AF59" s="147" t="str">
        <f>IF($AO59,IF(AND($I59&lt;&gt;"",$I59&lt;&gt;0),ROUND(ROUND($I59,3)*Cenas!$B$50*Cenas!W$55,2),0),"")</f>
        <v/>
      </c>
      <c r="AH59" t="b">
        <f t="shared" si="5"/>
        <v>1</v>
      </c>
      <c r="AI59" t="b">
        <f t="shared" si="6"/>
        <v>1</v>
      </c>
      <c r="AJ59" t="e">
        <f>OR(AND(AH59,AI59,#REF!&gt;=0.74*'Daļu izvēle'!J54),NOT(AL59))</f>
        <v>#REF!</v>
      </c>
      <c r="AK59" t="e">
        <f t="shared" si="7"/>
        <v>#REF!</v>
      </c>
      <c r="AL59" t="b">
        <f>AND($A59="x",NOT(ISBLANK('Daļu izvēle'!AI54)))</f>
        <v>0</v>
      </c>
      <c r="AM59" t="b">
        <f t="shared" si="3"/>
        <v>1</v>
      </c>
      <c r="AO59" s="56" t="b">
        <f>AND($A59="x",'Daļu izvēle'!AI54&lt;&gt;"",'Daļu izvēle'!AI54&lt;&gt;0)</f>
        <v>0</v>
      </c>
      <c r="AP59" s="56" t="b">
        <f t="shared" si="8"/>
        <v>0</v>
      </c>
      <c r="AQ59" s="56" t="b">
        <f t="shared" si="9"/>
        <v>1</v>
      </c>
    </row>
    <row r="60" spans="1:43" hidden="1" x14ac:dyDescent="0.3">
      <c r="A60" s="324" t="str">
        <f>SUBSTITUTE('Daļu izvēle'!A55,"0","")</f>
        <v/>
      </c>
      <c r="B60" s="365">
        <f>'Daļu izvēle'!B55</f>
        <v>47</v>
      </c>
      <c r="C60" s="365" t="str">
        <f>'Daļu izvēle'!C55</f>
        <v>Dienvidkurzeme</v>
      </c>
      <c r="D60" s="366" t="str">
        <f>'Daļu izvēle'!D55</f>
        <v>Grobiņas</v>
      </c>
      <c r="E60" s="511">
        <f>'Daļu izvēle'!AI55</f>
        <v>5</v>
      </c>
      <c r="F60" s="511">
        <f>'Daļu izvēle'!AJ55</f>
        <v>5</v>
      </c>
      <c r="G60" s="131">
        <f>'Daļu izvēle'!AK55</f>
        <v>0</v>
      </c>
      <c r="H60" s="132">
        <f>'Daļu izvēle'!AL55</f>
        <v>0</v>
      </c>
      <c r="I60" s="343"/>
      <c r="J60" s="509">
        <f t="shared" si="4"/>
        <v>0</v>
      </c>
      <c r="K60" s="124" t="str">
        <f>IF($AO60,IF(AND($I60&lt;&gt;"",$I60&lt;&gt;0),ROUND(ROUND($I60,3)*Cenas!$B$50*Cenas!B$55,2),0),"")</f>
        <v/>
      </c>
      <c r="L60" s="124" t="str">
        <f>IF($AO60,IF(AND($I60&lt;&gt;"",$I60&lt;&gt;0),ROUND(ROUND($I60,3)*Cenas!$B$50*Cenas!C$55,2),0),"")</f>
        <v/>
      </c>
      <c r="M60" s="124" t="str">
        <f>IF($AO60,IF(AND($I60&lt;&gt;"",$I60&lt;&gt;0),ROUND(ROUND($I60,3)*Cenas!$B$50*Cenas!D$55,2),0),"")</f>
        <v/>
      </c>
      <c r="N60" s="124" t="str">
        <f>IF($AO60,IF(AND($I60&lt;&gt;"",$I60&lt;&gt;0),ROUND(ROUND($I60,3)*Cenas!$B$50*Cenas!E$55,2),0),"")</f>
        <v/>
      </c>
      <c r="O60" s="124" t="str">
        <f>IF($AO60,IF(AND($I60&lt;&gt;"",$I60&lt;&gt;0),ROUND(ROUND($I60,3)*Cenas!$B$50*Cenas!F$55,2),0),"")</f>
        <v/>
      </c>
      <c r="P60" s="124" t="str">
        <f>IF($AO60,IF(AND($I60&lt;&gt;"",$I60&lt;&gt;0),ROUND(ROUND($I60,3)*Cenas!$B$50*Cenas!G$55,2),0),"")</f>
        <v/>
      </c>
      <c r="Q60" s="124" t="str">
        <f>IF($AO60,IF(AND($I60&lt;&gt;"",$I60&lt;&gt;0),ROUND(ROUND($I60,3)*Cenas!$B$50*Cenas!H$55,2),0),"")</f>
        <v/>
      </c>
      <c r="R60" s="124" t="str">
        <f>IF($AO60,IF(AND($I60&lt;&gt;"",$I60&lt;&gt;0),ROUND(ROUND($I60,3)*Cenas!$B$50*Cenas!I$55,2),0),"")</f>
        <v/>
      </c>
      <c r="S60" s="124" t="str">
        <f>IF($AO60,IF(AND($I60&lt;&gt;"",$I60&lt;&gt;0),ROUND(ROUND($I60,3)*Cenas!$B$50*Cenas!J$55,2),0),"")</f>
        <v/>
      </c>
      <c r="T60" s="124" t="str">
        <f>IF($AO60,IF(AND($I60&lt;&gt;"",$I60&lt;&gt;0),ROUND(ROUND($I60,3)*Cenas!$B$50*Cenas!K$55,2),0),"")</f>
        <v/>
      </c>
      <c r="U60" s="124" t="str">
        <f>IF($AO60,IF(AND($I60&lt;&gt;"",$I60&lt;&gt;0),ROUND(ROUND($I60,3)*Cenas!$B$50*Cenas!L$55,2),0),"")</f>
        <v/>
      </c>
      <c r="V60" s="124" t="str">
        <f>IF($AO60,IF(AND($I60&lt;&gt;"",$I60&lt;&gt;0),ROUND(ROUND($I60,3)*Cenas!$B$50*Cenas!M$55,2),0),"")</f>
        <v/>
      </c>
      <c r="W60" s="124" t="str">
        <f>IF($AO60,IF(AND($I60&lt;&gt;"",$I60&lt;&gt;0),ROUND(ROUND($I60,3)*Cenas!$B$50*Cenas!N$55,2),0),"")</f>
        <v/>
      </c>
      <c r="X60" s="124" t="str">
        <f>IF($AO60,IF(AND($I60&lt;&gt;"",$I60&lt;&gt;0),ROUND(ROUND($I60,3)*Cenas!$B$50*Cenas!O$55,2),0),"")</f>
        <v/>
      </c>
      <c r="Y60" s="124" t="str">
        <f>IF($AO60,IF(AND($I60&lt;&gt;"",$I60&lt;&gt;0),ROUND(ROUND($I60,3)*Cenas!$B$50*Cenas!P$55,2),0),"")</f>
        <v/>
      </c>
      <c r="Z60" s="124" t="str">
        <f>IF($AO60,IF(AND($I60&lt;&gt;"",$I60&lt;&gt;0),ROUND(ROUND($I60,3)*Cenas!$B$50*Cenas!Q$55,2),0),"")</f>
        <v/>
      </c>
      <c r="AA60" s="124" t="str">
        <f>IF($AO60,IF(AND($I60&lt;&gt;"",$I60&lt;&gt;0),ROUND(ROUND($I60,3)*Cenas!$B$50*Cenas!R$55,2),0),"")</f>
        <v/>
      </c>
      <c r="AB60" s="124" t="str">
        <f>IF($AO60,IF(AND($I60&lt;&gt;"",$I60&lt;&gt;0),ROUND(ROUND($I60,3)*Cenas!$B$50*Cenas!S$55,2),0),"")</f>
        <v/>
      </c>
      <c r="AC60" s="124" t="str">
        <f>IF($AO60,IF(AND($I60&lt;&gt;"",$I60&lt;&gt;0),ROUND(ROUND($I60,3)*Cenas!$B$50*Cenas!T$55,2),0),"")</f>
        <v/>
      </c>
      <c r="AD60" s="124" t="str">
        <f>IF($AO60,IF(AND($I60&lt;&gt;"",$I60&lt;&gt;0),ROUND(ROUND($I60,3)*Cenas!$B$50*Cenas!U$55,2),0),"")</f>
        <v/>
      </c>
      <c r="AE60" s="124" t="str">
        <f>IF($AO60,IF(AND($I60&lt;&gt;"",$I60&lt;&gt;0),ROUND(ROUND($I60,3)*Cenas!$B$50*Cenas!V$55,2),0),"")</f>
        <v/>
      </c>
      <c r="AF60" s="147" t="str">
        <f>IF($AO60,IF(AND($I60&lt;&gt;"",$I60&lt;&gt;0),ROUND(ROUND($I60,3)*Cenas!$B$50*Cenas!W$55,2),0),"")</f>
        <v/>
      </c>
      <c r="AH60" t="b">
        <f t="shared" si="5"/>
        <v>1</v>
      </c>
      <c r="AI60" t="b">
        <f t="shared" si="6"/>
        <v>1</v>
      </c>
      <c r="AJ60" t="e">
        <f>OR(AND(AH60,AI60,#REF!&gt;=0.74*'Daļu izvēle'!J55),NOT(AL60))</f>
        <v>#REF!</v>
      </c>
      <c r="AK60" t="e">
        <f t="shared" si="7"/>
        <v>#REF!</v>
      </c>
      <c r="AL60" t="b">
        <f>AND($A60="x",NOT(ISBLANK('Daļu izvēle'!AI55)))</f>
        <v>0</v>
      </c>
      <c r="AM60" t="b">
        <f t="shared" si="3"/>
        <v>1</v>
      </c>
      <c r="AO60" s="56" t="b">
        <f>AND($A60="x",'Daļu izvēle'!AI55&lt;&gt;"",'Daļu izvēle'!AI55&lt;&gt;0)</f>
        <v>0</v>
      </c>
      <c r="AP60" s="56" t="b">
        <f t="shared" si="8"/>
        <v>0</v>
      </c>
      <c r="AQ60" s="56" t="b">
        <f t="shared" si="9"/>
        <v>1</v>
      </c>
    </row>
    <row r="61" spans="1:43" hidden="1" x14ac:dyDescent="0.3">
      <c r="A61" s="324" t="str">
        <f>SUBSTITUTE('Daļu izvēle'!A56,"0","")</f>
        <v/>
      </c>
      <c r="B61" s="365">
        <f>'Daļu izvēle'!B56</f>
        <v>48</v>
      </c>
      <c r="C61" s="365" t="str">
        <f>'Daļu izvēle'!C56</f>
        <v>Dienvidkurzeme</v>
      </c>
      <c r="D61" s="366" t="str">
        <f>'Daļu izvēle'!D56</f>
        <v>Grobiņas</v>
      </c>
      <c r="E61" s="511">
        <f>'Daļu izvēle'!AI56</f>
        <v>0</v>
      </c>
      <c r="F61" s="511">
        <f>'Daļu izvēle'!AJ56</f>
        <v>0</v>
      </c>
      <c r="G61" s="131">
        <f>'Daļu izvēle'!AK56</f>
        <v>0</v>
      </c>
      <c r="H61" s="132">
        <f>'Daļu izvēle'!AL56</f>
        <v>0</v>
      </c>
      <c r="I61" s="343"/>
      <c r="J61" s="509">
        <f t="shared" si="4"/>
        <v>0</v>
      </c>
      <c r="K61" s="124" t="str">
        <f>IF($AO61,IF(AND($I61&lt;&gt;"",$I61&lt;&gt;0),ROUND(ROUND($I61,3)*Cenas!$B$50*Cenas!B$55,2),0),"")</f>
        <v/>
      </c>
      <c r="L61" s="124" t="str">
        <f>IF($AO61,IF(AND($I61&lt;&gt;"",$I61&lt;&gt;0),ROUND(ROUND($I61,3)*Cenas!$B$50*Cenas!C$55,2),0),"")</f>
        <v/>
      </c>
      <c r="M61" s="124" t="str">
        <f>IF($AO61,IF(AND($I61&lt;&gt;"",$I61&lt;&gt;0),ROUND(ROUND($I61,3)*Cenas!$B$50*Cenas!D$55,2),0),"")</f>
        <v/>
      </c>
      <c r="N61" s="124" t="str">
        <f>IF($AO61,IF(AND($I61&lt;&gt;"",$I61&lt;&gt;0),ROUND(ROUND($I61,3)*Cenas!$B$50*Cenas!E$55,2),0),"")</f>
        <v/>
      </c>
      <c r="O61" s="124" t="str">
        <f>IF($AO61,IF(AND($I61&lt;&gt;"",$I61&lt;&gt;0),ROUND(ROUND($I61,3)*Cenas!$B$50*Cenas!F$55,2),0),"")</f>
        <v/>
      </c>
      <c r="P61" s="124" t="str">
        <f>IF($AO61,IF(AND($I61&lt;&gt;"",$I61&lt;&gt;0),ROUND(ROUND($I61,3)*Cenas!$B$50*Cenas!G$55,2),0),"")</f>
        <v/>
      </c>
      <c r="Q61" s="124" t="str">
        <f>IF($AO61,IF(AND($I61&lt;&gt;"",$I61&lt;&gt;0),ROUND(ROUND($I61,3)*Cenas!$B$50*Cenas!H$55,2),0),"")</f>
        <v/>
      </c>
      <c r="R61" s="124" t="str">
        <f>IF($AO61,IF(AND($I61&lt;&gt;"",$I61&lt;&gt;0),ROUND(ROUND($I61,3)*Cenas!$B$50*Cenas!I$55,2),0),"")</f>
        <v/>
      </c>
      <c r="S61" s="124" t="str">
        <f>IF($AO61,IF(AND($I61&lt;&gt;"",$I61&lt;&gt;0),ROUND(ROUND($I61,3)*Cenas!$B$50*Cenas!J$55,2),0),"")</f>
        <v/>
      </c>
      <c r="T61" s="124" t="str">
        <f>IF($AO61,IF(AND($I61&lt;&gt;"",$I61&lt;&gt;0),ROUND(ROUND($I61,3)*Cenas!$B$50*Cenas!K$55,2),0),"")</f>
        <v/>
      </c>
      <c r="U61" s="124" t="str">
        <f>IF($AO61,IF(AND($I61&lt;&gt;"",$I61&lt;&gt;0),ROUND(ROUND($I61,3)*Cenas!$B$50*Cenas!L$55,2),0),"")</f>
        <v/>
      </c>
      <c r="V61" s="124" t="str">
        <f>IF($AO61,IF(AND($I61&lt;&gt;"",$I61&lt;&gt;0),ROUND(ROUND($I61,3)*Cenas!$B$50*Cenas!M$55,2),0),"")</f>
        <v/>
      </c>
      <c r="W61" s="124" t="str">
        <f>IF($AO61,IF(AND($I61&lt;&gt;"",$I61&lt;&gt;0),ROUND(ROUND($I61,3)*Cenas!$B$50*Cenas!N$55,2),0),"")</f>
        <v/>
      </c>
      <c r="X61" s="124" t="str">
        <f>IF($AO61,IF(AND($I61&lt;&gt;"",$I61&lt;&gt;0),ROUND(ROUND($I61,3)*Cenas!$B$50*Cenas!O$55,2),0),"")</f>
        <v/>
      </c>
      <c r="Y61" s="124" t="str">
        <f>IF($AO61,IF(AND($I61&lt;&gt;"",$I61&lt;&gt;0),ROUND(ROUND($I61,3)*Cenas!$B$50*Cenas!P$55,2),0),"")</f>
        <v/>
      </c>
      <c r="Z61" s="124" t="str">
        <f>IF($AO61,IF(AND($I61&lt;&gt;"",$I61&lt;&gt;0),ROUND(ROUND($I61,3)*Cenas!$B$50*Cenas!Q$55,2),0),"")</f>
        <v/>
      </c>
      <c r="AA61" s="124" t="str">
        <f>IF($AO61,IF(AND($I61&lt;&gt;"",$I61&lt;&gt;0),ROUND(ROUND($I61,3)*Cenas!$B$50*Cenas!R$55,2),0),"")</f>
        <v/>
      </c>
      <c r="AB61" s="124" t="str">
        <f>IF($AO61,IF(AND($I61&lt;&gt;"",$I61&lt;&gt;0),ROUND(ROUND($I61,3)*Cenas!$B$50*Cenas!S$55,2),0),"")</f>
        <v/>
      </c>
      <c r="AC61" s="124" t="str">
        <f>IF($AO61,IF(AND($I61&lt;&gt;"",$I61&lt;&gt;0),ROUND(ROUND($I61,3)*Cenas!$B$50*Cenas!T$55,2),0),"")</f>
        <v/>
      </c>
      <c r="AD61" s="124" t="str">
        <f>IF($AO61,IF(AND($I61&lt;&gt;"",$I61&lt;&gt;0),ROUND(ROUND($I61,3)*Cenas!$B$50*Cenas!U$55,2),0),"")</f>
        <v/>
      </c>
      <c r="AE61" s="124" t="str">
        <f>IF($AO61,IF(AND($I61&lt;&gt;"",$I61&lt;&gt;0),ROUND(ROUND($I61,3)*Cenas!$B$50*Cenas!V$55,2),0),"")</f>
        <v/>
      </c>
      <c r="AF61" s="147" t="str">
        <f>IF($AO61,IF(AND($I61&lt;&gt;"",$I61&lt;&gt;0),ROUND(ROUND($I61,3)*Cenas!$B$50*Cenas!W$55,2),0),"")</f>
        <v/>
      </c>
      <c r="AH61" t="b">
        <f t="shared" si="5"/>
        <v>1</v>
      </c>
      <c r="AI61" t="b">
        <f t="shared" si="6"/>
        <v>1</v>
      </c>
      <c r="AJ61" t="e">
        <f>OR(AND(AH61,AI61,#REF!&gt;=0.74*'Daļu izvēle'!J56),NOT(AL61))</f>
        <v>#REF!</v>
      </c>
      <c r="AK61" t="e">
        <f t="shared" si="7"/>
        <v>#REF!</v>
      </c>
      <c r="AL61" t="b">
        <f>AND($A61="x",NOT(ISBLANK('Daļu izvēle'!AI56)))</f>
        <v>0</v>
      </c>
      <c r="AM61" t="b">
        <f t="shared" si="3"/>
        <v>1</v>
      </c>
      <c r="AO61" s="56" t="b">
        <f>AND($A61="x",'Daļu izvēle'!AI56&lt;&gt;"",'Daļu izvēle'!AI56&lt;&gt;0)</f>
        <v>0</v>
      </c>
      <c r="AP61" s="56" t="b">
        <f t="shared" si="8"/>
        <v>0</v>
      </c>
      <c r="AQ61" s="56" t="b">
        <f t="shared" si="9"/>
        <v>1</v>
      </c>
    </row>
    <row r="62" spans="1:43" hidden="1" x14ac:dyDescent="0.3">
      <c r="A62" s="324" t="str">
        <f>SUBSTITUTE('Daļu izvēle'!A57,"0","")</f>
        <v/>
      </c>
      <c r="B62" s="365">
        <f>'Daļu izvēle'!B57</f>
        <v>49</v>
      </c>
      <c r="C62" s="365" t="str">
        <f>'Daļu izvēle'!C57</f>
        <v>Dienvidkurzeme</v>
      </c>
      <c r="D62" s="366" t="str">
        <f>'Daļu izvēle'!D57</f>
        <v>Grobiņas</v>
      </c>
      <c r="E62" s="511">
        <f>'Daļu izvēle'!AI57</f>
        <v>0</v>
      </c>
      <c r="F62" s="511">
        <f>'Daļu izvēle'!AJ57</f>
        <v>0</v>
      </c>
      <c r="G62" s="131">
        <f>'Daļu izvēle'!AK57</f>
        <v>0</v>
      </c>
      <c r="H62" s="132">
        <f>'Daļu izvēle'!AL57</f>
        <v>0</v>
      </c>
      <c r="I62" s="343"/>
      <c r="J62" s="509">
        <f t="shared" si="4"/>
        <v>0</v>
      </c>
      <c r="K62" s="124" t="str">
        <f>IF($AO62,IF(AND($I62&lt;&gt;"",$I62&lt;&gt;0),ROUND(ROUND($I62,3)*Cenas!$B$50*Cenas!B$55,2),0),"")</f>
        <v/>
      </c>
      <c r="L62" s="124" t="str">
        <f>IF($AO62,IF(AND($I62&lt;&gt;"",$I62&lt;&gt;0),ROUND(ROUND($I62,3)*Cenas!$B$50*Cenas!C$55,2),0),"")</f>
        <v/>
      </c>
      <c r="M62" s="124" t="str">
        <f>IF($AO62,IF(AND($I62&lt;&gt;"",$I62&lt;&gt;0),ROUND(ROUND($I62,3)*Cenas!$B$50*Cenas!D$55,2),0),"")</f>
        <v/>
      </c>
      <c r="N62" s="124" t="str">
        <f>IF($AO62,IF(AND($I62&lt;&gt;"",$I62&lt;&gt;0),ROUND(ROUND($I62,3)*Cenas!$B$50*Cenas!E$55,2),0),"")</f>
        <v/>
      </c>
      <c r="O62" s="124" t="str">
        <f>IF($AO62,IF(AND($I62&lt;&gt;"",$I62&lt;&gt;0),ROUND(ROUND($I62,3)*Cenas!$B$50*Cenas!F$55,2),0),"")</f>
        <v/>
      </c>
      <c r="P62" s="124" t="str">
        <f>IF($AO62,IF(AND($I62&lt;&gt;"",$I62&lt;&gt;0),ROUND(ROUND($I62,3)*Cenas!$B$50*Cenas!G$55,2),0),"")</f>
        <v/>
      </c>
      <c r="Q62" s="124" t="str">
        <f>IF($AO62,IF(AND($I62&lt;&gt;"",$I62&lt;&gt;0),ROUND(ROUND($I62,3)*Cenas!$B$50*Cenas!H$55,2),0),"")</f>
        <v/>
      </c>
      <c r="R62" s="124" t="str">
        <f>IF($AO62,IF(AND($I62&lt;&gt;"",$I62&lt;&gt;0),ROUND(ROUND($I62,3)*Cenas!$B$50*Cenas!I$55,2),0),"")</f>
        <v/>
      </c>
      <c r="S62" s="124" t="str">
        <f>IF($AO62,IF(AND($I62&lt;&gt;"",$I62&lt;&gt;0),ROUND(ROUND($I62,3)*Cenas!$B$50*Cenas!J$55,2),0),"")</f>
        <v/>
      </c>
      <c r="T62" s="124" t="str">
        <f>IF($AO62,IF(AND($I62&lt;&gt;"",$I62&lt;&gt;0),ROUND(ROUND($I62,3)*Cenas!$B$50*Cenas!K$55,2),0),"")</f>
        <v/>
      </c>
      <c r="U62" s="124" t="str">
        <f>IF($AO62,IF(AND($I62&lt;&gt;"",$I62&lt;&gt;0),ROUND(ROUND($I62,3)*Cenas!$B$50*Cenas!L$55,2),0),"")</f>
        <v/>
      </c>
      <c r="V62" s="124" t="str">
        <f>IF($AO62,IF(AND($I62&lt;&gt;"",$I62&lt;&gt;0),ROUND(ROUND($I62,3)*Cenas!$B$50*Cenas!M$55,2),0),"")</f>
        <v/>
      </c>
      <c r="W62" s="124" t="str">
        <f>IF($AO62,IF(AND($I62&lt;&gt;"",$I62&lt;&gt;0),ROUND(ROUND($I62,3)*Cenas!$B$50*Cenas!N$55,2),0),"")</f>
        <v/>
      </c>
      <c r="X62" s="124" t="str">
        <f>IF($AO62,IF(AND($I62&lt;&gt;"",$I62&lt;&gt;0),ROUND(ROUND($I62,3)*Cenas!$B$50*Cenas!O$55,2),0),"")</f>
        <v/>
      </c>
      <c r="Y62" s="124" t="str">
        <f>IF($AO62,IF(AND($I62&lt;&gt;"",$I62&lt;&gt;0),ROUND(ROUND($I62,3)*Cenas!$B$50*Cenas!P$55,2),0),"")</f>
        <v/>
      </c>
      <c r="Z62" s="124" t="str">
        <f>IF($AO62,IF(AND($I62&lt;&gt;"",$I62&lt;&gt;0),ROUND(ROUND($I62,3)*Cenas!$B$50*Cenas!Q$55,2),0),"")</f>
        <v/>
      </c>
      <c r="AA62" s="124" t="str">
        <f>IF($AO62,IF(AND($I62&lt;&gt;"",$I62&lt;&gt;0),ROUND(ROUND($I62,3)*Cenas!$B$50*Cenas!R$55,2),0),"")</f>
        <v/>
      </c>
      <c r="AB62" s="124" t="str">
        <f>IF($AO62,IF(AND($I62&lt;&gt;"",$I62&lt;&gt;0),ROUND(ROUND($I62,3)*Cenas!$B$50*Cenas!S$55,2),0),"")</f>
        <v/>
      </c>
      <c r="AC62" s="124" t="str">
        <f>IF($AO62,IF(AND($I62&lt;&gt;"",$I62&lt;&gt;0),ROUND(ROUND($I62,3)*Cenas!$B$50*Cenas!T$55,2),0),"")</f>
        <v/>
      </c>
      <c r="AD62" s="124" t="str">
        <f>IF($AO62,IF(AND($I62&lt;&gt;"",$I62&lt;&gt;0),ROUND(ROUND($I62,3)*Cenas!$B$50*Cenas!U$55,2),0),"")</f>
        <v/>
      </c>
      <c r="AE62" s="124" t="str">
        <f>IF($AO62,IF(AND($I62&lt;&gt;"",$I62&lt;&gt;0),ROUND(ROUND($I62,3)*Cenas!$B$50*Cenas!V$55,2),0),"")</f>
        <v/>
      </c>
      <c r="AF62" s="147" t="str">
        <f>IF($AO62,IF(AND($I62&lt;&gt;"",$I62&lt;&gt;0),ROUND(ROUND($I62,3)*Cenas!$B$50*Cenas!W$55,2),0),"")</f>
        <v/>
      </c>
      <c r="AH62" t="b">
        <f t="shared" si="5"/>
        <v>1</v>
      </c>
      <c r="AI62" t="b">
        <f t="shared" si="6"/>
        <v>1</v>
      </c>
      <c r="AJ62" t="e">
        <f>OR(AND(AH62,AI62,#REF!&gt;=0.74*'Daļu izvēle'!J57),NOT(AL62))</f>
        <v>#REF!</v>
      </c>
      <c r="AK62" t="e">
        <f t="shared" si="7"/>
        <v>#REF!</v>
      </c>
      <c r="AL62" t="b">
        <f>AND($A62="x",NOT(ISBLANK('Daļu izvēle'!AI57)))</f>
        <v>0</v>
      </c>
      <c r="AM62" t="b">
        <f t="shared" si="3"/>
        <v>1</v>
      </c>
      <c r="AO62" s="56" t="b">
        <f>AND($A62="x",'Daļu izvēle'!AI57&lt;&gt;"",'Daļu izvēle'!AI57&lt;&gt;0)</f>
        <v>0</v>
      </c>
      <c r="AP62" s="56" t="b">
        <f t="shared" si="8"/>
        <v>0</v>
      </c>
      <c r="AQ62" s="56" t="b">
        <f t="shared" si="9"/>
        <v>1</v>
      </c>
    </row>
    <row r="63" spans="1:43" hidden="1" x14ac:dyDescent="0.3">
      <c r="A63" s="324" t="str">
        <f>SUBSTITUTE('Daļu izvēle'!A58,"0","")</f>
        <v/>
      </c>
      <c r="B63" s="365">
        <f>'Daļu izvēle'!B58</f>
        <v>50</v>
      </c>
      <c r="C63" s="365" t="str">
        <f>'Daļu izvēle'!C58</f>
        <v>Dienvidkurzeme</v>
      </c>
      <c r="D63" s="366" t="str">
        <f>'Daļu izvēle'!D58</f>
        <v>Grobiņas</v>
      </c>
      <c r="E63" s="511">
        <f>'Daļu izvēle'!AI58</f>
        <v>0</v>
      </c>
      <c r="F63" s="511">
        <f>'Daļu izvēle'!AJ58</f>
        <v>0</v>
      </c>
      <c r="G63" s="131">
        <f>'Daļu izvēle'!AK58</f>
        <v>0</v>
      </c>
      <c r="H63" s="132">
        <f>'Daļu izvēle'!AL58</f>
        <v>0</v>
      </c>
      <c r="I63" s="343"/>
      <c r="J63" s="509">
        <f t="shared" si="4"/>
        <v>0</v>
      </c>
      <c r="K63" s="124" t="str">
        <f>IF($AO63,IF(AND($I63&lt;&gt;"",$I63&lt;&gt;0),ROUND(ROUND($I63,3)*Cenas!$B$50*Cenas!B$55,2),0),"")</f>
        <v/>
      </c>
      <c r="L63" s="124" t="str">
        <f>IF($AO63,IF(AND($I63&lt;&gt;"",$I63&lt;&gt;0),ROUND(ROUND($I63,3)*Cenas!$B$50*Cenas!C$55,2),0),"")</f>
        <v/>
      </c>
      <c r="M63" s="124" t="str">
        <f>IF($AO63,IF(AND($I63&lt;&gt;"",$I63&lt;&gt;0),ROUND(ROUND($I63,3)*Cenas!$B$50*Cenas!D$55,2),0),"")</f>
        <v/>
      </c>
      <c r="N63" s="124" t="str">
        <f>IF($AO63,IF(AND($I63&lt;&gt;"",$I63&lt;&gt;0),ROUND(ROUND($I63,3)*Cenas!$B$50*Cenas!E$55,2),0),"")</f>
        <v/>
      </c>
      <c r="O63" s="124" t="str">
        <f>IF($AO63,IF(AND($I63&lt;&gt;"",$I63&lt;&gt;0),ROUND(ROUND($I63,3)*Cenas!$B$50*Cenas!F$55,2),0),"")</f>
        <v/>
      </c>
      <c r="P63" s="124" t="str">
        <f>IF($AO63,IF(AND($I63&lt;&gt;"",$I63&lt;&gt;0),ROUND(ROUND($I63,3)*Cenas!$B$50*Cenas!G$55,2),0),"")</f>
        <v/>
      </c>
      <c r="Q63" s="124" t="str">
        <f>IF($AO63,IF(AND($I63&lt;&gt;"",$I63&lt;&gt;0),ROUND(ROUND($I63,3)*Cenas!$B$50*Cenas!H$55,2),0),"")</f>
        <v/>
      </c>
      <c r="R63" s="124" t="str">
        <f>IF($AO63,IF(AND($I63&lt;&gt;"",$I63&lt;&gt;0),ROUND(ROUND($I63,3)*Cenas!$B$50*Cenas!I$55,2),0),"")</f>
        <v/>
      </c>
      <c r="S63" s="124" t="str">
        <f>IF($AO63,IF(AND($I63&lt;&gt;"",$I63&lt;&gt;0),ROUND(ROUND($I63,3)*Cenas!$B$50*Cenas!J$55,2),0),"")</f>
        <v/>
      </c>
      <c r="T63" s="124" t="str">
        <f>IF($AO63,IF(AND($I63&lt;&gt;"",$I63&lt;&gt;0),ROUND(ROUND($I63,3)*Cenas!$B$50*Cenas!K$55,2),0),"")</f>
        <v/>
      </c>
      <c r="U63" s="124" t="str">
        <f>IF($AO63,IF(AND($I63&lt;&gt;"",$I63&lt;&gt;0),ROUND(ROUND($I63,3)*Cenas!$B$50*Cenas!L$55,2),0),"")</f>
        <v/>
      </c>
      <c r="V63" s="124" t="str">
        <f>IF($AO63,IF(AND($I63&lt;&gt;"",$I63&lt;&gt;0),ROUND(ROUND($I63,3)*Cenas!$B$50*Cenas!M$55,2),0),"")</f>
        <v/>
      </c>
      <c r="W63" s="124" t="str">
        <f>IF($AO63,IF(AND($I63&lt;&gt;"",$I63&lt;&gt;0),ROUND(ROUND($I63,3)*Cenas!$B$50*Cenas!N$55,2),0),"")</f>
        <v/>
      </c>
      <c r="X63" s="124" t="str">
        <f>IF($AO63,IF(AND($I63&lt;&gt;"",$I63&lt;&gt;0),ROUND(ROUND($I63,3)*Cenas!$B$50*Cenas!O$55,2),0),"")</f>
        <v/>
      </c>
      <c r="Y63" s="124" t="str">
        <f>IF($AO63,IF(AND($I63&lt;&gt;"",$I63&lt;&gt;0),ROUND(ROUND($I63,3)*Cenas!$B$50*Cenas!P$55,2),0),"")</f>
        <v/>
      </c>
      <c r="Z63" s="124" t="str">
        <f>IF($AO63,IF(AND($I63&lt;&gt;"",$I63&lt;&gt;0),ROUND(ROUND($I63,3)*Cenas!$B$50*Cenas!Q$55,2),0),"")</f>
        <v/>
      </c>
      <c r="AA63" s="124" t="str">
        <f>IF($AO63,IF(AND($I63&lt;&gt;"",$I63&lt;&gt;0),ROUND(ROUND($I63,3)*Cenas!$B$50*Cenas!R$55,2),0),"")</f>
        <v/>
      </c>
      <c r="AB63" s="124" t="str">
        <f>IF($AO63,IF(AND($I63&lt;&gt;"",$I63&lt;&gt;0),ROUND(ROUND($I63,3)*Cenas!$B$50*Cenas!S$55,2),0),"")</f>
        <v/>
      </c>
      <c r="AC63" s="124" t="str">
        <f>IF($AO63,IF(AND($I63&lt;&gt;"",$I63&lt;&gt;0),ROUND(ROUND($I63,3)*Cenas!$B$50*Cenas!T$55,2),0),"")</f>
        <v/>
      </c>
      <c r="AD63" s="124" t="str">
        <f>IF($AO63,IF(AND($I63&lt;&gt;"",$I63&lt;&gt;0),ROUND(ROUND($I63,3)*Cenas!$B$50*Cenas!U$55,2),0),"")</f>
        <v/>
      </c>
      <c r="AE63" s="124" t="str">
        <f>IF($AO63,IF(AND($I63&lt;&gt;"",$I63&lt;&gt;0),ROUND(ROUND($I63,3)*Cenas!$B$50*Cenas!V$55,2),0),"")</f>
        <v/>
      </c>
      <c r="AF63" s="147" t="str">
        <f>IF($AO63,IF(AND($I63&lt;&gt;"",$I63&lt;&gt;0),ROUND(ROUND($I63,3)*Cenas!$B$50*Cenas!W$55,2),0),"")</f>
        <v/>
      </c>
      <c r="AH63" t="b">
        <f t="shared" si="5"/>
        <v>1</v>
      </c>
      <c r="AI63" t="b">
        <f t="shared" si="6"/>
        <v>1</v>
      </c>
      <c r="AJ63" t="e">
        <f>OR(AND(AH63,AI63,#REF!&gt;=0.74*'Daļu izvēle'!J58),NOT(AL63))</f>
        <v>#REF!</v>
      </c>
      <c r="AK63" t="e">
        <f t="shared" si="7"/>
        <v>#REF!</v>
      </c>
      <c r="AL63" t="b">
        <f>AND($A63="x",NOT(ISBLANK('Daļu izvēle'!AI58)))</f>
        <v>0</v>
      </c>
      <c r="AM63" t="b">
        <f t="shared" si="3"/>
        <v>1</v>
      </c>
      <c r="AO63" s="56" t="b">
        <f>AND($A63="x",'Daļu izvēle'!AI58&lt;&gt;"",'Daļu izvēle'!AI58&lt;&gt;0)</f>
        <v>0</v>
      </c>
      <c r="AP63" s="56" t="b">
        <f t="shared" si="8"/>
        <v>0</v>
      </c>
      <c r="AQ63" s="56" t="b">
        <f t="shared" si="9"/>
        <v>1</v>
      </c>
    </row>
    <row r="64" spans="1:43" hidden="1" x14ac:dyDescent="0.3">
      <c r="A64" s="324" t="str">
        <f>SUBSTITUTE('Daļu izvēle'!A59,"0","")</f>
        <v/>
      </c>
      <c r="B64" s="365">
        <f>'Daļu izvēle'!B59</f>
        <v>51</v>
      </c>
      <c r="C64" s="365" t="str">
        <f>'Daļu izvēle'!C59</f>
        <v>Dienvidkurzeme</v>
      </c>
      <c r="D64" s="366" t="str">
        <f>'Daļu izvēle'!D59</f>
        <v>Grobiņas</v>
      </c>
      <c r="E64" s="511">
        <f>'Daļu izvēle'!AI59</f>
        <v>0</v>
      </c>
      <c r="F64" s="511">
        <f>'Daļu izvēle'!AJ59</f>
        <v>0</v>
      </c>
      <c r="G64" s="131">
        <f>'Daļu izvēle'!AK59</f>
        <v>0</v>
      </c>
      <c r="H64" s="132">
        <f>'Daļu izvēle'!AL59</f>
        <v>0</v>
      </c>
      <c r="I64" s="343"/>
      <c r="J64" s="509">
        <f t="shared" si="4"/>
        <v>0</v>
      </c>
      <c r="K64" s="124" t="str">
        <f>IF($AO64,IF(AND($I64&lt;&gt;"",$I64&lt;&gt;0),ROUND(ROUND($I64,3)*Cenas!$B$50*Cenas!B$55,2),0),"")</f>
        <v/>
      </c>
      <c r="L64" s="124" t="str">
        <f>IF($AO64,IF(AND($I64&lt;&gt;"",$I64&lt;&gt;0),ROUND(ROUND($I64,3)*Cenas!$B$50*Cenas!C$55,2),0),"")</f>
        <v/>
      </c>
      <c r="M64" s="124" t="str">
        <f>IF($AO64,IF(AND($I64&lt;&gt;"",$I64&lt;&gt;0),ROUND(ROUND($I64,3)*Cenas!$B$50*Cenas!D$55,2),0),"")</f>
        <v/>
      </c>
      <c r="N64" s="124" t="str">
        <f>IF($AO64,IF(AND($I64&lt;&gt;"",$I64&lt;&gt;0),ROUND(ROUND($I64,3)*Cenas!$B$50*Cenas!E$55,2),0),"")</f>
        <v/>
      </c>
      <c r="O64" s="124" t="str">
        <f>IF($AO64,IF(AND($I64&lt;&gt;"",$I64&lt;&gt;0),ROUND(ROUND($I64,3)*Cenas!$B$50*Cenas!F$55,2),0),"")</f>
        <v/>
      </c>
      <c r="P64" s="124" t="str">
        <f>IF($AO64,IF(AND($I64&lt;&gt;"",$I64&lt;&gt;0),ROUND(ROUND($I64,3)*Cenas!$B$50*Cenas!G$55,2),0),"")</f>
        <v/>
      </c>
      <c r="Q64" s="124" t="str">
        <f>IF($AO64,IF(AND($I64&lt;&gt;"",$I64&lt;&gt;0),ROUND(ROUND($I64,3)*Cenas!$B$50*Cenas!H$55,2),0),"")</f>
        <v/>
      </c>
      <c r="R64" s="124" t="str">
        <f>IF($AO64,IF(AND($I64&lt;&gt;"",$I64&lt;&gt;0),ROUND(ROUND($I64,3)*Cenas!$B$50*Cenas!I$55,2),0),"")</f>
        <v/>
      </c>
      <c r="S64" s="124" t="str">
        <f>IF($AO64,IF(AND($I64&lt;&gt;"",$I64&lt;&gt;0),ROUND(ROUND($I64,3)*Cenas!$B$50*Cenas!J$55,2),0),"")</f>
        <v/>
      </c>
      <c r="T64" s="124" t="str">
        <f>IF($AO64,IF(AND($I64&lt;&gt;"",$I64&lt;&gt;0),ROUND(ROUND($I64,3)*Cenas!$B$50*Cenas!K$55,2),0),"")</f>
        <v/>
      </c>
      <c r="U64" s="124" t="str">
        <f>IF($AO64,IF(AND($I64&lt;&gt;"",$I64&lt;&gt;0),ROUND(ROUND($I64,3)*Cenas!$B$50*Cenas!L$55,2),0),"")</f>
        <v/>
      </c>
      <c r="V64" s="124" t="str">
        <f>IF($AO64,IF(AND($I64&lt;&gt;"",$I64&lt;&gt;0),ROUND(ROUND($I64,3)*Cenas!$B$50*Cenas!M$55,2),0),"")</f>
        <v/>
      </c>
      <c r="W64" s="124" t="str">
        <f>IF($AO64,IF(AND($I64&lt;&gt;"",$I64&lt;&gt;0),ROUND(ROUND($I64,3)*Cenas!$B$50*Cenas!N$55,2),0),"")</f>
        <v/>
      </c>
      <c r="X64" s="124" t="str">
        <f>IF($AO64,IF(AND($I64&lt;&gt;"",$I64&lt;&gt;0),ROUND(ROUND($I64,3)*Cenas!$B$50*Cenas!O$55,2),0),"")</f>
        <v/>
      </c>
      <c r="Y64" s="124" t="str">
        <f>IF($AO64,IF(AND($I64&lt;&gt;"",$I64&lt;&gt;0),ROUND(ROUND($I64,3)*Cenas!$B$50*Cenas!P$55,2),0),"")</f>
        <v/>
      </c>
      <c r="Z64" s="124" t="str">
        <f>IF($AO64,IF(AND($I64&lt;&gt;"",$I64&lt;&gt;0),ROUND(ROUND($I64,3)*Cenas!$B$50*Cenas!Q$55,2),0),"")</f>
        <v/>
      </c>
      <c r="AA64" s="124" t="str">
        <f>IF($AO64,IF(AND($I64&lt;&gt;"",$I64&lt;&gt;0),ROUND(ROUND($I64,3)*Cenas!$B$50*Cenas!R$55,2),0),"")</f>
        <v/>
      </c>
      <c r="AB64" s="124" t="str">
        <f>IF($AO64,IF(AND($I64&lt;&gt;"",$I64&lt;&gt;0),ROUND(ROUND($I64,3)*Cenas!$B$50*Cenas!S$55,2),0),"")</f>
        <v/>
      </c>
      <c r="AC64" s="124" t="str">
        <f>IF($AO64,IF(AND($I64&lt;&gt;"",$I64&lt;&gt;0),ROUND(ROUND($I64,3)*Cenas!$B$50*Cenas!T$55,2),0),"")</f>
        <v/>
      </c>
      <c r="AD64" s="124" t="str">
        <f>IF($AO64,IF(AND($I64&lt;&gt;"",$I64&lt;&gt;0),ROUND(ROUND($I64,3)*Cenas!$B$50*Cenas!U$55,2),0),"")</f>
        <v/>
      </c>
      <c r="AE64" s="124" t="str">
        <f>IF($AO64,IF(AND($I64&lt;&gt;"",$I64&lt;&gt;0),ROUND(ROUND($I64,3)*Cenas!$B$50*Cenas!V$55,2),0),"")</f>
        <v/>
      </c>
      <c r="AF64" s="147" t="str">
        <f>IF($AO64,IF(AND($I64&lt;&gt;"",$I64&lt;&gt;0),ROUND(ROUND($I64,3)*Cenas!$B$50*Cenas!W$55,2),0),"")</f>
        <v/>
      </c>
      <c r="AH64" t="b">
        <f t="shared" si="5"/>
        <v>1</v>
      </c>
      <c r="AI64" t="b">
        <f t="shared" si="6"/>
        <v>1</v>
      </c>
      <c r="AJ64" t="e">
        <f>OR(AND(AH64,AI64,#REF!&gt;=0.74*'Daļu izvēle'!J59),NOT(AL64))</f>
        <v>#REF!</v>
      </c>
      <c r="AK64" t="e">
        <f t="shared" si="7"/>
        <v>#REF!</v>
      </c>
      <c r="AL64" t="b">
        <f>AND($A64="x",NOT(ISBLANK('Daļu izvēle'!AI59)))</f>
        <v>0</v>
      </c>
      <c r="AM64" t="b">
        <f t="shared" si="3"/>
        <v>1</v>
      </c>
      <c r="AO64" s="56" t="b">
        <f>AND($A64="x",'Daļu izvēle'!AI59&lt;&gt;"",'Daļu izvēle'!AI59&lt;&gt;0)</f>
        <v>0</v>
      </c>
      <c r="AP64" s="56" t="b">
        <f t="shared" si="8"/>
        <v>0</v>
      </c>
      <c r="AQ64" s="56" t="b">
        <f t="shared" si="9"/>
        <v>1</v>
      </c>
    </row>
    <row r="65" spans="1:43" hidden="1" x14ac:dyDescent="0.3">
      <c r="A65" s="324" t="str">
        <f>SUBSTITUTE('Daļu izvēle'!A60,"0","")</f>
        <v/>
      </c>
      <c r="B65" s="365">
        <f>'Daļu izvēle'!B60</f>
        <v>52</v>
      </c>
      <c r="C65" s="365" t="str">
        <f>'Daļu izvēle'!C60</f>
        <v>Dienvidkurzeme</v>
      </c>
      <c r="D65" s="366" t="str">
        <f>'Daļu izvēle'!D60</f>
        <v>Grobiņas</v>
      </c>
      <c r="E65" s="511">
        <f>'Daļu izvēle'!AI60</f>
        <v>0</v>
      </c>
      <c r="F65" s="511">
        <f>'Daļu izvēle'!AJ60</f>
        <v>0</v>
      </c>
      <c r="G65" s="131">
        <f>'Daļu izvēle'!AK60</f>
        <v>0</v>
      </c>
      <c r="H65" s="132">
        <f>'Daļu izvēle'!AL60</f>
        <v>0</v>
      </c>
      <c r="I65" s="343"/>
      <c r="J65" s="509">
        <f t="shared" si="4"/>
        <v>0</v>
      </c>
      <c r="K65" s="124" t="str">
        <f>IF($AO65,IF(AND($I65&lt;&gt;"",$I65&lt;&gt;0),ROUND(ROUND($I65,3)*Cenas!$B$50*Cenas!B$55,2),0),"")</f>
        <v/>
      </c>
      <c r="L65" s="124" t="str">
        <f>IF($AO65,IF(AND($I65&lt;&gt;"",$I65&lt;&gt;0),ROUND(ROUND($I65,3)*Cenas!$B$50*Cenas!C$55,2),0),"")</f>
        <v/>
      </c>
      <c r="M65" s="124" t="str">
        <f>IF($AO65,IF(AND($I65&lt;&gt;"",$I65&lt;&gt;0),ROUND(ROUND($I65,3)*Cenas!$B$50*Cenas!D$55,2),0),"")</f>
        <v/>
      </c>
      <c r="N65" s="124" t="str">
        <f>IF($AO65,IF(AND($I65&lt;&gt;"",$I65&lt;&gt;0),ROUND(ROUND($I65,3)*Cenas!$B$50*Cenas!E$55,2),0),"")</f>
        <v/>
      </c>
      <c r="O65" s="124" t="str">
        <f>IF($AO65,IF(AND($I65&lt;&gt;"",$I65&lt;&gt;0),ROUND(ROUND($I65,3)*Cenas!$B$50*Cenas!F$55,2),0),"")</f>
        <v/>
      </c>
      <c r="P65" s="124" t="str">
        <f>IF($AO65,IF(AND($I65&lt;&gt;"",$I65&lt;&gt;0),ROUND(ROUND($I65,3)*Cenas!$B$50*Cenas!G$55,2),0),"")</f>
        <v/>
      </c>
      <c r="Q65" s="124" t="str">
        <f>IF($AO65,IF(AND($I65&lt;&gt;"",$I65&lt;&gt;0),ROUND(ROUND($I65,3)*Cenas!$B$50*Cenas!H$55,2),0),"")</f>
        <v/>
      </c>
      <c r="R65" s="124" t="str">
        <f>IF($AO65,IF(AND($I65&lt;&gt;"",$I65&lt;&gt;0),ROUND(ROUND($I65,3)*Cenas!$B$50*Cenas!I$55,2),0),"")</f>
        <v/>
      </c>
      <c r="S65" s="124" t="str">
        <f>IF($AO65,IF(AND($I65&lt;&gt;"",$I65&lt;&gt;0),ROUND(ROUND($I65,3)*Cenas!$B$50*Cenas!J$55,2),0),"")</f>
        <v/>
      </c>
      <c r="T65" s="124" t="str">
        <f>IF($AO65,IF(AND($I65&lt;&gt;"",$I65&lt;&gt;0),ROUND(ROUND($I65,3)*Cenas!$B$50*Cenas!K$55,2),0),"")</f>
        <v/>
      </c>
      <c r="U65" s="124" t="str">
        <f>IF($AO65,IF(AND($I65&lt;&gt;"",$I65&lt;&gt;0),ROUND(ROUND($I65,3)*Cenas!$B$50*Cenas!L$55,2),0),"")</f>
        <v/>
      </c>
      <c r="V65" s="124" t="str">
        <f>IF($AO65,IF(AND($I65&lt;&gt;"",$I65&lt;&gt;0),ROUND(ROUND($I65,3)*Cenas!$B$50*Cenas!M$55,2),0),"")</f>
        <v/>
      </c>
      <c r="W65" s="124" t="str">
        <f>IF($AO65,IF(AND($I65&lt;&gt;"",$I65&lt;&gt;0),ROUND(ROUND($I65,3)*Cenas!$B$50*Cenas!N$55,2),0),"")</f>
        <v/>
      </c>
      <c r="X65" s="124" t="str">
        <f>IF($AO65,IF(AND($I65&lt;&gt;"",$I65&lt;&gt;0),ROUND(ROUND($I65,3)*Cenas!$B$50*Cenas!O$55,2),0),"")</f>
        <v/>
      </c>
      <c r="Y65" s="124" t="str">
        <f>IF($AO65,IF(AND($I65&lt;&gt;"",$I65&lt;&gt;0),ROUND(ROUND($I65,3)*Cenas!$B$50*Cenas!P$55,2),0),"")</f>
        <v/>
      </c>
      <c r="Z65" s="124" t="str">
        <f>IF($AO65,IF(AND($I65&lt;&gt;"",$I65&lt;&gt;0),ROUND(ROUND($I65,3)*Cenas!$B$50*Cenas!Q$55,2),0),"")</f>
        <v/>
      </c>
      <c r="AA65" s="124" t="str">
        <f>IF($AO65,IF(AND($I65&lt;&gt;"",$I65&lt;&gt;0),ROUND(ROUND($I65,3)*Cenas!$B$50*Cenas!R$55,2),0),"")</f>
        <v/>
      </c>
      <c r="AB65" s="124" t="str">
        <f>IF($AO65,IF(AND($I65&lt;&gt;"",$I65&lt;&gt;0),ROUND(ROUND($I65,3)*Cenas!$B$50*Cenas!S$55,2),0),"")</f>
        <v/>
      </c>
      <c r="AC65" s="124" t="str">
        <f>IF($AO65,IF(AND($I65&lt;&gt;"",$I65&lt;&gt;0),ROUND(ROUND($I65,3)*Cenas!$B$50*Cenas!T$55,2),0),"")</f>
        <v/>
      </c>
      <c r="AD65" s="124" t="str">
        <f>IF($AO65,IF(AND($I65&lt;&gt;"",$I65&lt;&gt;0),ROUND(ROUND($I65,3)*Cenas!$B$50*Cenas!U$55,2),0),"")</f>
        <v/>
      </c>
      <c r="AE65" s="124" t="str">
        <f>IF($AO65,IF(AND($I65&lt;&gt;"",$I65&lt;&gt;0),ROUND(ROUND($I65,3)*Cenas!$B$50*Cenas!V$55,2),0),"")</f>
        <v/>
      </c>
      <c r="AF65" s="147" t="str">
        <f>IF($AO65,IF(AND($I65&lt;&gt;"",$I65&lt;&gt;0),ROUND(ROUND($I65,3)*Cenas!$B$50*Cenas!W$55,2),0),"")</f>
        <v/>
      </c>
      <c r="AH65" t="b">
        <f t="shared" si="5"/>
        <v>1</v>
      </c>
      <c r="AI65" t="b">
        <f t="shared" si="6"/>
        <v>1</v>
      </c>
      <c r="AJ65" t="e">
        <f>OR(AND(AH65,AI65,#REF!&gt;=0.74*'Daļu izvēle'!J60),NOT(AL65))</f>
        <v>#REF!</v>
      </c>
      <c r="AK65" t="e">
        <f t="shared" si="7"/>
        <v>#REF!</v>
      </c>
      <c r="AL65" t="b">
        <f>AND($A65="x",NOT(ISBLANK('Daļu izvēle'!AI60)))</f>
        <v>0</v>
      </c>
      <c r="AM65" t="b">
        <f t="shared" si="3"/>
        <v>1</v>
      </c>
      <c r="AO65" s="56" t="b">
        <f>AND($A65="x",'Daļu izvēle'!AI60&lt;&gt;"",'Daļu izvēle'!AI60&lt;&gt;0)</f>
        <v>0</v>
      </c>
      <c r="AP65" s="56" t="b">
        <f t="shared" si="8"/>
        <v>0</v>
      </c>
      <c r="AQ65" s="56" t="b">
        <f t="shared" si="9"/>
        <v>1</v>
      </c>
    </row>
    <row r="66" spans="1:43" hidden="1" x14ac:dyDescent="0.3">
      <c r="A66" s="324" t="str">
        <f>SUBSTITUTE('Daļu izvēle'!A61,"0","")</f>
        <v/>
      </c>
      <c r="B66" s="365">
        <f>'Daļu izvēle'!B61</f>
        <v>53</v>
      </c>
      <c r="C66" s="365" t="str">
        <f>'Daļu izvēle'!C61</f>
        <v>Dienvidkurzeme</v>
      </c>
      <c r="D66" s="366" t="str">
        <f>'Daļu izvēle'!D61</f>
        <v>Grobiņas</v>
      </c>
      <c r="E66" s="511">
        <f>'Daļu izvēle'!AI61</f>
        <v>0</v>
      </c>
      <c r="F66" s="511">
        <f>'Daļu izvēle'!AJ61</f>
        <v>0</v>
      </c>
      <c r="G66" s="131">
        <f>'Daļu izvēle'!AK61</f>
        <v>0</v>
      </c>
      <c r="H66" s="132">
        <f>'Daļu izvēle'!AL61</f>
        <v>0</v>
      </c>
      <c r="I66" s="343"/>
      <c r="J66" s="509">
        <f t="shared" si="4"/>
        <v>0</v>
      </c>
      <c r="K66" s="124" t="str">
        <f>IF($AO66,IF(AND($I66&lt;&gt;"",$I66&lt;&gt;0),ROUND(ROUND($I66,3)*Cenas!$B$50*Cenas!B$55,2),0),"")</f>
        <v/>
      </c>
      <c r="L66" s="124" t="str">
        <f>IF($AO66,IF(AND($I66&lt;&gt;"",$I66&lt;&gt;0),ROUND(ROUND($I66,3)*Cenas!$B$50*Cenas!C$55,2),0),"")</f>
        <v/>
      </c>
      <c r="M66" s="124" t="str">
        <f>IF($AO66,IF(AND($I66&lt;&gt;"",$I66&lt;&gt;0),ROUND(ROUND($I66,3)*Cenas!$B$50*Cenas!D$55,2),0),"")</f>
        <v/>
      </c>
      <c r="N66" s="124" t="str">
        <f>IF($AO66,IF(AND($I66&lt;&gt;"",$I66&lt;&gt;0),ROUND(ROUND($I66,3)*Cenas!$B$50*Cenas!E$55,2),0),"")</f>
        <v/>
      </c>
      <c r="O66" s="124" t="str">
        <f>IF($AO66,IF(AND($I66&lt;&gt;"",$I66&lt;&gt;0),ROUND(ROUND($I66,3)*Cenas!$B$50*Cenas!F$55,2),0),"")</f>
        <v/>
      </c>
      <c r="P66" s="124" t="str">
        <f>IF($AO66,IF(AND($I66&lt;&gt;"",$I66&lt;&gt;0),ROUND(ROUND($I66,3)*Cenas!$B$50*Cenas!G$55,2),0),"")</f>
        <v/>
      </c>
      <c r="Q66" s="124" t="str">
        <f>IF($AO66,IF(AND($I66&lt;&gt;"",$I66&lt;&gt;0),ROUND(ROUND($I66,3)*Cenas!$B$50*Cenas!H$55,2),0),"")</f>
        <v/>
      </c>
      <c r="R66" s="124" t="str">
        <f>IF($AO66,IF(AND($I66&lt;&gt;"",$I66&lt;&gt;0),ROUND(ROUND($I66,3)*Cenas!$B$50*Cenas!I$55,2),0),"")</f>
        <v/>
      </c>
      <c r="S66" s="124" t="str">
        <f>IF($AO66,IF(AND($I66&lt;&gt;"",$I66&lt;&gt;0),ROUND(ROUND($I66,3)*Cenas!$B$50*Cenas!J$55,2),0),"")</f>
        <v/>
      </c>
      <c r="T66" s="124" t="str">
        <f>IF($AO66,IF(AND($I66&lt;&gt;"",$I66&lt;&gt;0),ROUND(ROUND($I66,3)*Cenas!$B$50*Cenas!K$55,2),0),"")</f>
        <v/>
      </c>
      <c r="U66" s="124" t="str">
        <f>IF($AO66,IF(AND($I66&lt;&gt;"",$I66&lt;&gt;0),ROUND(ROUND($I66,3)*Cenas!$B$50*Cenas!L$55,2),0),"")</f>
        <v/>
      </c>
      <c r="V66" s="124" t="str">
        <f>IF($AO66,IF(AND($I66&lt;&gt;"",$I66&lt;&gt;0),ROUND(ROUND($I66,3)*Cenas!$B$50*Cenas!M$55,2),0),"")</f>
        <v/>
      </c>
      <c r="W66" s="124" t="str">
        <f>IF($AO66,IF(AND($I66&lt;&gt;"",$I66&lt;&gt;0),ROUND(ROUND($I66,3)*Cenas!$B$50*Cenas!N$55,2),0),"")</f>
        <v/>
      </c>
      <c r="X66" s="124" t="str">
        <f>IF($AO66,IF(AND($I66&lt;&gt;"",$I66&lt;&gt;0),ROUND(ROUND($I66,3)*Cenas!$B$50*Cenas!O$55,2),0),"")</f>
        <v/>
      </c>
      <c r="Y66" s="124" t="str">
        <f>IF($AO66,IF(AND($I66&lt;&gt;"",$I66&lt;&gt;0),ROUND(ROUND($I66,3)*Cenas!$B$50*Cenas!P$55,2),0),"")</f>
        <v/>
      </c>
      <c r="Z66" s="124" t="str">
        <f>IF($AO66,IF(AND($I66&lt;&gt;"",$I66&lt;&gt;0),ROUND(ROUND($I66,3)*Cenas!$B$50*Cenas!Q$55,2),0),"")</f>
        <v/>
      </c>
      <c r="AA66" s="124" t="str">
        <f>IF($AO66,IF(AND($I66&lt;&gt;"",$I66&lt;&gt;0),ROUND(ROUND($I66,3)*Cenas!$B$50*Cenas!R$55,2),0),"")</f>
        <v/>
      </c>
      <c r="AB66" s="124" t="str">
        <f>IF($AO66,IF(AND($I66&lt;&gt;"",$I66&lt;&gt;0),ROUND(ROUND($I66,3)*Cenas!$B$50*Cenas!S$55,2),0),"")</f>
        <v/>
      </c>
      <c r="AC66" s="124" t="str">
        <f>IF($AO66,IF(AND($I66&lt;&gt;"",$I66&lt;&gt;0),ROUND(ROUND($I66,3)*Cenas!$B$50*Cenas!T$55,2),0),"")</f>
        <v/>
      </c>
      <c r="AD66" s="124" t="str">
        <f>IF($AO66,IF(AND($I66&lt;&gt;"",$I66&lt;&gt;0),ROUND(ROUND($I66,3)*Cenas!$B$50*Cenas!U$55,2),0),"")</f>
        <v/>
      </c>
      <c r="AE66" s="124" t="str">
        <f>IF($AO66,IF(AND($I66&lt;&gt;"",$I66&lt;&gt;0),ROUND(ROUND($I66,3)*Cenas!$B$50*Cenas!V$55,2),0),"")</f>
        <v/>
      </c>
      <c r="AF66" s="147" t="str">
        <f>IF($AO66,IF(AND($I66&lt;&gt;"",$I66&lt;&gt;0),ROUND(ROUND($I66,3)*Cenas!$B$50*Cenas!W$55,2),0),"")</f>
        <v/>
      </c>
      <c r="AH66" t="b">
        <f t="shared" si="5"/>
        <v>1</v>
      </c>
      <c r="AI66" t="b">
        <f t="shared" si="6"/>
        <v>1</v>
      </c>
      <c r="AJ66" t="e">
        <f>OR(AND(AH66,AI66,#REF!&gt;=0.74*'Daļu izvēle'!J61),NOT(AL66))</f>
        <v>#REF!</v>
      </c>
      <c r="AK66" t="e">
        <f t="shared" si="7"/>
        <v>#REF!</v>
      </c>
      <c r="AL66" t="b">
        <f>AND($A66="x",NOT(ISBLANK('Daļu izvēle'!AI61)))</f>
        <v>0</v>
      </c>
      <c r="AM66" t="b">
        <f t="shared" si="3"/>
        <v>1</v>
      </c>
      <c r="AO66" s="56" t="b">
        <f>AND($A66="x",'Daļu izvēle'!AI61&lt;&gt;"",'Daļu izvēle'!AI61&lt;&gt;0)</f>
        <v>0</v>
      </c>
      <c r="AP66" s="56" t="b">
        <f t="shared" si="8"/>
        <v>0</v>
      </c>
      <c r="AQ66" s="56" t="b">
        <f t="shared" si="9"/>
        <v>1</v>
      </c>
    </row>
    <row r="67" spans="1:43" hidden="1" x14ac:dyDescent="0.3">
      <c r="A67" s="324" t="str">
        <f>SUBSTITUTE('Daļu izvēle'!A62,"0","")</f>
        <v/>
      </c>
      <c r="B67" s="365">
        <f>'Daļu izvēle'!B62</f>
        <v>54</v>
      </c>
      <c r="C67" s="365" t="str">
        <f>'Daļu izvēle'!C62</f>
        <v>Dienvidkurzeme</v>
      </c>
      <c r="D67" s="366" t="str">
        <f>'Daļu izvēle'!D62</f>
        <v>Krīvukalna</v>
      </c>
      <c r="E67" s="511">
        <f>'Daļu izvēle'!AI62</f>
        <v>5</v>
      </c>
      <c r="F67" s="511">
        <f>'Daļu izvēle'!AJ62</f>
        <v>5</v>
      </c>
      <c r="G67" s="131">
        <f>'Daļu izvēle'!AK62</f>
        <v>0</v>
      </c>
      <c r="H67" s="132">
        <f>'Daļu izvēle'!AL62</f>
        <v>0</v>
      </c>
      <c r="I67" s="343"/>
      <c r="J67" s="509">
        <f t="shared" si="4"/>
        <v>0</v>
      </c>
      <c r="K67" s="124" t="str">
        <f>IF($AO67,IF(AND($I67&lt;&gt;"",$I67&lt;&gt;0),ROUND(ROUND($I67,3)*Cenas!$B$50*Cenas!B$55,2),0),"")</f>
        <v/>
      </c>
      <c r="L67" s="124" t="str">
        <f>IF($AO67,IF(AND($I67&lt;&gt;"",$I67&lt;&gt;0),ROUND(ROUND($I67,3)*Cenas!$B$50*Cenas!C$55,2),0),"")</f>
        <v/>
      </c>
      <c r="M67" s="124" t="str">
        <f>IF($AO67,IF(AND($I67&lt;&gt;"",$I67&lt;&gt;0),ROUND(ROUND($I67,3)*Cenas!$B$50*Cenas!D$55,2),0),"")</f>
        <v/>
      </c>
      <c r="N67" s="124" t="str">
        <f>IF($AO67,IF(AND($I67&lt;&gt;"",$I67&lt;&gt;0),ROUND(ROUND($I67,3)*Cenas!$B$50*Cenas!E$55,2),0),"")</f>
        <v/>
      </c>
      <c r="O67" s="124" t="str">
        <f>IF($AO67,IF(AND($I67&lt;&gt;"",$I67&lt;&gt;0),ROUND(ROUND($I67,3)*Cenas!$B$50*Cenas!F$55,2),0),"")</f>
        <v/>
      </c>
      <c r="P67" s="124" t="str">
        <f>IF($AO67,IF(AND($I67&lt;&gt;"",$I67&lt;&gt;0),ROUND(ROUND($I67,3)*Cenas!$B$50*Cenas!G$55,2),0),"")</f>
        <v/>
      </c>
      <c r="Q67" s="124" t="str">
        <f>IF($AO67,IF(AND($I67&lt;&gt;"",$I67&lt;&gt;0),ROUND(ROUND($I67,3)*Cenas!$B$50*Cenas!H$55,2),0),"")</f>
        <v/>
      </c>
      <c r="R67" s="124" t="str">
        <f>IF($AO67,IF(AND($I67&lt;&gt;"",$I67&lt;&gt;0),ROUND(ROUND($I67,3)*Cenas!$B$50*Cenas!I$55,2),0),"")</f>
        <v/>
      </c>
      <c r="S67" s="124" t="str">
        <f>IF($AO67,IF(AND($I67&lt;&gt;"",$I67&lt;&gt;0),ROUND(ROUND($I67,3)*Cenas!$B$50*Cenas!J$55,2),0),"")</f>
        <v/>
      </c>
      <c r="T67" s="124" t="str">
        <f>IF($AO67,IF(AND($I67&lt;&gt;"",$I67&lt;&gt;0),ROUND(ROUND($I67,3)*Cenas!$B$50*Cenas!K$55,2),0),"")</f>
        <v/>
      </c>
      <c r="U67" s="124" t="str">
        <f>IF($AO67,IF(AND($I67&lt;&gt;"",$I67&lt;&gt;0),ROUND(ROUND($I67,3)*Cenas!$B$50*Cenas!L$55,2),0),"")</f>
        <v/>
      </c>
      <c r="V67" s="124" t="str">
        <f>IF($AO67,IF(AND($I67&lt;&gt;"",$I67&lt;&gt;0),ROUND(ROUND($I67,3)*Cenas!$B$50*Cenas!M$55,2),0),"")</f>
        <v/>
      </c>
      <c r="W67" s="124" t="str">
        <f>IF($AO67,IF(AND($I67&lt;&gt;"",$I67&lt;&gt;0),ROUND(ROUND($I67,3)*Cenas!$B$50*Cenas!N$55,2),0),"")</f>
        <v/>
      </c>
      <c r="X67" s="124" t="str">
        <f>IF($AO67,IF(AND($I67&lt;&gt;"",$I67&lt;&gt;0),ROUND(ROUND($I67,3)*Cenas!$B$50*Cenas!O$55,2),0),"")</f>
        <v/>
      </c>
      <c r="Y67" s="124" t="str">
        <f>IF($AO67,IF(AND($I67&lt;&gt;"",$I67&lt;&gt;0),ROUND(ROUND($I67,3)*Cenas!$B$50*Cenas!P$55,2),0),"")</f>
        <v/>
      </c>
      <c r="Z67" s="124" t="str">
        <f>IF($AO67,IF(AND($I67&lt;&gt;"",$I67&lt;&gt;0),ROUND(ROUND($I67,3)*Cenas!$B$50*Cenas!Q$55,2),0),"")</f>
        <v/>
      </c>
      <c r="AA67" s="124" t="str">
        <f>IF($AO67,IF(AND($I67&lt;&gt;"",$I67&lt;&gt;0),ROUND(ROUND($I67,3)*Cenas!$B$50*Cenas!R$55,2),0),"")</f>
        <v/>
      </c>
      <c r="AB67" s="124" t="str">
        <f>IF($AO67,IF(AND($I67&lt;&gt;"",$I67&lt;&gt;0),ROUND(ROUND($I67,3)*Cenas!$B$50*Cenas!S$55,2),0),"")</f>
        <v/>
      </c>
      <c r="AC67" s="124" t="str">
        <f>IF($AO67,IF(AND($I67&lt;&gt;"",$I67&lt;&gt;0),ROUND(ROUND($I67,3)*Cenas!$B$50*Cenas!T$55,2),0),"")</f>
        <v/>
      </c>
      <c r="AD67" s="124" t="str">
        <f>IF($AO67,IF(AND($I67&lt;&gt;"",$I67&lt;&gt;0),ROUND(ROUND($I67,3)*Cenas!$B$50*Cenas!U$55,2),0),"")</f>
        <v/>
      </c>
      <c r="AE67" s="124" t="str">
        <f>IF($AO67,IF(AND($I67&lt;&gt;"",$I67&lt;&gt;0),ROUND(ROUND($I67,3)*Cenas!$B$50*Cenas!V$55,2),0),"")</f>
        <v/>
      </c>
      <c r="AF67" s="147" t="str">
        <f>IF($AO67,IF(AND($I67&lt;&gt;"",$I67&lt;&gt;0),ROUND(ROUND($I67,3)*Cenas!$B$50*Cenas!W$55,2),0),"")</f>
        <v/>
      </c>
      <c r="AH67" t="b">
        <f t="shared" si="5"/>
        <v>1</v>
      </c>
      <c r="AI67" t="b">
        <f t="shared" si="6"/>
        <v>1</v>
      </c>
      <c r="AJ67" t="e">
        <f>OR(AND(AH67,AI67,#REF!&gt;=0.74*'Daļu izvēle'!J62),NOT(AL67))</f>
        <v>#REF!</v>
      </c>
      <c r="AK67" t="e">
        <f t="shared" si="7"/>
        <v>#REF!</v>
      </c>
      <c r="AL67" t="b">
        <f>AND($A67="x",NOT(ISBLANK('Daļu izvēle'!AI62)))</f>
        <v>0</v>
      </c>
      <c r="AM67" t="b">
        <f t="shared" si="3"/>
        <v>1</v>
      </c>
      <c r="AO67" s="56" t="b">
        <f>AND($A67="x",'Daļu izvēle'!AI62&lt;&gt;"",'Daļu izvēle'!AI62&lt;&gt;0)</f>
        <v>0</v>
      </c>
      <c r="AP67" s="56" t="b">
        <f t="shared" si="8"/>
        <v>0</v>
      </c>
      <c r="AQ67" s="56" t="b">
        <f t="shared" si="9"/>
        <v>1</v>
      </c>
    </row>
    <row r="68" spans="1:43" hidden="1" x14ac:dyDescent="0.3">
      <c r="A68" s="324" t="str">
        <f>SUBSTITUTE('Daļu izvēle'!A63,"0","")</f>
        <v/>
      </c>
      <c r="B68" s="365">
        <f>'Daļu izvēle'!B63</f>
        <v>55</v>
      </c>
      <c r="C68" s="365" t="str">
        <f>'Daļu izvēle'!C63</f>
        <v>Dienvidkurzeme</v>
      </c>
      <c r="D68" s="366" t="str">
        <f>'Daļu izvēle'!D63</f>
        <v>Krīvukalna</v>
      </c>
      <c r="E68" s="511">
        <f>'Daļu izvēle'!AI63</f>
        <v>0</v>
      </c>
      <c r="F68" s="511">
        <f>'Daļu izvēle'!AJ63</f>
        <v>0</v>
      </c>
      <c r="G68" s="131">
        <f>'Daļu izvēle'!AK63</f>
        <v>0</v>
      </c>
      <c r="H68" s="132">
        <f>'Daļu izvēle'!AL63</f>
        <v>0</v>
      </c>
      <c r="I68" s="343"/>
      <c r="J68" s="509">
        <f t="shared" si="4"/>
        <v>0</v>
      </c>
      <c r="K68" s="124" t="str">
        <f>IF($AO68,IF(AND($I68&lt;&gt;"",$I68&lt;&gt;0),ROUND(ROUND($I68,3)*Cenas!$B$50*Cenas!B$55,2),0),"")</f>
        <v/>
      </c>
      <c r="L68" s="124" t="str">
        <f>IF($AO68,IF(AND($I68&lt;&gt;"",$I68&lt;&gt;0),ROUND(ROUND($I68,3)*Cenas!$B$50*Cenas!C$55,2),0),"")</f>
        <v/>
      </c>
      <c r="M68" s="124" t="str">
        <f>IF($AO68,IF(AND($I68&lt;&gt;"",$I68&lt;&gt;0),ROUND(ROUND($I68,3)*Cenas!$B$50*Cenas!D$55,2),0),"")</f>
        <v/>
      </c>
      <c r="N68" s="124" t="str">
        <f>IF($AO68,IF(AND($I68&lt;&gt;"",$I68&lt;&gt;0),ROUND(ROUND($I68,3)*Cenas!$B$50*Cenas!E$55,2),0),"")</f>
        <v/>
      </c>
      <c r="O68" s="124" t="str">
        <f>IF($AO68,IF(AND($I68&lt;&gt;"",$I68&lt;&gt;0),ROUND(ROUND($I68,3)*Cenas!$B$50*Cenas!F$55,2),0),"")</f>
        <v/>
      </c>
      <c r="P68" s="124" t="str">
        <f>IF($AO68,IF(AND($I68&lt;&gt;"",$I68&lt;&gt;0),ROUND(ROUND($I68,3)*Cenas!$B$50*Cenas!G$55,2),0),"")</f>
        <v/>
      </c>
      <c r="Q68" s="124" t="str">
        <f>IF($AO68,IF(AND($I68&lt;&gt;"",$I68&lt;&gt;0),ROUND(ROUND($I68,3)*Cenas!$B$50*Cenas!H$55,2),0),"")</f>
        <v/>
      </c>
      <c r="R68" s="124" t="str">
        <f>IF($AO68,IF(AND($I68&lt;&gt;"",$I68&lt;&gt;0),ROUND(ROUND($I68,3)*Cenas!$B$50*Cenas!I$55,2),0),"")</f>
        <v/>
      </c>
      <c r="S68" s="124" t="str">
        <f>IF($AO68,IF(AND($I68&lt;&gt;"",$I68&lt;&gt;0),ROUND(ROUND($I68,3)*Cenas!$B$50*Cenas!J$55,2),0),"")</f>
        <v/>
      </c>
      <c r="T68" s="124" t="str">
        <f>IF($AO68,IF(AND($I68&lt;&gt;"",$I68&lt;&gt;0),ROUND(ROUND($I68,3)*Cenas!$B$50*Cenas!K$55,2),0),"")</f>
        <v/>
      </c>
      <c r="U68" s="124" t="str">
        <f>IF($AO68,IF(AND($I68&lt;&gt;"",$I68&lt;&gt;0),ROUND(ROUND($I68,3)*Cenas!$B$50*Cenas!L$55,2),0),"")</f>
        <v/>
      </c>
      <c r="V68" s="124" t="str">
        <f>IF($AO68,IF(AND($I68&lt;&gt;"",$I68&lt;&gt;0),ROUND(ROUND($I68,3)*Cenas!$B$50*Cenas!M$55,2),0),"")</f>
        <v/>
      </c>
      <c r="W68" s="124" t="str">
        <f>IF($AO68,IF(AND($I68&lt;&gt;"",$I68&lt;&gt;0),ROUND(ROUND($I68,3)*Cenas!$B$50*Cenas!N$55,2),0),"")</f>
        <v/>
      </c>
      <c r="X68" s="124" t="str">
        <f>IF($AO68,IF(AND($I68&lt;&gt;"",$I68&lt;&gt;0),ROUND(ROUND($I68,3)*Cenas!$B$50*Cenas!O$55,2),0),"")</f>
        <v/>
      </c>
      <c r="Y68" s="124" t="str">
        <f>IF($AO68,IF(AND($I68&lt;&gt;"",$I68&lt;&gt;0),ROUND(ROUND($I68,3)*Cenas!$B$50*Cenas!P$55,2),0),"")</f>
        <v/>
      </c>
      <c r="Z68" s="124" t="str">
        <f>IF($AO68,IF(AND($I68&lt;&gt;"",$I68&lt;&gt;0),ROUND(ROUND($I68,3)*Cenas!$B$50*Cenas!Q$55,2),0),"")</f>
        <v/>
      </c>
      <c r="AA68" s="124" t="str">
        <f>IF($AO68,IF(AND($I68&lt;&gt;"",$I68&lt;&gt;0),ROUND(ROUND($I68,3)*Cenas!$B$50*Cenas!R$55,2),0),"")</f>
        <v/>
      </c>
      <c r="AB68" s="124" t="str">
        <f>IF($AO68,IF(AND($I68&lt;&gt;"",$I68&lt;&gt;0),ROUND(ROUND($I68,3)*Cenas!$B$50*Cenas!S$55,2),0),"")</f>
        <v/>
      </c>
      <c r="AC68" s="124" t="str">
        <f>IF($AO68,IF(AND($I68&lt;&gt;"",$I68&lt;&gt;0),ROUND(ROUND($I68,3)*Cenas!$B$50*Cenas!T$55,2),0),"")</f>
        <v/>
      </c>
      <c r="AD68" s="124" t="str">
        <f>IF($AO68,IF(AND($I68&lt;&gt;"",$I68&lt;&gt;0),ROUND(ROUND($I68,3)*Cenas!$B$50*Cenas!U$55,2),0),"")</f>
        <v/>
      </c>
      <c r="AE68" s="124" t="str">
        <f>IF($AO68,IF(AND($I68&lt;&gt;"",$I68&lt;&gt;0),ROUND(ROUND($I68,3)*Cenas!$B$50*Cenas!V$55,2),0),"")</f>
        <v/>
      </c>
      <c r="AF68" s="147" t="str">
        <f>IF($AO68,IF(AND($I68&lt;&gt;"",$I68&lt;&gt;0),ROUND(ROUND($I68,3)*Cenas!$B$50*Cenas!W$55,2),0),"")</f>
        <v/>
      </c>
      <c r="AH68" t="b">
        <f t="shared" si="5"/>
        <v>1</v>
      </c>
      <c r="AI68" t="b">
        <f t="shared" si="6"/>
        <v>1</v>
      </c>
      <c r="AJ68" t="e">
        <f>OR(AND(AH68,AI68,#REF!&gt;=0.74*'Daļu izvēle'!J63),NOT(AL68))</f>
        <v>#REF!</v>
      </c>
      <c r="AK68" t="e">
        <f t="shared" si="7"/>
        <v>#REF!</v>
      </c>
      <c r="AL68" t="b">
        <f>AND($A68="x",NOT(ISBLANK('Daļu izvēle'!AI63)))</f>
        <v>0</v>
      </c>
      <c r="AM68" t="b">
        <f t="shared" si="3"/>
        <v>1</v>
      </c>
      <c r="AO68" s="56" t="b">
        <f>AND($A68="x",'Daļu izvēle'!AI63&lt;&gt;"",'Daļu izvēle'!AI63&lt;&gt;0)</f>
        <v>0</v>
      </c>
      <c r="AP68" s="56" t="b">
        <f t="shared" si="8"/>
        <v>0</v>
      </c>
      <c r="AQ68" s="56" t="b">
        <f t="shared" si="9"/>
        <v>1</v>
      </c>
    </row>
    <row r="69" spans="1:43" hidden="1" x14ac:dyDescent="0.3">
      <c r="A69" s="324" t="str">
        <f>SUBSTITUTE('Daļu izvēle'!A64,"0","")</f>
        <v/>
      </c>
      <c r="B69" s="365">
        <f>'Daļu izvēle'!B64</f>
        <v>56</v>
      </c>
      <c r="C69" s="365" t="str">
        <f>'Daļu izvēle'!C64</f>
        <v>Dienvidkurzeme</v>
      </c>
      <c r="D69" s="366" t="str">
        <f>'Daļu izvēle'!D64</f>
        <v>Krīvukalna</v>
      </c>
      <c r="E69" s="511">
        <f>'Daļu izvēle'!AI64</f>
        <v>0</v>
      </c>
      <c r="F69" s="511">
        <f>'Daļu izvēle'!AJ64</f>
        <v>0</v>
      </c>
      <c r="G69" s="131">
        <f>'Daļu izvēle'!AK64</f>
        <v>0</v>
      </c>
      <c r="H69" s="132">
        <f>'Daļu izvēle'!AL64</f>
        <v>0</v>
      </c>
      <c r="I69" s="343"/>
      <c r="J69" s="509">
        <f t="shared" si="4"/>
        <v>0</v>
      </c>
      <c r="K69" s="124" t="str">
        <f>IF($AO69,IF(AND($I69&lt;&gt;"",$I69&lt;&gt;0),ROUND(ROUND($I69,3)*Cenas!$B$50*Cenas!B$55,2),0),"")</f>
        <v/>
      </c>
      <c r="L69" s="124" t="str">
        <f>IF($AO69,IF(AND($I69&lt;&gt;"",$I69&lt;&gt;0),ROUND(ROUND($I69,3)*Cenas!$B$50*Cenas!C$55,2),0),"")</f>
        <v/>
      </c>
      <c r="M69" s="124" t="str">
        <f>IF($AO69,IF(AND($I69&lt;&gt;"",$I69&lt;&gt;0),ROUND(ROUND($I69,3)*Cenas!$B$50*Cenas!D$55,2),0),"")</f>
        <v/>
      </c>
      <c r="N69" s="124" t="str">
        <f>IF($AO69,IF(AND($I69&lt;&gt;"",$I69&lt;&gt;0),ROUND(ROUND($I69,3)*Cenas!$B$50*Cenas!E$55,2),0),"")</f>
        <v/>
      </c>
      <c r="O69" s="124" t="str">
        <f>IF($AO69,IF(AND($I69&lt;&gt;"",$I69&lt;&gt;0),ROUND(ROUND($I69,3)*Cenas!$B$50*Cenas!F$55,2),0),"")</f>
        <v/>
      </c>
      <c r="P69" s="124" t="str">
        <f>IF($AO69,IF(AND($I69&lt;&gt;"",$I69&lt;&gt;0),ROUND(ROUND($I69,3)*Cenas!$B$50*Cenas!G$55,2),0),"")</f>
        <v/>
      </c>
      <c r="Q69" s="124" t="str">
        <f>IF($AO69,IF(AND($I69&lt;&gt;"",$I69&lt;&gt;0),ROUND(ROUND($I69,3)*Cenas!$B$50*Cenas!H$55,2),0),"")</f>
        <v/>
      </c>
      <c r="R69" s="124" t="str">
        <f>IF($AO69,IF(AND($I69&lt;&gt;"",$I69&lt;&gt;0),ROUND(ROUND($I69,3)*Cenas!$B$50*Cenas!I$55,2),0),"")</f>
        <v/>
      </c>
      <c r="S69" s="124" t="str">
        <f>IF($AO69,IF(AND($I69&lt;&gt;"",$I69&lt;&gt;0),ROUND(ROUND($I69,3)*Cenas!$B$50*Cenas!J$55,2),0),"")</f>
        <v/>
      </c>
      <c r="T69" s="124" t="str">
        <f>IF($AO69,IF(AND($I69&lt;&gt;"",$I69&lt;&gt;0),ROUND(ROUND($I69,3)*Cenas!$B$50*Cenas!K$55,2),0),"")</f>
        <v/>
      </c>
      <c r="U69" s="124" t="str">
        <f>IF($AO69,IF(AND($I69&lt;&gt;"",$I69&lt;&gt;0),ROUND(ROUND($I69,3)*Cenas!$B$50*Cenas!L$55,2),0),"")</f>
        <v/>
      </c>
      <c r="V69" s="124" t="str">
        <f>IF($AO69,IF(AND($I69&lt;&gt;"",$I69&lt;&gt;0),ROUND(ROUND($I69,3)*Cenas!$B$50*Cenas!M$55,2),0),"")</f>
        <v/>
      </c>
      <c r="W69" s="124" t="str">
        <f>IF($AO69,IF(AND($I69&lt;&gt;"",$I69&lt;&gt;0),ROUND(ROUND($I69,3)*Cenas!$B$50*Cenas!N$55,2),0),"")</f>
        <v/>
      </c>
      <c r="X69" s="124" t="str">
        <f>IF($AO69,IF(AND($I69&lt;&gt;"",$I69&lt;&gt;0),ROUND(ROUND($I69,3)*Cenas!$B$50*Cenas!O$55,2),0),"")</f>
        <v/>
      </c>
      <c r="Y69" s="124" t="str">
        <f>IF($AO69,IF(AND($I69&lt;&gt;"",$I69&lt;&gt;0),ROUND(ROUND($I69,3)*Cenas!$B$50*Cenas!P$55,2),0),"")</f>
        <v/>
      </c>
      <c r="Z69" s="124" t="str">
        <f>IF($AO69,IF(AND($I69&lt;&gt;"",$I69&lt;&gt;0),ROUND(ROUND($I69,3)*Cenas!$B$50*Cenas!Q$55,2),0),"")</f>
        <v/>
      </c>
      <c r="AA69" s="124" t="str">
        <f>IF($AO69,IF(AND($I69&lt;&gt;"",$I69&lt;&gt;0),ROUND(ROUND($I69,3)*Cenas!$B$50*Cenas!R$55,2),0),"")</f>
        <v/>
      </c>
      <c r="AB69" s="124" t="str">
        <f>IF($AO69,IF(AND($I69&lt;&gt;"",$I69&lt;&gt;0),ROUND(ROUND($I69,3)*Cenas!$B$50*Cenas!S$55,2),0),"")</f>
        <v/>
      </c>
      <c r="AC69" s="124" t="str">
        <f>IF($AO69,IF(AND($I69&lt;&gt;"",$I69&lt;&gt;0),ROUND(ROUND($I69,3)*Cenas!$B$50*Cenas!T$55,2),0),"")</f>
        <v/>
      </c>
      <c r="AD69" s="124" t="str">
        <f>IF($AO69,IF(AND($I69&lt;&gt;"",$I69&lt;&gt;0),ROUND(ROUND($I69,3)*Cenas!$B$50*Cenas!U$55,2),0),"")</f>
        <v/>
      </c>
      <c r="AE69" s="124" t="str">
        <f>IF($AO69,IF(AND($I69&lt;&gt;"",$I69&lt;&gt;0),ROUND(ROUND($I69,3)*Cenas!$B$50*Cenas!V$55,2),0),"")</f>
        <v/>
      </c>
      <c r="AF69" s="147" t="str">
        <f>IF($AO69,IF(AND($I69&lt;&gt;"",$I69&lt;&gt;0),ROUND(ROUND($I69,3)*Cenas!$B$50*Cenas!W$55,2),0),"")</f>
        <v/>
      </c>
      <c r="AH69" t="b">
        <f t="shared" si="5"/>
        <v>1</v>
      </c>
      <c r="AI69" t="b">
        <f t="shared" si="6"/>
        <v>1</v>
      </c>
      <c r="AJ69" t="e">
        <f>OR(AND(AH69,AI69,#REF!&gt;=0.74*'Daļu izvēle'!J64),NOT(AL69))</f>
        <v>#REF!</v>
      </c>
      <c r="AK69" t="e">
        <f t="shared" si="7"/>
        <v>#REF!</v>
      </c>
      <c r="AL69" t="b">
        <f>AND($A69="x",NOT(ISBLANK('Daļu izvēle'!AI64)))</f>
        <v>0</v>
      </c>
      <c r="AM69" t="b">
        <f t="shared" si="3"/>
        <v>1</v>
      </c>
      <c r="AO69" s="56" t="b">
        <f>AND($A69="x",'Daļu izvēle'!AI64&lt;&gt;"",'Daļu izvēle'!AI64&lt;&gt;0)</f>
        <v>0</v>
      </c>
      <c r="AP69" s="56" t="b">
        <f t="shared" si="8"/>
        <v>0</v>
      </c>
      <c r="AQ69" s="56" t="b">
        <f t="shared" si="9"/>
        <v>1</v>
      </c>
    </row>
    <row r="70" spans="1:43" hidden="1" x14ac:dyDescent="0.3">
      <c r="A70" s="324" t="str">
        <f>SUBSTITUTE('Daļu izvēle'!A65,"0","")</f>
        <v/>
      </c>
      <c r="B70" s="365">
        <f>'Daļu izvēle'!B65</f>
        <v>57</v>
      </c>
      <c r="C70" s="365" t="str">
        <f>'Daļu izvēle'!C65</f>
        <v>Dienvidkurzeme</v>
      </c>
      <c r="D70" s="366" t="str">
        <f>'Daļu izvēle'!D65</f>
        <v>Krīvukalna</v>
      </c>
      <c r="E70" s="511">
        <f>'Daļu izvēle'!AI65</f>
        <v>0</v>
      </c>
      <c r="F70" s="511">
        <f>'Daļu izvēle'!AJ65</f>
        <v>0</v>
      </c>
      <c r="G70" s="131">
        <f>'Daļu izvēle'!AK65</f>
        <v>0</v>
      </c>
      <c r="H70" s="132">
        <f>'Daļu izvēle'!AL65</f>
        <v>0</v>
      </c>
      <c r="I70" s="343"/>
      <c r="J70" s="509">
        <f t="shared" si="4"/>
        <v>0</v>
      </c>
      <c r="K70" s="124" t="str">
        <f>IF($AO70,IF(AND($I70&lt;&gt;"",$I70&lt;&gt;0),ROUND(ROUND($I70,3)*Cenas!$B$50*Cenas!B$55,2),0),"")</f>
        <v/>
      </c>
      <c r="L70" s="124" t="str">
        <f>IF($AO70,IF(AND($I70&lt;&gt;"",$I70&lt;&gt;0),ROUND(ROUND($I70,3)*Cenas!$B$50*Cenas!C$55,2),0),"")</f>
        <v/>
      </c>
      <c r="M70" s="124" t="str">
        <f>IF($AO70,IF(AND($I70&lt;&gt;"",$I70&lt;&gt;0),ROUND(ROUND($I70,3)*Cenas!$B$50*Cenas!D$55,2),0),"")</f>
        <v/>
      </c>
      <c r="N70" s="124" t="str">
        <f>IF($AO70,IF(AND($I70&lt;&gt;"",$I70&lt;&gt;0),ROUND(ROUND($I70,3)*Cenas!$B$50*Cenas!E$55,2),0),"")</f>
        <v/>
      </c>
      <c r="O70" s="124" t="str">
        <f>IF($AO70,IF(AND($I70&lt;&gt;"",$I70&lt;&gt;0),ROUND(ROUND($I70,3)*Cenas!$B$50*Cenas!F$55,2),0),"")</f>
        <v/>
      </c>
      <c r="P70" s="124" t="str">
        <f>IF($AO70,IF(AND($I70&lt;&gt;"",$I70&lt;&gt;0),ROUND(ROUND($I70,3)*Cenas!$B$50*Cenas!G$55,2),0),"")</f>
        <v/>
      </c>
      <c r="Q70" s="124" t="str">
        <f>IF($AO70,IF(AND($I70&lt;&gt;"",$I70&lt;&gt;0),ROUND(ROUND($I70,3)*Cenas!$B$50*Cenas!H$55,2),0),"")</f>
        <v/>
      </c>
      <c r="R70" s="124" t="str">
        <f>IF($AO70,IF(AND($I70&lt;&gt;"",$I70&lt;&gt;0),ROUND(ROUND($I70,3)*Cenas!$B$50*Cenas!I$55,2),0),"")</f>
        <v/>
      </c>
      <c r="S70" s="124" t="str">
        <f>IF($AO70,IF(AND($I70&lt;&gt;"",$I70&lt;&gt;0),ROUND(ROUND($I70,3)*Cenas!$B$50*Cenas!J$55,2),0),"")</f>
        <v/>
      </c>
      <c r="T70" s="124" t="str">
        <f>IF($AO70,IF(AND($I70&lt;&gt;"",$I70&lt;&gt;0),ROUND(ROUND($I70,3)*Cenas!$B$50*Cenas!K$55,2),0),"")</f>
        <v/>
      </c>
      <c r="U70" s="124" t="str">
        <f>IF($AO70,IF(AND($I70&lt;&gt;"",$I70&lt;&gt;0),ROUND(ROUND($I70,3)*Cenas!$B$50*Cenas!L$55,2),0),"")</f>
        <v/>
      </c>
      <c r="V70" s="124" t="str">
        <f>IF($AO70,IF(AND($I70&lt;&gt;"",$I70&lt;&gt;0),ROUND(ROUND($I70,3)*Cenas!$B$50*Cenas!M$55,2),0),"")</f>
        <v/>
      </c>
      <c r="W70" s="124" t="str">
        <f>IF($AO70,IF(AND($I70&lt;&gt;"",$I70&lt;&gt;0),ROUND(ROUND($I70,3)*Cenas!$B$50*Cenas!N$55,2),0),"")</f>
        <v/>
      </c>
      <c r="X70" s="124" t="str">
        <f>IF($AO70,IF(AND($I70&lt;&gt;"",$I70&lt;&gt;0),ROUND(ROUND($I70,3)*Cenas!$B$50*Cenas!O$55,2),0),"")</f>
        <v/>
      </c>
      <c r="Y70" s="124" t="str">
        <f>IF($AO70,IF(AND($I70&lt;&gt;"",$I70&lt;&gt;0),ROUND(ROUND($I70,3)*Cenas!$B$50*Cenas!P$55,2),0),"")</f>
        <v/>
      </c>
      <c r="Z70" s="124" t="str">
        <f>IF($AO70,IF(AND($I70&lt;&gt;"",$I70&lt;&gt;0),ROUND(ROUND($I70,3)*Cenas!$B$50*Cenas!Q$55,2),0),"")</f>
        <v/>
      </c>
      <c r="AA70" s="124" t="str">
        <f>IF($AO70,IF(AND($I70&lt;&gt;"",$I70&lt;&gt;0),ROUND(ROUND($I70,3)*Cenas!$B$50*Cenas!R$55,2),0),"")</f>
        <v/>
      </c>
      <c r="AB70" s="124" t="str">
        <f>IF($AO70,IF(AND($I70&lt;&gt;"",$I70&lt;&gt;0),ROUND(ROUND($I70,3)*Cenas!$B$50*Cenas!S$55,2),0),"")</f>
        <v/>
      </c>
      <c r="AC70" s="124" t="str">
        <f>IF($AO70,IF(AND($I70&lt;&gt;"",$I70&lt;&gt;0),ROUND(ROUND($I70,3)*Cenas!$B$50*Cenas!T$55,2),0),"")</f>
        <v/>
      </c>
      <c r="AD70" s="124" t="str">
        <f>IF($AO70,IF(AND($I70&lt;&gt;"",$I70&lt;&gt;0),ROUND(ROUND($I70,3)*Cenas!$B$50*Cenas!U$55,2),0),"")</f>
        <v/>
      </c>
      <c r="AE70" s="124" t="str">
        <f>IF($AO70,IF(AND($I70&lt;&gt;"",$I70&lt;&gt;0),ROUND(ROUND($I70,3)*Cenas!$B$50*Cenas!V$55,2),0),"")</f>
        <v/>
      </c>
      <c r="AF70" s="147" t="str">
        <f>IF($AO70,IF(AND($I70&lt;&gt;"",$I70&lt;&gt;0),ROUND(ROUND($I70,3)*Cenas!$B$50*Cenas!W$55,2),0),"")</f>
        <v/>
      </c>
      <c r="AH70" t="b">
        <f t="shared" si="5"/>
        <v>1</v>
      </c>
      <c r="AI70" t="b">
        <f t="shared" si="6"/>
        <v>1</v>
      </c>
      <c r="AJ70" t="e">
        <f>OR(AND(AH70,AI70,#REF!&gt;=0.74*'Daļu izvēle'!J65),NOT(AL70))</f>
        <v>#REF!</v>
      </c>
      <c r="AK70" t="e">
        <f t="shared" si="7"/>
        <v>#REF!</v>
      </c>
      <c r="AL70" t="b">
        <f>AND($A70="x",NOT(ISBLANK('Daļu izvēle'!AI65)))</f>
        <v>0</v>
      </c>
      <c r="AM70" t="b">
        <f t="shared" si="3"/>
        <v>1</v>
      </c>
      <c r="AO70" s="56" t="b">
        <f>AND($A70="x",'Daļu izvēle'!AI65&lt;&gt;"",'Daļu izvēle'!AI65&lt;&gt;0)</f>
        <v>0</v>
      </c>
      <c r="AP70" s="56" t="b">
        <f t="shared" si="8"/>
        <v>0</v>
      </c>
      <c r="AQ70" s="56" t="b">
        <f t="shared" si="9"/>
        <v>1</v>
      </c>
    </row>
    <row r="71" spans="1:43" hidden="1" x14ac:dyDescent="0.3">
      <c r="A71" s="324" t="str">
        <f>SUBSTITUTE('Daļu izvēle'!A66,"0","")</f>
        <v/>
      </c>
      <c r="B71" s="365">
        <f>'Daļu izvēle'!B66</f>
        <v>58</v>
      </c>
      <c r="C71" s="365" t="str">
        <f>'Daļu izvēle'!C66</f>
        <v>Dienvidkurzeme</v>
      </c>
      <c r="D71" s="366" t="str">
        <f>'Daļu izvēle'!D66</f>
        <v>Krīvukalna</v>
      </c>
      <c r="E71" s="511">
        <f>'Daļu izvēle'!AI66</f>
        <v>0</v>
      </c>
      <c r="F71" s="511">
        <f>'Daļu izvēle'!AJ66</f>
        <v>0</v>
      </c>
      <c r="G71" s="131">
        <f>'Daļu izvēle'!AK66</f>
        <v>0</v>
      </c>
      <c r="H71" s="132">
        <f>'Daļu izvēle'!AL66</f>
        <v>0</v>
      </c>
      <c r="I71" s="343"/>
      <c r="J71" s="509">
        <f t="shared" si="4"/>
        <v>0</v>
      </c>
      <c r="K71" s="124" t="str">
        <f>IF($AO71,IF(AND($I71&lt;&gt;"",$I71&lt;&gt;0),ROUND(ROUND($I71,3)*Cenas!$B$50*Cenas!B$55,2),0),"")</f>
        <v/>
      </c>
      <c r="L71" s="124" t="str">
        <f>IF($AO71,IF(AND($I71&lt;&gt;"",$I71&lt;&gt;0),ROUND(ROUND($I71,3)*Cenas!$B$50*Cenas!C$55,2),0),"")</f>
        <v/>
      </c>
      <c r="M71" s="124" t="str">
        <f>IF($AO71,IF(AND($I71&lt;&gt;"",$I71&lt;&gt;0),ROUND(ROUND($I71,3)*Cenas!$B$50*Cenas!D$55,2),0),"")</f>
        <v/>
      </c>
      <c r="N71" s="124" t="str">
        <f>IF($AO71,IF(AND($I71&lt;&gt;"",$I71&lt;&gt;0),ROUND(ROUND($I71,3)*Cenas!$B$50*Cenas!E$55,2),0),"")</f>
        <v/>
      </c>
      <c r="O71" s="124" t="str">
        <f>IF($AO71,IF(AND($I71&lt;&gt;"",$I71&lt;&gt;0),ROUND(ROUND($I71,3)*Cenas!$B$50*Cenas!F$55,2),0),"")</f>
        <v/>
      </c>
      <c r="P71" s="124" t="str">
        <f>IF($AO71,IF(AND($I71&lt;&gt;"",$I71&lt;&gt;0),ROUND(ROUND($I71,3)*Cenas!$B$50*Cenas!G$55,2),0),"")</f>
        <v/>
      </c>
      <c r="Q71" s="124" t="str">
        <f>IF($AO71,IF(AND($I71&lt;&gt;"",$I71&lt;&gt;0),ROUND(ROUND($I71,3)*Cenas!$B$50*Cenas!H$55,2),0),"")</f>
        <v/>
      </c>
      <c r="R71" s="124" t="str">
        <f>IF($AO71,IF(AND($I71&lt;&gt;"",$I71&lt;&gt;0),ROUND(ROUND($I71,3)*Cenas!$B$50*Cenas!I$55,2),0),"")</f>
        <v/>
      </c>
      <c r="S71" s="124" t="str">
        <f>IF($AO71,IF(AND($I71&lt;&gt;"",$I71&lt;&gt;0),ROUND(ROUND($I71,3)*Cenas!$B$50*Cenas!J$55,2),0),"")</f>
        <v/>
      </c>
      <c r="T71" s="124" t="str">
        <f>IF($AO71,IF(AND($I71&lt;&gt;"",$I71&lt;&gt;0),ROUND(ROUND($I71,3)*Cenas!$B$50*Cenas!K$55,2),0),"")</f>
        <v/>
      </c>
      <c r="U71" s="124" t="str">
        <f>IF($AO71,IF(AND($I71&lt;&gt;"",$I71&lt;&gt;0),ROUND(ROUND($I71,3)*Cenas!$B$50*Cenas!L$55,2),0),"")</f>
        <v/>
      </c>
      <c r="V71" s="124" t="str">
        <f>IF($AO71,IF(AND($I71&lt;&gt;"",$I71&lt;&gt;0),ROUND(ROUND($I71,3)*Cenas!$B$50*Cenas!M$55,2),0),"")</f>
        <v/>
      </c>
      <c r="W71" s="124" t="str">
        <f>IF($AO71,IF(AND($I71&lt;&gt;"",$I71&lt;&gt;0),ROUND(ROUND($I71,3)*Cenas!$B$50*Cenas!N$55,2),0),"")</f>
        <v/>
      </c>
      <c r="X71" s="124" t="str">
        <f>IF($AO71,IF(AND($I71&lt;&gt;"",$I71&lt;&gt;0),ROUND(ROUND($I71,3)*Cenas!$B$50*Cenas!O$55,2),0),"")</f>
        <v/>
      </c>
      <c r="Y71" s="124" t="str">
        <f>IF($AO71,IF(AND($I71&lt;&gt;"",$I71&lt;&gt;0),ROUND(ROUND($I71,3)*Cenas!$B$50*Cenas!P$55,2),0),"")</f>
        <v/>
      </c>
      <c r="Z71" s="124" t="str">
        <f>IF($AO71,IF(AND($I71&lt;&gt;"",$I71&lt;&gt;0),ROUND(ROUND($I71,3)*Cenas!$B$50*Cenas!Q$55,2),0),"")</f>
        <v/>
      </c>
      <c r="AA71" s="124" t="str">
        <f>IF($AO71,IF(AND($I71&lt;&gt;"",$I71&lt;&gt;0),ROUND(ROUND($I71,3)*Cenas!$B$50*Cenas!R$55,2),0),"")</f>
        <v/>
      </c>
      <c r="AB71" s="124" t="str">
        <f>IF($AO71,IF(AND($I71&lt;&gt;"",$I71&lt;&gt;0),ROUND(ROUND($I71,3)*Cenas!$B$50*Cenas!S$55,2),0),"")</f>
        <v/>
      </c>
      <c r="AC71" s="124" t="str">
        <f>IF($AO71,IF(AND($I71&lt;&gt;"",$I71&lt;&gt;0),ROUND(ROUND($I71,3)*Cenas!$B$50*Cenas!T$55,2),0),"")</f>
        <v/>
      </c>
      <c r="AD71" s="124" t="str">
        <f>IF($AO71,IF(AND($I71&lt;&gt;"",$I71&lt;&gt;0),ROUND(ROUND($I71,3)*Cenas!$B$50*Cenas!U$55,2),0),"")</f>
        <v/>
      </c>
      <c r="AE71" s="124" t="str">
        <f>IF($AO71,IF(AND($I71&lt;&gt;"",$I71&lt;&gt;0),ROUND(ROUND($I71,3)*Cenas!$B$50*Cenas!V$55,2),0),"")</f>
        <v/>
      </c>
      <c r="AF71" s="147" t="str">
        <f>IF($AO71,IF(AND($I71&lt;&gt;"",$I71&lt;&gt;0),ROUND(ROUND($I71,3)*Cenas!$B$50*Cenas!W$55,2),0),"")</f>
        <v/>
      </c>
      <c r="AH71" t="b">
        <f t="shared" si="5"/>
        <v>1</v>
      </c>
      <c r="AI71" t="b">
        <f t="shared" si="6"/>
        <v>1</v>
      </c>
      <c r="AJ71" t="e">
        <f>OR(AND(AH71,AI71,#REF!&gt;=0.74*'Daļu izvēle'!J66),NOT(AL71))</f>
        <v>#REF!</v>
      </c>
      <c r="AK71" t="e">
        <f t="shared" si="7"/>
        <v>#REF!</v>
      </c>
      <c r="AL71" t="b">
        <f>AND($A71="x",NOT(ISBLANK('Daļu izvēle'!AI66)))</f>
        <v>0</v>
      </c>
      <c r="AM71" t="b">
        <f t="shared" si="3"/>
        <v>1</v>
      </c>
      <c r="AO71" s="56" t="b">
        <f>AND($A71="x",'Daļu izvēle'!AI66&lt;&gt;"",'Daļu izvēle'!AI66&lt;&gt;0)</f>
        <v>0</v>
      </c>
      <c r="AP71" s="56" t="b">
        <f t="shared" si="8"/>
        <v>0</v>
      </c>
      <c r="AQ71" s="56" t="b">
        <f t="shared" si="9"/>
        <v>1</v>
      </c>
    </row>
    <row r="72" spans="1:43" hidden="1" x14ac:dyDescent="0.3">
      <c r="A72" s="324" t="str">
        <f>SUBSTITUTE('Daļu izvēle'!A67,"0","")</f>
        <v/>
      </c>
      <c r="B72" s="365">
        <f>'Daļu izvēle'!B67</f>
        <v>59</v>
      </c>
      <c r="C72" s="365" t="str">
        <f>'Daļu izvēle'!C67</f>
        <v>Dienvidkurzeme</v>
      </c>
      <c r="D72" s="366" t="str">
        <f>'Daļu izvēle'!D67</f>
        <v>Pampāļu</v>
      </c>
      <c r="E72" s="511">
        <f>'Daļu izvēle'!AI67</f>
        <v>0</v>
      </c>
      <c r="F72" s="511">
        <f>'Daļu izvēle'!AJ67</f>
        <v>0</v>
      </c>
      <c r="G72" s="131">
        <f>'Daļu izvēle'!AK67</f>
        <v>0</v>
      </c>
      <c r="H72" s="132">
        <f>'Daļu izvēle'!AL67</f>
        <v>0</v>
      </c>
      <c r="I72" s="343"/>
      <c r="J72" s="509">
        <f t="shared" si="4"/>
        <v>0</v>
      </c>
      <c r="K72" s="124" t="str">
        <f>IF($AO72,IF(AND($I72&lt;&gt;"",$I72&lt;&gt;0),ROUND(ROUND($I72,3)*Cenas!$B$50*Cenas!B$55,2),0),"")</f>
        <v/>
      </c>
      <c r="L72" s="124" t="str">
        <f>IF($AO72,IF(AND($I72&lt;&gt;"",$I72&lt;&gt;0),ROUND(ROUND($I72,3)*Cenas!$B$50*Cenas!C$55,2),0),"")</f>
        <v/>
      </c>
      <c r="M72" s="124" t="str">
        <f>IF($AO72,IF(AND($I72&lt;&gt;"",$I72&lt;&gt;0),ROUND(ROUND($I72,3)*Cenas!$B$50*Cenas!D$55,2),0),"")</f>
        <v/>
      </c>
      <c r="N72" s="124" t="str">
        <f>IF($AO72,IF(AND($I72&lt;&gt;"",$I72&lt;&gt;0),ROUND(ROUND($I72,3)*Cenas!$B$50*Cenas!E$55,2),0),"")</f>
        <v/>
      </c>
      <c r="O72" s="124" t="str">
        <f>IF($AO72,IF(AND($I72&lt;&gt;"",$I72&lt;&gt;0),ROUND(ROUND($I72,3)*Cenas!$B$50*Cenas!F$55,2),0),"")</f>
        <v/>
      </c>
      <c r="P72" s="124" t="str">
        <f>IF($AO72,IF(AND($I72&lt;&gt;"",$I72&lt;&gt;0),ROUND(ROUND($I72,3)*Cenas!$B$50*Cenas!G$55,2),0),"")</f>
        <v/>
      </c>
      <c r="Q72" s="124" t="str">
        <f>IF($AO72,IF(AND($I72&lt;&gt;"",$I72&lt;&gt;0),ROUND(ROUND($I72,3)*Cenas!$B$50*Cenas!H$55,2),0),"")</f>
        <v/>
      </c>
      <c r="R72" s="124" t="str">
        <f>IF($AO72,IF(AND($I72&lt;&gt;"",$I72&lt;&gt;0),ROUND(ROUND($I72,3)*Cenas!$B$50*Cenas!I$55,2),0),"")</f>
        <v/>
      </c>
      <c r="S72" s="124" t="str">
        <f>IF($AO72,IF(AND($I72&lt;&gt;"",$I72&lt;&gt;0),ROUND(ROUND($I72,3)*Cenas!$B$50*Cenas!J$55,2),0),"")</f>
        <v/>
      </c>
      <c r="T72" s="124" t="str">
        <f>IF($AO72,IF(AND($I72&lt;&gt;"",$I72&lt;&gt;0),ROUND(ROUND($I72,3)*Cenas!$B$50*Cenas!K$55,2),0),"")</f>
        <v/>
      </c>
      <c r="U72" s="124" t="str">
        <f>IF($AO72,IF(AND($I72&lt;&gt;"",$I72&lt;&gt;0),ROUND(ROUND($I72,3)*Cenas!$B$50*Cenas!L$55,2),0),"")</f>
        <v/>
      </c>
      <c r="V72" s="124" t="str">
        <f>IF($AO72,IF(AND($I72&lt;&gt;"",$I72&lt;&gt;0),ROUND(ROUND($I72,3)*Cenas!$B$50*Cenas!M$55,2),0),"")</f>
        <v/>
      </c>
      <c r="W72" s="124" t="str">
        <f>IF($AO72,IF(AND($I72&lt;&gt;"",$I72&lt;&gt;0),ROUND(ROUND($I72,3)*Cenas!$B$50*Cenas!N$55,2),0),"")</f>
        <v/>
      </c>
      <c r="X72" s="124" t="str">
        <f>IF($AO72,IF(AND($I72&lt;&gt;"",$I72&lt;&gt;0),ROUND(ROUND($I72,3)*Cenas!$B$50*Cenas!O$55,2),0),"")</f>
        <v/>
      </c>
      <c r="Y72" s="124" t="str">
        <f>IF($AO72,IF(AND($I72&lt;&gt;"",$I72&lt;&gt;0),ROUND(ROUND($I72,3)*Cenas!$B$50*Cenas!P$55,2),0),"")</f>
        <v/>
      </c>
      <c r="Z72" s="124" t="str">
        <f>IF($AO72,IF(AND($I72&lt;&gt;"",$I72&lt;&gt;0),ROUND(ROUND($I72,3)*Cenas!$B$50*Cenas!Q$55,2),0),"")</f>
        <v/>
      </c>
      <c r="AA72" s="124" t="str">
        <f>IF($AO72,IF(AND($I72&lt;&gt;"",$I72&lt;&gt;0),ROUND(ROUND($I72,3)*Cenas!$B$50*Cenas!R$55,2),0),"")</f>
        <v/>
      </c>
      <c r="AB72" s="124" t="str">
        <f>IF($AO72,IF(AND($I72&lt;&gt;"",$I72&lt;&gt;0),ROUND(ROUND($I72,3)*Cenas!$B$50*Cenas!S$55,2),0),"")</f>
        <v/>
      </c>
      <c r="AC72" s="124" t="str">
        <f>IF($AO72,IF(AND($I72&lt;&gt;"",$I72&lt;&gt;0),ROUND(ROUND($I72,3)*Cenas!$B$50*Cenas!T$55,2),0),"")</f>
        <v/>
      </c>
      <c r="AD72" s="124" t="str">
        <f>IF($AO72,IF(AND($I72&lt;&gt;"",$I72&lt;&gt;0),ROUND(ROUND($I72,3)*Cenas!$B$50*Cenas!U$55,2),0),"")</f>
        <v/>
      </c>
      <c r="AE72" s="124" t="str">
        <f>IF($AO72,IF(AND($I72&lt;&gt;"",$I72&lt;&gt;0),ROUND(ROUND($I72,3)*Cenas!$B$50*Cenas!V$55,2),0),"")</f>
        <v/>
      </c>
      <c r="AF72" s="147" t="str">
        <f>IF($AO72,IF(AND($I72&lt;&gt;"",$I72&lt;&gt;0),ROUND(ROUND($I72,3)*Cenas!$B$50*Cenas!W$55,2),0),"")</f>
        <v/>
      </c>
      <c r="AH72" t="b">
        <f t="shared" si="5"/>
        <v>1</v>
      </c>
      <c r="AI72" t="b">
        <f t="shared" si="6"/>
        <v>1</v>
      </c>
      <c r="AJ72" t="e">
        <f>OR(AND(AH72,AI72,#REF!&gt;=0.74*'Daļu izvēle'!J67),NOT(AL72))</f>
        <v>#REF!</v>
      </c>
      <c r="AK72" t="e">
        <f t="shared" si="7"/>
        <v>#REF!</v>
      </c>
      <c r="AL72" t="b">
        <f>AND($A72="x",NOT(ISBLANK('Daļu izvēle'!AI67)))</f>
        <v>0</v>
      </c>
      <c r="AM72" t="b">
        <f t="shared" si="3"/>
        <v>1</v>
      </c>
      <c r="AO72" s="56" t="b">
        <f>AND($A72="x",'Daļu izvēle'!AI67&lt;&gt;"",'Daļu izvēle'!AI67&lt;&gt;0)</f>
        <v>0</v>
      </c>
      <c r="AP72" s="56" t="b">
        <f t="shared" si="8"/>
        <v>0</v>
      </c>
      <c r="AQ72" s="56" t="b">
        <f t="shared" si="9"/>
        <v>1</v>
      </c>
    </row>
    <row r="73" spans="1:43" hidden="1" x14ac:dyDescent="0.3">
      <c r="A73" s="324" t="str">
        <f>SUBSTITUTE('Daļu izvēle'!A68,"0","")</f>
        <v/>
      </c>
      <c r="B73" s="365">
        <f>'Daļu izvēle'!B68</f>
        <v>60</v>
      </c>
      <c r="C73" s="365" t="str">
        <f>'Daļu izvēle'!C68</f>
        <v>Dienvidkurzeme</v>
      </c>
      <c r="D73" s="366" t="str">
        <f>'Daļu izvēle'!D68</f>
        <v>Pampāļu</v>
      </c>
      <c r="E73" s="511">
        <f>'Daļu izvēle'!AI68</f>
        <v>0</v>
      </c>
      <c r="F73" s="511">
        <f>'Daļu izvēle'!AJ68</f>
        <v>0</v>
      </c>
      <c r="G73" s="131">
        <f>'Daļu izvēle'!AK68</f>
        <v>0</v>
      </c>
      <c r="H73" s="132">
        <f>'Daļu izvēle'!AL68</f>
        <v>0</v>
      </c>
      <c r="I73" s="343"/>
      <c r="J73" s="509">
        <f t="shared" si="4"/>
        <v>0</v>
      </c>
      <c r="K73" s="124" t="str">
        <f>IF($AO73,IF(AND($I73&lt;&gt;"",$I73&lt;&gt;0),ROUND(ROUND($I73,3)*Cenas!$B$50*Cenas!B$55,2),0),"")</f>
        <v/>
      </c>
      <c r="L73" s="124" t="str">
        <f>IF($AO73,IF(AND($I73&lt;&gt;"",$I73&lt;&gt;0),ROUND(ROUND($I73,3)*Cenas!$B$50*Cenas!C$55,2),0),"")</f>
        <v/>
      </c>
      <c r="M73" s="124" t="str">
        <f>IF($AO73,IF(AND($I73&lt;&gt;"",$I73&lt;&gt;0),ROUND(ROUND($I73,3)*Cenas!$B$50*Cenas!D$55,2),0),"")</f>
        <v/>
      </c>
      <c r="N73" s="124" t="str">
        <f>IF($AO73,IF(AND($I73&lt;&gt;"",$I73&lt;&gt;0),ROUND(ROUND($I73,3)*Cenas!$B$50*Cenas!E$55,2),0),"")</f>
        <v/>
      </c>
      <c r="O73" s="124" t="str">
        <f>IF($AO73,IF(AND($I73&lt;&gt;"",$I73&lt;&gt;0),ROUND(ROUND($I73,3)*Cenas!$B$50*Cenas!F$55,2),0),"")</f>
        <v/>
      </c>
      <c r="P73" s="124" t="str">
        <f>IF($AO73,IF(AND($I73&lt;&gt;"",$I73&lt;&gt;0),ROUND(ROUND($I73,3)*Cenas!$B$50*Cenas!G$55,2),0),"")</f>
        <v/>
      </c>
      <c r="Q73" s="124" t="str">
        <f>IF($AO73,IF(AND($I73&lt;&gt;"",$I73&lt;&gt;0),ROUND(ROUND($I73,3)*Cenas!$B$50*Cenas!H$55,2),0),"")</f>
        <v/>
      </c>
      <c r="R73" s="124" t="str">
        <f>IF($AO73,IF(AND($I73&lt;&gt;"",$I73&lt;&gt;0),ROUND(ROUND($I73,3)*Cenas!$B$50*Cenas!I$55,2),0),"")</f>
        <v/>
      </c>
      <c r="S73" s="124" t="str">
        <f>IF($AO73,IF(AND($I73&lt;&gt;"",$I73&lt;&gt;0),ROUND(ROUND($I73,3)*Cenas!$B$50*Cenas!J$55,2),0),"")</f>
        <v/>
      </c>
      <c r="T73" s="124" t="str">
        <f>IF($AO73,IF(AND($I73&lt;&gt;"",$I73&lt;&gt;0),ROUND(ROUND($I73,3)*Cenas!$B$50*Cenas!K$55,2),0),"")</f>
        <v/>
      </c>
      <c r="U73" s="124" t="str">
        <f>IF($AO73,IF(AND($I73&lt;&gt;"",$I73&lt;&gt;0),ROUND(ROUND($I73,3)*Cenas!$B$50*Cenas!L$55,2),0),"")</f>
        <v/>
      </c>
      <c r="V73" s="124" t="str">
        <f>IF($AO73,IF(AND($I73&lt;&gt;"",$I73&lt;&gt;0),ROUND(ROUND($I73,3)*Cenas!$B$50*Cenas!M$55,2),0),"")</f>
        <v/>
      </c>
      <c r="W73" s="124" t="str">
        <f>IF($AO73,IF(AND($I73&lt;&gt;"",$I73&lt;&gt;0),ROUND(ROUND($I73,3)*Cenas!$B$50*Cenas!N$55,2),0),"")</f>
        <v/>
      </c>
      <c r="X73" s="124" t="str">
        <f>IF($AO73,IF(AND($I73&lt;&gt;"",$I73&lt;&gt;0),ROUND(ROUND($I73,3)*Cenas!$B$50*Cenas!O$55,2),0),"")</f>
        <v/>
      </c>
      <c r="Y73" s="124" t="str">
        <f>IF($AO73,IF(AND($I73&lt;&gt;"",$I73&lt;&gt;0),ROUND(ROUND($I73,3)*Cenas!$B$50*Cenas!P$55,2),0),"")</f>
        <v/>
      </c>
      <c r="Z73" s="124" t="str">
        <f>IF($AO73,IF(AND($I73&lt;&gt;"",$I73&lt;&gt;0),ROUND(ROUND($I73,3)*Cenas!$B$50*Cenas!Q$55,2),0),"")</f>
        <v/>
      </c>
      <c r="AA73" s="124" t="str">
        <f>IF($AO73,IF(AND($I73&lt;&gt;"",$I73&lt;&gt;0),ROUND(ROUND($I73,3)*Cenas!$B$50*Cenas!R$55,2),0),"")</f>
        <v/>
      </c>
      <c r="AB73" s="124" t="str">
        <f>IF($AO73,IF(AND($I73&lt;&gt;"",$I73&lt;&gt;0),ROUND(ROUND($I73,3)*Cenas!$B$50*Cenas!S$55,2),0),"")</f>
        <v/>
      </c>
      <c r="AC73" s="124" t="str">
        <f>IF($AO73,IF(AND($I73&lt;&gt;"",$I73&lt;&gt;0),ROUND(ROUND($I73,3)*Cenas!$B$50*Cenas!T$55,2),0),"")</f>
        <v/>
      </c>
      <c r="AD73" s="124" t="str">
        <f>IF($AO73,IF(AND($I73&lt;&gt;"",$I73&lt;&gt;0),ROUND(ROUND($I73,3)*Cenas!$B$50*Cenas!U$55,2),0),"")</f>
        <v/>
      </c>
      <c r="AE73" s="124" t="str">
        <f>IF($AO73,IF(AND($I73&lt;&gt;"",$I73&lt;&gt;0),ROUND(ROUND($I73,3)*Cenas!$B$50*Cenas!V$55,2),0),"")</f>
        <v/>
      </c>
      <c r="AF73" s="147" t="str">
        <f>IF($AO73,IF(AND($I73&lt;&gt;"",$I73&lt;&gt;0),ROUND(ROUND($I73,3)*Cenas!$B$50*Cenas!W$55,2),0),"")</f>
        <v/>
      </c>
      <c r="AH73" t="b">
        <f t="shared" si="5"/>
        <v>1</v>
      </c>
      <c r="AI73" t="b">
        <f t="shared" si="6"/>
        <v>1</v>
      </c>
      <c r="AJ73" t="e">
        <f>OR(AND(AH73,AI73,#REF!&gt;=0.74*'Daļu izvēle'!J68),NOT(AL73))</f>
        <v>#REF!</v>
      </c>
      <c r="AK73" t="e">
        <f t="shared" si="7"/>
        <v>#REF!</v>
      </c>
      <c r="AL73" t="b">
        <f>AND($A73="x",NOT(ISBLANK('Daļu izvēle'!AI68)))</f>
        <v>0</v>
      </c>
      <c r="AM73" t="b">
        <f t="shared" si="3"/>
        <v>1</v>
      </c>
      <c r="AO73" s="56" t="b">
        <f>AND($A73="x",'Daļu izvēle'!AI68&lt;&gt;"",'Daļu izvēle'!AI68&lt;&gt;0)</f>
        <v>0</v>
      </c>
      <c r="AP73" s="56" t="b">
        <f t="shared" si="8"/>
        <v>0</v>
      </c>
      <c r="AQ73" s="56" t="b">
        <f t="shared" si="9"/>
        <v>1</v>
      </c>
    </row>
    <row r="74" spans="1:43" hidden="1" x14ac:dyDescent="0.3">
      <c r="A74" s="324" t="str">
        <f>SUBSTITUTE('Daļu izvēle'!A69,"0","")</f>
        <v/>
      </c>
      <c r="B74" s="365">
        <f>'Daļu izvēle'!B69</f>
        <v>61</v>
      </c>
      <c r="C74" s="365" t="str">
        <f>'Daļu izvēle'!C69</f>
        <v>Dienvidkurzeme</v>
      </c>
      <c r="D74" s="366" t="str">
        <f>'Daļu izvēle'!D69</f>
        <v>Pampāļu</v>
      </c>
      <c r="E74" s="511">
        <f>'Daļu izvēle'!AI69</f>
        <v>0</v>
      </c>
      <c r="F74" s="511">
        <f>'Daļu izvēle'!AJ69</f>
        <v>0</v>
      </c>
      <c r="G74" s="131">
        <f>'Daļu izvēle'!AK69</f>
        <v>0</v>
      </c>
      <c r="H74" s="132">
        <f>'Daļu izvēle'!AL69</f>
        <v>0</v>
      </c>
      <c r="I74" s="343"/>
      <c r="J74" s="509">
        <f t="shared" si="4"/>
        <v>0</v>
      </c>
      <c r="K74" s="124" t="str">
        <f>IF($AO74,IF(AND($I74&lt;&gt;"",$I74&lt;&gt;0),ROUND(ROUND($I74,3)*Cenas!$B$50*Cenas!B$55,2),0),"")</f>
        <v/>
      </c>
      <c r="L74" s="124" t="str">
        <f>IF($AO74,IF(AND($I74&lt;&gt;"",$I74&lt;&gt;0),ROUND(ROUND($I74,3)*Cenas!$B$50*Cenas!C$55,2),0),"")</f>
        <v/>
      </c>
      <c r="M74" s="124" t="str">
        <f>IF($AO74,IF(AND($I74&lt;&gt;"",$I74&lt;&gt;0),ROUND(ROUND($I74,3)*Cenas!$B$50*Cenas!D$55,2),0),"")</f>
        <v/>
      </c>
      <c r="N74" s="124" t="str">
        <f>IF($AO74,IF(AND($I74&lt;&gt;"",$I74&lt;&gt;0),ROUND(ROUND($I74,3)*Cenas!$B$50*Cenas!E$55,2),0),"")</f>
        <v/>
      </c>
      <c r="O74" s="124" t="str">
        <f>IF($AO74,IF(AND($I74&lt;&gt;"",$I74&lt;&gt;0),ROUND(ROUND($I74,3)*Cenas!$B$50*Cenas!F$55,2),0),"")</f>
        <v/>
      </c>
      <c r="P74" s="124" t="str">
        <f>IF($AO74,IF(AND($I74&lt;&gt;"",$I74&lt;&gt;0),ROUND(ROUND($I74,3)*Cenas!$B$50*Cenas!G$55,2),0),"")</f>
        <v/>
      </c>
      <c r="Q74" s="124" t="str">
        <f>IF($AO74,IF(AND($I74&lt;&gt;"",$I74&lt;&gt;0),ROUND(ROUND($I74,3)*Cenas!$B$50*Cenas!H$55,2),0),"")</f>
        <v/>
      </c>
      <c r="R74" s="124" t="str">
        <f>IF($AO74,IF(AND($I74&lt;&gt;"",$I74&lt;&gt;0),ROUND(ROUND($I74,3)*Cenas!$B$50*Cenas!I$55,2),0),"")</f>
        <v/>
      </c>
      <c r="S74" s="124" t="str">
        <f>IF($AO74,IF(AND($I74&lt;&gt;"",$I74&lt;&gt;0),ROUND(ROUND($I74,3)*Cenas!$B$50*Cenas!J$55,2),0),"")</f>
        <v/>
      </c>
      <c r="T74" s="124" t="str">
        <f>IF($AO74,IF(AND($I74&lt;&gt;"",$I74&lt;&gt;0),ROUND(ROUND($I74,3)*Cenas!$B$50*Cenas!K$55,2),0),"")</f>
        <v/>
      </c>
      <c r="U74" s="124" t="str">
        <f>IF($AO74,IF(AND($I74&lt;&gt;"",$I74&lt;&gt;0),ROUND(ROUND($I74,3)*Cenas!$B$50*Cenas!L$55,2),0),"")</f>
        <v/>
      </c>
      <c r="V74" s="124" t="str">
        <f>IF($AO74,IF(AND($I74&lt;&gt;"",$I74&lt;&gt;0),ROUND(ROUND($I74,3)*Cenas!$B$50*Cenas!M$55,2),0),"")</f>
        <v/>
      </c>
      <c r="W74" s="124" t="str">
        <f>IF($AO74,IF(AND($I74&lt;&gt;"",$I74&lt;&gt;0),ROUND(ROUND($I74,3)*Cenas!$B$50*Cenas!N$55,2),0),"")</f>
        <v/>
      </c>
      <c r="X74" s="124" t="str">
        <f>IF($AO74,IF(AND($I74&lt;&gt;"",$I74&lt;&gt;0),ROUND(ROUND($I74,3)*Cenas!$B$50*Cenas!O$55,2),0),"")</f>
        <v/>
      </c>
      <c r="Y74" s="124" t="str">
        <f>IF($AO74,IF(AND($I74&lt;&gt;"",$I74&lt;&gt;0),ROUND(ROUND($I74,3)*Cenas!$B$50*Cenas!P$55,2),0),"")</f>
        <v/>
      </c>
      <c r="Z74" s="124" t="str">
        <f>IF($AO74,IF(AND($I74&lt;&gt;"",$I74&lt;&gt;0),ROUND(ROUND($I74,3)*Cenas!$B$50*Cenas!Q$55,2),0),"")</f>
        <v/>
      </c>
      <c r="AA74" s="124" t="str">
        <f>IF($AO74,IF(AND($I74&lt;&gt;"",$I74&lt;&gt;0),ROUND(ROUND($I74,3)*Cenas!$B$50*Cenas!R$55,2),0),"")</f>
        <v/>
      </c>
      <c r="AB74" s="124" t="str">
        <f>IF($AO74,IF(AND($I74&lt;&gt;"",$I74&lt;&gt;0),ROUND(ROUND($I74,3)*Cenas!$B$50*Cenas!S$55,2),0),"")</f>
        <v/>
      </c>
      <c r="AC74" s="124" t="str">
        <f>IF($AO74,IF(AND($I74&lt;&gt;"",$I74&lt;&gt;0),ROUND(ROUND($I74,3)*Cenas!$B$50*Cenas!T$55,2),0),"")</f>
        <v/>
      </c>
      <c r="AD74" s="124" t="str">
        <f>IF($AO74,IF(AND($I74&lt;&gt;"",$I74&lt;&gt;0),ROUND(ROUND($I74,3)*Cenas!$B$50*Cenas!U$55,2),0),"")</f>
        <v/>
      </c>
      <c r="AE74" s="124" t="str">
        <f>IF($AO74,IF(AND($I74&lt;&gt;"",$I74&lt;&gt;0),ROUND(ROUND($I74,3)*Cenas!$B$50*Cenas!V$55,2),0),"")</f>
        <v/>
      </c>
      <c r="AF74" s="147" t="str">
        <f>IF($AO74,IF(AND($I74&lt;&gt;"",$I74&lt;&gt;0),ROUND(ROUND($I74,3)*Cenas!$B$50*Cenas!W$55,2),0),"")</f>
        <v/>
      </c>
      <c r="AH74" t="b">
        <f t="shared" si="5"/>
        <v>1</v>
      </c>
      <c r="AI74" t="b">
        <f t="shared" si="6"/>
        <v>1</v>
      </c>
      <c r="AJ74" t="e">
        <f>OR(AND(AH74,AI74,#REF!&gt;=0.74*'Daļu izvēle'!J69),NOT(AL74))</f>
        <v>#REF!</v>
      </c>
      <c r="AK74" t="e">
        <f t="shared" si="7"/>
        <v>#REF!</v>
      </c>
      <c r="AL74" t="b">
        <f>AND($A74="x",NOT(ISBLANK('Daļu izvēle'!AI69)))</f>
        <v>0</v>
      </c>
      <c r="AM74" t="b">
        <f t="shared" si="3"/>
        <v>1</v>
      </c>
      <c r="AO74" s="56" t="b">
        <f>AND($A74="x",'Daļu izvēle'!AI69&lt;&gt;"",'Daļu izvēle'!AI69&lt;&gt;0)</f>
        <v>0</v>
      </c>
      <c r="AP74" s="56" t="b">
        <f t="shared" si="8"/>
        <v>0</v>
      </c>
      <c r="AQ74" s="56" t="b">
        <f t="shared" si="9"/>
        <v>1</v>
      </c>
    </row>
    <row r="75" spans="1:43" hidden="1" x14ac:dyDescent="0.3">
      <c r="A75" s="324" t="str">
        <f>SUBSTITUTE('Daļu izvēle'!A70,"0","")</f>
        <v/>
      </c>
      <c r="B75" s="365">
        <f>'Daļu izvēle'!B70</f>
        <v>62</v>
      </c>
      <c r="C75" s="365" t="str">
        <f>'Daļu izvēle'!C70</f>
        <v>Dienvidkurzeme</v>
      </c>
      <c r="D75" s="366" t="str">
        <f>'Daļu izvēle'!D70</f>
        <v>Pampāļu</v>
      </c>
      <c r="E75" s="511">
        <f>'Daļu izvēle'!AI70</f>
        <v>0</v>
      </c>
      <c r="F75" s="511">
        <f>'Daļu izvēle'!AJ70</f>
        <v>0</v>
      </c>
      <c r="G75" s="131">
        <f>'Daļu izvēle'!AK70</f>
        <v>0</v>
      </c>
      <c r="H75" s="132">
        <f>'Daļu izvēle'!AL70</f>
        <v>0</v>
      </c>
      <c r="I75" s="343"/>
      <c r="J75" s="509">
        <f t="shared" si="4"/>
        <v>0</v>
      </c>
      <c r="K75" s="124" t="str">
        <f>IF($AO75,IF(AND($I75&lt;&gt;"",$I75&lt;&gt;0),ROUND(ROUND($I75,3)*Cenas!$B$50*Cenas!B$55,2),0),"")</f>
        <v/>
      </c>
      <c r="L75" s="124" t="str">
        <f>IF($AO75,IF(AND($I75&lt;&gt;"",$I75&lt;&gt;0),ROUND(ROUND($I75,3)*Cenas!$B$50*Cenas!C$55,2),0),"")</f>
        <v/>
      </c>
      <c r="M75" s="124" t="str">
        <f>IF($AO75,IF(AND($I75&lt;&gt;"",$I75&lt;&gt;0),ROUND(ROUND($I75,3)*Cenas!$B$50*Cenas!D$55,2),0),"")</f>
        <v/>
      </c>
      <c r="N75" s="124" t="str">
        <f>IF($AO75,IF(AND($I75&lt;&gt;"",$I75&lt;&gt;0),ROUND(ROUND($I75,3)*Cenas!$B$50*Cenas!E$55,2),0),"")</f>
        <v/>
      </c>
      <c r="O75" s="124" t="str">
        <f>IF($AO75,IF(AND($I75&lt;&gt;"",$I75&lt;&gt;0),ROUND(ROUND($I75,3)*Cenas!$B$50*Cenas!F$55,2),0),"")</f>
        <v/>
      </c>
      <c r="P75" s="124" t="str">
        <f>IF($AO75,IF(AND($I75&lt;&gt;"",$I75&lt;&gt;0),ROUND(ROUND($I75,3)*Cenas!$B$50*Cenas!G$55,2),0),"")</f>
        <v/>
      </c>
      <c r="Q75" s="124" t="str">
        <f>IF($AO75,IF(AND($I75&lt;&gt;"",$I75&lt;&gt;0),ROUND(ROUND($I75,3)*Cenas!$B$50*Cenas!H$55,2),0),"")</f>
        <v/>
      </c>
      <c r="R75" s="124" t="str">
        <f>IF($AO75,IF(AND($I75&lt;&gt;"",$I75&lt;&gt;0),ROUND(ROUND($I75,3)*Cenas!$B$50*Cenas!I$55,2),0),"")</f>
        <v/>
      </c>
      <c r="S75" s="124" t="str">
        <f>IF($AO75,IF(AND($I75&lt;&gt;"",$I75&lt;&gt;0),ROUND(ROUND($I75,3)*Cenas!$B$50*Cenas!J$55,2),0),"")</f>
        <v/>
      </c>
      <c r="T75" s="124" t="str">
        <f>IF($AO75,IF(AND($I75&lt;&gt;"",$I75&lt;&gt;0),ROUND(ROUND($I75,3)*Cenas!$B$50*Cenas!K$55,2),0),"")</f>
        <v/>
      </c>
      <c r="U75" s="124" t="str">
        <f>IF($AO75,IF(AND($I75&lt;&gt;"",$I75&lt;&gt;0),ROUND(ROUND($I75,3)*Cenas!$B$50*Cenas!L$55,2),0),"")</f>
        <v/>
      </c>
      <c r="V75" s="124" t="str">
        <f>IF($AO75,IF(AND($I75&lt;&gt;"",$I75&lt;&gt;0),ROUND(ROUND($I75,3)*Cenas!$B$50*Cenas!M$55,2),0),"")</f>
        <v/>
      </c>
      <c r="W75" s="124" t="str">
        <f>IF($AO75,IF(AND($I75&lt;&gt;"",$I75&lt;&gt;0),ROUND(ROUND($I75,3)*Cenas!$B$50*Cenas!N$55,2),0),"")</f>
        <v/>
      </c>
      <c r="X75" s="124" t="str">
        <f>IF($AO75,IF(AND($I75&lt;&gt;"",$I75&lt;&gt;0),ROUND(ROUND($I75,3)*Cenas!$B$50*Cenas!O$55,2),0),"")</f>
        <v/>
      </c>
      <c r="Y75" s="124" t="str">
        <f>IF($AO75,IF(AND($I75&lt;&gt;"",$I75&lt;&gt;0),ROUND(ROUND($I75,3)*Cenas!$B$50*Cenas!P$55,2),0),"")</f>
        <v/>
      </c>
      <c r="Z75" s="124" t="str">
        <f>IF($AO75,IF(AND($I75&lt;&gt;"",$I75&lt;&gt;0),ROUND(ROUND($I75,3)*Cenas!$B$50*Cenas!Q$55,2),0),"")</f>
        <v/>
      </c>
      <c r="AA75" s="124" t="str">
        <f>IF($AO75,IF(AND($I75&lt;&gt;"",$I75&lt;&gt;0),ROUND(ROUND($I75,3)*Cenas!$B$50*Cenas!R$55,2),0),"")</f>
        <v/>
      </c>
      <c r="AB75" s="124" t="str">
        <f>IF($AO75,IF(AND($I75&lt;&gt;"",$I75&lt;&gt;0),ROUND(ROUND($I75,3)*Cenas!$B$50*Cenas!S$55,2),0),"")</f>
        <v/>
      </c>
      <c r="AC75" s="124" t="str">
        <f>IF($AO75,IF(AND($I75&lt;&gt;"",$I75&lt;&gt;0),ROUND(ROUND($I75,3)*Cenas!$B$50*Cenas!T$55,2),0),"")</f>
        <v/>
      </c>
      <c r="AD75" s="124" t="str">
        <f>IF($AO75,IF(AND($I75&lt;&gt;"",$I75&lt;&gt;0),ROUND(ROUND($I75,3)*Cenas!$B$50*Cenas!U$55,2),0),"")</f>
        <v/>
      </c>
      <c r="AE75" s="124" t="str">
        <f>IF($AO75,IF(AND($I75&lt;&gt;"",$I75&lt;&gt;0),ROUND(ROUND($I75,3)*Cenas!$B$50*Cenas!V$55,2),0),"")</f>
        <v/>
      </c>
      <c r="AF75" s="147" t="str">
        <f>IF($AO75,IF(AND($I75&lt;&gt;"",$I75&lt;&gt;0),ROUND(ROUND($I75,3)*Cenas!$B$50*Cenas!W$55,2),0),"")</f>
        <v/>
      </c>
      <c r="AH75" t="b">
        <f t="shared" si="5"/>
        <v>1</v>
      </c>
      <c r="AI75" t="b">
        <f t="shared" si="6"/>
        <v>1</v>
      </c>
      <c r="AJ75" t="e">
        <f>OR(AND(AH75,AI75,#REF!&gt;=0.74*'Daļu izvēle'!J70),NOT(AL75))</f>
        <v>#REF!</v>
      </c>
      <c r="AK75" t="e">
        <f t="shared" si="7"/>
        <v>#REF!</v>
      </c>
      <c r="AL75" t="b">
        <f>AND($A75="x",NOT(ISBLANK('Daļu izvēle'!AI70)))</f>
        <v>0</v>
      </c>
      <c r="AM75" t="b">
        <f t="shared" si="3"/>
        <v>1</v>
      </c>
      <c r="AO75" s="56" t="b">
        <f>AND($A75="x",'Daļu izvēle'!AI70&lt;&gt;"",'Daļu izvēle'!AI70&lt;&gt;0)</f>
        <v>0</v>
      </c>
      <c r="AP75" s="56" t="b">
        <f t="shared" si="8"/>
        <v>0</v>
      </c>
      <c r="AQ75" s="56" t="b">
        <f t="shared" si="9"/>
        <v>1</v>
      </c>
    </row>
    <row r="76" spans="1:43" hidden="1" x14ac:dyDescent="0.3">
      <c r="A76" s="324" t="str">
        <f>SUBSTITUTE('Daļu izvēle'!A71,"0","")</f>
        <v/>
      </c>
      <c r="B76" s="365">
        <f>'Daļu izvēle'!B71</f>
        <v>63</v>
      </c>
      <c r="C76" s="365" t="str">
        <f>'Daļu izvēle'!C71</f>
        <v>Dienvidkurzeme</v>
      </c>
      <c r="D76" s="366" t="str">
        <f>'Daļu izvēle'!D71</f>
        <v>Zvārdes</v>
      </c>
      <c r="E76" s="511">
        <f>'Daļu izvēle'!AI71</f>
        <v>0</v>
      </c>
      <c r="F76" s="511">
        <f>'Daļu izvēle'!AJ71</f>
        <v>0</v>
      </c>
      <c r="G76" s="131">
        <f>'Daļu izvēle'!AK71</f>
        <v>0</v>
      </c>
      <c r="H76" s="132">
        <f>'Daļu izvēle'!AL71</f>
        <v>0</v>
      </c>
      <c r="I76" s="343"/>
      <c r="J76" s="509">
        <f t="shared" si="4"/>
        <v>0</v>
      </c>
      <c r="K76" s="124" t="str">
        <f>IF($AO76,IF(AND($I76&lt;&gt;"",$I76&lt;&gt;0),ROUND(ROUND($I76,3)*Cenas!$B$50*Cenas!B$55,2),0),"")</f>
        <v/>
      </c>
      <c r="L76" s="124" t="str">
        <f>IF($AO76,IF(AND($I76&lt;&gt;"",$I76&lt;&gt;0),ROUND(ROUND($I76,3)*Cenas!$B$50*Cenas!C$55,2),0),"")</f>
        <v/>
      </c>
      <c r="M76" s="124" t="str">
        <f>IF($AO76,IF(AND($I76&lt;&gt;"",$I76&lt;&gt;0),ROUND(ROUND($I76,3)*Cenas!$B$50*Cenas!D$55,2),0),"")</f>
        <v/>
      </c>
      <c r="N76" s="124" t="str">
        <f>IF($AO76,IF(AND($I76&lt;&gt;"",$I76&lt;&gt;0),ROUND(ROUND($I76,3)*Cenas!$B$50*Cenas!E$55,2),0),"")</f>
        <v/>
      </c>
      <c r="O76" s="124" t="str">
        <f>IF($AO76,IF(AND($I76&lt;&gt;"",$I76&lt;&gt;0),ROUND(ROUND($I76,3)*Cenas!$B$50*Cenas!F$55,2),0),"")</f>
        <v/>
      </c>
      <c r="P76" s="124" t="str">
        <f>IF($AO76,IF(AND($I76&lt;&gt;"",$I76&lt;&gt;0),ROUND(ROUND($I76,3)*Cenas!$B$50*Cenas!G$55,2),0),"")</f>
        <v/>
      </c>
      <c r="Q76" s="124" t="str">
        <f>IF($AO76,IF(AND($I76&lt;&gt;"",$I76&lt;&gt;0),ROUND(ROUND($I76,3)*Cenas!$B$50*Cenas!H$55,2),0),"")</f>
        <v/>
      </c>
      <c r="R76" s="124" t="str">
        <f>IF($AO76,IF(AND($I76&lt;&gt;"",$I76&lt;&gt;0),ROUND(ROUND($I76,3)*Cenas!$B$50*Cenas!I$55,2),0),"")</f>
        <v/>
      </c>
      <c r="S76" s="124" t="str">
        <f>IF($AO76,IF(AND($I76&lt;&gt;"",$I76&lt;&gt;0),ROUND(ROUND($I76,3)*Cenas!$B$50*Cenas!J$55,2),0),"")</f>
        <v/>
      </c>
      <c r="T76" s="124" t="str">
        <f>IF($AO76,IF(AND($I76&lt;&gt;"",$I76&lt;&gt;0),ROUND(ROUND($I76,3)*Cenas!$B$50*Cenas!K$55,2),0),"")</f>
        <v/>
      </c>
      <c r="U76" s="124" t="str">
        <f>IF($AO76,IF(AND($I76&lt;&gt;"",$I76&lt;&gt;0),ROUND(ROUND($I76,3)*Cenas!$B$50*Cenas!L$55,2),0),"")</f>
        <v/>
      </c>
      <c r="V76" s="124" t="str">
        <f>IF($AO76,IF(AND($I76&lt;&gt;"",$I76&lt;&gt;0),ROUND(ROUND($I76,3)*Cenas!$B$50*Cenas!M$55,2),0),"")</f>
        <v/>
      </c>
      <c r="W76" s="124" t="str">
        <f>IF($AO76,IF(AND($I76&lt;&gt;"",$I76&lt;&gt;0),ROUND(ROUND($I76,3)*Cenas!$B$50*Cenas!N$55,2),0),"")</f>
        <v/>
      </c>
      <c r="X76" s="124" t="str">
        <f>IF($AO76,IF(AND($I76&lt;&gt;"",$I76&lt;&gt;0),ROUND(ROUND($I76,3)*Cenas!$B$50*Cenas!O$55,2),0),"")</f>
        <v/>
      </c>
      <c r="Y76" s="124" t="str">
        <f>IF($AO76,IF(AND($I76&lt;&gt;"",$I76&lt;&gt;0),ROUND(ROUND($I76,3)*Cenas!$B$50*Cenas!P$55,2),0),"")</f>
        <v/>
      </c>
      <c r="Z76" s="124" t="str">
        <f>IF($AO76,IF(AND($I76&lt;&gt;"",$I76&lt;&gt;0),ROUND(ROUND($I76,3)*Cenas!$B$50*Cenas!Q$55,2),0),"")</f>
        <v/>
      </c>
      <c r="AA76" s="124" t="str">
        <f>IF($AO76,IF(AND($I76&lt;&gt;"",$I76&lt;&gt;0),ROUND(ROUND($I76,3)*Cenas!$B$50*Cenas!R$55,2),0),"")</f>
        <v/>
      </c>
      <c r="AB76" s="124" t="str">
        <f>IF($AO76,IF(AND($I76&lt;&gt;"",$I76&lt;&gt;0),ROUND(ROUND($I76,3)*Cenas!$B$50*Cenas!S$55,2),0),"")</f>
        <v/>
      </c>
      <c r="AC76" s="124" t="str">
        <f>IF($AO76,IF(AND($I76&lt;&gt;"",$I76&lt;&gt;0),ROUND(ROUND($I76,3)*Cenas!$B$50*Cenas!T$55,2),0),"")</f>
        <v/>
      </c>
      <c r="AD76" s="124" t="str">
        <f>IF($AO76,IF(AND($I76&lt;&gt;"",$I76&lt;&gt;0),ROUND(ROUND($I76,3)*Cenas!$B$50*Cenas!U$55,2),0),"")</f>
        <v/>
      </c>
      <c r="AE76" s="124" t="str">
        <f>IF($AO76,IF(AND($I76&lt;&gt;"",$I76&lt;&gt;0),ROUND(ROUND($I76,3)*Cenas!$B$50*Cenas!V$55,2),0),"")</f>
        <v/>
      </c>
      <c r="AF76" s="147" t="str">
        <f>IF($AO76,IF(AND($I76&lt;&gt;"",$I76&lt;&gt;0),ROUND(ROUND($I76,3)*Cenas!$B$50*Cenas!W$55,2),0),"")</f>
        <v/>
      </c>
      <c r="AH76" t="b">
        <f t="shared" si="5"/>
        <v>1</v>
      </c>
      <c r="AI76" t="b">
        <f t="shared" si="6"/>
        <v>1</v>
      </c>
      <c r="AJ76" t="e">
        <f>OR(AND(AH76,AI76,#REF!&gt;=0.74*'Daļu izvēle'!J71),NOT(AL76))</f>
        <v>#REF!</v>
      </c>
      <c r="AK76" t="e">
        <f t="shared" si="7"/>
        <v>#REF!</v>
      </c>
      <c r="AL76" t="b">
        <f>AND($A76="x",NOT(ISBLANK('Daļu izvēle'!AI71)))</f>
        <v>0</v>
      </c>
      <c r="AM76" t="b">
        <f t="shared" si="3"/>
        <v>1</v>
      </c>
      <c r="AO76" s="56" t="b">
        <f>AND($A76="x",'Daļu izvēle'!AI71&lt;&gt;"",'Daļu izvēle'!AI71&lt;&gt;0)</f>
        <v>0</v>
      </c>
      <c r="AP76" s="56" t="b">
        <f t="shared" si="8"/>
        <v>0</v>
      </c>
      <c r="AQ76" s="56" t="b">
        <f t="shared" si="9"/>
        <v>1</v>
      </c>
    </row>
    <row r="77" spans="1:43" hidden="1" x14ac:dyDescent="0.3">
      <c r="A77" s="324" t="str">
        <f>SUBSTITUTE('Daļu izvēle'!A72,"0","")</f>
        <v/>
      </c>
      <c r="B77" s="365">
        <f>'Daļu izvēle'!B72</f>
        <v>64</v>
      </c>
      <c r="C77" s="365" t="str">
        <f>'Daļu izvēle'!C72</f>
        <v>Dienvidkurzeme</v>
      </c>
      <c r="D77" s="366" t="str">
        <f>'Daļu izvēle'!D72</f>
        <v>Zvārdes</v>
      </c>
      <c r="E77" s="511">
        <f>'Daļu izvēle'!AI72</f>
        <v>0</v>
      </c>
      <c r="F77" s="511">
        <f>'Daļu izvēle'!AJ72</f>
        <v>0</v>
      </c>
      <c r="G77" s="131">
        <f>'Daļu izvēle'!AK72</f>
        <v>0</v>
      </c>
      <c r="H77" s="132">
        <f>'Daļu izvēle'!AL72</f>
        <v>0</v>
      </c>
      <c r="I77" s="343"/>
      <c r="J77" s="509">
        <f t="shared" si="4"/>
        <v>0</v>
      </c>
      <c r="K77" s="124" t="str">
        <f>IF($AO77,IF(AND($I77&lt;&gt;"",$I77&lt;&gt;0),ROUND(ROUND($I77,3)*Cenas!$B$50*Cenas!B$55,2),0),"")</f>
        <v/>
      </c>
      <c r="L77" s="124" t="str">
        <f>IF($AO77,IF(AND($I77&lt;&gt;"",$I77&lt;&gt;0),ROUND(ROUND($I77,3)*Cenas!$B$50*Cenas!C$55,2),0),"")</f>
        <v/>
      </c>
      <c r="M77" s="124" t="str">
        <f>IF($AO77,IF(AND($I77&lt;&gt;"",$I77&lt;&gt;0),ROUND(ROUND($I77,3)*Cenas!$B$50*Cenas!D$55,2),0),"")</f>
        <v/>
      </c>
      <c r="N77" s="124" t="str">
        <f>IF($AO77,IF(AND($I77&lt;&gt;"",$I77&lt;&gt;0),ROUND(ROUND($I77,3)*Cenas!$B$50*Cenas!E$55,2),0),"")</f>
        <v/>
      </c>
      <c r="O77" s="124" t="str">
        <f>IF($AO77,IF(AND($I77&lt;&gt;"",$I77&lt;&gt;0),ROUND(ROUND($I77,3)*Cenas!$B$50*Cenas!F$55,2),0),"")</f>
        <v/>
      </c>
      <c r="P77" s="124" t="str">
        <f>IF($AO77,IF(AND($I77&lt;&gt;"",$I77&lt;&gt;0),ROUND(ROUND($I77,3)*Cenas!$B$50*Cenas!G$55,2),0),"")</f>
        <v/>
      </c>
      <c r="Q77" s="124" t="str">
        <f>IF($AO77,IF(AND($I77&lt;&gt;"",$I77&lt;&gt;0),ROUND(ROUND($I77,3)*Cenas!$B$50*Cenas!H$55,2),0),"")</f>
        <v/>
      </c>
      <c r="R77" s="124" t="str">
        <f>IF($AO77,IF(AND($I77&lt;&gt;"",$I77&lt;&gt;0),ROUND(ROUND($I77,3)*Cenas!$B$50*Cenas!I$55,2),0),"")</f>
        <v/>
      </c>
      <c r="S77" s="124" t="str">
        <f>IF($AO77,IF(AND($I77&lt;&gt;"",$I77&lt;&gt;0),ROUND(ROUND($I77,3)*Cenas!$B$50*Cenas!J$55,2),0),"")</f>
        <v/>
      </c>
      <c r="T77" s="124" t="str">
        <f>IF($AO77,IF(AND($I77&lt;&gt;"",$I77&lt;&gt;0),ROUND(ROUND($I77,3)*Cenas!$B$50*Cenas!K$55,2),0),"")</f>
        <v/>
      </c>
      <c r="U77" s="124" t="str">
        <f>IF($AO77,IF(AND($I77&lt;&gt;"",$I77&lt;&gt;0),ROUND(ROUND($I77,3)*Cenas!$B$50*Cenas!L$55,2),0),"")</f>
        <v/>
      </c>
      <c r="V77" s="124" t="str">
        <f>IF($AO77,IF(AND($I77&lt;&gt;"",$I77&lt;&gt;0),ROUND(ROUND($I77,3)*Cenas!$B$50*Cenas!M$55,2),0),"")</f>
        <v/>
      </c>
      <c r="W77" s="124" t="str">
        <f>IF($AO77,IF(AND($I77&lt;&gt;"",$I77&lt;&gt;0),ROUND(ROUND($I77,3)*Cenas!$B$50*Cenas!N$55,2),0),"")</f>
        <v/>
      </c>
      <c r="X77" s="124" t="str">
        <f>IF($AO77,IF(AND($I77&lt;&gt;"",$I77&lt;&gt;0),ROUND(ROUND($I77,3)*Cenas!$B$50*Cenas!O$55,2),0),"")</f>
        <v/>
      </c>
      <c r="Y77" s="124" t="str">
        <f>IF($AO77,IF(AND($I77&lt;&gt;"",$I77&lt;&gt;0),ROUND(ROUND($I77,3)*Cenas!$B$50*Cenas!P$55,2),0),"")</f>
        <v/>
      </c>
      <c r="Z77" s="124" t="str">
        <f>IF($AO77,IF(AND($I77&lt;&gt;"",$I77&lt;&gt;0),ROUND(ROUND($I77,3)*Cenas!$B$50*Cenas!Q$55,2),0),"")</f>
        <v/>
      </c>
      <c r="AA77" s="124" t="str">
        <f>IF($AO77,IF(AND($I77&lt;&gt;"",$I77&lt;&gt;0),ROUND(ROUND($I77,3)*Cenas!$B$50*Cenas!R$55,2),0),"")</f>
        <v/>
      </c>
      <c r="AB77" s="124" t="str">
        <f>IF($AO77,IF(AND($I77&lt;&gt;"",$I77&lt;&gt;0),ROUND(ROUND($I77,3)*Cenas!$B$50*Cenas!S$55,2),0),"")</f>
        <v/>
      </c>
      <c r="AC77" s="124" t="str">
        <f>IF($AO77,IF(AND($I77&lt;&gt;"",$I77&lt;&gt;0),ROUND(ROUND($I77,3)*Cenas!$B$50*Cenas!T$55,2),0),"")</f>
        <v/>
      </c>
      <c r="AD77" s="124" t="str">
        <f>IF($AO77,IF(AND($I77&lt;&gt;"",$I77&lt;&gt;0),ROUND(ROUND($I77,3)*Cenas!$B$50*Cenas!U$55,2),0),"")</f>
        <v/>
      </c>
      <c r="AE77" s="124" t="str">
        <f>IF($AO77,IF(AND($I77&lt;&gt;"",$I77&lt;&gt;0),ROUND(ROUND($I77,3)*Cenas!$B$50*Cenas!V$55,2),0),"")</f>
        <v/>
      </c>
      <c r="AF77" s="147" t="str">
        <f>IF($AO77,IF(AND($I77&lt;&gt;"",$I77&lt;&gt;0),ROUND(ROUND($I77,3)*Cenas!$B$50*Cenas!W$55,2),0),"")</f>
        <v/>
      </c>
      <c r="AH77" t="b">
        <f t="shared" si="5"/>
        <v>1</v>
      </c>
      <c r="AI77" t="b">
        <f t="shared" si="6"/>
        <v>1</v>
      </c>
      <c r="AJ77" t="e">
        <f>OR(AND(AH77,AI77,#REF!&gt;=0.74*'Daļu izvēle'!J72),NOT(AL77))</f>
        <v>#REF!</v>
      </c>
      <c r="AK77" t="e">
        <f t="shared" si="7"/>
        <v>#REF!</v>
      </c>
      <c r="AL77" t="b">
        <f>AND($A77="x",NOT(ISBLANK('Daļu izvēle'!AI72)))</f>
        <v>0</v>
      </c>
      <c r="AM77" t="b">
        <f t="shared" si="3"/>
        <v>1</v>
      </c>
      <c r="AO77" s="56" t="b">
        <f>AND($A77="x",'Daļu izvēle'!AI72&lt;&gt;"",'Daļu izvēle'!AI72&lt;&gt;0)</f>
        <v>0</v>
      </c>
      <c r="AP77" s="56" t="b">
        <f t="shared" si="8"/>
        <v>0</v>
      </c>
      <c r="AQ77" s="56" t="b">
        <f t="shared" si="9"/>
        <v>1</v>
      </c>
    </row>
    <row r="78" spans="1:43" hidden="1" x14ac:dyDescent="0.3">
      <c r="A78" s="324" t="str">
        <f>SUBSTITUTE('Daļu izvēle'!A73,"0","")</f>
        <v/>
      </c>
      <c r="B78" s="365">
        <f>'Daļu izvēle'!B73</f>
        <v>65</v>
      </c>
      <c r="C78" s="365" t="str">
        <f>'Daļu izvēle'!C73</f>
        <v>Dienvidkurzeme</v>
      </c>
      <c r="D78" s="366" t="str">
        <f>'Daļu izvēle'!D73</f>
        <v>Zvārdes</v>
      </c>
      <c r="E78" s="511">
        <f>'Daļu izvēle'!AI73</f>
        <v>0</v>
      </c>
      <c r="F78" s="511">
        <f>'Daļu izvēle'!AJ73</f>
        <v>0</v>
      </c>
      <c r="G78" s="131">
        <f>'Daļu izvēle'!AK73</f>
        <v>0</v>
      </c>
      <c r="H78" s="132">
        <f>'Daļu izvēle'!AL73</f>
        <v>0</v>
      </c>
      <c r="I78" s="343"/>
      <c r="J78" s="509">
        <f t="shared" si="4"/>
        <v>0</v>
      </c>
      <c r="K78" s="124" t="str">
        <f>IF($AO78,IF(AND($I78&lt;&gt;"",$I78&lt;&gt;0),ROUND(ROUND($I78,3)*Cenas!$B$50*Cenas!B$55,2),0),"")</f>
        <v/>
      </c>
      <c r="L78" s="124" t="str">
        <f>IF($AO78,IF(AND($I78&lt;&gt;"",$I78&lt;&gt;0),ROUND(ROUND($I78,3)*Cenas!$B$50*Cenas!C$55,2),0),"")</f>
        <v/>
      </c>
      <c r="M78" s="124" t="str">
        <f>IF($AO78,IF(AND($I78&lt;&gt;"",$I78&lt;&gt;0),ROUND(ROUND($I78,3)*Cenas!$B$50*Cenas!D$55,2),0),"")</f>
        <v/>
      </c>
      <c r="N78" s="124" t="str">
        <f>IF($AO78,IF(AND($I78&lt;&gt;"",$I78&lt;&gt;0),ROUND(ROUND($I78,3)*Cenas!$B$50*Cenas!E$55,2),0),"")</f>
        <v/>
      </c>
      <c r="O78" s="124" t="str">
        <f>IF($AO78,IF(AND($I78&lt;&gt;"",$I78&lt;&gt;0),ROUND(ROUND($I78,3)*Cenas!$B$50*Cenas!F$55,2),0),"")</f>
        <v/>
      </c>
      <c r="P78" s="124" t="str">
        <f>IF($AO78,IF(AND($I78&lt;&gt;"",$I78&lt;&gt;0),ROUND(ROUND($I78,3)*Cenas!$B$50*Cenas!G$55,2),0),"")</f>
        <v/>
      </c>
      <c r="Q78" s="124" t="str">
        <f>IF($AO78,IF(AND($I78&lt;&gt;"",$I78&lt;&gt;0),ROUND(ROUND($I78,3)*Cenas!$B$50*Cenas!H$55,2),0),"")</f>
        <v/>
      </c>
      <c r="R78" s="124" t="str">
        <f>IF($AO78,IF(AND($I78&lt;&gt;"",$I78&lt;&gt;0),ROUND(ROUND($I78,3)*Cenas!$B$50*Cenas!I$55,2),0),"")</f>
        <v/>
      </c>
      <c r="S78" s="124" t="str">
        <f>IF($AO78,IF(AND($I78&lt;&gt;"",$I78&lt;&gt;0),ROUND(ROUND($I78,3)*Cenas!$B$50*Cenas!J$55,2),0),"")</f>
        <v/>
      </c>
      <c r="T78" s="124" t="str">
        <f>IF($AO78,IF(AND($I78&lt;&gt;"",$I78&lt;&gt;0),ROUND(ROUND($I78,3)*Cenas!$B$50*Cenas!K$55,2),0),"")</f>
        <v/>
      </c>
      <c r="U78" s="124" t="str">
        <f>IF($AO78,IF(AND($I78&lt;&gt;"",$I78&lt;&gt;0),ROUND(ROUND($I78,3)*Cenas!$B$50*Cenas!L$55,2),0),"")</f>
        <v/>
      </c>
      <c r="V78" s="124" t="str">
        <f>IF($AO78,IF(AND($I78&lt;&gt;"",$I78&lt;&gt;0),ROUND(ROUND($I78,3)*Cenas!$B$50*Cenas!M$55,2),0),"")</f>
        <v/>
      </c>
      <c r="W78" s="124" t="str">
        <f>IF($AO78,IF(AND($I78&lt;&gt;"",$I78&lt;&gt;0),ROUND(ROUND($I78,3)*Cenas!$B$50*Cenas!N$55,2),0),"")</f>
        <v/>
      </c>
      <c r="X78" s="124" t="str">
        <f>IF($AO78,IF(AND($I78&lt;&gt;"",$I78&lt;&gt;0),ROUND(ROUND($I78,3)*Cenas!$B$50*Cenas!O$55,2),0),"")</f>
        <v/>
      </c>
      <c r="Y78" s="124" t="str">
        <f>IF($AO78,IF(AND($I78&lt;&gt;"",$I78&lt;&gt;0),ROUND(ROUND($I78,3)*Cenas!$B$50*Cenas!P$55,2),0),"")</f>
        <v/>
      </c>
      <c r="Z78" s="124" t="str">
        <f>IF($AO78,IF(AND($I78&lt;&gt;"",$I78&lt;&gt;0),ROUND(ROUND($I78,3)*Cenas!$B$50*Cenas!Q$55,2),0),"")</f>
        <v/>
      </c>
      <c r="AA78" s="124" t="str">
        <f>IF($AO78,IF(AND($I78&lt;&gt;"",$I78&lt;&gt;0),ROUND(ROUND($I78,3)*Cenas!$B$50*Cenas!R$55,2),0),"")</f>
        <v/>
      </c>
      <c r="AB78" s="124" t="str">
        <f>IF($AO78,IF(AND($I78&lt;&gt;"",$I78&lt;&gt;0),ROUND(ROUND($I78,3)*Cenas!$B$50*Cenas!S$55,2),0),"")</f>
        <v/>
      </c>
      <c r="AC78" s="124" t="str">
        <f>IF($AO78,IF(AND($I78&lt;&gt;"",$I78&lt;&gt;0),ROUND(ROUND($I78,3)*Cenas!$B$50*Cenas!T$55,2),0),"")</f>
        <v/>
      </c>
      <c r="AD78" s="124" t="str">
        <f>IF($AO78,IF(AND($I78&lt;&gt;"",$I78&lt;&gt;0),ROUND(ROUND($I78,3)*Cenas!$B$50*Cenas!U$55,2),0),"")</f>
        <v/>
      </c>
      <c r="AE78" s="124" t="str">
        <f>IF($AO78,IF(AND($I78&lt;&gt;"",$I78&lt;&gt;0),ROUND(ROUND($I78,3)*Cenas!$B$50*Cenas!V$55,2),0),"")</f>
        <v/>
      </c>
      <c r="AF78" s="147" t="str">
        <f>IF($AO78,IF(AND($I78&lt;&gt;"",$I78&lt;&gt;0),ROUND(ROUND($I78,3)*Cenas!$B$50*Cenas!W$55,2),0),"")</f>
        <v/>
      </c>
      <c r="AH78" t="b">
        <f t="shared" si="5"/>
        <v>1</v>
      </c>
      <c r="AI78" t="b">
        <f t="shared" si="6"/>
        <v>1</v>
      </c>
      <c r="AJ78" t="e">
        <f>OR(AND(AH78,AI78,#REF!&gt;=0.74*'Daļu izvēle'!J73),NOT(AL78))</f>
        <v>#REF!</v>
      </c>
      <c r="AK78" t="e">
        <f t="shared" si="7"/>
        <v>#REF!</v>
      </c>
      <c r="AL78" t="b">
        <f>AND($A78="x",NOT(ISBLANK('Daļu izvēle'!AI73)))</f>
        <v>0</v>
      </c>
      <c r="AM78" t="b">
        <f t="shared" ref="AM78:AM141" si="10">AND(NOT(ISBLANK(K78)),NOT(ISBLANK(T78)))</f>
        <v>1</v>
      </c>
      <c r="AO78" s="56" t="b">
        <f>AND($A78="x",'Daļu izvēle'!AI73&lt;&gt;"",'Daļu izvēle'!AI73&lt;&gt;0)</f>
        <v>0</v>
      </c>
      <c r="AP78" s="56" t="b">
        <f t="shared" si="8"/>
        <v>0</v>
      </c>
      <c r="AQ78" s="56" t="b">
        <f t="shared" si="9"/>
        <v>1</v>
      </c>
    </row>
    <row r="79" spans="1:43" hidden="1" x14ac:dyDescent="0.3">
      <c r="A79" s="324" t="str">
        <f>SUBSTITUTE('Daļu izvēle'!A74,"0","")</f>
        <v/>
      </c>
      <c r="B79" s="365">
        <f>'Daļu izvēle'!B74</f>
        <v>66</v>
      </c>
      <c r="C79" s="365" t="str">
        <f>'Daļu izvēle'!C74</f>
        <v>Dienvidkurzeme</v>
      </c>
      <c r="D79" s="366" t="str">
        <f>'Daļu izvēle'!D74</f>
        <v>Zvārdes</v>
      </c>
      <c r="E79" s="511">
        <f>'Daļu izvēle'!AI74</f>
        <v>0</v>
      </c>
      <c r="F79" s="511">
        <f>'Daļu izvēle'!AJ74</f>
        <v>0</v>
      </c>
      <c r="G79" s="131">
        <f>'Daļu izvēle'!AK74</f>
        <v>0</v>
      </c>
      <c r="H79" s="132">
        <f>'Daļu izvēle'!AL74</f>
        <v>0</v>
      </c>
      <c r="I79" s="343"/>
      <c r="J79" s="509">
        <f t="shared" ref="J79:J142" si="11">IF(AND(K79&lt;&gt;"",L79&lt;&gt;"",M79&lt;&gt;"",N79&lt;&gt;"",O79&lt;&gt;"",P79&lt;&gt;"",Q79&lt;&gt;"",R79&lt;&gt;"",S79&lt;&gt;"",T79&lt;&gt;"",U79&lt;&gt;"",V79&lt;&gt;"",W79&lt;&gt;"",X79&lt;&gt;"",Y79&lt;&gt;"",Z79&lt;&gt;"",AA79&lt;&gt;"",AB79&lt;&gt;"",AC79&lt;&gt;"",AD79&lt;&gt;"",AE79&lt;&gt;"",AF79&lt;&gt;""),ROUND(AVERAGE(K79:AF79),2),0)</f>
        <v>0</v>
      </c>
      <c r="K79" s="124" t="str">
        <f>IF($AO79,IF(AND($I79&lt;&gt;"",$I79&lt;&gt;0),ROUND(ROUND($I79,3)*Cenas!$B$50*Cenas!B$55,2),0),"")</f>
        <v/>
      </c>
      <c r="L79" s="124" t="str">
        <f>IF($AO79,IF(AND($I79&lt;&gt;"",$I79&lt;&gt;0),ROUND(ROUND($I79,3)*Cenas!$B$50*Cenas!C$55,2),0),"")</f>
        <v/>
      </c>
      <c r="M79" s="124" t="str">
        <f>IF($AO79,IF(AND($I79&lt;&gt;"",$I79&lt;&gt;0),ROUND(ROUND($I79,3)*Cenas!$B$50*Cenas!D$55,2),0),"")</f>
        <v/>
      </c>
      <c r="N79" s="124" t="str">
        <f>IF($AO79,IF(AND($I79&lt;&gt;"",$I79&lt;&gt;0),ROUND(ROUND($I79,3)*Cenas!$B$50*Cenas!E$55,2),0),"")</f>
        <v/>
      </c>
      <c r="O79" s="124" t="str">
        <f>IF($AO79,IF(AND($I79&lt;&gt;"",$I79&lt;&gt;0),ROUND(ROUND($I79,3)*Cenas!$B$50*Cenas!F$55,2),0),"")</f>
        <v/>
      </c>
      <c r="P79" s="124" t="str">
        <f>IF($AO79,IF(AND($I79&lt;&gt;"",$I79&lt;&gt;0),ROUND(ROUND($I79,3)*Cenas!$B$50*Cenas!G$55,2),0),"")</f>
        <v/>
      </c>
      <c r="Q79" s="124" t="str">
        <f>IF($AO79,IF(AND($I79&lt;&gt;"",$I79&lt;&gt;0),ROUND(ROUND($I79,3)*Cenas!$B$50*Cenas!H$55,2),0),"")</f>
        <v/>
      </c>
      <c r="R79" s="124" t="str">
        <f>IF($AO79,IF(AND($I79&lt;&gt;"",$I79&lt;&gt;0),ROUND(ROUND($I79,3)*Cenas!$B$50*Cenas!I$55,2),0),"")</f>
        <v/>
      </c>
      <c r="S79" s="124" t="str">
        <f>IF($AO79,IF(AND($I79&lt;&gt;"",$I79&lt;&gt;0),ROUND(ROUND($I79,3)*Cenas!$B$50*Cenas!J$55,2),0),"")</f>
        <v/>
      </c>
      <c r="T79" s="124" t="str">
        <f>IF($AO79,IF(AND($I79&lt;&gt;"",$I79&lt;&gt;0),ROUND(ROUND($I79,3)*Cenas!$B$50*Cenas!K$55,2),0),"")</f>
        <v/>
      </c>
      <c r="U79" s="124" t="str">
        <f>IF($AO79,IF(AND($I79&lt;&gt;"",$I79&lt;&gt;0),ROUND(ROUND($I79,3)*Cenas!$B$50*Cenas!L$55,2),0),"")</f>
        <v/>
      </c>
      <c r="V79" s="124" t="str">
        <f>IF($AO79,IF(AND($I79&lt;&gt;"",$I79&lt;&gt;0),ROUND(ROUND($I79,3)*Cenas!$B$50*Cenas!M$55,2),0),"")</f>
        <v/>
      </c>
      <c r="W79" s="124" t="str">
        <f>IF($AO79,IF(AND($I79&lt;&gt;"",$I79&lt;&gt;0),ROUND(ROUND($I79,3)*Cenas!$B$50*Cenas!N$55,2),0),"")</f>
        <v/>
      </c>
      <c r="X79" s="124" t="str">
        <f>IF($AO79,IF(AND($I79&lt;&gt;"",$I79&lt;&gt;0),ROUND(ROUND($I79,3)*Cenas!$B$50*Cenas!O$55,2),0),"")</f>
        <v/>
      </c>
      <c r="Y79" s="124" t="str">
        <f>IF($AO79,IF(AND($I79&lt;&gt;"",$I79&lt;&gt;0),ROUND(ROUND($I79,3)*Cenas!$B$50*Cenas!P$55,2),0),"")</f>
        <v/>
      </c>
      <c r="Z79" s="124" t="str">
        <f>IF($AO79,IF(AND($I79&lt;&gt;"",$I79&lt;&gt;0),ROUND(ROUND($I79,3)*Cenas!$B$50*Cenas!Q$55,2),0),"")</f>
        <v/>
      </c>
      <c r="AA79" s="124" t="str">
        <f>IF($AO79,IF(AND($I79&lt;&gt;"",$I79&lt;&gt;0),ROUND(ROUND($I79,3)*Cenas!$B$50*Cenas!R$55,2),0),"")</f>
        <v/>
      </c>
      <c r="AB79" s="124" t="str">
        <f>IF($AO79,IF(AND($I79&lt;&gt;"",$I79&lt;&gt;0),ROUND(ROUND($I79,3)*Cenas!$B$50*Cenas!S$55,2),0),"")</f>
        <v/>
      </c>
      <c r="AC79" s="124" t="str">
        <f>IF($AO79,IF(AND($I79&lt;&gt;"",$I79&lt;&gt;0),ROUND(ROUND($I79,3)*Cenas!$B$50*Cenas!T$55,2),0),"")</f>
        <v/>
      </c>
      <c r="AD79" s="124" t="str">
        <f>IF($AO79,IF(AND($I79&lt;&gt;"",$I79&lt;&gt;0),ROUND(ROUND($I79,3)*Cenas!$B$50*Cenas!U$55,2),0),"")</f>
        <v/>
      </c>
      <c r="AE79" s="124" t="str">
        <f>IF($AO79,IF(AND($I79&lt;&gt;"",$I79&lt;&gt;0),ROUND(ROUND($I79,3)*Cenas!$B$50*Cenas!V$55,2),0),"")</f>
        <v/>
      </c>
      <c r="AF79" s="147" t="str">
        <f>IF($AO79,IF(AND($I79&lt;&gt;"",$I79&lt;&gt;0),ROUND(ROUND($I79,3)*Cenas!$B$50*Cenas!W$55,2),0),"")</f>
        <v/>
      </c>
      <c r="AH79" t="b">
        <f t="shared" ref="AH79:AH142" si="12">OR(NOT(ISBLANK($K79)),NOT(AL79))</f>
        <v>1</v>
      </c>
      <c r="AI79" t="b">
        <f t="shared" ref="AI79:AI142" si="13">OR(NOT(ISBLANK($T79)),NOT(AL79))</f>
        <v>1</v>
      </c>
      <c r="AJ79" t="e">
        <f>OR(AND(AH79,AI79,#REF!&gt;=0.74*'Daļu izvēle'!J74),NOT(AL79))</f>
        <v>#REF!</v>
      </c>
      <c r="AK79" t="e">
        <f t="shared" ref="AK79:AK142" si="14">OR(AND(AH79,AI79,AJ79),NOT(AL79))</f>
        <v>#REF!</v>
      </c>
      <c r="AL79" t="b">
        <f>AND($A79="x",NOT(ISBLANK('Daļu izvēle'!AI74)))</f>
        <v>0</v>
      </c>
      <c r="AM79" t="b">
        <f t="shared" si="10"/>
        <v>1</v>
      </c>
      <c r="AO79" s="56" t="b">
        <f>AND($A79="x",'Daļu izvēle'!AI74&lt;&gt;"",'Daļu izvēle'!AI74&lt;&gt;0)</f>
        <v>0</v>
      </c>
      <c r="AP79" s="56" t="b">
        <f t="shared" ref="AP79:AP142" si="15">AND(AO79=TRUE,I79&lt;&gt;"",I79&lt;&gt;0)</f>
        <v>0</v>
      </c>
      <c r="AQ79" s="56" t="b">
        <f t="shared" ref="AQ79:AQ142" si="16">IF(AO79,AND(AO79,AP79),TRUE)</f>
        <v>1</v>
      </c>
    </row>
    <row r="80" spans="1:43" hidden="1" x14ac:dyDescent="0.3">
      <c r="A80" s="324" t="str">
        <f>SUBSTITUTE('Daļu izvēle'!A75,"0","")</f>
        <v/>
      </c>
      <c r="B80" s="365">
        <f>'Daļu izvēle'!B75</f>
        <v>67</v>
      </c>
      <c r="C80" s="365" t="str">
        <f>'Daļu izvēle'!C75</f>
        <v>Dienvidkurzeme</v>
      </c>
      <c r="D80" s="366" t="str">
        <f>'Daļu izvēle'!D75</f>
        <v>Nīcas</v>
      </c>
      <c r="E80" s="511">
        <f>'Daļu izvēle'!AI75</f>
        <v>0</v>
      </c>
      <c r="F80" s="511">
        <f>'Daļu izvēle'!AJ75</f>
        <v>0</v>
      </c>
      <c r="G80" s="131">
        <f>'Daļu izvēle'!AK75</f>
        <v>0</v>
      </c>
      <c r="H80" s="132">
        <f>'Daļu izvēle'!AL75</f>
        <v>0</v>
      </c>
      <c r="I80" s="343"/>
      <c r="J80" s="509">
        <f t="shared" si="11"/>
        <v>0</v>
      </c>
      <c r="K80" s="124" t="str">
        <f>IF($AO80,IF(AND($I80&lt;&gt;"",$I80&lt;&gt;0),ROUND(ROUND($I80,3)*Cenas!$B$50*Cenas!B$55,2),0),"")</f>
        <v/>
      </c>
      <c r="L80" s="124" t="str">
        <f>IF($AO80,IF(AND($I80&lt;&gt;"",$I80&lt;&gt;0),ROUND(ROUND($I80,3)*Cenas!$B$50*Cenas!C$55,2),0),"")</f>
        <v/>
      </c>
      <c r="M80" s="124" t="str">
        <f>IF($AO80,IF(AND($I80&lt;&gt;"",$I80&lt;&gt;0),ROUND(ROUND($I80,3)*Cenas!$B$50*Cenas!D$55,2),0),"")</f>
        <v/>
      </c>
      <c r="N80" s="124" t="str">
        <f>IF($AO80,IF(AND($I80&lt;&gt;"",$I80&lt;&gt;0),ROUND(ROUND($I80,3)*Cenas!$B$50*Cenas!E$55,2),0),"")</f>
        <v/>
      </c>
      <c r="O80" s="124" t="str">
        <f>IF($AO80,IF(AND($I80&lt;&gt;"",$I80&lt;&gt;0),ROUND(ROUND($I80,3)*Cenas!$B$50*Cenas!F$55,2),0),"")</f>
        <v/>
      </c>
      <c r="P80" s="124" t="str">
        <f>IF($AO80,IF(AND($I80&lt;&gt;"",$I80&lt;&gt;0),ROUND(ROUND($I80,3)*Cenas!$B$50*Cenas!G$55,2),0),"")</f>
        <v/>
      </c>
      <c r="Q80" s="124" t="str">
        <f>IF($AO80,IF(AND($I80&lt;&gt;"",$I80&lt;&gt;0),ROUND(ROUND($I80,3)*Cenas!$B$50*Cenas!H$55,2),0),"")</f>
        <v/>
      </c>
      <c r="R80" s="124" t="str">
        <f>IF($AO80,IF(AND($I80&lt;&gt;"",$I80&lt;&gt;0),ROUND(ROUND($I80,3)*Cenas!$B$50*Cenas!I$55,2),0),"")</f>
        <v/>
      </c>
      <c r="S80" s="124" t="str">
        <f>IF($AO80,IF(AND($I80&lt;&gt;"",$I80&lt;&gt;0),ROUND(ROUND($I80,3)*Cenas!$B$50*Cenas!J$55,2),0),"")</f>
        <v/>
      </c>
      <c r="T80" s="124" t="str">
        <f>IF($AO80,IF(AND($I80&lt;&gt;"",$I80&lt;&gt;0),ROUND(ROUND($I80,3)*Cenas!$B$50*Cenas!K$55,2),0),"")</f>
        <v/>
      </c>
      <c r="U80" s="124" t="str">
        <f>IF($AO80,IF(AND($I80&lt;&gt;"",$I80&lt;&gt;0),ROUND(ROUND($I80,3)*Cenas!$B$50*Cenas!L$55,2),0),"")</f>
        <v/>
      </c>
      <c r="V80" s="124" t="str">
        <f>IF($AO80,IF(AND($I80&lt;&gt;"",$I80&lt;&gt;0),ROUND(ROUND($I80,3)*Cenas!$B$50*Cenas!M$55,2),0),"")</f>
        <v/>
      </c>
      <c r="W80" s="124" t="str">
        <f>IF($AO80,IF(AND($I80&lt;&gt;"",$I80&lt;&gt;0),ROUND(ROUND($I80,3)*Cenas!$B$50*Cenas!N$55,2),0),"")</f>
        <v/>
      </c>
      <c r="X80" s="124" t="str">
        <f>IF($AO80,IF(AND($I80&lt;&gt;"",$I80&lt;&gt;0),ROUND(ROUND($I80,3)*Cenas!$B$50*Cenas!O$55,2),0),"")</f>
        <v/>
      </c>
      <c r="Y80" s="124" t="str">
        <f>IF($AO80,IF(AND($I80&lt;&gt;"",$I80&lt;&gt;0),ROUND(ROUND($I80,3)*Cenas!$B$50*Cenas!P$55,2),0),"")</f>
        <v/>
      </c>
      <c r="Z80" s="124" t="str">
        <f>IF($AO80,IF(AND($I80&lt;&gt;"",$I80&lt;&gt;0),ROUND(ROUND($I80,3)*Cenas!$B$50*Cenas!Q$55,2),0),"")</f>
        <v/>
      </c>
      <c r="AA80" s="124" t="str">
        <f>IF($AO80,IF(AND($I80&lt;&gt;"",$I80&lt;&gt;0),ROUND(ROUND($I80,3)*Cenas!$B$50*Cenas!R$55,2),0),"")</f>
        <v/>
      </c>
      <c r="AB80" s="124" t="str">
        <f>IF($AO80,IF(AND($I80&lt;&gt;"",$I80&lt;&gt;0),ROUND(ROUND($I80,3)*Cenas!$B$50*Cenas!S$55,2),0),"")</f>
        <v/>
      </c>
      <c r="AC80" s="124" t="str">
        <f>IF($AO80,IF(AND($I80&lt;&gt;"",$I80&lt;&gt;0),ROUND(ROUND($I80,3)*Cenas!$B$50*Cenas!T$55,2),0),"")</f>
        <v/>
      </c>
      <c r="AD80" s="124" t="str">
        <f>IF($AO80,IF(AND($I80&lt;&gt;"",$I80&lt;&gt;0),ROUND(ROUND($I80,3)*Cenas!$B$50*Cenas!U$55,2),0),"")</f>
        <v/>
      </c>
      <c r="AE80" s="124" t="str">
        <f>IF($AO80,IF(AND($I80&lt;&gt;"",$I80&lt;&gt;0),ROUND(ROUND($I80,3)*Cenas!$B$50*Cenas!V$55,2),0),"")</f>
        <v/>
      </c>
      <c r="AF80" s="147" t="str">
        <f>IF($AO80,IF(AND($I80&lt;&gt;"",$I80&lt;&gt;0),ROUND(ROUND($I80,3)*Cenas!$B$50*Cenas!W$55,2),0),"")</f>
        <v/>
      </c>
      <c r="AH80" t="b">
        <f t="shared" si="12"/>
        <v>1</v>
      </c>
      <c r="AI80" t="b">
        <f t="shared" si="13"/>
        <v>1</v>
      </c>
      <c r="AJ80" t="e">
        <f>OR(AND(AH80,AI80,#REF!&gt;=0.74*'Daļu izvēle'!J75),NOT(AL80))</f>
        <v>#REF!</v>
      </c>
      <c r="AK80" t="e">
        <f t="shared" si="14"/>
        <v>#REF!</v>
      </c>
      <c r="AL80" t="b">
        <f>AND($A80="x",NOT(ISBLANK('Daļu izvēle'!AI75)))</f>
        <v>0</v>
      </c>
      <c r="AM80" t="b">
        <f t="shared" si="10"/>
        <v>1</v>
      </c>
      <c r="AO80" s="56" t="b">
        <f>AND($A80="x",'Daļu izvēle'!AI75&lt;&gt;"",'Daļu izvēle'!AI75&lt;&gt;0)</f>
        <v>0</v>
      </c>
      <c r="AP80" s="56" t="b">
        <f t="shared" si="15"/>
        <v>0</v>
      </c>
      <c r="AQ80" s="56" t="b">
        <f t="shared" si="16"/>
        <v>1</v>
      </c>
    </row>
    <row r="81" spans="1:43" hidden="1" x14ac:dyDescent="0.3">
      <c r="A81" s="324" t="str">
        <f>SUBSTITUTE('Daļu izvēle'!A76,"0","")</f>
        <v/>
      </c>
      <c r="B81" s="365">
        <f>'Daļu izvēle'!B76</f>
        <v>68</v>
      </c>
      <c r="C81" s="365" t="str">
        <f>'Daļu izvēle'!C76</f>
        <v>Dienvidkurzeme</v>
      </c>
      <c r="D81" s="366" t="str">
        <f>'Daļu izvēle'!D76</f>
        <v>Nīcas</v>
      </c>
      <c r="E81" s="511">
        <f>'Daļu izvēle'!AI76</f>
        <v>5</v>
      </c>
      <c r="F81" s="511">
        <f>'Daļu izvēle'!AJ76</f>
        <v>5</v>
      </c>
      <c r="G81" s="131">
        <f>'Daļu izvēle'!AK76</f>
        <v>0</v>
      </c>
      <c r="H81" s="132">
        <f>'Daļu izvēle'!AL76</f>
        <v>0</v>
      </c>
      <c r="I81" s="343"/>
      <c r="J81" s="509">
        <f t="shared" si="11"/>
        <v>0</v>
      </c>
      <c r="K81" s="124" t="str">
        <f>IF($AO81,IF(AND($I81&lt;&gt;"",$I81&lt;&gt;0),ROUND(ROUND($I81,3)*Cenas!$B$50*Cenas!B$55,2),0),"")</f>
        <v/>
      </c>
      <c r="L81" s="124" t="str">
        <f>IF($AO81,IF(AND($I81&lt;&gt;"",$I81&lt;&gt;0),ROUND(ROUND($I81,3)*Cenas!$B$50*Cenas!C$55,2),0),"")</f>
        <v/>
      </c>
      <c r="M81" s="124" t="str">
        <f>IF($AO81,IF(AND($I81&lt;&gt;"",$I81&lt;&gt;0),ROUND(ROUND($I81,3)*Cenas!$B$50*Cenas!D$55,2),0),"")</f>
        <v/>
      </c>
      <c r="N81" s="124" t="str">
        <f>IF($AO81,IF(AND($I81&lt;&gt;"",$I81&lt;&gt;0),ROUND(ROUND($I81,3)*Cenas!$B$50*Cenas!E$55,2),0),"")</f>
        <v/>
      </c>
      <c r="O81" s="124" t="str">
        <f>IF($AO81,IF(AND($I81&lt;&gt;"",$I81&lt;&gt;0),ROUND(ROUND($I81,3)*Cenas!$B$50*Cenas!F$55,2),0),"")</f>
        <v/>
      </c>
      <c r="P81" s="124" t="str">
        <f>IF($AO81,IF(AND($I81&lt;&gt;"",$I81&lt;&gt;0),ROUND(ROUND($I81,3)*Cenas!$B$50*Cenas!G$55,2),0),"")</f>
        <v/>
      </c>
      <c r="Q81" s="124" t="str">
        <f>IF($AO81,IF(AND($I81&lt;&gt;"",$I81&lt;&gt;0),ROUND(ROUND($I81,3)*Cenas!$B$50*Cenas!H$55,2),0),"")</f>
        <v/>
      </c>
      <c r="R81" s="124" t="str">
        <f>IF($AO81,IF(AND($I81&lt;&gt;"",$I81&lt;&gt;0),ROUND(ROUND($I81,3)*Cenas!$B$50*Cenas!I$55,2),0),"")</f>
        <v/>
      </c>
      <c r="S81" s="124" t="str">
        <f>IF($AO81,IF(AND($I81&lt;&gt;"",$I81&lt;&gt;0),ROUND(ROUND($I81,3)*Cenas!$B$50*Cenas!J$55,2),0),"")</f>
        <v/>
      </c>
      <c r="T81" s="124" t="str">
        <f>IF($AO81,IF(AND($I81&lt;&gt;"",$I81&lt;&gt;0),ROUND(ROUND($I81,3)*Cenas!$B$50*Cenas!K$55,2),0),"")</f>
        <v/>
      </c>
      <c r="U81" s="124" t="str">
        <f>IF($AO81,IF(AND($I81&lt;&gt;"",$I81&lt;&gt;0),ROUND(ROUND($I81,3)*Cenas!$B$50*Cenas!L$55,2),0),"")</f>
        <v/>
      </c>
      <c r="V81" s="124" t="str">
        <f>IF($AO81,IF(AND($I81&lt;&gt;"",$I81&lt;&gt;0),ROUND(ROUND($I81,3)*Cenas!$B$50*Cenas!M$55,2),0),"")</f>
        <v/>
      </c>
      <c r="W81" s="124" t="str">
        <f>IF($AO81,IF(AND($I81&lt;&gt;"",$I81&lt;&gt;0),ROUND(ROUND($I81,3)*Cenas!$B$50*Cenas!N$55,2),0),"")</f>
        <v/>
      </c>
      <c r="X81" s="124" t="str">
        <f>IF($AO81,IF(AND($I81&lt;&gt;"",$I81&lt;&gt;0),ROUND(ROUND($I81,3)*Cenas!$B$50*Cenas!O$55,2),0),"")</f>
        <v/>
      </c>
      <c r="Y81" s="124" t="str">
        <f>IF($AO81,IF(AND($I81&lt;&gt;"",$I81&lt;&gt;0),ROUND(ROUND($I81,3)*Cenas!$B$50*Cenas!P$55,2),0),"")</f>
        <v/>
      </c>
      <c r="Z81" s="124" t="str">
        <f>IF($AO81,IF(AND($I81&lt;&gt;"",$I81&lt;&gt;0),ROUND(ROUND($I81,3)*Cenas!$B$50*Cenas!Q$55,2),0),"")</f>
        <v/>
      </c>
      <c r="AA81" s="124" t="str">
        <f>IF($AO81,IF(AND($I81&lt;&gt;"",$I81&lt;&gt;0),ROUND(ROUND($I81,3)*Cenas!$B$50*Cenas!R$55,2),0),"")</f>
        <v/>
      </c>
      <c r="AB81" s="124" t="str">
        <f>IF($AO81,IF(AND($I81&lt;&gt;"",$I81&lt;&gt;0),ROUND(ROUND($I81,3)*Cenas!$B$50*Cenas!S$55,2),0),"")</f>
        <v/>
      </c>
      <c r="AC81" s="124" t="str">
        <f>IF($AO81,IF(AND($I81&lt;&gt;"",$I81&lt;&gt;0),ROUND(ROUND($I81,3)*Cenas!$B$50*Cenas!T$55,2),0),"")</f>
        <v/>
      </c>
      <c r="AD81" s="124" t="str">
        <f>IF($AO81,IF(AND($I81&lt;&gt;"",$I81&lt;&gt;0),ROUND(ROUND($I81,3)*Cenas!$B$50*Cenas!U$55,2),0),"")</f>
        <v/>
      </c>
      <c r="AE81" s="124" t="str">
        <f>IF($AO81,IF(AND($I81&lt;&gt;"",$I81&lt;&gt;0),ROUND(ROUND($I81,3)*Cenas!$B$50*Cenas!V$55,2),0),"")</f>
        <v/>
      </c>
      <c r="AF81" s="147" t="str">
        <f>IF($AO81,IF(AND($I81&lt;&gt;"",$I81&lt;&gt;0),ROUND(ROUND($I81,3)*Cenas!$B$50*Cenas!W$55,2),0),"")</f>
        <v/>
      </c>
      <c r="AH81" t="b">
        <f t="shared" si="12"/>
        <v>1</v>
      </c>
      <c r="AI81" t="b">
        <f t="shared" si="13"/>
        <v>1</v>
      </c>
      <c r="AJ81" t="e">
        <f>OR(AND(AH81,AI81,#REF!&gt;=0.74*'Daļu izvēle'!J76),NOT(AL81))</f>
        <v>#REF!</v>
      </c>
      <c r="AK81" t="e">
        <f t="shared" si="14"/>
        <v>#REF!</v>
      </c>
      <c r="AL81" t="b">
        <f>AND($A81="x",NOT(ISBLANK('Daļu izvēle'!AI76)))</f>
        <v>0</v>
      </c>
      <c r="AM81" t="b">
        <f t="shared" si="10"/>
        <v>1</v>
      </c>
      <c r="AO81" s="56" t="b">
        <f>AND($A81="x",'Daļu izvēle'!AI76&lt;&gt;"",'Daļu izvēle'!AI76&lt;&gt;0)</f>
        <v>0</v>
      </c>
      <c r="AP81" s="56" t="b">
        <f t="shared" si="15"/>
        <v>0</v>
      </c>
      <c r="AQ81" s="56" t="b">
        <f t="shared" si="16"/>
        <v>1</v>
      </c>
    </row>
    <row r="82" spans="1:43" hidden="1" x14ac:dyDescent="0.3">
      <c r="A82" s="324" t="str">
        <f>SUBSTITUTE('Daļu izvēle'!A77,"0","")</f>
        <v/>
      </c>
      <c r="B82" s="365">
        <f>'Daļu izvēle'!B77</f>
        <v>69</v>
      </c>
      <c r="C82" s="365" t="str">
        <f>'Daļu izvēle'!C77</f>
        <v>Dienvidkurzeme</v>
      </c>
      <c r="D82" s="366" t="str">
        <f>'Daļu izvēle'!D77</f>
        <v>Nīcas</v>
      </c>
      <c r="E82" s="511">
        <f>'Daļu izvēle'!AI77</f>
        <v>0</v>
      </c>
      <c r="F82" s="511">
        <f>'Daļu izvēle'!AJ77</f>
        <v>0</v>
      </c>
      <c r="G82" s="131">
        <f>'Daļu izvēle'!AK77</f>
        <v>0</v>
      </c>
      <c r="H82" s="132">
        <f>'Daļu izvēle'!AL77</f>
        <v>0</v>
      </c>
      <c r="I82" s="343"/>
      <c r="J82" s="509">
        <f t="shared" si="11"/>
        <v>0</v>
      </c>
      <c r="K82" s="124" t="str">
        <f>IF($AO82,IF(AND($I82&lt;&gt;"",$I82&lt;&gt;0),ROUND(ROUND($I82,3)*Cenas!$B$50*Cenas!B$55,2),0),"")</f>
        <v/>
      </c>
      <c r="L82" s="124" t="str">
        <f>IF($AO82,IF(AND($I82&lt;&gt;"",$I82&lt;&gt;0),ROUND(ROUND($I82,3)*Cenas!$B$50*Cenas!C$55,2),0),"")</f>
        <v/>
      </c>
      <c r="M82" s="124" t="str">
        <f>IF($AO82,IF(AND($I82&lt;&gt;"",$I82&lt;&gt;0),ROUND(ROUND($I82,3)*Cenas!$B$50*Cenas!D$55,2),0),"")</f>
        <v/>
      </c>
      <c r="N82" s="124" t="str">
        <f>IF($AO82,IF(AND($I82&lt;&gt;"",$I82&lt;&gt;0),ROUND(ROUND($I82,3)*Cenas!$B$50*Cenas!E$55,2),0),"")</f>
        <v/>
      </c>
      <c r="O82" s="124" t="str">
        <f>IF($AO82,IF(AND($I82&lt;&gt;"",$I82&lt;&gt;0),ROUND(ROUND($I82,3)*Cenas!$B$50*Cenas!F$55,2),0),"")</f>
        <v/>
      </c>
      <c r="P82" s="124" t="str">
        <f>IF($AO82,IF(AND($I82&lt;&gt;"",$I82&lt;&gt;0),ROUND(ROUND($I82,3)*Cenas!$B$50*Cenas!G$55,2),0),"")</f>
        <v/>
      </c>
      <c r="Q82" s="124" t="str">
        <f>IF($AO82,IF(AND($I82&lt;&gt;"",$I82&lt;&gt;0),ROUND(ROUND($I82,3)*Cenas!$B$50*Cenas!H$55,2),0),"")</f>
        <v/>
      </c>
      <c r="R82" s="124" t="str">
        <f>IF($AO82,IF(AND($I82&lt;&gt;"",$I82&lt;&gt;0),ROUND(ROUND($I82,3)*Cenas!$B$50*Cenas!I$55,2),0),"")</f>
        <v/>
      </c>
      <c r="S82" s="124" t="str">
        <f>IF($AO82,IF(AND($I82&lt;&gt;"",$I82&lt;&gt;0),ROUND(ROUND($I82,3)*Cenas!$B$50*Cenas!J$55,2),0),"")</f>
        <v/>
      </c>
      <c r="T82" s="124" t="str">
        <f>IF($AO82,IF(AND($I82&lt;&gt;"",$I82&lt;&gt;0),ROUND(ROUND($I82,3)*Cenas!$B$50*Cenas!K$55,2),0),"")</f>
        <v/>
      </c>
      <c r="U82" s="124" t="str">
        <f>IF($AO82,IF(AND($I82&lt;&gt;"",$I82&lt;&gt;0),ROUND(ROUND($I82,3)*Cenas!$B$50*Cenas!L$55,2),0),"")</f>
        <v/>
      </c>
      <c r="V82" s="124" t="str">
        <f>IF($AO82,IF(AND($I82&lt;&gt;"",$I82&lt;&gt;0),ROUND(ROUND($I82,3)*Cenas!$B$50*Cenas!M$55,2),0),"")</f>
        <v/>
      </c>
      <c r="W82" s="124" t="str">
        <f>IF($AO82,IF(AND($I82&lt;&gt;"",$I82&lt;&gt;0),ROUND(ROUND($I82,3)*Cenas!$B$50*Cenas!N$55,2),0),"")</f>
        <v/>
      </c>
      <c r="X82" s="124" t="str">
        <f>IF($AO82,IF(AND($I82&lt;&gt;"",$I82&lt;&gt;0),ROUND(ROUND($I82,3)*Cenas!$B$50*Cenas!O$55,2),0),"")</f>
        <v/>
      </c>
      <c r="Y82" s="124" t="str">
        <f>IF($AO82,IF(AND($I82&lt;&gt;"",$I82&lt;&gt;0),ROUND(ROUND($I82,3)*Cenas!$B$50*Cenas!P$55,2),0),"")</f>
        <v/>
      </c>
      <c r="Z82" s="124" t="str">
        <f>IF($AO82,IF(AND($I82&lt;&gt;"",$I82&lt;&gt;0),ROUND(ROUND($I82,3)*Cenas!$B$50*Cenas!Q$55,2),0),"")</f>
        <v/>
      </c>
      <c r="AA82" s="124" t="str">
        <f>IF($AO82,IF(AND($I82&lt;&gt;"",$I82&lt;&gt;0),ROUND(ROUND($I82,3)*Cenas!$B$50*Cenas!R$55,2),0),"")</f>
        <v/>
      </c>
      <c r="AB82" s="124" t="str">
        <f>IF($AO82,IF(AND($I82&lt;&gt;"",$I82&lt;&gt;0),ROUND(ROUND($I82,3)*Cenas!$B$50*Cenas!S$55,2),0),"")</f>
        <v/>
      </c>
      <c r="AC82" s="124" t="str">
        <f>IF($AO82,IF(AND($I82&lt;&gt;"",$I82&lt;&gt;0),ROUND(ROUND($I82,3)*Cenas!$B$50*Cenas!T$55,2),0),"")</f>
        <v/>
      </c>
      <c r="AD82" s="124" t="str">
        <f>IF($AO82,IF(AND($I82&lt;&gt;"",$I82&lt;&gt;0),ROUND(ROUND($I82,3)*Cenas!$B$50*Cenas!U$55,2),0),"")</f>
        <v/>
      </c>
      <c r="AE82" s="124" t="str">
        <f>IF($AO82,IF(AND($I82&lt;&gt;"",$I82&lt;&gt;0),ROUND(ROUND($I82,3)*Cenas!$B$50*Cenas!V$55,2),0),"")</f>
        <v/>
      </c>
      <c r="AF82" s="147" t="str">
        <f>IF($AO82,IF(AND($I82&lt;&gt;"",$I82&lt;&gt;0),ROUND(ROUND($I82,3)*Cenas!$B$50*Cenas!W$55,2),0),"")</f>
        <v/>
      </c>
      <c r="AH82" t="b">
        <f t="shared" si="12"/>
        <v>1</v>
      </c>
      <c r="AI82" t="b">
        <f t="shared" si="13"/>
        <v>1</v>
      </c>
      <c r="AJ82" t="e">
        <f>OR(AND(AH82,AI82,#REF!&gt;=0.74*'Daļu izvēle'!J77),NOT(AL82))</f>
        <v>#REF!</v>
      </c>
      <c r="AK82" t="e">
        <f t="shared" si="14"/>
        <v>#REF!</v>
      </c>
      <c r="AL82" t="b">
        <f>AND($A82="x",NOT(ISBLANK('Daļu izvēle'!AI77)))</f>
        <v>0</v>
      </c>
      <c r="AM82" t="b">
        <f t="shared" si="10"/>
        <v>1</v>
      </c>
      <c r="AO82" s="56" t="b">
        <f>AND($A82="x",'Daļu izvēle'!AI77&lt;&gt;"",'Daļu izvēle'!AI77&lt;&gt;0)</f>
        <v>0</v>
      </c>
      <c r="AP82" s="56" t="b">
        <f t="shared" si="15"/>
        <v>0</v>
      </c>
      <c r="AQ82" s="56" t="b">
        <f t="shared" si="16"/>
        <v>1</v>
      </c>
    </row>
    <row r="83" spans="1:43" hidden="1" x14ac:dyDescent="0.3">
      <c r="A83" s="324" t="str">
        <f>SUBSTITUTE('Daļu izvēle'!A78,"0","")</f>
        <v/>
      </c>
      <c r="B83" s="365">
        <f>'Daļu izvēle'!B78</f>
        <v>70</v>
      </c>
      <c r="C83" s="365" t="str">
        <f>'Daļu izvēle'!C78</f>
        <v>Dienvidkurzeme</v>
      </c>
      <c r="D83" s="366" t="str">
        <f>'Daļu izvēle'!D78</f>
        <v>Nīcas</v>
      </c>
      <c r="E83" s="511">
        <f>'Daļu izvēle'!AI78</f>
        <v>0</v>
      </c>
      <c r="F83" s="511">
        <f>'Daļu izvēle'!AJ78</f>
        <v>0</v>
      </c>
      <c r="G83" s="131">
        <f>'Daļu izvēle'!AK78</f>
        <v>0</v>
      </c>
      <c r="H83" s="132">
        <f>'Daļu izvēle'!AL78</f>
        <v>0</v>
      </c>
      <c r="I83" s="343"/>
      <c r="J83" s="509">
        <f t="shared" si="11"/>
        <v>0</v>
      </c>
      <c r="K83" s="124" t="str">
        <f>IF($AO83,IF(AND($I83&lt;&gt;"",$I83&lt;&gt;0),ROUND(ROUND($I83,3)*Cenas!$B$50*Cenas!B$55,2),0),"")</f>
        <v/>
      </c>
      <c r="L83" s="124" t="str">
        <f>IF($AO83,IF(AND($I83&lt;&gt;"",$I83&lt;&gt;0),ROUND(ROUND($I83,3)*Cenas!$B$50*Cenas!C$55,2),0),"")</f>
        <v/>
      </c>
      <c r="M83" s="124" t="str">
        <f>IF($AO83,IF(AND($I83&lt;&gt;"",$I83&lt;&gt;0),ROUND(ROUND($I83,3)*Cenas!$B$50*Cenas!D$55,2),0),"")</f>
        <v/>
      </c>
      <c r="N83" s="124" t="str">
        <f>IF($AO83,IF(AND($I83&lt;&gt;"",$I83&lt;&gt;0),ROUND(ROUND($I83,3)*Cenas!$B$50*Cenas!E$55,2),0),"")</f>
        <v/>
      </c>
      <c r="O83" s="124" t="str">
        <f>IF($AO83,IF(AND($I83&lt;&gt;"",$I83&lt;&gt;0),ROUND(ROUND($I83,3)*Cenas!$B$50*Cenas!F$55,2),0),"")</f>
        <v/>
      </c>
      <c r="P83" s="124" t="str">
        <f>IF($AO83,IF(AND($I83&lt;&gt;"",$I83&lt;&gt;0),ROUND(ROUND($I83,3)*Cenas!$B$50*Cenas!G$55,2),0),"")</f>
        <v/>
      </c>
      <c r="Q83" s="124" t="str">
        <f>IF($AO83,IF(AND($I83&lt;&gt;"",$I83&lt;&gt;0),ROUND(ROUND($I83,3)*Cenas!$B$50*Cenas!H$55,2),0),"")</f>
        <v/>
      </c>
      <c r="R83" s="124" t="str">
        <f>IF($AO83,IF(AND($I83&lt;&gt;"",$I83&lt;&gt;0),ROUND(ROUND($I83,3)*Cenas!$B$50*Cenas!I$55,2),0),"")</f>
        <v/>
      </c>
      <c r="S83" s="124" t="str">
        <f>IF($AO83,IF(AND($I83&lt;&gt;"",$I83&lt;&gt;0),ROUND(ROUND($I83,3)*Cenas!$B$50*Cenas!J$55,2),0),"")</f>
        <v/>
      </c>
      <c r="T83" s="124" t="str">
        <f>IF($AO83,IF(AND($I83&lt;&gt;"",$I83&lt;&gt;0),ROUND(ROUND($I83,3)*Cenas!$B$50*Cenas!K$55,2),0),"")</f>
        <v/>
      </c>
      <c r="U83" s="124" t="str">
        <f>IF($AO83,IF(AND($I83&lt;&gt;"",$I83&lt;&gt;0),ROUND(ROUND($I83,3)*Cenas!$B$50*Cenas!L$55,2),0),"")</f>
        <v/>
      </c>
      <c r="V83" s="124" t="str">
        <f>IF($AO83,IF(AND($I83&lt;&gt;"",$I83&lt;&gt;0),ROUND(ROUND($I83,3)*Cenas!$B$50*Cenas!M$55,2),0),"")</f>
        <v/>
      </c>
      <c r="W83" s="124" t="str">
        <f>IF($AO83,IF(AND($I83&lt;&gt;"",$I83&lt;&gt;0),ROUND(ROUND($I83,3)*Cenas!$B$50*Cenas!N$55,2),0),"")</f>
        <v/>
      </c>
      <c r="X83" s="124" t="str">
        <f>IF($AO83,IF(AND($I83&lt;&gt;"",$I83&lt;&gt;0),ROUND(ROUND($I83,3)*Cenas!$B$50*Cenas!O$55,2),0),"")</f>
        <v/>
      </c>
      <c r="Y83" s="124" t="str">
        <f>IF($AO83,IF(AND($I83&lt;&gt;"",$I83&lt;&gt;0),ROUND(ROUND($I83,3)*Cenas!$B$50*Cenas!P$55,2),0),"")</f>
        <v/>
      </c>
      <c r="Z83" s="124" t="str">
        <f>IF($AO83,IF(AND($I83&lt;&gt;"",$I83&lt;&gt;0),ROUND(ROUND($I83,3)*Cenas!$B$50*Cenas!Q$55,2),0),"")</f>
        <v/>
      </c>
      <c r="AA83" s="124" t="str">
        <f>IF($AO83,IF(AND($I83&lt;&gt;"",$I83&lt;&gt;0),ROUND(ROUND($I83,3)*Cenas!$B$50*Cenas!R$55,2),0),"")</f>
        <v/>
      </c>
      <c r="AB83" s="124" t="str">
        <f>IF($AO83,IF(AND($I83&lt;&gt;"",$I83&lt;&gt;0),ROUND(ROUND($I83,3)*Cenas!$B$50*Cenas!S$55,2),0),"")</f>
        <v/>
      </c>
      <c r="AC83" s="124" t="str">
        <f>IF($AO83,IF(AND($I83&lt;&gt;"",$I83&lt;&gt;0),ROUND(ROUND($I83,3)*Cenas!$B$50*Cenas!T$55,2),0),"")</f>
        <v/>
      </c>
      <c r="AD83" s="124" t="str">
        <f>IF($AO83,IF(AND($I83&lt;&gt;"",$I83&lt;&gt;0),ROUND(ROUND($I83,3)*Cenas!$B$50*Cenas!U$55,2),0),"")</f>
        <v/>
      </c>
      <c r="AE83" s="124" t="str">
        <f>IF($AO83,IF(AND($I83&lt;&gt;"",$I83&lt;&gt;0),ROUND(ROUND($I83,3)*Cenas!$B$50*Cenas!V$55,2),0),"")</f>
        <v/>
      </c>
      <c r="AF83" s="147" t="str">
        <f>IF($AO83,IF(AND($I83&lt;&gt;"",$I83&lt;&gt;0),ROUND(ROUND($I83,3)*Cenas!$B$50*Cenas!W$55,2),0),"")</f>
        <v/>
      </c>
      <c r="AH83" t="b">
        <f t="shared" si="12"/>
        <v>1</v>
      </c>
      <c r="AI83" t="b">
        <f t="shared" si="13"/>
        <v>1</v>
      </c>
      <c r="AJ83" t="e">
        <f>OR(AND(AH83,AI83,#REF!&gt;=0.74*'Daļu izvēle'!J78),NOT(AL83))</f>
        <v>#REF!</v>
      </c>
      <c r="AK83" t="e">
        <f t="shared" si="14"/>
        <v>#REF!</v>
      </c>
      <c r="AL83" t="b">
        <f>AND($A83="x",NOT(ISBLANK('Daļu izvēle'!AI78)))</f>
        <v>0</v>
      </c>
      <c r="AM83" t="b">
        <f t="shared" si="10"/>
        <v>1</v>
      </c>
      <c r="AO83" s="56" t="b">
        <f>AND($A83="x",'Daļu izvēle'!AI78&lt;&gt;"",'Daļu izvēle'!AI78&lt;&gt;0)</f>
        <v>0</v>
      </c>
      <c r="AP83" s="56" t="b">
        <f t="shared" si="15"/>
        <v>0</v>
      </c>
      <c r="AQ83" s="56" t="b">
        <f t="shared" si="16"/>
        <v>1</v>
      </c>
    </row>
    <row r="84" spans="1:43" hidden="1" x14ac:dyDescent="0.3">
      <c r="A84" s="324" t="str">
        <f>SUBSTITUTE('Daļu izvēle'!A79,"0","")</f>
        <v/>
      </c>
      <c r="B84" s="365">
        <f>'Daļu izvēle'!B79</f>
        <v>71</v>
      </c>
      <c r="C84" s="365" t="str">
        <f>'Daļu izvēle'!C79</f>
        <v>Dienvidlatgale</v>
      </c>
      <c r="D84" s="366" t="str">
        <f>'Daļu izvēle'!D79</f>
        <v>Viesītes</v>
      </c>
      <c r="E84" s="511">
        <f>'Daļu izvēle'!AI79</f>
        <v>0</v>
      </c>
      <c r="F84" s="511">
        <f>'Daļu izvēle'!AJ79</f>
        <v>0</v>
      </c>
      <c r="G84" s="131">
        <f>'Daļu izvēle'!AK79</f>
        <v>0</v>
      </c>
      <c r="H84" s="132">
        <f>'Daļu izvēle'!AL79</f>
        <v>0</v>
      </c>
      <c r="I84" s="343"/>
      <c r="J84" s="509">
        <f t="shared" si="11"/>
        <v>0</v>
      </c>
      <c r="K84" s="124" t="str">
        <f>IF($AO84,IF(AND($I84&lt;&gt;"",$I84&lt;&gt;0),ROUND(ROUND($I84,3)*Cenas!$B$50*Cenas!B$55,2),0),"")</f>
        <v/>
      </c>
      <c r="L84" s="124" t="str">
        <f>IF($AO84,IF(AND($I84&lt;&gt;"",$I84&lt;&gt;0),ROUND(ROUND($I84,3)*Cenas!$B$50*Cenas!C$55,2),0),"")</f>
        <v/>
      </c>
      <c r="M84" s="124" t="str">
        <f>IF($AO84,IF(AND($I84&lt;&gt;"",$I84&lt;&gt;0),ROUND(ROUND($I84,3)*Cenas!$B$50*Cenas!D$55,2),0),"")</f>
        <v/>
      </c>
      <c r="N84" s="124" t="str">
        <f>IF($AO84,IF(AND($I84&lt;&gt;"",$I84&lt;&gt;0),ROUND(ROUND($I84,3)*Cenas!$B$50*Cenas!E$55,2),0),"")</f>
        <v/>
      </c>
      <c r="O84" s="124" t="str">
        <f>IF($AO84,IF(AND($I84&lt;&gt;"",$I84&lt;&gt;0),ROUND(ROUND($I84,3)*Cenas!$B$50*Cenas!F$55,2),0),"")</f>
        <v/>
      </c>
      <c r="P84" s="124" t="str">
        <f>IF($AO84,IF(AND($I84&lt;&gt;"",$I84&lt;&gt;0),ROUND(ROUND($I84,3)*Cenas!$B$50*Cenas!G$55,2),0),"")</f>
        <v/>
      </c>
      <c r="Q84" s="124" t="str">
        <f>IF($AO84,IF(AND($I84&lt;&gt;"",$I84&lt;&gt;0),ROUND(ROUND($I84,3)*Cenas!$B$50*Cenas!H$55,2),0),"")</f>
        <v/>
      </c>
      <c r="R84" s="124" t="str">
        <f>IF($AO84,IF(AND($I84&lt;&gt;"",$I84&lt;&gt;0),ROUND(ROUND($I84,3)*Cenas!$B$50*Cenas!I$55,2),0),"")</f>
        <v/>
      </c>
      <c r="S84" s="124" t="str">
        <f>IF($AO84,IF(AND($I84&lt;&gt;"",$I84&lt;&gt;0),ROUND(ROUND($I84,3)*Cenas!$B$50*Cenas!J$55,2),0),"")</f>
        <v/>
      </c>
      <c r="T84" s="124" t="str">
        <f>IF($AO84,IF(AND($I84&lt;&gt;"",$I84&lt;&gt;0),ROUND(ROUND($I84,3)*Cenas!$B$50*Cenas!K$55,2),0),"")</f>
        <v/>
      </c>
      <c r="U84" s="124" t="str">
        <f>IF($AO84,IF(AND($I84&lt;&gt;"",$I84&lt;&gt;0),ROUND(ROUND($I84,3)*Cenas!$B$50*Cenas!L$55,2),0),"")</f>
        <v/>
      </c>
      <c r="V84" s="124" t="str">
        <f>IF($AO84,IF(AND($I84&lt;&gt;"",$I84&lt;&gt;0),ROUND(ROUND($I84,3)*Cenas!$B$50*Cenas!M$55,2),0),"")</f>
        <v/>
      </c>
      <c r="W84" s="124" t="str">
        <f>IF($AO84,IF(AND($I84&lt;&gt;"",$I84&lt;&gt;0),ROUND(ROUND($I84,3)*Cenas!$B$50*Cenas!N$55,2),0),"")</f>
        <v/>
      </c>
      <c r="X84" s="124" t="str">
        <f>IF($AO84,IF(AND($I84&lt;&gt;"",$I84&lt;&gt;0),ROUND(ROUND($I84,3)*Cenas!$B$50*Cenas!O$55,2),0),"")</f>
        <v/>
      </c>
      <c r="Y84" s="124" t="str">
        <f>IF($AO84,IF(AND($I84&lt;&gt;"",$I84&lt;&gt;0),ROUND(ROUND($I84,3)*Cenas!$B$50*Cenas!P$55,2),0),"")</f>
        <v/>
      </c>
      <c r="Z84" s="124" t="str">
        <f>IF($AO84,IF(AND($I84&lt;&gt;"",$I84&lt;&gt;0),ROUND(ROUND($I84,3)*Cenas!$B$50*Cenas!Q$55,2),0),"")</f>
        <v/>
      </c>
      <c r="AA84" s="124" t="str">
        <f>IF($AO84,IF(AND($I84&lt;&gt;"",$I84&lt;&gt;0),ROUND(ROUND($I84,3)*Cenas!$B$50*Cenas!R$55,2),0),"")</f>
        <v/>
      </c>
      <c r="AB84" s="124" t="str">
        <f>IF($AO84,IF(AND($I84&lt;&gt;"",$I84&lt;&gt;0),ROUND(ROUND($I84,3)*Cenas!$B$50*Cenas!S$55,2),0),"")</f>
        <v/>
      </c>
      <c r="AC84" s="124" t="str">
        <f>IF($AO84,IF(AND($I84&lt;&gt;"",$I84&lt;&gt;0),ROUND(ROUND($I84,3)*Cenas!$B$50*Cenas!T$55,2),0),"")</f>
        <v/>
      </c>
      <c r="AD84" s="124" t="str">
        <f>IF($AO84,IF(AND($I84&lt;&gt;"",$I84&lt;&gt;0),ROUND(ROUND($I84,3)*Cenas!$B$50*Cenas!U$55,2),0),"")</f>
        <v/>
      </c>
      <c r="AE84" s="124" t="str">
        <f>IF($AO84,IF(AND($I84&lt;&gt;"",$I84&lt;&gt;0),ROUND(ROUND($I84,3)*Cenas!$B$50*Cenas!V$55,2),0),"")</f>
        <v/>
      </c>
      <c r="AF84" s="147" t="str">
        <f>IF($AO84,IF(AND($I84&lt;&gt;"",$I84&lt;&gt;0),ROUND(ROUND($I84,3)*Cenas!$B$50*Cenas!W$55,2),0),"")</f>
        <v/>
      </c>
      <c r="AH84" t="b">
        <f t="shared" si="12"/>
        <v>1</v>
      </c>
      <c r="AI84" t="b">
        <f t="shared" si="13"/>
        <v>1</v>
      </c>
      <c r="AJ84" t="e">
        <f>OR(AND(AH84,AI84,#REF!&gt;=0.74*'Daļu izvēle'!J79),NOT(AL84))</f>
        <v>#REF!</v>
      </c>
      <c r="AK84" t="e">
        <f t="shared" si="14"/>
        <v>#REF!</v>
      </c>
      <c r="AL84" t="b">
        <f>AND($A84="x",NOT(ISBLANK('Daļu izvēle'!AI79)))</f>
        <v>0</v>
      </c>
      <c r="AM84" t="b">
        <f t="shared" si="10"/>
        <v>1</v>
      </c>
      <c r="AO84" s="56" t="b">
        <f>AND($A84="x",'Daļu izvēle'!AI79&lt;&gt;"",'Daļu izvēle'!AI79&lt;&gt;0)</f>
        <v>0</v>
      </c>
      <c r="AP84" s="56" t="b">
        <f t="shared" si="15"/>
        <v>0</v>
      </c>
      <c r="AQ84" s="56" t="b">
        <f t="shared" si="16"/>
        <v>1</v>
      </c>
    </row>
    <row r="85" spans="1:43" hidden="1" x14ac:dyDescent="0.3">
      <c r="A85" s="324" t="str">
        <f>SUBSTITUTE('Daļu izvēle'!A80,"0","")</f>
        <v/>
      </c>
      <c r="B85" s="365">
        <f>'Daļu izvēle'!B80</f>
        <v>72</v>
      </c>
      <c r="C85" s="365" t="str">
        <f>'Daļu izvēle'!C80</f>
        <v>Dienvidlatgale</v>
      </c>
      <c r="D85" s="366" t="str">
        <f>'Daļu izvēle'!D80</f>
        <v>Viesītes</v>
      </c>
      <c r="E85" s="511">
        <f>'Daļu izvēle'!AI80</f>
        <v>0</v>
      </c>
      <c r="F85" s="511">
        <f>'Daļu izvēle'!AJ80</f>
        <v>0</v>
      </c>
      <c r="G85" s="131">
        <f>'Daļu izvēle'!AK80</f>
        <v>0</v>
      </c>
      <c r="H85" s="132">
        <f>'Daļu izvēle'!AL80</f>
        <v>0</v>
      </c>
      <c r="I85" s="343"/>
      <c r="J85" s="509">
        <f t="shared" si="11"/>
        <v>0</v>
      </c>
      <c r="K85" s="124" t="str">
        <f>IF($AO85,IF(AND($I85&lt;&gt;"",$I85&lt;&gt;0),ROUND(ROUND($I85,3)*Cenas!$B$50*Cenas!B$55,2),0),"")</f>
        <v/>
      </c>
      <c r="L85" s="124" t="str">
        <f>IF($AO85,IF(AND($I85&lt;&gt;"",$I85&lt;&gt;0),ROUND(ROUND($I85,3)*Cenas!$B$50*Cenas!C$55,2),0),"")</f>
        <v/>
      </c>
      <c r="M85" s="124" t="str">
        <f>IF($AO85,IF(AND($I85&lt;&gt;"",$I85&lt;&gt;0),ROUND(ROUND($I85,3)*Cenas!$B$50*Cenas!D$55,2),0),"")</f>
        <v/>
      </c>
      <c r="N85" s="124" t="str">
        <f>IF($AO85,IF(AND($I85&lt;&gt;"",$I85&lt;&gt;0),ROUND(ROUND($I85,3)*Cenas!$B$50*Cenas!E$55,2),0),"")</f>
        <v/>
      </c>
      <c r="O85" s="124" t="str">
        <f>IF($AO85,IF(AND($I85&lt;&gt;"",$I85&lt;&gt;0),ROUND(ROUND($I85,3)*Cenas!$B$50*Cenas!F$55,2),0),"")</f>
        <v/>
      </c>
      <c r="P85" s="124" t="str">
        <f>IF($AO85,IF(AND($I85&lt;&gt;"",$I85&lt;&gt;0),ROUND(ROUND($I85,3)*Cenas!$B$50*Cenas!G$55,2),0),"")</f>
        <v/>
      </c>
      <c r="Q85" s="124" t="str">
        <f>IF($AO85,IF(AND($I85&lt;&gt;"",$I85&lt;&gt;0),ROUND(ROUND($I85,3)*Cenas!$B$50*Cenas!H$55,2),0),"")</f>
        <v/>
      </c>
      <c r="R85" s="124" t="str">
        <f>IF($AO85,IF(AND($I85&lt;&gt;"",$I85&lt;&gt;0),ROUND(ROUND($I85,3)*Cenas!$B$50*Cenas!I$55,2),0),"")</f>
        <v/>
      </c>
      <c r="S85" s="124" t="str">
        <f>IF($AO85,IF(AND($I85&lt;&gt;"",$I85&lt;&gt;0),ROUND(ROUND($I85,3)*Cenas!$B$50*Cenas!J$55,2),0),"")</f>
        <v/>
      </c>
      <c r="T85" s="124" t="str">
        <f>IF($AO85,IF(AND($I85&lt;&gt;"",$I85&lt;&gt;0),ROUND(ROUND($I85,3)*Cenas!$B$50*Cenas!K$55,2),0),"")</f>
        <v/>
      </c>
      <c r="U85" s="124" t="str">
        <f>IF($AO85,IF(AND($I85&lt;&gt;"",$I85&lt;&gt;0),ROUND(ROUND($I85,3)*Cenas!$B$50*Cenas!L$55,2),0),"")</f>
        <v/>
      </c>
      <c r="V85" s="124" t="str">
        <f>IF($AO85,IF(AND($I85&lt;&gt;"",$I85&lt;&gt;0),ROUND(ROUND($I85,3)*Cenas!$B$50*Cenas!M$55,2),0),"")</f>
        <v/>
      </c>
      <c r="W85" s="124" t="str">
        <f>IF($AO85,IF(AND($I85&lt;&gt;"",$I85&lt;&gt;0),ROUND(ROUND($I85,3)*Cenas!$B$50*Cenas!N$55,2),0),"")</f>
        <v/>
      </c>
      <c r="X85" s="124" t="str">
        <f>IF($AO85,IF(AND($I85&lt;&gt;"",$I85&lt;&gt;0),ROUND(ROUND($I85,3)*Cenas!$B$50*Cenas!O$55,2),0),"")</f>
        <v/>
      </c>
      <c r="Y85" s="124" t="str">
        <f>IF($AO85,IF(AND($I85&lt;&gt;"",$I85&lt;&gt;0),ROUND(ROUND($I85,3)*Cenas!$B$50*Cenas!P$55,2),0),"")</f>
        <v/>
      </c>
      <c r="Z85" s="124" t="str">
        <f>IF($AO85,IF(AND($I85&lt;&gt;"",$I85&lt;&gt;0),ROUND(ROUND($I85,3)*Cenas!$B$50*Cenas!Q$55,2),0),"")</f>
        <v/>
      </c>
      <c r="AA85" s="124" t="str">
        <f>IF($AO85,IF(AND($I85&lt;&gt;"",$I85&lt;&gt;0),ROUND(ROUND($I85,3)*Cenas!$B$50*Cenas!R$55,2),0),"")</f>
        <v/>
      </c>
      <c r="AB85" s="124" t="str">
        <f>IF($AO85,IF(AND($I85&lt;&gt;"",$I85&lt;&gt;0),ROUND(ROUND($I85,3)*Cenas!$B$50*Cenas!S$55,2),0),"")</f>
        <v/>
      </c>
      <c r="AC85" s="124" t="str">
        <f>IF($AO85,IF(AND($I85&lt;&gt;"",$I85&lt;&gt;0),ROUND(ROUND($I85,3)*Cenas!$B$50*Cenas!T$55,2),0),"")</f>
        <v/>
      </c>
      <c r="AD85" s="124" t="str">
        <f>IF($AO85,IF(AND($I85&lt;&gt;"",$I85&lt;&gt;0),ROUND(ROUND($I85,3)*Cenas!$B$50*Cenas!U$55,2),0),"")</f>
        <v/>
      </c>
      <c r="AE85" s="124" t="str">
        <f>IF($AO85,IF(AND($I85&lt;&gt;"",$I85&lt;&gt;0),ROUND(ROUND($I85,3)*Cenas!$B$50*Cenas!V$55,2),0),"")</f>
        <v/>
      </c>
      <c r="AF85" s="147" t="str">
        <f>IF($AO85,IF(AND($I85&lt;&gt;"",$I85&lt;&gt;0),ROUND(ROUND($I85,3)*Cenas!$B$50*Cenas!W$55,2),0),"")</f>
        <v/>
      </c>
      <c r="AH85" t="b">
        <f t="shared" si="12"/>
        <v>1</v>
      </c>
      <c r="AI85" t="b">
        <f t="shared" si="13"/>
        <v>1</v>
      </c>
      <c r="AJ85" t="e">
        <f>OR(AND(AH85,AI85,#REF!&gt;=0.74*'Daļu izvēle'!J80),NOT(AL85))</f>
        <v>#REF!</v>
      </c>
      <c r="AK85" t="e">
        <f t="shared" si="14"/>
        <v>#REF!</v>
      </c>
      <c r="AL85" t="b">
        <f>AND($A85="x",NOT(ISBLANK('Daļu izvēle'!AI80)))</f>
        <v>0</v>
      </c>
      <c r="AM85" t="b">
        <f t="shared" si="10"/>
        <v>1</v>
      </c>
      <c r="AO85" s="56" t="b">
        <f>AND($A85="x",'Daļu izvēle'!AI80&lt;&gt;"",'Daļu izvēle'!AI80&lt;&gt;0)</f>
        <v>0</v>
      </c>
      <c r="AP85" s="56" t="b">
        <f t="shared" si="15"/>
        <v>0</v>
      </c>
      <c r="AQ85" s="56" t="b">
        <f t="shared" si="16"/>
        <v>1</v>
      </c>
    </row>
    <row r="86" spans="1:43" hidden="1" x14ac:dyDescent="0.3">
      <c r="A86" s="324" t="str">
        <f>SUBSTITUTE('Daļu izvēle'!A81,"0","")</f>
        <v/>
      </c>
      <c r="B86" s="365">
        <f>'Daļu izvēle'!B81</f>
        <v>73</v>
      </c>
      <c r="C86" s="365" t="str">
        <f>'Daļu izvēle'!C81</f>
        <v>Dienvidlatgale</v>
      </c>
      <c r="D86" s="366" t="str">
        <f>'Daļu izvēle'!D81</f>
        <v>Viesītes</v>
      </c>
      <c r="E86" s="511">
        <f>'Daļu izvēle'!AI81</f>
        <v>0</v>
      </c>
      <c r="F86" s="511">
        <f>'Daļu izvēle'!AJ81</f>
        <v>0</v>
      </c>
      <c r="G86" s="131">
        <f>'Daļu izvēle'!AK81</f>
        <v>0</v>
      </c>
      <c r="H86" s="132">
        <f>'Daļu izvēle'!AL81</f>
        <v>0</v>
      </c>
      <c r="I86" s="343"/>
      <c r="J86" s="509">
        <f t="shared" si="11"/>
        <v>0</v>
      </c>
      <c r="K86" s="124" t="str">
        <f>IF($AO86,IF(AND($I86&lt;&gt;"",$I86&lt;&gt;0),ROUND(ROUND($I86,3)*Cenas!$B$50*Cenas!B$55,2),0),"")</f>
        <v/>
      </c>
      <c r="L86" s="124" t="str">
        <f>IF($AO86,IF(AND($I86&lt;&gt;"",$I86&lt;&gt;0),ROUND(ROUND($I86,3)*Cenas!$B$50*Cenas!C$55,2),0),"")</f>
        <v/>
      </c>
      <c r="M86" s="124" t="str">
        <f>IF($AO86,IF(AND($I86&lt;&gt;"",$I86&lt;&gt;0),ROUND(ROUND($I86,3)*Cenas!$B$50*Cenas!D$55,2),0),"")</f>
        <v/>
      </c>
      <c r="N86" s="124" t="str">
        <f>IF($AO86,IF(AND($I86&lt;&gt;"",$I86&lt;&gt;0),ROUND(ROUND($I86,3)*Cenas!$B$50*Cenas!E$55,2),0),"")</f>
        <v/>
      </c>
      <c r="O86" s="124" t="str">
        <f>IF($AO86,IF(AND($I86&lt;&gt;"",$I86&lt;&gt;0),ROUND(ROUND($I86,3)*Cenas!$B$50*Cenas!F$55,2),0),"")</f>
        <v/>
      </c>
      <c r="P86" s="124" t="str">
        <f>IF($AO86,IF(AND($I86&lt;&gt;"",$I86&lt;&gt;0),ROUND(ROUND($I86,3)*Cenas!$B$50*Cenas!G$55,2),0),"")</f>
        <v/>
      </c>
      <c r="Q86" s="124" t="str">
        <f>IF($AO86,IF(AND($I86&lt;&gt;"",$I86&lt;&gt;0),ROUND(ROUND($I86,3)*Cenas!$B$50*Cenas!H$55,2),0),"")</f>
        <v/>
      </c>
      <c r="R86" s="124" t="str">
        <f>IF($AO86,IF(AND($I86&lt;&gt;"",$I86&lt;&gt;0),ROUND(ROUND($I86,3)*Cenas!$B$50*Cenas!I$55,2),0),"")</f>
        <v/>
      </c>
      <c r="S86" s="124" t="str">
        <f>IF($AO86,IF(AND($I86&lt;&gt;"",$I86&lt;&gt;0),ROUND(ROUND($I86,3)*Cenas!$B$50*Cenas!J$55,2),0),"")</f>
        <v/>
      </c>
      <c r="T86" s="124" t="str">
        <f>IF($AO86,IF(AND($I86&lt;&gt;"",$I86&lt;&gt;0),ROUND(ROUND($I86,3)*Cenas!$B$50*Cenas!K$55,2),0),"")</f>
        <v/>
      </c>
      <c r="U86" s="124" t="str">
        <f>IF($AO86,IF(AND($I86&lt;&gt;"",$I86&lt;&gt;0),ROUND(ROUND($I86,3)*Cenas!$B$50*Cenas!L$55,2),0),"")</f>
        <v/>
      </c>
      <c r="V86" s="124" t="str">
        <f>IF($AO86,IF(AND($I86&lt;&gt;"",$I86&lt;&gt;0),ROUND(ROUND($I86,3)*Cenas!$B$50*Cenas!M$55,2),0),"")</f>
        <v/>
      </c>
      <c r="W86" s="124" t="str">
        <f>IF($AO86,IF(AND($I86&lt;&gt;"",$I86&lt;&gt;0),ROUND(ROUND($I86,3)*Cenas!$B$50*Cenas!N$55,2),0),"")</f>
        <v/>
      </c>
      <c r="X86" s="124" t="str">
        <f>IF($AO86,IF(AND($I86&lt;&gt;"",$I86&lt;&gt;0),ROUND(ROUND($I86,3)*Cenas!$B$50*Cenas!O$55,2),0),"")</f>
        <v/>
      </c>
      <c r="Y86" s="124" t="str">
        <f>IF($AO86,IF(AND($I86&lt;&gt;"",$I86&lt;&gt;0),ROUND(ROUND($I86,3)*Cenas!$B$50*Cenas!P$55,2),0),"")</f>
        <v/>
      </c>
      <c r="Z86" s="124" t="str">
        <f>IF($AO86,IF(AND($I86&lt;&gt;"",$I86&lt;&gt;0),ROUND(ROUND($I86,3)*Cenas!$B$50*Cenas!Q$55,2),0),"")</f>
        <v/>
      </c>
      <c r="AA86" s="124" t="str">
        <f>IF($AO86,IF(AND($I86&lt;&gt;"",$I86&lt;&gt;0),ROUND(ROUND($I86,3)*Cenas!$B$50*Cenas!R$55,2),0),"")</f>
        <v/>
      </c>
      <c r="AB86" s="124" t="str">
        <f>IF($AO86,IF(AND($I86&lt;&gt;"",$I86&lt;&gt;0),ROUND(ROUND($I86,3)*Cenas!$B$50*Cenas!S$55,2),0),"")</f>
        <v/>
      </c>
      <c r="AC86" s="124" t="str">
        <f>IF($AO86,IF(AND($I86&lt;&gt;"",$I86&lt;&gt;0),ROUND(ROUND($I86,3)*Cenas!$B$50*Cenas!T$55,2),0),"")</f>
        <v/>
      </c>
      <c r="AD86" s="124" t="str">
        <f>IF($AO86,IF(AND($I86&lt;&gt;"",$I86&lt;&gt;0),ROUND(ROUND($I86,3)*Cenas!$B$50*Cenas!U$55,2),0),"")</f>
        <v/>
      </c>
      <c r="AE86" s="124" t="str">
        <f>IF($AO86,IF(AND($I86&lt;&gt;"",$I86&lt;&gt;0),ROUND(ROUND($I86,3)*Cenas!$B$50*Cenas!V$55,2),0),"")</f>
        <v/>
      </c>
      <c r="AF86" s="147" t="str">
        <f>IF($AO86,IF(AND($I86&lt;&gt;"",$I86&lt;&gt;0),ROUND(ROUND($I86,3)*Cenas!$B$50*Cenas!W$55,2),0),"")</f>
        <v/>
      </c>
      <c r="AH86" t="b">
        <f t="shared" si="12"/>
        <v>1</v>
      </c>
      <c r="AI86" t="b">
        <f t="shared" si="13"/>
        <v>1</v>
      </c>
      <c r="AJ86" t="e">
        <f>OR(AND(AH86,AI86,#REF!&gt;=0.74*'Daļu izvēle'!J81),NOT(AL86))</f>
        <v>#REF!</v>
      </c>
      <c r="AK86" t="e">
        <f t="shared" si="14"/>
        <v>#REF!</v>
      </c>
      <c r="AL86" t="b">
        <f>AND($A86="x",NOT(ISBLANK('Daļu izvēle'!AI81)))</f>
        <v>0</v>
      </c>
      <c r="AM86" t="b">
        <f t="shared" si="10"/>
        <v>1</v>
      </c>
      <c r="AO86" s="56" t="b">
        <f>AND($A86="x",'Daļu izvēle'!AI81&lt;&gt;"",'Daļu izvēle'!AI81&lt;&gt;0)</f>
        <v>0</v>
      </c>
      <c r="AP86" s="56" t="b">
        <f t="shared" si="15"/>
        <v>0</v>
      </c>
      <c r="AQ86" s="56" t="b">
        <f t="shared" si="16"/>
        <v>1</v>
      </c>
    </row>
    <row r="87" spans="1:43" hidden="1" x14ac:dyDescent="0.3">
      <c r="A87" s="324" t="str">
        <f>SUBSTITUTE('Daļu izvēle'!A82,"0","")</f>
        <v/>
      </c>
      <c r="B87" s="365">
        <f>'Daļu izvēle'!B82</f>
        <v>74</v>
      </c>
      <c r="C87" s="365" t="str">
        <f>'Daļu izvēle'!C82</f>
        <v>Dienvidlatgale</v>
      </c>
      <c r="D87" s="366" t="str">
        <f>'Daļu izvēle'!D82</f>
        <v>Ābeļu</v>
      </c>
      <c r="E87" s="511">
        <f>'Daļu izvēle'!AI82</f>
        <v>20</v>
      </c>
      <c r="F87" s="511">
        <f>'Daļu izvēle'!AJ82</f>
        <v>0</v>
      </c>
      <c r="G87" s="131">
        <f>'Daļu izvēle'!AK82</f>
        <v>0</v>
      </c>
      <c r="H87" s="132">
        <f>'Daļu izvēle'!AL82</f>
        <v>0</v>
      </c>
      <c r="I87" s="343"/>
      <c r="J87" s="509">
        <f t="shared" si="11"/>
        <v>0</v>
      </c>
      <c r="K87" s="124" t="str">
        <f>IF($AO87,IF(AND($I87&lt;&gt;"",$I87&lt;&gt;0),ROUND(ROUND($I87,3)*Cenas!$B$50*Cenas!B$55,2),0),"")</f>
        <v/>
      </c>
      <c r="L87" s="124" t="str">
        <f>IF($AO87,IF(AND($I87&lt;&gt;"",$I87&lt;&gt;0),ROUND(ROUND($I87,3)*Cenas!$B$50*Cenas!C$55,2),0),"")</f>
        <v/>
      </c>
      <c r="M87" s="124" t="str">
        <f>IF($AO87,IF(AND($I87&lt;&gt;"",$I87&lt;&gt;0),ROUND(ROUND($I87,3)*Cenas!$B$50*Cenas!D$55,2),0),"")</f>
        <v/>
      </c>
      <c r="N87" s="124" t="str">
        <f>IF($AO87,IF(AND($I87&lt;&gt;"",$I87&lt;&gt;0),ROUND(ROUND($I87,3)*Cenas!$B$50*Cenas!E$55,2),0),"")</f>
        <v/>
      </c>
      <c r="O87" s="124" t="str">
        <f>IF($AO87,IF(AND($I87&lt;&gt;"",$I87&lt;&gt;0),ROUND(ROUND($I87,3)*Cenas!$B$50*Cenas!F$55,2),0),"")</f>
        <v/>
      </c>
      <c r="P87" s="124" t="str">
        <f>IF($AO87,IF(AND($I87&lt;&gt;"",$I87&lt;&gt;0),ROUND(ROUND($I87,3)*Cenas!$B$50*Cenas!G$55,2),0),"")</f>
        <v/>
      </c>
      <c r="Q87" s="124" t="str">
        <f>IF($AO87,IF(AND($I87&lt;&gt;"",$I87&lt;&gt;0),ROUND(ROUND($I87,3)*Cenas!$B$50*Cenas!H$55,2),0),"")</f>
        <v/>
      </c>
      <c r="R87" s="124" t="str">
        <f>IF($AO87,IF(AND($I87&lt;&gt;"",$I87&lt;&gt;0),ROUND(ROUND($I87,3)*Cenas!$B$50*Cenas!I$55,2),0),"")</f>
        <v/>
      </c>
      <c r="S87" s="124" t="str">
        <f>IF($AO87,IF(AND($I87&lt;&gt;"",$I87&lt;&gt;0),ROUND(ROUND($I87,3)*Cenas!$B$50*Cenas!J$55,2),0),"")</f>
        <v/>
      </c>
      <c r="T87" s="124" t="str">
        <f>IF($AO87,IF(AND($I87&lt;&gt;"",$I87&lt;&gt;0),ROUND(ROUND($I87,3)*Cenas!$B$50*Cenas!K$55,2),0),"")</f>
        <v/>
      </c>
      <c r="U87" s="124" t="str">
        <f>IF($AO87,IF(AND($I87&lt;&gt;"",$I87&lt;&gt;0),ROUND(ROUND($I87,3)*Cenas!$B$50*Cenas!L$55,2),0),"")</f>
        <v/>
      </c>
      <c r="V87" s="124" t="str">
        <f>IF($AO87,IF(AND($I87&lt;&gt;"",$I87&lt;&gt;0),ROUND(ROUND($I87,3)*Cenas!$B$50*Cenas!M$55,2),0),"")</f>
        <v/>
      </c>
      <c r="W87" s="124" t="str">
        <f>IF($AO87,IF(AND($I87&lt;&gt;"",$I87&lt;&gt;0),ROUND(ROUND($I87,3)*Cenas!$B$50*Cenas!N$55,2),0),"")</f>
        <v/>
      </c>
      <c r="X87" s="124" t="str">
        <f>IF($AO87,IF(AND($I87&lt;&gt;"",$I87&lt;&gt;0),ROUND(ROUND($I87,3)*Cenas!$B$50*Cenas!O$55,2),0),"")</f>
        <v/>
      </c>
      <c r="Y87" s="124" t="str">
        <f>IF($AO87,IF(AND($I87&lt;&gt;"",$I87&lt;&gt;0),ROUND(ROUND($I87,3)*Cenas!$B$50*Cenas!P$55,2),0),"")</f>
        <v/>
      </c>
      <c r="Z87" s="124" t="str">
        <f>IF($AO87,IF(AND($I87&lt;&gt;"",$I87&lt;&gt;0),ROUND(ROUND($I87,3)*Cenas!$B$50*Cenas!Q$55,2),0),"")</f>
        <v/>
      </c>
      <c r="AA87" s="124" t="str">
        <f>IF($AO87,IF(AND($I87&lt;&gt;"",$I87&lt;&gt;0),ROUND(ROUND($I87,3)*Cenas!$B$50*Cenas!R$55,2),0),"")</f>
        <v/>
      </c>
      <c r="AB87" s="124" t="str">
        <f>IF($AO87,IF(AND($I87&lt;&gt;"",$I87&lt;&gt;0),ROUND(ROUND($I87,3)*Cenas!$B$50*Cenas!S$55,2),0),"")</f>
        <v/>
      </c>
      <c r="AC87" s="124" t="str">
        <f>IF($AO87,IF(AND($I87&lt;&gt;"",$I87&lt;&gt;0),ROUND(ROUND($I87,3)*Cenas!$B$50*Cenas!T$55,2),0),"")</f>
        <v/>
      </c>
      <c r="AD87" s="124" t="str">
        <f>IF($AO87,IF(AND($I87&lt;&gt;"",$I87&lt;&gt;0),ROUND(ROUND($I87,3)*Cenas!$B$50*Cenas!U$55,2),0),"")</f>
        <v/>
      </c>
      <c r="AE87" s="124" t="str">
        <f>IF($AO87,IF(AND($I87&lt;&gt;"",$I87&lt;&gt;0),ROUND(ROUND($I87,3)*Cenas!$B$50*Cenas!V$55,2),0),"")</f>
        <v/>
      </c>
      <c r="AF87" s="147" t="str">
        <f>IF($AO87,IF(AND($I87&lt;&gt;"",$I87&lt;&gt;0),ROUND(ROUND($I87,3)*Cenas!$B$50*Cenas!W$55,2),0),"")</f>
        <v/>
      </c>
      <c r="AH87" t="b">
        <f t="shared" si="12"/>
        <v>1</v>
      </c>
      <c r="AI87" t="b">
        <f t="shared" si="13"/>
        <v>1</v>
      </c>
      <c r="AJ87" t="e">
        <f>OR(AND(AH87,AI87,#REF!&gt;=0.74*'Daļu izvēle'!J82),NOT(AL87))</f>
        <v>#REF!</v>
      </c>
      <c r="AK87" t="e">
        <f t="shared" si="14"/>
        <v>#REF!</v>
      </c>
      <c r="AL87" t="b">
        <f>AND($A87="x",NOT(ISBLANK('Daļu izvēle'!AI82)))</f>
        <v>0</v>
      </c>
      <c r="AM87" t="b">
        <f t="shared" si="10"/>
        <v>1</v>
      </c>
      <c r="AO87" s="56" t="b">
        <f>AND($A87="x",'Daļu izvēle'!AI82&lt;&gt;"",'Daļu izvēle'!AI82&lt;&gt;0)</f>
        <v>0</v>
      </c>
      <c r="AP87" s="56" t="b">
        <f t="shared" si="15"/>
        <v>0</v>
      </c>
      <c r="AQ87" s="56" t="b">
        <f t="shared" si="16"/>
        <v>1</v>
      </c>
    </row>
    <row r="88" spans="1:43" hidden="1" x14ac:dyDescent="0.3">
      <c r="A88" s="324" t="str">
        <f>SUBSTITUTE('Daļu izvēle'!A83,"0","")</f>
        <v/>
      </c>
      <c r="B88" s="365">
        <f>'Daļu izvēle'!B83</f>
        <v>75</v>
      </c>
      <c r="C88" s="365" t="str">
        <f>'Daļu izvēle'!C83</f>
        <v>Dienvidlatgale</v>
      </c>
      <c r="D88" s="366" t="str">
        <f>'Daļu izvēle'!D83</f>
        <v>Ābeļu</v>
      </c>
      <c r="E88" s="511">
        <f>'Daļu izvēle'!AI83</f>
        <v>25</v>
      </c>
      <c r="F88" s="511">
        <f>'Daļu izvēle'!AJ83</f>
        <v>0</v>
      </c>
      <c r="G88" s="131">
        <f>'Daļu izvēle'!AK83</f>
        <v>0</v>
      </c>
      <c r="H88" s="132">
        <f>'Daļu izvēle'!AL83</f>
        <v>0</v>
      </c>
      <c r="I88" s="343"/>
      <c r="J88" s="509">
        <f t="shared" si="11"/>
        <v>0</v>
      </c>
      <c r="K88" s="124" t="str">
        <f>IF($AO88,IF(AND($I88&lt;&gt;"",$I88&lt;&gt;0),ROUND(ROUND($I88,3)*Cenas!$B$50*Cenas!B$55,2),0),"")</f>
        <v/>
      </c>
      <c r="L88" s="124" t="str">
        <f>IF($AO88,IF(AND($I88&lt;&gt;"",$I88&lt;&gt;0),ROUND(ROUND($I88,3)*Cenas!$B$50*Cenas!C$55,2),0),"")</f>
        <v/>
      </c>
      <c r="M88" s="124" t="str">
        <f>IF($AO88,IF(AND($I88&lt;&gt;"",$I88&lt;&gt;0),ROUND(ROUND($I88,3)*Cenas!$B$50*Cenas!D$55,2),0),"")</f>
        <v/>
      </c>
      <c r="N88" s="124" t="str">
        <f>IF($AO88,IF(AND($I88&lt;&gt;"",$I88&lt;&gt;0),ROUND(ROUND($I88,3)*Cenas!$B$50*Cenas!E$55,2),0),"")</f>
        <v/>
      </c>
      <c r="O88" s="124" t="str">
        <f>IF($AO88,IF(AND($I88&lt;&gt;"",$I88&lt;&gt;0),ROUND(ROUND($I88,3)*Cenas!$B$50*Cenas!F$55,2),0),"")</f>
        <v/>
      </c>
      <c r="P88" s="124" t="str">
        <f>IF($AO88,IF(AND($I88&lt;&gt;"",$I88&lt;&gt;0),ROUND(ROUND($I88,3)*Cenas!$B$50*Cenas!G$55,2),0),"")</f>
        <v/>
      </c>
      <c r="Q88" s="124" t="str">
        <f>IF($AO88,IF(AND($I88&lt;&gt;"",$I88&lt;&gt;0),ROUND(ROUND($I88,3)*Cenas!$B$50*Cenas!H$55,2),0),"")</f>
        <v/>
      </c>
      <c r="R88" s="124" t="str">
        <f>IF($AO88,IF(AND($I88&lt;&gt;"",$I88&lt;&gt;0),ROUND(ROUND($I88,3)*Cenas!$B$50*Cenas!I$55,2),0),"")</f>
        <v/>
      </c>
      <c r="S88" s="124" t="str">
        <f>IF($AO88,IF(AND($I88&lt;&gt;"",$I88&lt;&gt;0),ROUND(ROUND($I88,3)*Cenas!$B$50*Cenas!J$55,2),0),"")</f>
        <v/>
      </c>
      <c r="T88" s="124" t="str">
        <f>IF($AO88,IF(AND($I88&lt;&gt;"",$I88&lt;&gt;0),ROUND(ROUND($I88,3)*Cenas!$B$50*Cenas!K$55,2),0),"")</f>
        <v/>
      </c>
      <c r="U88" s="124" t="str">
        <f>IF($AO88,IF(AND($I88&lt;&gt;"",$I88&lt;&gt;0),ROUND(ROUND($I88,3)*Cenas!$B$50*Cenas!L$55,2),0),"")</f>
        <v/>
      </c>
      <c r="V88" s="124" t="str">
        <f>IF($AO88,IF(AND($I88&lt;&gt;"",$I88&lt;&gt;0),ROUND(ROUND($I88,3)*Cenas!$B$50*Cenas!M$55,2),0),"")</f>
        <v/>
      </c>
      <c r="W88" s="124" t="str">
        <f>IF($AO88,IF(AND($I88&lt;&gt;"",$I88&lt;&gt;0),ROUND(ROUND($I88,3)*Cenas!$B$50*Cenas!N$55,2),0),"")</f>
        <v/>
      </c>
      <c r="X88" s="124" t="str">
        <f>IF($AO88,IF(AND($I88&lt;&gt;"",$I88&lt;&gt;0),ROUND(ROUND($I88,3)*Cenas!$B$50*Cenas!O$55,2),0),"")</f>
        <v/>
      </c>
      <c r="Y88" s="124" t="str">
        <f>IF($AO88,IF(AND($I88&lt;&gt;"",$I88&lt;&gt;0),ROUND(ROUND($I88,3)*Cenas!$B$50*Cenas!P$55,2),0),"")</f>
        <v/>
      </c>
      <c r="Z88" s="124" t="str">
        <f>IF($AO88,IF(AND($I88&lt;&gt;"",$I88&lt;&gt;0),ROUND(ROUND($I88,3)*Cenas!$B$50*Cenas!Q$55,2),0),"")</f>
        <v/>
      </c>
      <c r="AA88" s="124" t="str">
        <f>IF($AO88,IF(AND($I88&lt;&gt;"",$I88&lt;&gt;0),ROUND(ROUND($I88,3)*Cenas!$B$50*Cenas!R$55,2),0),"")</f>
        <v/>
      </c>
      <c r="AB88" s="124" t="str">
        <f>IF($AO88,IF(AND($I88&lt;&gt;"",$I88&lt;&gt;0),ROUND(ROUND($I88,3)*Cenas!$B$50*Cenas!S$55,2),0),"")</f>
        <v/>
      </c>
      <c r="AC88" s="124" t="str">
        <f>IF($AO88,IF(AND($I88&lt;&gt;"",$I88&lt;&gt;0),ROUND(ROUND($I88,3)*Cenas!$B$50*Cenas!T$55,2),0),"")</f>
        <v/>
      </c>
      <c r="AD88" s="124" t="str">
        <f>IF($AO88,IF(AND($I88&lt;&gt;"",$I88&lt;&gt;0),ROUND(ROUND($I88,3)*Cenas!$B$50*Cenas!U$55,2),0),"")</f>
        <v/>
      </c>
      <c r="AE88" s="124" t="str">
        <f>IF($AO88,IF(AND($I88&lt;&gt;"",$I88&lt;&gt;0),ROUND(ROUND($I88,3)*Cenas!$B$50*Cenas!V$55,2),0),"")</f>
        <v/>
      </c>
      <c r="AF88" s="147" t="str">
        <f>IF($AO88,IF(AND($I88&lt;&gt;"",$I88&lt;&gt;0),ROUND(ROUND($I88,3)*Cenas!$B$50*Cenas!W$55,2),0),"")</f>
        <v/>
      </c>
      <c r="AH88" t="b">
        <f t="shared" si="12"/>
        <v>1</v>
      </c>
      <c r="AI88" t="b">
        <f t="shared" si="13"/>
        <v>1</v>
      </c>
      <c r="AJ88" t="e">
        <f>OR(AND(AH88,AI88,#REF!&gt;=0.74*'Daļu izvēle'!J83),NOT(AL88))</f>
        <v>#REF!</v>
      </c>
      <c r="AK88" t="e">
        <f t="shared" si="14"/>
        <v>#REF!</v>
      </c>
      <c r="AL88" t="b">
        <f>AND($A88="x",NOT(ISBLANK('Daļu izvēle'!AI83)))</f>
        <v>0</v>
      </c>
      <c r="AM88" t="b">
        <f t="shared" si="10"/>
        <v>1</v>
      </c>
      <c r="AO88" s="56" t="b">
        <f>AND($A88="x",'Daļu izvēle'!AI83&lt;&gt;"",'Daļu izvēle'!AI83&lt;&gt;0)</f>
        <v>0</v>
      </c>
      <c r="AP88" s="56" t="b">
        <f t="shared" si="15"/>
        <v>0</v>
      </c>
      <c r="AQ88" s="56" t="b">
        <f t="shared" si="16"/>
        <v>1</v>
      </c>
    </row>
    <row r="89" spans="1:43" hidden="1" x14ac:dyDescent="0.3">
      <c r="A89" s="324" t="str">
        <f>SUBSTITUTE('Daļu izvēle'!A84,"0","")</f>
        <v/>
      </c>
      <c r="B89" s="365">
        <f>'Daļu izvēle'!B84</f>
        <v>76</v>
      </c>
      <c r="C89" s="365" t="str">
        <f>'Daļu izvēle'!C84</f>
        <v>Dienvidlatgale</v>
      </c>
      <c r="D89" s="366" t="str">
        <f>'Daļu izvēle'!D84</f>
        <v>Ābeļu</v>
      </c>
      <c r="E89" s="511">
        <f>'Daļu izvēle'!AI84</f>
        <v>25</v>
      </c>
      <c r="F89" s="511">
        <f>'Daļu izvēle'!AJ84</f>
        <v>20</v>
      </c>
      <c r="G89" s="131">
        <f>'Daļu izvēle'!AK84</f>
        <v>0</v>
      </c>
      <c r="H89" s="132">
        <f>'Daļu izvēle'!AL84</f>
        <v>0</v>
      </c>
      <c r="I89" s="343"/>
      <c r="J89" s="509">
        <f t="shared" si="11"/>
        <v>0</v>
      </c>
      <c r="K89" s="124" t="str">
        <f>IF($AO89,IF(AND($I89&lt;&gt;"",$I89&lt;&gt;0),ROUND(ROUND($I89,3)*Cenas!$B$50*Cenas!B$55,2),0),"")</f>
        <v/>
      </c>
      <c r="L89" s="124" t="str">
        <f>IF($AO89,IF(AND($I89&lt;&gt;"",$I89&lt;&gt;0),ROUND(ROUND($I89,3)*Cenas!$B$50*Cenas!C$55,2),0),"")</f>
        <v/>
      </c>
      <c r="M89" s="124" t="str">
        <f>IF($AO89,IF(AND($I89&lt;&gt;"",$I89&lt;&gt;0),ROUND(ROUND($I89,3)*Cenas!$B$50*Cenas!D$55,2),0),"")</f>
        <v/>
      </c>
      <c r="N89" s="124" t="str">
        <f>IF($AO89,IF(AND($I89&lt;&gt;"",$I89&lt;&gt;0),ROUND(ROUND($I89,3)*Cenas!$B$50*Cenas!E$55,2),0),"")</f>
        <v/>
      </c>
      <c r="O89" s="124" t="str">
        <f>IF($AO89,IF(AND($I89&lt;&gt;"",$I89&lt;&gt;0),ROUND(ROUND($I89,3)*Cenas!$B$50*Cenas!F$55,2),0),"")</f>
        <v/>
      </c>
      <c r="P89" s="124" t="str">
        <f>IF($AO89,IF(AND($I89&lt;&gt;"",$I89&lt;&gt;0),ROUND(ROUND($I89,3)*Cenas!$B$50*Cenas!G$55,2),0),"")</f>
        <v/>
      </c>
      <c r="Q89" s="124" t="str">
        <f>IF($AO89,IF(AND($I89&lt;&gt;"",$I89&lt;&gt;0),ROUND(ROUND($I89,3)*Cenas!$B$50*Cenas!H$55,2),0),"")</f>
        <v/>
      </c>
      <c r="R89" s="124" t="str">
        <f>IF($AO89,IF(AND($I89&lt;&gt;"",$I89&lt;&gt;0),ROUND(ROUND($I89,3)*Cenas!$B$50*Cenas!I$55,2),0),"")</f>
        <v/>
      </c>
      <c r="S89" s="124" t="str">
        <f>IF($AO89,IF(AND($I89&lt;&gt;"",$I89&lt;&gt;0),ROUND(ROUND($I89,3)*Cenas!$B$50*Cenas!J$55,2),0),"")</f>
        <v/>
      </c>
      <c r="T89" s="124" t="str">
        <f>IF($AO89,IF(AND($I89&lt;&gt;"",$I89&lt;&gt;0),ROUND(ROUND($I89,3)*Cenas!$B$50*Cenas!K$55,2),0),"")</f>
        <v/>
      </c>
      <c r="U89" s="124" t="str">
        <f>IF($AO89,IF(AND($I89&lt;&gt;"",$I89&lt;&gt;0),ROUND(ROUND($I89,3)*Cenas!$B$50*Cenas!L$55,2),0),"")</f>
        <v/>
      </c>
      <c r="V89" s="124" t="str">
        <f>IF($AO89,IF(AND($I89&lt;&gt;"",$I89&lt;&gt;0),ROUND(ROUND($I89,3)*Cenas!$B$50*Cenas!M$55,2),0),"")</f>
        <v/>
      </c>
      <c r="W89" s="124" t="str">
        <f>IF($AO89,IF(AND($I89&lt;&gt;"",$I89&lt;&gt;0),ROUND(ROUND($I89,3)*Cenas!$B$50*Cenas!N$55,2),0),"")</f>
        <v/>
      </c>
      <c r="X89" s="124" t="str">
        <f>IF($AO89,IF(AND($I89&lt;&gt;"",$I89&lt;&gt;0),ROUND(ROUND($I89,3)*Cenas!$B$50*Cenas!O$55,2),0),"")</f>
        <v/>
      </c>
      <c r="Y89" s="124" t="str">
        <f>IF($AO89,IF(AND($I89&lt;&gt;"",$I89&lt;&gt;0),ROUND(ROUND($I89,3)*Cenas!$B$50*Cenas!P$55,2),0),"")</f>
        <v/>
      </c>
      <c r="Z89" s="124" t="str">
        <f>IF($AO89,IF(AND($I89&lt;&gt;"",$I89&lt;&gt;0),ROUND(ROUND($I89,3)*Cenas!$B$50*Cenas!Q$55,2),0),"")</f>
        <v/>
      </c>
      <c r="AA89" s="124" t="str">
        <f>IF($AO89,IF(AND($I89&lt;&gt;"",$I89&lt;&gt;0),ROUND(ROUND($I89,3)*Cenas!$B$50*Cenas!R$55,2),0),"")</f>
        <v/>
      </c>
      <c r="AB89" s="124" t="str">
        <f>IF($AO89,IF(AND($I89&lt;&gt;"",$I89&lt;&gt;0),ROUND(ROUND($I89,3)*Cenas!$B$50*Cenas!S$55,2),0),"")</f>
        <v/>
      </c>
      <c r="AC89" s="124" t="str">
        <f>IF($AO89,IF(AND($I89&lt;&gt;"",$I89&lt;&gt;0),ROUND(ROUND($I89,3)*Cenas!$B$50*Cenas!T$55,2),0),"")</f>
        <v/>
      </c>
      <c r="AD89" s="124" t="str">
        <f>IF($AO89,IF(AND($I89&lt;&gt;"",$I89&lt;&gt;0),ROUND(ROUND($I89,3)*Cenas!$B$50*Cenas!U$55,2),0),"")</f>
        <v/>
      </c>
      <c r="AE89" s="124" t="str">
        <f>IF($AO89,IF(AND($I89&lt;&gt;"",$I89&lt;&gt;0),ROUND(ROUND($I89,3)*Cenas!$B$50*Cenas!V$55,2),0),"")</f>
        <v/>
      </c>
      <c r="AF89" s="147" t="str">
        <f>IF($AO89,IF(AND($I89&lt;&gt;"",$I89&lt;&gt;0),ROUND(ROUND($I89,3)*Cenas!$B$50*Cenas!W$55,2),0),"")</f>
        <v/>
      </c>
      <c r="AH89" t="b">
        <f t="shared" si="12"/>
        <v>1</v>
      </c>
      <c r="AI89" t="b">
        <f t="shared" si="13"/>
        <v>1</v>
      </c>
      <c r="AJ89" t="e">
        <f>OR(AND(AH89,AI89,#REF!&gt;=0.74*'Daļu izvēle'!J84),NOT(AL89))</f>
        <v>#REF!</v>
      </c>
      <c r="AK89" t="e">
        <f t="shared" si="14"/>
        <v>#REF!</v>
      </c>
      <c r="AL89" t="b">
        <f>AND($A89="x",NOT(ISBLANK('Daļu izvēle'!AI84)))</f>
        <v>0</v>
      </c>
      <c r="AM89" t="b">
        <f t="shared" si="10"/>
        <v>1</v>
      </c>
      <c r="AO89" s="56" t="b">
        <f>AND($A89="x",'Daļu izvēle'!AI84&lt;&gt;"",'Daļu izvēle'!AI84&lt;&gt;0)</f>
        <v>0</v>
      </c>
      <c r="AP89" s="56" t="b">
        <f t="shared" si="15"/>
        <v>0</v>
      </c>
      <c r="AQ89" s="56" t="b">
        <f t="shared" si="16"/>
        <v>1</v>
      </c>
    </row>
    <row r="90" spans="1:43" hidden="1" x14ac:dyDescent="0.3">
      <c r="A90" s="324" t="str">
        <f>SUBSTITUTE('Daļu izvēle'!A85,"0","")</f>
        <v/>
      </c>
      <c r="B90" s="365">
        <f>'Daļu izvēle'!B85</f>
        <v>77</v>
      </c>
      <c r="C90" s="365" t="str">
        <f>'Daļu izvēle'!C85</f>
        <v>Dienvidlatgale</v>
      </c>
      <c r="D90" s="366" t="str">
        <f>'Daļu izvēle'!D85</f>
        <v>Ābeļu</v>
      </c>
      <c r="E90" s="511">
        <f>'Daļu izvēle'!AI85</f>
        <v>0</v>
      </c>
      <c r="F90" s="511">
        <f>'Daļu izvēle'!AJ85</f>
        <v>0</v>
      </c>
      <c r="G90" s="131">
        <f>'Daļu izvēle'!AK85</f>
        <v>0</v>
      </c>
      <c r="H90" s="132">
        <f>'Daļu izvēle'!AL85</f>
        <v>0</v>
      </c>
      <c r="I90" s="343"/>
      <c r="J90" s="509">
        <f t="shared" si="11"/>
        <v>0</v>
      </c>
      <c r="K90" s="124" t="str">
        <f>IF($AO90,IF(AND($I90&lt;&gt;"",$I90&lt;&gt;0),ROUND(ROUND($I90,3)*Cenas!$B$50*Cenas!B$55,2),0),"")</f>
        <v/>
      </c>
      <c r="L90" s="124" t="str">
        <f>IF($AO90,IF(AND($I90&lt;&gt;"",$I90&lt;&gt;0),ROUND(ROUND($I90,3)*Cenas!$B$50*Cenas!C$55,2),0),"")</f>
        <v/>
      </c>
      <c r="M90" s="124" t="str">
        <f>IF($AO90,IF(AND($I90&lt;&gt;"",$I90&lt;&gt;0),ROUND(ROUND($I90,3)*Cenas!$B$50*Cenas!D$55,2),0),"")</f>
        <v/>
      </c>
      <c r="N90" s="124" t="str">
        <f>IF($AO90,IF(AND($I90&lt;&gt;"",$I90&lt;&gt;0),ROUND(ROUND($I90,3)*Cenas!$B$50*Cenas!E$55,2),0),"")</f>
        <v/>
      </c>
      <c r="O90" s="124" t="str">
        <f>IF($AO90,IF(AND($I90&lt;&gt;"",$I90&lt;&gt;0),ROUND(ROUND($I90,3)*Cenas!$B$50*Cenas!F$55,2),0),"")</f>
        <v/>
      </c>
      <c r="P90" s="124" t="str">
        <f>IF($AO90,IF(AND($I90&lt;&gt;"",$I90&lt;&gt;0),ROUND(ROUND($I90,3)*Cenas!$B$50*Cenas!G$55,2),0),"")</f>
        <v/>
      </c>
      <c r="Q90" s="124" t="str">
        <f>IF($AO90,IF(AND($I90&lt;&gt;"",$I90&lt;&gt;0),ROUND(ROUND($I90,3)*Cenas!$B$50*Cenas!H$55,2),0),"")</f>
        <v/>
      </c>
      <c r="R90" s="124" t="str">
        <f>IF($AO90,IF(AND($I90&lt;&gt;"",$I90&lt;&gt;0),ROUND(ROUND($I90,3)*Cenas!$B$50*Cenas!I$55,2),0),"")</f>
        <v/>
      </c>
      <c r="S90" s="124" t="str">
        <f>IF($AO90,IF(AND($I90&lt;&gt;"",$I90&lt;&gt;0),ROUND(ROUND($I90,3)*Cenas!$B$50*Cenas!J$55,2),0),"")</f>
        <v/>
      </c>
      <c r="T90" s="124" t="str">
        <f>IF($AO90,IF(AND($I90&lt;&gt;"",$I90&lt;&gt;0),ROUND(ROUND($I90,3)*Cenas!$B$50*Cenas!K$55,2),0),"")</f>
        <v/>
      </c>
      <c r="U90" s="124" t="str">
        <f>IF($AO90,IF(AND($I90&lt;&gt;"",$I90&lt;&gt;0),ROUND(ROUND($I90,3)*Cenas!$B$50*Cenas!L$55,2),0),"")</f>
        <v/>
      </c>
      <c r="V90" s="124" t="str">
        <f>IF($AO90,IF(AND($I90&lt;&gt;"",$I90&lt;&gt;0),ROUND(ROUND($I90,3)*Cenas!$B$50*Cenas!M$55,2),0),"")</f>
        <v/>
      </c>
      <c r="W90" s="124" t="str">
        <f>IF($AO90,IF(AND($I90&lt;&gt;"",$I90&lt;&gt;0),ROUND(ROUND($I90,3)*Cenas!$B$50*Cenas!N$55,2),0),"")</f>
        <v/>
      </c>
      <c r="X90" s="124" t="str">
        <f>IF($AO90,IF(AND($I90&lt;&gt;"",$I90&lt;&gt;0),ROUND(ROUND($I90,3)*Cenas!$B$50*Cenas!O$55,2),0),"")</f>
        <v/>
      </c>
      <c r="Y90" s="124" t="str">
        <f>IF($AO90,IF(AND($I90&lt;&gt;"",$I90&lt;&gt;0),ROUND(ROUND($I90,3)*Cenas!$B$50*Cenas!P$55,2),0),"")</f>
        <v/>
      </c>
      <c r="Z90" s="124" t="str">
        <f>IF($AO90,IF(AND($I90&lt;&gt;"",$I90&lt;&gt;0),ROUND(ROUND($I90,3)*Cenas!$B$50*Cenas!Q$55,2),0),"")</f>
        <v/>
      </c>
      <c r="AA90" s="124" t="str">
        <f>IF($AO90,IF(AND($I90&lt;&gt;"",$I90&lt;&gt;0),ROUND(ROUND($I90,3)*Cenas!$B$50*Cenas!R$55,2),0),"")</f>
        <v/>
      </c>
      <c r="AB90" s="124" t="str">
        <f>IF($AO90,IF(AND($I90&lt;&gt;"",$I90&lt;&gt;0),ROUND(ROUND($I90,3)*Cenas!$B$50*Cenas!S$55,2),0),"")</f>
        <v/>
      </c>
      <c r="AC90" s="124" t="str">
        <f>IF($AO90,IF(AND($I90&lt;&gt;"",$I90&lt;&gt;0),ROUND(ROUND($I90,3)*Cenas!$B$50*Cenas!T$55,2),0),"")</f>
        <v/>
      </c>
      <c r="AD90" s="124" t="str">
        <f>IF($AO90,IF(AND($I90&lt;&gt;"",$I90&lt;&gt;0),ROUND(ROUND($I90,3)*Cenas!$B$50*Cenas!U$55,2),0),"")</f>
        <v/>
      </c>
      <c r="AE90" s="124" t="str">
        <f>IF($AO90,IF(AND($I90&lt;&gt;"",$I90&lt;&gt;0),ROUND(ROUND($I90,3)*Cenas!$B$50*Cenas!V$55,2),0),"")</f>
        <v/>
      </c>
      <c r="AF90" s="147" t="str">
        <f>IF($AO90,IF(AND($I90&lt;&gt;"",$I90&lt;&gt;0),ROUND(ROUND($I90,3)*Cenas!$B$50*Cenas!W$55,2),0),"")</f>
        <v/>
      </c>
      <c r="AH90" t="b">
        <f t="shared" si="12"/>
        <v>1</v>
      </c>
      <c r="AI90" t="b">
        <f t="shared" si="13"/>
        <v>1</v>
      </c>
      <c r="AJ90" t="e">
        <f>OR(AND(AH90,AI90,#REF!&gt;=0.74*'Daļu izvēle'!J85),NOT(AL90))</f>
        <v>#REF!</v>
      </c>
      <c r="AK90" t="e">
        <f t="shared" si="14"/>
        <v>#REF!</v>
      </c>
      <c r="AL90" t="b">
        <f>AND($A90="x",NOT(ISBLANK('Daļu izvēle'!AI85)))</f>
        <v>0</v>
      </c>
      <c r="AM90" t="b">
        <f t="shared" si="10"/>
        <v>1</v>
      </c>
      <c r="AO90" s="56" t="b">
        <f>AND($A90="x",'Daļu izvēle'!AI85&lt;&gt;"",'Daļu izvēle'!AI85&lt;&gt;0)</f>
        <v>0</v>
      </c>
      <c r="AP90" s="56" t="b">
        <f t="shared" si="15"/>
        <v>0</v>
      </c>
      <c r="AQ90" s="56" t="b">
        <f t="shared" si="16"/>
        <v>1</v>
      </c>
    </row>
    <row r="91" spans="1:43" hidden="1" x14ac:dyDescent="0.3">
      <c r="A91" s="324" t="str">
        <f>SUBSTITUTE('Daļu izvēle'!A86,"0","")</f>
        <v/>
      </c>
      <c r="B91" s="365">
        <f>'Daļu izvēle'!B86</f>
        <v>78</v>
      </c>
      <c r="C91" s="365" t="str">
        <f>'Daļu izvēle'!C86</f>
        <v>Dienvidlatgale</v>
      </c>
      <c r="D91" s="366" t="str">
        <f>'Daļu izvēle'!D86</f>
        <v>Preiļu</v>
      </c>
      <c r="E91" s="511">
        <f>'Daļu izvēle'!AI86</f>
        <v>10</v>
      </c>
      <c r="F91" s="511">
        <f>'Daļu izvēle'!AJ86</f>
        <v>10</v>
      </c>
      <c r="G91" s="131">
        <f>'Daļu izvēle'!AK86</f>
        <v>0</v>
      </c>
      <c r="H91" s="132">
        <f>'Daļu izvēle'!AL86</f>
        <v>0</v>
      </c>
      <c r="I91" s="343"/>
      <c r="J91" s="509">
        <f t="shared" si="11"/>
        <v>0</v>
      </c>
      <c r="K91" s="124" t="str">
        <f>IF($AO91,IF(AND($I91&lt;&gt;"",$I91&lt;&gt;0),ROUND(ROUND($I91,3)*Cenas!$B$50*Cenas!B$55,2),0),"")</f>
        <v/>
      </c>
      <c r="L91" s="124" t="str">
        <f>IF($AO91,IF(AND($I91&lt;&gt;"",$I91&lt;&gt;0),ROUND(ROUND($I91,3)*Cenas!$B$50*Cenas!C$55,2),0),"")</f>
        <v/>
      </c>
      <c r="M91" s="124" t="str">
        <f>IF($AO91,IF(AND($I91&lt;&gt;"",$I91&lt;&gt;0),ROUND(ROUND($I91,3)*Cenas!$B$50*Cenas!D$55,2),0),"")</f>
        <v/>
      </c>
      <c r="N91" s="124" t="str">
        <f>IF($AO91,IF(AND($I91&lt;&gt;"",$I91&lt;&gt;0),ROUND(ROUND($I91,3)*Cenas!$B$50*Cenas!E$55,2),0),"")</f>
        <v/>
      </c>
      <c r="O91" s="124" t="str">
        <f>IF($AO91,IF(AND($I91&lt;&gt;"",$I91&lt;&gt;0),ROUND(ROUND($I91,3)*Cenas!$B$50*Cenas!F$55,2),0),"")</f>
        <v/>
      </c>
      <c r="P91" s="124" t="str">
        <f>IF($AO91,IF(AND($I91&lt;&gt;"",$I91&lt;&gt;0),ROUND(ROUND($I91,3)*Cenas!$B$50*Cenas!G$55,2),0),"")</f>
        <v/>
      </c>
      <c r="Q91" s="124" t="str">
        <f>IF($AO91,IF(AND($I91&lt;&gt;"",$I91&lt;&gt;0),ROUND(ROUND($I91,3)*Cenas!$B$50*Cenas!H$55,2),0),"")</f>
        <v/>
      </c>
      <c r="R91" s="124" t="str">
        <f>IF($AO91,IF(AND($I91&lt;&gt;"",$I91&lt;&gt;0),ROUND(ROUND($I91,3)*Cenas!$B$50*Cenas!I$55,2),0),"")</f>
        <v/>
      </c>
      <c r="S91" s="124" t="str">
        <f>IF($AO91,IF(AND($I91&lt;&gt;"",$I91&lt;&gt;0),ROUND(ROUND($I91,3)*Cenas!$B$50*Cenas!J$55,2),0),"")</f>
        <v/>
      </c>
      <c r="T91" s="124" t="str">
        <f>IF($AO91,IF(AND($I91&lt;&gt;"",$I91&lt;&gt;0),ROUND(ROUND($I91,3)*Cenas!$B$50*Cenas!K$55,2),0),"")</f>
        <v/>
      </c>
      <c r="U91" s="124" t="str">
        <f>IF($AO91,IF(AND($I91&lt;&gt;"",$I91&lt;&gt;0),ROUND(ROUND($I91,3)*Cenas!$B$50*Cenas!L$55,2),0),"")</f>
        <v/>
      </c>
      <c r="V91" s="124" t="str">
        <f>IF($AO91,IF(AND($I91&lt;&gt;"",$I91&lt;&gt;0),ROUND(ROUND($I91,3)*Cenas!$B$50*Cenas!M$55,2),0),"")</f>
        <v/>
      </c>
      <c r="W91" s="124" t="str">
        <f>IF($AO91,IF(AND($I91&lt;&gt;"",$I91&lt;&gt;0),ROUND(ROUND($I91,3)*Cenas!$B$50*Cenas!N$55,2),0),"")</f>
        <v/>
      </c>
      <c r="X91" s="124" t="str">
        <f>IF($AO91,IF(AND($I91&lt;&gt;"",$I91&lt;&gt;0),ROUND(ROUND($I91,3)*Cenas!$B$50*Cenas!O$55,2),0),"")</f>
        <v/>
      </c>
      <c r="Y91" s="124" t="str">
        <f>IF($AO91,IF(AND($I91&lt;&gt;"",$I91&lt;&gt;0),ROUND(ROUND($I91,3)*Cenas!$B$50*Cenas!P$55,2),0),"")</f>
        <v/>
      </c>
      <c r="Z91" s="124" t="str">
        <f>IF($AO91,IF(AND($I91&lt;&gt;"",$I91&lt;&gt;0),ROUND(ROUND($I91,3)*Cenas!$B$50*Cenas!Q$55,2),0),"")</f>
        <v/>
      </c>
      <c r="AA91" s="124" t="str">
        <f>IF($AO91,IF(AND($I91&lt;&gt;"",$I91&lt;&gt;0),ROUND(ROUND($I91,3)*Cenas!$B$50*Cenas!R$55,2),0),"")</f>
        <v/>
      </c>
      <c r="AB91" s="124" t="str">
        <f>IF($AO91,IF(AND($I91&lt;&gt;"",$I91&lt;&gt;0),ROUND(ROUND($I91,3)*Cenas!$B$50*Cenas!S$55,2),0),"")</f>
        <v/>
      </c>
      <c r="AC91" s="124" t="str">
        <f>IF($AO91,IF(AND($I91&lt;&gt;"",$I91&lt;&gt;0),ROUND(ROUND($I91,3)*Cenas!$B$50*Cenas!T$55,2),0),"")</f>
        <v/>
      </c>
      <c r="AD91" s="124" t="str">
        <f>IF($AO91,IF(AND($I91&lt;&gt;"",$I91&lt;&gt;0),ROUND(ROUND($I91,3)*Cenas!$B$50*Cenas!U$55,2),0),"")</f>
        <v/>
      </c>
      <c r="AE91" s="124" t="str">
        <f>IF($AO91,IF(AND($I91&lt;&gt;"",$I91&lt;&gt;0),ROUND(ROUND($I91,3)*Cenas!$B$50*Cenas!V$55,2),0),"")</f>
        <v/>
      </c>
      <c r="AF91" s="147" t="str">
        <f>IF($AO91,IF(AND($I91&lt;&gt;"",$I91&lt;&gt;0),ROUND(ROUND($I91,3)*Cenas!$B$50*Cenas!W$55,2),0),"")</f>
        <v/>
      </c>
      <c r="AH91" t="b">
        <f t="shared" si="12"/>
        <v>1</v>
      </c>
      <c r="AI91" t="b">
        <f t="shared" si="13"/>
        <v>1</v>
      </c>
      <c r="AJ91" t="e">
        <f>OR(AND(AH91,AI91,#REF!&gt;=0.74*'Daļu izvēle'!J86),NOT(AL91))</f>
        <v>#REF!</v>
      </c>
      <c r="AK91" t="e">
        <f t="shared" si="14"/>
        <v>#REF!</v>
      </c>
      <c r="AL91" t="b">
        <f>AND($A91="x",NOT(ISBLANK('Daļu izvēle'!AI86)))</f>
        <v>0</v>
      </c>
      <c r="AM91" t="b">
        <f t="shared" si="10"/>
        <v>1</v>
      </c>
      <c r="AO91" s="56" t="b">
        <f>AND($A91="x",'Daļu izvēle'!AI86&lt;&gt;"",'Daļu izvēle'!AI86&lt;&gt;0)</f>
        <v>0</v>
      </c>
      <c r="AP91" s="56" t="b">
        <f t="shared" si="15"/>
        <v>0</v>
      </c>
      <c r="AQ91" s="56" t="b">
        <f t="shared" si="16"/>
        <v>1</v>
      </c>
    </row>
    <row r="92" spans="1:43" hidden="1" x14ac:dyDescent="0.3">
      <c r="A92" s="324" t="str">
        <f>SUBSTITUTE('Daļu izvēle'!A87,"0","")</f>
        <v/>
      </c>
      <c r="B92" s="365">
        <f>'Daļu izvēle'!B87</f>
        <v>79</v>
      </c>
      <c r="C92" s="365" t="str">
        <f>'Daļu izvēle'!C87</f>
        <v>Dienvidlatgale</v>
      </c>
      <c r="D92" s="366" t="str">
        <f>'Daļu izvēle'!D87</f>
        <v>Preiļu</v>
      </c>
      <c r="E92" s="511">
        <f>'Daļu izvēle'!AI87</f>
        <v>0</v>
      </c>
      <c r="F92" s="511">
        <f>'Daļu izvēle'!AJ87</f>
        <v>0</v>
      </c>
      <c r="G92" s="131">
        <f>'Daļu izvēle'!AK87</f>
        <v>0</v>
      </c>
      <c r="H92" s="132">
        <f>'Daļu izvēle'!AL87</f>
        <v>0</v>
      </c>
      <c r="I92" s="343"/>
      <c r="J92" s="509">
        <f t="shared" si="11"/>
        <v>0</v>
      </c>
      <c r="K92" s="124" t="str">
        <f>IF($AO92,IF(AND($I92&lt;&gt;"",$I92&lt;&gt;0),ROUND(ROUND($I92,3)*Cenas!$B$50*Cenas!B$55,2),0),"")</f>
        <v/>
      </c>
      <c r="L92" s="124" t="str">
        <f>IF($AO92,IF(AND($I92&lt;&gt;"",$I92&lt;&gt;0),ROUND(ROUND($I92,3)*Cenas!$B$50*Cenas!C$55,2),0),"")</f>
        <v/>
      </c>
      <c r="M92" s="124" t="str">
        <f>IF($AO92,IF(AND($I92&lt;&gt;"",$I92&lt;&gt;0),ROUND(ROUND($I92,3)*Cenas!$B$50*Cenas!D$55,2),0),"")</f>
        <v/>
      </c>
      <c r="N92" s="124" t="str">
        <f>IF($AO92,IF(AND($I92&lt;&gt;"",$I92&lt;&gt;0),ROUND(ROUND($I92,3)*Cenas!$B$50*Cenas!E$55,2),0),"")</f>
        <v/>
      </c>
      <c r="O92" s="124" t="str">
        <f>IF($AO92,IF(AND($I92&lt;&gt;"",$I92&lt;&gt;0),ROUND(ROUND($I92,3)*Cenas!$B$50*Cenas!F$55,2),0),"")</f>
        <v/>
      </c>
      <c r="P92" s="124" t="str">
        <f>IF($AO92,IF(AND($I92&lt;&gt;"",$I92&lt;&gt;0),ROUND(ROUND($I92,3)*Cenas!$B$50*Cenas!G$55,2),0),"")</f>
        <v/>
      </c>
      <c r="Q92" s="124" t="str">
        <f>IF($AO92,IF(AND($I92&lt;&gt;"",$I92&lt;&gt;0),ROUND(ROUND($I92,3)*Cenas!$B$50*Cenas!H$55,2),0),"")</f>
        <v/>
      </c>
      <c r="R92" s="124" t="str">
        <f>IF($AO92,IF(AND($I92&lt;&gt;"",$I92&lt;&gt;0),ROUND(ROUND($I92,3)*Cenas!$B$50*Cenas!I$55,2),0),"")</f>
        <v/>
      </c>
      <c r="S92" s="124" t="str">
        <f>IF($AO92,IF(AND($I92&lt;&gt;"",$I92&lt;&gt;0),ROUND(ROUND($I92,3)*Cenas!$B$50*Cenas!J$55,2),0),"")</f>
        <v/>
      </c>
      <c r="T92" s="124" t="str">
        <f>IF($AO92,IF(AND($I92&lt;&gt;"",$I92&lt;&gt;0),ROUND(ROUND($I92,3)*Cenas!$B$50*Cenas!K$55,2),0),"")</f>
        <v/>
      </c>
      <c r="U92" s="124" t="str">
        <f>IF($AO92,IF(AND($I92&lt;&gt;"",$I92&lt;&gt;0),ROUND(ROUND($I92,3)*Cenas!$B$50*Cenas!L$55,2),0),"")</f>
        <v/>
      </c>
      <c r="V92" s="124" t="str">
        <f>IF($AO92,IF(AND($I92&lt;&gt;"",$I92&lt;&gt;0),ROUND(ROUND($I92,3)*Cenas!$B$50*Cenas!M$55,2),0),"")</f>
        <v/>
      </c>
      <c r="W92" s="124" t="str">
        <f>IF($AO92,IF(AND($I92&lt;&gt;"",$I92&lt;&gt;0),ROUND(ROUND($I92,3)*Cenas!$B$50*Cenas!N$55,2),0),"")</f>
        <v/>
      </c>
      <c r="X92" s="124" t="str">
        <f>IF($AO92,IF(AND($I92&lt;&gt;"",$I92&lt;&gt;0),ROUND(ROUND($I92,3)*Cenas!$B$50*Cenas!O$55,2),0),"")</f>
        <v/>
      </c>
      <c r="Y92" s="124" t="str">
        <f>IF($AO92,IF(AND($I92&lt;&gt;"",$I92&lt;&gt;0),ROUND(ROUND($I92,3)*Cenas!$B$50*Cenas!P$55,2),0),"")</f>
        <v/>
      </c>
      <c r="Z92" s="124" t="str">
        <f>IF($AO92,IF(AND($I92&lt;&gt;"",$I92&lt;&gt;0),ROUND(ROUND($I92,3)*Cenas!$B$50*Cenas!Q$55,2),0),"")</f>
        <v/>
      </c>
      <c r="AA92" s="124" t="str">
        <f>IF($AO92,IF(AND($I92&lt;&gt;"",$I92&lt;&gt;0),ROUND(ROUND($I92,3)*Cenas!$B$50*Cenas!R$55,2),0),"")</f>
        <v/>
      </c>
      <c r="AB92" s="124" t="str">
        <f>IF($AO92,IF(AND($I92&lt;&gt;"",$I92&lt;&gt;0),ROUND(ROUND($I92,3)*Cenas!$B$50*Cenas!S$55,2),0),"")</f>
        <v/>
      </c>
      <c r="AC92" s="124" t="str">
        <f>IF($AO92,IF(AND($I92&lt;&gt;"",$I92&lt;&gt;0),ROUND(ROUND($I92,3)*Cenas!$B$50*Cenas!T$55,2),0),"")</f>
        <v/>
      </c>
      <c r="AD92" s="124" t="str">
        <f>IF($AO92,IF(AND($I92&lt;&gt;"",$I92&lt;&gt;0),ROUND(ROUND($I92,3)*Cenas!$B$50*Cenas!U$55,2),0),"")</f>
        <v/>
      </c>
      <c r="AE92" s="124" t="str">
        <f>IF($AO92,IF(AND($I92&lt;&gt;"",$I92&lt;&gt;0),ROUND(ROUND($I92,3)*Cenas!$B$50*Cenas!V$55,2),0),"")</f>
        <v/>
      </c>
      <c r="AF92" s="147" t="str">
        <f>IF($AO92,IF(AND($I92&lt;&gt;"",$I92&lt;&gt;0),ROUND(ROUND($I92,3)*Cenas!$B$50*Cenas!W$55,2),0),"")</f>
        <v/>
      </c>
      <c r="AH92" t="b">
        <f t="shared" si="12"/>
        <v>1</v>
      </c>
      <c r="AI92" t="b">
        <f t="shared" si="13"/>
        <v>1</v>
      </c>
      <c r="AJ92" t="e">
        <f>OR(AND(AH92,AI92,#REF!&gt;=0.74*'Daļu izvēle'!J87),NOT(AL92))</f>
        <v>#REF!</v>
      </c>
      <c r="AK92" t="e">
        <f t="shared" si="14"/>
        <v>#REF!</v>
      </c>
      <c r="AL92" t="b">
        <f>AND($A92="x",NOT(ISBLANK('Daļu izvēle'!AI87)))</f>
        <v>0</v>
      </c>
      <c r="AM92" t="b">
        <f t="shared" si="10"/>
        <v>1</v>
      </c>
      <c r="AO92" s="56" t="b">
        <f>AND($A92="x",'Daļu izvēle'!AI87&lt;&gt;"",'Daļu izvēle'!AI87&lt;&gt;0)</f>
        <v>0</v>
      </c>
      <c r="AP92" s="56" t="b">
        <f t="shared" si="15"/>
        <v>0</v>
      </c>
      <c r="AQ92" s="56" t="b">
        <f t="shared" si="16"/>
        <v>1</v>
      </c>
    </row>
    <row r="93" spans="1:43" hidden="1" x14ac:dyDescent="0.3">
      <c r="A93" s="324" t="str">
        <f>SUBSTITUTE('Daļu izvēle'!A88,"0","")</f>
        <v/>
      </c>
      <c r="B93" s="365">
        <f>'Daļu izvēle'!B88</f>
        <v>80</v>
      </c>
      <c r="C93" s="365" t="str">
        <f>'Daļu izvēle'!C88</f>
        <v>Dienvidlatgale</v>
      </c>
      <c r="D93" s="366" t="str">
        <f>'Daļu izvēle'!D88</f>
        <v>Preiļu</v>
      </c>
      <c r="E93" s="511">
        <f>'Daļu izvēle'!AI88</f>
        <v>0</v>
      </c>
      <c r="F93" s="511">
        <f>'Daļu izvēle'!AJ88</f>
        <v>0</v>
      </c>
      <c r="G93" s="131">
        <f>'Daļu izvēle'!AK88</f>
        <v>0</v>
      </c>
      <c r="H93" s="132">
        <f>'Daļu izvēle'!AL88</f>
        <v>0</v>
      </c>
      <c r="I93" s="343"/>
      <c r="J93" s="509">
        <f t="shared" si="11"/>
        <v>0</v>
      </c>
      <c r="K93" s="124" t="str">
        <f>IF($AO93,IF(AND($I93&lt;&gt;"",$I93&lt;&gt;0),ROUND(ROUND($I93,3)*Cenas!$B$50*Cenas!B$55,2),0),"")</f>
        <v/>
      </c>
      <c r="L93" s="124" t="str">
        <f>IF($AO93,IF(AND($I93&lt;&gt;"",$I93&lt;&gt;0),ROUND(ROUND($I93,3)*Cenas!$B$50*Cenas!C$55,2),0),"")</f>
        <v/>
      </c>
      <c r="M93" s="124" t="str">
        <f>IF($AO93,IF(AND($I93&lt;&gt;"",$I93&lt;&gt;0),ROUND(ROUND($I93,3)*Cenas!$B$50*Cenas!D$55,2),0),"")</f>
        <v/>
      </c>
      <c r="N93" s="124" t="str">
        <f>IF($AO93,IF(AND($I93&lt;&gt;"",$I93&lt;&gt;0),ROUND(ROUND($I93,3)*Cenas!$B$50*Cenas!E$55,2),0),"")</f>
        <v/>
      </c>
      <c r="O93" s="124" t="str">
        <f>IF($AO93,IF(AND($I93&lt;&gt;"",$I93&lt;&gt;0),ROUND(ROUND($I93,3)*Cenas!$B$50*Cenas!F$55,2),0),"")</f>
        <v/>
      </c>
      <c r="P93" s="124" t="str">
        <f>IF($AO93,IF(AND($I93&lt;&gt;"",$I93&lt;&gt;0),ROUND(ROUND($I93,3)*Cenas!$B$50*Cenas!G$55,2),0),"")</f>
        <v/>
      </c>
      <c r="Q93" s="124" t="str">
        <f>IF($AO93,IF(AND($I93&lt;&gt;"",$I93&lt;&gt;0),ROUND(ROUND($I93,3)*Cenas!$B$50*Cenas!H$55,2),0),"")</f>
        <v/>
      </c>
      <c r="R93" s="124" t="str">
        <f>IF($AO93,IF(AND($I93&lt;&gt;"",$I93&lt;&gt;0),ROUND(ROUND($I93,3)*Cenas!$B$50*Cenas!I$55,2),0),"")</f>
        <v/>
      </c>
      <c r="S93" s="124" t="str">
        <f>IF($AO93,IF(AND($I93&lt;&gt;"",$I93&lt;&gt;0),ROUND(ROUND($I93,3)*Cenas!$B$50*Cenas!J$55,2),0),"")</f>
        <v/>
      </c>
      <c r="T93" s="124" t="str">
        <f>IF($AO93,IF(AND($I93&lt;&gt;"",$I93&lt;&gt;0),ROUND(ROUND($I93,3)*Cenas!$B$50*Cenas!K$55,2),0),"")</f>
        <v/>
      </c>
      <c r="U93" s="124" t="str">
        <f>IF($AO93,IF(AND($I93&lt;&gt;"",$I93&lt;&gt;0),ROUND(ROUND($I93,3)*Cenas!$B$50*Cenas!L$55,2),0),"")</f>
        <v/>
      </c>
      <c r="V93" s="124" t="str">
        <f>IF($AO93,IF(AND($I93&lt;&gt;"",$I93&lt;&gt;0),ROUND(ROUND($I93,3)*Cenas!$B$50*Cenas!M$55,2),0),"")</f>
        <v/>
      </c>
      <c r="W93" s="124" t="str">
        <f>IF($AO93,IF(AND($I93&lt;&gt;"",$I93&lt;&gt;0),ROUND(ROUND($I93,3)*Cenas!$B$50*Cenas!N$55,2),0),"")</f>
        <v/>
      </c>
      <c r="X93" s="124" t="str">
        <f>IF($AO93,IF(AND($I93&lt;&gt;"",$I93&lt;&gt;0),ROUND(ROUND($I93,3)*Cenas!$B$50*Cenas!O$55,2),0),"")</f>
        <v/>
      </c>
      <c r="Y93" s="124" t="str">
        <f>IF($AO93,IF(AND($I93&lt;&gt;"",$I93&lt;&gt;0),ROUND(ROUND($I93,3)*Cenas!$B$50*Cenas!P$55,2),0),"")</f>
        <v/>
      </c>
      <c r="Z93" s="124" t="str">
        <f>IF($AO93,IF(AND($I93&lt;&gt;"",$I93&lt;&gt;0),ROUND(ROUND($I93,3)*Cenas!$B$50*Cenas!Q$55,2),0),"")</f>
        <v/>
      </c>
      <c r="AA93" s="124" t="str">
        <f>IF($AO93,IF(AND($I93&lt;&gt;"",$I93&lt;&gt;0),ROUND(ROUND($I93,3)*Cenas!$B$50*Cenas!R$55,2),0),"")</f>
        <v/>
      </c>
      <c r="AB93" s="124" t="str">
        <f>IF($AO93,IF(AND($I93&lt;&gt;"",$I93&lt;&gt;0),ROUND(ROUND($I93,3)*Cenas!$B$50*Cenas!S$55,2),0),"")</f>
        <v/>
      </c>
      <c r="AC93" s="124" t="str">
        <f>IF($AO93,IF(AND($I93&lt;&gt;"",$I93&lt;&gt;0),ROUND(ROUND($I93,3)*Cenas!$B$50*Cenas!T$55,2),0),"")</f>
        <v/>
      </c>
      <c r="AD93" s="124" t="str">
        <f>IF($AO93,IF(AND($I93&lt;&gt;"",$I93&lt;&gt;0),ROUND(ROUND($I93,3)*Cenas!$B$50*Cenas!U$55,2),0),"")</f>
        <v/>
      </c>
      <c r="AE93" s="124" t="str">
        <f>IF($AO93,IF(AND($I93&lt;&gt;"",$I93&lt;&gt;0),ROUND(ROUND($I93,3)*Cenas!$B$50*Cenas!V$55,2),0),"")</f>
        <v/>
      </c>
      <c r="AF93" s="147" t="str">
        <f>IF($AO93,IF(AND($I93&lt;&gt;"",$I93&lt;&gt;0),ROUND(ROUND($I93,3)*Cenas!$B$50*Cenas!W$55,2),0),"")</f>
        <v/>
      </c>
      <c r="AH93" t="b">
        <f t="shared" si="12"/>
        <v>1</v>
      </c>
      <c r="AI93" t="b">
        <f t="shared" si="13"/>
        <v>1</v>
      </c>
      <c r="AJ93" t="e">
        <f>OR(AND(AH93,AI93,#REF!&gt;=0.74*'Daļu izvēle'!J88),NOT(AL93))</f>
        <v>#REF!</v>
      </c>
      <c r="AK93" t="e">
        <f t="shared" si="14"/>
        <v>#REF!</v>
      </c>
      <c r="AL93" t="b">
        <f>AND($A93="x",NOT(ISBLANK('Daļu izvēle'!AI88)))</f>
        <v>0</v>
      </c>
      <c r="AM93" t="b">
        <f t="shared" si="10"/>
        <v>1</v>
      </c>
      <c r="AO93" s="56" t="b">
        <f>AND($A93="x",'Daļu izvēle'!AI88&lt;&gt;"",'Daļu izvēle'!AI88&lt;&gt;0)</f>
        <v>0</v>
      </c>
      <c r="AP93" s="56" t="b">
        <f t="shared" si="15"/>
        <v>0</v>
      </c>
      <c r="AQ93" s="56" t="b">
        <f t="shared" si="16"/>
        <v>1</v>
      </c>
    </row>
    <row r="94" spans="1:43" hidden="1" x14ac:dyDescent="0.3">
      <c r="A94" s="324" t="str">
        <f>SUBSTITUTE('Daļu izvēle'!A89,"0","")</f>
        <v/>
      </c>
      <c r="B94" s="365">
        <f>'Daļu izvēle'!B89</f>
        <v>81</v>
      </c>
      <c r="C94" s="365" t="str">
        <f>'Daļu izvēle'!C89</f>
        <v>Dienvidlatgale</v>
      </c>
      <c r="D94" s="366" t="str">
        <f>'Daļu izvēle'!D89</f>
        <v>Aknīstes</v>
      </c>
      <c r="E94" s="511">
        <f>'Daļu izvēle'!AI89</f>
        <v>0</v>
      </c>
      <c r="F94" s="511">
        <f>'Daļu izvēle'!AJ89</f>
        <v>0</v>
      </c>
      <c r="G94" s="131">
        <f>'Daļu izvēle'!AK89</f>
        <v>0</v>
      </c>
      <c r="H94" s="132">
        <f>'Daļu izvēle'!AL89</f>
        <v>0</v>
      </c>
      <c r="I94" s="343"/>
      <c r="J94" s="509">
        <f t="shared" si="11"/>
        <v>0</v>
      </c>
      <c r="K94" s="124" t="str">
        <f>IF($AO94,IF(AND($I94&lt;&gt;"",$I94&lt;&gt;0),ROUND(ROUND($I94,3)*Cenas!$B$50*Cenas!B$55,2),0),"")</f>
        <v/>
      </c>
      <c r="L94" s="124" t="str">
        <f>IF($AO94,IF(AND($I94&lt;&gt;"",$I94&lt;&gt;0),ROUND(ROUND($I94,3)*Cenas!$B$50*Cenas!C$55,2),0),"")</f>
        <v/>
      </c>
      <c r="M94" s="124" t="str">
        <f>IF($AO94,IF(AND($I94&lt;&gt;"",$I94&lt;&gt;0),ROUND(ROUND($I94,3)*Cenas!$B$50*Cenas!D$55,2),0),"")</f>
        <v/>
      </c>
      <c r="N94" s="124" t="str">
        <f>IF($AO94,IF(AND($I94&lt;&gt;"",$I94&lt;&gt;0),ROUND(ROUND($I94,3)*Cenas!$B$50*Cenas!E$55,2),0),"")</f>
        <v/>
      </c>
      <c r="O94" s="124" t="str">
        <f>IF($AO94,IF(AND($I94&lt;&gt;"",$I94&lt;&gt;0),ROUND(ROUND($I94,3)*Cenas!$B$50*Cenas!F$55,2),0),"")</f>
        <v/>
      </c>
      <c r="P94" s="124" t="str">
        <f>IF($AO94,IF(AND($I94&lt;&gt;"",$I94&lt;&gt;0),ROUND(ROUND($I94,3)*Cenas!$B$50*Cenas!G$55,2),0),"")</f>
        <v/>
      </c>
      <c r="Q94" s="124" t="str">
        <f>IF($AO94,IF(AND($I94&lt;&gt;"",$I94&lt;&gt;0),ROUND(ROUND($I94,3)*Cenas!$B$50*Cenas!H$55,2),0),"")</f>
        <v/>
      </c>
      <c r="R94" s="124" t="str">
        <f>IF($AO94,IF(AND($I94&lt;&gt;"",$I94&lt;&gt;0),ROUND(ROUND($I94,3)*Cenas!$B$50*Cenas!I$55,2),0),"")</f>
        <v/>
      </c>
      <c r="S94" s="124" t="str">
        <f>IF($AO94,IF(AND($I94&lt;&gt;"",$I94&lt;&gt;0),ROUND(ROUND($I94,3)*Cenas!$B$50*Cenas!J$55,2),0),"")</f>
        <v/>
      </c>
      <c r="T94" s="124" t="str">
        <f>IF($AO94,IF(AND($I94&lt;&gt;"",$I94&lt;&gt;0),ROUND(ROUND($I94,3)*Cenas!$B$50*Cenas!K$55,2),0),"")</f>
        <v/>
      </c>
      <c r="U94" s="124" t="str">
        <f>IF($AO94,IF(AND($I94&lt;&gt;"",$I94&lt;&gt;0),ROUND(ROUND($I94,3)*Cenas!$B$50*Cenas!L$55,2),0),"")</f>
        <v/>
      </c>
      <c r="V94" s="124" t="str">
        <f>IF($AO94,IF(AND($I94&lt;&gt;"",$I94&lt;&gt;0),ROUND(ROUND($I94,3)*Cenas!$B$50*Cenas!M$55,2),0),"")</f>
        <v/>
      </c>
      <c r="W94" s="124" t="str">
        <f>IF($AO94,IF(AND($I94&lt;&gt;"",$I94&lt;&gt;0),ROUND(ROUND($I94,3)*Cenas!$B$50*Cenas!N$55,2),0),"")</f>
        <v/>
      </c>
      <c r="X94" s="124" t="str">
        <f>IF($AO94,IF(AND($I94&lt;&gt;"",$I94&lt;&gt;0),ROUND(ROUND($I94,3)*Cenas!$B$50*Cenas!O$55,2),0),"")</f>
        <v/>
      </c>
      <c r="Y94" s="124" t="str">
        <f>IF($AO94,IF(AND($I94&lt;&gt;"",$I94&lt;&gt;0),ROUND(ROUND($I94,3)*Cenas!$B$50*Cenas!P$55,2),0),"")</f>
        <v/>
      </c>
      <c r="Z94" s="124" t="str">
        <f>IF($AO94,IF(AND($I94&lt;&gt;"",$I94&lt;&gt;0),ROUND(ROUND($I94,3)*Cenas!$B$50*Cenas!Q$55,2),0),"")</f>
        <v/>
      </c>
      <c r="AA94" s="124" t="str">
        <f>IF($AO94,IF(AND($I94&lt;&gt;"",$I94&lt;&gt;0),ROUND(ROUND($I94,3)*Cenas!$B$50*Cenas!R$55,2),0),"")</f>
        <v/>
      </c>
      <c r="AB94" s="124" t="str">
        <f>IF($AO94,IF(AND($I94&lt;&gt;"",$I94&lt;&gt;0),ROUND(ROUND($I94,3)*Cenas!$B$50*Cenas!S$55,2),0),"")</f>
        <v/>
      </c>
      <c r="AC94" s="124" t="str">
        <f>IF($AO94,IF(AND($I94&lt;&gt;"",$I94&lt;&gt;0),ROUND(ROUND($I94,3)*Cenas!$B$50*Cenas!T$55,2),0),"")</f>
        <v/>
      </c>
      <c r="AD94" s="124" t="str">
        <f>IF($AO94,IF(AND($I94&lt;&gt;"",$I94&lt;&gt;0),ROUND(ROUND($I94,3)*Cenas!$B$50*Cenas!U$55,2),0),"")</f>
        <v/>
      </c>
      <c r="AE94" s="124" t="str">
        <f>IF($AO94,IF(AND($I94&lt;&gt;"",$I94&lt;&gt;0),ROUND(ROUND($I94,3)*Cenas!$B$50*Cenas!V$55,2),0),"")</f>
        <v/>
      </c>
      <c r="AF94" s="147" t="str">
        <f>IF($AO94,IF(AND($I94&lt;&gt;"",$I94&lt;&gt;0),ROUND(ROUND($I94,3)*Cenas!$B$50*Cenas!W$55,2),0),"")</f>
        <v/>
      </c>
      <c r="AH94" t="b">
        <f t="shared" si="12"/>
        <v>1</v>
      </c>
      <c r="AI94" t="b">
        <f t="shared" si="13"/>
        <v>1</v>
      </c>
      <c r="AJ94" t="e">
        <f>OR(AND(AH94,AI94,#REF!&gt;=0.74*'Daļu izvēle'!J89),NOT(AL94))</f>
        <v>#REF!</v>
      </c>
      <c r="AK94" t="e">
        <f t="shared" si="14"/>
        <v>#REF!</v>
      </c>
      <c r="AL94" t="b">
        <f>AND($A94="x",NOT(ISBLANK('Daļu izvēle'!AI89)))</f>
        <v>0</v>
      </c>
      <c r="AM94" t="b">
        <f t="shared" si="10"/>
        <v>1</v>
      </c>
      <c r="AO94" s="56" t="b">
        <f>AND($A94="x",'Daļu izvēle'!AI89&lt;&gt;"",'Daļu izvēle'!AI89&lt;&gt;0)</f>
        <v>0</v>
      </c>
      <c r="AP94" s="56" t="b">
        <f t="shared" si="15"/>
        <v>0</v>
      </c>
      <c r="AQ94" s="56" t="b">
        <f t="shared" si="16"/>
        <v>1</v>
      </c>
    </row>
    <row r="95" spans="1:43" hidden="1" x14ac:dyDescent="0.3">
      <c r="A95" s="324" t="str">
        <f>SUBSTITUTE('Daļu izvēle'!A90,"0","")</f>
        <v/>
      </c>
      <c r="B95" s="365">
        <f>'Daļu izvēle'!B90</f>
        <v>82</v>
      </c>
      <c r="C95" s="365" t="str">
        <f>'Daļu izvēle'!C90</f>
        <v>Dienvidlatgale</v>
      </c>
      <c r="D95" s="366" t="str">
        <f>'Daļu izvēle'!D90</f>
        <v>Aknīstes</v>
      </c>
      <c r="E95" s="511">
        <f>'Daļu izvēle'!AI90</f>
        <v>0</v>
      </c>
      <c r="F95" s="511">
        <f>'Daļu izvēle'!AJ90</f>
        <v>0</v>
      </c>
      <c r="G95" s="131">
        <f>'Daļu izvēle'!AK90</f>
        <v>0</v>
      </c>
      <c r="H95" s="132">
        <f>'Daļu izvēle'!AL90</f>
        <v>0</v>
      </c>
      <c r="I95" s="343"/>
      <c r="J95" s="509">
        <f t="shared" si="11"/>
        <v>0</v>
      </c>
      <c r="K95" s="124" t="str">
        <f>IF($AO95,IF(AND($I95&lt;&gt;"",$I95&lt;&gt;0),ROUND(ROUND($I95,3)*Cenas!$B$50*Cenas!B$55,2),0),"")</f>
        <v/>
      </c>
      <c r="L95" s="124" t="str">
        <f>IF($AO95,IF(AND($I95&lt;&gt;"",$I95&lt;&gt;0),ROUND(ROUND($I95,3)*Cenas!$B$50*Cenas!C$55,2),0),"")</f>
        <v/>
      </c>
      <c r="M95" s="124" t="str">
        <f>IF($AO95,IF(AND($I95&lt;&gt;"",$I95&lt;&gt;0),ROUND(ROUND($I95,3)*Cenas!$B$50*Cenas!D$55,2),0),"")</f>
        <v/>
      </c>
      <c r="N95" s="124" t="str">
        <f>IF($AO95,IF(AND($I95&lt;&gt;"",$I95&lt;&gt;0),ROUND(ROUND($I95,3)*Cenas!$B$50*Cenas!E$55,2),0),"")</f>
        <v/>
      </c>
      <c r="O95" s="124" t="str">
        <f>IF($AO95,IF(AND($I95&lt;&gt;"",$I95&lt;&gt;0),ROUND(ROUND($I95,3)*Cenas!$B$50*Cenas!F$55,2),0),"")</f>
        <v/>
      </c>
      <c r="P95" s="124" t="str">
        <f>IF($AO95,IF(AND($I95&lt;&gt;"",$I95&lt;&gt;0),ROUND(ROUND($I95,3)*Cenas!$B$50*Cenas!G$55,2),0),"")</f>
        <v/>
      </c>
      <c r="Q95" s="124" t="str">
        <f>IF($AO95,IF(AND($I95&lt;&gt;"",$I95&lt;&gt;0),ROUND(ROUND($I95,3)*Cenas!$B$50*Cenas!H$55,2),0),"")</f>
        <v/>
      </c>
      <c r="R95" s="124" t="str">
        <f>IF($AO95,IF(AND($I95&lt;&gt;"",$I95&lt;&gt;0),ROUND(ROUND($I95,3)*Cenas!$B$50*Cenas!I$55,2),0),"")</f>
        <v/>
      </c>
      <c r="S95" s="124" t="str">
        <f>IF($AO95,IF(AND($I95&lt;&gt;"",$I95&lt;&gt;0),ROUND(ROUND($I95,3)*Cenas!$B$50*Cenas!J$55,2),0),"")</f>
        <v/>
      </c>
      <c r="T95" s="124" t="str">
        <f>IF($AO95,IF(AND($I95&lt;&gt;"",$I95&lt;&gt;0),ROUND(ROUND($I95,3)*Cenas!$B$50*Cenas!K$55,2),0),"")</f>
        <v/>
      </c>
      <c r="U95" s="124" t="str">
        <f>IF($AO95,IF(AND($I95&lt;&gt;"",$I95&lt;&gt;0),ROUND(ROUND($I95,3)*Cenas!$B$50*Cenas!L$55,2),0),"")</f>
        <v/>
      </c>
      <c r="V95" s="124" t="str">
        <f>IF($AO95,IF(AND($I95&lt;&gt;"",$I95&lt;&gt;0),ROUND(ROUND($I95,3)*Cenas!$B$50*Cenas!M$55,2),0),"")</f>
        <v/>
      </c>
      <c r="W95" s="124" t="str">
        <f>IF($AO95,IF(AND($I95&lt;&gt;"",$I95&lt;&gt;0),ROUND(ROUND($I95,3)*Cenas!$B$50*Cenas!N$55,2),0),"")</f>
        <v/>
      </c>
      <c r="X95" s="124" t="str">
        <f>IF($AO95,IF(AND($I95&lt;&gt;"",$I95&lt;&gt;0),ROUND(ROUND($I95,3)*Cenas!$B$50*Cenas!O$55,2),0),"")</f>
        <v/>
      </c>
      <c r="Y95" s="124" t="str">
        <f>IF($AO95,IF(AND($I95&lt;&gt;"",$I95&lt;&gt;0),ROUND(ROUND($I95,3)*Cenas!$B$50*Cenas!P$55,2),0),"")</f>
        <v/>
      </c>
      <c r="Z95" s="124" t="str">
        <f>IF($AO95,IF(AND($I95&lt;&gt;"",$I95&lt;&gt;0),ROUND(ROUND($I95,3)*Cenas!$B$50*Cenas!Q$55,2),0),"")</f>
        <v/>
      </c>
      <c r="AA95" s="124" t="str">
        <f>IF($AO95,IF(AND($I95&lt;&gt;"",$I95&lt;&gt;0),ROUND(ROUND($I95,3)*Cenas!$B$50*Cenas!R$55,2),0),"")</f>
        <v/>
      </c>
      <c r="AB95" s="124" t="str">
        <f>IF($AO95,IF(AND($I95&lt;&gt;"",$I95&lt;&gt;0),ROUND(ROUND($I95,3)*Cenas!$B$50*Cenas!S$55,2),0),"")</f>
        <v/>
      </c>
      <c r="AC95" s="124" t="str">
        <f>IF($AO95,IF(AND($I95&lt;&gt;"",$I95&lt;&gt;0),ROUND(ROUND($I95,3)*Cenas!$B$50*Cenas!T$55,2),0),"")</f>
        <v/>
      </c>
      <c r="AD95" s="124" t="str">
        <f>IF($AO95,IF(AND($I95&lt;&gt;"",$I95&lt;&gt;0),ROUND(ROUND($I95,3)*Cenas!$B$50*Cenas!U$55,2),0),"")</f>
        <v/>
      </c>
      <c r="AE95" s="124" t="str">
        <f>IF($AO95,IF(AND($I95&lt;&gt;"",$I95&lt;&gt;0),ROUND(ROUND($I95,3)*Cenas!$B$50*Cenas!V$55,2),0),"")</f>
        <v/>
      </c>
      <c r="AF95" s="147" t="str">
        <f>IF($AO95,IF(AND($I95&lt;&gt;"",$I95&lt;&gt;0),ROUND(ROUND($I95,3)*Cenas!$B$50*Cenas!W$55,2),0),"")</f>
        <v/>
      </c>
      <c r="AH95" t="b">
        <f t="shared" si="12"/>
        <v>1</v>
      </c>
      <c r="AI95" t="b">
        <f t="shared" si="13"/>
        <v>1</v>
      </c>
      <c r="AJ95" t="e">
        <f>OR(AND(AH95,AI95,#REF!&gt;=0.74*'Daļu izvēle'!J90),NOT(AL95))</f>
        <v>#REF!</v>
      </c>
      <c r="AK95" t="e">
        <f t="shared" si="14"/>
        <v>#REF!</v>
      </c>
      <c r="AL95" t="b">
        <f>AND($A95="x",NOT(ISBLANK('Daļu izvēle'!AI90)))</f>
        <v>0</v>
      </c>
      <c r="AM95" t="b">
        <f t="shared" si="10"/>
        <v>1</v>
      </c>
      <c r="AO95" s="56" t="b">
        <f>AND($A95="x",'Daļu izvēle'!AI90&lt;&gt;"",'Daļu izvēle'!AI90&lt;&gt;0)</f>
        <v>0</v>
      </c>
      <c r="AP95" s="56" t="b">
        <f t="shared" si="15"/>
        <v>0</v>
      </c>
      <c r="AQ95" s="56" t="b">
        <f t="shared" si="16"/>
        <v>1</v>
      </c>
    </row>
    <row r="96" spans="1:43" hidden="1" x14ac:dyDescent="0.3">
      <c r="A96" s="324" t="str">
        <f>SUBSTITUTE('Daļu izvēle'!A91,"0","")</f>
        <v/>
      </c>
      <c r="B96" s="365">
        <f>'Daļu izvēle'!B91</f>
        <v>83</v>
      </c>
      <c r="C96" s="365" t="str">
        <f>'Daļu izvēle'!C91</f>
        <v>Dienvidlatgale</v>
      </c>
      <c r="D96" s="366" t="str">
        <f>'Daļu izvēle'!D91</f>
        <v>Nīcgales</v>
      </c>
      <c r="E96" s="511">
        <f>'Daļu izvēle'!AI91</f>
        <v>0</v>
      </c>
      <c r="F96" s="511">
        <f>'Daļu izvēle'!AJ91</f>
        <v>0</v>
      </c>
      <c r="G96" s="131">
        <f>'Daļu izvēle'!AK91</f>
        <v>0</v>
      </c>
      <c r="H96" s="132">
        <f>'Daļu izvēle'!AL91</f>
        <v>0</v>
      </c>
      <c r="I96" s="343"/>
      <c r="J96" s="509">
        <f t="shared" si="11"/>
        <v>0</v>
      </c>
      <c r="K96" s="124" t="str">
        <f>IF($AO96,IF(AND($I96&lt;&gt;"",$I96&lt;&gt;0),ROUND(ROUND($I96,3)*Cenas!$B$50*Cenas!B$55,2),0),"")</f>
        <v/>
      </c>
      <c r="L96" s="124" t="str">
        <f>IF($AO96,IF(AND($I96&lt;&gt;"",$I96&lt;&gt;0),ROUND(ROUND($I96,3)*Cenas!$B$50*Cenas!C$55,2),0),"")</f>
        <v/>
      </c>
      <c r="M96" s="124" t="str">
        <f>IF($AO96,IF(AND($I96&lt;&gt;"",$I96&lt;&gt;0),ROUND(ROUND($I96,3)*Cenas!$B$50*Cenas!D$55,2),0),"")</f>
        <v/>
      </c>
      <c r="N96" s="124" t="str">
        <f>IF($AO96,IF(AND($I96&lt;&gt;"",$I96&lt;&gt;0),ROUND(ROUND($I96,3)*Cenas!$B$50*Cenas!E$55,2),0),"")</f>
        <v/>
      </c>
      <c r="O96" s="124" t="str">
        <f>IF($AO96,IF(AND($I96&lt;&gt;"",$I96&lt;&gt;0),ROUND(ROUND($I96,3)*Cenas!$B$50*Cenas!F$55,2),0),"")</f>
        <v/>
      </c>
      <c r="P96" s="124" t="str">
        <f>IF($AO96,IF(AND($I96&lt;&gt;"",$I96&lt;&gt;0),ROUND(ROUND($I96,3)*Cenas!$B$50*Cenas!G$55,2),0),"")</f>
        <v/>
      </c>
      <c r="Q96" s="124" t="str">
        <f>IF($AO96,IF(AND($I96&lt;&gt;"",$I96&lt;&gt;0),ROUND(ROUND($I96,3)*Cenas!$B$50*Cenas!H$55,2),0),"")</f>
        <v/>
      </c>
      <c r="R96" s="124" t="str">
        <f>IF($AO96,IF(AND($I96&lt;&gt;"",$I96&lt;&gt;0),ROUND(ROUND($I96,3)*Cenas!$B$50*Cenas!I$55,2),0),"")</f>
        <v/>
      </c>
      <c r="S96" s="124" t="str">
        <f>IF($AO96,IF(AND($I96&lt;&gt;"",$I96&lt;&gt;0),ROUND(ROUND($I96,3)*Cenas!$B$50*Cenas!J$55,2),0),"")</f>
        <v/>
      </c>
      <c r="T96" s="124" t="str">
        <f>IF($AO96,IF(AND($I96&lt;&gt;"",$I96&lt;&gt;0),ROUND(ROUND($I96,3)*Cenas!$B$50*Cenas!K$55,2),0),"")</f>
        <v/>
      </c>
      <c r="U96" s="124" t="str">
        <f>IF($AO96,IF(AND($I96&lt;&gt;"",$I96&lt;&gt;0),ROUND(ROUND($I96,3)*Cenas!$B$50*Cenas!L$55,2),0),"")</f>
        <v/>
      </c>
      <c r="V96" s="124" t="str">
        <f>IF($AO96,IF(AND($I96&lt;&gt;"",$I96&lt;&gt;0),ROUND(ROUND($I96,3)*Cenas!$B$50*Cenas!M$55,2),0),"")</f>
        <v/>
      </c>
      <c r="W96" s="124" t="str">
        <f>IF($AO96,IF(AND($I96&lt;&gt;"",$I96&lt;&gt;0),ROUND(ROUND($I96,3)*Cenas!$B$50*Cenas!N$55,2),0),"")</f>
        <v/>
      </c>
      <c r="X96" s="124" t="str">
        <f>IF($AO96,IF(AND($I96&lt;&gt;"",$I96&lt;&gt;0),ROUND(ROUND($I96,3)*Cenas!$B$50*Cenas!O$55,2),0),"")</f>
        <v/>
      </c>
      <c r="Y96" s="124" t="str">
        <f>IF($AO96,IF(AND($I96&lt;&gt;"",$I96&lt;&gt;0),ROUND(ROUND($I96,3)*Cenas!$B$50*Cenas!P$55,2),0),"")</f>
        <v/>
      </c>
      <c r="Z96" s="124" t="str">
        <f>IF($AO96,IF(AND($I96&lt;&gt;"",$I96&lt;&gt;0),ROUND(ROUND($I96,3)*Cenas!$B$50*Cenas!Q$55,2),0),"")</f>
        <v/>
      </c>
      <c r="AA96" s="124" t="str">
        <f>IF($AO96,IF(AND($I96&lt;&gt;"",$I96&lt;&gt;0),ROUND(ROUND($I96,3)*Cenas!$B$50*Cenas!R$55,2),0),"")</f>
        <v/>
      </c>
      <c r="AB96" s="124" t="str">
        <f>IF($AO96,IF(AND($I96&lt;&gt;"",$I96&lt;&gt;0),ROUND(ROUND($I96,3)*Cenas!$B$50*Cenas!S$55,2),0),"")</f>
        <v/>
      </c>
      <c r="AC96" s="124" t="str">
        <f>IF($AO96,IF(AND($I96&lt;&gt;"",$I96&lt;&gt;0),ROUND(ROUND($I96,3)*Cenas!$B$50*Cenas!T$55,2),0),"")</f>
        <v/>
      </c>
      <c r="AD96" s="124" t="str">
        <f>IF($AO96,IF(AND($I96&lt;&gt;"",$I96&lt;&gt;0),ROUND(ROUND($I96,3)*Cenas!$B$50*Cenas!U$55,2),0),"")</f>
        <v/>
      </c>
      <c r="AE96" s="124" t="str">
        <f>IF($AO96,IF(AND($I96&lt;&gt;"",$I96&lt;&gt;0),ROUND(ROUND($I96,3)*Cenas!$B$50*Cenas!V$55,2),0),"")</f>
        <v/>
      </c>
      <c r="AF96" s="147" t="str">
        <f>IF($AO96,IF(AND($I96&lt;&gt;"",$I96&lt;&gt;0),ROUND(ROUND($I96,3)*Cenas!$B$50*Cenas!W$55,2),0),"")</f>
        <v/>
      </c>
      <c r="AH96" t="b">
        <f t="shared" si="12"/>
        <v>1</v>
      </c>
      <c r="AI96" t="b">
        <f t="shared" si="13"/>
        <v>1</v>
      </c>
      <c r="AJ96" t="e">
        <f>OR(AND(AH96,AI96,#REF!&gt;=0.74*'Daļu izvēle'!J91),NOT(AL96))</f>
        <v>#REF!</v>
      </c>
      <c r="AK96" t="e">
        <f t="shared" si="14"/>
        <v>#REF!</v>
      </c>
      <c r="AL96" t="b">
        <f>AND($A96="x",NOT(ISBLANK('Daļu izvēle'!AI91)))</f>
        <v>0</v>
      </c>
      <c r="AM96" t="b">
        <f t="shared" si="10"/>
        <v>1</v>
      </c>
      <c r="AO96" s="56" t="b">
        <f>AND($A96="x",'Daļu izvēle'!AI91&lt;&gt;"",'Daļu izvēle'!AI91&lt;&gt;0)</f>
        <v>0</v>
      </c>
      <c r="AP96" s="56" t="b">
        <f t="shared" si="15"/>
        <v>0</v>
      </c>
      <c r="AQ96" s="56" t="b">
        <f t="shared" si="16"/>
        <v>1</v>
      </c>
    </row>
    <row r="97" spans="1:43" hidden="1" x14ac:dyDescent="0.3">
      <c r="A97" s="324" t="str">
        <f>SUBSTITUTE('Daļu izvēle'!A92,"0","")</f>
        <v/>
      </c>
      <c r="B97" s="365">
        <f>'Daļu izvēle'!B92</f>
        <v>84</v>
      </c>
      <c r="C97" s="365" t="str">
        <f>'Daļu izvēle'!C92</f>
        <v>Dienvidlatgale</v>
      </c>
      <c r="D97" s="366" t="str">
        <f>'Daļu izvēle'!D92</f>
        <v>Nīcgales</v>
      </c>
      <c r="E97" s="511">
        <f>'Daļu izvēle'!AI92</f>
        <v>10</v>
      </c>
      <c r="F97" s="511">
        <f>'Daļu izvēle'!AJ92</f>
        <v>10</v>
      </c>
      <c r="G97" s="131">
        <f>'Daļu izvēle'!AK92</f>
        <v>0</v>
      </c>
      <c r="H97" s="132">
        <f>'Daļu izvēle'!AL92</f>
        <v>0</v>
      </c>
      <c r="I97" s="343"/>
      <c r="J97" s="509">
        <f t="shared" si="11"/>
        <v>0</v>
      </c>
      <c r="K97" s="124" t="str">
        <f>IF($AO97,IF(AND($I97&lt;&gt;"",$I97&lt;&gt;0),ROUND(ROUND($I97,3)*Cenas!$B$50*Cenas!B$55,2),0),"")</f>
        <v/>
      </c>
      <c r="L97" s="124" t="str">
        <f>IF($AO97,IF(AND($I97&lt;&gt;"",$I97&lt;&gt;0),ROUND(ROUND($I97,3)*Cenas!$B$50*Cenas!C$55,2),0),"")</f>
        <v/>
      </c>
      <c r="M97" s="124" t="str">
        <f>IF($AO97,IF(AND($I97&lt;&gt;"",$I97&lt;&gt;0),ROUND(ROUND($I97,3)*Cenas!$B$50*Cenas!D$55,2),0),"")</f>
        <v/>
      </c>
      <c r="N97" s="124" t="str">
        <f>IF($AO97,IF(AND($I97&lt;&gt;"",$I97&lt;&gt;0),ROUND(ROUND($I97,3)*Cenas!$B$50*Cenas!E$55,2),0),"")</f>
        <v/>
      </c>
      <c r="O97" s="124" t="str">
        <f>IF($AO97,IF(AND($I97&lt;&gt;"",$I97&lt;&gt;0),ROUND(ROUND($I97,3)*Cenas!$B$50*Cenas!F$55,2),0),"")</f>
        <v/>
      </c>
      <c r="P97" s="124" t="str">
        <f>IF($AO97,IF(AND($I97&lt;&gt;"",$I97&lt;&gt;0),ROUND(ROUND($I97,3)*Cenas!$B$50*Cenas!G$55,2),0),"")</f>
        <v/>
      </c>
      <c r="Q97" s="124" t="str">
        <f>IF($AO97,IF(AND($I97&lt;&gt;"",$I97&lt;&gt;0),ROUND(ROUND($I97,3)*Cenas!$B$50*Cenas!H$55,2),0),"")</f>
        <v/>
      </c>
      <c r="R97" s="124" t="str">
        <f>IF($AO97,IF(AND($I97&lt;&gt;"",$I97&lt;&gt;0),ROUND(ROUND($I97,3)*Cenas!$B$50*Cenas!I$55,2),0),"")</f>
        <v/>
      </c>
      <c r="S97" s="124" t="str">
        <f>IF($AO97,IF(AND($I97&lt;&gt;"",$I97&lt;&gt;0),ROUND(ROUND($I97,3)*Cenas!$B$50*Cenas!J$55,2),0),"")</f>
        <v/>
      </c>
      <c r="T97" s="124" t="str">
        <f>IF($AO97,IF(AND($I97&lt;&gt;"",$I97&lt;&gt;0),ROUND(ROUND($I97,3)*Cenas!$B$50*Cenas!K$55,2),0),"")</f>
        <v/>
      </c>
      <c r="U97" s="124" t="str">
        <f>IF($AO97,IF(AND($I97&lt;&gt;"",$I97&lt;&gt;0),ROUND(ROUND($I97,3)*Cenas!$B$50*Cenas!L$55,2),0),"")</f>
        <v/>
      </c>
      <c r="V97" s="124" t="str">
        <f>IF($AO97,IF(AND($I97&lt;&gt;"",$I97&lt;&gt;0),ROUND(ROUND($I97,3)*Cenas!$B$50*Cenas!M$55,2),0),"")</f>
        <v/>
      </c>
      <c r="W97" s="124" t="str">
        <f>IF($AO97,IF(AND($I97&lt;&gt;"",$I97&lt;&gt;0),ROUND(ROUND($I97,3)*Cenas!$B$50*Cenas!N$55,2),0),"")</f>
        <v/>
      </c>
      <c r="X97" s="124" t="str">
        <f>IF($AO97,IF(AND($I97&lt;&gt;"",$I97&lt;&gt;0),ROUND(ROUND($I97,3)*Cenas!$B$50*Cenas!O$55,2),0),"")</f>
        <v/>
      </c>
      <c r="Y97" s="124" t="str">
        <f>IF($AO97,IF(AND($I97&lt;&gt;"",$I97&lt;&gt;0),ROUND(ROUND($I97,3)*Cenas!$B$50*Cenas!P$55,2),0),"")</f>
        <v/>
      </c>
      <c r="Z97" s="124" t="str">
        <f>IF($AO97,IF(AND($I97&lt;&gt;"",$I97&lt;&gt;0),ROUND(ROUND($I97,3)*Cenas!$B$50*Cenas!Q$55,2),0),"")</f>
        <v/>
      </c>
      <c r="AA97" s="124" t="str">
        <f>IF($AO97,IF(AND($I97&lt;&gt;"",$I97&lt;&gt;0),ROUND(ROUND($I97,3)*Cenas!$B$50*Cenas!R$55,2),0),"")</f>
        <v/>
      </c>
      <c r="AB97" s="124" t="str">
        <f>IF($AO97,IF(AND($I97&lt;&gt;"",$I97&lt;&gt;0),ROUND(ROUND($I97,3)*Cenas!$B$50*Cenas!S$55,2),0),"")</f>
        <v/>
      </c>
      <c r="AC97" s="124" t="str">
        <f>IF($AO97,IF(AND($I97&lt;&gt;"",$I97&lt;&gt;0),ROUND(ROUND($I97,3)*Cenas!$B$50*Cenas!T$55,2),0),"")</f>
        <v/>
      </c>
      <c r="AD97" s="124" t="str">
        <f>IF($AO97,IF(AND($I97&lt;&gt;"",$I97&lt;&gt;0),ROUND(ROUND($I97,3)*Cenas!$B$50*Cenas!U$55,2),0),"")</f>
        <v/>
      </c>
      <c r="AE97" s="124" t="str">
        <f>IF($AO97,IF(AND($I97&lt;&gt;"",$I97&lt;&gt;0),ROUND(ROUND($I97,3)*Cenas!$B$50*Cenas!V$55,2),0),"")</f>
        <v/>
      </c>
      <c r="AF97" s="147" t="str">
        <f>IF($AO97,IF(AND($I97&lt;&gt;"",$I97&lt;&gt;0),ROUND(ROUND($I97,3)*Cenas!$B$50*Cenas!W$55,2),0),"")</f>
        <v/>
      </c>
      <c r="AH97" t="b">
        <f t="shared" si="12"/>
        <v>1</v>
      </c>
      <c r="AI97" t="b">
        <f t="shared" si="13"/>
        <v>1</v>
      </c>
      <c r="AJ97" t="e">
        <f>OR(AND(AH97,AI97,#REF!&gt;=0.74*'Daļu izvēle'!J92),NOT(AL97))</f>
        <v>#REF!</v>
      </c>
      <c r="AK97" t="e">
        <f t="shared" si="14"/>
        <v>#REF!</v>
      </c>
      <c r="AL97" t="b">
        <f>AND($A97="x",NOT(ISBLANK('Daļu izvēle'!AI92)))</f>
        <v>0</v>
      </c>
      <c r="AM97" t="b">
        <f t="shared" si="10"/>
        <v>1</v>
      </c>
      <c r="AO97" s="56" t="b">
        <f>AND($A97="x",'Daļu izvēle'!AI92&lt;&gt;"",'Daļu izvēle'!AI92&lt;&gt;0)</f>
        <v>0</v>
      </c>
      <c r="AP97" s="56" t="b">
        <f t="shared" si="15"/>
        <v>0</v>
      </c>
      <c r="AQ97" s="56" t="b">
        <f t="shared" si="16"/>
        <v>1</v>
      </c>
    </row>
    <row r="98" spans="1:43" hidden="1" x14ac:dyDescent="0.3">
      <c r="A98" s="324" t="str">
        <f>SUBSTITUTE('Daļu izvēle'!A93,"0","")</f>
        <v/>
      </c>
      <c r="B98" s="365">
        <f>'Daļu izvēle'!B93</f>
        <v>85</v>
      </c>
      <c r="C98" s="365" t="str">
        <f>'Daļu izvēle'!C93</f>
        <v>Dienvidlatgale</v>
      </c>
      <c r="D98" s="366" t="str">
        <f>'Daļu izvēle'!D93</f>
        <v>Nīcgales</v>
      </c>
      <c r="E98" s="511">
        <f>'Daļu izvēle'!AI93</f>
        <v>15</v>
      </c>
      <c r="F98" s="511">
        <f>'Daļu izvēle'!AJ93</f>
        <v>15</v>
      </c>
      <c r="G98" s="131">
        <f>'Daļu izvēle'!AK93</f>
        <v>0</v>
      </c>
      <c r="H98" s="132">
        <f>'Daļu izvēle'!AL93</f>
        <v>0</v>
      </c>
      <c r="I98" s="343"/>
      <c r="J98" s="509">
        <f t="shared" si="11"/>
        <v>0</v>
      </c>
      <c r="K98" s="124" t="str">
        <f>IF($AO98,IF(AND($I98&lt;&gt;"",$I98&lt;&gt;0),ROUND(ROUND($I98,3)*Cenas!$B$50*Cenas!B$55,2),0),"")</f>
        <v/>
      </c>
      <c r="L98" s="124" t="str">
        <f>IF($AO98,IF(AND($I98&lt;&gt;"",$I98&lt;&gt;0),ROUND(ROUND($I98,3)*Cenas!$B$50*Cenas!C$55,2),0),"")</f>
        <v/>
      </c>
      <c r="M98" s="124" t="str">
        <f>IF($AO98,IF(AND($I98&lt;&gt;"",$I98&lt;&gt;0),ROUND(ROUND($I98,3)*Cenas!$B$50*Cenas!D$55,2),0),"")</f>
        <v/>
      </c>
      <c r="N98" s="124" t="str">
        <f>IF($AO98,IF(AND($I98&lt;&gt;"",$I98&lt;&gt;0),ROUND(ROUND($I98,3)*Cenas!$B$50*Cenas!E$55,2),0),"")</f>
        <v/>
      </c>
      <c r="O98" s="124" t="str">
        <f>IF($AO98,IF(AND($I98&lt;&gt;"",$I98&lt;&gt;0),ROUND(ROUND($I98,3)*Cenas!$B$50*Cenas!F$55,2),0),"")</f>
        <v/>
      </c>
      <c r="P98" s="124" t="str">
        <f>IF($AO98,IF(AND($I98&lt;&gt;"",$I98&lt;&gt;0),ROUND(ROUND($I98,3)*Cenas!$B$50*Cenas!G$55,2),0),"")</f>
        <v/>
      </c>
      <c r="Q98" s="124" t="str">
        <f>IF($AO98,IF(AND($I98&lt;&gt;"",$I98&lt;&gt;0),ROUND(ROUND($I98,3)*Cenas!$B$50*Cenas!H$55,2),0),"")</f>
        <v/>
      </c>
      <c r="R98" s="124" t="str">
        <f>IF($AO98,IF(AND($I98&lt;&gt;"",$I98&lt;&gt;0),ROUND(ROUND($I98,3)*Cenas!$B$50*Cenas!I$55,2),0),"")</f>
        <v/>
      </c>
      <c r="S98" s="124" t="str">
        <f>IF($AO98,IF(AND($I98&lt;&gt;"",$I98&lt;&gt;0),ROUND(ROUND($I98,3)*Cenas!$B$50*Cenas!J$55,2),0),"")</f>
        <v/>
      </c>
      <c r="T98" s="124" t="str">
        <f>IF($AO98,IF(AND($I98&lt;&gt;"",$I98&lt;&gt;0),ROUND(ROUND($I98,3)*Cenas!$B$50*Cenas!K$55,2),0),"")</f>
        <v/>
      </c>
      <c r="U98" s="124" t="str">
        <f>IF($AO98,IF(AND($I98&lt;&gt;"",$I98&lt;&gt;0),ROUND(ROUND($I98,3)*Cenas!$B$50*Cenas!L$55,2),0),"")</f>
        <v/>
      </c>
      <c r="V98" s="124" t="str">
        <f>IF($AO98,IF(AND($I98&lt;&gt;"",$I98&lt;&gt;0),ROUND(ROUND($I98,3)*Cenas!$B$50*Cenas!M$55,2),0),"")</f>
        <v/>
      </c>
      <c r="W98" s="124" t="str">
        <f>IF($AO98,IF(AND($I98&lt;&gt;"",$I98&lt;&gt;0),ROUND(ROUND($I98,3)*Cenas!$B$50*Cenas!N$55,2),0),"")</f>
        <v/>
      </c>
      <c r="X98" s="124" t="str">
        <f>IF($AO98,IF(AND($I98&lt;&gt;"",$I98&lt;&gt;0),ROUND(ROUND($I98,3)*Cenas!$B$50*Cenas!O$55,2),0),"")</f>
        <v/>
      </c>
      <c r="Y98" s="124" t="str">
        <f>IF($AO98,IF(AND($I98&lt;&gt;"",$I98&lt;&gt;0),ROUND(ROUND($I98,3)*Cenas!$B$50*Cenas!P$55,2),0),"")</f>
        <v/>
      </c>
      <c r="Z98" s="124" t="str">
        <f>IF($AO98,IF(AND($I98&lt;&gt;"",$I98&lt;&gt;0),ROUND(ROUND($I98,3)*Cenas!$B$50*Cenas!Q$55,2),0),"")</f>
        <v/>
      </c>
      <c r="AA98" s="124" t="str">
        <f>IF($AO98,IF(AND($I98&lt;&gt;"",$I98&lt;&gt;0),ROUND(ROUND($I98,3)*Cenas!$B$50*Cenas!R$55,2),0),"")</f>
        <v/>
      </c>
      <c r="AB98" s="124" t="str">
        <f>IF($AO98,IF(AND($I98&lt;&gt;"",$I98&lt;&gt;0),ROUND(ROUND($I98,3)*Cenas!$B$50*Cenas!S$55,2),0),"")</f>
        <v/>
      </c>
      <c r="AC98" s="124" t="str">
        <f>IF($AO98,IF(AND($I98&lt;&gt;"",$I98&lt;&gt;0),ROUND(ROUND($I98,3)*Cenas!$B$50*Cenas!T$55,2),0),"")</f>
        <v/>
      </c>
      <c r="AD98" s="124" t="str">
        <f>IF($AO98,IF(AND($I98&lt;&gt;"",$I98&lt;&gt;0),ROUND(ROUND($I98,3)*Cenas!$B$50*Cenas!U$55,2),0),"")</f>
        <v/>
      </c>
      <c r="AE98" s="124" t="str">
        <f>IF($AO98,IF(AND($I98&lt;&gt;"",$I98&lt;&gt;0),ROUND(ROUND($I98,3)*Cenas!$B$50*Cenas!V$55,2),0),"")</f>
        <v/>
      </c>
      <c r="AF98" s="147" t="str">
        <f>IF($AO98,IF(AND($I98&lt;&gt;"",$I98&lt;&gt;0),ROUND(ROUND($I98,3)*Cenas!$B$50*Cenas!W$55,2),0),"")</f>
        <v/>
      </c>
      <c r="AH98" t="b">
        <f t="shared" si="12"/>
        <v>1</v>
      </c>
      <c r="AI98" t="b">
        <f t="shared" si="13"/>
        <v>1</v>
      </c>
      <c r="AJ98" t="e">
        <f>OR(AND(AH98,AI98,#REF!&gt;=0.74*'Daļu izvēle'!J93),NOT(AL98))</f>
        <v>#REF!</v>
      </c>
      <c r="AK98" t="e">
        <f t="shared" si="14"/>
        <v>#REF!</v>
      </c>
      <c r="AL98" t="b">
        <f>AND($A98="x",NOT(ISBLANK('Daļu izvēle'!AI93)))</f>
        <v>0</v>
      </c>
      <c r="AM98" t="b">
        <f t="shared" si="10"/>
        <v>1</v>
      </c>
      <c r="AO98" s="56" t="b">
        <f>AND($A98="x",'Daļu izvēle'!AI93&lt;&gt;"",'Daļu izvēle'!AI93&lt;&gt;0)</f>
        <v>0</v>
      </c>
      <c r="AP98" s="56" t="b">
        <f t="shared" si="15"/>
        <v>0</v>
      </c>
      <c r="AQ98" s="56" t="b">
        <f t="shared" si="16"/>
        <v>1</v>
      </c>
    </row>
    <row r="99" spans="1:43" hidden="1" x14ac:dyDescent="0.3">
      <c r="A99" s="324" t="str">
        <f>SUBSTITUTE('Daļu izvēle'!A94,"0","")</f>
        <v/>
      </c>
      <c r="B99" s="365">
        <f>'Daļu izvēle'!B94</f>
        <v>86</v>
      </c>
      <c r="C99" s="365" t="str">
        <f>'Daļu izvēle'!C94</f>
        <v>Dienvidlatgale</v>
      </c>
      <c r="D99" s="366" t="str">
        <f>'Daļu izvēle'!D94</f>
        <v>Nīcgales</v>
      </c>
      <c r="E99" s="511">
        <f>'Daļu izvēle'!AI94</f>
        <v>0</v>
      </c>
      <c r="F99" s="511">
        <f>'Daļu izvēle'!AJ94</f>
        <v>0</v>
      </c>
      <c r="G99" s="131">
        <f>'Daļu izvēle'!AK94</f>
        <v>0</v>
      </c>
      <c r="H99" s="132">
        <f>'Daļu izvēle'!AL94</f>
        <v>0</v>
      </c>
      <c r="I99" s="343"/>
      <c r="J99" s="509">
        <f t="shared" si="11"/>
        <v>0</v>
      </c>
      <c r="K99" s="124" t="str">
        <f>IF($AO99,IF(AND($I99&lt;&gt;"",$I99&lt;&gt;0),ROUND(ROUND($I99,3)*Cenas!$B$50*Cenas!B$55,2),0),"")</f>
        <v/>
      </c>
      <c r="L99" s="124" t="str">
        <f>IF($AO99,IF(AND($I99&lt;&gt;"",$I99&lt;&gt;0),ROUND(ROUND($I99,3)*Cenas!$B$50*Cenas!C$55,2),0),"")</f>
        <v/>
      </c>
      <c r="M99" s="124" t="str">
        <f>IF($AO99,IF(AND($I99&lt;&gt;"",$I99&lt;&gt;0),ROUND(ROUND($I99,3)*Cenas!$B$50*Cenas!D$55,2),0),"")</f>
        <v/>
      </c>
      <c r="N99" s="124" t="str">
        <f>IF($AO99,IF(AND($I99&lt;&gt;"",$I99&lt;&gt;0),ROUND(ROUND($I99,3)*Cenas!$B$50*Cenas!E$55,2),0),"")</f>
        <v/>
      </c>
      <c r="O99" s="124" t="str">
        <f>IF($AO99,IF(AND($I99&lt;&gt;"",$I99&lt;&gt;0),ROUND(ROUND($I99,3)*Cenas!$B$50*Cenas!F$55,2),0),"")</f>
        <v/>
      </c>
      <c r="P99" s="124" t="str">
        <f>IF($AO99,IF(AND($I99&lt;&gt;"",$I99&lt;&gt;0),ROUND(ROUND($I99,3)*Cenas!$B$50*Cenas!G$55,2),0),"")</f>
        <v/>
      </c>
      <c r="Q99" s="124" t="str">
        <f>IF($AO99,IF(AND($I99&lt;&gt;"",$I99&lt;&gt;0),ROUND(ROUND($I99,3)*Cenas!$B$50*Cenas!H$55,2),0),"")</f>
        <v/>
      </c>
      <c r="R99" s="124" t="str">
        <f>IF($AO99,IF(AND($I99&lt;&gt;"",$I99&lt;&gt;0),ROUND(ROUND($I99,3)*Cenas!$B$50*Cenas!I$55,2),0),"")</f>
        <v/>
      </c>
      <c r="S99" s="124" t="str">
        <f>IF($AO99,IF(AND($I99&lt;&gt;"",$I99&lt;&gt;0),ROUND(ROUND($I99,3)*Cenas!$B$50*Cenas!J$55,2),0),"")</f>
        <v/>
      </c>
      <c r="T99" s="124" t="str">
        <f>IF($AO99,IF(AND($I99&lt;&gt;"",$I99&lt;&gt;0),ROUND(ROUND($I99,3)*Cenas!$B$50*Cenas!K$55,2),0),"")</f>
        <v/>
      </c>
      <c r="U99" s="124" t="str">
        <f>IF($AO99,IF(AND($I99&lt;&gt;"",$I99&lt;&gt;0),ROUND(ROUND($I99,3)*Cenas!$B$50*Cenas!L$55,2),0),"")</f>
        <v/>
      </c>
      <c r="V99" s="124" t="str">
        <f>IF($AO99,IF(AND($I99&lt;&gt;"",$I99&lt;&gt;0),ROUND(ROUND($I99,3)*Cenas!$B$50*Cenas!M$55,2),0),"")</f>
        <v/>
      </c>
      <c r="W99" s="124" t="str">
        <f>IF($AO99,IF(AND($I99&lt;&gt;"",$I99&lt;&gt;0),ROUND(ROUND($I99,3)*Cenas!$B$50*Cenas!N$55,2),0),"")</f>
        <v/>
      </c>
      <c r="X99" s="124" t="str">
        <f>IF($AO99,IF(AND($I99&lt;&gt;"",$I99&lt;&gt;0),ROUND(ROUND($I99,3)*Cenas!$B$50*Cenas!O$55,2),0),"")</f>
        <v/>
      </c>
      <c r="Y99" s="124" t="str">
        <f>IF($AO99,IF(AND($I99&lt;&gt;"",$I99&lt;&gt;0),ROUND(ROUND($I99,3)*Cenas!$B$50*Cenas!P$55,2),0),"")</f>
        <v/>
      </c>
      <c r="Z99" s="124" t="str">
        <f>IF($AO99,IF(AND($I99&lt;&gt;"",$I99&lt;&gt;0),ROUND(ROUND($I99,3)*Cenas!$B$50*Cenas!Q$55,2),0),"")</f>
        <v/>
      </c>
      <c r="AA99" s="124" t="str">
        <f>IF($AO99,IF(AND($I99&lt;&gt;"",$I99&lt;&gt;0),ROUND(ROUND($I99,3)*Cenas!$B$50*Cenas!R$55,2),0),"")</f>
        <v/>
      </c>
      <c r="AB99" s="124" t="str">
        <f>IF($AO99,IF(AND($I99&lt;&gt;"",$I99&lt;&gt;0),ROUND(ROUND($I99,3)*Cenas!$B$50*Cenas!S$55,2),0),"")</f>
        <v/>
      </c>
      <c r="AC99" s="124" t="str">
        <f>IF($AO99,IF(AND($I99&lt;&gt;"",$I99&lt;&gt;0),ROUND(ROUND($I99,3)*Cenas!$B$50*Cenas!T$55,2),0),"")</f>
        <v/>
      </c>
      <c r="AD99" s="124" t="str">
        <f>IF($AO99,IF(AND($I99&lt;&gt;"",$I99&lt;&gt;0),ROUND(ROUND($I99,3)*Cenas!$B$50*Cenas!U$55,2),0),"")</f>
        <v/>
      </c>
      <c r="AE99" s="124" t="str">
        <f>IF($AO99,IF(AND($I99&lt;&gt;"",$I99&lt;&gt;0),ROUND(ROUND($I99,3)*Cenas!$B$50*Cenas!V$55,2),0),"")</f>
        <v/>
      </c>
      <c r="AF99" s="147" t="str">
        <f>IF($AO99,IF(AND($I99&lt;&gt;"",$I99&lt;&gt;0),ROUND(ROUND($I99,3)*Cenas!$B$50*Cenas!W$55,2),0),"")</f>
        <v/>
      </c>
      <c r="AH99" t="b">
        <f t="shared" si="12"/>
        <v>1</v>
      </c>
      <c r="AI99" t="b">
        <f t="shared" si="13"/>
        <v>1</v>
      </c>
      <c r="AJ99" t="e">
        <f>OR(AND(AH99,AI99,#REF!&gt;=0.74*'Daļu izvēle'!J94),NOT(AL99))</f>
        <v>#REF!</v>
      </c>
      <c r="AK99" t="e">
        <f t="shared" si="14"/>
        <v>#REF!</v>
      </c>
      <c r="AL99" t="b">
        <f>AND($A99="x",NOT(ISBLANK('Daļu izvēle'!AI94)))</f>
        <v>0</v>
      </c>
      <c r="AM99" t="b">
        <f t="shared" si="10"/>
        <v>1</v>
      </c>
      <c r="AO99" s="56" t="b">
        <f>AND($A99="x",'Daļu izvēle'!AI94&lt;&gt;"",'Daļu izvēle'!AI94&lt;&gt;0)</f>
        <v>0</v>
      </c>
      <c r="AP99" s="56" t="b">
        <f t="shared" si="15"/>
        <v>0</v>
      </c>
      <c r="AQ99" s="56" t="b">
        <f t="shared" si="16"/>
        <v>1</v>
      </c>
    </row>
    <row r="100" spans="1:43" hidden="1" x14ac:dyDescent="0.3">
      <c r="A100" s="324" t="str">
        <f>SUBSTITUTE('Daļu izvēle'!A95,"0","")</f>
        <v/>
      </c>
      <c r="B100" s="365">
        <f>'Daļu izvēle'!B95</f>
        <v>87</v>
      </c>
      <c r="C100" s="365" t="str">
        <f>'Daļu izvēle'!C95</f>
        <v>Dienvidlatgale</v>
      </c>
      <c r="D100" s="366" t="str">
        <f>'Daļu izvēle'!D95</f>
        <v>Krāslavas</v>
      </c>
      <c r="E100" s="511">
        <f>'Daļu izvēle'!AI95</f>
        <v>0</v>
      </c>
      <c r="F100" s="511">
        <f>'Daļu izvēle'!AJ95</f>
        <v>0</v>
      </c>
      <c r="G100" s="131">
        <f>'Daļu izvēle'!AK95</f>
        <v>0</v>
      </c>
      <c r="H100" s="132">
        <f>'Daļu izvēle'!AL95</f>
        <v>0</v>
      </c>
      <c r="I100" s="343"/>
      <c r="J100" s="509">
        <f t="shared" si="11"/>
        <v>0</v>
      </c>
      <c r="K100" s="124" t="str">
        <f>IF($AO100,IF(AND($I100&lt;&gt;"",$I100&lt;&gt;0),ROUND(ROUND($I100,3)*Cenas!$B$50*Cenas!B$55,2),0),"")</f>
        <v/>
      </c>
      <c r="L100" s="124" t="str">
        <f>IF($AO100,IF(AND($I100&lt;&gt;"",$I100&lt;&gt;0),ROUND(ROUND($I100,3)*Cenas!$B$50*Cenas!C$55,2),0),"")</f>
        <v/>
      </c>
      <c r="M100" s="124" t="str">
        <f>IF($AO100,IF(AND($I100&lt;&gt;"",$I100&lt;&gt;0),ROUND(ROUND($I100,3)*Cenas!$B$50*Cenas!D$55,2),0),"")</f>
        <v/>
      </c>
      <c r="N100" s="124" t="str">
        <f>IF($AO100,IF(AND($I100&lt;&gt;"",$I100&lt;&gt;0),ROUND(ROUND($I100,3)*Cenas!$B$50*Cenas!E$55,2),0),"")</f>
        <v/>
      </c>
      <c r="O100" s="124" t="str">
        <f>IF($AO100,IF(AND($I100&lt;&gt;"",$I100&lt;&gt;0),ROUND(ROUND($I100,3)*Cenas!$B$50*Cenas!F$55,2),0),"")</f>
        <v/>
      </c>
      <c r="P100" s="124" t="str">
        <f>IF($AO100,IF(AND($I100&lt;&gt;"",$I100&lt;&gt;0),ROUND(ROUND($I100,3)*Cenas!$B$50*Cenas!G$55,2),0),"")</f>
        <v/>
      </c>
      <c r="Q100" s="124" t="str">
        <f>IF($AO100,IF(AND($I100&lt;&gt;"",$I100&lt;&gt;0),ROUND(ROUND($I100,3)*Cenas!$B$50*Cenas!H$55,2),0),"")</f>
        <v/>
      </c>
      <c r="R100" s="124" t="str">
        <f>IF($AO100,IF(AND($I100&lt;&gt;"",$I100&lt;&gt;0),ROUND(ROUND($I100,3)*Cenas!$B$50*Cenas!I$55,2),0),"")</f>
        <v/>
      </c>
      <c r="S100" s="124" t="str">
        <f>IF($AO100,IF(AND($I100&lt;&gt;"",$I100&lt;&gt;0),ROUND(ROUND($I100,3)*Cenas!$B$50*Cenas!J$55,2),0),"")</f>
        <v/>
      </c>
      <c r="T100" s="124" t="str">
        <f>IF($AO100,IF(AND($I100&lt;&gt;"",$I100&lt;&gt;0),ROUND(ROUND($I100,3)*Cenas!$B$50*Cenas!K$55,2),0),"")</f>
        <v/>
      </c>
      <c r="U100" s="124" t="str">
        <f>IF($AO100,IF(AND($I100&lt;&gt;"",$I100&lt;&gt;0),ROUND(ROUND($I100,3)*Cenas!$B$50*Cenas!L$55,2),0),"")</f>
        <v/>
      </c>
      <c r="V100" s="124" t="str">
        <f>IF($AO100,IF(AND($I100&lt;&gt;"",$I100&lt;&gt;0),ROUND(ROUND($I100,3)*Cenas!$B$50*Cenas!M$55,2),0),"")</f>
        <v/>
      </c>
      <c r="W100" s="124" t="str">
        <f>IF($AO100,IF(AND($I100&lt;&gt;"",$I100&lt;&gt;0),ROUND(ROUND($I100,3)*Cenas!$B$50*Cenas!N$55,2),0),"")</f>
        <v/>
      </c>
      <c r="X100" s="124" t="str">
        <f>IF($AO100,IF(AND($I100&lt;&gt;"",$I100&lt;&gt;0),ROUND(ROUND($I100,3)*Cenas!$B$50*Cenas!O$55,2),0),"")</f>
        <v/>
      </c>
      <c r="Y100" s="124" t="str">
        <f>IF($AO100,IF(AND($I100&lt;&gt;"",$I100&lt;&gt;0),ROUND(ROUND($I100,3)*Cenas!$B$50*Cenas!P$55,2),0),"")</f>
        <v/>
      </c>
      <c r="Z100" s="124" t="str">
        <f>IF($AO100,IF(AND($I100&lt;&gt;"",$I100&lt;&gt;0),ROUND(ROUND($I100,3)*Cenas!$B$50*Cenas!Q$55,2),0),"")</f>
        <v/>
      </c>
      <c r="AA100" s="124" t="str">
        <f>IF($AO100,IF(AND($I100&lt;&gt;"",$I100&lt;&gt;0),ROUND(ROUND($I100,3)*Cenas!$B$50*Cenas!R$55,2),0),"")</f>
        <v/>
      </c>
      <c r="AB100" s="124" t="str">
        <f>IF($AO100,IF(AND($I100&lt;&gt;"",$I100&lt;&gt;0),ROUND(ROUND($I100,3)*Cenas!$B$50*Cenas!S$55,2),0),"")</f>
        <v/>
      </c>
      <c r="AC100" s="124" t="str">
        <f>IF($AO100,IF(AND($I100&lt;&gt;"",$I100&lt;&gt;0),ROUND(ROUND($I100,3)*Cenas!$B$50*Cenas!T$55,2),0),"")</f>
        <v/>
      </c>
      <c r="AD100" s="124" t="str">
        <f>IF($AO100,IF(AND($I100&lt;&gt;"",$I100&lt;&gt;0),ROUND(ROUND($I100,3)*Cenas!$B$50*Cenas!U$55,2),0),"")</f>
        <v/>
      </c>
      <c r="AE100" s="124" t="str">
        <f>IF($AO100,IF(AND($I100&lt;&gt;"",$I100&lt;&gt;0),ROUND(ROUND($I100,3)*Cenas!$B$50*Cenas!V$55,2),0),"")</f>
        <v/>
      </c>
      <c r="AF100" s="147" t="str">
        <f>IF($AO100,IF(AND($I100&lt;&gt;"",$I100&lt;&gt;0),ROUND(ROUND($I100,3)*Cenas!$B$50*Cenas!W$55,2),0),"")</f>
        <v/>
      </c>
      <c r="AH100" t="b">
        <f t="shared" si="12"/>
        <v>1</v>
      </c>
      <c r="AI100" t="b">
        <f t="shared" si="13"/>
        <v>1</v>
      </c>
      <c r="AJ100" t="e">
        <f>OR(AND(AH100,AI100,#REF!&gt;=0.74*'Daļu izvēle'!J95),NOT(AL100))</f>
        <v>#REF!</v>
      </c>
      <c r="AK100" t="e">
        <f t="shared" si="14"/>
        <v>#REF!</v>
      </c>
      <c r="AL100" t="b">
        <f>AND($A100="x",NOT(ISBLANK('Daļu izvēle'!AI95)))</f>
        <v>0</v>
      </c>
      <c r="AM100" t="b">
        <f t="shared" si="10"/>
        <v>1</v>
      </c>
      <c r="AO100" s="56" t="b">
        <f>AND($A100="x",'Daļu izvēle'!AI95&lt;&gt;"",'Daļu izvēle'!AI95&lt;&gt;0)</f>
        <v>0</v>
      </c>
      <c r="AP100" s="56" t="b">
        <f t="shared" si="15"/>
        <v>0</v>
      </c>
      <c r="AQ100" s="56" t="b">
        <f t="shared" si="16"/>
        <v>1</v>
      </c>
    </row>
    <row r="101" spans="1:43" hidden="1" x14ac:dyDescent="0.3">
      <c r="A101" s="324" t="str">
        <f>SUBSTITUTE('Daļu izvēle'!A96,"0","")</f>
        <v/>
      </c>
      <c r="B101" s="365">
        <f>'Daļu izvēle'!B96</f>
        <v>88</v>
      </c>
      <c r="C101" s="365" t="str">
        <f>'Daļu izvēle'!C96</f>
        <v>Dienvidlatgale</v>
      </c>
      <c r="D101" s="366" t="str">
        <f>'Daļu izvēle'!D96</f>
        <v>Krāslavas</v>
      </c>
      <c r="E101" s="511">
        <f>'Daļu izvēle'!AI96</f>
        <v>0</v>
      </c>
      <c r="F101" s="511">
        <f>'Daļu izvēle'!AJ96</f>
        <v>0</v>
      </c>
      <c r="G101" s="131">
        <f>'Daļu izvēle'!AK96</f>
        <v>0</v>
      </c>
      <c r="H101" s="132">
        <f>'Daļu izvēle'!AL96</f>
        <v>0</v>
      </c>
      <c r="I101" s="343"/>
      <c r="J101" s="509">
        <f t="shared" si="11"/>
        <v>0</v>
      </c>
      <c r="K101" s="124" t="str">
        <f>IF($AO101,IF(AND($I101&lt;&gt;"",$I101&lt;&gt;0),ROUND(ROUND($I101,3)*Cenas!$B$50*Cenas!B$55,2),0),"")</f>
        <v/>
      </c>
      <c r="L101" s="124" t="str">
        <f>IF($AO101,IF(AND($I101&lt;&gt;"",$I101&lt;&gt;0),ROUND(ROUND($I101,3)*Cenas!$B$50*Cenas!C$55,2),0),"")</f>
        <v/>
      </c>
      <c r="M101" s="124" t="str">
        <f>IF($AO101,IF(AND($I101&lt;&gt;"",$I101&lt;&gt;0),ROUND(ROUND($I101,3)*Cenas!$B$50*Cenas!D$55,2),0),"")</f>
        <v/>
      </c>
      <c r="N101" s="124" t="str">
        <f>IF($AO101,IF(AND($I101&lt;&gt;"",$I101&lt;&gt;0),ROUND(ROUND($I101,3)*Cenas!$B$50*Cenas!E$55,2),0),"")</f>
        <v/>
      </c>
      <c r="O101" s="124" t="str">
        <f>IF($AO101,IF(AND($I101&lt;&gt;"",$I101&lt;&gt;0),ROUND(ROUND($I101,3)*Cenas!$B$50*Cenas!F$55,2),0),"")</f>
        <v/>
      </c>
      <c r="P101" s="124" t="str">
        <f>IF($AO101,IF(AND($I101&lt;&gt;"",$I101&lt;&gt;0),ROUND(ROUND($I101,3)*Cenas!$B$50*Cenas!G$55,2),0),"")</f>
        <v/>
      </c>
      <c r="Q101" s="124" t="str">
        <f>IF($AO101,IF(AND($I101&lt;&gt;"",$I101&lt;&gt;0),ROUND(ROUND($I101,3)*Cenas!$B$50*Cenas!H$55,2),0),"")</f>
        <v/>
      </c>
      <c r="R101" s="124" t="str">
        <f>IF($AO101,IF(AND($I101&lt;&gt;"",$I101&lt;&gt;0),ROUND(ROUND($I101,3)*Cenas!$B$50*Cenas!I$55,2),0),"")</f>
        <v/>
      </c>
      <c r="S101" s="124" t="str">
        <f>IF($AO101,IF(AND($I101&lt;&gt;"",$I101&lt;&gt;0),ROUND(ROUND($I101,3)*Cenas!$B$50*Cenas!J$55,2),0),"")</f>
        <v/>
      </c>
      <c r="T101" s="124" t="str">
        <f>IF($AO101,IF(AND($I101&lt;&gt;"",$I101&lt;&gt;0),ROUND(ROUND($I101,3)*Cenas!$B$50*Cenas!K$55,2),0),"")</f>
        <v/>
      </c>
      <c r="U101" s="124" t="str">
        <f>IF($AO101,IF(AND($I101&lt;&gt;"",$I101&lt;&gt;0),ROUND(ROUND($I101,3)*Cenas!$B$50*Cenas!L$55,2),0),"")</f>
        <v/>
      </c>
      <c r="V101" s="124" t="str">
        <f>IF($AO101,IF(AND($I101&lt;&gt;"",$I101&lt;&gt;0),ROUND(ROUND($I101,3)*Cenas!$B$50*Cenas!M$55,2),0),"")</f>
        <v/>
      </c>
      <c r="W101" s="124" t="str">
        <f>IF($AO101,IF(AND($I101&lt;&gt;"",$I101&lt;&gt;0),ROUND(ROUND($I101,3)*Cenas!$B$50*Cenas!N$55,2),0),"")</f>
        <v/>
      </c>
      <c r="X101" s="124" t="str">
        <f>IF($AO101,IF(AND($I101&lt;&gt;"",$I101&lt;&gt;0),ROUND(ROUND($I101,3)*Cenas!$B$50*Cenas!O$55,2),0),"")</f>
        <v/>
      </c>
      <c r="Y101" s="124" t="str">
        <f>IF($AO101,IF(AND($I101&lt;&gt;"",$I101&lt;&gt;0),ROUND(ROUND($I101,3)*Cenas!$B$50*Cenas!P$55,2),0),"")</f>
        <v/>
      </c>
      <c r="Z101" s="124" t="str">
        <f>IF($AO101,IF(AND($I101&lt;&gt;"",$I101&lt;&gt;0),ROUND(ROUND($I101,3)*Cenas!$B$50*Cenas!Q$55,2),0),"")</f>
        <v/>
      </c>
      <c r="AA101" s="124" t="str">
        <f>IF($AO101,IF(AND($I101&lt;&gt;"",$I101&lt;&gt;0),ROUND(ROUND($I101,3)*Cenas!$B$50*Cenas!R$55,2),0),"")</f>
        <v/>
      </c>
      <c r="AB101" s="124" t="str">
        <f>IF($AO101,IF(AND($I101&lt;&gt;"",$I101&lt;&gt;0),ROUND(ROUND($I101,3)*Cenas!$B$50*Cenas!S$55,2),0),"")</f>
        <v/>
      </c>
      <c r="AC101" s="124" t="str">
        <f>IF($AO101,IF(AND($I101&lt;&gt;"",$I101&lt;&gt;0),ROUND(ROUND($I101,3)*Cenas!$B$50*Cenas!T$55,2),0),"")</f>
        <v/>
      </c>
      <c r="AD101" s="124" t="str">
        <f>IF($AO101,IF(AND($I101&lt;&gt;"",$I101&lt;&gt;0),ROUND(ROUND($I101,3)*Cenas!$B$50*Cenas!U$55,2),0),"")</f>
        <v/>
      </c>
      <c r="AE101" s="124" t="str">
        <f>IF($AO101,IF(AND($I101&lt;&gt;"",$I101&lt;&gt;0),ROUND(ROUND($I101,3)*Cenas!$B$50*Cenas!V$55,2),0),"")</f>
        <v/>
      </c>
      <c r="AF101" s="147" t="str">
        <f>IF($AO101,IF(AND($I101&lt;&gt;"",$I101&lt;&gt;0),ROUND(ROUND($I101,3)*Cenas!$B$50*Cenas!W$55,2),0),"")</f>
        <v/>
      </c>
      <c r="AH101" t="b">
        <f t="shared" si="12"/>
        <v>1</v>
      </c>
      <c r="AI101" t="b">
        <f t="shared" si="13"/>
        <v>1</v>
      </c>
      <c r="AJ101" t="e">
        <f>OR(AND(AH101,AI101,#REF!&gt;=0.74*'Daļu izvēle'!J96),NOT(AL101))</f>
        <v>#REF!</v>
      </c>
      <c r="AK101" t="e">
        <f t="shared" si="14"/>
        <v>#REF!</v>
      </c>
      <c r="AL101" t="b">
        <f>AND($A101="x",NOT(ISBLANK('Daļu izvēle'!AI96)))</f>
        <v>0</v>
      </c>
      <c r="AM101" t="b">
        <f t="shared" si="10"/>
        <v>1</v>
      </c>
      <c r="AO101" s="56" t="b">
        <f>AND($A101="x",'Daļu izvēle'!AI96&lt;&gt;"",'Daļu izvēle'!AI96&lt;&gt;0)</f>
        <v>0</v>
      </c>
      <c r="AP101" s="56" t="b">
        <f t="shared" si="15"/>
        <v>0</v>
      </c>
      <c r="AQ101" s="56" t="b">
        <f t="shared" si="16"/>
        <v>1</v>
      </c>
    </row>
    <row r="102" spans="1:43" hidden="1" x14ac:dyDescent="0.3">
      <c r="A102" s="324" t="str">
        <f>SUBSTITUTE('Daļu izvēle'!A97,"0","")</f>
        <v/>
      </c>
      <c r="B102" s="365">
        <f>'Daļu izvēle'!B97</f>
        <v>89</v>
      </c>
      <c r="C102" s="365" t="str">
        <f>'Daļu izvēle'!C97</f>
        <v>Dienvidlatgale</v>
      </c>
      <c r="D102" s="366" t="str">
        <f>'Daļu izvēle'!D97</f>
        <v>Krāslavas</v>
      </c>
      <c r="E102" s="511">
        <f>'Daļu izvēle'!AI97</f>
        <v>0</v>
      </c>
      <c r="F102" s="511">
        <f>'Daļu izvēle'!AJ97</f>
        <v>0</v>
      </c>
      <c r="G102" s="131">
        <f>'Daļu izvēle'!AK97</f>
        <v>0</v>
      </c>
      <c r="H102" s="132">
        <f>'Daļu izvēle'!AL97</f>
        <v>0</v>
      </c>
      <c r="I102" s="343"/>
      <c r="J102" s="509">
        <f t="shared" si="11"/>
        <v>0</v>
      </c>
      <c r="K102" s="124" t="str">
        <f>IF($AO102,IF(AND($I102&lt;&gt;"",$I102&lt;&gt;0),ROUND(ROUND($I102,3)*Cenas!$B$50*Cenas!B$55,2),0),"")</f>
        <v/>
      </c>
      <c r="L102" s="124" t="str">
        <f>IF($AO102,IF(AND($I102&lt;&gt;"",$I102&lt;&gt;0),ROUND(ROUND($I102,3)*Cenas!$B$50*Cenas!C$55,2),0),"")</f>
        <v/>
      </c>
      <c r="M102" s="124" t="str">
        <f>IF($AO102,IF(AND($I102&lt;&gt;"",$I102&lt;&gt;0),ROUND(ROUND($I102,3)*Cenas!$B$50*Cenas!D$55,2),0),"")</f>
        <v/>
      </c>
      <c r="N102" s="124" t="str">
        <f>IF($AO102,IF(AND($I102&lt;&gt;"",$I102&lt;&gt;0),ROUND(ROUND($I102,3)*Cenas!$B$50*Cenas!E$55,2),0),"")</f>
        <v/>
      </c>
      <c r="O102" s="124" t="str">
        <f>IF($AO102,IF(AND($I102&lt;&gt;"",$I102&lt;&gt;0),ROUND(ROUND($I102,3)*Cenas!$B$50*Cenas!F$55,2),0),"")</f>
        <v/>
      </c>
      <c r="P102" s="124" t="str">
        <f>IF($AO102,IF(AND($I102&lt;&gt;"",$I102&lt;&gt;0),ROUND(ROUND($I102,3)*Cenas!$B$50*Cenas!G$55,2),0),"")</f>
        <v/>
      </c>
      <c r="Q102" s="124" t="str">
        <f>IF($AO102,IF(AND($I102&lt;&gt;"",$I102&lt;&gt;0),ROUND(ROUND($I102,3)*Cenas!$B$50*Cenas!H$55,2),0),"")</f>
        <v/>
      </c>
      <c r="R102" s="124" t="str">
        <f>IF($AO102,IF(AND($I102&lt;&gt;"",$I102&lt;&gt;0),ROUND(ROUND($I102,3)*Cenas!$B$50*Cenas!I$55,2),0),"")</f>
        <v/>
      </c>
      <c r="S102" s="124" t="str">
        <f>IF($AO102,IF(AND($I102&lt;&gt;"",$I102&lt;&gt;0),ROUND(ROUND($I102,3)*Cenas!$B$50*Cenas!J$55,2),0),"")</f>
        <v/>
      </c>
      <c r="T102" s="124" t="str">
        <f>IF($AO102,IF(AND($I102&lt;&gt;"",$I102&lt;&gt;0),ROUND(ROUND($I102,3)*Cenas!$B$50*Cenas!K$55,2),0),"")</f>
        <v/>
      </c>
      <c r="U102" s="124" t="str">
        <f>IF($AO102,IF(AND($I102&lt;&gt;"",$I102&lt;&gt;0),ROUND(ROUND($I102,3)*Cenas!$B$50*Cenas!L$55,2),0),"")</f>
        <v/>
      </c>
      <c r="V102" s="124" t="str">
        <f>IF($AO102,IF(AND($I102&lt;&gt;"",$I102&lt;&gt;0),ROUND(ROUND($I102,3)*Cenas!$B$50*Cenas!M$55,2),0),"")</f>
        <v/>
      </c>
      <c r="W102" s="124" t="str">
        <f>IF($AO102,IF(AND($I102&lt;&gt;"",$I102&lt;&gt;0),ROUND(ROUND($I102,3)*Cenas!$B$50*Cenas!N$55,2),0),"")</f>
        <v/>
      </c>
      <c r="X102" s="124" t="str">
        <f>IF($AO102,IF(AND($I102&lt;&gt;"",$I102&lt;&gt;0),ROUND(ROUND($I102,3)*Cenas!$B$50*Cenas!O$55,2),0),"")</f>
        <v/>
      </c>
      <c r="Y102" s="124" t="str">
        <f>IF($AO102,IF(AND($I102&lt;&gt;"",$I102&lt;&gt;0),ROUND(ROUND($I102,3)*Cenas!$B$50*Cenas!P$55,2),0),"")</f>
        <v/>
      </c>
      <c r="Z102" s="124" t="str">
        <f>IF($AO102,IF(AND($I102&lt;&gt;"",$I102&lt;&gt;0),ROUND(ROUND($I102,3)*Cenas!$B$50*Cenas!Q$55,2),0),"")</f>
        <v/>
      </c>
      <c r="AA102" s="124" t="str">
        <f>IF($AO102,IF(AND($I102&lt;&gt;"",$I102&lt;&gt;0),ROUND(ROUND($I102,3)*Cenas!$B$50*Cenas!R$55,2),0),"")</f>
        <v/>
      </c>
      <c r="AB102" s="124" t="str">
        <f>IF($AO102,IF(AND($I102&lt;&gt;"",$I102&lt;&gt;0),ROUND(ROUND($I102,3)*Cenas!$B$50*Cenas!S$55,2),0),"")</f>
        <v/>
      </c>
      <c r="AC102" s="124" t="str">
        <f>IF($AO102,IF(AND($I102&lt;&gt;"",$I102&lt;&gt;0),ROUND(ROUND($I102,3)*Cenas!$B$50*Cenas!T$55,2),0),"")</f>
        <v/>
      </c>
      <c r="AD102" s="124" t="str">
        <f>IF($AO102,IF(AND($I102&lt;&gt;"",$I102&lt;&gt;0),ROUND(ROUND($I102,3)*Cenas!$B$50*Cenas!U$55,2),0),"")</f>
        <v/>
      </c>
      <c r="AE102" s="124" t="str">
        <f>IF($AO102,IF(AND($I102&lt;&gt;"",$I102&lt;&gt;0),ROUND(ROUND($I102,3)*Cenas!$B$50*Cenas!V$55,2),0),"")</f>
        <v/>
      </c>
      <c r="AF102" s="147" t="str">
        <f>IF($AO102,IF(AND($I102&lt;&gt;"",$I102&lt;&gt;0),ROUND(ROUND($I102,3)*Cenas!$B$50*Cenas!W$55,2),0),"")</f>
        <v/>
      </c>
      <c r="AH102" t="b">
        <f t="shared" si="12"/>
        <v>1</v>
      </c>
      <c r="AI102" t="b">
        <f t="shared" si="13"/>
        <v>1</v>
      </c>
      <c r="AJ102" t="e">
        <f>OR(AND(AH102,AI102,#REF!&gt;=0.74*'Daļu izvēle'!J97),NOT(AL102))</f>
        <v>#REF!</v>
      </c>
      <c r="AK102" t="e">
        <f t="shared" si="14"/>
        <v>#REF!</v>
      </c>
      <c r="AL102" t="b">
        <f>AND($A102="x",NOT(ISBLANK('Daļu izvēle'!AI97)))</f>
        <v>0</v>
      </c>
      <c r="AM102" t="b">
        <f t="shared" si="10"/>
        <v>1</v>
      </c>
      <c r="AO102" s="56" t="b">
        <f>AND($A102="x",'Daļu izvēle'!AI97&lt;&gt;"",'Daļu izvēle'!AI97&lt;&gt;0)</f>
        <v>0</v>
      </c>
      <c r="AP102" s="56" t="b">
        <f t="shared" si="15"/>
        <v>0</v>
      </c>
      <c r="AQ102" s="56" t="b">
        <f t="shared" si="16"/>
        <v>1</v>
      </c>
    </row>
    <row r="103" spans="1:43" hidden="1" x14ac:dyDescent="0.3">
      <c r="A103" s="324" t="str">
        <f>SUBSTITUTE('Daļu izvēle'!A98,"0","")</f>
        <v/>
      </c>
      <c r="B103" s="365">
        <f>'Daļu izvēle'!B98</f>
        <v>90</v>
      </c>
      <c r="C103" s="365" t="str">
        <f>'Daļu izvēle'!C98</f>
        <v>Dienvidlatgale</v>
      </c>
      <c r="D103" s="366" t="str">
        <f>'Daļu izvēle'!D98</f>
        <v>Sventes</v>
      </c>
      <c r="E103" s="511">
        <f>'Daļu izvēle'!AI98</f>
        <v>15</v>
      </c>
      <c r="F103" s="511">
        <f>'Daļu izvēle'!AJ98</f>
        <v>0</v>
      </c>
      <c r="G103" s="131">
        <f>'Daļu izvēle'!AK98</f>
        <v>0</v>
      </c>
      <c r="H103" s="132">
        <f>'Daļu izvēle'!AL98</f>
        <v>0</v>
      </c>
      <c r="I103" s="343"/>
      <c r="J103" s="509">
        <f t="shared" si="11"/>
        <v>0</v>
      </c>
      <c r="K103" s="124" t="str">
        <f>IF($AO103,IF(AND($I103&lt;&gt;"",$I103&lt;&gt;0),ROUND(ROUND($I103,3)*Cenas!$B$50*Cenas!B$55,2),0),"")</f>
        <v/>
      </c>
      <c r="L103" s="124" t="str">
        <f>IF($AO103,IF(AND($I103&lt;&gt;"",$I103&lt;&gt;0),ROUND(ROUND($I103,3)*Cenas!$B$50*Cenas!C$55,2),0),"")</f>
        <v/>
      </c>
      <c r="M103" s="124" t="str">
        <f>IF($AO103,IF(AND($I103&lt;&gt;"",$I103&lt;&gt;0),ROUND(ROUND($I103,3)*Cenas!$B$50*Cenas!D$55,2),0),"")</f>
        <v/>
      </c>
      <c r="N103" s="124" t="str">
        <f>IF($AO103,IF(AND($I103&lt;&gt;"",$I103&lt;&gt;0),ROUND(ROUND($I103,3)*Cenas!$B$50*Cenas!E$55,2),0),"")</f>
        <v/>
      </c>
      <c r="O103" s="124" t="str">
        <f>IF($AO103,IF(AND($I103&lt;&gt;"",$I103&lt;&gt;0),ROUND(ROUND($I103,3)*Cenas!$B$50*Cenas!F$55,2),0),"")</f>
        <v/>
      </c>
      <c r="P103" s="124" t="str">
        <f>IF($AO103,IF(AND($I103&lt;&gt;"",$I103&lt;&gt;0),ROUND(ROUND($I103,3)*Cenas!$B$50*Cenas!G$55,2),0),"")</f>
        <v/>
      </c>
      <c r="Q103" s="124" t="str">
        <f>IF($AO103,IF(AND($I103&lt;&gt;"",$I103&lt;&gt;0),ROUND(ROUND($I103,3)*Cenas!$B$50*Cenas!H$55,2),0),"")</f>
        <v/>
      </c>
      <c r="R103" s="124" t="str">
        <f>IF($AO103,IF(AND($I103&lt;&gt;"",$I103&lt;&gt;0),ROUND(ROUND($I103,3)*Cenas!$B$50*Cenas!I$55,2),0),"")</f>
        <v/>
      </c>
      <c r="S103" s="124" t="str">
        <f>IF($AO103,IF(AND($I103&lt;&gt;"",$I103&lt;&gt;0),ROUND(ROUND($I103,3)*Cenas!$B$50*Cenas!J$55,2),0),"")</f>
        <v/>
      </c>
      <c r="T103" s="124" t="str">
        <f>IF($AO103,IF(AND($I103&lt;&gt;"",$I103&lt;&gt;0),ROUND(ROUND($I103,3)*Cenas!$B$50*Cenas!K$55,2),0),"")</f>
        <v/>
      </c>
      <c r="U103" s="124" t="str">
        <f>IF($AO103,IF(AND($I103&lt;&gt;"",$I103&lt;&gt;0),ROUND(ROUND($I103,3)*Cenas!$B$50*Cenas!L$55,2),0),"")</f>
        <v/>
      </c>
      <c r="V103" s="124" t="str">
        <f>IF($AO103,IF(AND($I103&lt;&gt;"",$I103&lt;&gt;0),ROUND(ROUND($I103,3)*Cenas!$B$50*Cenas!M$55,2),0),"")</f>
        <v/>
      </c>
      <c r="W103" s="124" t="str">
        <f>IF($AO103,IF(AND($I103&lt;&gt;"",$I103&lt;&gt;0),ROUND(ROUND($I103,3)*Cenas!$B$50*Cenas!N$55,2),0),"")</f>
        <v/>
      </c>
      <c r="X103" s="124" t="str">
        <f>IF($AO103,IF(AND($I103&lt;&gt;"",$I103&lt;&gt;0),ROUND(ROUND($I103,3)*Cenas!$B$50*Cenas!O$55,2),0),"")</f>
        <v/>
      </c>
      <c r="Y103" s="124" t="str">
        <f>IF($AO103,IF(AND($I103&lt;&gt;"",$I103&lt;&gt;0),ROUND(ROUND($I103,3)*Cenas!$B$50*Cenas!P$55,2),0),"")</f>
        <v/>
      </c>
      <c r="Z103" s="124" t="str">
        <f>IF($AO103,IF(AND($I103&lt;&gt;"",$I103&lt;&gt;0),ROUND(ROUND($I103,3)*Cenas!$B$50*Cenas!Q$55,2),0),"")</f>
        <v/>
      </c>
      <c r="AA103" s="124" t="str">
        <f>IF($AO103,IF(AND($I103&lt;&gt;"",$I103&lt;&gt;0),ROUND(ROUND($I103,3)*Cenas!$B$50*Cenas!R$55,2),0),"")</f>
        <v/>
      </c>
      <c r="AB103" s="124" t="str">
        <f>IF($AO103,IF(AND($I103&lt;&gt;"",$I103&lt;&gt;0),ROUND(ROUND($I103,3)*Cenas!$B$50*Cenas!S$55,2),0),"")</f>
        <v/>
      </c>
      <c r="AC103" s="124" t="str">
        <f>IF($AO103,IF(AND($I103&lt;&gt;"",$I103&lt;&gt;0),ROUND(ROUND($I103,3)*Cenas!$B$50*Cenas!T$55,2),0),"")</f>
        <v/>
      </c>
      <c r="AD103" s="124" t="str">
        <f>IF($AO103,IF(AND($I103&lt;&gt;"",$I103&lt;&gt;0),ROUND(ROUND($I103,3)*Cenas!$B$50*Cenas!U$55,2),0),"")</f>
        <v/>
      </c>
      <c r="AE103" s="124" t="str">
        <f>IF($AO103,IF(AND($I103&lt;&gt;"",$I103&lt;&gt;0),ROUND(ROUND($I103,3)*Cenas!$B$50*Cenas!V$55,2),0),"")</f>
        <v/>
      </c>
      <c r="AF103" s="147" t="str">
        <f>IF($AO103,IF(AND($I103&lt;&gt;"",$I103&lt;&gt;0),ROUND(ROUND($I103,3)*Cenas!$B$50*Cenas!W$55,2),0),"")</f>
        <v/>
      </c>
      <c r="AH103" t="b">
        <f t="shared" si="12"/>
        <v>1</v>
      </c>
      <c r="AI103" t="b">
        <f t="shared" si="13"/>
        <v>1</v>
      </c>
      <c r="AJ103" t="e">
        <f>OR(AND(AH103,AI103,#REF!&gt;=0.74*'Daļu izvēle'!J98),NOT(AL103))</f>
        <v>#REF!</v>
      </c>
      <c r="AK103" t="e">
        <f t="shared" si="14"/>
        <v>#REF!</v>
      </c>
      <c r="AL103" t="b">
        <f>AND($A103="x",NOT(ISBLANK('Daļu izvēle'!AI98)))</f>
        <v>0</v>
      </c>
      <c r="AM103" t="b">
        <f t="shared" si="10"/>
        <v>1</v>
      </c>
      <c r="AO103" s="56" t="b">
        <f>AND($A103="x",'Daļu izvēle'!AI98&lt;&gt;"",'Daļu izvēle'!AI98&lt;&gt;0)</f>
        <v>0</v>
      </c>
      <c r="AP103" s="56" t="b">
        <f t="shared" si="15"/>
        <v>0</v>
      </c>
      <c r="AQ103" s="56" t="b">
        <f t="shared" si="16"/>
        <v>1</v>
      </c>
    </row>
    <row r="104" spans="1:43" hidden="1" x14ac:dyDescent="0.3">
      <c r="A104" s="324" t="str">
        <f>SUBSTITUTE('Daļu izvēle'!A99,"0","")</f>
        <v/>
      </c>
      <c r="B104" s="365">
        <f>'Daļu izvēle'!B99</f>
        <v>91</v>
      </c>
      <c r="C104" s="365" t="str">
        <f>'Daļu izvēle'!C99</f>
        <v>Dienvidlatgale</v>
      </c>
      <c r="D104" s="366" t="str">
        <f>'Daļu izvēle'!D99</f>
        <v>Sventes</v>
      </c>
      <c r="E104" s="511">
        <f>'Daļu izvēle'!AI99</f>
        <v>0</v>
      </c>
      <c r="F104" s="511">
        <f>'Daļu izvēle'!AJ99</f>
        <v>0</v>
      </c>
      <c r="G104" s="131">
        <f>'Daļu izvēle'!AK99</f>
        <v>0</v>
      </c>
      <c r="H104" s="132">
        <f>'Daļu izvēle'!AL99</f>
        <v>0</v>
      </c>
      <c r="I104" s="343"/>
      <c r="J104" s="509">
        <f t="shared" si="11"/>
        <v>0</v>
      </c>
      <c r="K104" s="124" t="str">
        <f>IF($AO104,IF(AND($I104&lt;&gt;"",$I104&lt;&gt;0),ROUND(ROUND($I104,3)*Cenas!$B$50*Cenas!B$55,2),0),"")</f>
        <v/>
      </c>
      <c r="L104" s="124" t="str">
        <f>IF($AO104,IF(AND($I104&lt;&gt;"",$I104&lt;&gt;0),ROUND(ROUND($I104,3)*Cenas!$B$50*Cenas!C$55,2),0),"")</f>
        <v/>
      </c>
      <c r="M104" s="124" t="str">
        <f>IF($AO104,IF(AND($I104&lt;&gt;"",$I104&lt;&gt;0),ROUND(ROUND($I104,3)*Cenas!$B$50*Cenas!D$55,2),0),"")</f>
        <v/>
      </c>
      <c r="N104" s="124" t="str">
        <f>IF($AO104,IF(AND($I104&lt;&gt;"",$I104&lt;&gt;0),ROUND(ROUND($I104,3)*Cenas!$B$50*Cenas!E$55,2),0),"")</f>
        <v/>
      </c>
      <c r="O104" s="124" t="str">
        <f>IF($AO104,IF(AND($I104&lt;&gt;"",$I104&lt;&gt;0),ROUND(ROUND($I104,3)*Cenas!$B$50*Cenas!F$55,2),0),"")</f>
        <v/>
      </c>
      <c r="P104" s="124" t="str">
        <f>IF($AO104,IF(AND($I104&lt;&gt;"",$I104&lt;&gt;0),ROUND(ROUND($I104,3)*Cenas!$B$50*Cenas!G$55,2),0),"")</f>
        <v/>
      </c>
      <c r="Q104" s="124" t="str">
        <f>IF($AO104,IF(AND($I104&lt;&gt;"",$I104&lt;&gt;0),ROUND(ROUND($I104,3)*Cenas!$B$50*Cenas!H$55,2),0),"")</f>
        <v/>
      </c>
      <c r="R104" s="124" t="str">
        <f>IF($AO104,IF(AND($I104&lt;&gt;"",$I104&lt;&gt;0),ROUND(ROUND($I104,3)*Cenas!$B$50*Cenas!I$55,2),0),"")</f>
        <v/>
      </c>
      <c r="S104" s="124" t="str">
        <f>IF($AO104,IF(AND($I104&lt;&gt;"",$I104&lt;&gt;0),ROUND(ROUND($I104,3)*Cenas!$B$50*Cenas!J$55,2),0),"")</f>
        <v/>
      </c>
      <c r="T104" s="124" t="str">
        <f>IF($AO104,IF(AND($I104&lt;&gt;"",$I104&lt;&gt;0),ROUND(ROUND($I104,3)*Cenas!$B$50*Cenas!K$55,2),0),"")</f>
        <v/>
      </c>
      <c r="U104" s="124" t="str">
        <f>IF($AO104,IF(AND($I104&lt;&gt;"",$I104&lt;&gt;0),ROUND(ROUND($I104,3)*Cenas!$B$50*Cenas!L$55,2),0),"")</f>
        <v/>
      </c>
      <c r="V104" s="124" t="str">
        <f>IF($AO104,IF(AND($I104&lt;&gt;"",$I104&lt;&gt;0),ROUND(ROUND($I104,3)*Cenas!$B$50*Cenas!M$55,2),0),"")</f>
        <v/>
      </c>
      <c r="W104" s="124" t="str">
        <f>IF($AO104,IF(AND($I104&lt;&gt;"",$I104&lt;&gt;0),ROUND(ROUND($I104,3)*Cenas!$B$50*Cenas!N$55,2),0),"")</f>
        <v/>
      </c>
      <c r="X104" s="124" t="str">
        <f>IF($AO104,IF(AND($I104&lt;&gt;"",$I104&lt;&gt;0),ROUND(ROUND($I104,3)*Cenas!$B$50*Cenas!O$55,2),0),"")</f>
        <v/>
      </c>
      <c r="Y104" s="124" t="str">
        <f>IF($AO104,IF(AND($I104&lt;&gt;"",$I104&lt;&gt;0),ROUND(ROUND($I104,3)*Cenas!$B$50*Cenas!P$55,2),0),"")</f>
        <v/>
      </c>
      <c r="Z104" s="124" t="str">
        <f>IF($AO104,IF(AND($I104&lt;&gt;"",$I104&lt;&gt;0),ROUND(ROUND($I104,3)*Cenas!$B$50*Cenas!Q$55,2),0),"")</f>
        <v/>
      </c>
      <c r="AA104" s="124" t="str">
        <f>IF($AO104,IF(AND($I104&lt;&gt;"",$I104&lt;&gt;0),ROUND(ROUND($I104,3)*Cenas!$B$50*Cenas!R$55,2),0),"")</f>
        <v/>
      </c>
      <c r="AB104" s="124" t="str">
        <f>IF($AO104,IF(AND($I104&lt;&gt;"",$I104&lt;&gt;0),ROUND(ROUND($I104,3)*Cenas!$B$50*Cenas!S$55,2),0),"")</f>
        <v/>
      </c>
      <c r="AC104" s="124" t="str">
        <f>IF($AO104,IF(AND($I104&lt;&gt;"",$I104&lt;&gt;0),ROUND(ROUND($I104,3)*Cenas!$B$50*Cenas!T$55,2),0),"")</f>
        <v/>
      </c>
      <c r="AD104" s="124" t="str">
        <f>IF($AO104,IF(AND($I104&lt;&gt;"",$I104&lt;&gt;0),ROUND(ROUND($I104,3)*Cenas!$B$50*Cenas!U$55,2),0),"")</f>
        <v/>
      </c>
      <c r="AE104" s="124" t="str">
        <f>IF($AO104,IF(AND($I104&lt;&gt;"",$I104&lt;&gt;0),ROUND(ROUND($I104,3)*Cenas!$B$50*Cenas!V$55,2),0),"")</f>
        <v/>
      </c>
      <c r="AF104" s="147" t="str">
        <f>IF($AO104,IF(AND($I104&lt;&gt;"",$I104&lt;&gt;0),ROUND(ROUND($I104,3)*Cenas!$B$50*Cenas!W$55,2),0),"")</f>
        <v/>
      </c>
      <c r="AH104" t="b">
        <f t="shared" si="12"/>
        <v>1</v>
      </c>
      <c r="AI104" t="b">
        <f t="shared" si="13"/>
        <v>1</v>
      </c>
      <c r="AJ104" t="e">
        <f>OR(AND(AH104,AI104,#REF!&gt;=0.74*'Daļu izvēle'!J99),NOT(AL104))</f>
        <v>#REF!</v>
      </c>
      <c r="AK104" t="e">
        <f t="shared" si="14"/>
        <v>#REF!</v>
      </c>
      <c r="AL104" t="b">
        <f>AND($A104="x",NOT(ISBLANK('Daļu izvēle'!AI99)))</f>
        <v>0</v>
      </c>
      <c r="AM104" t="b">
        <f t="shared" si="10"/>
        <v>1</v>
      </c>
      <c r="AO104" s="56" t="b">
        <f>AND($A104="x",'Daļu izvēle'!AI99&lt;&gt;"",'Daļu izvēle'!AI99&lt;&gt;0)</f>
        <v>0</v>
      </c>
      <c r="AP104" s="56" t="b">
        <f t="shared" si="15"/>
        <v>0</v>
      </c>
      <c r="AQ104" s="56" t="b">
        <f t="shared" si="16"/>
        <v>1</v>
      </c>
    </row>
    <row r="105" spans="1:43" hidden="1" x14ac:dyDescent="0.3">
      <c r="A105" s="324" t="str">
        <f>SUBSTITUTE('Daļu izvēle'!A100,"0","")</f>
        <v/>
      </c>
      <c r="B105" s="365">
        <f>'Daļu izvēle'!B100</f>
        <v>92</v>
      </c>
      <c r="C105" s="365" t="str">
        <f>'Daļu izvēle'!C100</f>
        <v>Dienvidlatgale</v>
      </c>
      <c r="D105" s="366" t="str">
        <f>'Daļu izvēle'!D100</f>
        <v>Sventes</v>
      </c>
      <c r="E105" s="511">
        <f>'Daļu izvēle'!AI100</f>
        <v>0</v>
      </c>
      <c r="F105" s="511">
        <f>'Daļu izvēle'!AJ100</f>
        <v>0</v>
      </c>
      <c r="G105" s="131">
        <f>'Daļu izvēle'!AK100</f>
        <v>0</v>
      </c>
      <c r="H105" s="132">
        <f>'Daļu izvēle'!AL100</f>
        <v>0</v>
      </c>
      <c r="I105" s="343"/>
      <c r="J105" s="509">
        <f t="shared" si="11"/>
        <v>0</v>
      </c>
      <c r="K105" s="124" t="str">
        <f>IF($AO105,IF(AND($I105&lt;&gt;"",$I105&lt;&gt;0),ROUND(ROUND($I105,3)*Cenas!$B$50*Cenas!B$55,2),0),"")</f>
        <v/>
      </c>
      <c r="L105" s="124" t="str">
        <f>IF($AO105,IF(AND($I105&lt;&gt;"",$I105&lt;&gt;0),ROUND(ROUND($I105,3)*Cenas!$B$50*Cenas!C$55,2),0),"")</f>
        <v/>
      </c>
      <c r="M105" s="124" t="str">
        <f>IF($AO105,IF(AND($I105&lt;&gt;"",$I105&lt;&gt;0),ROUND(ROUND($I105,3)*Cenas!$B$50*Cenas!D$55,2),0),"")</f>
        <v/>
      </c>
      <c r="N105" s="124" t="str">
        <f>IF($AO105,IF(AND($I105&lt;&gt;"",$I105&lt;&gt;0),ROUND(ROUND($I105,3)*Cenas!$B$50*Cenas!E$55,2),0),"")</f>
        <v/>
      </c>
      <c r="O105" s="124" t="str">
        <f>IF($AO105,IF(AND($I105&lt;&gt;"",$I105&lt;&gt;0),ROUND(ROUND($I105,3)*Cenas!$B$50*Cenas!F$55,2),0),"")</f>
        <v/>
      </c>
      <c r="P105" s="124" t="str">
        <f>IF($AO105,IF(AND($I105&lt;&gt;"",$I105&lt;&gt;0),ROUND(ROUND($I105,3)*Cenas!$B$50*Cenas!G$55,2),0),"")</f>
        <v/>
      </c>
      <c r="Q105" s="124" t="str">
        <f>IF($AO105,IF(AND($I105&lt;&gt;"",$I105&lt;&gt;0),ROUND(ROUND($I105,3)*Cenas!$B$50*Cenas!H$55,2),0),"")</f>
        <v/>
      </c>
      <c r="R105" s="124" t="str">
        <f>IF($AO105,IF(AND($I105&lt;&gt;"",$I105&lt;&gt;0),ROUND(ROUND($I105,3)*Cenas!$B$50*Cenas!I$55,2),0),"")</f>
        <v/>
      </c>
      <c r="S105" s="124" t="str">
        <f>IF($AO105,IF(AND($I105&lt;&gt;"",$I105&lt;&gt;0),ROUND(ROUND($I105,3)*Cenas!$B$50*Cenas!J$55,2),0),"")</f>
        <v/>
      </c>
      <c r="T105" s="124" t="str">
        <f>IF($AO105,IF(AND($I105&lt;&gt;"",$I105&lt;&gt;0),ROUND(ROUND($I105,3)*Cenas!$B$50*Cenas!K$55,2),0),"")</f>
        <v/>
      </c>
      <c r="U105" s="124" t="str">
        <f>IF($AO105,IF(AND($I105&lt;&gt;"",$I105&lt;&gt;0),ROUND(ROUND($I105,3)*Cenas!$B$50*Cenas!L$55,2),0),"")</f>
        <v/>
      </c>
      <c r="V105" s="124" t="str">
        <f>IF($AO105,IF(AND($I105&lt;&gt;"",$I105&lt;&gt;0),ROUND(ROUND($I105,3)*Cenas!$B$50*Cenas!M$55,2),0),"")</f>
        <v/>
      </c>
      <c r="W105" s="124" t="str">
        <f>IF($AO105,IF(AND($I105&lt;&gt;"",$I105&lt;&gt;0),ROUND(ROUND($I105,3)*Cenas!$B$50*Cenas!N$55,2),0),"")</f>
        <v/>
      </c>
      <c r="X105" s="124" t="str">
        <f>IF($AO105,IF(AND($I105&lt;&gt;"",$I105&lt;&gt;0),ROUND(ROUND($I105,3)*Cenas!$B$50*Cenas!O$55,2),0),"")</f>
        <v/>
      </c>
      <c r="Y105" s="124" t="str">
        <f>IF($AO105,IF(AND($I105&lt;&gt;"",$I105&lt;&gt;0),ROUND(ROUND($I105,3)*Cenas!$B$50*Cenas!P$55,2),0),"")</f>
        <v/>
      </c>
      <c r="Z105" s="124" t="str">
        <f>IF($AO105,IF(AND($I105&lt;&gt;"",$I105&lt;&gt;0),ROUND(ROUND($I105,3)*Cenas!$B$50*Cenas!Q$55,2),0),"")</f>
        <v/>
      </c>
      <c r="AA105" s="124" t="str">
        <f>IF($AO105,IF(AND($I105&lt;&gt;"",$I105&lt;&gt;0),ROUND(ROUND($I105,3)*Cenas!$B$50*Cenas!R$55,2),0),"")</f>
        <v/>
      </c>
      <c r="AB105" s="124" t="str">
        <f>IF($AO105,IF(AND($I105&lt;&gt;"",$I105&lt;&gt;0),ROUND(ROUND($I105,3)*Cenas!$B$50*Cenas!S$55,2),0),"")</f>
        <v/>
      </c>
      <c r="AC105" s="124" t="str">
        <f>IF($AO105,IF(AND($I105&lt;&gt;"",$I105&lt;&gt;0),ROUND(ROUND($I105,3)*Cenas!$B$50*Cenas!T$55,2),0),"")</f>
        <v/>
      </c>
      <c r="AD105" s="124" t="str">
        <f>IF($AO105,IF(AND($I105&lt;&gt;"",$I105&lt;&gt;0),ROUND(ROUND($I105,3)*Cenas!$B$50*Cenas!U$55,2),0),"")</f>
        <v/>
      </c>
      <c r="AE105" s="124" t="str">
        <f>IF($AO105,IF(AND($I105&lt;&gt;"",$I105&lt;&gt;0),ROUND(ROUND($I105,3)*Cenas!$B$50*Cenas!V$55,2),0),"")</f>
        <v/>
      </c>
      <c r="AF105" s="147" t="str">
        <f>IF($AO105,IF(AND($I105&lt;&gt;"",$I105&lt;&gt;0),ROUND(ROUND($I105,3)*Cenas!$B$50*Cenas!W$55,2),0),"")</f>
        <v/>
      </c>
      <c r="AH105" t="b">
        <f t="shared" si="12"/>
        <v>1</v>
      </c>
      <c r="AI105" t="b">
        <f t="shared" si="13"/>
        <v>1</v>
      </c>
      <c r="AJ105" t="e">
        <f>OR(AND(AH105,AI105,#REF!&gt;=0.74*'Daļu izvēle'!J100),NOT(AL105))</f>
        <v>#REF!</v>
      </c>
      <c r="AK105" t="e">
        <f t="shared" si="14"/>
        <v>#REF!</v>
      </c>
      <c r="AL105" t="b">
        <f>AND($A105="x",NOT(ISBLANK('Daļu izvēle'!AI100)))</f>
        <v>0</v>
      </c>
      <c r="AM105" t="b">
        <f t="shared" si="10"/>
        <v>1</v>
      </c>
      <c r="AO105" s="56" t="b">
        <f>AND($A105="x",'Daļu izvēle'!AI100&lt;&gt;"",'Daļu izvēle'!AI100&lt;&gt;0)</f>
        <v>0</v>
      </c>
      <c r="AP105" s="56" t="b">
        <f t="shared" si="15"/>
        <v>0</v>
      </c>
      <c r="AQ105" s="56" t="b">
        <f t="shared" si="16"/>
        <v>1</v>
      </c>
    </row>
    <row r="106" spans="1:43" hidden="1" x14ac:dyDescent="0.3">
      <c r="A106" s="324" t="str">
        <f>SUBSTITUTE('Daļu izvēle'!A101,"0","")</f>
        <v/>
      </c>
      <c r="B106" s="365">
        <f>'Daļu izvēle'!B101</f>
        <v>93</v>
      </c>
      <c r="C106" s="365" t="str">
        <f>'Daļu izvēle'!C101</f>
        <v>Dienvidlatgale</v>
      </c>
      <c r="D106" s="366" t="str">
        <f>'Daļu izvēle'!D101</f>
        <v>Sventes</v>
      </c>
      <c r="E106" s="511">
        <f>'Daļu izvēle'!AI101</f>
        <v>0</v>
      </c>
      <c r="F106" s="511">
        <f>'Daļu izvēle'!AJ101</f>
        <v>0</v>
      </c>
      <c r="G106" s="131">
        <f>'Daļu izvēle'!AK101</f>
        <v>0</v>
      </c>
      <c r="H106" s="132">
        <f>'Daļu izvēle'!AL101</f>
        <v>0</v>
      </c>
      <c r="I106" s="343"/>
      <c r="J106" s="509">
        <f t="shared" si="11"/>
        <v>0</v>
      </c>
      <c r="K106" s="124" t="str">
        <f>IF($AO106,IF(AND($I106&lt;&gt;"",$I106&lt;&gt;0),ROUND(ROUND($I106,3)*Cenas!$B$50*Cenas!B$55,2),0),"")</f>
        <v/>
      </c>
      <c r="L106" s="124" t="str">
        <f>IF($AO106,IF(AND($I106&lt;&gt;"",$I106&lt;&gt;0),ROUND(ROUND($I106,3)*Cenas!$B$50*Cenas!C$55,2),0),"")</f>
        <v/>
      </c>
      <c r="M106" s="124" t="str">
        <f>IF($AO106,IF(AND($I106&lt;&gt;"",$I106&lt;&gt;0),ROUND(ROUND($I106,3)*Cenas!$B$50*Cenas!D$55,2),0),"")</f>
        <v/>
      </c>
      <c r="N106" s="124" t="str">
        <f>IF($AO106,IF(AND($I106&lt;&gt;"",$I106&lt;&gt;0),ROUND(ROUND($I106,3)*Cenas!$B$50*Cenas!E$55,2),0),"")</f>
        <v/>
      </c>
      <c r="O106" s="124" t="str">
        <f>IF($AO106,IF(AND($I106&lt;&gt;"",$I106&lt;&gt;0),ROUND(ROUND($I106,3)*Cenas!$B$50*Cenas!F$55,2),0),"")</f>
        <v/>
      </c>
      <c r="P106" s="124" t="str">
        <f>IF($AO106,IF(AND($I106&lt;&gt;"",$I106&lt;&gt;0),ROUND(ROUND($I106,3)*Cenas!$B$50*Cenas!G$55,2),0),"")</f>
        <v/>
      </c>
      <c r="Q106" s="124" t="str">
        <f>IF($AO106,IF(AND($I106&lt;&gt;"",$I106&lt;&gt;0),ROUND(ROUND($I106,3)*Cenas!$B$50*Cenas!H$55,2),0),"")</f>
        <v/>
      </c>
      <c r="R106" s="124" t="str">
        <f>IF($AO106,IF(AND($I106&lt;&gt;"",$I106&lt;&gt;0),ROUND(ROUND($I106,3)*Cenas!$B$50*Cenas!I$55,2),0),"")</f>
        <v/>
      </c>
      <c r="S106" s="124" t="str">
        <f>IF($AO106,IF(AND($I106&lt;&gt;"",$I106&lt;&gt;0),ROUND(ROUND($I106,3)*Cenas!$B$50*Cenas!J$55,2),0),"")</f>
        <v/>
      </c>
      <c r="T106" s="124" t="str">
        <f>IF($AO106,IF(AND($I106&lt;&gt;"",$I106&lt;&gt;0),ROUND(ROUND($I106,3)*Cenas!$B$50*Cenas!K$55,2),0),"")</f>
        <v/>
      </c>
      <c r="U106" s="124" t="str">
        <f>IF($AO106,IF(AND($I106&lt;&gt;"",$I106&lt;&gt;0),ROUND(ROUND($I106,3)*Cenas!$B$50*Cenas!L$55,2),0),"")</f>
        <v/>
      </c>
      <c r="V106" s="124" t="str">
        <f>IF($AO106,IF(AND($I106&lt;&gt;"",$I106&lt;&gt;0),ROUND(ROUND($I106,3)*Cenas!$B$50*Cenas!M$55,2),0),"")</f>
        <v/>
      </c>
      <c r="W106" s="124" t="str">
        <f>IF($AO106,IF(AND($I106&lt;&gt;"",$I106&lt;&gt;0),ROUND(ROUND($I106,3)*Cenas!$B$50*Cenas!N$55,2),0),"")</f>
        <v/>
      </c>
      <c r="X106" s="124" t="str">
        <f>IF($AO106,IF(AND($I106&lt;&gt;"",$I106&lt;&gt;0),ROUND(ROUND($I106,3)*Cenas!$B$50*Cenas!O$55,2),0),"")</f>
        <v/>
      </c>
      <c r="Y106" s="124" t="str">
        <f>IF($AO106,IF(AND($I106&lt;&gt;"",$I106&lt;&gt;0),ROUND(ROUND($I106,3)*Cenas!$B$50*Cenas!P$55,2),0),"")</f>
        <v/>
      </c>
      <c r="Z106" s="124" t="str">
        <f>IF($AO106,IF(AND($I106&lt;&gt;"",$I106&lt;&gt;0),ROUND(ROUND($I106,3)*Cenas!$B$50*Cenas!Q$55,2),0),"")</f>
        <v/>
      </c>
      <c r="AA106" s="124" t="str">
        <f>IF($AO106,IF(AND($I106&lt;&gt;"",$I106&lt;&gt;0),ROUND(ROUND($I106,3)*Cenas!$B$50*Cenas!R$55,2),0),"")</f>
        <v/>
      </c>
      <c r="AB106" s="124" t="str">
        <f>IF($AO106,IF(AND($I106&lt;&gt;"",$I106&lt;&gt;0),ROUND(ROUND($I106,3)*Cenas!$B$50*Cenas!S$55,2),0),"")</f>
        <v/>
      </c>
      <c r="AC106" s="124" t="str">
        <f>IF($AO106,IF(AND($I106&lt;&gt;"",$I106&lt;&gt;0),ROUND(ROUND($I106,3)*Cenas!$B$50*Cenas!T$55,2),0),"")</f>
        <v/>
      </c>
      <c r="AD106" s="124" t="str">
        <f>IF($AO106,IF(AND($I106&lt;&gt;"",$I106&lt;&gt;0),ROUND(ROUND($I106,3)*Cenas!$B$50*Cenas!U$55,2),0),"")</f>
        <v/>
      </c>
      <c r="AE106" s="124" t="str">
        <f>IF($AO106,IF(AND($I106&lt;&gt;"",$I106&lt;&gt;0),ROUND(ROUND($I106,3)*Cenas!$B$50*Cenas!V$55,2),0),"")</f>
        <v/>
      </c>
      <c r="AF106" s="147" t="str">
        <f>IF($AO106,IF(AND($I106&lt;&gt;"",$I106&lt;&gt;0),ROUND(ROUND($I106,3)*Cenas!$B$50*Cenas!W$55,2),0),"")</f>
        <v/>
      </c>
      <c r="AH106" t="b">
        <f t="shared" si="12"/>
        <v>1</v>
      </c>
      <c r="AI106" t="b">
        <f t="shared" si="13"/>
        <v>1</v>
      </c>
      <c r="AJ106" t="e">
        <f>OR(AND(AH106,AI106,#REF!&gt;=0.74*'Daļu izvēle'!J101),NOT(AL106))</f>
        <v>#REF!</v>
      </c>
      <c r="AK106" t="e">
        <f t="shared" si="14"/>
        <v>#REF!</v>
      </c>
      <c r="AL106" t="b">
        <f>AND($A106="x",NOT(ISBLANK('Daļu izvēle'!AI101)))</f>
        <v>0</v>
      </c>
      <c r="AM106" t="b">
        <f t="shared" si="10"/>
        <v>1</v>
      </c>
      <c r="AO106" s="56" t="b">
        <f>AND($A106="x",'Daļu izvēle'!AI101&lt;&gt;"",'Daļu izvēle'!AI101&lt;&gt;0)</f>
        <v>0</v>
      </c>
      <c r="AP106" s="56" t="b">
        <f t="shared" si="15"/>
        <v>0</v>
      </c>
      <c r="AQ106" s="56" t="b">
        <f t="shared" si="16"/>
        <v>1</v>
      </c>
    </row>
    <row r="107" spans="1:43" hidden="1" x14ac:dyDescent="0.3">
      <c r="A107" s="324" t="str">
        <f>SUBSTITUTE('Daļu izvēle'!A102,"0","")</f>
        <v/>
      </c>
      <c r="B107" s="365">
        <f>'Daļu izvēle'!B102</f>
        <v>94</v>
      </c>
      <c r="C107" s="365" t="str">
        <f>'Daļu izvēle'!C102</f>
        <v>Rietumvidzeme</v>
      </c>
      <c r="D107" s="366" t="str">
        <f>'Daļu izvēle'!D102</f>
        <v>Salacgrīvas</v>
      </c>
      <c r="E107" s="511">
        <f>'Daļu izvēle'!AI102</f>
        <v>0</v>
      </c>
      <c r="F107" s="511">
        <f>'Daļu izvēle'!AJ102</f>
        <v>0</v>
      </c>
      <c r="G107" s="131">
        <f>'Daļu izvēle'!AK102</f>
        <v>0</v>
      </c>
      <c r="H107" s="132">
        <f>'Daļu izvēle'!AL102</f>
        <v>0</v>
      </c>
      <c r="I107" s="343"/>
      <c r="J107" s="509">
        <f t="shared" si="11"/>
        <v>0</v>
      </c>
      <c r="K107" s="124" t="str">
        <f>IF($AO107,IF(AND($I107&lt;&gt;"",$I107&lt;&gt;0),ROUND(ROUND($I107,3)*Cenas!$B$50*Cenas!B$55,2),0),"")</f>
        <v/>
      </c>
      <c r="L107" s="124" t="str">
        <f>IF($AO107,IF(AND($I107&lt;&gt;"",$I107&lt;&gt;0),ROUND(ROUND($I107,3)*Cenas!$B$50*Cenas!C$55,2),0),"")</f>
        <v/>
      </c>
      <c r="M107" s="124" t="str">
        <f>IF($AO107,IF(AND($I107&lt;&gt;"",$I107&lt;&gt;0),ROUND(ROUND($I107,3)*Cenas!$B$50*Cenas!D$55,2),0),"")</f>
        <v/>
      </c>
      <c r="N107" s="124" t="str">
        <f>IF($AO107,IF(AND($I107&lt;&gt;"",$I107&lt;&gt;0),ROUND(ROUND($I107,3)*Cenas!$B$50*Cenas!E$55,2),0),"")</f>
        <v/>
      </c>
      <c r="O107" s="124" t="str">
        <f>IF($AO107,IF(AND($I107&lt;&gt;"",$I107&lt;&gt;0),ROUND(ROUND($I107,3)*Cenas!$B$50*Cenas!F$55,2),0),"")</f>
        <v/>
      </c>
      <c r="P107" s="124" t="str">
        <f>IF($AO107,IF(AND($I107&lt;&gt;"",$I107&lt;&gt;0),ROUND(ROUND($I107,3)*Cenas!$B$50*Cenas!G$55,2),0),"")</f>
        <v/>
      </c>
      <c r="Q107" s="124" t="str">
        <f>IF($AO107,IF(AND($I107&lt;&gt;"",$I107&lt;&gt;0),ROUND(ROUND($I107,3)*Cenas!$B$50*Cenas!H$55,2),0),"")</f>
        <v/>
      </c>
      <c r="R107" s="124" t="str">
        <f>IF($AO107,IF(AND($I107&lt;&gt;"",$I107&lt;&gt;0),ROUND(ROUND($I107,3)*Cenas!$B$50*Cenas!I$55,2),0),"")</f>
        <v/>
      </c>
      <c r="S107" s="124" t="str">
        <f>IF($AO107,IF(AND($I107&lt;&gt;"",$I107&lt;&gt;0),ROUND(ROUND($I107,3)*Cenas!$B$50*Cenas!J$55,2),0),"")</f>
        <v/>
      </c>
      <c r="T107" s="124" t="str">
        <f>IF($AO107,IF(AND($I107&lt;&gt;"",$I107&lt;&gt;0),ROUND(ROUND($I107,3)*Cenas!$B$50*Cenas!K$55,2),0),"")</f>
        <v/>
      </c>
      <c r="U107" s="124" t="str">
        <f>IF($AO107,IF(AND($I107&lt;&gt;"",$I107&lt;&gt;0),ROUND(ROUND($I107,3)*Cenas!$B$50*Cenas!L$55,2),0),"")</f>
        <v/>
      </c>
      <c r="V107" s="124" t="str">
        <f>IF($AO107,IF(AND($I107&lt;&gt;"",$I107&lt;&gt;0),ROUND(ROUND($I107,3)*Cenas!$B$50*Cenas!M$55,2),0),"")</f>
        <v/>
      </c>
      <c r="W107" s="124" t="str">
        <f>IF($AO107,IF(AND($I107&lt;&gt;"",$I107&lt;&gt;0),ROUND(ROUND($I107,3)*Cenas!$B$50*Cenas!N$55,2),0),"")</f>
        <v/>
      </c>
      <c r="X107" s="124" t="str">
        <f>IF($AO107,IF(AND($I107&lt;&gt;"",$I107&lt;&gt;0),ROUND(ROUND($I107,3)*Cenas!$B$50*Cenas!O$55,2),0),"")</f>
        <v/>
      </c>
      <c r="Y107" s="124" t="str">
        <f>IF($AO107,IF(AND($I107&lt;&gt;"",$I107&lt;&gt;0),ROUND(ROUND($I107,3)*Cenas!$B$50*Cenas!P$55,2),0),"")</f>
        <v/>
      </c>
      <c r="Z107" s="124" t="str">
        <f>IF($AO107,IF(AND($I107&lt;&gt;"",$I107&lt;&gt;0),ROUND(ROUND($I107,3)*Cenas!$B$50*Cenas!Q$55,2),0),"")</f>
        <v/>
      </c>
      <c r="AA107" s="124" t="str">
        <f>IF($AO107,IF(AND($I107&lt;&gt;"",$I107&lt;&gt;0),ROUND(ROUND($I107,3)*Cenas!$B$50*Cenas!R$55,2),0),"")</f>
        <v/>
      </c>
      <c r="AB107" s="124" t="str">
        <f>IF($AO107,IF(AND($I107&lt;&gt;"",$I107&lt;&gt;0),ROUND(ROUND($I107,3)*Cenas!$B$50*Cenas!S$55,2),0),"")</f>
        <v/>
      </c>
      <c r="AC107" s="124" t="str">
        <f>IF($AO107,IF(AND($I107&lt;&gt;"",$I107&lt;&gt;0),ROUND(ROUND($I107,3)*Cenas!$B$50*Cenas!T$55,2),0),"")</f>
        <v/>
      </c>
      <c r="AD107" s="124" t="str">
        <f>IF($AO107,IF(AND($I107&lt;&gt;"",$I107&lt;&gt;0),ROUND(ROUND($I107,3)*Cenas!$B$50*Cenas!U$55,2),0),"")</f>
        <v/>
      </c>
      <c r="AE107" s="124" t="str">
        <f>IF($AO107,IF(AND($I107&lt;&gt;"",$I107&lt;&gt;0),ROUND(ROUND($I107,3)*Cenas!$B$50*Cenas!V$55,2),0),"")</f>
        <v/>
      </c>
      <c r="AF107" s="147" t="str">
        <f>IF($AO107,IF(AND($I107&lt;&gt;"",$I107&lt;&gt;0),ROUND(ROUND($I107,3)*Cenas!$B$50*Cenas!W$55,2),0),"")</f>
        <v/>
      </c>
      <c r="AH107" t="b">
        <f t="shared" si="12"/>
        <v>1</v>
      </c>
      <c r="AI107" t="b">
        <f t="shared" si="13"/>
        <v>1</v>
      </c>
      <c r="AJ107" t="e">
        <f>OR(AND(AH107,AI107,#REF!&gt;=0.74*'Daļu izvēle'!J102),NOT(AL107))</f>
        <v>#REF!</v>
      </c>
      <c r="AK107" t="e">
        <f t="shared" si="14"/>
        <v>#REF!</v>
      </c>
      <c r="AL107" t="b">
        <f>AND($A107="x",NOT(ISBLANK('Daļu izvēle'!AI102)))</f>
        <v>0</v>
      </c>
      <c r="AM107" t="b">
        <f t="shared" si="10"/>
        <v>1</v>
      </c>
      <c r="AO107" s="56" t="b">
        <f>AND($A107="x",'Daļu izvēle'!AI102&lt;&gt;"",'Daļu izvēle'!AI102&lt;&gt;0)</f>
        <v>0</v>
      </c>
      <c r="AP107" s="56" t="b">
        <f t="shared" si="15"/>
        <v>0</v>
      </c>
      <c r="AQ107" s="56" t="b">
        <f t="shared" si="16"/>
        <v>1</v>
      </c>
    </row>
    <row r="108" spans="1:43" hidden="1" x14ac:dyDescent="0.3">
      <c r="A108" s="324" t="str">
        <f>SUBSTITUTE('Daļu izvēle'!A103,"0","")</f>
        <v/>
      </c>
      <c r="B108" s="365">
        <f>'Daļu izvēle'!B103</f>
        <v>95</v>
      </c>
      <c r="C108" s="365" t="str">
        <f>'Daļu izvēle'!C103</f>
        <v>Rietumvidzeme</v>
      </c>
      <c r="D108" s="366" t="str">
        <f>'Daļu izvēle'!D103</f>
        <v>Salacgrīvas</v>
      </c>
      <c r="E108" s="511">
        <f>'Daļu izvēle'!AI103</f>
        <v>0</v>
      </c>
      <c r="F108" s="511">
        <f>'Daļu izvēle'!AJ103</f>
        <v>0</v>
      </c>
      <c r="G108" s="131">
        <f>'Daļu izvēle'!AK103</f>
        <v>0</v>
      </c>
      <c r="H108" s="132">
        <f>'Daļu izvēle'!AL103</f>
        <v>0</v>
      </c>
      <c r="I108" s="343"/>
      <c r="J108" s="509">
        <f t="shared" si="11"/>
        <v>0</v>
      </c>
      <c r="K108" s="124" t="str">
        <f>IF($AO108,IF(AND($I108&lt;&gt;"",$I108&lt;&gt;0),ROUND(ROUND($I108,3)*Cenas!$B$50*Cenas!B$55,2),0),"")</f>
        <v/>
      </c>
      <c r="L108" s="124" t="str">
        <f>IF($AO108,IF(AND($I108&lt;&gt;"",$I108&lt;&gt;0),ROUND(ROUND($I108,3)*Cenas!$B$50*Cenas!C$55,2),0),"")</f>
        <v/>
      </c>
      <c r="M108" s="124" t="str">
        <f>IF($AO108,IF(AND($I108&lt;&gt;"",$I108&lt;&gt;0),ROUND(ROUND($I108,3)*Cenas!$B$50*Cenas!D$55,2),0),"")</f>
        <v/>
      </c>
      <c r="N108" s="124" t="str">
        <f>IF($AO108,IF(AND($I108&lt;&gt;"",$I108&lt;&gt;0),ROUND(ROUND($I108,3)*Cenas!$B$50*Cenas!E$55,2),0),"")</f>
        <v/>
      </c>
      <c r="O108" s="124" t="str">
        <f>IF($AO108,IF(AND($I108&lt;&gt;"",$I108&lt;&gt;0),ROUND(ROUND($I108,3)*Cenas!$B$50*Cenas!F$55,2),0),"")</f>
        <v/>
      </c>
      <c r="P108" s="124" t="str">
        <f>IF($AO108,IF(AND($I108&lt;&gt;"",$I108&lt;&gt;0),ROUND(ROUND($I108,3)*Cenas!$B$50*Cenas!G$55,2),0),"")</f>
        <v/>
      </c>
      <c r="Q108" s="124" t="str">
        <f>IF($AO108,IF(AND($I108&lt;&gt;"",$I108&lt;&gt;0),ROUND(ROUND($I108,3)*Cenas!$B$50*Cenas!H$55,2),0),"")</f>
        <v/>
      </c>
      <c r="R108" s="124" t="str">
        <f>IF($AO108,IF(AND($I108&lt;&gt;"",$I108&lt;&gt;0),ROUND(ROUND($I108,3)*Cenas!$B$50*Cenas!I$55,2),0),"")</f>
        <v/>
      </c>
      <c r="S108" s="124" t="str">
        <f>IF($AO108,IF(AND($I108&lt;&gt;"",$I108&lt;&gt;0),ROUND(ROUND($I108,3)*Cenas!$B$50*Cenas!J$55,2),0),"")</f>
        <v/>
      </c>
      <c r="T108" s="124" t="str">
        <f>IF($AO108,IF(AND($I108&lt;&gt;"",$I108&lt;&gt;0),ROUND(ROUND($I108,3)*Cenas!$B$50*Cenas!K$55,2),0),"")</f>
        <v/>
      </c>
      <c r="U108" s="124" t="str">
        <f>IF($AO108,IF(AND($I108&lt;&gt;"",$I108&lt;&gt;0),ROUND(ROUND($I108,3)*Cenas!$B$50*Cenas!L$55,2),0),"")</f>
        <v/>
      </c>
      <c r="V108" s="124" t="str">
        <f>IF($AO108,IF(AND($I108&lt;&gt;"",$I108&lt;&gt;0),ROUND(ROUND($I108,3)*Cenas!$B$50*Cenas!M$55,2),0),"")</f>
        <v/>
      </c>
      <c r="W108" s="124" t="str">
        <f>IF($AO108,IF(AND($I108&lt;&gt;"",$I108&lt;&gt;0),ROUND(ROUND($I108,3)*Cenas!$B$50*Cenas!N$55,2),0),"")</f>
        <v/>
      </c>
      <c r="X108" s="124" t="str">
        <f>IF($AO108,IF(AND($I108&lt;&gt;"",$I108&lt;&gt;0),ROUND(ROUND($I108,3)*Cenas!$B$50*Cenas!O$55,2),0),"")</f>
        <v/>
      </c>
      <c r="Y108" s="124" t="str">
        <f>IF($AO108,IF(AND($I108&lt;&gt;"",$I108&lt;&gt;0),ROUND(ROUND($I108,3)*Cenas!$B$50*Cenas!P$55,2),0),"")</f>
        <v/>
      </c>
      <c r="Z108" s="124" t="str">
        <f>IF($AO108,IF(AND($I108&lt;&gt;"",$I108&lt;&gt;0),ROUND(ROUND($I108,3)*Cenas!$B$50*Cenas!Q$55,2),0),"")</f>
        <v/>
      </c>
      <c r="AA108" s="124" t="str">
        <f>IF($AO108,IF(AND($I108&lt;&gt;"",$I108&lt;&gt;0),ROUND(ROUND($I108,3)*Cenas!$B$50*Cenas!R$55,2),0),"")</f>
        <v/>
      </c>
      <c r="AB108" s="124" t="str">
        <f>IF($AO108,IF(AND($I108&lt;&gt;"",$I108&lt;&gt;0),ROUND(ROUND($I108,3)*Cenas!$B$50*Cenas!S$55,2),0),"")</f>
        <v/>
      </c>
      <c r="AC108" s="124" t="str">
        <f>IF($AO108,IF(AND($I108&lt;&gt;"",$I108&lt;&gt;0),ROUND(ROUND($I108,3)*Cenas!$B$50*Cenas!T$55,2),0),"")</f>
        <v/>
      </c>
      <c r="AD108" s="124" t="str">
        <f>IF($AO108,IF(AND($I108&lt;&gt;"",$I108&lt;&gt;0),ROUND(ROUND($I108,3)*Cenas!$B$50*Cenas!U$55,2),0),"")</f>
        <v/>
      </c>
      <c r="AE108" s="124" t="str">
        <f>IF($AO108,IF(AND($I108&lt;&gt;"",$I108&lt;&gt;0),ROUND(ROUND($I108,3)*Cenas!$B$50*Cenas!V$55,2),0),"")</f>
        <v/>
      </c>
      <c r="AF108" s="147" t="str">
        <f>IF($AO108,IF(AND($I108&lt;&gt;"",$I108&lt;&gt;0),ROUND(ROUND($I108,3)*Cenas!$B$50*Cenas!W$55,2),0),"")</f>
        <v/>
      </c>
      <c r="AH108" t="b">
        <f t="shared" si="12"/>
        <v>1</v>
      </c>
      <c r="AI108" t="b">
        <f t="shared" si="13"/>
        <v>1</v>
      </c>
      <c r="AJ108" t="e">
        <f>OR(AND(AH108,AI108,#REF!&gt;=0.74*'Daļu izvēle'!J103),NOT(AL108))</f>
        <v>#REF!</v>
      </c>
      <c r="AK108" t="e">
        <f t="shared" si="14"/>
        <v>#REF!</v>
      </c>
      <c r="AL108" t="b">
        <f>AND($A108="x",NOT(ISBLANK('Daļu izvēle'!AI103)))</f>
        <v>0</v>
      </c>
      <c r="AM108" t="b">
        <f t="shared" si="10"/>
        <v>1</v>
      </c>
      <c r="AO108" s="56" t="b">
        <f>AND($A108="x",'Daļu izvēle'!AI103&lt;&gt;"",'Daļu izvēle'!AI103&lt;&gt;0)</f>
        <v>0</v>
      </c>
      <c r="AP108" s="56" t="b">
        <f t="shared" si="15"/>
        <v>0</v>
      </c>
      <c r="AQ108" s="56" t="b">
        <f t="shared" si="16"/>
        <v>1</v>
      </c>
    </row>
    <row r="109" spans="1:43" hidden="1" x14ac:dyDescent="0.3">
      <c r="A109" s="324" t="str">
        <f>SUBSTITUTE('Daļu izvēle'!A104,"0","")</f>
        <v/>
      </c>
      <c r="B109" s="365">
        <f>'Daļu izvēle'!B104</f>
        <v>96</v>
      </c>
      <c r="C109" s="365" t="str">
        <f>'Daļu izvēle'!C104</f>
        <v>Rietumvidzeme</v>
      </c>
      <c r="D109" s="366" t="str">
        <f>'Daļu izvēle'!D104</f>
        <v>Salacgrīvas</v>
      </c>
      <c r="E109" s="511">
        <f>'Daļu izvēle'!AI104</f>
        <v>0</v>
      </c>
      <c r="F109" s="511">
        <f>'Daļu izvēle'!AJ104</f>
        <v>0</v>
      </c>
      <c r="G109" s="131">
        <f>'Daļu izvēle'!AK104</f>
        <v>0</v>
      </c>
      <c r="H109" s="132">
        <f>'Daļu izvēle'!AL104</f>
        <v>0</v>
      </c>
      <c r="I109" s="343"/>
      <c r="J109" s="509">
        <f t="shared" si="11"/>
        <v>0</v>
      </c>
      <c r="K109" s="124" t="str">
        <f>IF($AO109,IF(AND($I109&lt;&gt;"",$I109&lt;&gt;0),ROUND(ROUND($I109,3)*Cenas!$B$50*Cenas!B$55,2),0),"")</f>
        <v/>
      </c>
      <c r="L109" s="124" t="str">
        <f>IF($AO109,IF(AND($I109&lt;&gt;"",$I109&lt;&gt;0),ROUND(ROUND($I109,3)*Cenas!$B$50*Cenas!C$55,2),0),"")</f>
        <v/>
      </c>
      <c r="M109" s="124" t="str">
        <f>IF($AO109,IF(AND($I109&lt;&gt;"",$I109&lt;&gt;0),ROUND(ROUND($I109,3)*Cenas!$B$50*Cenas!D$55,2),0),"")</f>
        <v/>
      </c>
      <c r="N109" s="124" t="str">
        <f>IF($AO109,IF(AND($I109&lt;&gt;"",$I109&lt;&gt;0),ROUND(ROUND($I109,3)*Cenas!$B$50*Cenas!E$55,2),0),"")</f>
        <v/>
      </c>
      <c r="O109" s="124" t="str">
        <f>IF($AO109,IF(AND($I109&lt;&gt;"",$I109&lt;&gt;0),ROUND(ROUND($I109,3)*Cenas!$B$50*Cenas!F$55,2),0),"")</f>
        <v/>
      </c>
      <c r="P109" s="124" t="str">
        <f>IF($AO109,IF(AND($I109&lt;&gt;"",$I109&lt;&gt;0),ROUND(ROUND($I109,3)*Cenas!$B$50*Cenas!G$55,2),0),"")</f>
        <v/>
      </c>
      <c r="Q109" s="124" t="str">
        <f>IF($AO109,IF(AND($I109&lt;&gt;"",$I109&lt;&gt;0),ROUND(ROUND($I109,3)*Cenas!$B$50*Cenas!H$55,2),0),"")</f>
        <v/>
      </c>
      <c r="R109" s="124" t="str">
        <f>IF($AO109,IF(AND($I109&lt;&gt;"",$I109&lt;&gt;0),ROUND(ROUND($I109,3)*Cenas!$B$50*Cenas!I$55,2),0),"")</f>
        <v/>
      </c>
      <c r="S109" s="124" t="str">
        <f>IF($AO109,IF(AND($I109&lt;&gt;"",$I109&lt;&gt;0),ROUND(ROUND($I109,3)*Cenas!$B$50*Cenas!J$55,2),0),"")</f>
        <v/>
      </c>
      <c r="T109" s="124" t="str">
        <f>IF($AO109,IF(AND($I109&lt;&gt;"",$I109&lt;&gt;0),ROUND(ROUND($I109,3)*Cenas!$B$50*Cenas!K$55,2),0),"")</f>
        <v/>
      </c>
      <c r="U109" s="124" t="str">
        <f>IF($AO109,IF(AND($I109&lt;&gt;"",$I109&lt;&gt;0),ROUND(ROUND($I109,3)*Cenas!$B$50*Cenas!L$55,2),0),"")</f>
        <v/>
      </c>
      <c r="V109" s="124" t="str">
        <f>IF($AO109,IF(AND($I109&lt;&gt;"",$I109&lt;&gt;0),ROUND(ROUND($I109,3)*Cenas!$B$50*Cenas!M$55,2),0),"")</f>
        <v/>
      </c>
      <c r="W109" s="124" t="str">
        <f>IF($AO109,IF(AND($I109&lt;&gt;"",$I109&lt;&gt;0),ROUND(ROUND($I109,3)*Cenas!$B$50*Cenas!N$55,2),0),"")</f>
        <v/>
      </c>
      <c r="X109" s="124" t="str">
        <f>IF($AO109,IF(AND($I109&lt;&gt;"",$I109&lt;&gt;0),ROUND(ROUND($I109,3)*Cenas!$B$50*Cenas!O$55,2),0),"")</f>
        <v/>
      </c>
      <c r="Y109" s="124" t="str">
        <f>IF($AO109,IF(AND($I109&lt;&gt;"",$I109&lt;&gt;0),ROUND(ROUND($I109,3)*Cenas!$B$50*Cenas!P$55,2),0),"")</f>
        <v/>
      </c>
      <c r="Z109" s="124" t="str">
        <f>IF($AO109,IF(AND($I109&lt;&gt;"",$I109&lt;&gt;0),ROUND(ROUND($I109,3)*Cenas!$B$50*Cenas!Q$55,2),0),"")</f>
        <v/>
      </c>
      <c r="AA109" s="124" t="str">
        <f>IF($AO109,IF(AND($I109&lt;&gt;"",$I109&lt;&gt;0),ROUND(ROUND($I109,3)*Cenas!$B$50*Cenas!R$55,2),0),"")</f>
        <v/>
      </c>
      <c r="AB109" s="124" t="str">
        <f>IF($AO109,IF(AND($I109&lt;&gt;"",$I109&lt;&gt;0),ROUND(ROUND($I109,3)*Cenas!$B$50*Cenas!S$55,2),0),"")</f>
        <v/>
      </c>
      <c r="AC109" s="124" t="str">
        <f>IF($AO109,IF(AND($I109&lt;&gt;"",$I109&lt;&gt;0),ROUND(ROUND($I109,3)*Cenas!$B$50*Cenas!T$55,2),0),"")</f>
        <v/>
      </c>
      <c r="AD109" s="124" t="str">
        <f>IF($AO109,IF(AND($I109&lt;&gt;"",$I109&lt;&gt;0),ROUND(ROUND($I109,3)*Cenas!$B$50*Cenas!U$55,2),0),"")</f>
        <v/>
      </c>
      <c r="AE109" s="124" t="str">
        <f>IF($AO109,IF(AND($I109&lt;&gt;"",$I109&lt;&gt;0),ROUND(ROUND($I109,3)*Cenas!$B$50*Cenas!V$55,2),0),"")</f>
        <v/>
      </c>
      <c r="AF109" s="147" t="str">
        <f>IF($AO109,IF(AND($I109&lt;&gt;"",$I109&lt;&gt;0),ROUND(ROUND($I109,3)*Cenas!$B$50*Cenas!W$55,2),0),"")</f>
        <v/>
      </c>
      <c r="AH109" t="b">
        <f t="shared" si="12"/>
        <v>1</v>
      </c>
      <c r="AI109" t="b">
        <f t="shared" si="13"/>
        <v>1</v>
      </c>
      <c r="AJ109" t="e">
        <f>OR(AND(AH109,AI109,#REF!&gt;=0.74*'Daļu izvēle'!J104),NOT(AL109))</f>
        <v>#REF!</v>
      </c>
      <c r="AK109" t="e">
        <f t="shared" si="14"/>
        <v>#REF!</v>
      </c>
      <c r="AL109" t="b">
        <f>AND($A109="x",NOT(ISBLANK('Daļu izvēle'!AI104)))</f>
        <v>0</v>
      </c>
      <c r="AM109" t="b">
        <f t="shared" si="10"/>
        <v>1</v>
      </c>
      <c r="AO109" s="56" t="b">
        <f>AND($A109="x",'Daļu izvēle'!AI104&lt;&gt;"",'Daļu izvēle'!AI104&lt;&gt;0)</f>
        <v>0</v>
      </c>
      <c r="AP109" s="56" t="b">
        <f t="shared" si="15"/>
        <v>0</v>
      </c>
      <c r="AQ109" s="56" t="b">
        <f t="shared" si="16"/>
        <v>1</v>
      </c>
    </row>
    <row r="110" spans="1:43" hidden="1" x14ac:dyDescent="0.3">
      <c r="A110" s="324" t="str">
        <f>SUBSTITUTE('Daļu izvēle'!A105,"0","")</f>
        <v/>
      </c>
      <c r="B110" s="365">
        <f>'Daļu izvēle'!B105</f>
        <v>97</v>
      </c>
      <c r="C110" s="365" t="str">
        <f>'Daļu izvēle'!C105</f>
        <v>Rietumvidzeme</v>
      </c>
      <c r="D110" s="366" t="str">
        <f>'Daļu izvēle'!D105</f>
        <v>Salacgrīvas</v>
      </c>
      <c r="E110" s="511">
        <f>'Daļu izvēle'!AI105</f>
        <v>0</v>
      </c>
      <c r="F110" s="511">
        <f>'Daļu izvēle'!AJ105</f>
        <v>0</v>
      </c>
      <c r="G110" s="131">
        <f>'Daļu izvēle'!AK105</f>
        <v>0</v>
      </c>
      <c r="H110" s="132">
        <f>'Daļu izvēle'!AL105</f>
        <v>0</v>
      </c>
      <c r="I110" s="343"/>
      <c r="J110" s="509">
        <f t="shared" si="11"/>
        <v>0</v>
      </c>
      <c r="K110" s="124" t="str">
        <f>IF($AO110,IF(AND($I110&lt;&gt;"",$I110&lt;&gt;0),ROUND(ROUND($I110,3)*Cenas!$B$50*Cenas!B$55,2),0),"")</f>
        <v/>
      </c>
      <c r="L110" s="124" t="str">
        <f>IF($AO110,IF(AND($I110&lt;&gt;"",$I110&lt;&gt;0),ROUND(ROUND($I110,3)*Cenas!$B$50*Cenas!C$55,2),0),"")</f>
        <v/>
      </c>
      <c r="M110" s="124" t="str">
        <f>IF($AO110,IF(AND($I110&lt;&gt;"",$I110&lt;&gt;0),ROUND(ROUND($I110,3)*Cenas!$B$50*Cenas!D$55,2),0),"")</f>
        <v/>
      </c>
      <c r="N110" s="124" t="str">
        <f>IF($AO110,IF(AND($I110&lt;&gt;"",$I110&lt;&gt;0),ROUND(ROUND($I110,3)*Cenas!$B$50*Cenas!E$55,2),0),"")</f>
        <v/>
      </c>
      <c r="O110" s="124" t="str">
        <f>IF($AO110,IF(AND($I110&lt;&gt;"",$I110&lt;&gt;0),ROUND(ROUND($I110,3)*Cenas!$B$50*Cenas!F$55,2),0),"")</f>
        <v/>
      </c>
      <c r="P110" s="124" t="str">
        <f>IF($AO110,IF(AND($I110&lt;&gt;"",$I110&lt;&gt;0),ROUND(ROUND($I110,3)*Cenas!$B$50*Cenas!G$55,2),0),"")</f>
        <v/>
      </c>
      <c r="Q110" s="124" t="str">
        <f>IF($AO110,IF(AND($I110&lt;&gt;"",$I110&lt;&gt;0),ROUND(ROUND($I110,3)*Cenas!$B$50*Cenas!H$55,2),0),"")</f>
        <v/>
      </c>
      <c r="R110" s="124" t="str">
        <f>IF($AO110,IF(AND($I110&lt;&gt;"",$I110&lt;&gt;0),ROUND(ROUND($I110,3)*Cenas!$B$50*Cenas!I$55,2),0),"")</f>
        <v/>
      </c>
      <c r="S110" s="124" t="str">
        <f>IF($AO110,IF(AND($I110&lt;&gt;"",$I110&lt;&gt;0),ROUND(ROUND($I110,3)*Cenas!$B$50*Cenas!J$55,2),0),"")</f>
        <v/>
      </c>
      <c r="T110" s="124" t="str">
        <f>IF($AO110,IF(AND($I110&lt;&gt;"",$I110&lt;&gt;0),ROUND(ROUND($I110,3)*Cenas!$B$50*Cenas!K$55,2),0),"")</f>
        <v/>
      </c>
      <c r="U110" s="124" t="str">
        <f>IF($AO110,IF(AND($I110&lt;&gt;"",$I110&lt;&gt;0),ROUND(ROUND($I110,3)*Cenas!$B$50*Cenas!L$55,2),0),"")</f>
        <v/>
      </c>
      <c r="V110" s="124" t="str">
        <f>IF($AO110,IF(AND($I110&lt;&gt;"",$I110&lt;&gt;0),ROUND(ROUND($I110,3)*Cenas!$B$50*Cenas!M$55,2),0),"")</f>
        <v/>
      </c>
      <c r="W110" s="124" t="str">
        <f>IF($AO110,IF(AND($I110&lt;&gt;"",$I110&lt;&gt;0),ROUND(ROUND($I110,3)*Cenas!$B$50*Cenas!N$55,2),0),"")</f>
        <v/>
      </c>
      <c r="X110" s="124" t="str">
        <f>IF($AO110,IF(AND($I110&lt;&gt;"",$I110&lt;&gt;0),ROUND(ROUND($I110,3)*Cenas!$B$50*Cenas!O$55,2),0),"")</f>
        <v/>
      </c>
      <c r="Y110" s="124" t="str">
        <f>IF($AO110,IF(AND($I110&lt;&gt;"",$I110&lt;&gt;0),ROUND(ROUND($I110,3)*Cenas!$B$50*Cenas!P$55,2),0),"")</f>
        <v/>
      </c>
      <c r="Z110" s="124" t="str">
        <f>IF($AO110,IF(AND($I110&lt;&gt;"",$I110&lt;&gt;0),ROUND(ROUND($I110,3)*Cenas!$B$50*Cenas!Q$55,2),0),"")</f>
        <v/>
      </c>
      <c r="AA110" s="124" t="str">
        <f>IF($AO110,IF(AND($I110&lt;&gt;"",$I110&lt;&gt;0),ROUND(ROUND($I110,3)*Cenas!$B$50*Cenas!R$55,2),0),"")</f>
        <v/>
      </c>
      <c r="AB110" s="124" t="str">
        <f>IF($AO110,IF(AND($I110&lt;&gt;"",$I110&lt;&gt;0),ROUND(ROUND($I110,3)*Cenas!$B$50*Cenas!S$55,2),0),"")</f>
        <v/>
      </c>
      <c r="AC110" s="124" t="str">
        <f>IF($AO110,IF(AND($I110&lt;&gt;"",$I110&lt;&gt;0),ROUND(ROUND($I110,3)*Cenas!$B$50*Cenas!T$55,2),0),"")</f>
        <v/>
      </c>
      <c r="AD110" s="124" t="str">
        <f>IF($AO110,IF(AND($I110&lt;&gt;"",$I110&lt;&gt;0),ROUND(ROUND($I110,3)*Cenas!$B$50*Cenas!U$55,2),0),"")</f>
        <v/>
      </c>
      <c r="AE110" s="124" t="str">
        <f>IF($AO110,IF(AND($I110&lt;&gt;"",$I110&lt;&gt;0),ROUND(ROUND($I110,3)*Cenas!$B$50*Cenas!V$55,2),0),"")</f>
        <v/>
      </c>
      <c r="AF110" s="147" t="str">
        <f>IF($AO110,IF(AND($I110&lt;&gt;"",$I110&lt;&gt;0),ROUND(ROUND($I110,3)*Cenas!$B$50*Cenas!W$55,2),0),"")</f>
        <v/>
      </c>
      <c r="AH110" t="b">
        <f t="shared" si="12"/>
        <v>1</v>
      </c>
      <c r="AI110" t="b">
        <f t="shared" si="13"/>
        <v>1</v>
      </c>
      <c r="AJ110" t="e">
        <f>OR(AND(AH110,AI110,#REF!&gt;=0.74*'Daļu izvēle'!J105),NOT(AL110))</f>
        <v>#REF!</v>
      </c>
      <c r="AK110" t="e">
        <f t="shared" si="14"/>
        <v>#REF!</v>
      </c>
      <c r="AL110" t="b">
        <f>AND($A110="x",NOT(ISBLANK('Daļu izvēle'!AI105)))</f>
        <v>0</v>
      </c>
      <c r="AM110" t="b">
        <f t="shared" si="10"/>
        <v>1</v>
      </c>
      <c r="AO110" s="56" t="b">
        <f>AND($A110="x",'Daļu izvēle'!AI105&lt;&gt;"",'Daļu izvēle'!AI105&lt;&gt;0)</f>
        <v>0</v>
      </c>
      <c r="AP110" s="56" t="b">
        <f t="shared" si="15"/>
        <v>0</v>
      </c>
      <c r="AQ110" s="56" t="b">
        <f t="shared" si="16"/>
        <v>1</v>
      </c>
    </row>
    <row r="111" spans="1:43" hidden="1" x14ac:dyDescent="0.3">
      <c r="A111" s="324" t="str">
        <f>SUBSTITUTE('Daļu izvēle'!A106,"0","")</f>
        <v/>
      </c>
      <c r="B111" s="365">
        <f>'Daļu izvēle'!B106</f>
        <v>98</v>
      </c>
      <c r="C111" s="365" t="str">
        <f>'Daļu izvēle'!C106</f>
        <v>Rietumvidzeme</v>
      </c>
      <c r="D111" s="366" t="str">
        <f>'Daļu izvēle'!D106</f>
        <v>Salacgrīvas</v>
      </c>
      <c r="E111" s="511">
        <f>'Daļu izvēle'!AI106</f>
        <v>0</v>
      </c>
      <c r="F111" s="511">
        <f>'Daļu izvēle'!AJ106</f>
        <v>0</v>
      </c>
      <c r="G111" s="131">
        <f>'Daļu izvēle'!AK106</f>
        <v>0</v>
      </c>
      <c r="H111" s="132">
        <f>'Daļu izvēle'!AL106</f>
        <v>0</v>
      </c>
      <c r="I111" s="343"/>
      <c r="J111" s="509">
        <f t="shared" si="11"/>
        <v>0</v>
      </c>
      <c r="K111" s="124" t="str">
        <f>IF($AO111,IF(AND($I111&lt;&gt;"",$I111&lt;&gt;0),ROUND(ROUND($I111,3)*Cenas!$B$50*Cenas!B$55,2),0),"")</f>
        <v/>
      </c>
      <c r="L111" s="124" t="str">
        <f>IF($AO111,IF(AND($I111&lt;&gt;"",$I111&lt;&gt;0),ROUND(ROUND($I111,3)*Cenas!$B$50*Cenas!C$55,2),0),"")</f>
        <v/>
      </c>
      <c r="M111" s="124" t="str">
        <f>IF($AO111,IF(AND($I111&lt;&gt;"",$I111&lt;&gt;0),ROUND(ROUND($I111,3)*Cenas!$B$50*Cenas!D$55,2),0),"")</f>
        <v/>
      </c>
      <c r="N111" s="124" t="str">
        <f>IF($AO111,IF(AND($I111&lt;&gt;"",$I111&lt;&gt;0),ROUND(ROUND($I111,3)*Cenas!$B$50*Cenas!E$55,2),0),"")</f>
        <v/>
      </c>
      <c r="O111" s="124" t="str">
        <f>IF($AO111,IF(AND($I111&lt;&gt;"",$I111&lt;&gt;0),ROUND(ROUND($I111,3)*Cenas!$B$50*Cenas!F$55,2),0),"")</f>
        <v/>
      </c>
      <c r="P111" s="124" t="str">
        <f>IF($AO111,IF(AND($I111&lt;&gt;"",$I111&lt;&gt;0),ROUND(ROUND($I111,3)*Cenas!$B$50*Cenas!G$55,2),0),"")</f>
        <v/>
      </c>
      <c r="Q111" s="124" t="str">
        <f>IF($AO111,IF(AND($I111&lt;&gt;"",$I111&lt;&gt;0),ROUND(ROUND($I111,3)*Cenas!$B$50*Cenas!H$55,2),0),"")</f>
        <v/>
      </c>
      <c r="R111" s="124" t="str">
        <f>IF($AO111,IF(AND($I111&lt;&gt;"",$I111&lt;&gt;0),ROUND(ROUND($I111,3)*Cenas!$B$50*Cenas!I$55,2),0),"")</f>
        <v/>
      </c>
      <c r="S111" s="124" t="str">
        <f>IF($AO111,IF(AND($I111&lt;&gt;"",$I111&lt;&gt;0),ROUND(ROUND($I111,3)*Cenas!$B$50*Cenas!J$55,2),0),"")</f>
        <v/>
      </c>
      <c r="T111" s="124" t="str">
        <f>IF($AO111,IF(AND($I111&lt;&gt;"",$I111&lt;&gt;0),ROUND(ROUND($I111,3)*Cenas!$B$50*Cenas!K$55,2),0),"")</f>
        <v/>
      </c>
      <c r="U111" s="124" t="str">
        <f>IF($AO111,IF(AND($I111&lt;&gt;"",$I111&lt;&gt;0),ROUND(ROUND($I111,3)*Cenas!$B$50*Cenas!L$55,2),0),"")</f>
        <v/>
      </c>
      <c r="V111" s="124" t="str">
        <f>IF($AO111,IF(AND($I111&lt;&gt;"",$I111&lt;&gt;0),ROUND(ROUND($I111,3)*Cenas!$B$50*Cenas!M$55,2),0),"")</f>
        <v/>
      </c>
      <c r="W111" s="124" t="str">
        <f>IF($AO111,IF(AND($I111&lt;&gt;"",$I111&lt;&gt;0),ROUND(ROUND($I111,3)*Cenas!$B$50*Cenas!N$55,2),0),"")</f>
        <v/>
      </c>
      <c r="X111" s="124" t="str">
        <f>IF($AO111,IF(AND($I111&lt;&gt;"",$I111&lt;&gt;0),ROUND(ROUND($I111,3)*Cenas!$B$50*Cenas!O$55,2),0),"")</f>
        <v/>
      </c>
      <c r="Y111" s="124" t="str">
        <f>IF($AO111,IF(AND($I111&lt;&gt;"",$I111&lt;&gt;0),ROUND(ROUND($I111,3)*Cenas!$B$50*Cenas!P$55,2),0),"")</f>
        <v/>
      </c>
      <c r="Z111" s="124" t="str">
        <f>IF($AO111,IF(AND($I111&lt;&gt;"",$I111&lt;&gt;0),ROUND(ROUND($I111,3)*Cenas!$B$50*Cenas!Q$55,2),0),"")</f>
        <v/>
      </c>
      <c r="AA111" s="124" t="str">
        <f>IF($AO111,IF(AND($I111&lt;&gt;"",$I111&lt;&gt;0),ROUND(ROUND($I111,3)*Cenas!$B$50*Cenas!R$55,2),0),"")</f>
        <v/>
      </c>
      <c r="AB111" s="124" t="str">
        <f>IF($AO111,IF(AND($I111&lt;&gt;"",$I111&lt;&gt;0),ROUND(ROUND($I111,3)*Cenas!$B$50*Cenas!S$55,2),0),"")</f>
        <v/>
      </c>
      <c r="AC111" s="124" t="str">
        <f>IF($AO111,IF(AND($I111&lt;&gt;"",$I111&lt;&gt;0),ROUND(ROUND($I111,3)*Cenas!$B$50*Cenas!T$55,2),0),"")</f>
        <v/>
      </c>
      <c r="AD111" s="124" t="str">
        <f>IF($AO111,IF(AND($I111&lt;&gt;"",$I111&lt;&gt;0),ROUND(ROUND($I111,3)*Cenas!$B$50*Cenas!U$55,2),0),"")</f>
        <v/>
      </c>
      <c r="AE111" s="124" t="str">
        <f>IF($AO111,IF(AND($I111&lt;&gt;"",$I111&lt;&gt;0),ROUND(ROUND($I111,3)*Cenas!$B$50*Cenas!V$55,2),0),"")</f>
        <v/>
      </c>
      <c r="AF111" s="147" t="str">
        <f>IF($AO111,IF(AND($I111&lt;&gt;"",$I111&lt;&gt;0),ROUND(ROUND($I111,3)*Cenas!$B$50*Cenas!W$55,2),0),"")</f>
        <v/>
      </c>
      <c r="AH111" t="b">
        <f t="shared" si="12"/>
        <v>1</v>
      </c>
      <c r="AI111" t="b">
        <f t="shared" si="13"/>
        <v>1</v>
      </c>
      <c r="AJ111" t="e">
        <f>OR(AND(AH111,AI111,#REF!&gt;=0.74*'Daļu izvēle'!J106),NOT(AL111))</f>
        <v>#REF!</v>
      </c>
      <c r="AK111" t="e">
        <f t="shared" si="14"/>
        <v>#REF!</v>
      </c>
      <c r="AL111" t="b">
        <f>AND($A111="x",NOT(ISBLANK('Daļu izvēle'!AI106)))</f>
        <v>0</v>
      </c>
      <c r="AM111" t="b">
        <f t="shared" si="10"/>
        <v>1</v>
      </c>
      <c r="AO111" s="56" t="b">
        <f>AND($A111="x",'Daļu izvēle'!AI106&lt;&gt;"",'Daļu izvēle'!AI106&lt;&gt;0)</f>
        <v>0</v>
      </c>
      <c r="AP111" s="56" t="b">
        <f t="shared" si="15"/>
        <v>0</v>
      </c>
      <c r="AQ111" s="56" t="b">
        <f t="shared" si="16"/>
        <v>1</v>
      </c>
    </row>
    <row r="112" spans="1:43" hidden="1" x14ac:dyDescent="0.3">
      <c r="A112" s="324" t="str">
        <f>SUBSTITUTE('Daļu izvēle'!A107,"0","")</f>
        <v/>
      </c>
      <c r="B112" s="365">
        <f>'Daļu izvēle'!B107</f>
        <v>99</v>
      </c>
      <c r="C112" s="365" t="str">
        <f>'Daļu izvēle'!C107</f>
        <v>Rietumvidzeme</v>
      </c>
      <c r="D112" s="366" t="str">
        <f>'Daļu izvēle'!D107</f>
        <v>Salacgrīvas</v>
      </c>
      <c r="E112" s="511">
        <f>'Daļu izvēle'!AI107</f>
        <v>0</v>
      </c>
      <c r="F112" s="511">
        <f>'Daļu izvēle'!AJ107</f>
        <v>0</v>
      </c>
      <c r="G112" s="131">
        <f>'Daļu izvēle'!AK107</f>
        <v>0</v>
      </c>
      <c r="H112" s="132">
        <f>'Daļu izvēle'!AL107</f>
        <v>0</v>
      </c>
      <c r="I112" s="343"/>
      <c r="J112" s="509">
        <f t="shared" si="11"/>
        <v>0</v>
      </c>
      <c r="K112" s="124" t="str">
        <f>IF($AO112,IF(AND($I112&lt;&gt;"",$I112&lt;&gt;0),ROUND(ROUND($I112,3)*Cenas!$B$50*Cenas!B$55,2),0),"")</f>
        <v/>
      </c>
      <c r="L112" s="124" t="str">
        <f>IF($AO112,IF(AND($I112&lt;&gt;"",$I112&lt;&gt;0),ROUND(ROUND($I112,3)*Cenas!$B$50*Cenas!C$55,2),0),"")</f>
        <v/>
      </c>
      <c r="M112" s="124" t="str">
        <f>IF($AO112,IF(AND($I112&lt;&gt;"",$I112&lt;&gt;0),ROUND(ROUND($I112,3)*Cenas!$B$50*Cenas!D$55,2),0),"")</f>
        <v/>
      </c>
      <c r="N112" s="124" t="str">
        <f>IF($AO112,IF(AND($I112&lt;&gt;"",$I112&lt;&gt;0),ROUND(ROUND($I112,3)*Cenas!$B$50*Cenas!E$55,2),0),"")</f>
        <v/>
      </c>
      <c r="O112" s="124" t="str">
        <f>IF($AO112,IF(AND($I112&lt;&gt;"",$I112&lt;&gt;0),ROUND(ROUND($I112,3)*Cenas!$B$50*Cenas!F$55,2),0),"")</f>
        <v/>
      </c>
      <c r="P112" s="124" t="str">
        <f>IF($AO112,IF(AND($I112&lt;&gt;"",$I112&lt;&gt;0),ROUND(ROUND($I112,3)*Cenas!$B$50*Cenas!G$55,2),0),"")</f>
        <v/>
      </c>
      <c r="Q112" s="124" t="str">
        <f>IF($AO112,IF(AND($I112&lt;&gt;"",$I112&lt;&gt;0),ROUND(ROUND($I112,3)*Cenas!$B$50*Cenas!H$55,2),0),"")</f>
        <v/>
      </c>
      <c r="R112" s="124" t="str">
        <f>IF($AO112,IF(AND($I112&lt;&gt;"",$I112&lt;&gt;0),ROUND(ROUND($I112,3)*Cenas!$B$50*Cenas!I$55,2),0),"")</f>
        <v/>
      </c>
      <c r="S112" s="124" t="str">
        <f>IF($AO112,IF(AND($I112&lt;&gt;"",$I112&lt;&gt;0),ROUND(ROUND($I112,3)*Cenas!$B$50*Cenas!J$55,2),0),"")</f>
        <v/>
      </c>
      <c r="T112" s="124" t="str">
        <f>IF($AO112,IF(AND($I112&lt;&gt;"",$I112&lt;&gt;0),ROUND(ROUND($I112,3)*Cenas!$B$50*Cenas!K$55,2),0),"")</f>
        <v/>
      </c>
      <c r="U112" s="124" t="str">
        <f>IF($AO112,IF(AND($I112&lt;&gt;"",$I112&lt;&gt;0),ROUND(ROUND($I112,3)*Cenas!$B$50*Cenas!L$55,2),0),"")</f>
        <v/>
      </c>
      <c r="V112" s="124" t="str">
        <f>IF($AO112,IF(AND($I112&lt;&gt;"",$I112&lt;&gt;0),ROUND(ROUND($I112,3)*Cenas!$B$50*Cenas!M$55,2),0),"")</f>
        <v/>
      </c>
      <c r="W112" s="124" t="str">
        <f>IF($AO112,IF(AND($I112&lt;&gt;"",$I112&lt;&gt;0),ROUND(ROUND($I112,3)*Cenas!$B$50*Cenas!N$55,2),0),"")</f>
        <v/>
      </c>
      <c r="X112" s="124" t="str">
        <f>IF($AO112,IF(AND($I112&lt;&gt;"",$I112&lt;&gt;0),ROUND(ROUND($I112,3)*Cenas!$B$50*Cenas!O$55,2),0),"")</f>
        <v/>
      </c>
      <c r="Y112" s="124" t="str">
        <f>IF($AO112,IF(AND($I112&lt;&gt;"",$I112&lt;&gt;0),ROUND(ROUND($I112,3)*Cenas!$B$50*Cenas!P$55,2),0),"")</f>
        <v/>
      </c>
      <c r="Z112" s="124" t="str">
        <f>IF($AO112,IF(AND($I112&lt;&gt;"",$I112&lt;&gt;0),ROUND(ROUND($I112,3)*Cenas!$B$50*Cenas!Q$55,2),0),"")</f>
        <v/>
      </c>
      <c r="AA112" s="124" t="str">
        <f>IF($AO112,IF(AND($I112&lt;&gt;"",$I112&lt;&gt;0),ROUND(ROUND($I112,3)*Cenas!$B$50*Cenas!R$55,2),0),"")</f>
        <v/>
      </c>
      <c r="AB112" s="124" t="str">
        <f>IF($AO112,IF(AND($I112&lt;&gt;"",$I112&lt;&gt;0),ROUND(ROUND($I112,3)*Cenas!$B$50*Cenas!S$55,2),0),"")</f>
        <v/>
      </c>
      <c r="AC112" s="124" t="str">
        <f>IF($AO112,IF(AND($I112&lt;&gt;"",$I112&lt;&gt;0),ROUND(ROUND($I112,3)*Cenas!$B$50*Cenas!T$55,2),0),"")</f>
        <v/>
      </c>
      <c r="AD112" s="124" t="str">
        <f>IF($AO112,IF(AND($I112&lt;&gt;"",$I112&lt;&gt;0),ROUND(ROUND($I112,3)*Cenas!$B$50*Cenas!U$55,2),0),"")</f>
        <v/>
      </c>
      <c r="AE112" s="124" t="str">
        <f>IF($AO112,IF(AND($I112&lt;&gt;"",$I112&lt;&gt;0),ROUND(ROUND($I112,3)*Cenas!$B$50*Cenas!V$55,2),0),"")</f>
        <v/>
      </c>
      <c r="AF112" s="147" t="str">
        <f>IF($AO112,IF(AND($I112&lt;&gt;"",$I112&lt;&gt;0),ROUND(ROUND($I112,3)*Cenas!$B$50*Cenas!W$55,2),0),"")</f>
        <v/>
      </c>
      <c r="AH112" t="b">
        <f t="shared" si="12"/>
        <v>1</v>
      </c>
      <c r="AI112" t="b">
        <f t="shared" si="13"/>
        <v>1</v>
      </c>
      <c r="AJ112" t="e">
        <f>OR(AND(AH112,AI112,#REF!&gt;=0.74*'Daļu izvēle'!J107),NOT(AL112))</f>
        <v>#REF!</v>
      </c>
      <c r="AK112" t="e">
        <f t="shared" si="14"/>
        <v>#REF!</v>
      </c>
      <c r="AL112" t="b">
        <f>AND($A112="x",NOT(ISBLANK('Daļu izvēle'!AI107)))</f>
        <v>0</v>
      </c>
      <c r="AM112" t="b">
        <f t="shared" si="10"/>
        <v>1</v>
      </c>
      <c r="AO112" s="56" t="b">
        <f>AND($A112="x",'Daļu izvēle'!AI107&lt;&gt;"",'Daļu izvēle'!AI107&lt;&gt;0)</f>
        <v>0</v>
      </c>
      <c r="AP112" s="56" t="b">
        <f t="shared" si="15"/>
        <v>0</v>
      </c>
      <c r="AQ112" s="56" t="b">
        <f t="shared" si="16"/>
        <v>1</v>
      </c>
    </row>
    <row r="113" spans="1:43" hidden="1" x14ac:dyDescent="0.3">
      <c r="A113" s="324" t="str">
        <f>SUBSTITUTE('Daļu izvēle'!A108,"0","")</f>
        <v/>
      </c>
      <c r="B113" s="365">
        <f>'Daļu izvēle'!B108</f>
        <v>100</v>
      </c>
      <c r="C113" s="365" t="str">
        <f>'Daļu izvēle'!C108</f>
        <v>Rietumvidzeme</v>
      </c>
      <c r="D113" s="366" t="str">
        <f>'Daļu izvēle'!D108</f>
        <v>Salacgrīvas</v>
      </c>
      <c r="E113" s="511">
        <f>'Daļu izvēle'!AI108</f>
        <v>0</v>
      </c>
      <c r="F113" s="511">
        <f>'Daļu izvēle'!AJ108</f>
        <v>0</v>
      </c>
      <c r="G113" s="131">
        <f>'Daļu izvēle'!AK108</f>
        <v>0</v>
      </c>
      <c r="H113" s="132">
        <f>'Daļu izvēle'!AL108</f>
        <v>0</v>
      </c>
      <c r="I113" s="343"/>
      <c r="J113" s="509">
        <f t="shared" si="11"/>
        <v>0</v>
      </c>
      <c r="K113" s="124" t="str">
        <f>IF($AO113,IF(AND($I113&lt;&gt;"",$I113&lt;&gt;0),ROUND(ROUND($I113,3)*Cenas!$B$50*Cenas!B$55,2),0),"")</f>
        <v/>
      </c>
      <c r="L113" s="124" t="str">
        <f>IF($AO113,IF(AND($I113&lt;&gt;"",$I113&lt;&gt;0),ROUND(ROUND($I113,3)*Cenas!$B$50*Cenas!C$55,2),0),"")</f>
        <v/>
      </c>
      <c r="M113" s="124" t="str">
        <f>IF($AO113,IF(AND($I113&lt;&gt;"",$I113&lt;&gt;0),ROUND(ROUND($I113,3)*Cenas!$B$50*Cenas!D$55,2),0),"")</f>
        <v/>
      </c>
      <c r="N113" s="124" t="str">
        <f>IF($AO113,IF(AND($I113&lt;&gt;"",$I113&lt;&gt;0),ROUND(ROUND($I113,3)*Cenas!$B$50*Cenas!E$55,2),0),"")</f>
        <v/>
      </c>
      <c r="O113" s="124" t="str">
        <f>IF($AO113,IF(AND($I113&lt;&gt;"",$I113&lt;&gt;0),ROUND(ROUND($I113,3)*Cenas!$B$50*Cenas!F$55,2),0),"")</f>
        <v/>
      </c>
      <c r="P113" s="124" t="str">
        <f>IF($AO113,IF(AND($I113&lt;&gt;"",$I113&lt;&gt;0),ROUND(ROUND($I113,3)*Cenas!$B$50*Cenas!G$55,2),0),"")</f>
        <v/>
      </c>
      <c r="Q113" s="124" t="str">
        <f>IF($AO113,IF(AND($I113&lt;&gt;"",$I113&lt;&gt;0),ROUND(ROUND($I113,3)*Cenas!$B$50*Cenas!H$55,2),0),"")</f>
        <v/>
      </c>
      <c r="R113" s="124" t="str">
        <f>IF($AO113,IF(AND($I113&lt;&gt;"",$I113&lt;&gt;0),ROUND(ROUND($I113,3)*Cenas!$B$50*Cenas!I$55,2),0),"")</f>
        <v/>
      </c>
      <c r="S113" s="124" t="str">
        <f>IF($AO113,IF(AND($I113&lt;&gt;"",$I113&lt;&gt;0),ROUND(ROUND($I113,3)*Cenas!$B$50*Cenas!J$55,2),0),"")</f>
        <v/>
      </c>
      <c r="T113" s="124" t="str">
        <f>IF($AO113,IF(AND($I113&lt;&gt;"",$I113&lt;&gt;0),ROUND(ROUND($I113,3)*Cenas!$B$50*Cenas!K$55,2),0),"")</f>
        <v/>
      </c>
      <c r="U113" s="124" t="str">
        <f>IF($AO113,IF(AND($I113&lt;&gt;"",$I113&lt;&gt;0),ROUND(ROUND($I113,3)*Cenas!$B$50*Cenas!L$55,2),0),"")</f>
        <v/>
      </c>
      <c r="V113" s="124" t="str">
        <f>IF($AO113,IF(AND($I113&lt;&gt;"",$I113&lt;&gt;0),ROUND(ROUND($I113,3)*Cenas!$B$50*Cenas!M$55,2),0),"")</f>
        <v/>
      </c>
      <c r="W113" s="124" t="str">
        <f>IF($AO113,IF(AND($I113&lt;&gt;"",$I113&lt;&gt;0),ROUND(ROUND($I113,3)*Cenas!$B$50*Cenas!N$55,2),0),"")</f>
        <v/>
      </c>
      <c r="X113" s="124" t="str">
        <f>IF($AO113,IF(AND($I113&lt;&gt;"",$I113&lt;&gt;0),ROUND(ROUND($I113,3)*Cenas!$B$50*Cenas!O$55,2),0),"")</f>
        <v/>
      </c>
      <c r="Y113" s="124" t="str">
        <f>IF($AO113,IF(AND($I113&lt;&gt;"",$I113&lt;&gt;0),ROUND(ROUND($I113,3)*Cenas!$B$50*Cenas!P$55,2),0),"")</f>
        <v/>
      </c>
      <c r="Z113" s="124" t="str">
        <f>IF($AO113,IF(AND($I113&lt;&gt;"",$I113&lt;&gt;0),ROUND(ROUND($I113,3)*Cenas!$B$50*Cenas!Q$55,2),0),"")</f>
        <v/>
      </c>
      <c r="AA113" s="124" t="str">
        <f>IF($AO113,IF(AND($I113&lt;&gt;"",$I113&lt;&gt;0),ROUND(ROUND($I113,3)*Cenas!$B$50*Cenas!R$55,2),0),"")</f>
        <v/>
      </c>
      <c r="AB113" s="124" t="str">
        <f>IF($AO113,IF(AND($I113&lt;&gt;"",$I113&lt;&gt;0),ROUND(ROUND($I113,3)*Cenas!$B$50*Cenas!S$55,2),0),"")</f>
        <v/>
      </c>
      <c r="AC113" s="124" t="str">
        <f>IF($AO113,IF(AND($I113&lt;&gt;"",$I113&lt;&gt;0),ROUND(ROUND($I113,3)*Cenas!$B$50*Cenas!T$55,2),0),"")</f>
        <v/>
      </c>
      <c r="AD113" s="124" t="str">
        <f>IF($AO113,IF(AND($I113&lt;&gt;"",$I113&lt;&gt;0),ROUND(ROUND($I113,3)*Cenas!$B$50*Cenas!U$55,2),0),"")</f>
        <v/>
      </c>
      <c r="AE113" s="124" t="str">
        <f>IF($AO113,IF(AND($I113&lt;&gt;"",$I113&lt;&gt;0),ROUND(ROUND($I113,3)*Cenas!$B$50*Cenas!V$55,2),0),"")</f>
        <v/>
      </c>
      <c r="AF113" s="147" t="str">
        <f>IF($AO113,IF(AND($I113&lt;&gt;"",$I113&lt;&gt;0),ROUND(ROUND($I113,3)*Cenas!$B$50*Cenas!W$55,2),0),"")</f>
        <v/>
      </c>
      <c r="AH113" t="b">
        <f t="shared" si="12"/>
        <v>1</v>
      </c>
      <c r="AI113" t="b">
        <f t="shared" si="13"/>
        <v>1</v>
      </c>
      <c r="AJ113" t="e">
        <f>OR(AND(AH113,AI113,#REF!&gt;=0.74*'Daļu izvēle'!J108),NOT(AL113))</f>
        <v>#REF!</v>
      </c>
      <c r="AK113" t="e">
        <f t="shared" si="14"/>
        <v>#REF!</v>
      </c>
      <c r="AL113" t="b">
        <f>AND($A113="x",NOT(ISBLANK('Daļu izvēle'!AI108)))</f>
        <v>0</v>
      </c>
      <c r="AM113" t="b">
        <f t="shared" si="10"/>
        <v>1</v>
      </c>
      <c r="AO113" s="56" t="b">
        <f>AND($A113="x",'Daļu izvēle'!AI108&lt;&gt;"",'Daļu izvēle'!AI108&lt;&gt;0)</f>
        <v>0</v>
      </c>
      <c r="AP113" s="56" t="b">
        <f t="shared" si="15"/>
        <v>0</v>
      </c>
      <c r="AQ113" s="56" t="b">
        <f t="shared" si="16"/>
        <v>1</v>
      </c>
    </row>
    <row r="114" spans="1:43" hidden="1" x14ac:dyDescent="0.3">
      <c r="A114" s="324" t="str">
        <f>SUBSTITUTE('Daļu izvēle'!A109,"0","")</f>
        <v/>
      </c>
      <c r="B114" s="365">
        <f>'Daļu izvēle'!B109</f>
        <v>101</v>
      </c>
      <c r="C114" s="365" t="str">
        <f>'Daļu izvēle'!C109</f>
        <v>Rietumvidzeme</v>
      </c>
      <c r="D114" s="366" t="str">
        <f>'Daļu izvēle'!D109</f>
        <v>Rūjienas</v>
      </c>
      <c r="E114" s="511">
        <f>'Daļu izvēle'!AI109</f>
        <v>0</v>
      </c>
      <c r="F114" s="511">
        <f>'Daļu izvēle'!AJ109</f>
        <v>0</v>
      </c>
      <c r="G114" s="131">
        <f>'Daļu izvēle'!AK109</f>
        <v>0</v>
      </c>
      <c r="H114" s="132">
        <f>'Daļu izvēle'!AL109</f>
        <v>0</v>
      </c>
      <c r="I114" s="343"/>
      <c r="J114" s="509">
        <f t="shared" si="11"/>
        <v>0</v>
      </c>
      <c r="K114" s="124" t="str">
        <f>IF($AO114,IF(AND($I114&lt;&gt;"",$I114&lt;&gt;0),ROUND(ROUND($I114,3)*Cenas!$B$50*Cenas!B$55,2),0),"")</f>
        <v/>
      </c>
      <c r="L114" s="124" t="str">
        <f>IF($AO114,IF(AND($I114&lt;&gt;"",$I114&lt;&gt;0),ROUND(ROUND($I114,3)*Cenas!$B$50*Cenas!C$55,2),0),"")</f>
        <v/>
      </c>
      <c r="M114" s="124" t="str">
        <f>IF($AO114,IF(AND($I114&lt;&gt;"",$I114&lt;&gt;0),ROUND(ROUND($I114,3)*Cenas!$B$50*Cenas!D$55,2),0),"")</f>
        <v/>
      </c>
      <c r="N114" s="124" t="str">
        <f>IF($AO114,IF(AND($I114&lt;&gt;"",$I114&lt;&gt;0),ROUND(ROUND($I114,3)*Cenas!$B$50*Cenas!E$55,2),0),"")</f>
        <v/>
      </c>
      <c r="O114" s="124" t="str">
        <f>IF($AO114,IF(AND($I114&lt;&gt;"",$I114&lt;&gt;0),ROUND(ROUND($I114,3)*Cenas!$B$50*Cenas!F$55,2),0),"")</f>
        <v/>
      </c>
      <c r="P114" s="124" t="str">
        <f>IF($AO114,IF(AND($I114&lt;&gt;"",$I114&lt;&gt;0),ROUND(ROUND($I114,3)*Cenas!$B$50*Cenas!G$55,2),0),"")</f>
        <v/>
      </c>
      <c r="Q114" s="124" t="str">
        <f>IF($AO114,IF(AND($I114&lt;&gt;"",$I114&lt;&gt;0),ROUND(ROUND($I114,3)*Cenas!$B$50*Cenas!H$55,2),0),"")</f>
        <v/>
      </c>
      <c r="R114" s="124" t="str">
        <f>IF($AO114,IF(AND($I114&lt;&gt;"",$I114&lt;&gt;0),ROUND(ROUND($I114,3)*Cenas!$B$50*Cenas!I$55,2),0),"")</f>
        <v/>
      </c>
      <c r="S114" s="124" t="str">
        <f>IF($AO114,IF(AND($I114&lt;&gt;"",$I114&lt;&gt;0),ROUND(ROUND($I114,3)*Cenas!$B$50*Cenas!J$55,2),0),"")</f>
        <v/>
      </c>
      <c r="T114" s="124" t="str">
        <f>IF($AO114,IF(AND($I114&lt;&gt;"",$I114&lt;&gt;0),ROUND(ROUND($I114,3)*Cenas!$B$50*Cenas!K$55,2),0),"")</f>
        <v/>
      </c>
      <c r="U114" s="124" t="str">
        <f>IF($AO114,IF(AND($I114&lt;&gt;"",$I114&lt;&gt;0),ROUND(ROUND($I114,3)*Cenas!$B$50*Cenas!L$55,2),0),"")</f>
        <v/>
      </c>
      <c r="V114" s="124" t="str">
        <f>IF($AO114,IF(AND($I114&lt;&gt;"",$I114&lt;&gt;0),ROUND(ROUND($I114,3)*Cenas!$B$50*Cenas!M$55,2),0),"")</f>
        <v/>
      </c>
      <c r="W114" s="124" t="str">
        <f>IF($AO114,IF(AND($I114&lt;&gt;"",$I114&lt;&gt;0),ROUND(ROUND($I114,3)*Cenas!$B$50*Cenas!N$55,2),0),"")</f>
        <v/>
      </c>
      <c r="X114" s="124" t="str">
        <f>IF($AO114,IF(AND($I114&lt;&gt;"",$I114&lt;&gt;0),ROUND(ROUND($I114,3)*Cenas!$B$50*Cenas!O$55,2),0),"")</f>
        <v/>
      </c>
      <c r="Y114" s="124" t="str">
        <f>IF($AO114,IF(AND($I114&lt;&gt;"",$I114&lt;&gt;0),ROUND(ROUND($I114,3)*Cenas!$B$50*Cenas!P$55,2),0),"")</f>
        <v/>
      </c>
      <c r="Z114" s="124" t="str">
        <f>IF($AO114,IF(AND($I114&lt;&gt;"",$I114&lt;&gt;0),ROUND(ROUND($I114,3)*Cenas!$B$50*Cenas!Q$55,2),0),"")</f>
        <v/>
      </c>
      <c r="AA114" s="124" t="str">
        <f>IF($AO114,IF(AND($I114&lt;&gt;"",$I114&lt;&gt;0),ROUND(ROUND($I114,3)*Cenas!$B$50*Cenas!R$55,2),0),"")</f>
        <v/>
      </c>
      <c r="AB114" s="124" t="str">
        <f>IF($AO114,IF(AND($I114&lt;&gt;"",$I114&lt;&gt;0),ROUND(ROUND($I114,3)*Cenas!$B$50*Cenas!S$55,2),0),"")</f>
        <v/>
      </c>
      <c r="AC114" s="124" t="str">
        <f>IF($AO114,IF(AND($I114&lt;&gt;"",$I114&lt;&gt;0),ROUND(ROUND($I114,3)*Cenas!$B$50*Cenas!T$55,2),0),"")</f>
        <v/>
      </c>
      <c r="AD114" s="124" t="str">
        <f>IF($AO114,IF(AND($I114&lt;&gt;"",$I114&lt;&gt;0),ROUND(ROUND($I114,3)*Cenas!$B$50*Cenas!U$55,2),0),"")</f>
        <v/>
      </c>
      <c r="AE114" s="124" t="str">
        <f>IF($AO114,IF(AND($I114&lt;&gt;"",$I114&lt;&gt;0),ROUND(ROUND($I114,3)*Cenas!$B$50*Cenas!V$55,2),0),"")</f>
        <v/>
      </c>
      <c r="AF114" s="147" t="str">
        <f>IF($AO114,IF(AND($I114&lt;&gt;"",$I114&lt;&gt;0),ROUND(ROUND($I114,3)*Cenas!$B$50*Cenas!W$55,2),0),"")</f>
        <v/>
      </c>
      <c r="AH114" t="b">
        <f t="shared" si="12"/>
        <v>1</v>
      </c>
      <c r="AI114" t="b">
        <f t="shared" si="13"/>
        <v>1</v>
      </c>
      <c r="AJ114" t="e">
        <f>OR(AND(AH114,AI114,#REF!&gt;=0.74*'Daļu izvēle'!J109),NOT(AL114))</f>
        <v>#REF!</v>
      </c>
      <c r="AK114" t="e">
        <f t="shared" si="14"/>
        <v>#REF!</v>
      </c>
      <c r="AL114" t="b">
        <f>AND($A114="x",NOT(ISBLANK('Daļu izvēle'!AI109)))</f>
        <v>0</v>
      </c>
      <c r="AM114" t="b">
        <f t="shared" si="10"/>
        <v>1</v>
      </c>
      <c r="AO114" s="56" t="b">
        <f>AND($A114="x",'Daļu izvēle'!AI109&lt;&gt;"",'Daļu izvēle'!AI109&lt;&gt;0)</f>
        <v>0</v>
      </c>
      <c r="AP114" s="56" t="b">
        <f t="shared" si="15"/>
        <v>0</v>
      </c>
      <c r="AQ114" s="56" t="b">
        <f t="shared" si="16"/>
        <v>1</v>
      </c>
    </row>
    <row r="115" spans="1:43" hidden="1" x14ac:dyDescent="0.3">
      <c r="A115" s="324" t="str">
        <f>SUBSTITUTE('Daļu izvēle'!A110,"0","")</f>
        <v/>
      </c>
      <c r="B115" s="365">
        <f>'Daļu izvēle'!B110</f>
        <v>102</v>
      </c>
      <c r="C115" s="365" t="str">
        <f>'Daļu izvēle'!C110</f>
        <v>Rietumvidzeme</v>
      </c>
      <c r="D115" s="366" t="str">
        <f>'Daļu izvēle'!D110</f>
        <v>Rūjienas</v>
      </c>
      <c r="E115" s="511">
        <f>'Daļu izvēle'!AI110</f>
        <v>0</v>
      </c>
      <c r="F115" s="511">
        <f>'Daļu izvēle'!AJ110</f>
        <v>0</v>
      </c>
      <c r="G115" s="131">
        <f>'Daļu izvēle'!AK110</f>
        <v>0</v>
      </c>
      <c r="H115" s="132">
        <f>'Daļu izvēle'!AL110</f>
        <v>0</v>
      </c>
      <c r="I115" s="343"/>
      <c r="J115" s="509">
        <f t="shared" si="11"/>
        <v>0</v>
      </c>
      <c r="K115" s="124" t="str">
        <f>IF($AO115,IF(AND($I115&lt;&gt;"",$I115&lt;&gt;0),ROUND(ROUND($I115,3)*Cenas!$B$50*Cenas!B$55,2),0),"")</f>
        <v/>
      </c>
      <c r="L115" s="124" t="str">
        <f>IF($AO115,IF(AND($I115&lt;&gt;"",$I115&lt;&gt;0),ROUND(ROUND($I115,3)*Cenas!$B$50*Cenas!C$55,2),0),"")</f>
        <v/>
      </c>
      <c r="M115" s="124" t="str">
        <f>IF($AO115,IF(AND($I115&lt;&gt;"",$I115&lt;&gt;0),ROUND(ROUND($I115,3)*Cenas!$B$50*Cenas!D$55,2),0),"")</f>
        <v/>
      </c>
      <c r="N115" s="124" t="str">
        <f>IF($AO115,IF(AND($I115&lt;&gt;"",$I115&lt;&gt;0),ROUND(ROUND($I115,3)*Cenas!$B$50*Cenas!E$55,2),0),"")</f>
        <v/>
      </c>
      <c r="O115" s="124" t="str">
        <f>IF($AO115,IF(AND($I115&lt;&gt;"",$I115&lt;&gt;0),ROUND(ROUND($I115,3)*Cenas!$B$50*Cenas!F$55,2),0),"")</f>
        <v/>
      </c>
      <c r="P115" s="124" t="str">
        <f>IF($AO115,IF(AND($I115&lt;&gt;"",$I115&lt;&gt;0),ROUND(ROUND($I115,3)*Cenas!$B$50*Cenas!G$55,2),0),"")</f>
        <v/>
      </c>
      <c r="Q115" s="124" t="str">
        <f>IF($AO115,IF(AND($I115&lt;&gt;"",$I115&lt;&gt;0),ROUND(ROUND($I115,3)*Cenas!$B$50*Cenas!H$55,2),0),"")</f>
        <v/>
      </c>
      <c r="R115" s="124" t="str">
        <f>IF($AO115,IF(AND($I115&lt;&gt;"",$I115&lt;&gt;0),ROUND(ROUND($I115,3)*Cenas!$B$50*Cenas!I$55,2),0),"")</f>
        <v/>
      </c>
      <c r="S115" s="124" t="str">
        <f>IF($AO115,IF(AND($I115&lt;&gt;"",$I115&lt;&gt;0),ROUND(ROUND($I115,3)*Cenas!$B$50*Cenas!J$55,2),0),"")</f>
        <v/>
      </c>
      <c r="T115" s="124" t="str">
        <f>IF($AO115,IF(AND($I115&lt;&gt;"",$I115&lt;&gt;0),ROUND(ROUND($I115,3)*Cenas!$B$50*Cenas!K$55,2),0),"")</f>
        <v/>
      </c>
      <c r="U115" s="124" t="str">
        <f>IF($AO115,IF(AND($I115&lt;&gt;"",$I115&lt;&gt;0),ROUND(ROUND($I115,3)*Cenas!$B$50*Cenas!L$55,2),0),"")</f>
        <v/>
      </c>
      <c r="V115" s="124" t="str">
        <f>IF($AO115,IF(AND($I115&lt;&gt;"",$I115&lt;&gt;0),ROUND(ROUND($I115,3)*Cenas!$B$50*Cenas!M$55,2),0),"")</f>
        <v/>
      </c>
      <c r="W115" s="124" t="str">
        <f>IF($AO115,IF(AND($I115&lt;&gt;"",$I115&lt;&gt;0),ROUND(ROUND($I115,3)*Cenas!$B$50*Cenas!N$55,2),0),"")</f>
        <v/>
      </c>
      <c r="X115" s="124" t="str">
        <f>IF($AO115,IF(AND($I115&lt;&gt;"",$I115&lt;&gt;0),ROUND(ROUND($I115,3)*Cenas!$B$50*Cenas!O$55,2),0),"")</f>
        <v/>
      </c>
      <c r="Y115" s="124" t="str">
        <f>IF($AO115,IF(AND($I115&lt;&gt;"",$I115&lt;&gt;0),ROUND(ROUND($I115,3)*Cenas!$B$50*Cenas!P$55,2),0),"")</f>
        <v/>
      </c>
      <c r="Z115" s="124" t="str">
        <f>IF($AO115,IF(AND($I115&lt;&gt;"",$I115&lt;&gt;0),ROUND(ROUND($I115,3)*Cenas!$B$50*Cenas!Q$55,2),0),"")</f>
        <v/>
      </c>
      <c r="AA115" s="124" t="str">
        <f>IF($AO115,IF(AND($I115&lt;&gt;"",$I115&lt;&gt;0),ROUND(ROUND($I115,3)*Cenas!$B$50*Cenas!R$55,2),0),"")</f>
        <v/>
      </c>
      <c r="AB115" s="124" t="str">
        <f>IF($AO115,IF(AND($I115&lt;&gt;"",$I115&lt;&gt;0),ROUND(ROUND($I115,3)*Cenas!$B$50*Cenas!S$55,2),0),"")</f>
        <v/>
      </c>
      <c r="AC115" s="124" t="str">
        <f>IF($AO115,IF(AND($I115&lt;&gt;"",$I115&lt;&gt;0),ROUND(ROUND($I115,3)*Cenas!$B$50*Cenas!T$55,2),0),"")</f>
        <v/>
      </c>
      <c r="AD115" s="124" t="str">
        <f>IF($AO115,IF(AND($I115&lt;&gt;"",$I115&lt;&gt;0),ROUND(ROUND($I115,3)*Cenas!$B$50*Cenas!U$55,2),0),"")</f>
        <v/>
      </c>
      <c r="AE115" s="124" t="str">
        <f>IF($AO115,IF(AND($I115&lt;&gt;"",$I115&lt;&gt;0),ROUND(ROUND($I115,3)*Cenas!$B$50*Cenas!V$55,2),0),"")</f>
        <v/>
      </c>
      <c r="AF115" s="147" t="str">
        <f>IF($AO115,IF(AND($I115&lt;&gt;"",$I115&lt;&gt;0),ROUND(ROUND($I115,3)*Cenas!$B$50*Cenas!W$55,2),0),"")</f>
        <v/>
      </c>
      <c r="AH115" t="b">
        <f t="shared" si="12"/>
        <v>1</v>
      </c>
      <c r="AI115" t="b">
        <f t="shared" si="13"/>
        <v>1</v>
      </c>
      <c r="AJ115" t="e">
        <f>OR(AND(AH115,AI115,#REF!&gt;=0.74*'Daļu izvēle'!J110),NOT(AL115))</f>
        <v>#REF!</v>
      </c>
      <c r="AK115" t="e">
        <f t="shared" si="14"/>
        <v>#REF!</v>
      </c>
      <c r="AL115" t="b">
        <f>AND($A115="x",NOT(ISBLANK('Daļu izvēle'!AI110)))</f>
        <v>0</v>
      </c>
      <c r="AM115" t="b">
        <f t="shared" si="10"/>
        <v>1</v>
      </c>
      <c r="AO115" s="56" t="b">
        <f>AND($A115="x",'Daļu izvēle'!AI110&lt;&gt;"",'Daļu izvēle'!AI110&lt;&gt;0)</f>
        <v>0</v>
      </c>
      <c r="AP115" s="56" t="b">
        <f t="shared" si="15"/>
        <v>0</v>
      </c>
      <c r="AQ115" s="56" t="b">
        <f t="shared" si="16"/>
        <v>1</v>
      </c>
    </row>
    <row r="116" spans="1:43" hidden="1" x14ac:dyDescent="0.3">
      <c r="A116" s="324" t="str">
        <f>SUBSTITUTE('Daļu izvēle'!A111,"0","")</f>
        <v/>
      </c>
      <c r="B116" s="365">
        <f>'Daļu izvēle'!B111</f>
        <v>103</v>
      </c>
      <c r="C116" s="365" t="str">
        <f>'Daļu izvēle'!C111</f>
        <v>Rietumvidzeme</v>
      </c>
      <c r="D116" s="366" t="str">
        <f>'Daļu izvēle'!D111</f>
        <v>Rūjienas</v>
      </c>
      <c r="E116" s="511">
        <f>'Daļu izvēle'!AI111</f>
        <v>0</v>
      </c>
      <c r="F116" s="511">
        <f>'Daļu izvēle'!AJ111</f>
        <v>0</v>
      </c>
      <c r="G116" s="131">
        <f>'Daļu izvēle'!AK111</f>
        <v>0</v>
      </c>
      <c r="H116" s="132">
        <f>'Daļu izvēle'!AL111</f>
        <v>0</v>
      </c>
      <c r="I116" s="343"/>
      <c r="J116" s="509">
        <f t="shared" si="11"/>
        <v>0</v>
      </c>
      <c r="K116" s="124" t="str">
        <f>IF($AO116,IF(AND($I116&lt;&gt;"",$I116&lt;&gt;0),ROUND(ROUND($I116,3)*Cenas!$B$50*Cenas!B$55,2),0),"")</f>
        <v/>
      </c>
      <c r="L116" s="124" t="str">
        <f>IF($AO116,IF(AND($I116&lt;&gt;"",$I116&lt;&gt;0),ROUND(ROUND($I116,3)*Cenas!$B$50*Cenas!C$55,2),0),"")</f>
        <v/>
      </c>
      <c r="M116" s="124" t="str">
        <f>IF($AO116,IF(AND($I116&lt;&gt;"",$I116&lt;&gt;0),ROUND(ROUND($I116,3)*Cenas!$B$50*Cenas!D$55,2),0),"")</f>
        <v/>
      </c>
      <c r="N116" s="124" t="str">
        <f>IF($AO116,IF(AND($I116&lt;&gt;"",$I116&lt;&gt;0),ROUND(ROUND($I116,3)*Cenas!$B$50*Cenas!E$55,2),0),"")</f>
        <v/>
      </c>
      <c r="O116" s="124" t="str">
        <f>IF($AO116,IF(AND($I116&lt;&gt;"",$I116&lt;&gt;0),ROUND(ROUND($I116,3)*Cenas!$B$50*Cenas!F$55,2),0),"")</f>
        <v/>
      </c>
      <c r="P116" s="124" t="str">
        <f>IF($AO116,IF(AND($I116&lt;&gt;"",$I116&lt;&gt;0),ROUND(ROUND($I116,3)*Cenas!$B$50*Cenas!G$55,2),0),"")</f>
        <v/>
      </c>
      <c r="Q116" s="124" t="str">
        <f>IF($AO116,IF(AND($I116&lt;&gt;"",$I116&lt;&gt;0),ROUND(ROUND($I116,3)*Cenas!$B$50*Cenas!H$55,2),0),"")</f>
        <v/>
      </c>
      <c r="R116" s="124" t="str">
        <f>IF($AO116,IF(AND($I116&lt;&gt;"",$I116&lt;&gt;0),ROUND(ROUND($I116,3)*Cenas!$B$50*Cenas!I$55,2),0),"")</f>
        <v/>
      </c>
      <c r="S116" s="124" t="str">
        <f>IF($AO116,IF(AND($I116&lt;&gt;"",$I116&lt;&gt;0),ROUND(ROUND($I116,3)*Cenas!$B$50*Cenas!J$55,2),0),"")</f>
        <v/>
      </c>
      <c r="T116" s="124" t="str">
        <f>IF($AO116,IF(AND($I116&lt;&gt;"",$I116&lt;&gt;0),ROUND(ROUND($I116,3)*Cenas!$B$50*Cenas!K$55,2),0),"")</f>
        <v/>
      </c>
      <c r="U116" s="124" t="str">
        <f>IF($AO116,IF(AND($I116&lt;&gt;"",$I116&lt;&gt;0),ROUND(ROUND($I116,3)*Cenas!$B$50*Cenas!L$55,2),0),"")</f>
        <v/>
      </c>
      <c r="V116" s="124" t="str">
        <f>IF($AO116,IF(AND($I116&lt;&gt;"",$I116&lt;&gt;0),ROUND(ROUND($I116,3)*Cenas!$B$50*Cenas!M$55,2),0),"")</f>
        <v/>
      </c>
      <c r="W116" s="124" t="str">
        <f>IF($AO116,IF(AND($I116&lt;&gt;"",$I116&lt;&gt;0),ROUND(ROUND($I116,3)*Cenas!$B$50*Cenas!N$55,2),0),"")</f>
        <v/>
      </c>
      <c r="X116" s="124" t="str">
        <f>IF($AO116,IF(AND($I116&lt;&gt;"",$I116&lt;&gt;0),ROUND(ROUND($I116,3)*Cenas!$B$50*Cenas!O$55,2),0),"")</f>
        <v/>
      </c>
      <c r="Y116" s="124" t="str">
        <f>IF($AO116,IF(AND($I116&lt;&gt;"",$I116&lt;&gt;0),ROUND(ROUND($I116,3)*Cenas!$B$50*Cenas!P$55,2),0),"")</f>
        <v/>
      </c>
      <c r="Z116" s="124" t="str">
        <f>IF($AO116,IF(AND($I116&lt;&gt;"",$I116&lt;&gt;0),ROUND(ROUND($I116,3)*Cenas!$B$50*Cenas!Q$55,2),0),"")</f>
        <v/>
      </c>
      <c r="AA116" s="124" t="str">
        <f>IF($AO116,IF(AND($I116&lt;&gt;"",$I116&lt;&gt;0),ROUND(ROUND($I116,3)*Cenas!$B$50*Cenas!R$55,2),0),"")</f>
        <v/>
      </c>
      <c r="AB116" s="124" t="str">
        <f>IF($AO116,IF(AND($I116&lt;&gt;"",$I116&lt;&gt;0),ROUND(ROUND($I116,3)*Cenas!$B$50*Cenas!S$55,2),0),"")</f>
        <v/>
      </c>
      <c r="AC116" s="124" t="str">
        <f>IF($AO116,IF(AND($I116&lt;&gt;"",$I116&lt;&gt;0),ROUND(ROUND($I116,3)*Cenas!$B$50*Cenas!T$55,2),0),"")</f>
        <v/>
      </c>
      <c r="AD116" s="124" t="str">
        <f>IF($AO116,IF(AND($I116&lt;&gt;"",$I116&lt;&gt;0),ROUND(ROUND($I116,3)*Cenas!$B$50*Cenas!U$55,2),0),"")</f>
        <v/>
      </c>
      <c r="AE116" s="124" t="str">
        <f>IF($AO116,IF(AND($I116&lt;&gt;"",$I116&lt;&gt;0),ROUND(ROUND($I116,3)*Cenas!$B$50*Cenas!V$55,2),0),"")</f>
        <v/>
      </c>
      <c r="AF116" s="147" t="str">
        <f>IF($AO116,IF(AND($I116&lt;&gt;"",$I116&lt;&gt;0),ROUND(ROUND($I116,3)*Cenas!$B$50*Cenas!W$55,2),0),"")</f>
        <v/>
      </c>
      <c r="AH116" t="b">
        <f t="shared" si="12"/>
        <v>1</v>
      </c>
      <c r="AI116" t="b">
        <f t="shared" si="13"/>
        <v>1</v>
      </c>
      <c r="AJ116" t="e">
        <f>OR(AND(AH116,AI116,#REF!&gt;=0.74*'Daļu izvēle'!J111),NOT(AL116))</f>
        <v>#REF!</v>
      </c>
      <c r="AK116" t="e">
        <f t="shared" si="14"/>
        <v>#REF!</v>
      </c>
      <c r="AL116" t="b">
        <f>AND($A116="x",NOT(ISBLANK('Daļu izvēle'!AI111)))</f>
        <v>0</v>
      </c>
      <c r="AM116" t="b">
        <f t="shared" si="10"/>
        <v>1</v>
      </c>
      <c r="AO116" s="56" t="b">
        <f>AND($A116="x",'Daļu izvēle'!AI111&lt;&gt;"",'Daļu izvēle'!AI111&lt;&gt;0)</f>
        <v>0</v>
      </c>
      <c r="AP116" s="56" t="b">
        <f t="shared" si="15"/>
        <v>0</v>
      </c>
      <c r="AQ116" s="56" t="b">
        <f t="shared" si="16"/>
        <v>1</v>
      </c>
    </row>
    <row r="117" spans="1:43" hidden="1" x14ac:dyDescent="0.3">
      <c r="A117" s="324" t="str">
        <f>SUBSTITUTE('Daļu izvēle'!A112,"0","")</f>
        <v/>
      </c>
      <c r="B117" s="365">
        <f>'Daļu izvēle'!B112</f>
        <v>104</v>
      </c>
      <c r="C117" s="365" t="str">
        <f>'Daļu izvēle'!C112</f>
        <v>Rietumvidzeme</v>
      </c>
      <c r="D117" s="366" t="str">
        <f>'Daļu izvēle'!D112</f>
        <v>Rūjienas</v>
      </c>
      <c r="E117" s="511">
        <f>'Daļu izvēle'!AI112</f>
        <v>0</v>
      </c>
      <c r="F117" s="511">
        <f>'Daļu izvēle'!AJ112</f>
        <v>0</v>
      </c>
      <c r="G117" s="131">
        <f>'Daļu izvēle'!AK112</f>
        <v>0</v>
      </c>
      <c r="H117" s="132">
        <f>'Daļu izvēle'!AL112</f>
        <v>0</v>
      </c>
      <c r="I117" s="343"/>
      <c r="J117" s="509">
        <f t="shared" si="11"/>
        <v>0</v>
      </c>
      <c r="K117" s="124" t="str">
        <f>IF($AO117,IF(AND($I117&lt;&gt;"",$I117&lt;&gt;0),ROUND(ROUND($I117,3)*Cenas!$B$50*Cenas!B$55,2),0),"")</f>
        <v/>
      </c>
      <c r="L117" s="124" t="str">
        <f>IF($AO117,IF(AND($I117&lt;&gt;"",$I117&lt;&gt;0),ROUND(ROUND($I117,3)*Cenas!$B$50*Cenas!C$55,2),0),"")</f>
        <v/>
      </c>
      <c r="M117" s="124" t="str">
        <f>IF($AO117,IF(AND($I117&lt;&gt;"",$I117&lt;&gt;0),ROUND(ROUND($I117,3)*Cenas!$B$50*Cenas!D$55,2),0),"")</f>
        <v/>
      </c>
      <c r="N117" s="124" t="str">
        <f>IF($AO117,IF(AND($I117&lt;&gt;"",$I117&lt;&gt;0),ROUND(ROUND($I117,3)*Cenas!$B$50*Cenas!E$55,2),0),"")</f>
        <v/>
      </c>
      <c r="O117" s="124" t="str">
        <f>IF($AO117,IF(AND($I117&lt;&gt;"",$I117&lt;&gt;0),ROUND(ROUND($I117,3)*Cenas!$B$50*Cenas!F$55,2),0),"")</f>
        <v/>
      </c>
      <c r="P117" s="124" t="str">
        <f>IF($AO117,IF(AND($I117&lt;&gt;"",$I117&lt;&gt;0),ROUND(ROUND($I117,3)*Cenas!$B$50*Cenas!G$55,2),0),"")</f>
        <v/>
      </c>
      <c r="Q117" s="124" t="str">
        <f>IF($AO117,IF(AND($I117&lt;&gt;"",$I117&lt;&gt;0),ROUND(ROUND($I117,3)*Cenas!$B$50*Cenas!H$55,2),0),"")</f>
        <v/>
      </c>
      <c r="R117" s="124" t="str">
        <f>IF($AO117,IF(AND($I117&lt;&gt;"",$I117&lt;&gt;0),ROUND(ROUND($I117,3)*Cenas!$B$50*Cenas!I$55,2),0),"")</f>
        <v/>
      </c>
      <c r="S117" s="124" t="str">
        <f>IF($AO117,IF(AND($I117&lt;&gt;"",$I117&lt;&gt;0),ROUND(ROUND($I117,3)*Cenas!$B$50*Cenas!J$55,2),0),"")</f>
        <v/>
      </c>
      <c r="T117" s="124" t="str">
        <f>IF($AO117,IF(AND($I117&lt;&gt;"",$I117&lt;&gt;0),ROUND(ROUND($I117,3)*Cenas!$B$50*Cenas!K$55,2),0),"")</f>
        <v/>
      </c>
      <c r="U117" s="124" t="str">
        <f>IF($AO117,IF(AND($I117&lt;&gt;"",$I117&lt;&gt;0),ROUND(ROUND($I117,3)*Cenas!$B$50*Cenas!L$55,2),0),"")</f>
        <v/>
      </c>
      <c r="V117" s="124" t="str">
        <f>IF($AO117,IF(AND($I117&lt;&gt;"",$I117&lt;&gt;0),ROUND(ROUND($I117,3)*Cenas!$B$50*Cenas!M$55,2),0),"")</f>
        <v/>
      </c>
      <c r="W117" s="124" t="str">
        <f>IF($AO117,IF(AND($I117&lt;&gt;"",$I117&lt;&gt;0),ROUND(ROUND($I117,3)*Cenas!$B$50*Cenas!N$55,2),0),"")</f>
        <v/>
      </c>
      <c r="X117" s="124" t="str">
        <f>IF($AO117,IF(AND($I117&lt;&gt;"",$I117&lt;&gt;0),ROUND(ROUND($I117,3)*Cenas!$B$50*Cenas!O$55,2),0),"")</f>
        <v/>
      </c>
      <c r="Y117" s="124" t="str">
        <f>IF($AO117,IF(AND($I117&lt;&gt;"",$I117&lt;&gt;0),ROUND(ROUND($I117,3)*Cenas!$B$50*Cenas!P$55,2),0),"")</f>
        <v/>
      </c>
      <c r="Z117" s="124" t="str">
        <f>IF($AO117,IF(AND($I117&lt;&gt;"",$I117&lt;&gt;0),ROUND(ROUND($I117,3)*Cenas!$B$50*Cenas!Q$55,2),0),"")</f>
        <v/>
      </c>
      <c r="AA117" s="124" t="str">
        <f>IF($AO117,IF(AND($I117&lt;&gt;"",$I117&lt;&gt;0),ROUND(ROUND($I117,3)*Cenas!$B$50*Cenas!R$55,2),0),"")</f>
        <v/>
      </c>
      <c r="AB117" s="124" t="str">
        <f>IF($AO117,IF(AND($I117&lt;&gt;"",$I117&lt;&gt;0),ROUND(ROUND($I117,3)*Cenas!$B$50*Cenas!S$55,2),0),"")</f>
        <v/>
      </c>
      <c r="AC117" s="124" t="str">
        <f>IF($AO117,IF(AND($I117&lt;&gt;"",$I117&lt;&gt;0),ROUND(ROUND($I117,3)*Cenas!$B$50*Cenas!T$55,2),0),"")</f>
        <v/>
      </c>
      <c r="AD117" s="124" t="str">
        <f>IF($AO117,IF(AND($I117&lt;&gt;"",$I117&lt;&gt;0),ROUND(ROUND($I117,3)*Cenas!$B$50*Cenas!U$55,2),0),"")</f>
        <v/>
      </c>
      <c r="AE117" s="124" t="str">
        <f>IF($AO117,IF(AND($I117&lt;&gt;"",$I117&lt;&gt;0),ROUND(ROUND($I117,3)*Cenas!$B$50*Cenas!V$55,2),0),"")</f>
        <v/>
      </c>
      <c r="AF117" s="147" t="str">
        <f>IF($AO117,IF(AND($I117&lt;&gt;"",$I117&lt;&gt;0),ROUND(ROUND($I117,3)*Cenas!$B$50*Cenas!W$55,2),0),"")</f>
        <v/>
      </c>
      <c r="AH117" t="b">
        <f t="shared" si="12"/>
        <v>1</v>
      </c>
      <c r="AI117" t="b">
        <f t="shared" si="13"/>
        <v>1</v>
      </c>
      <c r="AJ117" t="e">
        <f>OR(AND(AH117,AI117,#REF!&gt;=0.74*'Daļu izvēle'!J112),NOT(AL117))</f>
        <v>#REF!</v>
      </c>
      <c r="AK117" t="e">
        <f t="shared" si="14"/>
        <v>#REF!</v>
      </c>
      <c r="AL117" t="b">
        <f>AND($A117="x",NOT(ISBLANK('Daļu izvēle'!AI112)))</f>
        <v>0</v>
      </c>
      <c r="AM117" t="b">
        <f t="shared" si="10"/>
        <v>1</v>
      </c>
      <c r="AO117" s="56" t="b">
        <f>AND($A117="x",'Daļu izvēle'!AI112&lt;&gt;"",'Daļu izvēle'!AI112&lt;&gt;0)</f>
        <v>0</v>
      </c>
      <c r="AP117" s="56" t="b">
        <f t="shared" si="15"/>
        <v>0</v>
      </c>
      <c r="AQ117" s="56" t="b">
        <f t="shared" si="16"/>
        <v>1</v>
      </c>
    </row>
    <row r="118" spans="1:43" hidden="1" x14ac:dyDescent="0.3">
      <c r="A118" s="324" t="str">
        <f>SUBSTITUTE('Daļu izvēle'!A113,"0","")</f>
        <v/>
      </c>
      <c r="B118" s="365">
        <f>'Daļu izvēle'!B113</f>
        <v>105</v>
      </c>
      <c r="C118" s="365" t="str">
        <f>'Daļu izvēle'!C113</f>
        <v>Rietumvidzeme</v>
      </c>
      <c r="D118" s="366" t="str">
        <f>'Daļu izvēle'!D113</f>
        <v>Rūjienas</v>
      </c>
      <c r="E118" s="511">
        <f>'Daļu izvēle'!AI113</f>
        <v>0</v>
      </c>
      <c r="F118" s="511">
        <f>'Daļu izvēle'!AJ113</f>
        <v>0</v>
      </c>
      <c r="G118" s="131">
        <f>'Daļu izvēle'!AK113</f>
        <v>0</v>
      </c>
      <c r="H118" s="132">
        <f>'Daļu izvēle'!AL113</f>
        <v>0</v>
      </c>
      <c r="I118" s="343"/>
      <c r="J118" s="509">
        <f t="shared" si="11"/>
        <v>0</v>
      </c>
      <c r="K118" s="124" t="str">
        <f>IF($AO118,IF(AND($I118&lt;&gt;"",$I118&lt;&gt;0),ROUND(ROUND($I118,3)*Cenas!$B$50*Cenas!B$55,2),0),"")</f>
        <v/>
      </c>
      <c r="L118" s="124" t="str">
        <f>IF($AO118,IF(AND($I118&lt;&gt;"",$I118&lt;&gt;0),ROUND(ROUND($I118,3)*Cenas!$B$50*Cenas!C$55,2),0),"")</f>
        <v/>
      </c>
      <c r="M118" s="124" t="str">
        <f>IF($AO118,IF(AND($I118&lt;&gt;"",$I118&lt;&gt;0),ROUND(ROUND($I118,3)*Cenas!$B$50*Cenas!D$55,2),0),"")</f>
        <v/>
      </c>
      <c r="N118" s="124" t="str">
        <f>IF($AO118,IF(AND($I118&lt;&gt;"",$I118&lt;&gt;0),ROUND(ROUND($I118,3)*Cenas!$B$50*Cenas!E$55,2),0),"")</f>
        <v/>
      </c>
      <c r="O118" s="124" t="str">
        <f>IF($AO118,IF(AND($I118&lt;&gt;"",$I118&lt;&gt;0),ROUND(ROUND($I118,3)*Cenas!$B$50*Cenas!F$55,2),0),"")</f>
        <v/>
      </c>
      <c r="P118" s="124" t="str">
        <f>IF($AO118,IF(AND($I118&lt;&gt;"",$I118&lt;&gt;0),ROUND(ROUND($I118,3)*Cenas!$B$50*Cenas!G$55,2),0),"")</f>
        <v/>
      </c>
      <c r="Q118" s="124" t="str">
        <f>IF($AO118,IF(AND($I118&lt;&gt;"",$I118&lt;&gt;0),ROUND(ROUND($I118,3)*Cenas!$B$50*Cenas!H$55,2),0),"")</f>
        <v/>
      </c>
      <c r="R118" s="124" t="str">
        <f>IF($AO118,IF(AND($I118&lt;&gt;"",$I118&lt;&gt;0),ROUND(ROUND($I118,3)*Cenas!$B$50*Cenas!I$55,2),0),"")</f>
        <v/>
      </c>
      <c r="S118" s="124" t="str">
        <f>IF($AO118,IF(AND($I118&lt;&gt;"",$I118&lt;&gt;0),ROUND(ROUND($I118,3)*Cenas!$B$50*Cenas!J$55,2),0),"")</f>
        <v/>
      </c>
      <c r="T118" s="124" t="str">
        <f>IF($AO118,IF(AND($I118&lt;&gt;"",$I118&lt;&gt;0),ROUND(ROUND($I118,3)*Cenas!$B$50*Cenas!K$55,2),0),"")</f>
        <v/>
      </c>
      <c r="U118" s="124" t="str">
        <f>IF($AO118,IF(AND($I118&lt;&gt;"",$I118&lt;&gt;0),ROUND(ROUND($I118,3)*Cenas!$B$50*Cenas!L$55,2),0),"")</f>
        <v/>
      </c>
      <c r="V118" s="124" t="str">
        <f>IF($AO118,IF(AND($I118&lt;&gt;"",$I118&lt;&gt;0),ROUND(ROUND($I118,3)*Cenas!$B$50*Cenas!M$55,2),0),"")</f>
        <v/>
      </c>
      <c r="W118" s="124" t="str">
        <f>IF($AO118,IF(AND($I118&lt;&gt;"",$I118&lt;&gt;0),ROUND(ROUND($I118,3)*Cenas!$B$50*Cenas!N$55,2),0),"")</f>
        <v/>
      </c>
      <c r="X118" s="124" t="str">
        <f>IF($AO118,IF(AND($I118&lt;&gt;"",$I118&lt;&gt;0),ROUND(ROUND($I118,3)*Cenas!$B$50*Cenas!O$55,2),0),"")</f>
        <v/>
      </c>
      <c r="Y118" s="124" t="str">
        <f>IF($AO118,IF(AND($I118&lt;&gt;"",$I118&lt;&gt;0),ROUND(ROUND($I118,3)*Cenas!$B$50*Cenas!P$55,2),0),"")</f>
        <v/>
      </c>
      <c r="Z118" s="124" t="str">
        <f>IF($AO118,IF(AND($I118&lt;&gt;"",$I118&lt;&gt;0),ROUND(ROUND($I118,3)*Cenas!$B$50*Cenas!Q$55,2),0),"")</f>
        <v/>
      </c>
      <c r="AA118" s="124" t="str">
        <f>IF($AO118,IF(AND($I118&lt;&gt;"",$I118&lt;&gt;0),ROUND(ROUND($I118,3)*Cenas!$B$50*Cenas!R$55,2),0),"")</f>
        <v/>
      </c>
      <c r="AB118" s="124" t="str">
        <f>IF($AO118,IF(AND($I118&lt;&gt;"",$I118&lt;&gt;0),ROUND(ROUND($I118,3)*Cenas!$B$50*Cenas!S$55,2),0),"")</f>
        <v/>
      </c>
      <c r="AC118" s="124" t="str">
        <f>IF($AO118,IF(AND($I118&lt;&gt;"",$I118&lt;&gt;0),ROUND(ROUND($I118,3)*Cenas!$B$50*Cenas!T$55,2),0),"")</f>
        <v/>
      </c>
      <c r="AD118" s="124" t="str">
        <f>IF($AO118,IF(AND($I118&lt;&gt;"",$I118&lt;&gt;0),ROUND(ROUND($I118,3)*Cenas!$B$50*Cenas!U$55,2),0),"")</f>
        <v/>
      </c>
      <c r="AE118" s="124" t="str">
        <f>IF($AO118,IF(AND($I118&lt;&gt;"",$I118&lt;&gt;0),ROUND(ROUND($I118,3)*Cenas!$B$50*Cenas!V$55,2),0),"")</f>
        <v/>
      </c>
      <c r="AF118" s="147" t="str">
        <f>IF($AO118,IF(AND($I118&lt;&gt;"",$I118&lt;&gt;0),ROUND(ROUND($I118,3)*Cenas!$B$50*Cenas!W$55,2),0),"")</f>
        <v/>
      </c>
      <c r="AH118" t="b">
        <f t="shared" si="12"/>
        <v>1</v>
      </c>
      <c r="AI118" t="b">
        <f t="shared" si="13"/>
        <v>1</v>
      </c>
      <c r="AJ118" t="e">
        <f>OR(AND(AH118,AI118,#REF!&gt;=0.74*'Daļu izvēle'!J113),NOT(AL118))</f>
        <v>#REF!</v>
      </c>
      <c r="AK118" t="e">
        <f t="shared" si="14"/>
        <v>#REF!</v>
      </c>
      <c r="AL118" t="b">
        <f>AND($A118="x",NOT(ISBLANK('Daļu izvēle'!AI113)))</f>
        <v>0</v>
      </c>
      <c r="AM118" t="b">
        <f t="shared" si="10"/>
        <v>1</v>
      </c>
      <c r="AO118" s="56" t="b">
        <f>AND($A118="x",'Daļu izvēle'!AI113&lt;&gt;"",'Daļu izvēle'!AI113&lt;&gt;0)</f>
        <v>0</v>
      </c>
      <c r="AP118" s="56" t="b">
        <f t="shared" si="15"/>
        <v>0</v>
      </c>
      <c r="AQ118" s="56" t="b">
        <f t="shared" si="16"/>
        <v>1</v>
      </c>
    </row>
    <row r="119" spans="1:43" hidden="1" x14ac:dyDescent="0.3">
      <c r="A119" s="324" t="str">
        <f>SUBSTITUTE('Daļu izvēle'!A114,"0","")</f>
        <v/>
      </c>
      <c r="B119" s="365">
        <f>'Daļu izvēle'!B114</f>
        <v>106</v>
      </c>
      <c r="C119" s="365" t="str">
        <f>'Daļu izvēle'!C114</f>
        <v>Rietumvidzeme</v>
      </c>
      <c r="D119" s="366" t="str">
        <f>'Daļu izvēle'!D114</f>
        <v>Rūjienas</v>
      </c>
      <c r="E119" s="511">
        <f>'Daļu izvēle'!AI114</f>
        <v>0</v>
      </c>
      <c r="F119" s="511">
        <f>'Daļu izvēle'!AJ114</f>
        <v>0</v>
      </c>
      <c r="G119" s="131">
        <f>'Daļu izvēle'!AK114</f>
        <v>0</v>
      </c>
      <c r="H119" s="132">
        <f>'Daļu izvēle'!AL114</f>
        <v>0</v>
      </c>
      <c r="I119" s="343"/>
      <c r="J119" s="509">
        <f t="shared" si="11"/>
        <v>0</v>
      </c>
      <c r="K119" s="124" t="str">
        <f>IF($AO119,IF(AND($I119&lt;&gt;"",$I119&lt;&gt;0),ROUND(ROUND($I119,3)*Cenas!$B$50*Cenas!B$55,2),0),"")</f>
        <v/>
      </c>
      <c r="L119" s="124" t="str">
        <f>IF($AO119,IF(AND($I119&lt;&gt;"",$I119&lt;&gt;0),ROUND(ROUND($I119,3)*Cenas!$B$50*Cenas!C$55,2),0),"")</f>
        <v/>
      </c>
      <c r="M119" s="124" t="str">
        <f>IF($AO119,IF(AND($I119&lt;&gt;"",$I119&lt;&gt;0),ROUND(ROUND($I119,3)*Cenas!$B$50*Cenas!D$55,2),0),"")</f>
        <v/>
      </c>
      <c r="N119" s="124" t="str">
        <f>IF($AO119,IF(AND($I119&lt;&gt;"",$I119&lt;&gt;0),ROUND(ROUND($I119,3)*Cenas!$B$50*Cenas!E$55,2),0),"")</f>
        <v/>
      </c>
      <c r="O119" s="124" t="str">
        <f>IF($AO119,IF(AND($I119&lt;&gt;"",$I119&lt;&gt;0),ROUND(ROUND($I119,3)*Cenas!$B$50*Cenas!F$55,2),0),"")</f>
        <v/>
      </c>
      <c r="P119" s="124" t="str">
        <f>IF($AO119,IF(AND($I119&lt;&gt;"",$I119&lt;&gt;0),ROUND(ROUND($I119,3)*Cenas!$B$50*Cenas!G$55,2),0),"")</f>
        <v/>
      </c>
      <c r="Q119" s="124" t="str">
        <f>IF($AO119,IF(AND($I119&lt;&gt;"",$I119&lt;&gt;0),ROUND(ROUND($I119,3)*Cenas!$B$50*Cenas!H$55,2),0),"")</f>
        <v/>
      </c>
      <c r="R119" s="124" t="str">
        <f>IF($AO119,IF(AND($I119&lt;&gt;"",$I119&lt;&gt;0),ROUND(ROUND($I119,3)*Cenas!$B$50*Cenas!I$55,2),0),"")</f>
        <v/>
      </c>
      <c r="S119" s="124" t="str">
        <f>IF($AO119,IF(AND($I119&lt;&gt;"",$I119&lt;&gt;0),ROUND(ROUND($I119,3)*Cenas!$B$50*Cenas!J$55,2),0),"")</f>
        <v/>
      </c>
      <c r="T119" s="124" t="str">
        <f>IF($AO119,IF(AND($I119&lt;&gt;"",$I119&lt;&gt;0),ROUND(ROUND($I119,3)*Cenas!$B$50*Cenas!K$55,2),0),"")</f>
        <v/>
      </c>
      <c r="U119" s="124" t="str">
        <f>IF($AO119,IF(AND($I119&lt;&gt;"",$I119&lt;&gt;0),ROUND(ROUND($I119,3)*Cenas!$B$50*Cenas!L$55,2),0),"")</f>
        <v/>
      </c>
      <c r="V119" s="124" t="str">
        <f>IF($AO119,IF(AND($I119&lt;&gt;"",$I119&lt;&gt;0),ROUND(ROUND($I119,3)*Cenas!$B$50*Cenas!M$55,2),0),"")</f>
        <v/>
      </c>
      <c r="W119" s="124" t="str">
        <f>IF($AO119,IF(AND($I119&lt;&gt;"",$I119&lt;&gt;0),ROUND(ROUND($I119,3)*Cenas!$B$50*Cenas!N$55,2),0),"")</f>
        <v/>
      </c>
      <c r="X119" s="124" t="str">
        <f>IF($AO119,IF(AND($I119&lt;&gt;"",$I119&lt;&gt;0),ROUND(ROUND($I119,3)*Cenas!$B$50*Cenas!O$55,2),0),"")</f>
        <v/>
      </c>
      <c r="Y119" s="124" t="str">
        <f>IF($AO119,IF(AND($I119&lt;&gt;"",$I119&lt;&gt;0),ROUND(ROUND($I119,3)*Cenas!$B$50*Cenas!P$55,2),0),"")</f>
        <v/>
      </c>
      <c r="Z119" s="124" t="str">
        <f>IF($AO119,IF(AND($I119&lt;&gt;"",$I119&lt;&gt;0),ROUND(ROUND($I119,3)*Cenas!$B$50*Cenas!Q$55,2),0),"")</f>
        <v/>
      </c>
      <c r="AA119" s="124" t="str">
        <f>IF($AO119,IF(AND($I119&lt;&gt;"",$I119&lt;&gt;0),ROUND(ROUND($I119,3)*Cenas!$B$50*Cenas!R$55,2),0),"")</f>
        <v/>
      </c>
      <c r="AB119" s="124" t="str">
        <f>IF($AO119,IF(AND($I119&lt;&gt;"",$I119&lt;&gt;0),ROUND(ROUND($I119,3)*Cenas!$B$50*Cenas!S$55,2),0),"")</f>
        <v/>
      </c>
      <c r="AC119" s="124" t="str">
        <f>IF($AO119,IF(AND($I119&lt;&gt;"",$I119&lt;&gt;0),ROUND(ROUND($I119,3)*Cenas!$B$50*Cenas!T$55,2),0),"")</f>
        <v/>
      </c>
      <c r="AD119" s="124" t="str">
        <f>IF($AO119,IF(AND($I119&lt;&gt;"",$I119&lt;&gt;0),ROUND(ROUND($I119,3)*Cenas!$B$50*Cenas!U$55,2),0),"")</f>
        <v/>
      </c>
      <c r="AE119" s="124" t="str">
        <f>IF($AO119,IF(AND($I119&lt;&gt;"",$I119&lt;&gt;0),ROUND(ROUND($I119,3)*Cenas!$B$50*Cenas!V$55,2),0),"")</f>
        <v/>
      </c>
      <c r="AF119" s="147" t="str">
        <f>IF($AO119,IF(AND($I119&lt;&gt;"",$I119&lt;&gt;0),ROUND(ROUND($I119,3)*Cenas!$B$50*Cenas!W$55,2),0),"")</f>
        <v/>
      </c>
      <c r="AH119" t="b">
        <f t="shared" si="12"/>
        <v>1</v>
      </c>
      <c r="AI119" t="b">
        <f t="shared" si="13"/>
        <v>1</v>
      </c>
      <c r="AJ119" t="e">
        <f>OR(AND(AH119,AI119,#REF!&gt;=0.74*'Daļu izvēle'!J114),NOT(AL119))</f>
        <v>#REF!</v>
      </c>
      <c r="AK119" t="e">
        <f t="shared" si="14"/>
        <v>#REF!</v>
      </c>
      <c r="AL119" t="b">
        <f>AND($A119="x",NOT(ISBLANK('Daļu izvēle'!AI114)))</f>
        <v>0</v>
      </c>
      <c r="AM119" t="b">
        <f t="shared" si="10"/>
        <v>1</v>
      </c>
      <c r="AO119" s="56" t="b">
        <f>AND($A119="x",'Daļu izvēle'!AI114&lt;&gt;"",'Daļu izvēle'!AI114&lt;&gt;0)</f>
        <v>0</v>
      </c>
      <c r="AP119" s="56" t="b">
        <f t="shared" si="15"/>
        <v>0</v>
      </c>
      <c r="AQ119" s="56" t="b">
        <f t="shared" si="16"/>
        <v>1</v>
      </c>
    </row>
    <row r="120" spans="1:43" hidden="1" x14ac:dyDescent="0.3">
      <c r="A120" s="324" t="str">
        <f>SUBSTITUTE('Daļu izvēle'!A115,"0","")</f>
        <v/>
      </c>
      <c r="B120" s="365">
        <f>'Daļu izvēle'!B115</f>
        <v>107</v>
      </c>
      <c r="C120" s="365" t="str">
        <f>'Daļu izvēle'!C115</f>
        <v>Rietumvidzeme</v>
      </c>
      <c r="D120" s="366" t="str">
        <f>'Daļu izvēle'!D115</f>
        <v>Rūjienas</v>
      </c>
      <c r="E120" s="511">
        <f>'Daļu izvēle'!AI115</f>
        <v>0</v>
      </c>
      <c r="F120" s="511">
        <f>'Daļu izvēle'!AJ115</f>
        <v>0</v>
      </c>
      <c r="G120" s="131">
        <f>'Daļu izvēle'!AK115</f>
        <v>0</v>
      </c>
      <c r="H120" s="132">
        <f>'Daļu izvēle'!AL115</f>
        <v>0</v>
      </c>
      <c r="I120" s="343"/>
      <c r="J120" s="509">
        <f t="shared" si="11"/>
        <v>0</v>
      </c>
      <c r="K120" s="124" t="str">
        <f>IF($AO120,IF(AND($I120&lt;&gt;"",$I120&lt;&gt;0),ROUND(ROUND($I120,3)*Cenas!$B$50*Cenas!B$55,2),0),"")</f>
        <v/>
      </c>
      <c r="L120" s="124" t="str">
        <f>IF($AO120,IF(AND($I120&lt;&gt;"",$I120&lt;&gt;0),ROUND(ROUND($I120,3)*Cenas!$B$50*Cenas!C$55,2),0),"")</f>
        <v/>
      </c>
      <c r="M120" s="124" t="str">
        <f>IF($AO120,IF(AND($I120&lt;&gt;"",$I120&lt;&gt;0),ROUND(ROUND($I120,3)*Cenas!$B$50*Cenas!D$55,2),0),"")</f>
        <v/>
      </c>
      <c r="N120" s="124" t="str">
        <f>IF($AO120,IF(AND($I120&lt;&gt;"",$I120&lt;&gt;0),ROUND(ROUND($I120,3)*Cenas!$B$50*Cenas!E$55,2),0),"")</f>
        <v/>
      </c>
      <c r="O120" s="124" t="str">
        <f>IF($AO120,IF(AND($I120&lt;&gt;"",$I120&lt;&gt;0),ROUND(ROUND($I120,3)*Cenas!$B$50*Cenas!F$55,2),0),"")</f>
        <v/>
      </c>
      <c r="P120" s="124" t="str">
        <f>IF($AO120,IF(AND($I120&lt;&gt;"",$I120&lt;&gt;0),ROUND(ROUND($I120,3)*Cenas!$B$50*Cenas!G$55,2),0),"")</f>
        <v/>
      </c>
      <c r="Q120" s="124" t="str">
        <f>IF($AO120,IF(AND($I120&lt;&gt;"",$I120&lt;&gt;0),ROUND(ROUND($I120,3)*Cenas!$B$50*Cenas!H$55,2),0),"")</f>
        <v/>
      </c>
      <c r="R120" s="124" t="str">
        <f>IF($AO120,IF(AND($I120&lt;&gt;"",$I120&lt;&gt;0),ROUND(ROUND($I120,3)*Cenas!$B$50*Cenas!I$55,2),0),"")</f>
        <v/>
      </c>
      <c r="S120" s="124" t="str">
        <f>IF($AO120,IF(AND($I120&lt;&gt;"",$I120&lt;&gt;0),ROUND(ROUND($I120,3)*Cenas!$B$50*Cenas!J$55,2),0),"")</f>
        <v/>
      </c>
      <c r="T120" s="124" t="str">
        <f>IF($AO120,IF(AND($I120&lt;&gt;"",$I120&lt;&gt;0),ROUND(ROUND($I120,3)*Cenas!$B$50*Cenas!K$55,2),0),"")</f>
        <v/>
      </c>
      <c r="U120" s="124" t="str">
        <f>IF($AO120,IF(AND($I120&lt;&gt;"",$I120&lt;&gt;0),ROUND(ROUND($I120,3)*Cenas!$B$50*Cenas!L$55,2),0),"")</f>
        <v/>
      </c>
      <c r="V120" s="124" t="str">
        <f>IF($AO120,IF(AND($I120&lt;&gt;"",$I120&lt;&gt;0),ROUND(ROUND($I120,3)*Cenas!$B$50*Cenas!M$55,2),0),"")</f>
        <v/>
      </c>
      <c r="W120" s="124" t="str">
        <f>IF($AO120,IF(AND($I120&lt;&gt;"",$I120&lt;&gt;0),ROUND(ROUND($I120,3)*Cenas!$B$50*Cenas!N$55,2),0),"")</f>
        <v/>
      </c>
      <c r="X120" s="124" t="str">
        <f>IF($AO120,IF(AND($I120&lt;&gt;"",$I120&lt;&gt;0),ROUND(ROUND($I120,3)*Cenas!$B$50*Cenas!O$55,2),0),"")</f>
        <v/>
      </c>
      <c r="Y120" s="124" t="str">
        <f>IF($AO120,IF(AND($I120&lt;&gt;"",$I120&lt;&gt;0),ROUND(ROUND($I120,3)*Cenas!$B$50*Cenas!P$55,2),0),"")</f>
        <v/>
      </c>
      <c r="Z120" s="124" t="str">
        <f>IF($AO120,IF(AND($I120&lt;&gt;"",$I120&lt;&gt;0),ROUND(ROUND($I120,3)*Cenas!$B$50*Cenas!Q$55,2),0),"")</f>
        <v/>
      </c>
      <c r="AA120" s="124" t="str">
        <f>IF($AO120,IF(AND($I120&lt;&gt;"",$I120&lt;&gt;0),ROUND(ROUND($I120,3)*Cenas!$B$50*Cenas!R$55,2),0),"")</f>
        <v/>
      </c>
      <c r="AB120" s="124" t="str">
        <f>IF($AO120,IF(AND($I120&lt;&gt;"",$I120&lt;&gt;0),ROUND(ROUND($I120,3)*Cenas!$B$50*Cenas!S$55,2),0),"")</f>
        <v/>
      </c>
      <c r="AC120" s="124" t="str">
        <f>IF($AO120,IF(AND($I120&lt;&gt;"",$I120&lt;&gt;0),ROUND(ROUND($I120,3)*Cenas!$B$50*Cenas!T$55,2),0),"")</f>
        <v/>
      </c>
      <c r="AD120" s="124" t="str">
        <f>IF($AO120,IF(AND($I120&lt;&gt;"",$I120&lt;&gt;0),ROUND(ROUND($I120,3)*Cenas!$B$50*Cenas!U$55,2),0),"")</f>
        <v/>
      </c>
      <c r="AE120" s="124" t="str">
        <f>IF($AO120,IF(AND($I120&lt;&gt;"",$I120&lt;&gt;0),ROUND(ROUND($I120,3)*Cenas!$B$50*Cenas!V$55,2),0),"")</f>
        <v/>
      </c>
      <c r="AF120" s="147" t="str">
        <f>IF($AO120,IF(AND($I120&lt;&gt;"",$I120&lt;&gt;0),ROUND(ROUND($I120,3)*Cenas!$B$50*Cenas!W$55,2),0),"")</f>
        <v/>
      </c>
      <c r="AH120" t="b">
        <f t="shared" si="12"/>
        <v>1</v>
      </c>
      <c r="AI120" t="b">
        <f t="shared" si="13"/>
        <v>1</v>
      </c>
      <c r="AJ120" t="e">
        <f>OR(AND(AH120,AI120,#REF!&gt;=0.74*'Daļu izvēle'!J115),NOT(AL120))</f>
        <v>#REF!</v>
      </c>
      <c r="AK120" t="e">
        <f t="shared" si="14"/>
        <v>#REF!</v>
      </c>
      <c r="AL120" t="b">
        <f>AND($A120="x",NOT(ISBLANK('Daļu izvēle'!AI115)))</f>
        <v>0</v>
      </c>
      <c r="AM120" t="b">
        <f t="shared" si="10"/>
        <v>1</v>
      </c>
      <c r="AO120" s="56" t="b">
        <f>AND($A120="x",'Daļu izvēle'!AI115&lt;&gt;"",'Daļu izvēle'!AI115&lt;&gt;0)</f>
        <v>0</v>
      </c>
      <c r="AP120" s="56" t="b">
        <f t="shared" si="15"/>
        <v>0</v>
      </c>
      <c r="AQ120" s="56" t="b">
        <f t="shared" si="16"/>
        <v>1</v>
      </c>
    </row>
    <row r="121" spans="1:43" hidden="1" x14ac:dyDescent="0.3">
      <c r="A121" s="324" t="str">
        <f>SUBSTITUTE('Daļu izvēle'!A116,"0","")</f>
        <v/>
      </c>
      <c r="B121" s="365">
        <f>'Daļu izvēle'!B116</f>
        <v>108</v>
      </c>
      <c r="C121" s="365" t="str">
        <f>'Daļu izvēle'!C116</f>
        <v>Rietumvidzeme</v>
      </c>
      <c r="D121" s="366" t="str">
        <f>'Daļu izvēle'!D116</f>
        <v>Rūjienas</v>
      </c>
      <c r="E121" s="511">
        <f>'Daļu izvēle'!AI116</f>
        <v>0</v>
      </c>
      <c r="F121" s="511">
        <f>'Daļu izvēle'!AJ116</f>
        <v>0</v>
      </c>
      <c r="G121" s="131">
        <f>'Daļu izvēle'!AK116</f>
        <v>0</v>
      </c>
      <c r="H121" s="132">
        <f>'Daļu izvēle'!AL116</f>
        <v>0</v>
      </c>
      <c r="I121" s="343"/>
      <c r="J121" s="509">
        <f t="shared" si="11"/>
        <v>0</v>
      </c>
      <c r="K121" s="124" t="str">
        <f>IF($AO121,IF(AND($I121&lt;&gt;"",$I121&lt;&gt;0),ROUND(ROUND($I121,3)*Cenas!$B$50*Cenas!B$55,2),0),"")</f>
        <v/>
      </c>
      <c r="L121" s="124" t="str">
        <f>IF($AO121,IF(AND($I121&lt;&gt;"",$I121&lt;&gt;0),ROUND(ROUND($I121,3)*Cenas!$B$50*Cenas!C$55,2),0),"")</f>
        <v/>
      </c>
      <c r="M121" s="124" t="str">
        <f>IF($AO121,IF(AND($I121&lt;&gt;"",$I121&lt;&gt;0),ROUND(ROUND($I121,3)*Cenas!$B$50*Cenas!D$55,2),0),"")</f>
        <v/>
      </c>
      <c r="N121" s="124" t="str">
        <f>IF($AO121,IF(AND($I121&lt;&gt;"",$I121&lt;&gt;0),ROUND(ROUND($I121,3)*Cenas!$B$50*Cenas!E$55,2),0),"")</f>
        <v/>
      </c>
      <c r="O121" s="124" t="str">
        <f>IF($AO121,IF(AND($I121&lt;&gt;"",$I121&lt;&gt;0),ROUND(ROUND($I121,3)*Cenas!$B$50*Cenas!F$55,2),0),"")</f>
        <v/>
      </c>
      <c r="P121" s="124" t="str">
        <f>IF($AO121,IF(AND($I121&lt;&gt;"",$I121&lt;&gt;0),ROUND(ROUND($I121,3)*Cenas!$B$50*Cenas!G$55,2),0),"")</f>
        <v/>
      </c>
      <c r="Q121" s="124" t="str">
        <f>IF($AO121,IF(AND($I121&lt;&gt;"",$I121&lt;&gt;0),ROUND(ROUND($I121,3)*Cenas!$B$50*Cenas!H$55,2),0),"")</f>
        <v/>
      </c>
      <c r="R121" s="124" t="str">
        <f>IF($AO121,IF(AND($I121&lt;&gt;"",$I121&lt;&gt;0),ROUND(ROUND($I121,3)*Cenas!$B$50*Cenas!I$55,2),0),"")</f>
        <v/>
      </c>
      <c r="S121" s="124" t="str">
        <f>IF($AO121,IF(AND($I121&lt;&gt;"",$I121&lt;&gt;0),ROUND(ROUND($I121,3)*Cenas!$B$50*Cenas!J$55,2),0),"")</f>
        <v/>
      </c>
      <c r="T121" s="124" t="str">
        <f>IF($AO121,IF(AND($I121&lt;&gt;"",$I121&lt;&gt;0),ROUND(ROUND($I121,3)*Cenas!$B$50*Cenas!K$55,2),0),"")</f>
        <v/>
      </c>
      <c r="U121" s="124" t="str">
        <f>IF($AO121,IF(AND($I121&lt;&gt;"",$I121&lt;&gt;0),ROUND(ROUND($I121,3)*Cenas!$B$50*Cenas!L$55,2),0),"")</f>
        <v/>
      </c>
      <c r="V121" s="124" t="str">
        <f>IF($AO121,IF(AND($I121&lt;&gt;"",$I121&lt;&gt;0),ROUND(ROUND($I121,3)*Cenas!$B$50*Cenas!M$55,2),0),"")</f>
        <v/>
      </c>
      <c r="W121" s="124" t="str">
        <f>IF($AO121,IF(AND($I121&lt;&gt;"",$I121&lt;&gt;0),ROUND(ROUND($I121,3)*Cenas!$B$50*Cenas!N$55,2),0),"")</f>
        <v/>
      </c>
      <c r="X121" s="124" t="str">
        <f>IF($AO121,IF(AND($I121&lt;&gt;"",$I121&lt;&gt;0),ROUND(ROUND($I121,3)*Cenas!$B$50*Cenas!O$55,2),0),"")</f>
        <v/>
      </c>
      <c r="Y121" s="124" t="str">
        <f>IF($AO121,IF(AND($I121&lt;&gt;"",$I121&lt;&gt;0),ROUND(ROUND($I121,3)*Cenas!$B$50*Cenas!P$55,2),0),"")</f>
        <v/>
      </c>
      <c r="Z121" s="124" t="str">
        <f>IF($AO121,IF(AND($I121&lt;&gt;"",$I121&lt;&gt;0),ROUND(ROUND($I121,3)*Cenas!$B$50*Cenas!Q$55,2),0),"")</f>
        <v/>
      </c>
      <c r="AA121" s="124" t="str">
        <f>IF($AO121,IF(AND($I121&lt;&gt;"",$I121&lt;&gt;0),ROUND(ROUND($I121,3)*Cenas!$B$50*Cenas!R$55,2),0),"")</f>
        <v/>
      </c>
      <c r="AB121" s="124" t="str">
        <f>IF($AO121,IF(AND($I121&lt;&gt;"",$I121&lt;&gt;0),ROUND(ROUND($I121,3)*Cenas!$B$50*Cenas!S$55,2),0),"")</f>
        <v/>
      </c>
      <c r="AC121" s="124" t="str">
        <f>IF($AO121,IF(AND($I121&lt;&gt;"",$I121&lt;&gt;0),ROUND(ROUND($I121,3)*Cenas!$B$50*Cenas!T$55,2),0),"")</f>
        <v/>
      </c>
      <c r="AD121" s="124" t="str">
        <f>IF($AO121,IF(AND($I121&lt;&gt;"",$I121&lt;&gt;0),ROUND(ROUND($I121,3)*Cenas!$B$50*Cenas!U$55,2),0),"")</f>
        <v/>
      </c>
      <c r="AE121" s="124" t="str">
        <f>IF($AO121,IF(AND($I121&lt;&gt;"",$I121&lt;&gt;0),ROUND(ROUND($I121,3)*Cenas!$B$50*Cenas!V$55,2),0),"")</f>
        <v/>
      </c>
      <c r="AF121" s="147" t="str">
        <f>IF($AO121,IF(AND($I121&lt;&gt;"",$I121&lt;&gt;0),ROUND(ROUND($I121,3)*Cenas!$B$50*Cenas!W$55,2),0),"")</f>
        <v/>
      </c>
      <c r="AH121" t="b">
        <f t="shared" si="12"/>
        <v>1</v>
      </c>
      <c r="AI121" t="b">
        <f t="shared" si="13"/>
        <v>1</v>
      </c>
      <c r="AJ121" t="e">
        <f>OR(AND(AH121,AI121,#REF!&gt;=0.74*'Daļu izvēle'!J116),NOT(AL121))</f>
        <v>#REF!</v>
      </c>
      <c r="AK121" t="e">
        <f t="shared" si="14"/>
        <v>#REF!</v>
      </c>
      <c r="AL121" t="b">
        <f>AND($A121="x",NOT(ISBLANK('Daļu izvēle'!AI116)))</f>
        <v>0</v>
      </c>
      <c r="AM121" t="b">
        <f t="shared" si="10"/>
        <v>1</v>
      </c>
      <c r="AO121" s="56" t="b">
        <f>AND($A121="x",'Daļu izvēle'!AI116&lt;&gt;"",'Daļu izvēle'!AI116&lt;&gt;0)</f>
        <v>0</v>
      </c>
      <c r="AP121" s="56" t="b">
        <f t="shared" si="15"/>
        <v>0</v>
      </c>
      <c r="AQ121" s="56" t="b">
        <f t="shared" si="16"/>
        <v>1</v>
      </c>
    </row>
    <row r="122" spans="1:43" hidden="1" x14ac:dyDescent="0.3">
      <c r="A122" s="324" t="str">
        <f>SUBSTITUTE('Daļu izvēle'!A117,"0","")</f>
        <v/>
      </c>
      <c r="B122" s="365">
        <f>'Daļu izvēle'!B117</f>
        <v>109</v>
      </c>
      <c r="C122" s="365" t="str">
        <f>'Daļu izvēle'!C117</f>
        <v>Rietumvidzeme</v>
      </c>
      <c r="D122" s="366" t="str">
        <f>'Daļu izvēle'!D117</f>
        <v>Rūjienas</v>
      </c>
      <c r="E122" s="511">
        <f>'Daļu izvēle'!AI117</f>
        <v>0</v>
      </c>
      <c r="F122" s="511">
        <f>'Daļu izvēle'!AJ117</f>
        <v>0</v>
      </c>
      <c r="G122" s="131">
        <f>'Daļu izvēle'!AK117</f>
        <v>0</v>
      </c>
      <c r="H122" s="132">
        <f>'Daļu izvēle'!AL117</f>
        <v>0</v>
      </c>
      <c r="I122" s="343"/>
      <c r="J122" s="509">
        <f t="shared" si="11"/>
        <v>0</v>
      </c>
      <c r="K122" s="124" t="str">
        <f>IF($AO122,IF(AND($I122&lt;&gt;"",$I122&lt;&gt;0),ROUND(ROUND($I122,3)*Cenas!$B$50*Cenas!B$55,2),0),"")</f>
        <v/>
      </c>
      <c r="L122" s="124" t="str">
        <f>IF($AO122,IF(AND($I122&lt;&gt;"",$I122&lt;&gt;0),ROUND(ROUND($I122,3)*Cenas!$B$50*Cenas!C$55,2),0),"")</f>
        <v/>
      </c>
      <c r="M122" s="124" t="str">
        <f>IF($AO122,IF(AND($I122&lt;&gt;"",$I122&lt;&gt;0),ROUND(ROUND($I122,3)*Cenas!$B$50*Cenas!D$55,2),0),"")</f>
        <v/>
      </c>
      <c r="N122" s="124" t="str">
        <f>IF($AO122,IF(AND($I122&lt;&gt;"",$I122&lt;&gt;0),ROUND(ROUND($I122,3)*Cenas!$B$50*Cenas!E$55,2),0),"")</f>
        <v/>
      </c>
      <c r="O122" s="124" t="str">
        <f>IF($AO122,IF(AND($I122&lt;&gt;"",$I122&lt;&gt;0),ROUND(ROUND($I122,3)*Cenas!$B$50*Cenas!F$55,2),0),"")</f>
        <v/>
      </c>
      <c r="P122" s="124" t="str">
        <f>IF($AO122,IF(AND($I122&lt;&gt;"",$I122&lt;&gt;0),ROUND(ROUND($I122,3)*Cenas!$B$50*Cenas!G$55,2),0),"")</f>
        <v/>
      </c>
      <c r="Q122" s="124" t="str">
        <f>IF($AO122,IF(AND($I122&lt;&gt;"",$I122&lt;&gt;0),ROUND(ROUND($I122,3)*Cenas!$B$50*Cenas!H$55,2),0),"")</f>
        <v/>
      </c>
      <c r="R122" s="124" t="str">
        <f>IF($AO122,IF(AND($I122&lt;&gt;"",$I122&lt;&gt;0),ROUND(ROUND($I122,3)*Cenas!$B$50*Cenas!I$55,2),0),"")</f>
        <v/>
      </c>
      <c r="S122" s="124" t="str">
        <f>IF($AO122,IF(AND($I122&lt;&gt;"",$I122&lt;&gt;0),ROUND(ROUND($I122,3)*Cenas!$B$50*Cenas!J$55,2),0),"")</f>
        <v/>
      </c>
      <c r="T122" s="124" t="str">
        <f>IF($AO122,IF(AND($I122&lt;&gt;"",$I122&lt;&gt;0),ROUND(ROUND($I122,3)*Cenas!$B$50*Cenas!K$55,2),0),"")</f>
        <v/>
      </c>
      <c r="U122" s="124" t="str">
        <f>IF($AO122,IF(AND($I122&lt;&gt;"",$I122&lt;&gt;0),ROUND(ROUND($I122,3)*Cenas!$B$50*Cenas!L$55,2),0),"")</f>
        <v/>
      </c>
      <c r="V122" s="124" t="str">
        <f>IF($AO122,IF(AND($I122&lt;&gt;"",$I122&lt;&gt;0),ROUND(ROUND($I122,3)*Cenas!$B$50*Cenas!M$55,2),0),"")</f>
        <v/>
      </c>
      <c r="W122" s="124" t="str">
        <f>IF($AO122,IF(AND($I122&lt;&gt;"",$I122&lt;&gt;0),ROUND(ROUND($I122,3)*Cenas!$B$50*Cenas!N$55,2),0),"")</f>
        <v/>
      </c>
      <c r="X122" s="124" t="str">
        <f>IF($AO122,IF(AND($I122&lt;&gt;"",$I122&lt;&gt;0),ROUND(ROUND($I122,3)*Cenas!$B$50*Cenas!O$55,2),0),"")</f>
        <v/>
      </c>
      <c r="Y122" s="124" t="str">
        <f>IF($AO122,IF(AND($I122&lt;&gt;"",$I122&lt;&gt;0),ROUND(ROUND($I122,3)*Cenas!$B$50*Cenas!P$55,2),0),"")</f>
        <v/>
      </c>
      <c r="Z122" s="124" t="str">
        <f>IF($AO122,IF(AND($I122&lt;&gt;"",$I122&lt;&gt;0),ROUND(ROUND($I122,3)*Cenas!$B$50*Cenas!Q$55,2),0),"")</f>
        <v/>
      </c>
      <c r="AA122" s="124" t="str">
        <f>IF($AO122,IF(AND($I122&lt;&gt;"",$I122&lt;&gt;0),ROUND(ROUND($I122,3)*Cenas!$B$50*Cenas!R$55,2),0),"")</f>
        <v/>
      </c>
      <c r="AB122" s="124" t="str">
        <f>IF($AO122,IF(AND($I122&lt;&gt;"",$I122&lt;&gt;0),ROUND(ROUND($I122,3)*Cenas!$B$50*Cenas!S$55,2),0),"")</f>
        <v/>
      </c>
      <c r="AC122" s="124" t="str">
        <f>IF($AO122,IF(AND($I122&lt;&gt;"",$I122&lt;&gt;0),ROUND(ROUND($I122,3)*Cenas!$B$50*Cenas!T$55,2),0),"")</f>
        <v/>
      </c>
      <c r="AD122" s="124" t="str">
        <f>IF($AO122,IF(AND($I122&lt;&gt;"",$I122&lt;&gt;0),ROUND(ROUND($I122,3)*Cenas!$B$50*Cenas!U$55,2),0),"")</f>
        <v/>
      </c>
      <c r="AE122" s="124" t="str">
        <f>IF($AO122,IF(AND($I122&lt;&gt;"",$I122&lt;&gt;0),ROUND(ROUND($I122,3)*Cenas!$B$50*Cenas!V$55,2),0),"")</f>
        <v/>
      </c>
      <c r="AF122" s="147" t="str">
        <f>IF($AO122,IF(AND($I122&lt;&gt;"",$I122&lt;&gt;0),ROUND(ROUND($I122,3)*Cenas!$B$50*Cenas!W$55,2),0),"")</f>
        <v/>
      </c>
      <c r="AH122" t="b">
        <f t="shared" si="12"/>
        <v>1</v>
      </c>
      <c r="AI122" t="b">
        <f t="shared" si="13"/>
        <v>1</v>
      </c>
      <c r="AJ122" t="e">
        <f>OR(AND(AH122,AI122,#REF!&gt;=0.74*'Daļu izvēle'!J117),NOT(AL122))</f>
        <v>#REF!</v>
      </c>
      <c r="AK122" t="e">
        <f t="shared" si="14"/>
        <v>#REF!</v>
      </c>
      <c r="AL122" t="b">
        <f>AND($A122="x",NOT(ISBLANK('Daļu izvēle'!AI117)))</f>
        <v>0</v>
      </c>
      <c r="AM122" t="b">
        <f t="shared" si="10"/>
        <v>1</v>
      </c>
      <c r="AO122" s="56" t="b">
        <f>AND($A122="x",'Daļu izvēle'!AI117&lt;&gt;"",'Daļu izvēle'!AI117&lt;&gt;0)</f>
        <v>0</v>
      </c>
      <c r="AP122" s="56" t="b">
        <f t="shared" si="15"/>
        <v>0</v>
      </c>
      <c r="AQ122" s="56" t="b">
        <f t="shared" si="16"/>
        <v>1</v>
      </c>
    </row>
    <row r="123" spans="1:43" hidden="1" x14ac:dyDescent="0.3">
      <c r="A123" s="324" t="str">
        <f>SUBSTITUTE('Daļu izvēle'!A118,"0","")</f>
        <v/>
      </c>
      <c r="B123" s="365">
        <f>'Daļu izvēle'!B118</f>
        <v>110</v>
      </c>
      <c r="C123" s="365" t="str">
        <f>'Daļu izvēle'!C118</f>
        <v>Rietumvidzeme</v>
      </c>
      <c r="D123" s="366" t="str">
        <f>'Daļu izvēle'!D118</f>
        <v>Piejūras</v>
      </c>
      <c r="E123" s="511">
        <f>'Daļu izvēle'!AI118</f>
        <v>0</v>
      </c>
      <c r="F123" s="511">
        <f>'Daļu izvēle'!AJ118</f>
        <v>0</v>
      </c>
      <c r="G123" s="131">
        <f>'Daļu izvēle'!AK118</f>
        <v>0</v>
      </c>
      <c r="H123" s="132">
        <f>'Daļu izvēle'!AL118</f>
        <v>0</v>
      </c>
      <c r="I123" s="343"/>
      <c r="J123" s="509">
        <f t="shared" si="11"/>
        <v>0</v>
      </c>
      <c r="K123" s="124" t="str">
        <f>IF($AO123,IF(AND($I123&lt;&gt;"",$I123&lt;&gt;0),ROUND(ROUND($I123,3)*Cenas!$B$50*Cenas!B$55,2),0),"")</f>
        <v/>
      </c>
      <c r="L123" s="124" t="str">
        <f>IF($AO123,IF(AND($I123&lt;&gt;"",$I123&lt;&gt;0),ROUND(ROUND($I123,3)*Cenas!$B$50*Cenas!C$55,2),0),"")</f>
        <v/>
      </c>
      <c r="M123" s="124" t="str">
        <f>IF($AO123,IF(AND($I123&lt;&gt;"",$I123&lt;&gt;0),ROUND(ROUND($I123,3)*Cenas!$B$50*Cenas!D$55,2),0),"")</f>
        <v/>
      </c>
      <c r="N123" s="124" t="str">
        <f>IF($AO123,IF(AND($I123&lt;&gt;"",$I123&lt;&gt;0),ROUND(ROUND($I123,3)*Cenas!$B$50*Cenas!E$55,2),0),"")</f>
        <v/>
      </c>
      <c r="O123" s="124" t="str">
        <f>IF($AO123,IF(AND($I123&lt;&gt;"",$I123&lt;&gt;0),ROUND(ROUND($I123,3)*Cenas!$B$50*Cenas!F$55,2),0),"")</f>
        <v/>
      </c>
      <c r="P123" s="124" t="str">
        <f>IF($AO123,IF(AND($I123&lt;&gt;"",$I123&lt;&gt;0),ROUND(ROUND($I123,3)*Cenas!$B$50*Cenas!G$55,2),0),"")</f>
        <v/>
      </c>
      <c r="Q123" s="124" t="str">
        <f>IF($AO123,IF(AND($I123&lt;&gt;"",$I123&lt;&gt;0),ROUND(ROUND($I123,3)*Cenas!$B$50*Cenas!H$55,2),0),"")</f>
        <v/>
      </c>
      <c r="R123" s="124" t="str">
        <f>IF($AO123,IF(AND($I123&lt;&gt;"",$I123&lt;&gt;0),ROUND(ROUND($I123,3)*Cenas!$B$50*Cenas!I$55,2),0),"")</f>
        <v/>
      </c>
      <c r="S123" s="124" t="str">
        <f>IF($AO123,IF(AND($I123&lt;&gt;"",$I123&lt;&gt;0),ROUND(ROUND($I123,3)*Cenas!$B$50*Cenas!J$55,2),0),"")</f>
        <v/>
      </c>
      <c r="T123" s="124" t="str">
        <f>IF($AO123,IF(AND($I123&lt;&gt;"",$I123&lt;&gt;0),ROUND(ROUND($I123,3)*Cenas!$B$50*Cenas!K$55,2),0),"")</f>
        <v/>
      </c>
      <c r="U123" s="124" t="str">
        <f>IF($AO123,IF(AND($I123&lt;&gt;"",$I123&lt;&gt;0),ROUND(ROUND($I123,3)*Cenas!$B$50*Cenas!L$55,2),0),"")</f>
        <v/>
      </c>
      <c r="V123" s="124" t="str">
        <f>IF($AO123,IF(AND($I123&lt;&gt;"",$I123&lt;&gt;0),ROUND(ROUND($I123,3)*Cenas!$B$50*Cenas!M$55,2),0),"")</f>
        <v/>
      </c>
      <c r="W123" s="124" t="str">
        <f>IF($AO123,IF(AND($I123&lt;&gt;"",$I123&lt;&gt;0),ROUND(ROUND($I123,3)*Cenas!$B$50*Cenas!N$55,2),0),"")</f>
        <v/>
      </c>
      <c r="X123" s="124" t="str">
        <f>IF($AO123,IF(AND($I123&lt;&gt;"",$I123&lt;&gt;0),ROUND(ROUND($I123,3)*Cenas!$B$50*Cenas!O$55,2),0),"")</f>
        <v/>
      </c>
      <c r="Y123" s="124" t="str">
        <f>IF($AO123,IF(AND($I123&lt;&gt;"",$I123&lt;&gt;0),ROUND(ROUND($I123,3)*Cenas!$B$50*Cenas!P$55,2),0),"")</f>
        <v/>
      </c>
      <c r="Z123" s="124" t="str">
        <f>IF($AO123,IF(AND($I123&lt;&gt;"",$I123&lt;&gt;0),ROUND(ROUND($I123,3)*Cenas!$B$50*Cenas!Q$55,2),0),"")</f>
        <v/>
      </c>
      <c r="AA123" s="124" t="str">
        <f>IF($AO123,IF(AND($I123&lt;&gt;"",$I123&lt;&gt;0),ROUND(ROUND($I123,3)*Cenas!$B$50*Cenas!R$55,2),0),"")</f>
        <v/>
      </c>
      <c r="AB123" s="124" t="str">
        <f>IF($AO123,IF(AND($I123&lt;&gt;"",$I123&lt;&gt;0),ROUND(ROUND($I123,3)*Cenas!$B$50*Cenas!S$55,2),0),"")</f>
        <v/>
      </c>
      <c r="AC123" s="124" t="str">
        <f>IF($AO123,IF(AND($I123&lt;&gt;"",$I123&lt;&gt;0),ROUND(ROUND($I123,3)*Cenas!$B$50*Cenas!T$55,2),0),"")</f>
        <v/>
      </c>
      <c r="AD123" s="124" t="str">
        <f>IF($AO123,IF(AND($I123&lt;&gt;"",$I123&lt;&gt;0),ROUND(ROUND($I123,3)*Cenas!$B$50*Cenas!U$55,2),0),"")</f>
        <v/>
      </c>
      <c r="AE123" s="124" t="str">
        <f>IF($AO123,IF(AND($I123&lt;&gt;"",$I123&lt;&gt;0),ROUND(ROUND($I123,3)*Cenas!$B$50*Cenas!V$55,2),0),"")</f>
        <v/>
      </c>
      <c r="AF123" s="147" t="str">
        <f>IF($AO123,IF(AND($I123&lt;&gt;"",$I123&lt;&gt;0),ROUND(ROUND($I123,3)*Cenas!$B$50*Cenas!W$55,2),0),"")</f>
        <v/>
      </c>
      <c r="AH123" t="b">
        <f t="shared" si="12"/>
        <v>1</v>
      </c>
      <c r="AI123" t="b">
        <f t="shared" si="13"/>
        <v>1</v>
      </c>
      <c r="AJ123" t="e">
        <f>OR(AND(AH123,AI123,#REF!&gt;=0.74*'Daļu izvēle'!J118),NOT(AL123))</f>
        <v>#REF!</v>
      </c>
      <c r="AK123" t="e">
        <f t="shared" si="14"/>
        <v>#REF!</v>
      </c>
      <c r="AL123" t="b">
        <f>AND($A123="x",NOT(ISBLANK('Daļu izvēle'!AI118)))</f>
        <v>0</v>
      </c>
      <c r="AM123" t="b">
        <f t="shared" si="10"/>
        <v>1</v>
      </c>
      <c r="AO123" s="56" t="b">
        <f>AND($A123="x",'Daļu izvēle'!AI118&lt;&gt;"",'Daļu izvēle'!AI118&lt;&gt;0)</f>
        <v>0</v>
      </c>
      <c r="AP123" s="56" t="b">
        <f t="shared" si="15"/>
        <v>0</v>
      </c>
      <c r="AQ123" s="56" t="b">
        <f t="shared" si="16"/>
        <v>1</v>
      </c>
    </row>
    <row r="124" spans="1:43" hidden="1" x14ac:dyDescent="0.3">
      <c r="A124" s="324" t="str">
        <f>SUBSTITUTE('Daļu izvēle'!A119,"0","")</f>
        <v/>
      </c>
      <c r="B124" s="365">
        <f>'Daļu izvēle'!B119</f>
        <v>111</v>
      </c>
      <c r="C124" s="365" t="str">
        <f>'Daļu izvēle'!C119</f>
        <v>Rietumvidzeme</v>
      </c>
      <c r="D124" s="366" t="str">
        <f>'Daļu izvēle'!D119</f>
        <v>Piejūras</v>
      </c>
      <c r="E124" s="511">
        <f>'Daļu izvēle'!AI119</f>
        <v>0</v>
      </c>
      <c r="F124" s="511">
        <f>'Daļu izvēle'!AJ119</f>
        <v>0</v>
      </c>
      <c r="G124" s="131">
        <f>'Daļu izvēle'!AK119</f>
        <v>0</v>
      </c>
      <c r="H124" s="132">
        <f>'Daļu izvēle'!AL119</f>
        <v>0</v>
      </c>
      <c r="I124" s="343"/>
      <c r="J124" s="509">
        <f t="shared" si="11"/>
        <v>0</v>
      </c>
      <c r="K124" s="124" t="str">
        <f>IF($AO124,IF(AND($I124&lt;&gt;"",$I124&lt;&gt;0),ROUND(ROUND($I124,3)*Cenas!$B$50*Cenas!B$55,2),0),"")</f>
        <v/>
      </c>
      <c r="L124" s="124" t="str">
        <f>IF($AO124,IF(AND($I124&lt;&gt;"",$I124&lt;&gt;0),ROUND(ROUND($I124,3)*Cenas!$B$50*Cenas!C$55,2),0),"")</f>
        <v/>
      </c>
      <c r="M124" s="124" t="str">
        <f>IF($AO124,IF(AND($I124&lt;&gt;"",$I124&lt;&gt;0),ROUND(ROUND($I124,3)*Cenas!$B$50*Cenas!D$55,2),0),"")</f>
        <v/>
      </c>
      <c r="N124" s="124" t="str">
        <f>IF($AO124,IF(AND($I124&lt;&gt;"",$I124&lt;&gt;0),ROUND(ROUND($I124,3)*Cenas!$B$50*Cenas!E$55,2),0),"")</f>
        <v/>
      </c>
      <c r="O124" s="124" t="str">
        <f>IF($AO124,IF(AND($I124&lt;&gt;"",$I124&lt;&gt;0),ROUND(ROUND($I124,3)*Cenas!$B$50*Cenas!F$55,2),0),"")</f>
        <v/>
      </c>
      <c r="P124" s="124" t="str">
        <f>IF($AO124,IF(AND($I124&lt;&gt;"",$I124&lt;&gt;0),ROUND(ROUND($I124,3)*Cenas!$B$50*Cenas!G$55,2),0),"")</f>
        <v/>
      </c>
      <c r="Q124" s="124" t="str">
        <f>IF($AO124,IF(AND($I124&lt;&gt;"",$I124&lt;&gt;0),ROUND(ROUND($I124,3)*Cenas!$B$50*Cenas!H$55,2),0),"")</f>
        <v/>
      </c>
      <c r="R124" s="124" t="str">
        <f>IF($AO124,IF(AND($I124&lt;&gt;"",$I124&lt;&gt;0),ROUND(ROUND($I124,3)*Cenas!$B$50*Cenas!I$55,2),0),"")</f>
        <v/>
      </c>
      <c r="S124" s="124" t="str">
        <f>IF($AO124,IF(AND($I124&lt;&gt;"",$I124&lt;&gt;0),ROUND(ROUND($I124,3)*Cenas!$B$50*Cenas!J$55,2),0),"")</f>
        <v/>
      </c>
      <c r="T124" s="124" t="str">
        <f>IF($AO124,IF(AND($I124&lt;&gt;"",$I124&lt;&gt;0),ROUND(ROUND($I124,3)*Cenas!$B$50*Cenas!K$55,2),0),"")</f>
        <v/>
      </c>
      <c r="U124" s="124" t="str">
        <f>IF($AO124,IF(AND($I124&lt;&gt;"",$I124&lt;&gt;0),ROUND(ROUND($I124,3)*Cenas!$B$50*Cenas!L$55,2),0),"")</f>
        <v/>
      </c>
      <c r="V124" s="124" t="str">
        <f>IF($AO124,IF(AND($I124&lt;&gt;"",$I124&lt;&gt;0),ROUND(ROUND($I124,3)*Cenas!$B$50*Cenas!M$55,2),0),"")</f>
        <v/>
      </c>
      <c r="W124" s="124" t="str">
        <f>IF($AO124,IF(AND($I124&lt;&gt;"",$I124&lt;&gt;0),ROUND(ROUND($I124,3)*Cenas!$B$50*Cenas!N$55,2),0),"")</f>
        <v/>
      </c>
      <c r="X124" s="124" t="str">
        <f>IF($AO124,IF(AND($I124&lt;&gt;"",$I124&lt;&gt;0),ROUND(ROUND($I124,3)*Cenas!$B$50*Cenas!O$55,2),0),"")</f>
        <v/>
      </c>
      <c r="Y124" s="124" t="str">
        <f>IF($AO124,IF(AND($I124&lt;&gt;"",$I124&lt;&gt;0),ROUND(ROUND($I124,3)*Cenas!$B$50*Cenas!P$55,2),0),"")</f>
        <v/>
      </c>
      <c r="Z124" s="124" t="str">
        <f>IF($AO124,IF(AND($I124&lt;&gt;"",$I124&lt;&gt;0),ROUND(ROUND($I124,3)*Cenas!$B$50*Cenas!Q$55,2),0),"")</f>
        <v/>
      </c>
      <c r="AA124" s="124" t="str">
        <f>IF($AO124,IF(AND($I124&lt;&gt;"",$I124&lt;&gt;0),ROUND(ROUND($I124,3)*Cenas!$B$50*Cenas!R$55,2),0),"")</f>
        <v/>
      </c>
      <c r="AB124" s="124" t="str">
        <f>IF($AO124,IF(AND($I124&lt;&gt;"",$I124&lt;&gt;0),ROUND(ROUND($I124,3)*Cenas!$B$50*Cenas!S$55,2),0),"")</f>
        <v/>
      </c>
      <c r="AC124" s="124" t="str">
        <f>IF($AO124,IF(AND($I124&lt;&gt;"",$I124&lt;&gt;0),ROUND(ROUND($I124,3)*Cenas!$B$50*Cenas!T$55,2),0),"")</f>
        <v/>
      </c>
      <c r="AD124" s="124" t="str">
        <f>IF($AO124,IF(AND($I124&lt;&gt;"",$I124&lt;&gt;0),ROUND(ROUND($I124,3)*Cenas!$B$50*Cenas!U$55,2),0),"")</f>
        <v/>
      </c>
      <c r="AE124" s="124" t="str">
        <f>IF($AO124,IF(AND($I124&lt;&gt;"",$I124&lt;&gt;0),ROUND(ROUND($I124,3)*Cenas!$B$50*Cenas!V$55,2),0),"")</f>
        <v/>
      </c>
      <c r="AF124" s="147" t="str">
        <f>IF($AO124,IF(AND($I124&lt;&gt;"",$I124&lt;&gt;0),ROUND(ROUND($I124,3)*Cenas!$B$50*Cenas!W$55,2),0),"")</f>
        <v/>
      </c>
      <c r="AH124" t="b">
        <f t="shared" si="12"/>
        <v>1</v>
      </c>
      <c r="AI124" t="b">
        <f t="shared" si="13"/>
        <v>1</v>
      </c>
      <c r="AJ124" t="e">
        <f>OR(AND(AH124,AI124,#REF!&gt;=0.74*'Daļu izvēle'!J119),NOT(AL124))</f>
        <v>#REF!</v>
      </c>
      <c r="AK124" t="e">
        <f t="shared" si="14"/>
        <v>#REF!</v>
      </c>
      <c r="AL124" t="b">
        <f>AND($A124="x",NOT(ISBLANK('Daļu izvēle'!AI119)))</f>
        <v>0</v>
      </c>
      <c r="AM124" t="b">
        <f t="shared" si="10"/>
        <v>1</v>
      </c>
      <c r="AO124" s="56" t="b">
        <f>AND($A124="x",'Daļu izvēle'!AI119&lt;&gt;"",'Daļu izvēle'!AI119&lt;&gt;0)</f>
        <v>0</v>
      </c>
      <c r="AP124" s="56" t="b">
        <f t="shared" si="15"/>
        <v>0</v>
      </c>
      <c r="AQ124" s="56" t="b">
        <f t="shared" si="16"/>
        <v>1</v>
      </c>
    </row>
    <row r="125" spans="1:43" hidden="1" x14ac:dyDescent="0.3">
      <c r="A125" s="324" t="str">
        <f>SUBSTITUTE('Daļu izvēle'!A120,"0","")</f>
        <v/>
      </c>
      <c r="B125" s="365">
        <f>'Daļu izvēle'!B120</f>
        <v>112</v>
      </c>
      <c r="C125" s="365" t="str">
        <f>'Daļu izvēle'!C120</f>
        <v>Rietumvidzeme</v>
      </c>
      <c r="D125" s="366" t="str">
        <f>'Daļu izvēle'!D120</f>
        <v>Piejūras</v>
      </c>
      <c r="E125" s="511">
        <f>'Daļu izvēle'!AI120</f>
        <v>0</v>
      </c>
      <c r="F125" s="511">
        <f>'Daļu izvēle'!AJ120</f>
        <v>0</v>
      </c>
      <c r="G125" s="131">
        <f>'Daļu izvēle'!AK120</f>
        <v>0</v>
      </c>
      <c r="H125" s="132">
        <f>'Daļu izvēle'!AL120</f>
        <v>0</v>
      </c>
      <c r="I125" s="343"/>
      <c r="J125" s="509">
        <f t="shared" si="11"/>
        <v>0</v>
      </c>
      <c r="K125" s="124" t="str">
        <f>IF($AO125,IF(AND($I125&lt;&gt;"",$I125&lt;&gt;0),ROUND(ROUND($I125,3)*Cenas!$B$50*Cenas!B$55,2),0),"")</f>
        <v/>
      </c>
      <c r="L125" s="124" t="str">
        <f>IF($AO125,IF(AND($I125&lt;&gt;"",$I125&lt;&gt;0),ROUND(ROUND($I125,3)*Cenas!$B$50*Cenas!C$55,2),0),"")</f>
        <v/>
      </c>
      <c r="M125" s="124" t="str">
        <f>IF($AO125,IF(AND($I125&lt;&gt;"",$I125&lt;&gt;0),ROUND(ROUND($I125,3)*Cenas!$B$50*Cenas!D$55,2),0),"")</f>
        <v/>
      </c>
      <c r="N125" s="124" t="str">
        <f>IF($AO125,IF(AND($I125&lt;&gt;"",$I125&lt;&gt;0),ROUND(ROUND($I125,3)*Cenas!$B$50*Cenas!E$55,2),0),"")</f>
        <v/>
      </c>
      <c r="O125" s="124" t="str">
        <f>IF($AO125,IF(AND($I125&lt;&gt;"",$I125&lt;&gt;0),ROUND(ROUND($I125,3)*Cenas!$B$50*Cenas!F$55,2),0),"")</f>
        <v/>
      </c>
      <c r="P125" s="124" t="str">
        <f>IF($AO125,IF(AND($I125&lt;&gt;"",$I125&lt;&gt;0),ROUND(ROUND($I125,3)*Cenas!$B$50*Cenas!G$55,2),0),"")</f>
        <v/>
      </c>
      <c r="Q125" s="124" t="str">
        <f>IF($AO125,IF(AND($I125&lt;&gt;"",$I125&lt;&gt;0),ROUND(ROUND($I125,3)*Cenas!$B$50*Cenas!H$55,2),0),"")</f>
        <v/>
      </c>
      <c r="R125" s="124" t="str">
        <f>IF($AO125,IF(AND($I125&lt;&gt;"",$I125&lt;&gt;0),ROUND(ROUND($I125,3)*Cenas!$B$50*Cenas!I$55,2),0),"")</f>
        <v/>
      </c>
      <c r="S125" s="124" t="str">
        <f>IF($AO125,IF(AND($I125&lt;&gt;"",$I125&lt;&gt;0),ROUND(ROUND($I125,3)*Cenas!$B$50*Cenas!J$55,2),0),"")</f>
        <v/>
      </c>
      <c r="T125" s="124" t="str">
        <f>IF($AO125,IF(AND($I125&lt;&gt;"",$I125&lt;&gt;0),ROUND(ROUND($I125,3)*Cenas!$B$50*Cenas!K$55,2),0),"")</f>
        <v/>
      </c>
      <c r="U125" s="124" t="str">
        <f>IF($AO125,IF(AND($I125&lt;&gt;"",$I125&lt;&gt;0),ROUND(ROUND($I125,3)*Cenas!$B$50*Cenas!L$55,2),0),"")</f>
        <v/>
      </c>
      <c r="V125" s="124" t="str">
        <f>IF($AO125,IF(AND($I125&lt;&gt;"",$I125&lt;&gt;0),ROUND(ROUND($I125,3)*Cenas!$B$50*Cenas!M$55,2),0),"")</f>
        <v/>
      </c>
      <c r="W125" s="124" t="str">
        <f>IF($AO125,IF(AND($I125&lt;&gt;"",$I125&lt;&gt;0),ROUND(ROUND($I125,3)*Cenas!$B$50*Cenas!N$55,2),0),"")</f>
        <v/>
      </c>
      <c r="X125" s="124" t="str">
        <f>IF($AO125,IF(AND($I125&lt;&gt;"",$I125&lt;&gt;0),ROUND(ROUND($I125,3)*Cenas!$B$50*Cenas!O$55,2),0),"")</f>
        <v/>
      </c>
      <c r="Y125" s="124" t="str">
        <f>IF($AO125,IF(AND($I125&lt;&gt;"",$I125&lt;&gt;0),ROUND(ROUND($I125,3)*Cenas!$B$50*Cenas!P$55,2),0),"")</f>
        <v/>
      </c>
      <c r="Z125" s="124" t="str">
        <f>IF($AO125,IF(AND($I125&lt;&gt;"",$I125&lt;&gt;0),ROUND(ROUND($I125,3)*Cenas!$B$50*Cenas!Q$55,2),0),"")</f>
        <v/>
      </c>
      <c r="AA125" s="124" t="str">
        <f>IF($AO125,IF(AND($I125&lt;&gt;"",$I125&lt;&gt;0),ROUND(ROUND($I125,3)*Cenas!$B$50*Cenas!R$55,2),0),"")</f>
        <v/>
      </c>
      <c r="AB125" s="124" t="str">
        <f>IF($AO125,IF(AND($I125&lt;&gt;"",$I125&lt;&gt;0),ROUND(ROUND($I125,3)*Cenas!$B$50*Cenas!S$55,2),0),"")</f>
        <v/>
      </c>
      <c r="AC125" s="124" t="str">
        <f>IF($AO125,IF(AND($I125&lt;&gt;"",$I125&lt;&gt;0),ROUND(ROUND($I125,3)*Cenas!$B$50*Cenas!T$55,2),0),"")</f>
        <v/>
      </c>
      <c r="AD125" s="124" t="str">
        <f>IF($AO125,IF(AND($I125&lt;&gt;"",$I125&lt;&gt;0),ROUND(ROUND($I125,3)*Cenas!$B$50*Cenas!U$55,2),0),"")</f>
        <v/>
      </c>
      <c r="AE125" s="124" t="str">
        <f>IF($AO125,IF(AND($I125&lt;&gt;"",$I125&lt;&gt;0),ROUND(ROUND($I125,3)*Cenas!$B$50*Cenas!V$55,2),0),"")</f>
        <v/>
      </c>
      <c r="AF125" s="147" t="str">
        <f>IF($AO125,IF(AND($I125&lt;&gt;"",$I125&lt;&gt;0),ROUND(ROUND($I125,3)*Cenas!$B$50*Cenas!W$55,2),0),"")</f>
        <v/>
      </c>
      <c r="AH125" t="b">
        <f t="shared" si="12"/>
        <v>1</v>
      </c>
      <c r="AI125" t="b">
        <f t="shared" si="13"/>
        <v>1</v>
      </c>
      <c r="AJ125" t="e">
        <f>OR(AND(AH125,AI125,#REF!&gt;=0.74*'Daļu izvēle'!J120),NOT(AL125))</f>
        <v>#REF!</v>
      </c>
      <c r="AK125" t="e">
        <f t="shared" si="14"/>
        <v>#REF!</v>
      </c>
      <c r="AL125" t="b">
        <f>AND($A125="x",NOT(ISBLANK('Daļu izvēle'!AI120)))</f>
        <v>0</v>
      </c>
      <c r="AM125" t="b">
        <f t="shared" si="10"/>
        <v>1</v>
      </c>
      <c r="AO125" s="56" t="b">
        <f>AND($A125="x",'Daļu izvēle'!AI120&lt;&gt;"",'Daļu izvēle'!AI120&lt;&gt;0)</f>
        <v>0</v>
      </c>
      <c r="AP125" s="56" t="b">
        <f t="shared" si="15"/>
        <v>0</v>
      </c>
      <c r="AQ125" s="56" t="b">
        <f t="shared" si="16"/>
        <v>1</v>
      </c>
    </row>
    <row r="126" spans="1:43" hidden="1" x14ac:dyDescent="0.3">
      <c r="A126" s="324" t="str">
        <f>SUBSTITUTE('Daļu izvēle'!A121,"0","")</f>
        <v/>
      </c>
      <c r="B126" s="365">
        <f>'Daļu izvēle'!B121</f>
        <v>113</v>
      </c>
      <c r="C126" s="365" t="str">
        <f>'Daļu izvēle'!C121</f>
        <v>Rietumvidzeme</v>
      </c>
      <c r="D126" s="366" t="str">
        <f>'Daļu izvēle'!D121</f>
        <v>Piejūras</v>
      </c>
      <c r="E126" s="511">
        <f>'Daļu izvēle'!AI121</f>
        <v>0</v>
      </c>
      <c r="F126" s="511">
        <f>'Daļu izvēle'!AJ121</f>
        <v>0</v>
      </c>
      <c r="G126" s="131">
        <f>'Daļu izvēle'!AK121</f>
        <v>0</v>
      </c>
      <c r="H126" s="132">
        <f>'Daļu izvēle'!AL121</f>
        <v>0</v>
      </c>
      <c r="I126" s="343"/>
      <c r="J126" s="509">
        <f t="shared" si="11"/>
        <v>0</v>
      </c>
      <c r="K126" s="124" t="str">
        <f>IF($AO126,IF(AND($I126&lt;&gt;"",$I126&lt;&gt;0),ROUND(ROUND($I126,3)*Cenas!$B$50*Cenas!B$55,2),0),"")</f>
        <v/>
      </c>
      <c r="L126" s="124" t="str">
        <f>IF($AO126,IF(AND($I126&lt;&gt;"",$I126&lt;&gt;0),ROUND(ROUND($I126,3)*Cenas!$B$50*Cenas!C$55,2),0),"")</f>
        <v/>
      </c>
      <c r="M126" s="124" t="str">
        <f>IF($AO126,IF(AND($I126&lt;&gt;"",$I126&lt;&gt;0),ROUND(ROUND($I126,3)*Cenas!$B$50*Cenas!D$55,2),0),"")</f>
        <v/>
      </c>
      <c r="N126" s="124" t="str">
        <f>IF($AO126,IF(AND($I126&lt;&gt;"",$I126&lt;&gt;0),ROUND(ROUND($I126,3)*Cenas!$B$50*Cenas!E$55,2),0),"")</f>
        <v/>
      </c>
      <c r="O126" s="124" t="str">
        <f>IF($AO126,IF(AND($I126&lt;&gt;"",$I126&lt;&gt;0),ROUND(ROUND($I126,3)*Cenas!$B$50*Cenas!F$55,2),0),"")</f>
        <v/>
      </c>
      <c r="P126" s="124" t="str">
        <f>IF($AO126,IF(AND($I126&lt;&gt;"",$I126&lt;&gt;0),ROUND(ROUND($I126,3)*Cenas!$B$50*Cenas!G$55,2),0),"")</f>
        <v/>
      </c>
      <c r="Q126" s="124" t="str">
        <f>IF($AO126,IF(AND($I126&lt;&gt;"",$I126&lt;&gt;0),ROUND(ROUND($I126,3)*Cenas!$B$50*Cenas!H$55,2),0),"")</f>
        <v/>
      </c>
      <c r="R126" s="124" t="str">
        <f>IF($AO126,IF(AND($I126&lt;&gt;"",$I126&lt;&gt;0),ROUND(ROUND($I126,3)*Cenas!$B$50*Cenas!I$55,2),0),"")</f>
        <v/>
      </c>
      <c r="S126" s="124" t="str">
        <f>IF($AO126,IF(AND($I126&lt;&gt;"",$I126&lt;&gt;0),ROUND(ROUND($I126,3)*Cenas!$B$50*Cenas!J$55,2),0),"")</f>
        <v/>
      </c>
      <c r="T126" s="124" t="str">
        <f>IF($AO126,IF(AND($I126&lt;&gt;"",$I126&lt;&gt;0),ROUND(ROUND($I126,3)*Cenas!$B$50*Cenas!K$55,2),0),"")</f>
        <v/>
      </c>
      <c r="U126" s="124" t="str">
        <f>IF($AO126,IF(AND($I126&lt;&gt;"",$I126&lt;&gt;0),ROUND(ROUND($I126,3)*Cenas!$B$50*Cenas!L$55,2),0),"")</f>
        <v/>
      </c>
      <c r="V126" s="124" t="str">
        <f>IF($AO126,IF(AND($I126&lt;&gt;"",$I126&lt;&gt;0),ROUND(ROUND($I126,3)*Cenas!$B$50*Cenas!M$55,2),0),"")</f>
        <v/>
      </c>
      <c r="W126" s="124" t="str">
        <f>IF($AO126,IF(AND($I126&lt;&gt;"",$I126&lt;&gt;0),ROUND(ROUND($I126,3)*Cenas!$B$50*Cenas!N$55,2),0),"")</f>
        <v/>
      </c>
      <c r="X126" s="124" t="str">
        <f>IF($AO126,IF(AND($I126&lt;&gt;"",$I126&lt;&gt;0),ROUND(ROUND($I126,3)*Cenas!$B$50*Cenas!O$55,2),0),"")</f>
        <v/>
      </c>
      <c r="Y126" s="124" t="str">
        <f>IF($AO126,IF(AND($I126&lt;&gt;"",$I126&lt;&gt;0),ROUND(ROUND($I126,3)*Cenas!$B$50*Cenas!P$55,2),0),"")</f>
        <v/>
      </c>
      <c r="Z126" s="124" t="str">
        <f>IF($AO126,IF(AND($I126&lt;&gt;"",$I126&lt;&gt;0),ROUND(ROUND($I126,3)*Cenas!$B$50*Cenas!Q$55,2),0),"")</f>
        <v/>
      </c>
      <c r="AA126" s="124" t="str">
        <f>IF($AO126,IF(AND($I126&lt;&gt;"",$I126&lt;&gt;0),ROUND(ROUND($I126,3)*Cenas!$B$50*Cenas!R$55,2),0),"")</f>
        <v/>
      </c>
      <c r="AB126" s="124" t="str">
        <f>IF($AO126,IF(AND($I126&lt;&gt;"",$I126&lt;&gt;0),ROUND(ROUND($I126,3)*Cenas!$B$50*Cenas!S$55,2),0),"")</f>
        <v/>
      </c>
      <c r="AC126" s="124" t="str">
        <f>IF($AO126,IF(AND($I126&lt;&gt;"",$I126&lt;&gt;0),ROUND(ROUND($I126,3)*Cenas!$B$50*Cenas!T$55,2),0),"")</f>
        <v/>
      </c>
      <c r="AD126" s="124" t="str">
        <f>IF($AO126,IF(AND($I126&lt;&gt;"",$I126&lt;&gt;0),ROUND(ROUND($I126,3)*Cenas!$B$50*Cenas!U$55,2),0),"")</f>
        <v/>
      </c>
      <c r="AE126" s="124" t="str">
        <f>IF($AO126,IF(AND($I126&lt;&gt;"",$I126&lt;&gt;0),ROUND(ROUND($I126,3)*Cenas!$B$50*Cenas!V$55,2),0),"")</f>
        <v/>
      </c>
      <c r="AF126" s="147" t="str">
        <f>IF($AO126,IF(AND($I126&lt;&gt;"",$I126&lt;&gt;0),ROUND(ROUND($I126,3)*Cenas!$B$50*Cenas!W$55,2),0),"")</f>
        <v/>
      </c>
      <c r="AH126" t="b">
        <f t="shared" si="12"/>
        <v>1</v>
      </c>
      <c r="AI126" t="b">
        <f t="shared" si="13"/>
        <v>1</v>
      </c>
      <c r="AJ126" t="e">
        <f>OR(AND(AH126,AI126,#REF!&gt;=0.74*'Daļu izvēle'!J121),NOT(AL126))</f>
        <v>#REF!</v>
      </c>
      <c r="AK126" t="e">
        <f t="shared" si="14"/>
        <v>#REF!</v>
      </c>
      <c r="AL126" t="b">
        <f>AND($A126="x",NOT(ISBLANK('Daļu izvēle'!AI121)))</f>
        <v>0</v>
      </c>
      <c r="AM126" t="b">
        <f t="shared" si="10"/>
        <v>1</v>
      </c>
      <c r="AO126" s="56" t="b">
        <f>AND($A126="x",'Daļu izvēle'!AI121&lt;&gt;"",'Daļu izvēle'!AI121&lt;&gt;0)</f>
        <v>0</v>
      </c>
      <c r="AP126" s="56" t="b">
        <f t="shared" si="15"/>
        <v>0</v>
      </c>
      <c r="AQ126" s="56" t="b">
        <f t="shared" si="16"/>
        <v>1</v>
      </c>
    </row>
    <row r="127" spans="1:43" hidden="1" x14ac:dyDescent="0.3">
      <c r="A127" s="324" t="str">
        <f>SUBSTITUTE('Daļu izvēle'!A122,"0","")</f>
        <v/>
      </c>
      <c r="B127" s="365">
        <f>'Daļu izvēle'!B122</f>
        <v>114</v>
      </c>
      <c r="C127" s="365" t="str">
        <f>'Daļu izvēle'!C122</f>
        <v>Rietumvidzeme</v>
      </c>
      <c r="D127" s="366" t="str">
        <f>'Daļu izvēle'!D122</f>
        <v>Limbažu</v>
      </c>
      <c r="E127" s="511">
        <f>'Daļu izvēle'!AI122</f>
        <v>0</v>
      </c>
      <c r="F127" s="511">
        <f>'Daļu izvēle'!AJ122</f>
        <v>0</v>
      </c>
      <c r="G127" s="131">
        <f>'Daļu izvēle'!AK122</f>
        <v>0</v>
      </c>
      <c r="H127" s="132">
        <f>'Daļu izvēle'!AL122</f>
        <v>0</v>
      </c>
      <c r="I127" s="343"/>
      <c r="J127" s="509">
        <f t="shared" si="11"/>
        <v>0</v>
      </c>
      <c r="K127" s="124" t="str">
        <f>IF($AO127,IF(AND($I127&lt;&gt;"",$I127&lt;&gt;0),ROUND(ROUND($I127,3)*Cenas!$B$50*Cenas!B$55,2),0),"")</f>
        <v/>
      </c>
      <c r="L127" s="124" t="str">
        <f>IF($AO127,IF(AND($I127&lt;&gt;"",$I127&lt;&gt;0),ROUND(ROUND($I127,3)*Cenas!$B$50*Cenas!C$55,2),0),"")</f>
        <v/>
      </c>
      <c r="M127" s="124" t="str">
        <f>IF($AO127,IF(AND($I127&lt;&gt;"",$I127&lt;&gt;0),ROUND(ROUND($I127,3)*Cenas!$B$50*Cenas!D$55,2),0),"")</f>
        <v/>
      </c>
      <c r="N127" s="124" t="str">
        <f>IF($AO127,IF(AND($I127&lt;&gt;"",$I127&lt;&gt;0),ROUND(ROUND($I127,3)*Cenas!$B$50*Cenas!E$55,2),0),"")</f>
        <v/>
      </c>
      <c r="O127" s="124" t="str">
        <f>IF($AO127,IF(AND($I127&lt;&gt;"",$I127&lt;&gt;0),ROUND(ROUND($I127,3)*Cenas!$B$50*Cenas!F$55,2),0),"")</f>
        <v/>
      </c>
      <c r="P127" s="124" t="str">
        <f>IF($AO127,IF(AND($I127&lt;&gt;"",$I127&lt;&gt;0),ROUND(ROUND($I127,3)*Cenas!$B$50*Cenas!G$55,2),0),"")</f>
        <v/>
      </c>
      <c r="Q127" s="124" t="str">
        <f>IF($AO127,IF(AND($I127&lt;&gt;"",$I127&lt;&gt;0),ROUND(ROUND($I127,3)*Cenas!$B$50*Cenas!H$55,2),0),"")</f>
        <v/>
      </c>
      <c r="R127" s="124" t="str">
        <f>IF($AO127,IF(AND($I127&lt;&gt;"",$I127&lt;&gt;0),ROUND(ROUND($I127,3)*Cenas!$B$50*Cenas!I$55,2),0),"")</f>
        <v/>
      </c>
      <c r="S127" s="124" t="str">
        <f>IF($AO127,IF(AND($I127&lt;&gt;"",$I127&lt;&gt;0),ROUND(ROUND($I127,3)*Cenas!$B$50*Cenas!J$55,2),0),"")</f>
        <v/>
      </c>
      <c r="T127" s="124" t="str">
        <f>IF($AO127,IF(AND($I127&lt;&gt;"",$I127&lt;&gt;0),ROUND(ROUND($I127,3)*Cenas!$B$50*Cenas!K$55,2),0),"")</f>
        <v/>
      </c>
      <c r="U127" s="124" t="str">
        <f>IF($AO127,IF(AND($I127&lt;&gt;"",$I127&lt;&gt;0),ROUND(ROUND($I127,3)*Cenas!$B$50*Cenas!L$55,2),0),"")</f>
        <v/>
      </c>
      <c r="V127" s="124" t="str">
        <f>IF($AO127,IF(AND($I127&lt;&gt;"",$I127&lt;&gt;0),ROUND(ROUND($I127,3)*Cenas!$B$50*Cenas!M$55,2),0),"")</f>
        <v/>
      </c>
      <c r="W127" s="124" t="str">
        <f>IF($AO127,IF(AND($I127&lt;&gt;"",$I127&lt;&gt;0),ROUND(ROUND($I127,3)*Cenas!$B$50*Cenas!N$55,2),0),"")</f>
        <v/>
      </c>
      <c r="X127" s="124" t="str">
        <f>IF($AO127,IF(AND($I127&lt;&gt;"",$I127&lt;&gt;0),ROUND(ROUND($I127,3)*Cenas!$B$50*Cenas!O$55,2),0),"")</f>
        <v/>
      </c>
      <c r="Y127" s="124" t="str">
        <f>IF($AO127,IF(AND($I127&lt;&gt;"",$I127&lt;&gt;0),ROUND(ROUND($I127,3)*Cenas!$B$50*Cenas!P$55,2),0),"")</f>
        <v/>
      </c>
      <c r="Z127" s="124" t="str">
        <f>IF($AO127,IF(AND($I127&lt;&gt;"",$I127&lt;&gt;0),ROUND(ROUND($I127,3)*Cenas!$B$50*Cenas!Q$55,2),0),"")</f>
        <v/>
      </c>
      <c r="AA127" s="124" t="str">
        <f>IF($AO127,IF(AND($I127&lt;&gt;"",$I127&lt;&gt;0),ROUND(ROUND($I127,3)*Cenas!$B$50*Cenas!R$55,2),0),"")</f>
        <v/>
      </c>
      <c r="AB127" s="124" t="str">
        <f>IF($AO127,IF(AND($I127&lt;&gt;"",$I127&lt;&gt;0),ROUND(ROUND($I127,3)*Cenas!$B$50*Cenas!S$55,2),0),"")</f>
        <v/>
      </c>
      <c r="AC127" s="124" t="str">
        <f>IF($AO127,IF(AND($I127&lt;&gt;"",$I127&lt;&gt;0),ROUND(ROUND($I127,3)*Cenas!$B$50*Cenas!T$55,2),0),"")</f>
        <v/>
      </c>
      <c r="AD127" s="124" t="str">
        <f>IF($AO127,IF(AND($I127&lt;&gt;"",$I127&lt;&gt;0),ROUND(ROUND($I127,3)*Cenas!$B$50*Cenas!U$55,2),0),"")</f>
        <v/>
      </c>
      <c r="AE127" s="124" t="str">
        <f>IF($AO127,IF(AND($I127&lt;&gt;"",$I127&lt;&gt;0),ROUND(ROUND($I127,3)*Cenas!$B$50*Cenas!V$55,2),0),"")</f>
        <v/>
      </c>
      <c r="AF127" s="147" t="str">
        <f>IF($AO127,IF(AND($I127&lt;&gt;"",$I127&lt;&gt;0),ROUND(ROUND($I127,3)*Cenas!$B$50*Cenas!W$55,2),0),"")</f>
        <v/>
      </c>
      <c r="AH127" t="b">
        <f t="shared" si="12"/>
        <v>1</v>
      </c>
      <c r="AI127" t="b">
        <f t="shared" si="13"/>
        <v>1</v>
      </c>
      <c r="AJ127" t="e">
        <f>OR(AND(AH127,AI127,#REF!&gt;=0.74*'Daļu izvēle'!J122),NOT(AL127))</f>
        <v>#REF!</v>
      </c>
      <c r="AK127" t="e">
        <f t="shared" si="14"/>
        <v>#REF!</v>
      </c>
      <c r="AL127" t="b">
        <f>AND($A127="x",NOT(ISBLANK('Daļu izvēle'!AI122)))</f>
        <v>0</v>
      </c>
      <c r="AM127" t="b">
        <f t="shared" si="10"/>
        <v>1</v>
      </c>
      <c r="AO127" s="56" t="b">
        <f>AND($A127="x",'Daļu izvēle'!AI122&lt;&gt;"",'Daļu izvēle'!AI122&lt;&gt;0)</f>
        <v>0</v>
      </c>
      <c r="AP127" s="56" t="b">
        <f t="shared" si="15"/>
        <v>0</v>
      </c>
      <c r="AQ127" s="56" t="b">
        <f t="shared" si="16"/>
        <v>1</v>
      </c>
    </row>
    <row r="128" spans="1:43" hidden="1" x14ac:dyDescent="0.3">
      <c r="A128" s="324" t="str">
        <f>SUBSTITUTE('Daļu izvēle'!A123,"0","")</f>
        <v/>
      </c>
      <c r="B128" s="365">
        <f>'Daļu izvēle'!B123</f>
        <v>115</v>
      </c>
      <c r="C128" s="365" t="str">
        <f>'Daļu izvēle'!C123</f>
        <v>Rietumvidzeme</v>
      </c>
      <c r="D128" s="366" t="str">
        <f>'Daļu izvēle'!D123</f>
        <v>Limbažu</v>
      </c>
      <c r="E128" s="511">
        <f>'Daļu izvēle'!AI123</f>
        <v>0</v>
      </c>
      <c r="F128" s="511">
        <f>'Daļu izvēle'!AJ123</f>
        <v>0</v>
      </c>
      <c r="G128" s="131">
        <f>'Daļu izvēle'!AK123</f>
        <v>0</v>
      </c>
      <c r="H128" s="132">
        <f>'Daļu izvēle'!AL123</f>
        <v>0</v>
      </c>
      <c r="I128" s="343"/>
      <c r="J128" s="509">
        <f t="shared" si="11"/>
        <v>0</v>
      </c>
      <c r="K128" s="124" t="str">
        <f>IF($AO128,IF(AND($I128&lt;&gt;"",$I128&lt;&gt;0),ROUND(ROUND($I128,3)*Cenas!$B$50*Cenas!B$55,2),0),"")</f>
        <v/>
      </c>
      <c r="L128" s="124" t="str">
        <f>IF($AO128,IF(AND($I128&lt;&gt;"",$I128&lt;&gt;0),ROUND(ROUND($I128,3)*Cenas!$B$50*Cenas!C$55,2),0),"")</f>
        <v/>
      </c>
      <c r="M128" s="124" t="str">
        <f>IF($AO128,IF(AND($I128&lt;&gt;"",$I128&lt;&gt;0),ROUND(ROUND($I128,3)*Cenas!$B$50*Cenas!D$55,2),0),"")</f>
        <v/>
      </c>
      <c r="N128" s="124" t="str">
        <f>IF($AO128,IF(AND($I128&lt;&gt;"",$I128&lt;&gt;0),ROUND(ROUND($I128,3)*Cenas!$B$50*Cenas!E$55,2),0),"")</f>
        <v/>
      </c>
      <c r="O128" s="124" t="str">
        <f>IF($AO128,IF(AND($I128&lt;&gt;"",$I128&lt;&gt;0),ROUND(ROUND($I128,3)*Cenas!$B$50*Cenas!F$55,2),0),"")</f>
        <v/>
      </c>
      <c r="P128" s="124" t="str">
        <f>IF($AO128,IF(AND($I128&lt;&gt;"",$I128&lt;&gt;0),ROUND(ROUND($I128,3)*Cenas!$B$50*Cenas!G$55,2),0),"")</f>
        <v/>
      </c>
      <c r="Q128" s="124" t="str">
        <f>IF($AO128,IF(AND($I128&lt;&gt;"",$I128&lt;&gt;0),ROUND(ROUND($I128,3)*Cenas!$B$50*Cenas!H$55,2),0),"")</f>
        <v/>
      </c>
      <c r="R128" s="124" t="str">
        <f>IF($AO128,IF(AND($I128&lt;&gt;"",$I128&lt;&gt;0),ROUND(ROUND($I128,3)*Cenas!$B$50*Cenas!I$55,2),0),"")</f>
        <v/>
      </c>
      <c r="S128" s="124" t="str">
        <f>IF($AO128,IF(AND($I128&lt;&gt;"",$I128&lt;&gt;0),ROUND(ROUND($I128,3)*Cenas!$B$50*Cenas!J$55,2),0),"")</f>
        <v/>
      </c>
      <c r="T128" s="124" t="str">
        <f>IF($AO128,IF(AND($I128&lt;&gt;"",$I128&lt;&gt;0),ROUND(ROUND($I128,3)*Cenas!$B$50*Cenas!K$55,2),0),"")</f>
        <v/>
      </c>
      <c r="U128" s="124" t="str">
        <f>IF($AO128,IF(AND($I128&lt;&gt;"",$I128&lt;&gt;0),ROUND(ROUND($I128,3)*Cenas!$B$50*Cenas!L$55,2),0),"")</f>
        <v/>
      </c>
      <c r="V128" s="124" t="str">
        <f>IF($AO128,IF(AND($I128&lt;&gt;"",$I128&lt;&gt;0),ROUND(ROUND($I128,3)*Cenas!$B$50*Cenas!M$55,2),0),"")</f>
        <v/>
      </c>
      <c r="W128" s="124" t="str">
        <f>IF($AO128,IF(AND($I128&lt;&gt;"",$I128&lt;&gt;0),ROUND(ROUND($I128,3)*Cenas!$B$50*Cenas!N$55,2),0),"")</f>
        <v/>
      </c>
      <c r="X128" s="124" t="str">
        <f>IF($AO128,IF(AND($I128&lt;&gt;"",$I128&lt;&gt;0),ROUND(ROUND($I128,3)*Cenas!$B$50*Cenas!O$55,2),0),"")</f>
        <v/>
      </c>
      <c r="Y128" s="124" t="str">
        <f>IF($AO128,IF(AND($I128&lt;&gt;"",$I128&lt;&gt;0),ROUND(ROUND($I128,3)*Cenas!$B$50*Cenas!P$55,2),0),"")</f>
        <v/>
      </c>
      <c r="Z128" s="124" t="str">
        <f>IF($AO128,IF(AND($I128&lt;&gt;"",$I128&lt;&gt;0),ROUND(ROUND($I128,3)*Cenas!$B$50*Cenas!Q$55,2),0),"")</f>
        <v/>
      </c>
      <c r="AA128" s="124" t="str">
        <f>IF($AO128,IF(AND($I128&lt;&gt;"",$I128&lt;&gt;0),ROUND(ROUND($I128,3)*Cenas!$B$50*Cenas!R$55,2),0),"")</f>
        <v/>
      </c>
      <c r="AB128" s="124" t="str">
        <f>IF($AO128,IF(AND($I128&lt;&gt;"",$I128&lt;&gt;0),ROUND(ROUND($I128,3)*Cenas!$B$50*Cenas!S$55,2),0),"")</f>
        <v/>
      </c>
      <c r="AC128" s="124" t="str">
        <f>IF($AO128,IF(AND($I128&lt;&gt;"",$I128&lt;&gt;0),ROUND(ROUND($I128,3)*Cenas!$B$50*Cenas!T$55,2),0),"")</f>
        <v/>
      </c>
      <c r="AD128" s="124" t="str">
        <f>IF($AO128,IF(AND($I128&lt;&gt;"",$I128&lt;&gt;0),ROUND(ROUND($I128,3)*Cenas!$B$50*Cenas!U$55,2),0),"")</f>
        <v/>
      </c>
      <c r="AE128" s="124" t="str">
        <f>IF($AO128,IF(AND($I128&lt;&gt;"",$I128&lt;&gt;0),ROUND(ROUND($I128,3)*Cenas!$B$50*Cenas!V$55,2),0),"")</f>
        <v/>
      </c>
      <c r="AF128" s="147" t="str">
        <f>IF($AO128,IF(AND($I128&lt;&gt;"",$I128&lt;&gt;0),ROUND(ROUND($I128,3)*Cenas!$B$50*Cenas!W$55,2),0),"")</f>
        <v/>
      </c>
      <c r="AH128" t="b">
        <f t="shared" si="12"/>
        <v>1</v>
      </c>
      <c r="AI128" t="b">
        <f t="shared" si="13"/>
        <v>1</v>
      </c>
      <c r="AJ128" t="e">
        <f>OR(AND(AH128,AI128,#REF!&gt;=0.74*'Daļu izvēle'!J123),NOT(AL128))</f>
        <v>#REF!</v>
      </c>
      <c r="AK128" t="e">
        <f t="shared" si="14"/>
        <v>#REF!</v>
      </c>
      <c r="AL128" t="b">
        <f>AND($A128="x",NOT(ISBLANK('Daļu izvēle'!AI123)))</f>
        <v>0</v>
      </c>
      <c r="AM128" t="b">
        <f t="shared" si="10"/>
        <v>1</v>
      </c>
      <c r="AO128" s="56" t="b">
        <f>AND($A128="x",'Daļu izvēle'!AI123&lt;&gt;"",'Daļu izvēle'!AI123&lt;&gt;0)</f>
        <v>0</v>
      </c>
      <c r="AP128" s="56" t="b">
        <f t="shared" si="15"/>
        <v>0</v>
      </c>
      <c r="AQ128" s="56" t="b">
        <f t="shared" si="16"/>
        <v>1</v>
      </c>
    </row>
    <row r="129" spans="1:43" hidden="1" x14ac:dyDescent="0.3">
      <c r="A129" s="324" t="str">
        <f>SUBSTITUTE('Daļu izvēle'!A124,"0","")</f>
        <v/>
      </c>
      <c r="B129" s="365">
        <f>'Daļu izvēle'!B124</f>
        <v>116</v>
      </c>
      <c r="C129" s="365" t="str">
        <f>'Daļu izvēle'!C124</f>
        <v>Rietumvidzeme</v>
      </c>
      <c r="D129" s="366" t="str">
        <f>'Daļu izvēle'!D124</f>
        <v>Limbažu</v>
      </c>
      <c r="E129" s="511">
        <f>'Daļu izvēle'!AI124</f>
        <v>0</v>
      </c>
      <c r="F129" s="511">
        <f>'Daļu izvēle'!AJ124</f>
        <v>0</v>
      </c>
      <c r="G129" s="131">
        <f>'Daļu izvēle'!AK124</f>
        <v>0</v>
      </c>
      <c r="H129" s="132">
        <f>'Daļu izvēle'!AL124</f>
        <v>0</v>
      </c>
      <c r="I129" s="343"/>
      <c r="J129" s="509">
        <f t="shared" si="11"/>
        <v>0</v>
      </c>
      <c r="K129" s="124" t="str">
        <f>IF($AO129,IF(AND($I129&lt;&gt;"",$I129&lt;&gt;0),ROUND(ROUND($I129,3)*Cenas!$B$50*Cenas!B$55,2),0),"")</f>
        <v/>
      </c>
      <c r="L129" s="124" t="str">
        <f>IF($AO129,IF(AND($I129&lt;&gt;"",$I129&lt;&gt;0),ROUND(ROUND($I129,3)*Cenas!$B$50*Cenas!C$55,2),0),"")</f>
        <v/>
      </c>
      <c r="M129" s="124" t="str">
        <f>IF($AO129,IF(AND($I129&lt;&gt;"",$I129&lt;&gt;0),ROUND(ROUND($I129,3)*Cenas!$B$50*Cenas!D$55,2),0),"")</f>
        <v/>
      </c>
      <c r="N129" s="124" t="str">
        <f>IF($AO129,IF(AND($I129&lt;&gt;"",$I129&lt;&gt;0),ROUND(ROUND($I129,3)*Cenas!$B$50*Cenas!E$55,2),0),"")</f>
        <v/>
      </c>
      <c r="O129" s="124" t="str">
        <f>IF($AO129,IF(AND($I129&lt;&gt;"",$I129&lt;&gt;0),ROUND(ROUND($I129,3)*Cenas!$B$50*Cenas!F$55,2),0),"")</f>
        <v/>
      </c>
      <c r="P129" s="124" t="str">
        <f>IF($AO129,IF(AND($I129&lt;&gt;"",$I129&lt;&gt;0),ROUND(ROUND($I129,3)*Cenas!$B$50*Cenas!G$55,2),0),"")</f>
        <v/>
      </c>
      <c r="Q129" s="124" t="str">
        <f>IF($AO129,IF(AND($I129&lt;&gt;"",$I129&lt;&gt;0),ROUND(ROUND($I129,3)*Cenas!$B$50*Cenas!H$55,2),0),"")</f>
        <v/>
      </c>
      <c r="R129" s="124" t="str">
        <f>IF($AO129,IF(AND($I129&lt;&gt;"",$I129&lt;&gt;0),ROUND(ROUND($I129,3)*Cenas!$B$50*Cenas!I$55,2),0),"")</f>
        <v/>
      </c>
      <c r="S129" s="124" t="str">
        <f>IF($AO129,IF(AND($I129&lt;&gt;"",$I129&lt;&gt;0),ROUND(ROUND($I129,3)*Cenas!$B$50*Cenas!J$55,2),0),"")</f>
        <v/>
      </c>
      <c r="T129" s="124" t="str">
        <f>IF($AO129,IF(AND($I129&lt;&gt;"",$I129&lt;&gt;0),ROUND(ROUND($I129,3)*Cenas!$B$50*Cenas!K$55,2),0),"")</f>
        <v/>
      </c>
      <c r="U129" s="124" t="str">
        <f>IF($AO129,IF(AND($I129&lt;&gt;"",$I129&lt;&gt;0),ROUND(ROUND($I129,3)*Cenas!$B$50*Cenas!L$55,2),0),"")</f>
        <v/>
      </c>
      <c r="V129" s="124" t="str">
        <f>IF($AO129,IF(AND($I129&lt;&gt;"",$I129&lt;&gt;0),ROUND(ROUND($I129,3)*Cenas!$B$50*Cenas!M$55,2),0),"")</f>
        <v/>
      </c>
      <c r="W129" s="124" t="str">
        <f>IF($AO129,IF(AND($I129&lt;&gt;"",$I129&lt;&gt;0),ROUND(ROUND($I129,3)*Cenas!$B$50*Cenas!N$55,2),0),"")</f>
        <v/>
      </c>
      <c r="X129" s="124" t="str">
        <f>IF($AO129,IF(AND($I129&lt;&gt;"",$I129&lt;&gt;0),ROUND(ROUND($I129,3)*Cenas!$B$50*Cenas!O$55,2),0),"")</f>
        <v/>
      </c>
      <c r="Y129" s="124" t="str">
        <f>IF($AO129,IF(AND($I129&lt;&gt;"",$I129&lt;&gt;0),ROUND(ROUND($I129,3)*Cenas!$B$50*Cenas!P$55,2),0),"")</f>
        <v/>
      </c>
      <c r="Z129" s="124" t="str">
        <f>IF($AO129,IF(AND($I129&lt;&gt;"",$I129&lt;&gt;0),ROUND(ROUND($I129,3)*Cenas!$B$50*Cenas!Q$55,2),0),"")</f>
        <v/>
      </c>
      <c r="AA129" s="124" t="str">
        <f>IF($AO129,IF(AND($I129&lt;&gt;"",$I129&lt;&gt;0),ROUND(ROUND($I129,3)*Cenas!$B$50*Cenas!R$55,2),0),"")</f>
        <v/>
      </c>
      <c r="AB129" s="124" t="str">
        <f>IF($AO129,IF(AND($I129&lt;&gt;"",$I129&lt;&gt;0),ROUND(ROUND($I129,3)*Cenas!$B$50*Cenas!S$55,2),0),"")</f>
        <v/>
      </c>
      <c r="AC129" s="124" t="str">
        <f>IF($AO129,IF(AND($I129&lt;&gt;"",$I129&lt;&gt;0),ROUND(ROUND($I129,3)*Cenas!$B$50*Cenas!T$55,2),0),"")</f>
        <v/>
      </c>
      <c r="AD129" s="124" t="str">
        <f>IF($AO129,IF(AND($I129&lt;&gt;"",$I129&lt;&gt;0),ROUND(ROUND($I129,3)*Cenas!$B$50*Cenas!U$55,2),0),"")</f>
        <v/>
      </c>
      <c r="AE129" s="124" t="str">
        <f>IF($AO129,IF(AND($I129&lt;&gt;"",$I129&lt;&gt;0),ROUND(ROUND($I129,3)*Cenas!$B$50*Cenas!V$55,2),0),"")</f>
        <v/>
      </c>
      <c r="AF129" s="147" t="str">
        <f>IF($AO129,IF(AND($I129&lt;&gt;"",$I129&lt;&gt;0),ROUND(ROUND($I129,3)*Cenas!$B$50*Cenas!W$55,2),0),"")</f>
        <v/>
      </c>
      <c r="AH129" t="b">
        <f t="shared" si="12"/>
        <v>1</v>
      </c>
      <c r="AI129" t="b">
        <f t="shared" si="13"/>
        <v>1</v>
      </c>
      <c r="AJ129" t="e">
        <f>OR(AND(AH129,AI129,#REF!&gt;=0.74*'Daļu izvēle'!J124),NOT(AL129))</f>
        <v>#REF!</v>
      </c>
      <c r="AK129" t="e">
        <f t="shared" si="14"/>
        <v>#REF!</v>
      </c>
      <c r="AL129" t="b">
        <f>AND($A129="x",NOT(ISBLANK('Daļu izvēle'!AI124)))</f>
        <v>0</v>
      </c>
      <c r="AM129" t="b">
        <f t="shared" si="10"/>
        <v>1</v>
      </c>
      <c r="AO129" s="56" t="b">
        <f>AND($A129="x",'Daļu izvēle'!AI124&lt;&gt;"",'Daļu izvēle'!AI124&lt;&gt;0)</f>
        <v>0</v>
      </c>
      <c r="AP129" s="56" t="b">
        <f t="shared" si="15"/>
        <v>0</v>
      </c>
      <c r="AQ129" s="56" t="b">
        <f t="shared" si="16"/>
        <v>1</v>
      </c>
    </row>
    <row r="130" spans="1:43" hidden="1" x14ac:dyDescent="0.3">
      <c r="A130" s="324" t="str">
        <f>SUBSTITUTE('Daļu izvēle'!A125,"0","")</f>
        <v/>
      </c>
      <c r="B130" s="365">
        <f>'Daļu izvēle'!B125</f>
        <v>117</v>
      </c>
      <c r="C130" s="365" t="str">
        <f>'Daļu izvēle'!C125</f>
        <v>Rietumvidzeme</v>
      </c>
      <c r="D130" s="366" t="str">
        <f>'Daļu izvēle'!D125</f>
        <v>Limbažu</v>
      </c>
      <c r="E130" s="511">
        <f>'Daļu izvēle'!AI125</f>
        <v>0</v>
      </c>
      <c r="F130" s="511">
        <f>'Daļu izvēle'!AJ125</f>
        <v>0</v>
      </c>
      <c r="G130" s="131">
        <f>'Daļu izvēle'!AK125</f>
        <v>0</v>
      </c>
      <c r="H130" s="132">
        <f>'Daļu izvēle'!AL125</f>
        <v>0</v>
      </c>
      <c r="I130" s="343"/>
      <c r="J130" s="509">
        <f t="shared" si="11"/>
        <v>0</v>
      </c>
      <c r="K130" s="124" t="str">
        <f>IF($AO130,IF(AND($I130&lt;&gt;"",$I130&lt;&gt;0),ROUND(ROUND($I130,3)*Cenas!$B$50*Cenas!B$55,2),0),"")</f>
        <v/>
      </c>
      <c r="L130" s="124" t="str">
        <f>IF($AO130,IF(AND($I130&lt;&gt;"",$I130&lt;&gt;0),ROUND(ROUND($I130,3)*Cenas!$B$50*Cenas!C$55,2),0),"")</f>
        <v/>
      </c>
      <c r="M130" s="124" t="str">
        <f>IF($AO130,IF(AND($I130&lt;&gt;"",$I130&lt;&gt;0),ROUND(ROUND($I130,3)*Cenas!$B$50*Cenas!D$55,2),0),"")</f>
        <v/>
      </c>
      <c r="N130" s="124" t="str">
        <f>IF($AO130,IF(AND($I130&lt;&gt;"",$I130&lt;&gt;0),ROUND(ROUND($I130,3)*Cenas!$B$50*Cenas!E$55,2),0),"")</f>
        <v/>
      </c>
      <c r="O130" s="124" t="str">
        <f>IF($AO130,IF(AND($I130&lt;&gt;"",$I130&lt;&gt;0),ROUND(ROUND($I130,3)*Cenas!$B$50*Cenas!F$55,2),0),"")</f>
        <v/>
      </c>
      <c r="P130" s="124" t="str">
        <f>IF($AO130,IF(AND($I130&lt;&gt;"",$I130&lt;&gt;0),ROUND(ROUND($I130,3)*Cenas!$B$50*Cenas!G$55,2),0),"")</f>
        <v/>
      </c>
      <c r="Q130" s="124" t="str">
        <f>IF($AO130,IF(AND($I130&lt;&gt;"",$I130&lt;&gt;0),ROUND(ROUND($I130,3)*Cenas!$B$50*Cenas!H$55,2),0),"")</f>
        <v/>
      </c>
      <c r="R130" s="124" t="str">
        <f>IF($AO130,IF(AND($I130&lt;&gt;"",$I130&lt;&gt;0),ROUND(ROUND($I130,3)*Cenas!$B$50*Cenas!I$55,2),0),"")</f>
        <v/>
      </c>
      <c r="S130" s="124" t="str">
        <f>IF($AO130,IF(AND($I130&lt;&gt;"",$I130&lt;&gt;0),ROUND(ROUND($I130,3)*Cenas!$B$50*Cenas!J$55,2),0),"")</f>
        <v/>
      </c>
      <c r="T130" s="124" t="str">
        <f>IF($AO130,IF(AND($I130&lt;&gt;"",$I130&lt;&gt;0),ROUND(ROUND($I130,3)*Cenas!$B$50*Cenas!K$55,2),0),"")</f>
        <v/>
      </c>
      <c r="U130" s="124" t="str">
        <f>IF($AO130,IF(AND($I130&lt;&gt;"",$I130&lt;&gt;0),ROUND(ROUND($I130,3)*Cenas!$B$50*Cenas!L$55,2),0),"")</f>
        <v/>
      </c>
      <c r="V130" s="124" t="str">
        <f>IF($AO130,IF(AND($I130&lt;&gt;"",$I130&lt;&gt;0),ROUND(ROUND($I130,3)*Cenas!$B$50*Cenas!M$55,2),0),"")</f>
        <v/>
      </c>
      <c r="W130" s="124" t="str">
        <f>IF($AO130,IF(AND($I130&lt;&gt;"",$I130&lt;&gt;0),ROUND(ROUND($I130,3)*Cenas!$B$50*Cenas!N$55,2),0),"")</f>
        <v/>
      </c>
      <c r="X130" s="124" t="str">
        <f>IF($AO130,IF(AND($I130&lt;&gt;"",$I130&lt;&gt;0),ROUND(ROUND($I130,3)*Cenas!$B$50*Cenas!O$55,2),0),"")</f>
        <v/>
      </c>
      <c r="Y130" s="124" t="str">
        <f>IF($AO130,IF(AND($I130&lt;&gt;"",$I130&lt;&gt;0),ROUND(ROUND($I130,3)*Cenas!$B$50*Cenas!P$55,2),0),"")</f>
        <v/>
      </c>
      <c r="Z130" s="124" t="str">
        <f>IF($AO130,IF(AND($I130&lt;&gt;"",$I130&lt;&gt;0),ROUND(ROUND($I130,3)*Cenas!$B$50*Cenas!Q$55,2),0),"")</f>
        <v/>
      </c>
      <c r="AA130" s="124" t="str">
        <f>IF($AO130,IF(AND($I130&lt;&gt;"",$I130&lt;&gt;0),ROUND(ROUND($I130,3)*Cenas!$B$50*Cenas!R$55,2),0),"")</f>
        <v/>
      </c>
      <c r="AB130" s="124" t="str">
        <f>IF($AO130,IF(AND($I130&lt;&gt;"",$I130&lt;&gt;0),ROUND(ROUND($I130,3)*Cenas!$B$50*Cenas!S$55,2),0),"")</f>
        <v/>
      </c>
      <c r="AC130" s="124" t="str">
        <f>IF($AO130,IF(AND($I130&lt;&gt;"",$I130&lt;&gt;0),ROUND(ROUND($I130,3)*Cenas!$B$50*Cenas!T$55,2),0),"")</f>
        <v/>
      </c>
      <c r="AD130" s="124" t="str">
        <f>IF($AO130,IF(AND($I130&lt;&gt;"",$I130&lt;&gt;0),ROUND(ROUND($I130,3)*Cenas!$B$50*Cenas!U$55,2),0),"")</f>
        <v/>
      </c>
      <c r="AE130" s="124" t="str">
        <f>IF($AO130,IF(AND($I130&lt;&gt;"",$I130&lt;&gt;0),ROUND(ROUND($I130,3)*Cenas!$B$50*Cenas!V$55,2),0),"")</f>
        <v/>
      </c>
      <c r="AF130" s="147" t="str">
        <f>IF($AO130,IF(AND($I130&lt;&gt;"",$I130&lt;&gt;0),ROUND(ROUND($I130,3)*Cenas!$B$50*Cenas!W$55,2),0),"")</f>
        <v/>
      </c>
      <c r="AH130" t="b">
        <f t="shared" si="12"/>
        <v>1</v>
      </c>
      <c r="AI130" t="b">
        <f t="shared" si="13"/>
        <v>1</v>
      </c>
      <c r="AJ130" t="e">
        <f>OR(AND(AH130,AI130,#REF!&gt;=0.74*'Daļu izvēle'!J125),NOT(AL130))</f>
        <v>#REF!</v>
      </c>
      <c r="AK130" t="e">
        <f t="shared" si="14"/>
        <v>#REF!</v>
      </c>
      <c r="AL130" t="b">
        <f>AND($A130="x",NOT(ISBLANK('Daļu izvēle'!AI125)))</f>
        <v>0</v>
      </c>
      <c r="AM130" t="b">
        <f t="shared" si="10"/>
        <v>1</v>
      </c>
      <c r="AO130" s="56" t="b">
        <f>AND($A130="x",'Daļu izvēle'!AI125&lt;&gt;"",'Daļu izvēle'!AI125&lt;&gt;0)</f>
        <v>0</v>
      </c>
      <c r="AP130" s="56" t="b">
        <f t="shared" si="15"/>
        <v>0</v>
      </c>
      <c r="AQ130" s="56" t="b">
        <f t="shared" si="16"/>
        <v>1</v>
      </c>
    </row>
    <row r="131" spans="1:43" hidden="1" x14ac:dyDescent="0.3">
      <c r="A131" s="324" t="str">
        <f>SUBSTITUTE('Daļu izvēle'!A126,"0","")</f>
        <v/>
      </c>
      <c r="B131" s="365">
        <f>'Daļu izvēle'!B126</f>
        <v>118</v>
      </c>
      <c r="C131" s="365" t="str">
        <f>'Daļu izvēle'!C126</f>
        <v>Rietumvidzeme</v>
      </c>
      <c r="D131" s="366" t="str">
        <f>'Daļu izvēle'!D126</f>
        <v>Limbažu</v>
      </c>
      <c r="E131" s="511">
        <f>'Daļu izvēle'!AI126</f>
        <v>0</v>
      </c>
      <c r="F131" s="511">
        <f>'Daļu izvēle'!AJ126</f>
        <v>0</v>
      </c>
      <c r="G131" s="131">
        <f>'Daļu izvēle'!AK126</f>
        <v>0</v>
      </c>
      <c r="H131" s="132">
        <f>'Daļu izvēle'!AL126</f>
        <v>0</v>
      </c>
      <c r="I131" s="343"/>
      <c r="J131" s="509">
        <f t="shared" si="11"/>
        <v>0</v>
      </c>
      <c r="K131" s="124" t="str">
        <f>IF($AO131,IF(AND($I131&lt;&gt;"",$I131&lt;&gt;0),ROUND(ROUND($I131,3)*Cenas!$B$50*Cenas!B$55,2),0),"")</f>
        <v/>
      </c>
      <c r="L131" s="124" t="str">
        <f>IF($AO131,IF(AND($I131&lt;&gt;"",$I131&lt;&gt;0),ROUND(ROUND($I131,3)*Cenas!$B$50*Cenas!C$55,2),0),"")</f>
        <v/>
      </c>
      <c r="M131" s="124" t="str">
        <f>IF($AO131,IF(AND($I131&lt;&gt;"",$I131&lt;&gt;0),ROUND(ROUND($I131,3)*Cenas!$B$50*Cenas!D$55,2),0),"")</f>
        <v/>
      </c>
      <c r="N131" s="124" t="str">
        <f>IF($AO131,IF(AND($I131&lt;&gt;"",$I131&lt;&gt;0),ROUND(ROUND($I131,3)*Cenas!$B$50*Cenas!E$55,2),0),"")</f>
        <v/>
      </c>
      <c r="O131" s="124" t="str">
        <f>IF($AO131,IF(AND($I131&lt;&gt;"",$I131&lt;&gt;0),ROUND(ROUND($I131,3)*Cenas!$B$50*Cenas!F$55,2),0),"")</f>
        <v/>
      </c>
      <c r="P131" s="124" t="str">
        <f>IF($AO131,IF(AND($I131&lt;&gt;"",$I131&lt;&gt;0),ROUND(ROUND($I131,3)*Cenas!$B$50*Cenas!G$55,2),0),"")</f>
        <v/>
      </c>
      <c r="Q131" s="124" t="str">
        <f>IF($AO131,IF(AND($I131&lt;&gt;"",$I131&lt;&gt;0),ROUND(ROUND($I131,3)*Cenas!$B$50*Cenas!H$55,2),0),"")</f>
        <v/>
      </c>
      <c r="R131" s="124" t="str">
        <f>IF($AO131,IF(AND($I131&lt;&gt;"",$I131&lt;&gt;0),ROUND(ROUND($I131,3)*Cenas!$B$50*Cenas!I$55,2),0),"")</f>
        <v/>
      </c>
      <c r="S131" s="124" t="str">
        <f>IF($AO131,IF(AND($I131&lt;&gt;"",$I131&lt;&gt;0),ROUND(ROUND($I131,3)*Cenas!$B$50*Cenas!J$55,2),0),"")</f>
        <v/>
      </c>
      <c r="T131" s="124" t="str">
        <f>IF($AO131,IF(AND($I131&lt;&gt;"",$I131&lt;&gt;0),ROUND(ROUND($I131,3)*Cenas!$B$50*Cenas!K$55,2),0),"")</f>
        <v/>
      </c>
      <c r="U131" s="124" t="str">
        <f>IF($AO131,IF(AND($I131&lt;&gt;"",$I131&lt;&gt;0),ROUND(ROUND($I131,3)*Cenas!$B$50*Cenas!L$55,2),0),"")</f>
        <v/>
      </c>
      <c r="V131" s="124" t="str">
        <f>IF($AO131,IF(AND($I131&lt;&gt;"",$I131&lt;&gt;0),ROUND(ROUND($I131,3)*Cenas!$B$50*Cenas!M$55,2),0),"")</f>
        <v/>
      </c>
      <c r="W131" s="124" t="str">
        <f>IF($AO131,IF(AND($I131&lt;&gt;"",$I131&lt;&gt;0),ROUND(ROUND($I131,3)*Cenas!$B$50*Cenas!N$55,2),0),"")</f>
        <v/>
      </c>
      <c r="X131" s="124" t="str">
        <f>IF($AO131,IF(AND($I131&lt;&gt;"",$I131&lt;&gt;0),ROUND(ROUND($I131,3)*Cenas!$B$50*Cenas!O$55,2),0),"")</f>
        <v/>
      </c>
      <c r="Y131" s="124" t="str">
        <f>IF($AO131,IF(AND($I131&lt;&gt;"",$I131&lt;&gt;0),ROUND(ROUND($I131,3)*Cenas!$B$50*Cenas!P$55,2),0),"")</f>
        <v/>
      </c>
      <c r="Z131" s="124" t="str">
        <f>IF($AO131,IF(AND($I131&lt;&gt;"",$I131&lt;&gt;0),ROUND(ROUND($I131,3)*Cenas!$B$50*Cenas!Q$55,2),0),"")</f>
        <v/>
      </c>
      <c r="AA131" s="124" t="str">
        <f>IF($AO131,IF(AND($I131&lt;&gt;"",$I131&lt;&gt;0),ROUND(ROUND($I131,3)*Cenas!$B$50*Cenas!R$55,2),0),"")</f>
        <v/>
      </c>
      <c r="AB131" s="124" t="str">
        <f>IF($AO131,IF(AND($I131&lt;&gt;"",$I131&lt;&gt;0),ROUND(ROUND($I131,3)*Cenas!$B$50*Cenas!S$55,2),0),"")</f>
        <v/>
      </c>
      <c r="AC131" s="124" t="str">
        <f>IF($AO131,IF(AND($I131&lt;&gt;"",$I131&lt;&gt;0),ROUND(ROUND($I131,3)*Cenas!$B$50*Cenas!T$55,2),0),"")</f>
        <v/>
      </c>
      <c r="AD131" s="124" t="str">
        <f>IF($AO131,IF(AND($I131&lt;&gt;"",$I131&lt;&gt;0),ROUND(ROUND($I131,3)*Cenas!$B$50*Cenas!U$55,2),0),"")</f>
        <v/>
      </c>
      <c r="AE131" s="124" t="str">
        <f>IF($AO131,IF(AND($I131&lt;&gt;"",$I131&lt;&gt;0),ROUND(ROUND($I131,3)*Cenas!$B$50*Cenas!V$55,2),0),"")</f>
        <v/>
      </c>
      <c r="AF131" s="147" t="str">
        <f>IF($AO131,IF(AND($I131&lt;&gt;"",$I131&lt;&gt;0),ROUND(ROUND($I131,3)*Cenas!$B$50*Cenas!W$55,2),0),"")</f>
        <v/>
      </c>
      <c r="AH131" t="b">
        <f t="shared" si="12"/>
        <v>1</v>
      </c>
      <c r="AI131" t="b">
        <f t="shared" si="13"/>
        <v>1</v>
      </c>
      <c r="AJ131" t="e">
        <f>OR(AND(AH131,AI131,#REF!&gt;=0.74*'Daļu izvēle'!J126),NOT(AL131))</f>
        <v>#REF!</v>
      </c>
      <c r="AK131" t="e">
        <f t="shared" si="14"/>
        <v>#REF!</v>
      </c>
      <c r="AL131" t="b">
        <f>AND($A131="x",NOT(ISBLANK('Daļu izvēle'!AI126)))</f>
        <v>0</v>
      </c>
      <c r="AM131" t="b">
        <f t="shared" si="10"/>
        <v>1</v>
      </c>
      <c r="AO131" s="56" t="b">
        <f>AND($A131="x",'Daļu izvēle'!AI126&lt;&gt;"",'Daļu izvēle'!AI126&lt;&gt;0)</f>
        <v>0</v>
      </c>
      <c r="AP131" s="56" t="b">
        <f t="shared" si="15"/>
        <v>0</v>
      </c>
      <c r="AQ131" s="56" t="b">
        <f t="shared" si="16"/>
        <v>1</v>
      </c>
    </row>
    <row r="132" spans="1:43" hidden="1" x14ac:dyDescent="0.3">
      <c r="A132" s="324" t="str">
        <f>SUBSTITUTE('Daļu izvēle'!A127,"0","")</f>
        <v/>
      </c>
      <c r="B132" s="365">
        <f>'Daļu izvēle'!B127</f>
        <v>119</v>
      </c>
      <c r="C132" s="365" t="str">
        <f>'Daļu izvēle'!C127</f>
        <v>Rietumvidzeme</v>
      </c>
      <c r="D132" s="366" t="str">
        <f>'Daļu izvēle'!D127</f>
        <v>Valmieras</v>
      </c>
      <c r="E132" s="511">
        <f>'Daļu izvēle'!AI127</f>
        <v>0</v>
      </c>
      <c r="F132" s="511">
        <f>'Daļu izvēle'!AJ127</f>
        <v>0</v>
      </c>
      <c r="G132" s="131">
        <f>'Daļu izvēle'!AK127</f>
        <v>0</v>
      </c>
      <c r="H132" s="132">
        <f>'Daļu izvēle'!AL127</f>
        <v>0</v>
      </c>
      <c r="I132" s="343"/>
      <c r="J132" s="509">
        <f t="shared" si="11"/>
        <v>0</v>
      </c>
      <c r="K132" s="124" t="str">
        <f>IF($AO132,IF(AND($I132&lt;&gt;"",$I132&lt;&gt;0),ROUND(ROUND($I132,3)*Cenas!$B$50*Cenas!B$55,2),0),"")</f>
        <v/>
      </c>
      <c r="L132" s="124" t="str">
        <f>IF($AO132,IF(AND($I132&lt;&gt;"",$I132&lt;&gt;0),ROUND(ROUND($I132,3)*Cenas!$B$50*Cenas!C$55,2),0),"")</f>
        <v/>
      </c>
      <c r="M132" s="124" t="str">
        <f>IF($AO132,IF(AND($I132&lt;&gt;"",$I132&lt;&gt;0),ROUND(ROUND($I132,3)*Cenas!$B$50*Cenas!D$55,2),0),"")</f>
        <v/>
      </c>
      <c r="N132" s="124" t="str">
        <f>IF($AO132,IF(AND($I132&lt;&gt;"",$I132&lt;&gt;0),ROUND(ROUND($I132,3)*Cenas!$B$50*Cenas!E$55,2),0),"")</f>
        <v/>
      </c>
      <c r="O132" s="124" t="str">
        <f>IF($AO132,IF(AND($I132&lt;&gt;"",$I132&lt;&gt;0),ROUND(ROUND($I132,3)*Cenas!$B$50*Cenas!F$55,2),0),"")</f>
        <v/>
      </c>
      <c r="P132" s="124" t="str">
        <f>IF($AO132,IF(AND($I132&lt;&gt;"",$I132&lt;&gt;0),ROUND(ROUND($I132,3)*Cenas!$B$50*Cenas!G$55,2),0),"")</f>
        <v/>
      </c>
      <c r="Q132" s="124" t="str">
        <f>IF($AO132,IF(AND($I132&lt;&gt;"",$I132&lt;&gt;0),ROUND(ROUND($I132,3)*Cenas!$B$50*Cenas!H$55,2),0),"")</f>
        <v/>
      </c>
      <c r="R132" s="124" t="str">
        <f>IF($AO132,IF(AND($I132&lt;&gt;"",$I132&lt;&gt;0),ROUND(ROUND($I132,3)*Cenas!$B$50*Cenas!I$55,2),0),"")</f>
        <v/>
      </c>
      <c r="S132" s="124" t="str">
        <f>IF($AO132,IF(AND($I132&lt;&gt;"",$I132&lt;&gt;0),ROUND(ROUND($I132,3)*Cenas!$B$50*Cenas!J$55,2),0),"")</f>
        <v/>
      </c>
      <c r="T132" s="124" t="str">
        <f>IF($AO132,IF(AND($I132&lt;&gt;"",$I132&lt;&gt;0),ROUND(ROUND($I132,3)*Cenas!$B$50*Cenas!K$55,2),0),"")</f>
        <v/>
      </c>
      <c r="U132" s="124" t="str">
        <f>IF($AO132,IF(AND($I132&lt;&gt;"",$I132&lt;&gt;0),ROUND(ROUND($I132,3)*Cenas!$B$50*Cenas!L$55,2),0),"")</f>
        <v/>
      </c>
      <c r="V132" s="124" t="str">
        <f>IF($AO132,IF(AND($I132&lt;&gt;"",$I132&lt;&gt;0),ROUND(ROUND($I132,3)*Cenas!$B$50*Cenas!M$55,2),0),"")</f>
        <v/>
      </c>
      <c r="W132" s="124" t="str">
        <f>IF($AO132,IF(AND($I132&lt;&gt;"",$I132&lt;&gt;0),ROUND(ROUND($I132,3)*Cenas!$B$50*Cenas!N$55,2),0),"")</f>
        <v/>
      </c>
      <c r="X132" s="124" t="str">
        <f>IF($AO132,IF(AND($I132&lt;&gt;"",$I132&lt;&gt;0),ROUND(ROUND($I132,3)*Cenas!$B$50*Cenas!O$55,2),0),"")</f>
        <v/>
      </c>
      <c r="Y132" s="124" t="str">
        <f>IF($AO132,IF(AND($I132&lt;&gt;"",$I132&lt;&gt;0),ROUND(ROUND($I132,3)*Cenas!$B$50*Cenas!P$55,2),0),"")</f>
        <v/>
      </c>
      <c r="Z132" s="124" t="str">
        <f>IF($AO132,IF(AND($I132&lt;&gt;"",$I132&lt;&gt;0),ROUND(ROUND($I132,3)*Cenas!$B$50*Cenas!Q$55,2),0),"")</f>
        <v/>
      </c>
      <c r="AA132" s="124" t="str">
        <f>IF($AO132,IF(AND($I132&lt;&gt;"",$I132&lt;&gt;0),ROUND(ROUND($I132,3)*Cenas!$B$50*Cenas!R$55,2),0),"")</f>
        <v/>
      </c>
      <c r="AB132" s="124" t="str">
        <f>IF($AO132,IF(AND($I132&lt;&gt;"",$I132&lt;&gt;0),ROUND(ROUND($I132,3)*Cenas!$B$50*Cenas!S$55,2),0),"")</f>
        <v/>
      </c>
      <c r="AC132" s="124" t="str">
        <f>IF($AO132,IF(AND($I132&lt;&gt;"",$I132&lt;&gt;0),ROUND(ROUND($I132,3)*Cenas!$B$50*Cenas!T$55,2),0),"")</f>
        <v/>
      </c>
      <c r="AD132" s="124" t="str">
        <f>IF($AO132,IF(AND($I132&lt;&gt;"",$I132&lt;&gt;0),ROUND(ROUND($I132,3)*Cenas!$B$50*Cenas!U$55,2),0),"")</f>
        <v/>
      </c>
      <c r="AE132" s="124" t="str">
        <f>IF($AO132,IF(AND($I132&lt;&gt;"",$I132&lt;&gt;0),ROUND(ROUND($I132,3)*Cenas!$B$50*Cenas!V$55,2),0),"")</f>
        <v/>
      </c>
      <c r="AF132" s="147" t="str">
        <f>IF($AO132,IF(AND($I132&lt;&gt;"",$I132&lt;&gt;0),ROUND(ROUND($I132,3)*Cenas!$B$50*Cenas!W$55,2),0),"")</f>
        <v/>
      </c>
      <c r="AH132" t="b">
        <f t="shared" si="12"/>
        <v>1</v>
      </c>
      <c r="AI132" t="b">
        <f t="shared" si="13"/>
        <v>1</v>
      </c>
      <c r="AJ132" t="e">
        <f>OR(AND(AH132,AI132,#REF!&gt;=0.74*'Daļu izvēle'!J127),NOT(AL132))</f>
        <v>#REF!</v>
      </c>
      <c r="AK132" t="e">
        <f t="shared" si="14"/>
        <v>#REF!</v>
      </c>
      <c r="AL132" t="b">
        <f>AND($A132="x",NOT(ISBLANK('Daļu izvēle'!AI127)))</f>
        <v>0</v>
      </c>
      <c r="AM132" t="b">
        <f t="shared" si="10"/>
        <v>1</v>
      </c>
      <c r="AO132" s="56" t="b">
        <f>AND($A132="x",'Daļu izvēle'!AI127&lt;&gt;"",'Daļu izvēle'!AI127&lt;&gt;0)</f>
        <v>0</v>
      </c>
      <c r="AP132" s="56" t="b">
        <f t="shared" si="15"/>
        <v>0</v>
      </c>
      <c r="AQ132" s="56" t="b">
        <f t="shared" si="16"/>
        <v>1</v>
      </c>
    </row>
    <row r="133" spans="1:43" hidden="1" x14ac:dyDescent="0.3">
      <c r="A133" s="324" t="str">
        <f>SUBSTITUTE('Daļu izvēle'!A128,"0","")</f>
        <v/>
      </c>
      <c r="B133" s="365">
        <f>'Daļu izvēle'!B128</f>
        <v>120</v>
      </c>
      <c r="C133" s="365" t="str">
        <f>'Daļu izvēle'!C128</f>
        <v>Rietumvidzeme</v>
      </c>
      <c r="D133" s="366" t="str">
        <f>'Daļu izvēle'!D128</f>
        <v>Valmieras</v>
      </c>
      <c r="E133" s="511">
        <f>'Daļu izvēle'!AI128</f>
        <v>0</v>
      </c>
      <c r="F133" s="511">
        <f>'Daļu izvēle'!AJ128</f>
        <v>0</v>
      </c>
      <c r="G133" s="131">
        <f>'Daļu izvēle'!AK128</f>
        <v>0</v>
      </c>
      <c r="H133" s="132">
        <f>'Daļu izvēle'!AL128</f>
        <v>0</v>
      </c>
      <c r="I133" s="343"/>
      <c r="J133" s="509">
        <f t="shared" si="11"/>
        <v>0</v>
      </c>
      <c r="K133" s="124" t="str">
        <f>IF($AO133,IF(AND($I133&lt;&gt;"",$I133&lt;&gt;0),ROUND(ROUND($I133,3)*Cenas!$B$50*Cenas!B$55,2),0),"")</f>
        <v/>
      </c>
      <c r="L133" s="124" t="str">
        <f>IF($AO133,IF(AND($I133&lt;&gt;"",$I133&lt;&gt;0),ROUND(ROUND($I133,3)*Cenas!$B$50*Cenas!C$55,2),0),"")</f>
        <v/>
      </c>
      <c r="M133" s="124" t="str">
        <f>IF($AO133,IF(AND($I133&lt;&gt;"",$I133&lt;&gt;0),ROUND(ROUND($I133,3)*Cenas!$B$50*Cenas!D$55,2),0),"")</f>
        <v/>
      </c>
      <c r="N133" s="124" t="str">
        <f>IF($AO133,IF(AND($I133&lt;&gt;"",$I133&lt;&gt;0),ROUND(ROUND($I133,3)*Cenas!$B$50*Cenas!E$55,2),0),"")</f>
        <v/>
      </c>
      <c r="O133" s="124" t="str">
        <f>IF($AO133,IF(AND($I133&lt;&gt;"",$I133&lt;&gt;0),ROUND(ROUND($I133,3)*Cenas!$B$50*Cenas!F$55,2),0),"")</f>
        <v/>
      </c>
      <c r="P133" s="124" t="str">
        <f>IF($AO133,IF(AND($I133&lt;&gt;"",$I133&lt;&gt;0),ROUND(ROUND($I133,3)*Cenas!$B$50*Cenas!G$55,2),0),"")</f>
        <v/>
      </c>
      <c r="Q133" s="124" t="str">
        <f>IF($AO133,IF(AND($I133&lt;&gt;"",$I133&lt;&gt;0),ROUND(ROUND($I133,3)*Cenas!$B$50*Cenas!H$55,2),0),"")</f>
        <v/>
      </c>
      <c r="R133" s="124" t="str">
        <f>IF($AO133,IF(AND($I133&lt;&gt;"",$I133&lt;&gt;0),ROUND(ROUND($I133,3)*Cenas!$B$50*Cenas!I$55,2),0),"")</f>
        <v/>
      </c>
      <c r="S133" s="124" t="str">
        <f>IF($AO133,IF(AND($I133&lt;&gt;"",$I133&lt;&gt;0),ROUND(ROUND($I133,3)*Cenas!$B$50*Cenas!J$55,2),0),"")</f>
        <v/>
      </c>
      <c r="T133" s="124" t="str">
        <f>IF($AO133,IF(AND($I133&lt;&gt;"",$I133&lt;&gt;0),ROUND(ROUND($I133,3)*Cenas!$B$50*Cenas!K$55,2),0),"")</f>
        <v/>
      </c>
      <c r="U133" s="124" t="str">
        <f>IF($AO133,IF(AND($I133&lt;&gt;"",$I133&lt;&gt;0),ROUND(ROUND($I133,3)*Cenas!$B$50*Cenas!L$55,2),0),"")</f>
        <v/>
      </c>
      <c r="V133" s="124" t="str">
        <f>IF($AO133,IF(AND($I133&lt;&gt;"",$I133&lt;&gt;0),ROUND(ROUND($I133,3)*Cenas!$B$50*Cenas!M$55,2),0),"")</f>
        <v/>
      </c>
      <c r="W133" s="124" t="str">
        <f>IF($AO133,IF(AND($I133&lt;&gt;"",$I133&lt;&gt;0),ROUND(ROUND($I133,3)*Cenas!$B$50*Cenas!N$55,2),0),"")</f>
        <v/>
      </c>
      <c r="X133" s="124" t="str">
        <f>IF($AO133,IF(AND($I133&lt;&gt;"",$I133&lt;&gt;0),ROUND(ROUND($I133,3)*Cenas!$B$50*Cenas!O$55,2),0),"")</f>
        <v/>
      </c>
      <c r="Y133" s="124" t="str">
        <f>IF($AO133,IF(AND($I133&lt;&gt;"",$I133&lt;&gt;0),ROUND(ROUND($I133,3)*Cenas!$B$50*Cenas!P$55,2),0),"")</f>
        <v/>
      </c>
      <c r="Z133" s="124" t="str">
        <f>IF($AO133,IF(AND($I133&lt;&gt;"",$I133&lt;&gt;0),ROUND(ROUND($I133,3)*Cenas!$B$50*Cenas!Q$55,2),0),"")</f>
        <v/>
      </c>
      <c r="AA133" s="124" t="str">
        <f>IF($AO133,IF(AND($I133&lt;&gt;"",$I133&lt;&gt;0),ROUND(ROUND($I133,3)*Cenas!$B$50*Cenas!R$55,2),0),"")</f>
        <v/>
      </c>
      <c r="AB133" s="124" t="str">
        <f>IF($AO133,IF(AND($I133&lt;&gt;"",$I133&lt;&gt;0),ROUND(ROUND($I133,3)*Cenas!$B$50*Cenas!S$55,2),0),"")</f>
        <v/>
      </c>
      <c r="AC133" s="124" t="str">
        <f>IF($AO133,IF(AND($I133&lt;&gt;"",$I133&lt;&gt;0),ROUND(ROUND($I133,3)*Cenas!$B$50*Cenas!T$55,2),0),"")</f>
        <v/>
      </c>
      <c r="AD133" s="124" t="str">
        <f>IF($AO133,IF(AND($I133&lt;&gt;"",$I133&lt;&gt;0),ROUND(ROUND($I133,3)*Cenas!$B$50*Cenas!U$55,2),0),"")</f>
        <v/>
      </c>
      <c r="AE133" s="124" t="str">
        <f>IF($AO133,IF(AND($I133&lt;&gt;"",$I133&lt;&gt;0),ROUND(ROUND($I133,3)*Cenas!$B$50*Cenas!V$55,2),0),"")</f>
        <v/>
      </c>
      <c r="AF133" s="147" t="str">
        <f>IF($AO133,IF(AND($I133&lt;&gt;"",$I133&lt;&gt;0),ROUND(ROUND($I133,3)*Cenas!$B$50*Cenas!W$55,2),0),"")</f>
        <v/>
      </c>
      <c r="AH133" t="b">
        <f t="shared" si="12"/>
        <v>1</v>
      </c>
      <c r="AI133" t="b">
        <f t="shared" si="13"/>
        <v>1</v>
      </c>
      <c r="AJ133" t="e">
        <f>OR(AND(AH133,AI133,#REF!&gt;=0.74*'Daļu izvēle'!J128),NOT(AL133))</f>
        <v>#REF!</v>
      </c>
      <c r="AK133" t="e">
        <f t="shared" si="14"/>
        <v>#REF!</v>
      </c>
      <c r="AL133" t="b">
        <f>AND($A133="x",NOT(ISBLANK('Daļu izvēle'!AI128)))</f>
        <v>0</v>
      </c>
      <c r="AM133" t="b">
        <f t="shared" si="10"/>
        <v>1</v>
      </c>
      <c r="AO133" s="56" t="b">
        <f>AND($A133="x",'Daļu izvēle'!AI128&lt;&gt;"",'Daļu izvēle'!AI128&lt;&gt;0)</f>
        <v>0</v>
      </c>
      <c r="AP133" s="56" t="b">
        <f t="shared" si="15"/>
        <v>0</v>
      </c>
      <c r="AQ133" s="56" t="b">
        <f t="shared" si="16"/>
        <v>1</v>
      </c>
    </row>
    <row r="134" spans="1:43" hidden="1" x14ac:dyDescent="0.3">
      <c r="A134" s="324" t="str">
        <f>SUBSTITUTE('Daļu izvēle'!A129,"0","")</f>
        <v/>
      </c>
      <c r="B134" s="365">
        <f>'Daļu izvēle'!B129</f>
        <v>121</v>
      </c>
      <c r="C134" s="365" t="str">
        <f>'Daļu izvēle'!C129</f>
        <v>Rietumvidzeme</v>
      </c>
      <c r="D134" s="366" t="str">
        <f>'Daļu izvēle'!D129</f>
        <v>Valmieras</v>
      </c>
      <c r="E134" s="511">
        <f>'Daļu izvēle'!AI129</f>
        <v>0</v>
      </c>
      <c r="F134" s="511">
        <f>'Daļu izvēle'!AJ129</f>
        <v>0</v>
      </c>
      <c r="G134" s="131">
        <f>'Daļu izvēle'!AK129</f>
        <v>0</v>
      </c>
      <c r="H134" s="132">
        <f>'Daļu izvēle'!AL129</f>
        <v>0</v>
      </c>
      <c r="I134" s="343"/>
      <c r="J134" s="509">
        <f t="shared" si="11"/>
        <v>0</v>
      </c>
      <c r="K134" s="124" t="str">
        <f>IF($AO134,IF(AND($I134&lt;&gt;"",$I134&lt;&gt;0),ROUND(ROUND($I134,3)*Cenas!$B$50*Cenas!B$55,2),0),"")</f>
        <v/>
      </c>
      <c r="L134" s="124" t="str">
        <f>IF($AO134,IF(AND($I134&lt;&gt;"",$I134&lt;&gt;0),ROUND(ROUND($I134,3)*Cenas!$B$50*Cenas!C$55,2),0),"")</f>
        <v/>
      </c>
      <c r="M134" s="124" t="str">
        <f>IF($AO134,IF(AND($I134&lt;&gt;"",$I134&lt;&gt;0),ROUND(ROUND($I134,3)*Cenas!$B$50*Cenas!D$55,2),0),"")</f>
        <v/>
      </c>
      <c r="N134" s="124" t="str">
        <f>IF($AO134,IF(AND($I134&lt;&gt;"",$I134&lt;&gt;0),ROUND(ROUND($I134,3)*Cenas!$B$50*Cenas!E$55,2),0),"")</f>
        <v/>
      </c>
      <c r="O134" s="124" t="str">
        <f>IF($AO134,IF(AND($I134&lt;&gt;"",$I134&lt;&gt;0),ROUND(ROUND($I134,3)*Cenas!$B$50*Cenas!F$55,2),0),"")</f>
        <v/>
      </c>
      <c r="P134" s="124" t="str">
        <f>IF($AO134,IF(AND($I134&lt;&gt;"",$I134&lt;&gt;0),ROUND(ROUND($I134,3)*Cenas!$B$50*Cenas!G$55,2),0),"")</f>
        <v/>
      </c>
      <c r="Q134" s="124" t="str">
        <f>IF($AO134,IF(AND($I134&lt;&gt;"",$I134&lt;&gt;0),ROUND(ROUND($I134,3)*Cenas!$B$50*Cenas!H$55,2),0),"")</f>
        <v/>
      </c>
      <c r="R134" s="124" t="str">
        <f>IF($AO134,IF(AND($I134&lt;&gt;"",$I134&lt;&gt;0),ROUND(ROUND($I134,3)*Cenas!$B$50*Cenas!I$55,2),0),"")</f>
        <v/>
      </c>
      <c r="S134" s="124" t="str">
        <f>IF($AO134,IF(AND($I134&lt;&gt;"",$I134&lt;&gt;0),ROUND(ROUND($I134,3)*Cenas!$B$50*Cenas!J$55,2),0),"")</f>
        <v/>
      </c>
      <c r="T134" s="124" t="str">
        <f>IF($AO134,IF(AND($I134&lt;&gt;"",$I134&lt;&gt;0),ROUND(ROUND($I134,3)*Cenas!$B$50*Cenas!K$55,2),0),"")</f>
        <v/>
      </c>
      <c r="U134" s="124" t="str">
        <f>IF($AO134,IF(AND($I134&lt;&gt;"",$I134&lt;&gt;0),ROUND(ROUND($I134,3)*Cenas!$B$50*Cenas!L$55,2),0),"")</f>
        <v/>
      </c>
      <c r="V134" s="124" t="str">
        <f>IF($AO134,IF(AND($I134&lt;&gt;"",$I134&lt;&gt;0),ROUND(ROUND($I134,3)*Cenas!$B$50*Cenas!M$55,2),0),"")</f>
        <v/>
      </c>
      <c r="W134" s="124" t="str">
        <f>IF($AO134,IF(AND($I134&lt;&gt;"",$I134&lt;&gt;0),ROUND(ROUND($I134,3)*Cenas!$B$50*Cenas!N$55,2),0),"")</f>
        <v/>
      </c>
      <c r="X134" s="124" t="str">
        <f>IF($AO134,IF(AND($I134&lt;&gt;"",$I134&lt;&gt;0),ROUND(ROUND($I134,3)*Cenas!$B$50*Cenas!O$55,2),0),"")</f>
        <v/>
      </c>
      <c r="Y134" s="124" t="str">
        <f>IF($AO134,IF(AND($I134&lt;&gt;"",$I134&lt;&gt;0),ROUND(ROUND($I134,3)*Cenas!$B$50*Cenas!P$55,2),0),"")</f>
        <v/>
      </c>
      <c r="Z134" s="124" t="str">
        <f>IF($AO134,IF(AND($I134&lt;&gt;"",$I134&lt;&gt;0),ROUND(ROUND($I134,3)*Cenas!$B$50*Cenas!Q$55,2),0),"")</f>
        <v/>
      </c>
      <c r="AA134" s="124" t="str">
        <f>IF($AO134,IF(AND($I134&lt;&gt;"",$I134&lt;&gt;0),ROUND(ROUND($I134,3)*Cenas!$B$50*Cenas!R$55,2),0),"")</f>
        <v/>
      </c>
      <c r="AB134" s="124" t="str">
        <f>IF($AO134,IF(AND($I134&lt;&gt;"",$I134&lt;&gt;0),ROUND(ROUND($I134,3)*Cenas!$B$50*Cenas!S$55,2),0),"")</f>
        <v/>
      </c>
      <c r="AC134" s="124" t="str">
        <f>IF($AO134,IF(AND($I134&lt;&gt;"",$I134&lt;&gt;0),ROUND(ROUND($I134,3)*Cenas!$B$50*Cenas!T$55,2),0),"")</f>
        <v/>
      </c>
      <c r="AD134" s="124" t="str">
        <f>IF($AO134,IF(AND($I134&lt;&gt;"",$I134&lt;&gt;0),ROUND(ROUND($I134,3)*Cenas!$B$50*Cenas!U$55,2),0),"")</f>
        <v/>
      </c>
      <c r="AE134" s="124" t="str">
        <f>IF($AO134,IF(AND($I134&lt;&gt;"",$I134&lt;&gt;0),ROUND(ROUND($I134,3)*Cenas!$B$50*Cenas!V$55,2),0),"")</f>
        <v/>
      </c>
      <c r="AF134" s="147" t="str">
        <f>IF($AO134,IF(AND($I134&lt;&gt;"",$I134&lt;&gt;0),ROUND(ROUND($I134,3)*Cenas!$B$50*Cenas!W$55,2),0),"")</f>
        <v/>
      </c>
      <c r="AH134" t="b">
        <f t="shared" si="12"/>
        <v>1</v>
      </c>
      <c r="AI134" t="b">
        <f t="shared" si="13"/>
        <v>1</v>
      </c>
      <c r="AJ134" t="e">
        <f>OR(AND(AH134,AI134,#REF!&gt;=0.74*'Daļu izvēle'!J129),NOT(AL134))</f>
        <v>#REF!</v>
      </c>
      <c r="AK134" t="e">
        <f t="shared" si="14"/>
        <v>#REF!</v>
      </c>
      <c r="AL134" t="b">
        <f>AND($A134="x",NOT(ISBLANK('Daļu izvēle'!AI129)))</f>
        <v>0</v>
      </c>
      <c r="AM134" t="b">
        <f t="shared" si="10"/>
        <v>1</v>
      </c>
      <c r="AO134" s="56" t="b">
        <f>AND($A134="x",'Daļu izvēle'!AI129&lt;&gt;"",'Daļu izvēle'!AI129&lt;&gt;0)</f>
        <v>0</v>
      </c>
      <c r="AP134" s="56" t="b">
        <f t="shared" si="15"/>
        <v>0</v>
      </c>
      <c r="AQ134" s="56" t="b">
        <f t="shared" si="16"/>
        <v>1</v>
      </c>
    </row>
    <row r="135" spans="1:43" hidden="1" x14ac:dyDescent="0.3">
      <c r="A135" s="324" t="str">
        <f>SUBSTITUTE('Daļu izvēle'!A130,"0","")</f>
        <v/>
      </c>
      <c r="B135" s="365">
        <f>'Daļu izvēle'!B130</f>
        <v>122</v>
      </c>
      <c r="C135" s="365" t="str">
        <f>'Daļu izvēle'!C130</f>
        <v>Rietumvidzeme</v>
      </c>
      <c r="D135" s="366" t="str">
        <f>'Daļu izvēle'!D130</f>
        <v>Valmieras</v>
      </c>
      <c r="E135" s="511">
        <f>'Daļu izvēle'!AI130</f>
        <v>0</v>
      </c>
      <c r="F135" s="511">
        <f>'Daļu izvēle'!AJ130</f>
        <v>0</v>
      </c>
      <c r="G135" s="131">
        <f>'Daļu izvēle'!AK130</f>
        <v>0</v>
      </c>
      <c r="H135" s="132">
        <f>'Daļu izvēle'!AL130</f>
        <v>0</v>
      </c>
      <c r="I135" s="343"/>
      <c r="J135" s="509">
        <f t="shared" si="11"/>
        <v>0</v>
      </c>
      <c r="K135" s="124" t="str">
        <f>IF($AO135,IF(AND($I135&lt;&gt;"",$I135&lt;&gt;0),ROUND(ROUND($I135,3)*Cenas!$B$50*Cenas!B$55,2),0),"")</f>
        <v/>
      </c>
      <c r="L135" s="124" t="str">
        <f>IF($AO135,IF(AND($I135&lt;&gt;"",$I135&lt;&gt;0),ROUND(ROUND($I135,3)*Cenas!$B$50*Cenas!C$55,2),0),"")</f>
        <v/>
      </c>
      <c r="M135" s="124" t="str">
        <f>IF($AO135,IF(AND($I135&lt;&gt;"",$I135&lt;&gt;0),ROUND(ROUND($I135,3)*Cenas!$B$50*Cenas!D$55,2),0),"")</f>
        <v/>
      </c>
      <c r="N135" s="124" t="str">
        <f>IF($AO135,IF(AND($I135&lt;&gt;"",$I135&lt;&gt;0),ROUND(ROUND($I135,3)*Cenas!$B$50*Cenas!E$55,2),0),"")</f>
        <v/>
      </c>
      <c r="O135" s="124" t="str">
        <f>IF($AO135,IF(AND($I135&lt;&gt;"",$I135&lt;&gt;0),ROUND(ROUND($I135,3)*Cenas!$B$50*Cenas!F$55,2),0),"")</f>
        <v/>
      </c>
      <c r="P135" s="124" t="str">
        <f>IF($AO135,IF(AND($I135&lt;&gt;"",$I135&lt;&gt;0),ROUND(ROUND($I135,3)*Cenas!$B$50*Cenas!G$55,2),0),"")</f>
        <v/>
      </c>
      <c r="Q135" s="124" t="str">
        <f>IF($AO135,IF(AND($I135&lt;&gt;"",$I135&lt;&gt;0),ROUND(ROUND($I135,3)*Cenas!$B$50*Cenas!H$55,2),0),"")</f>
        <v/>
      </c>
      <c r="R135" s="124" t="str">
        <f>IF($AO135,IF(AND($I135&lt;&gt;"",$I135&lt;&gt;0),ROUND(ROUND($I135,3)*Cenas!$B$50*Cenas!I$55,2),0),"")</f>
        <v/>
      </c>
      <c r="S135" s="124" t="str">
        <f>IF($AO135,IF(AND($I135&lt;&gt;"",$I135&lt;&gt;0),ROUND(ROUND($I135,3)*Cenas!$B$50*Cenas!J$55,2),0),"")</f>
        <v/>
      </c>
      <c r="T135" s="124" t="str">
        <f>IF($AO135,IF(AND($I135&lt;&gt;"",$I135&lt;&gt;0),ROUND(ROUND($I135,3)*Cenas!$B$50*Cenas!K$55,2),0),"")</f>
        <v/>
      </c>
      <c r="U135" s="124" t="str">
        <f>IF($AO135,IF(AND($I135&lt;&gt;"",$I135&lt;&gt;0),ROUND(ROUND($I135,3)*Cenas!$B$50*Cenas!L$55,2),0),"")</f>
        <v/>
      </c>
      <c r="V135" s="124" t="str">
        <f>IF($AO135,IF(AND($I135&lt;&gt;"",$I135&lt;&gt;0),ROUND(ROUND($I135,3)*Cenas!$B$50*Cenas!M$55,2),0),"")</f>
        <v/>
      </c>
      <c r="W135" s="124" t="str">
        <f>IF($AO135,IF(AND($I135&lt;&gt;"",$I135&lt;&gt;0),ROUND(ROUND($I135,3)*Cenas!$B$50*Cenas!N$55,2),0),"")</f>
        <v/>
      </c>
      <c r="X135" s="124" t="str">
        <f>IF($AO135,IF(AND($I135&lt;&gt;"",$I135&lt;&gt;0),ROUND(ROUND($I135,3)*Cenas!$B$50*Cenas!O$55,2),0),"")</f>
        <v/>
      </c>
      <c r="Y135" s="124" t="str">
        <f>IF($AO135,IF(AND($I135&lt;&gt;"",$I135&lt;&gt;0),ROUND(ROUND($I135,3)*Cenas!$B$50*Cenas!P$55,2),0),"")</f>
        <v/>
      </c>
      <c r="Z135" s="124" t="str">
        <f>IF($AO135,IF(AND($I135&lt;&gt;"",$I135&lt;&gt;0),ROUND(ROUND($I135,3)*Cenas!$B$50*Cenas!Q$55,2),0),"")</f>
        <v/>
      </c>
      <c r="AA135" s="124" t="str">
        <f>IF($AO135,IF(AND($I135&lt;&gt;"",$I135&lt;&gt;0),ROUND(ROUND($I135,3)*Cenas!$B$50*Cenas!R$55,2),0),"")</f>
        <v/>
      </c>
      <c r="AB135" s="124" t="str">
        <f>IF($AO135,IF(AND($I135&lt;&gt;"",$I135&lt;&gt;0),ROUND(ROUND($I135,3)*Cenas!$B$50*Cenas!S$55,2),0),"")</f>
        <v/>
      </c>
      <c r="AC135" s="124" t="str">
        <f>IF($AO135,IF(AND($I135&lt;&gt;"",$I135&lt;&gt;0),ROUND(ROUND($I135,3)*Cenas!$B$50*Cenas!T$55,2),0),"")</f>
        <v/>
      </c>
      <c r="AD135" s="124" t="str">
        <f>IF($AO135,IF(AND($I135&lt;&gt;"",$I135&lt;&gt;0),ROUND(ROUND($I135,3)*Cenas!$B$50*Cenas!U$55,2),0),"")</f>
        <v/>
      </c>
      <c r="AE135" s="124" t="str">
        <f>IF($AO135,IF(AND($I135&lt;&gt;"",$I135&lt;&gt;0),ROUND(ROUND($I135,3)*Cenas!$B$50*Cenas!V$55,2),0),"")</f>
        <v/>
      </c>
      <c r="AF135" s="147" t="str">
        <f>IF($AO135,IF(AND($I135&lt;&gt;"",$I135&lt;&gt;0),ROUND(ROUND($I135,3)*Cenas!$B$50*Cenas!W$55,2),0),"")</f>
        <v/>
      </c>
      <c r="AH135" t="b">
        <f t="shared" si="12"/>
        <v>1</v>
      </c>
      <c r="AI135" t="b">
        <f t="shared" si="13"/>
        <v>1</v>
      </c>
      <c r="AJ135" t="e">
        <f>OR(AND(AH135,AI135,#REF!&gt;=0.74*'Daļu izvēle'!J130),NOT(AL135))</f>
        <v>#REF!</v>
      </c>
      <c r="AK135" t="e">
        <f t="shared" si="14"/>
        <v>#REF!</v>
      </c>
      <c r="AL135" t="b">
        <f>AND($A135="x",NOT(ISBLANK('Daļu izvēle'!AI130)))</f>
        <v>0</v>
      </c>
      <c r="AM135" t="b">
        <f t="shared" si="10"/>
        <v>1</v>
      </c>
      <c r="AO135" s="56" t="b">
        <f>AND($A135="x",'Daļu izvēle'!AI130&lt;&gt;"",'Daļu izvēle'!AI130&lt;&gt;0)</f>
        <v>0</v>
      </c>
      <c r="AP135" s="56" t="b">
        <f t="shared" si="15"/>
        <v>0</v>
      </c>
      <c r="AQ135" s="56" t="b">
        <f t="shared" si="16"/>
        <v>1</v>
      </c>
    </row>
    <row r="136" spans="1:43" hidden="1" x14ac:dyDescent="0.3">
      <c r="A136" s="324" t="str">
        <f>SUBSTITUTE('Daļu izvēle'!A131,"0","")</f>
        <v/>
      </c>
      <c r="B136" s="365">
        <f>'Daļu izvēle'!B131</f>
        <v>123</v>
      </c>
      <c r="C136" s="365" t="str">
        <f>'Daļu izvēle'!C131</f>
        <v>Rietumvidzeme</v>
      </c>
      <c r="D136" s="366" t="str">
        <f>'Daļu izvēle'!D131</f>
        <v>Valmieras</v>
      </c>
      <c r="E136" s="511">
        <f>'Daļu izvēle'!AI131</f>
        <v>0</v>
      </c>
      <c r="F136" s="511">
        <f>'Daļu izvēle'!AJ131</f>
        <v>0</v>
      </c>
      <c r="G136" s="131">
        <f>'Daļu izvēle'!AK131</f>
        <v>0</v>
      </c>
      <c r="H136" s="132">
        <f>'Daļu izvēle'!AL131</f>
        <v>0</v>
      </c>
      <c r="I136" s="343"/>
      <c r="J136" s="509">
        <f t="shared" si="11"/>
        <v>0</v>
      </c>
      <c r="K136" s="124" t="str">
        <f>IF($AO136,IF(AND($I136&lt;&gt;"",$I136&lt;&gt;0),ROUND(ROUND($I136,3)*Cenas!$B$50*Cenas!B$55,2),0),"")</f>
        <v/>
      </c>
      <c r="L136" s="124" t="str">
        <f>IF($AO136,IF(AND($I136&lt;&gt;"",$I136&lt;&gt;0),ROUND(ROUND($I136,3)*Cenas!$B$50*Cenas!C$55,2),0),"")</f>
        <v/>
      </c>
      <c r="M136" s="124" t="str">
        <f>IF($AO136,IF(AND($I136&lt;&gt;"",$I136&lt;&gt;0),ROUND(ROUND($I136,3)*Cenas!$B$50*Cenas!D$55,2),0),"")</f>
        <v/>
      </c>
      <c r="N136" s="124" t="str">
        <f>IF($AO136,IF(AND($I136&lt;&gt;"",$I136&lt;&gt;0),ROUND(ROUND($I136,3)*Cenas!$B$50*Cenas!E$55,2),0),"")</f>
        <v/>
      </c>
      <c r="O136" s="124" t="str">
        <f>IF($AO136,IF(AND($I136&lt;&gt;"",$I136&lt;&gt;0),ROUND(ROUND($I136,3)*Cenas!$B$50*Cenas!F$55,2),0),"")</f>
        <v/>
      </c>
      <c r="P136" s="124" t="str">
        <f>IF($AO136,IF(AND($I136&lt;&gt;"",$I136&lt;&gt;0),ROUND(ROUND($I136,3)*Cenas!$B$50*Cenas!G$55,2),0),"")</f>
        <v/>
      </c>
      <c r="Q136" s="124" t="str">
        <f>IF($AO136,IF(AND($I136&lt;&gt;"",$I136&lt;&gt;0),ROUND(ROUND($I136,3)*Cenas!$B$50*Cenas!H$55,2),0),"")</f>
        <v/>
      </c>
      <c r="R136" s="124" t="str">
        <f>IF($AO136,IF(AND($I136&lt;&gt;"",$I136&lt;&gt;0),ROUND(ROUND($I136,3)*Cenas!$B$50*Cenas!I$55,2),0),"")</f>
        <v/>
      </c>
      <c r="S136" s="124" t="str">
        <f>IF($AO136,IF(AND($I136&lt;&gt;"",$I136&lt;&gt;0),ROUND(ROUND($I136,3)*Cenas!$B$50*Cenas!J$55,2),0),"")</f>
        <v/>
      </c>
      <c r="T136" s="124" t="str">
        <f>IF($AO136,IF(AND($I136&lt;&gt;"",$I136&lt;&gt;0),ROUND(ROUND($I136,3)*Cenas!$B$50*Cenas!K$55,2),0),"")</f>
        <v/>
      </c>
      <c r="U136" s="124" t="str">
        <f>IF($AO136,IF(AND($I136&lt;&gt;"",$I136&lt;&gt;0),ROUND(ROUND($I136,3)*Cenas!$B$50*Cenas!L$55,2),0),"")</f>
        <v/>
      </c>
      <c r="V136" s="124" t="str">
        <f>IF($AO136,IF(AND($I136&lt;&gt;"",$I136&lt;&gt;0),ROUND(ROUND($I136,3)*Cenas!$B$50*Cenas!M$55,2),0),"")</f>
        <v/>
      </c>
      <c r="W136" s="124" t="str">
        <f>IF($AO136,IF(AND($I136&lt;&gt;"",$I136&lt;&gt;0),ROUND(ROUND($I136,3)*Cenas!$B$50*Cenas!N$55,2),0),"")</f>
        <v/>
      </c>
      <c r="X136" s="124" t="str">
        <f>IF($AO136,IF(AND($I136&lt;&gt;"",$I136&lt;&gt;0),ROUND(ROUND($I136,3)*Cenas!$B$50*Cenas!O$55,2),0),"")</f>
        <v/>
      </c>
      <c r="Y136" s="124" t="str">
        <f>IF($AO136,IF(AND($I136&lt;&gt;"",$I136&lt;&gt;0),ROUND(ROUND($I136,3)*Cenas!$B$50*Cenas!P$55,2),0),"")</f>
        <v/>
      </c>
      <c r="Z136" s="124" t="str">
        <f>IF($AO136,IF(AND($I136&lt;&gt;"",$I136&lt;&gt;0),ROUND(ROUND($I136,3)*Cenas!$B$50*Cenas!Q$55,2),0),"")</f>
        <v/>
      </c>
      <c r="AA136" s="124" t="str">
        <f>IF($AO136,IF(AND($I136&lt;&gt;"",$I136&lt;&gt;0),ROUND(ROUND($I136,3)*Cenas!$B$50*Cenas!R$55,2),0),"")</f>
        <v/>
      </c>
      <c r="AB136" s="124" t="str">
        <f>IF($AO136,IF(AND($I136&lt;&gt;"",$I136&lt;&gt;0),ROUND(ROUND($I136,3)*Cenas!$B$50*Cenas!S$55,2),0),"")</f>
        <v/>
      </c>
      <c r="AC136" s="124" t="str">
        <f>IF($AO136,IF(AND($I136&lt;&gt;"",$I136&lt;&gt;0),ROUND(ROUND($I136,3)*Cenas!$B$50*Cenas!T$55,2),0),"")</f>
        <v/>
      </c>
      <c r="AD136" s="124" t="str">
        <f>IF($AO136,IF(AND($I136&lt;&gt;"",$I136&lt;&gt;0),ROUND(ROUND($I136,3)*Cenas!$B$50*Cenas!U$55,2),0),"")</f>
        <v/>
      </c>
      <c r="AE136" s="124" t="str">
        <f>IF($AO136,IF(AND($I136&lt;&gt;"",$I136&lt;&gt;0),ROUND(ROUND($I136,3)*Cenas!$B$50*Cenas!V$55,2),0),"")</f>
        <v/>
      </c>
      <c r="AF136" s="147" t="str">
        <f>IF($AO136,IF(AND($I136&lt;&gt;"",$I136&lt;&gt;0),ROUND(ROUND($I136,3)*Cenas!$B$50*Cenas!W$55,2),0),"")</f>
        <v/>
      </c>
      <c r="AH136" t="b">
        <f t="shared" si="12"/>
        <v>1</v>
      </c>
      <c r="AI136" t="b">
        <f t="shared" si="13"/>
        <v>1</v>
      </c>
      <c r="AJ136" t="e">
        <f>OR(AND(AH136,AI136,#REF!&gt;=0.74*'Daļu izvēle'!J131),NOT(AL136))</f>
        <v>#REF!</v>
      </c>
      <c r="AK136" t="e">
        <f t="shared" si="14"/>
        <v>#REF!</v>
      </c>
      <c r="AL136" t="b">
        <f>AND($A136="x",NOT(ISBLANK('Daļu izvēle'!AI131)))</f>
        <v>0</v>
      </c>
      <c r="AM136" t="b">
        <f t="shared" si="10"/>
        <v>1</v>
      </c>
      <c r="AO136" s="56" t="b">
        <f>AND($A136="x",'Daļu izvēle'!AI131&lt;&gt;"",'Daļu izvēle'!AI131&lt;&gt;0)</f>
        <v>0</v>
      </c>
      <c r="AP136" s="56" t="b">
        <f t="shared" si="15"/>
        <v>0</v>
      </c>
      <c r="AQ136" s="56" t="b">
        <f t="shared" si="16"/>
        <v>1</v>
      </c>
    </row>
    <row r="137" spans="1:43" hidden="1" x14ac:dyDescent="0.3">
      <c r="A137" s="324" t="str">
        <f>SUBSTITUTE('Daļu izvēle'!A132,"0","")</f>
        <v/>
      </c>
      <c r="B137" s="365">
        <f>'Daļu izvēle'!B132</f>
        <v>124</v>
      </c>
      <c r="C137" s="365" t="str">
        <f>'Daļu izvēle'!C132</f>
        <v>Rietumvidzeme</v>
      </c>
      <c r="D137" s="366" t="str">
        <f>'Daļu izvēle'!D132</f>
        <v>Valmieras</v>
      </c>
      <c r="E137" s="511">
        <f>'Daļu izvēle'!AI132</f>
        <v>0</v>
      </c>
      <c r="F137" s="511">
        <f>'Daļu izvēle'!AJ132</f>
        <v>0</v>
      </c>
      <c r="G137" s="131">
        <f>'Daļu izvēle'!AK132</f>
        <v>0</v>
      </c>
      <c r="H137" s="132">
        <f>'Daļu izvēle'!AL132</f>
        <v>0</v>
      </c>
      <c r="I137" s="343"/>
      <c r="J137" s="509">
        <f t="shared" si="11"/>
        <v>0</v>
      </c>
      <c r="K137" s="124" t="str">
        <f>IF($AO137,IF(AND($I137&lt;&gt;"",$I137&lt;&gt;0),ROUND(ROUND($I137,3)*Cenas!$B$50*Cenas!B$55,2),0),"")</f>
        <v/>
      </c>
      <c r="L137" s="124" t="str">
        <f>IF($AO137,IF(AND($I137&lt;&gt;"",$I137&lt;&gt;0),ROUND(ROUND($I137,3)*Cenas!$B$50*Cenas!C$55,2),0),"")</f>
        <v/>
      </c>
      <c r="M137" s="124" t="str">
        <f>IF($AO137,IF(AND($I137&lt;&gt;"",$I137&lt;&gt;0),ROUND(ROUND($I137,3)*Cenas!$B$50*Cenas!D$55,2),0),"")</f>
        <v/>
      </c>
      <c r="N137" s="124" t="str">
        <f>IF($AO137,IF(AND($I137&lt;&gt;"",$I137&lt;&gt;0),ROUND(ROUND($I137,3)*Cenas!$B$50*Cenas!E$55,2),0),"")</f>
        <v/>
      </c>
      <c r="O137" s="124" t="str">
        <f>IF($AO137,IF(AND($I137&lt;&gt;"",$I137&lt;&gt;0),ROUND(ROUND($I137,3)*Cenas!$B$50*Cenas!F$55,2),0),"")</f>
        <v/>
      </c>
      <c r="P137" s="124" t="str">
        <f>IF($AO137,IF(AND($I137&lt;&gt;"",$I137&lt;&gt;0),ROUND(ROUND($I137,3)*Cenas!$B$50*Cenas!G$55,2),0),"")</f>
        <v/>
      </c>
      <c r="Q137" s="124" t="str">
        <f>IF($AO137,IF(AND($I137&lt;&gt;"",$I137&lt;&gt;0),ROUND(ROUND($I137,3)*Cenas!$B$50*Cenas!H$55,2),0),"")</f>
        <v/>
      </c>
      <c r="R137" s="124" t="str">
        <f>IF($AO137,IF(AND($I137&lt;&gt;"",$I137&lt;&gt;0),ROUND(ROUND($I137,3)*Cenas!$B$50*Cenas!I$55,2),0),"")</f>
        <v/>
      </c>
      <c r="S137" s="124" t="str">
        <f>IF($AO137,IF(AND($I137&lt;&gt;"",$I137&lt;&gt;0),ROUND(ROUND($I137,3)*Cenas!$B$50*Cenas!J$55,2),0),"")</f>
        <v/>
      </c>
      <c r="T137" s="124" t="str">
        <f>IF($AO137,IF(AND($I137&lt;&gt;"",$I137&lt;&gt;0),ROUND(ROUND($I137,3)*Cenas!$B$50*Cenas!K$55,2),0),"")</f>
        <v/>
      </c>
      <c r="U137" s="124" t="str">
        <f>IF($AO137,IF(AND($I137&lt;&gt;"",$I137&lt;&gt;0),ROUND(ROUND($I137,3)*Cenas!$B$50*Cenas!L$55,2),0),"")</f>
        <v/>
      </c>
      <c r="V137" s="124" t="str">
        <f>IF($AO137,IF(AND($I137&lt;&gt;"",$I137&lt;&gt;0),ROUND(ROUND($I137,3)*Cenas!$B$50*Cenas!M$55,2),0),"")</f>
        <v/>
      </c>
      <c r="W137" s="124" t="str">
        <f>IF($AO137,IF(AND($I137&lt;&gt;"",$I137&lt;&gt;0),ROUND(ROUND($I137,3)*Cenas!$B$50*Cenas!N$55,2),0),"")</f>
        <v/>
      </c>
      <c r="X137" s="124" t="str">
        <f>IF($AO137,IF(AND($I137&lt;&gt;"",$I137&lt;&gt;0),ROUND(ROUND($I137,3)*Cenas!$B$50*Cenas!O$55,2),0),"")</f>
        <v/>
      </c>
      <c r="Y137" s="124" t="str">
        <f>IF($AO137,IF(AND($I137&lt;&gt;"",$I137&lt;&gt;0),ROUND(ROUND($I137,3)*Cenas!$B$50*Cenas!P$55,2),0),"")</f>
        <v/>
      </c>
      <c r="Z137" s="124" t="str">
        <f>IF($AO137,IF(AND($I137&lt;&gt;"",$I137&lt;&gt;0),ROUND(ROUND($I137,3)*Cenas!$B$50*Cenas!Q$55,2),0),"")</f>
        <v/>
      </c>
      <c r="AA137" s="124" t="str">
        <f>IF($AO137,IF(AND($I137&lt;&gt;"",$I137&lt;&gt;0),ROUND(ROUND($I137,3)*Cenas!$B$50*Cenas!R$55,2),0),"")</f>
        <v/>
      </c>
      <c r="AB137" s="124" t="str">
        <f>IF($AO137,IF(AND($I137&lt;&gt;"",$I137&lt;&gt;0),ROUND(ROUND($I137,3)*Cenas!$B$50*Cenas!S$55,2),0),"")</f>
        <v/>
      </c>
      <c r="AC137" s="124" t="str">
        <f>IF($AO137,IF(AND($I137&lt;&gt;"",$I137&lt;&gt;0),ROUND(ROUND($I137,3)*Cenas!$B$50*Cenas!T$55,2),0),"")</f>
        <v/>
      </c>
      <c r="AD137" s="124" t="str">
        <f>IF($AO137,IF(AND($I137&lt;&gt;"",$I137&lt;&gt;0),ROUND(ROUND($I137,3)*Cenas!$B$50*Cenas!U$55,2),0),"")</f>
        <v/>
      </c>
      <c r="AE137" s="124" t="str">
        <f>IF($AO137,IF(AND($I137&lt;&gt;"",$I137&lt;&gt;0),ROUND(ROUND($I137,3)*Cenas!$B$50*Cenas!V$55,2),0),"")</f>
        <v/>
      </c>
      <c r="AF137" s="147" t="str">
        <f>IF($AO137,IF(AND($I137&lt;&gt;"",$I137&lt;&gt;0),ROUND(ROUND($I137,3)*Cenas!$B$50*Cenas!W$55,2),0),"")</f>
        <v/>
      </c>
      <c r="AH137" t="b">
        <f t="shared" si="12"/>
        <v>1</v>
      </c>
      <c r="AI137" t="b">
        <f t="shared" si="13"/>
        <v>1</v>
      </c>
      <c r="AJ137" t="e">
        <f>OR(AND(AH137,AI137,#REF!&gt;=0.74*'Daļu izvēle'!J132),NOT(AL137))</f>
        <v>#REF!</v>
      </c>
      <c r="AK137" t="e">
        <f t="shared" si="14"/>
        <v>#REF!</v>
      </c>
      <c r="AL137" t="b">
        <f>AND($A137="x",NOT(ISBLANK('Daļu izvēle'!AI132)))</f>
        <v>0</v>
      </c>
      <c r="AM137" t="b">
        <f t="shared" si="10"/>
        <v>1</v>
      </c>
      <c r="AO137" s="56" t="b">
        <f>AND($A137="x",'Daļu izvēle'!AI132&lt;&gt;"",'Daļu izvēle'!AI132&lt;&gt;0)</f>
        <v>0</v>
      </c>
      <c r="AP137" s="56" t="b">
        <f t="shared" si="15"/>
        <v>0</v>
      </c>
      <c r="AQ137" s="56" t="b">
        <f t="shared" si="16"/>
        <v>1</v>
      </c>
    </row>
    <row r="138" spans="1:43" hidden="1" x14ac:dyDescent="0.3">
      <c r="A138" s="324" t="str">
        <f>SUBSTITUTE('Daļu izvēle'!A133,"0","")</f>
        <v/>
      </c>
      <c r="B138" s="365">
        <f>'Daļu izvēle'!B133</f>
        <v>125</v>
      </c>
      <c r="C138" s="365" t="str">
        <f>'Daļu izvēle'!C133</f>
        <v>Rietumvidzeme</v>
      </c>
      <c r="D138" s="366" t="str">
        <f>'Daļu izvēle'!D133</f>
        <v>Ropažu</v>
      </c>
      <c r="E138" s="511">
        <f>'Daļu izvēle'!AI133</f>
        <v>0</v>
      </c>
      <c r="F138" s="511">
        <f>'Daļu izvēle'!AJ133</f>
        <v>0</v>
      </c>
      <c r="G138" s="131">
        <f>'Daļu izvēle'!AK133</f>
        <v>0</v>
      </c>
      <c r="H138" s="132">
        <f>'Daļu izvēle'!AL133</f>
        <v>0</v>
      </c>
      <c r="I138" s="343"/>
      <c r="J138" s="509">
        <f t="shared" si="11"/>
        <v>0</v>
      </c>
      <c r="K138" s="124" t="str">
        <f>IF($AO138,IF(AND($I138&lt;&gt;"",$I138&lt;&gt;0),ROUND(ROUND($I138,3)*Cenas!$B$50*Cenas!B$55,2),0),"")</f>
        <v/>
      </c>
      <c r="L138" s="124" t="str">
        <f>IF($AO138,IF(AND($I138&lt;&gt;"",$I138&lt;&gt;0),ROUND(ROUND($I138,3)*Cenas!$B$50*Cenas!C$55,2),0),"")</f>
        <v/>
      </c>
      <c r="M138" s="124" t="str">
        <f>IF($AO138,IF(AND($I138&lt;&gt;"",$I138&lt;&gt;0),ROUND(ROUND($I138,3)*Cenas!$B$50*Cenas!D$55,2),0),"")</f>
        <v/>
      </c>
      <c r="N138" s="124" t="str">
        <f>IF($AO138,IF(AND($I138&lt;&gt;"",$I138&lt;&gt;0),ROUND(ROUND($I138,3)*Cenas!$B$50*Cenas!E$55,2),0),"")</f>
        <v/>
      </c>
      <c r="O138" s="124" t="str">
        <f>IF($AO138,IF(AND($I138&lt;&gt;"",$I138&lt;&gt;0),ROUND(ROUND($I138,3)*Cenas!$B$50*Cenas!F$55,2),0),"")</f>
        <v/>
      </c>
      <c r="P138" s="124" t="str">
        <f>IF($AO138,IF(AND($I138&lt;&gt;"",$I138&lt;&gt;0),ROUND(ROUND($I138,3)*Cenas!$B$50*Cenas!G$55,2),0),"")</f>
        <v/>
      </c>
      <c r="Q138" s="124" t="str">
        <f>IF($AO138,IF(AND($I138&lt;&gt;"",$I138&lt;&gt;0),ROUND(ROUND($I138,3)*Cenas!$B$50*Cenas!H$55,2),0),"")</f>
        <v/>
      </c>
      <c r="R138" s="124" t="str">
        <f>IF($AO138,IF(AND($I138&lt;&gt;"",$I138&lt;&gt;0),ROUND(ROUND($I138,3)*Cenas!$B$50*Cenas!I$55,2),0),"")</f>
        <v/>
      </c>
      <c r="S138" s="124" t="str">
        <f>IF($AO138,IF(AND($I138&lt;&gt;"",$I138&lt;&gt;0),ROUND(ROUND($I138,3)*Cenas!$B$50*Cenas!J$55,2),0),"")</f>
        <v/>
      </c>
      <c r="T138" s="124" t="str">
        <f>IF($AO138,IF(AND($I138&lt;&gt;"",$I138&lt;&gt;0),ROUND(ROUND($I138,3)*Cenas!$B$50*Cenas!K$55,2),0),"")</f>
        <v/>
      </c>
      <c r="U138" s="124" t="str">
        <f>IF($AO138,IF(AND($I138&lt;&gt;"",$I138&lt;&gt;0),ROUND(ROUND($I138,3)*Cenas!$B$50*Cenas!L$55,2),0),"")</f>
        <v/>
      </c>
      <c r="V138" s="124" t="str">
        <f>IF($AO138,IF(AND($I138&lt;&gt;"",$I138&lt;&gt;0),ROUND(ROUND($I138,3)*Cenas!$B$50*Cenas!M$55,2),0),"")</f>
        <v/>
      </c>
      <c r="W138" s="124" t="str">
        <f>IF($AO138,IF(AND($I138&lt;&gt;"",$I138&lt;&gt;0),ROUND(ROUND($I138,3)*Cenas!$B$50*Cenas!N$55,2),0),"")</f>
        <v/>
      </c>
      <c r="X138" s="124" t="str">
        <f>IF($AO138,IF(AND($I138&lt;&gt;"",$I138&lt;&gt;0),ROUND(ROUND($I138,3)*Cenas!$B$50*Cenas!O$55,2),0),"")</f>
        <v/>
      </c>
      <c r="Y138" s="124" t="str">
        <f>IF($AO138,IF(AND($I138&lt;&gt;"",$I138&lt;&gt;0),ROUND(ROUND($I138,3)*Cenas!$B$50*Cenas!P$55,2),0),"")</f>
        <v/>
      </c>
      <c r="Z138" s="124" t="str">
        <f>IF($AO138,IF(AND($I138&lt;&gt;"",$I138&lt;&gt;0),ROUND(ROUND($I138,3)*Cenas!$B$50*Cenas!Q$55,2),0),"")</f>
        <v/>
      </c>
      <c r="AA138" s="124" t="str">
        <f>IF($AO138,IF(AND($I138&lt;&gt;"",$I138&lt;&gt;0),ROUND(ROUND($I138,3)*Cenas!$B$50*Cenas!R$55,2),0),"")</f>
        <v/>
      </c>
      <c r="AB138" s="124" t="str">
        <f>IF($AO138,IF(AND($I138&lt;&gt;"",$I138&lt;&gt;0),ROUND(ROUND($I138,3)*Cenas!$B$50*Cenas!S$55,2),0),"")</f>
        <v/>
      </c>
      <c r="AC138" s="124" t="str">
        <f>IF($AO138,IF(AND($I138&lt;&gt;"",$I138&lt;&gt;0),ROUND(ROUND($I138,3)*Cenas!$B$50*Cenas!T$55,2),0),"")</f>
        <v/>
      </c>
      <c r="AD138" s="124" t="str">
        <f>IF($AO138,IF(AND($I138&lt;&gt;"",$I138&lt;&gt;0),ROUND(ROUND($I138,3)*Cenas!$B$50*Cenas!U$55,2),0),"")</f>
        <v/>
      </c>
      <c r="AE138" s="124" t="str">
        <f>IF($AO138,IF(AND($I138&lt;&gt;"",$I138&lt;&gt;0),ROUND(ROUND($I138,3)*Cenas!$B$50*Cenas!V$55,2),0),"")</f>
        <v/>
      </c>
      <c r="AF138" s="147" t="str">
        <f>IF($AO138,IF(AND($I138&lt;&gt;"",$I138&lt;&gt;0),ROUND(ROUND($I138,3)*Cenas!$B$50*Cenas!W$55,2),0),"")</f>
        <v/>
      </c>
      <c r="AH138" t="b">
        <f t="shared" si="12"/>
        <v>1</v>
      </c>
      <c r="AI138" t="b">
        <f t="shared" si="13"/>
        <v>1</v>
      </c>
      <c r="AJ138" t="e">
        <f>OR(AND(AH138,AI138,#REF!&gt;=0.74*'Daļu izvēle'!J133),NOT(AL138))</f>
        <v>#REF!</v>
      </c>
      <c r="AK138" t="e">
        <f t="shared" si="14"/>
        <v>#REF!</v>
      </c>
      <c r="AL138" t="b">
        <f>AND($A138="x",NOT(ISBLANK('Daļu izvēle'!AI133)))</f>
        <v>0</v>
      </c>
      <c r="AM138" t="b">
        <f t="shared" si="10"/>
        <v>1</v>
      </c>
      <c r="AO138" s="56" t="b">
        <f>AND($A138="x",'Daļu izvēle'!AI133&lt;&gt;"",'Daļu izvēle'!AI133&lt;&gt;0)</f>
        <v>0</v>
      </c>
      <c r="AP138" s="56" t="b">
        <f t="shared" si="15"/>
        <v>0</v>
      </c>
      <c r="AQ138" s="56" t="b">
        <f t="shared" si="16"/>
        <v>1</v>
      </c>
    </row>
    <row r="139" spans="1:43" hidden="1" x14ac:dyDescent="0.3">
      <c r="A139" s="324" t="str">
        <f>SUBSTITUTE('Daļu izvēle'!A134,"0","")</f>
        <v/>
      </c>
      <c r="B139" s="365">
        <f>'Daļu izvēle'!B134</f>
        <v>126</v>
      </c>
      <c r="C139" s="365" t="str">
        <f>'Daļu izvēle'!C134</f>
        <v>Rietumvidzeme</v>
      </c>
      <c r="D139" s="366" t="str">
        <f>'Daļu izvēle'!D134</f>
        <v>Ropažu</v>
      </c>
      <c r="E139" s="511">
        <f>'Daļu izvēle'!AI134</f>
        <v>0</v>
      </c>
      <c r="F139" s="511">
        <f>'Daļu izvēle'!AJ134</f>
        <v>0</v>
      </c>
      <c r="G139" s="131">
        <f>'Daļu izvēle'!AK134</f>
        <v>0</v>
      </c>
      <c r="H139" s="132">
        <f>'Daļu izvēle'!AL134</f>
        <v>0</v>
      </c>
      <c r="I139" s="343"/>
      <c r="J139" s="509">
        <f t="shared" si="11"/>
        <v>0</v>
      </c>
      <c r="K139" s="124" t="str">
        <f>IF($AO139,IF(AND($I139&lt;&gt;"",$I139&lt;&gt;0),ROUND(ROUND($I139,3)*Cenas!$B$50*Cenas!B$55,2),0),"")</f>
        <v/>
      </c>
      <c r="L139" s="124" t="str">
        <f>IF($AO139,IF(AND($I139&lt;&gt;"",$I139&lt;&gt;0),ROUND(ROUND($I139,3)*Cenas!$B$50*Cenas!C$55,2),0),"")</f>
        <v/>
      </c>
      <c r="M139" s="124" t="str">
        <f>IF($AO139,IF(AND($I139&lt;&gt;"",$I139&lt;&gt;0),ROUND(ROUND($I139,3)*Cenas!$B$50*Cenas!D$55,2),0),"")</f>
        <v/>
      </c>
      <c r="N139" s="124" t="str">
        <f>IF($AO139,IF(AND($I139&lt;&gt;"",$I139&lt;&gt;0),ROUND(ROUND($I139,3)*Cenas!$B$50*Cenas!E$55,2),0),"")</f>
        <v/>
      </c>
      <c r="O139" s="124" t="str">
        <f>IF($AO139,IF(AND($I139&lt;&gt;"",$I139&lt;&gt;0),ROUND(ROUND($I139,3)*Cenas!$B$50*Cenas!F$55,2),0),"")</f>
        <v/>
      </c>
      <c r="P139" s="124" t="str">
        <f>IF($AO139,IF(AND($I139&lt;&gt;"",$I139&lt;&gt;0),ROUND(ROUND($I139,3)*Cenas!$B$50*Cenas!G$55,2),0),"")</f>
        <v/>
      </c>
      <c r="Q139" s="124" t="str">
        <f>IF($AO139,IF(AND($I139&lt;&gt;"",$I139&lt;&gt;0),ROUND(ROUND($I139,3)*Cenas!$B$50*Cenas!H$55,2),0),"")</f>
        <v/>
      </c>
      <c r="R139" s="124" t="str">
        <f>IF($AO139,IF(AND($I139&lt;&gt;"",$I139&lt;&gt;0),ROUND(ROUND($I139,3)*Cenas!$B$50*Cenas!I$55,2),0),"")</f>
        <v/>
      </c>
      <c r="S139" s="124" t="str">
        <f>IF($AO139,IF(AND($I139&lt;&gt;"",$I139&lt;&gt;0),ROUND(ROUND($I139,3)*Cenas!$B$50*Cenas!J$55,2),0),"")</f>
        <v/>
      </c>
      <c r="T139" s="124" t="str">
        <f>IF($AO139,IF(AND($I139&lt;&gt;"",$I139&lt;&gt;0),ROUND(ROUND($I139,3)*Cenas!$B$50*Cenas!K$55,2),0),"")</f>
        <v/>
      </c>
      <c r="U139" s="124" t="str">
        <f>IF($AO139,IF(AND($I139&lt;&gt;"",$I139&lt;&gt;0),ROUND(ROUND($I139,3)*Cenas!$B$50*Cenas!L$55,2),0),"")</f>
        <v/>
      </c>
      <c r="V139" s="124" t="str">
        <f>IF($AO139,IF(AND($I139&lt;&gt;"",$I139&lt;&gt;0),ROUND(ROUND($I139,3)*Cenas!$B$50*Cenas!M$55,2),0),"")</f>
        <v/>
      </c>
      <c r="W139" s="124" t="str">
        <f>IF($AO139,IF(AND($I139&lt;&gt;"",$I139&lt;&gt;0),ROUND(ROUND($I139,3)*Cenas!$B$50*Cenas!N$55,2),0),"")</f>
        <v/>
      </c>
      <c r="X139" s="124" t="str">
        <f>IF($AO139,IF(AND($I139&lt;&gt;"",$I139&lt;&gt;0),ROUND(ROUND($I139,3)*Cenas!$B$50*Cenas!O$55,2),0),"")</f>
        <v/>
      </c>
      <c r="Y139" s="124" t="str">
        <f>IF($AO139,IF(AND($I139&lt;&gt;"",$I139&lt;&gt;0),ROUND(ROUND($I139,3)*Cenas!$B$50*Cenas!P$55,2),0),"")</f>
        <v/>
      </c>
      <c r="Z139" s="124" t="str">
        <f>IF($AO139,IF(AND($I139&lt;&gt;"",$I139&lt;&gt;0),ROUND(ROUND($I139,3)*Cenas!$B$50*Cenas!Q$55,2),0),"")</f>
        <v/>
      </c>
      <c r="AA139" s="124" t="str">
        <f>IF($AO139,IF(AND($I139&lt;&gt;"",$I139&lt;&gt;0),ROUND(ROUND($I139,3)*Cenas!$B$50*Cenas!R$55,2),0),"")</f>
        <v/>
      </c>
      <c r="AB139" s="124" t="str">
        <f>IF($AO139,IF(AND($I139&lt;&gt;"",$I139&lt;&gt;0),ROUND(ROUND($I139,3)*Cenas!$B$50*Cenas!S$55,2),0),"")</f>
        <v/>
      </c>
      <c r="AC139" s="124" t="str">
        <f>IF($AO139,IF(AND($I139&lt;&gt;"",$I139&lt;&gt;0),ROUND(ROUND($I139,3)*Cenas!$B$50*Cenas!T$55,2),0),"")</f>
        <v/>
      </c>
      <c r="AD139" s="124" t="str">
        <f>IF($AO139,IF(AND($I139&lt;&gt;"",$I139&lt;&gt;0),ROUND(ROUND($I139,3)*Cenas!$B$50*Cenas!U$55,2),0),"")</f>
        <v/>
      </c>
      <c r="AE139" s="124" t="str">
        <f>IF($AO139,IF(AND($I139&lt;&gt;"",$I139&lt;&gt;0),ROUND(ROUND($I139,3)*Cenas!$B$50*Cenas!V$55,2),0),"")</f>
        <v/>
      </c>
      <c r="AF139" s="147" t="str">
        <f>IF($AO139,IF(AND($I139&lt;&gt;"",$I139&lt;&gt;0),ROUND(ROUND($I139,3)*Cenas!$B$50*Cenas!W$55,2),0),"")</f>
        <v/>
      </c>
      <c r="AH139" t="b">
        <f t="shared" si="12"/>
        <v>1</v>
      </c>
      <c r="AI139" t="b">
        <f t="shared" si="13"/>
        <v>1</v>
      </c>
      <c r="AJ139" t="e">
        <f>OR(AND(AH139,AI139,#REF!&gt;=0.74*'Daļu izvēle'!J134),NOT(AL139))</f>
        <v>#REF!</v>
      </c>
      <c r="AK139" t="e">
        <f t="shared" si="14"/>
        <v>#REF!</v>
      </c>
      <c r="AL139" t="b">
        <f>AND($A139="x",NOT(ISBLANK('Daļu izvēle'!AI134)))</f>
        <v>0</v>
      </c>
      <c r="AM139" t="b">
        <f t="shared" si="10"/>
        <v>1</v>
      </c>
      <c r="AO139" s="56" t="b">
        <f>AND($A139="x",'Daļu izvēle'!AI134&lt;&gt;"",'Daļu izvēle'!AI134&lt;&gt;0)</f>
        <v>0</v>
      </c>
      <c r="AP139" s="56" t="b">
        <f t="shared" si="15"/>
        <v>0</v>
      </c>
      <c r="AQ139" s="56" t="b">
        <f t="shared" si="16"/>
        <v>1</v>
      </c>
    </row>
    <row r="140" spans="1:43" hidden="1" x14ac:dyDescent="0.3">
      <c r="A140" s="324" t="str">
        <f>SUBSTITUTE('Daļu izvēle'!A135,"0","")</f>
        <v/>
      </c>
      <c r="B140" s="365">
        <f>'Daļu izvēle'!B135</f>
        <v>127</v>
      </c>
      <c r="C140" s="365" t="str">
        <f>'Daļu izvēle'!C135</f>
        <v>Rietumvidzeme</v>
      </c>
      <c r="D140" s="366" t="str">
        <f>'Daļu izvēle'!D135</f>
        <v>Ropažu</v>
      </c>
      <c r="E140" s="511">
        <f>'Daļu izvēle'!AI135</f>
        <v>0</v>
      </c>
      <c r="F140" s="511">
        <f>'Daļu izvēle'!AJ135</f>
        <v>0</v>
      </c>
      <c r="G140" s="131">
        <f>'Daļu izvēle'!AK135</f>
        <v>0</v>
      </c>
      <c r="H140" s="132">
        <f>'Daļu izvēle'!AL135</f>
        <v>0</v>
      </c>
      <c r="I140" s="343"/>
      <c r="J140" s="509">
        <f t="shared" si="11"/>
        <v>0</v>
      </c>
      <c r="K140" s="124" t="str">
        <f>IF($AO140,IF(AND($I140&lt;&gt;"",$I140&lt;&gt;0),ROUND(ROUND($I140,3)*Cenas!$B$50*Cenas!B$55,2),0),"")</f>
        <v/>
      </c>
      <c r="L140" s="124" t="str">
        <f>IF($AO140,IF(AND($I140&lt;&gt;"",$I140&lt;&gt;0),ROUND(ROUND($I140,3)*Cenas!$B$50*Cenas!C$55,2),0),"")</f>
        <v/>
      </c>
      <c r="M140" s="124" t="str">
        <f>IF($AO140,IF(AND($I140&lt;&gt;"",$I140&lt;&gt;0),ROUND(ROUND($I140,3)*Cenas!$B$50*Cenas!D$55,2),0),"")</f>
        <v/>
      </c>
      <c r="N140" s="124" t="str">
        <f>IF($AO140,IF(AND($I140&lt;&gt;"",$I140&lt;&gt;0),ROUND(ROUND($I140,3)*Cenas!$B$50*Cenas!E$55,2),0),"")</f>
        <v/>
      </c>
      <c r="O140" s="124" t="str">
        <f>IF($AO140,IF(AND($I140&lt;&gt;"",$I140&lt;&gt;0),ROUND(ROUND($I140,3)*Cenas!$B$50*Cenas!F$55,2),0),"")</f>
        <v/>
      </c>
      <c r="P140" s="124" t="str">
        <f>IF($AO140,IF(AND($I140&lt;&gt;"",$I140&lt;&gt;0),ROUND(ROUND($I140,3)*Cenas!$B$50*Cenas!G$55,2),0),"")</f>
        <v/>
      </c>
      <c r="Q140" s="124" t="str">
        <f>IF($AO140,IF(AND($I140&lt;&gt;"",$I140&lt;&gt;0),ROUND(ROUND($I140,3)*Cenas!$B$50*Cenas!H$55,2),0),"")</f>
        <v/>
      </c>
      <c r="R140" s="124" t="str">
        <f>IF($AO140,IF(AND($I140&lt;&gt;"",$I140&lt;&gt;0),ROUND(ROUND($I140,3)*Cenas!$B$50*Cenas!I$55,2),0),"")</f>
        <v/>
      </c>
      <c r="S140" s="124" t="str">
        <f>IF($AO140,IF(AND($I140&lt;&gt;"",$I140&lt;&gt;0),ROUND(ROUND($I140,3)*Cenas!$B$50*Cenas!J$55,2),0),"")</f>
        <v/>
      </c>
      <c r="T140" s="124" t="str">
        <f>IF($AO140,IF(AND($I140&lt;&gt;"",$I140&lt;&gt;0),ROUND(ROUND($I140,3)*Cenas!$B$50*Cenas!K$55,2),0),"")</f>
        <v/>
      </c>
      <c r="U140" s="124" t="str">
        <f>IF($AO140,IF(AND($I140&lt;&gt;"",$I140&lt;&gt;0),ROUND(ROUND($I140,3)*Cenas!$B$50*Cenas!L$55,2),0),"")</f>
        <v/>
      </c>
      <c r="V140" s="124" t="str">
        <f>IF($AO140,IF(AND($I140&lt;&gt;"",$I140&lt;&gt;0),ROUND(ROUND($I140,3)*Cenas!$B$50*Cenas!M$55,2),0),"")</f>
        <v/>
      </c>
      <c r="W140" s="124" t="str">
        <f>IF($AO140,IF(AND($I140&lt;&gt;"",$I140&lt;&gt;0),ROUND(ROUND($I140,3)*Cenas!$B$50*Cenas!N$55,2),0),"")</f>
        <v/>
      </c>
      <c r="X140" s="124" t="str">
        <f>IF($AO140,IF(AND($I140&lt;&gt;"",$I140&lt;&gt;0),ROUND(ROUND($I140,3)*Cenas!$B$50*Cenas!O$55,2),0),"")</f>
        <v/>
      </c>
      <c r="Y140" s="124" t="str">
        <f>IF($AO140,IF(AND($I140&lt;&gt;"",$I140&lt;&gt;0),ROUND(ROUND($I140,3)*Cenas!$B$50*Cenas!P$55,2),0),"")</f>
        <v/>
      </c>
      <c r="Z140" s="124" t="str">
        <f>IF($AO140,IF(AND($I140&lt;&gt;"",$I140&lt;&gt;0),ROUND(ROUND($I140,3)*Cenas!$B$50*Cenas!Q$55,2),0),"")</f>
        <v/>
      </c>
      <c r="AA140" s="124" t="str">
        <f>IF($AO140,IF(AND($I140&lt;&gt;"",$I140&lt;&gt;0),ROUND(ROUND($I140,3)*Cenas!$B$50*Cenas!R$55,2),0),"")</f>
        <v/>
      </c>
      <c r="AB140" s="124" t="str">
        <f>IF($AO140,IF(AND($I140&lt;&gt;"",$I140&lt;&gt;0),ROUND(ROUND($I140,3)*Cenas!$B$50*Cenas!S$55,2),0),"")</f>
        <v/>
      </c>
      <c r="AC140" s="124" t="str">
        <f>IF($AO140,IF(AND($I140&lt;&gt;"",$I140&lt;&gt;0),ROUND(ROUND($I140,3)*Cenas!$B$50*Cenas!T$55,2),0),"")</f>
        <v/>
      </c>
      <c r="AD140" s="124" t="str">
        <f>IF($AO140,IF(AND($I140&lt;&gt;"",$I140&lt;&gt;0),ROUND(ROUND($I140,3)*Cenas!$B$50*Cenas!U$55,2),0),"")</f>
        <v/>
      </c>
      <c r="AE140" s="124" t="str">
        <f>IF($AO140,IF(AND($I140&lt;&gt;"",$I140&lt;&gt;0),ROUND(ROUND($I140,3)*Cenas!$B$50*Cenas!V$55,2),0),"")</f>
        <v/>
      </c>
      <c r="AF140" s="147" t="str">
        <f>IF($AO140,IF(AND($I140&lt;&gt;"",$I140&lt;&gt;0),ROUND(ROUND($I140,3)*Cenas!$B$50*Cenas!W$55,2),0),"")</f>
        <v/>
      </c>
      <c r="AH140" t="b">
        <f t="shared" si="12"/>
        <v>1</v>
      </c>
      <c r="AI140" t="b">
        <f t="shared" si="13"/>
        <v>1</v>
      </c>
      <c r="AJ140" t="e">
        <f>OR(AND(AH140,AI140,#REF!&gt;=0.74*'Daļu izvēle'!J135),NOT(AL140))</f>
        <v>#REF!</v>
      </c>
      <c r="AK140" t="e">
        <f t="shared" si="14"/>
        <v>#REF!</v>
      </c>
      <c r="AL140" t="b">
        <f>AND($A140="x",NOT(ISBLANK('Daļu izvēle'!AI135)))</f>
        <v>0</v>
      </c>
      <c r="AM140" t="b">
        <f t="shared" si="10"/>
        <v>1</v>
      </c>
      <c r="AO140" s="56" t="b">
        <f>AND($A140="x",'Daļu izvēle'!AI135&lt;&gt;"",'Daļu izvēle'!AI135&lt;&gt;0)</f>
        <v>0</v>
      </c>
      <c r="AP140" s="56" t="b">
        <f t="shared" si="15"/>
        <v>0</v>
      </c>
      <c r="AQ140" s="56" t="b">
        <f t="shared" si="16"/>
        <v>1</v>
      </c>
    </row>
    <row r="141" spans="1:43" hidden="1" x14ac:dyDescent="0.3">
      <c r="A141" s="324" t="str">
        <f>SUBSTITUTE('Daļu izvēle'!A136,"0","")</f>
        <v/>
      </c>
      <c r="B141" s="365">
        <f>'Daļu izvēle'!B136</f>
        <v>128</v>
      </c>
      <c r="C141" s="365" t="str">
        <f>'Daļu izvēle'!C136</f>
        <v>Rietumvidzeme</v>
      </c>
      <c r="D141" s="366" t="str">
        <f>'Daļu izvēle'!D136</f>
        <v>Vēru</v>
      </c>
      <c r="E141" s="511">
        <f>'Daļu izvēle'!AI136</f>
        <v>0</v>
      </c>
      <c r="F141" s="511">
        <f>'Daļu izvēle'!AJ136</f>
        <v>0</v>
      </c>
      <c r="G141" s="131">
        <f>'Daļu izvēle'!AK136</f>
        <v>0</v>
      </c>
      <c r="H141" s="132">
        <f>'Daļu izvēle'!AL136</f>
        <v>0</v>
      </c>
      <c r="I141" s="343"/>
      <c r="J141" s="509">
        <f t="shared" si="11"/>
        <v>0</v>
      </c>
      <c r="K141" s="124" t="str">
        <f>IF($AO141,IF(AND($I141&lt;&gt;"",$I141&lt;&gt;0),ROUND(ROUND($I141,3)*Cenas!$B$50*Cenas!B$55,2),0),"")</f>
        <v/>
      </c>
      <c r="L141" s="124" t="str">
        <f>IF($AO141,IF(AND($I141&lt;&gt;"",$I141&lt;&gt;0),ROUND(ROUND($I141,3)*Cenas!$B$50*Cenas!C$55,2),0),"")</f>
        <v/>
      </c>
      <c r="M141" s="124" t="str">
        <f>IF($AO141,IF(AND($I141&lt;&gt;"",$I141&lt;&gt;0),ROUND(ROUND($I141,3)*Cenas!$B$50*Cenas!D$55,2),0),"")</f>
        <v/>
      </c>
      <c r="N141" s="124" t="str">
        <f>IF($AO141,IF(AND($I141&lt;&gt;"",$I141&lt;&gt;0),ROUND(ROUND($I141,3)*Cenas!$B$50*Cenas!E$55,2),0),"")</f>
        <v/>
      </c>
      <c r="O141" s="124" t="str">
        <f>IF($AO141,IF(AND($I141&lt;&gt;"",$I141&lt;&gt;0),ROUND(ROUND($I141,3)*Cenas!$B$50*Cenas!F$55,2),0),"")</f>
        <v/>
      </c>
      <c r="P141" s="124" t="str">
        <f>IF($AO141,IF(AND($I141&lt;&gt;"",$I141&lt;&gt;0),ROUND(ROUND($I141,3)*Cenas!$B$50*Cenas!G$55,2),0),"")</f>
        <v/>
      </c>
      <c r="Q141" s="124" t="str">
        <f>IF($AO141,IF(AND($I141&lt;&gt;"",$I141&lt;&gt;0),ROUND(ROUND($I141,3)*Cenas!$B$50*Cenas!H$55,2),0),"")</f>
        <v/>
      </c>
      <c r="R141" s="124" t="str">
        <f>IF($AO141,IF(AND($I141&lt;&gt;"",$I141&lt;&gt;0),ROUND(ROUND($I141,3)*Cenas!$B$50*Cenas!I$55,2),0),"")</f>
        <v/>
      </c>
      <c r="S141" s="124" t="str">
        <f>IF($AO141,IF(AND($I141&lt;&gt;"",$I141&lt;&gt;0),ROUND(ROUND($I141,3)*Cenas!$B$50*Cenas!J$55,2),0),"")</f>
        <v/>
      </c>
      <c r="T141" s="124" t="str">
        <f>IF($AO141,IF(AND($I141&lt;&gt;"",$I141&lt;&gt;0),ROUND(ROUND($I141,3)*Cenas!$B$50*Cenas!K$55,2),0),"")</f>
        <v/>
      </c>
      <c r="U141" s="124" t="str">
        <f>IF($AO141,IF(AND($I141&lt;&gt;"",$I141&lt;&gt;0),ROUND(ROUND($I141,3)*Cenas!$B$50*Cenas!L$55,2),0),"")</f>
        <v/>
      </c>
      <c r="V141" s="124" t="str">
        <f>IF($AO141,IF(AND($I141&lt;&gt;"",$I141&lt;&gt;0),ROUND(ROUND($I141,3)*Cenas!$B$50*Cenas!M$55,2),0),"")</f>
        <v/>
      </c>
      <c r="W141" s="124" t="str">
        <f>IF($AO141,IF(AND($I141&lt;&gt;"",$I141&lt;&gt;0),ROUND(ROUND($I141,3)*Cenas!$B$50*Cenas!N$55,2),0),"")</f>
        <v/>
      </c>
      <c r="X141" s="124" t="str">
        <f>IF($AO141,IF(AND($I141&lt;&gt;"",$I141&lt;&gt;0),ROUND(ROUND($I141,3)*Cenas!$B$50*Cenas!O$55,2),0),"")</f>
        <v/>
      </c>
      <c r="Y141" s="124" t="str">
        <f>IF($AO141,IF(AND($I141&lt;&gt;"",$I141&lt;&gt;0),ROUND(ROUND($I141,3)*Cenas!$B$50*Cenas!P$55,2),0),"")</f>
        <v/>
      </c>
      <c r="Z141" s="124" t="str">
        <f>IF($AO141,IF(AND($I141&lt;&gt;"",$I141&lt;&gt;0),ROUND(ROUND($I141,3)*Cenas!$B$50*Cenas!Q$55,2),0),"")</f>
        <v/>
      </c>
      <c r="AA141" s="124" t="str">
        <f>IF($AO141,IF(AND($I141&lt;&gt;"",$I141&lt;&gt;0),ROUND(ROUND($I141,3)*Cenas!$B$50*Cenas!R$55,2),0),"")</f>
        <v/>
      </c>
      <c r="AB141" s="124" t="str">
        <f>IF($AO141,IF(AND($I141&lt;&gt;"",$I141&lt;&gt;0),ROUND(ROUND($I141,3)*Cenas!$B$50*Cenas!S$55,2),0),"")</f>
        <v/>
      </c>
      <c r="AC141" s="124" t="str">
        <f>IF($AO141,IF(AND($I141&lt;&gt;"",$I141&lt;&gt;0),ROUND(ROUND($I141,3)*Cenas!$B$50*Cenas!T$55,2),0),"")</f>
        <v/>
      </c>
      <c r="AD141" s="124" t="str">
        <f>IF($AO141,IF(AND($I141&lt;&gt;"",$I141&lt;&gt;0),ROUND(ROUND($I141,3)*Cenas!$B$50*Cenas!U$55,2),0),"")</f>
        <v/>
      </c>
      <c r="AE141" s="124" t="str">
        <f>IF($AO141,IF(AND($I141&lt;&gt;"",$I141&lt;&gt;0),ROUND(ROUND($I141,3)*Cenas!$B$50*Cenas!V$55,2),0),"")</f>
        <v/>
      </c>
      <c r="AF141" s="147" t="str">
        <f>IF($AO141,IF(AND($I141&lt;&gt;"",$I141&lt;&gt;0),ROUND(ROUND($I141,3)*Cenas!$B$50*Cenas!W$55,2),0),"")</f>
        <v/>
      </c>
      <c r="AH141" t="b">
        <f t="shared" si="12"/>
        <v>1</v>
      </c>
      <c r="AI141" t="b">
        <f t="shared" si="13"/>
        <v>1</v>
      </c>
      <c r="AJ141" t="e">
        <f>OR(AND(AH141,AI141,#REF!&gt;=0.74*'Daļu izvēle'!J136),NOT(AL141))</f>
        <v>#REF!</v>
      </c>
      <c r="AK141" t="e">
        <f t="shared" si="14"/>
        <v>#REF!</v>
      </c>
      <c r="AL141" t="b">
        <f>AND($A141="x",NOT(ISBLANK('Daļu izvēle'!AI136)))</f>
        <v>0</v>
      </c>
      <c r="AM141" t="b">
        <f t="shared" si="10"/>
        <v>1</v>
      </c>
      <c r="AO141" s="56" t="b">
        <f>AND($A141="x",'Daļu izvēle'!AI136&lt;&gt;"",'Daļu izvēle'!AI136&lt;&gt;0)</f>
        <v>0</v>
      </c>
      <c r="AP141" s="56" t="b">
        <f t="shared" si="15"/>
        <v>0</v>
      </c>
      <c r="AQ141" s="56" t="b">
        <f t="shared" si="16"/>
        <v>1</v>
      </c>
    </row>
    <row r="142" spans="1:43" hidden="1" x14ac:dyDescent="0.3">
      <c r="A142" s="324" t="str">
        <f>SUBSTITUTE('Daļu izvēle'!A137,"0","")</f>
        <v/>
      </c>
      <c r="B142" s="365">
        <f>'Daļu izvēle'!B137</f>
        <v>129</v>
      </c>
      <c r="C142" s="365" t="str">
        <f>'Daļu izvēle'!C137</f>
        <v>Rietumvidzeme</v>
      </c>
      <c r="D142" s="366" t="str">
        <f>'Daļu izvēle'!D137</f>
        <v>Vēru</v>
      </c>
      <c r="E142" s="511">
        <f>'Daļu izvēle'!AI137</f>
        <v>0</v>
      </c>
      <c r="F142" s="511">
        <f>'Daļu izvēle'!AJ137</f>
        <v>0</v>
      </c>
      <c r="G142" s="131">
        <f>'Daļu izvēle'!AK137</f>
        <v>0</v>
      </c>
      <c r="H142" s="132">
        <f>'Daļu izvēle'!AL137</f>
        <v>0</v>
      </c>
      <c r="I142" s="343"/>
      <c r="J142" s="509">
        <f t="shared" si="11"/>
        <v>0</v>
      </c>
      <c r="K142" s="124" t="str">
        <f>IF($AO142,IF(AND($I142&lt;&gt;"",$I142&lt;&gt;0),ROUND(ROUND($I142,3)*Cenas!$B$50*Cenas!B$55,2),0),"")</f>
        <v/>
      </c>
      <c r="L142" s="124" t="str">
        <f>IF($AO142,IF(AND($I142&lt;&gt;"",$I142&lt;&gt;0),ROUND(ROUND($I142,3)*Cenas!$B$50*Cenas!C$55,2),0),"")</f>
        <v/>
      </c>
      <c r="M142" s="124" t="str">
        <f>IF($AO142,IF(AND($I142&lt;&gt;"",$I142&lt;&gt;0),ROUND(ROUND($I142,3)*Cenas!$B$50*Cenas!D$55,2),0),"")</f>
        <v/>
      </c>
      <c r="N142" s="124" t="str">
        <f>IF($AO142,IF(AND($I142&lt;&gt;"",$I142&lt;&gt;0),ROUND(ROUND($I142,3)*Cenas!$B$50*Cenas!E$55,2),0),"")</f>
        <v/>
      </c>
      <c r="O142" s="124" t="str">
        <f>IF($AO142,IF(AND($I142&lt;&gt;"",$I142&lt;&gt;0),ROUND(ROUND($I142,3)*Cenas!$B$50*Cenas!F$55,2),0),"")</f>
        <v/>
      </c>
      <c r="P142" s="124" t="str">
        <f>IF($AO142,IF(AND($I142&lt;&gt;"",$I142&lt;&gt;0),ROUND(ROUND($I142,3)*Cenas!$B$50*Cenas!G$55,2),0),"")</f>
        <v/>
      </c>
      <c r="Q142" s="124" t="str">
        <f>IF($AO142,IF(AND($I142&lt;&gt;"",$I142&lt;&gt;0),ROUND(ROUND($I142,3)*Cenas!$B$50*Cenas!H$55,2),0),"")</f>
        <v/>
      </c>
      <c r="R142" s="124" t="str">
        <f>IF($AO142,IF(AND($I142&lt;&gt;"",$I142&lt;&gt;0),ROUND(ROUND($I142,3)*Cenas!$B$50*Cenas!I$55,2),0),"")</f>
        <v/>
      </c>
      <c r="S142" s="124" t="str">
        <f>IF($AO142,IF(AND($I142&lt;&gt;"",$I142&lt;&gt;0),ROUND(ROUND($I142,3)*Cenas!$B$50*Cenas!J$55,2),0),"")</f>
        <v/>
      </c>
      <c r="T142" s="124" t="str">
        <f>IF($AO142,IF(AND($I142&lt;&gt;"",$I142&lt;&gt;0),ROUND(ROUND($I142,3)*Cenas!$B$50*Cenas!K$55,2),0),"")</f>
        <v/>
      </c>
      <c r="U142" s="124" t="str">
        <f>IF($AO142,IF(AND($I142&lt;&gt;"",$I142&lt;&gt;0),ROUND(ROUND($I142,3)*Cenas!$B$50*Cenas!L$55,2),0),"")</f>
        <v/>
      </c>
      <c r="V142" s="124" t="str">
        <f>IF($AO142,IF(AND($I142&lt;&gt;"",$I142&lt;&gt;0),ROUND(ROUND($I142,3)*Cenas!$B$50*Cenas!M$55,2),0),"")</f>
        <v/>
      </c>
      <c r="W142" s="124" t="str">
        <f>IF($AO142,IF(AND($I142&lt;&gt;"",$I142&lt;&gt;0),ROUND(ROUND($I142,3)*Cenas!$B$50*Cenas!N$55,2),0),"")</f>
        <v/>
      </c>
      <c r="X142" s="124" t="str">
        <f>IF($AO142,IF(AND($I142&lt;&gt;"",$I142&lt;&gt;0),ROUND(ROUND($I142,3)*Cenas!$B$50*Cenas!O$55,2),0),"")</f>
        <v/>
      </c>
      <c r="Y142" s="124" t="str">
        <f>IF($AO142,IF(AND($I142&lt;&gt;"",$I142&lt;&gt;0),ROUND(ROUND($I142,3)*Cenas!$B$50*Cenas!P$55,2),0),"")</f>
        <v/>
      </c>
      <c r="Z142" s="124" t="str">
        <f>IF($AO142,IF(AND($I142&lt;&gt;"",$I142&lt;&gt;0),ROUND(ROUND($I142,3)*Cenas!$B$50*Cenas!Q$55,2),0),"")</f>
        <v/>
      </c>
      <c r="AA142" s="124" t="str">
        <f>IF($AO142,IF(AND($I142&lt;&gt;"",$I142&lt;&gt;0),ROUND(ROUND($I142,3)*Cenas!$B$50*Cenas!R$55,2),0),"")</f>
        <v/>
      </c>
      <c r="AB142" s="124" t="str">
        <f>IF($AO142,IF(AND($I142&lt;&gt;"",$I142&lt;&gt;0),ROUND(ROUND($I142,3)*Cenas!$B$50*Cenas!S$55,2),0),"")</f>
        <v/>
      </c>
      <c r="AC142" s="124" t="str">
        <f>IF($AO142,IF(AND($I142&lt;&gt;"",$I142&lt;&gt;0),ROUND(ROUND($I142,3)*Cenas!$B$50*Cenas!T$55,2),0),"")</f>
        <v/>
      </c>
      <c r="AD142" s="124" t="str">
        <f>IF($AO142,IF(AND($I142&lt;&gt;"",$I142&lt;&gt;0),ROUND(ROUND($I142,3)*Cenas!$B$50*Cenas!U$55,2),0),"")</f>
        <v/>
      </c>
      <c r="AE142" s="124" t="str">
        <f>IF($AO142,IF(AND($I142&lt;&gt;"",$I142&lt;&gt;0),ROUND(ROUND($I142,3)*Cenas!$B$50*Cenas!V$55,2),0),"")</f>
        <v/>
      </c>
      <c r="AF142" s="147" t="str">
        <f>IF($AO142,IF(AND($I142&lt;&gt;"",$I142&lt;&gt;0),ROUND(ROUND($I142,3)*Cenas!$B$50*Cenas!W$55,2),0),"")</f>
        <v/>
      </c>
      <c r="AH142" t="b">
        <f t="shared" si="12"/>
        <v>1</v>
      </c>
      <c r="AI142" t="b">
        <f t="shared" si="13"/>
        <v>1</v>
      </c>
      <c r="AJ142" t="e">
        <f>OR(AND(AH142,AI142,#REF!&gt;=0.74*'Daļu izvēle'!J137),NOT(AL142))</f>
        <v>#REF!</v>
      </c>
      <c r="AK142" t="e">
        <f t="shared" si="14"/>
        <v>#REF!</v>
      </c>
      <c r="AL142" t="b">
        <f>AND($A142="x",NOT(ISBLANK('Daļu izvēle'!AI137)))</f>
        <v>0</v>
      </c>
      <c r="AM142" t="b">
        <f t="shared" ref="AM142:AM205" si="17">AND(NOT(ISBLANK(K142)),NOT(ISBLANK(T142)))</f>
        <v>1</v>
      </c>
      <c r="AO142" s="56" t="b">
        <f>AND($A142="x",'Daļu izvēle'!AI137&lt;&gt;"",'Daļu izvēle'!AI137&lt;&gt;0)</f>
        <v>0</v>
      </c>
      <c r="AP142" s="56" t="b">
        <f t="shared" si="15"/>
        <v>0</v>
      </c>
      <c r="AQ142" s="56" t="b">
        <f t="shared" si="16"/>
        <v>1</v>
      </c>
    </row>
    <row r="143" spans="1:43" hidden="1" x14ac:dyDescent="0.3">
      <c r="A143" s="324" t="str">
        <f>SUBSTITUTE('Daļu izvēle'!A138,"0","")</f>
        <v/>
      </c>
      <c r="B143" s="365">
        <f>'Daļu izvēle'!B138</f>
        <v>130</v>
      </c>
      <c r="C143" s="365" t="str">
        <f>'Daļu izvēle'!C138</f>
        <v>Rietumvidzeme</v>
      </c>
      <c r="D143" s="366" t="str">
        <f>'Daļu izvēle'!D138</f>
        <v>Vēru</v>
      </c>
      <c r="E143" s="511">
        <f>'Daļu izvēle'!AI138</f>
        <v>0</v>
      </c>
      <c r="F143" s="511">
        <f>'Daļu izvēle'!AJ138</f>
        <v>0</v>
      </c>
      <c r="G143" s="131">
        <f>'Daļu izvēle'!AK138</f>
        <v>0</v>
      </c>
      <c r="H143" s="132">
        <f>'Daļu izvēle'!AL138</f>
        <v>0</v>
      </c>
      <c r="I143" s="343"/>
      <c r="J143" s="509">
        <f t="shared" ref="J143:J206" si="18">IF(AND(K143&lt;&gt;"",L143&lt;&gt;"",M143&lt;&gt;"",N143&lt;&gt;"",O143&lt;&gt;"",P143&lt;&gt;"",Q143&lt;&gt;"",R143&lt;&gt;"",S143&lt;&gt;"",T143&lt;&gt;"",U143&lt;&gt;"",V143&lt;&gt;"",W143&lt;&gt;"",X143&lt;&gt;"",Y143&lt;&gt;"",Z143&lt;&gt;"",AA143&lt;&gt;"",AB143&lt;&gt;"",AC143&lt;&gt;"",AD143&lt;&gt;"",AE143&lt;&gt;"",AF143&lt;&gt;""),ROUND(AVERAGE(K143:AF143),2),0)</f>
        <v>0</v>
      </c>
      <c r="K143" s="124" t="str">
        <f>IF($AO143,IF(AND($I143&lt;&gt;"",$I143&lt;&gt;0),ROUND(ROUND($I143,3)*Cenas!$B$50*Cenas!B$55,2),0),"")</f>
        <v/>
      </c>
      <c r="L143" s="124" t="str">
        <f>IF($AO143,IF(AND($I143&lt;&gt;"",$I143&lt;&gt;0),ROUND(ROUND($I143,3)*Cenas!$B$50*Cenas!C$55,2),0),"")</f>
        <v/>
      </c>
      <c r="M143" s="124" t="str">
        <f>IF($AO143,IF(AND($I143&lt;&gt;"",$I143&lt;&gt;0),ROUND(ROUND($I143,3)*Cenas!$B$50*Cenas!D$55,2),0),"")</f>
        <v/>
      </c>
      <c r="N143" s="124" t="str">
        <f>IF($AO143,IF(AND($I143&lt;&gt;"",$I143&lt;&gt;0),ROUND(ROUND($I143,3)*Cenas!$B$50*Cenas!E$55,2),0),"")</f>
        <v/>
      </c>
      <c r="O143" s="124" t="str">
        <f>IF($AO143,IF(AND($I143&lt;&gt;"",$I143&lt;&gt;0),ROUND(ROUND($I143,3)*Cenas!$B$50*Cenas!F$55,2),0),"")</f>
        <v/>
      </c>
      <c r="P143" s="124" t="str">
        <f>IF($AO143,IF(AND($I143&lt;&gt;"",$I143&lt;&gt;0),ROUND(ROUND($I143,3)*Cenas!$B$50*Cenas!G$55,2),0),"")</f>
        <v/>
      </c>
      <c r="Q143" s="124" t="str">
        <f>IF($AO143,IF(AND($I143&lt;&gt;"",$I143&lt;&gt;0),ROUND(ROUND($I143,3)*Cenas!$B$50*Cenas!H$55,2),0),"")</f>
        <v/>
      </c>
      <c r="R143" s="124" t="str">
        <f>IF($AO143,IF(AND($I143&lt;&gt;"",$I143&lt;&gt;0),ROUND(ROUND($I143,3)*Cenas!$B$50*Cenas!I$55,2),0),"")</f>
        <v/>
      </c>
      <c r="S143" s="124" t="str">
        <f>IF($AO143,IF(AND($I143&lt;&gt;"",$I143&lt;&gt;0),ROUND(ROUND($I143,3)*Cenas!$B$50*Cenas!J$55,2),0),"")</f>
        <v/>
      </c>
      <c r="T143" s="124" t="str">
        <f>IF($AO143,IF(AND($I143&lt;&gt;"",$I143&lt;&gt;0),ROUND(ROUND($I143,3)*Cenas!$B$50*Cenas!K$55,2),0),"")</f>
        <v/>
      </c>
      <c r="U143" s="124" t="str">
        <f>IF($AO143,IF(AND($I143&lt;&gt;"",$I143&lt;&gt;0),ROUND(ROUND($I143,3)*Cenas!$B$50*Cenas!L$55,2),0),"")</f>
        <v/>
      </c>
      <c r="V143" s="124" t="str">
        <f>IF($AO143,IF(AND($I143&lt;&gt;"",$I143&lt;&gt;0),ROUND(ROUND($I143,3)*Cenas!$B$50*Cenas!M$55,2),0),"")</f>
        <v/>
      </c>
      <c r="W143" s="124" t="str">
        <f>IF($AO143,IF(AND($I143&lt;&gt;"",$I143&lt;&gt;0),ROUND(ROUND($I143,3)*Cenas!$B$50*Cenas!N$55,2),0),"")</f>
        <v/>
      </c>
      <c r="X143" s="124" t="str">
        <f>IF($AO143,IF(AND($I143&lt;&gt;"",$I143&lt;&gt;0),ROUND(ROUND($I143,3)*Cenas!$B$50*Cenas!O$55,2),0),"")</f>
        <v/>
      </c>
      <c r="Y143" s="124" t="str">
        <f>IF($AO143,IF(AND($I143&lt;&gt;"",$I143&lt;&gt;0),ROUND(ROUND($I143,3)*Cenas!$B$50*Cenas!P$55,2),0),"")</f>
        <v/>
      </c>
      <c r="Z143" s="124" t="str">
        <f>IF($AO143,IF(AND($I143&lt;&gt;"",$I143&lt;&gt;0),ROUND(ROUND($I143,3)*Cenas!$B$50*Cenas!Q$55,2),0),"")</f>
        <v/>
      </c>
      <c r="AA143" s="124" t="str">
        <f>IF($AO143,IF(AND($I143&lt;&gt;"",$I143&lt;&gt;0),ROUND(ROUND($I143,3)*Cenas!$B$50*Cenas!R$55,2),0),"")</f>
        <v/>
      </c>
      <c r="AB143" s="124" t="str">
        <f>IF($AO143,IF(AND($I143&lt;&gt;"",$I143&lt;&gt;0),ROUND(ROUND($I143,3)*Cenas!$B$50*Cenas!S$55,2),0),"")</f>
        <v/>
      </c>
      <c r="AC143" s="124" t="str">
        <f>IF($AO143,IF(AND($I143&lt;&gt;"",$I143&lt;&gt;0),ROUND(ROUND($I143,3)*Cenas!$B$50*Cenas!T$55,2),0),"")</f>
        <v/>
      </c>
      <c r="AD143" s="124" t="str">
        <f>IF($AO143,IF(AND($I143&lt;&gt;"",$I143&lt;&gt;0),ROUND(ROUND($I143,3)*Cenas!$B$50*Cenas!U$55,2),0),"")</f>
        <v/>
      </c>
      <c r="AE143" s="124" t="str">
        <f>IF($AO143,IF(AND($I143&lt;&gt;"",$I143&lt;&gt;0),ROUND(ROUND($I143,3)*Cenas!$B$50*Cenas!V$55,2),0),"")</f>
        <v/>
      </c>
      <c r="AF143" s="147" t="str">
        <f>IF($AO143,IF(AND($I143&lt;&gt;"",$I143&lt;&gt;0),ROUND(ROUND($I143,3)*Cenas!$B$50*Cenas!W$55,2),0),"")</f>
        <v/>
      </c>
      <c r="AH143" t="b">
        <f t="shared" ref="AH143:AH206" si="19">OR(NOT(ISBLANK($K143)),NOT(AL143))</f>
        <v>1</v>
      </c>
      <c r="AI143" t="b">
        <f t="shared" ref="AI143:AI206" si="20">OR(NOT(ISBLANK($T143)),NOT(AL143))</f>
        <v>1</v>
      </c>
      <c r="AJ143" t="e">
        <f>OR(AND(AH143,AI143,#REF!&gt;=0.74*'Daļu izvēle'!J138),NOT(AL143))</f>
        <v>#REF!</v>
      </c>
      <c r="AK143" t="e">
        <f t="shared" ref="AK143:AK206" si="21">OR(AND(AH143,AI143,AJ143),NOT(AL143))</f>
        <v>#REF!</v>
      </c>
      <c r="AL143" t="b">
        <f>AND($A143="x",NOT(ISBLANK('Daļu izvēle'!AI138)))</f>
        <v>0</v>
      </c>
      <c r="AM143" t="b">
        <f t="shared" si="17"/>
        <v>1</v>
      </c>
      <c r="AO143" s="56" t="b">
        <f>AND($A143="x",'Daļu izvēle'!AI138&lt;&gt;"",'Daļu izvēle'!AI138&lt;&gt;0)</f>
        <v>0</v>
      </c>
      <c r="AP143" s="56" t="b">
        <f t="shared" ref="AP143:AP206" si="22">AND(AO143=TRUE,I143&lt;&gt;"",I143&lt;&gt;0)</f>
        <v>0</v>
      </c>
      <c r="AQ143" s="56" t="b">
        <f t="shared" ref="AQ143:AQ206" si="23">IF(AO143,AND(AO143,AP143),TRUE)</f>
        <v>1</v>
      </c>
    </row>
    <row r="144" spans="1:43" hidden="1" x14ac:dyDescent="0.3">
      <c r="A144" s="324" t="str">
        <f>SUBSTITUTE('Daļu izvēle'!A139,"0","")</f>
        <v/>
      </c>
      <c r="B144" s="365">
        <f>'Daļu izvēle'!B139</f>
        <v>131</v>
      </c>
      <c r="C144" s="365" t="str">
        <f>'Daļu izvēle'!C139</f>
        <v>Rietumvidzeme</v>
      </c>
      <c r="D144" s="366" t="str">
        <f>'Daļu izvēle'!D139</f>
        <v>Vēru</v>
      </c>
      <c r="E144" s="511">
        <f>'Daļu izvēle'!AI139</f>
        <v>0</v>
      </c>
      <c r="F144" s="511">
        <f>'Daļu izvēle'!AJ139</f>
        <v>0</v>
      </c>
      <c r="G144" s="131">
        <f>'Daļu izvēle'!AK139</f>
        <v>0</v>
      </c>
      <c r="H144" s="132">
        <f>'Daļu izvēle'!AL139</f>
        <v>0</v>
      </c>
      <c r="I144" s="343"/>
      <c r="J144" s="509">
        <f t="shared" si="18"/>
        <v>0</v>
      </c>
      <c r="K144" s="124" t="str">
        <f>IF($AO144,IF(AND($I144&lt;&gt;"",$I144&lt;&gt;0),ROUND(ROUND($I144,3)*Cenas!$B$50*Cenas!B$55,2),0),"")</f>
        <v/>
      </c>
      <c r="L144" s="124" t="str">
        <f>IF($AO144,IF(AND($I144&lt;&gt;"",$I144&lt;&gt;0),ROUND(ROUND($I144,3)*Cenas!$B$50*Cenas!C$55,2),0),"")</f>
        <v/>
      </c>
      <c r="M144" s="124" t="str">
        <f>IF($AO144,IF(AND($I144&lt;&gt;"",$I144&lt;&gt;0),ROUND(ROUND($I144,3)*Cenas!$B$50*Cenas!D$55,2),0),"")</f>
        <v/>
      </c>
      <c r="N144" s="124" t="str">
        <f>IF($AO144,IF(AND($I144&lt;&gt;"",$I144&lt;&gt;0),ROUND(ROUND($I144,3)*Cenas!$B$50*Cenas!E$55,2),0),"")</f>
        <v/>
      </c>
      <c r="O144" s="124" t="str">
        <f>IF($AO144,IF(AND($I144&lt;&gt;"",$I144&lt;&gt;0),ROUND(ROUND($I144,3)*Cenas!$B$50*Cenas!F$55,2),0),"")</f>
        <v/>
      </c>
      <c r="P144" s="124" t="str">
        <f>IF($AO144,IF(AND($I144&lt;&gt;"",$I144&lt;&gt;0),ROUND(ROUND($I144,3)*Cenas!$B$50*Cenas!G$55,2),0),"")</f>
        <v/>
      </c>
      <c r="Q144" s="124" t="str">
        <f>IF($AO144,IF(AND($I144&lt;&gt;"",$I144&lt;&gt;0),ROUND(ROUND($I144,3)*Cenas!$B$50*Cenas!H$55,2),0),"")</f>
        <v/>
      </c>
      <c r="R144" s="124" t="str">
        <f>IF($AO144,IF(AND($I144&lt;&gt;"",$I144&lt;&gt;0),ROUND(ROUND($I144,3)*Cenas!$B$50*Cenas!I$55,2),0),"")</f>
        <v/>
      </c>
      <c r="S144" s="124" t="str">
        <f>IF($AO144,IF(AND($I144&lt;&gt;"",$I144&lt;&gt;0),ROUND(ROUND($I144,3)*Cenas!$B$50*Cenas!J$55,2),0),"")</f>
        <v/>
      </c>
      <c r="T144" s="124" t="str">
        <f>IF($AO144,IF(AND($I144&lt;&gt;"",$I144&lt;&gt;0),ROUND(ROUND($I144,3)*Cenas!$B$50*Cenas!K$55,2),0),"")</f>
        <v/>
      </c>
      <c r="U144" s="124" t="str">
        <f>IF($AO144,IF(AND($I144&lt;&gt;"",$I144&lt;&gt;0),ROUND(ROUND($I144,3)*Cenas!$B$50*Cenas!L$55,2),0),"")</f>
        <v/>
      </c>
      <c r="V144" s="124" t="str">
        <f>IF($AO144,IF(AND($I144&lt;&gt;"",$I144&lt;&gt;0),ROUND(ROUND($I144,3)*Cenas!$B$50*Cenas!M$55,2),0),"")</f>
        <v/>
      </c>
      <c r="W144" s="124" t="str">
        <f>IF($AO144,IF(AND($I144&lt;&gt;"",$I144&lt;&gt;0),ROUND(ROUND($I144,3)*Cenas!$B$50*Cenas!N$55,2),0),"")</f>
        <v/>
      </c>
      <c r="X144" s="124" t="str">
        <f>IF($AO144,IF(AND($I144&lt;&gt;"",$I144&lt;&gt;0),ROUND(ROUND($I144,3)*Cenas!$B$50*Cenas!O$55,2),0),"")</f>
        <v/>
      </c>
      <c r="Y144" s="124" t="str">
        <f>IF($AO144,IF(AND($I144&lt;&gt;"",$I144&lt;&gt;0),ROUND(ROUND($I144,3)*Cenas!$B$50*Cenas!P$55,2),0),"")</f>
        <v/>
      </c>
      <c r="Z144" s="124" t="str">
        <f>IF($AO144,IF(AND($I144&lt;&gt;"",$I144&lt;&gt;0),ROUND(ROUND($I144,3)*Cenas!$B$50*Cenas!Q$55,2),0),"")</f>
        <v/>
      </c>
      <c r="AA144" s="124" t="str">
        <f>IF($AO144,IF(AND($I144&lt;&gt;"",$I144&lt;&gt;0),ROUND(ROUND($I144,3)*Cenas!$B$50*Cenas!R$55,2),0),"")</f>
        <v/>
      </c>
      <c r="AB144" s="124" t="str">
        <f>IF($AO144,IF(AND($I144&lt;&gt;"",$I144&lt;&gt;0),ROUND(ROUND($I144,3)*Cenas!$B$50*Cenas!S$55,2),0),"")</f>
        <v/>
      </c>
      <c r="AC144" s="124" t="str">
        <f>IF($AO144,IF(AND($I144&lt;&gt;"",$I144&lt;&gt;0),ROUND(ROUND($I144,3)*Cenas!$B$50*Cenas!T$55,2),0),"")</f>
        <v/>
      </c>
      <c r="AD144" s="124" t="str">
        <f>IF($AO144,IF(AND($I144&lt;&gt;"",$I144&lt;&gt;0),ROUND(ROUND($I144,3)*Cenas!$B$50*Cenas!U$55,2),0),"")</f>
        <v/>
      </c>
      <c r="AE144" s="124" t="str">
        <f>IF($AO144,IF(AND($I144&lt;&gt;"",$I144&lt;&gt;0),ROUND(ROUND($I144,3)*Cenas!$B$50*Cenas!V$55,2),0),"")</f>
        <v/>
      </c>
      <c r="AF144" s="147" t="str">
        <f>IF($AO144,IF(AND($I144&lt;&gt;"",$I144&lt;&gt;0),ROUND(ROUND($I144,3)*Cenas!$B$50*Cenas!W$55,2),0),"")</f>
        <v/>
      </c>
      <c r="AH144" t="b">
        <f t="shared" si="19"/>
        <v>1</v>
      </c>
      <c r="AI144" t="b">
        <f t="shared" si="20"/>
        <v>1</v>
      </c>
      <c r="AJ144" t="e">
        <f>OR(AND(AH144,AI144,#REF!&gt;=0.74*'Daļu izvēle'!J139),NOT(AL144))</f>
        <v>#REF!</v>
      </c>
      <c r="AK144" t="e">
        <f t="shared" si="21"/>
        <v>#REF!</v>
      </c>
      <c r="AL144" t="b">
        <f>AND($A144="x",NOT(ISBLANK('Daļu izvēle'!AI139)))</f>
        <v>0</v>
      </c>
      <c r="AM144" t="b">
        <f t="shared" si="17"/>
        <v>1</v>
      </c>
      <c r="AO144" s="56" t="b">
        <f>AND($A144="x",'Daļu izvēle'!AI139&lt;&gt;"",'Daļu izvēle'!AI139&lt;&gt;0)</f>
        <v>0</v>
      </c>
      <c r="AP144" s="56" t="b">
        <f t="shared" si="22"/>
        <v>0</v>
      </c>
      <c r="AQ144" s="56" t="b">
        <f t="shared" si="23"/>
        <v>1</v>
      </c>
    </row>
    <row r="145" spans="1:43" hidden="1" x14ac:dyDescent="0.3">
      <c r="A145" s="324" t="str">
        <f>SUBSTITUTE('Daļu izvēle'!A140,"0","")</f>
        <v/>
      </c>
      <c r="B145" s="365">
        <f>'Daļu izvēle'!B140</f>
        <v>132</v>
      </c>
      <c r="C145" s="365" t="str">
        <f>'Daļu izvēle'!C140</f>
        <v>Rietumvidzeme</v>
      </c>
      <c r="D145" s="366" t="str">
        <f>'Daļu izvēle'!D140</f>
        <v>Vēru</v>
      </c>
      <c r="E145" s="511">
        <f>'Daļu izvēle'!AI140</f>
        <v>0</v>
      </c>
      <c r="F145" s="511">
        <f>'Daļu izvēle'!AJ140</f>
        <v>0</v>
      </c>
      <c r="G145" s="131">
        <f>'Daļu izvēle'!AK140</f>
        <v>0</v>
      </c>
      <c r="H145" s="132">
        <f>'Daļu izvēle'!AL140</f>
        <v>0</v>
      </c>
      <c r="I145" s="343"/>
      <c r="J145" s="509">
        <f t="shared" si="18"/>
        <v>0</v>
      </c>
      <c r="K145" s="124" t="str">
        <f>IF($AO145,IF(AND($I145&lt;&gt;"",$I145&lt;&gt;0),ROUND(ROUND($I145,3)*Cenas!$B$50*Cenas!B$55,2),0),"")</f>
        <v/>
      </c>
      <c r="L145" s="124" t="str">
        <f>IF($AO145,IF(AND($I145&lt;&gt;"",$I145&lt;&gt;0),ROUND(ROUND($I145,3)*Cenas!$B$50*Cenas!C$55,2),0),"")</f>
        <v/>
      </c>
      <c r="M145" s="124" t="str">
        <f>IF($AO145,IF(AND($I145&lt;&gt;"",$I145&lt;&gt;0),ROUND(ROUND($I145,3)*Cenas!$B$50*Cenas!D$55,2),0),"")</f>
        <v/>
      </c>
      <c r="N145" s="124" t="str">
        <f>IF($AO145,IF(AND($I145&lt;&gt;"",$I145&lt;&gt;0),ROUND(ROUND($I145,3)*Cenas!$B$50*Cenas!E$55,2),0),"")</f>
        <v/>
      </c>
      <c r="O145" s="124" t="str">
        <f>IF($AO145,IF(AND($I145&lt;&gt;"",$I145&lt;&gt;0),ROUND(ROUND($I145,3)*Cenas!$B$50*Cenas!F$55,2),0),"")</f>
        <v/>
      </c>
      <c r="P145" s="124" t="str">
        <f>IF($AO145,IF(AND($I145&lt;&gt;"",$I145&lt;&gt;0),ROUND(ROUND($I145,3)*Cenas!$B$50*Cenas!G$55,2),0),"")</f>
        <v/>
      </c>
      <c r="Q145" s="124" t="str">
        <f>IF($AO145,IF(AND($I145&lt;&gt;"",$I145&lt;&gt;0),ROUND(ROUND($I145,3)*Cenas!$B$50*Cenas!H$55,2),0),"")</f>
        <v/>
      </c>
      <c r="R145" s="124" t="str">
        <f>IF($AO145,IF(AND($I145&lt;&gt;"",$I145&lt;&gt;0),ROUND(ROUND($I145,3)*Cenas!$B$50*Cenas!I$55,2),0),"")</f>
        <v/>
      </c>
      <c r="S145" s="124" t="str">
        <f>IF($AO145,IF(AND($I145&lt;&gt;"",$I145&lt;&gt;0),ROUND(ROUND($I145,3)*Cenas!$B$50*Cenas!J$55,2),0),"")</f>
        <v/>
      </c>
      <c r="T145" s="124" t="str">
        <f>IF($AO145,IF(AND($I145&lt;&gt;"",$I145&lt;&gt;0),ROUND(ROUND($I145,3)*Cenas!$B$50*Cenas!K$55,2),0),"")</f>
        <v/>
      </c>
      <c r="U145" s="124" t="str">
        <f>IF($AO145,IF(AND($I145&lt;&gt;"",$I145&lt;&gt;0),ROUND(ROUND($I145,3)*Cenas!$B$50*Cenas!L$55,2),0),"")</f>
        <v/>
      </c>
      <c r="V145" s="124" t="str">
        <f>IF($AO145,IF(AND($I145&lt;&gt;"",$I145&lt;&gt;0),ROUND(ROUND($I145,3)*Cenas!$B$50*Cenas!M$55,2),0),"")</f>
        <v/>
      </c>
      <c r="W145" s="124" t="str">
        <f>IF($AO145,IF(AND($I145&lt;&gt;"",$I145&lt;&gt;0),ROUND(ROUND($I145,3)*Cenas!$B$50*Cenas!N$55,2),0),"")</f>
        <v/>
      </c>
      <c r="X145" s="124" t="str">
        <f>IF($AO145,IF(AND($I145&lt;&gt;"",$I145&lt;&gt;0),ROUND(ROUND($I145,3)*Cenas!$B$50*Cenas!O$55,2),0),"")</f>
        <v/>
      </c>
      <c r="Y145" s="124" t="str">
        <f>IF($AO145,IF(AND($I145&lt;&gt;"",$I145&lt;&gt;0),ROUND(ROUND($I145,3)*Cenas!$B$50*Cenas!P$55,2),0),"")</f>
        <v/>
      </c>
      <c r="Z145" s="124" t="str">
        <f>IF($AO145,IF(AND($I145&lt;&gt;"",$I145&lt;&gt;0),ROUND(ROUND($I145,3)*Cenas!$B$50*Cenas!Q$55,2),0),"")</f>
        <v/>
      </c>
      <c r="AA145" s="124" t="str">
        <f>IF($AO145,IF(AND($I145&lt;&gt;"",$I145&lt;&gt;0),ROUND(ROUND($I145,3)*Cenas!$B$50*Cenas!R$55,2),0),"")</f>
        <v/>
      </c>
      <c r="AB145" s="124" t="str">
        <f>IF($AO145,IF(AND($I145&lt;&gt;"",$I145&lt;&gt;0),ROUND(ROUND($I145,3)*Cenas!$B$50*Cenas!S$55,2),0),"")</f>
        <v/>
      </c>
      <c r="AC145" s="124" t="str">
        <f>IF($AO145,IF(AND($I145&lt;&gt;"",$I145&lt;&gt;0),ROUND(ROUND($I145,3)*Cenas!$B$50*Cenas!T$55,2),0),"")</f>
        <v/>
      </c>
      <c r="AD145" s="124" t="str">
        <f>IF($AO145,IF(AND($I145&lt;&gt;"",$I145&lt;&gt;0),ROUND(ROUND($I145,3)*Cenas!$B$50*Cenas!U$55,2),0),"")</f>
        <v/>
      </c>
      <c r="AE145" s="124" t="str">
        <f>IF($AO145,IF(AND($I145&lt;&gt;"",$I145&lt;&gt;0),ROUND(ROUND($I145,3)*Cenas!$B$50*Cenas!V$55,2),0),"")</f>
        <v/>
      </c>
      <c r="AF145" s="147" t="str">
        <f>IF($AO145,IF(AND($I145&lt;&gt;"",$I145&lt;&gt;0),ROUND(ROUND($I145,3)*Cenas!$B$50*Cenas!W$55,2),0),"")</f>
        <v/>
      </c>
      <c r="AH145" t="b">
        <f t="shared" si="19"/>
        <v>1</v>
      </c>
      <c r="AI145" t="b">
        <f t="shared" si="20"/>
        <v>1</v>
      </c>
      <c r="AJ145" t="e">
        <f>OR(AND(AH145,AI145,#REF!&gt;=0.74*'Daļu izvēle'!J140),NOT(AL145))</f>
        <v>#REF!</v>
      </c>
      <c r="AK145" t="e">
        <f t="shared" si="21"/>
        <v>#REF!</v>
      </c>
      <c r="AL145" t="b">
        <f>AND($A145="x",NOT(ISBLANK('Daļu izvēle'!AI140)))</f>
        <v>0</v>
      </c>
      <c r="AM145" t="b">
        <f t="shared" si="17"/>
        <v>1</v>
      </c>
      <c r="AO145" s="56" t="b">
        <f>AND($A145="x",'Daļu izvēle'!AI140&lt;&gt;"",'Daļu izvēle'!AI140&lt;&gt;0)</f>
        <v>0</v>
      </c>
      <c r="AP145" s="56" t="b">
        <f t="shared" si="22"/>
        <v>0</v>
      </c>
      <c r="AQ145" s="56" t="b">
        <f t="shared" si="23"/>
        <v>1</v>
      </c>
    </row>
    <row r="146" spans="1:43" hidden="1" x14ac:dyDescent="0.3">
      <c r="A146" s="324" t="str">
        <f>SUBSTITUTE('Daļu izvēle'!A141,"0","")</f>
        <v/>
      </c>
      <c r="B146" s="365">
        <f>'Daļu izvēle'!B141</f>
        <v>133</v>
      </c>
      <c r="C146" s="365" t="str">
        <f>'Daļu izvēle'!C141</f>
        <v>Rietumvidzeme</v>
      </c>
      <c r="D146" s="366" t="str">
        <f>'Daļu izvēle'!D141</f>
        <v>Vēru</v>
      </c>
      <c r="E146" s="511">
        <f>'Daļu izvēle'!AI141</f>
        <v>0</v>
      </c>
      <c r="F146" s="511">
        <f>'Daļu izvēle'!AJ141</f>
        <v>0</v>
      </c>
      <c r="G146" s="131">
        <f>'Daļu izvēle'!AK141</f>
        <v>0</v>
      </c>
      <c r="H146" s="132">
        <f>'Daļu izvēle'!AL141</f>
        <v>0</v>
      </c>
      <c r="I146" s="343"/>
      <c r="J146" s="509">
        <f t="shared" si="18"/>
        <v>0</v>
      </c>
      <c r="K146" s="124" t="str">
        <f>IF($AO146,IF(AND($I146&lt;&gt;"",$I146&lt;&gt;0),ROUND(ROUND($I146,3)*Cenas!$B$50*Cenas!B$55,2),0),"")</f>
        <v/>
      </c>
      <c r="L146" s="124" t="str">
        <f>IF($AO146,IF(AND($I146&lt;&gt;"",$I146&lt;&gt;0),ROUND(ROUND($I146,3)*Cenas!$B$50*Cenas!C$55,2),0),"")</f>
        <v/>
      </c>
      <c r="M146" s="124" t="str">
        <f>IF($AO146,IF(AND($I146&lt;&gt;"",$I146&lt;&gt;0),ROUND(ROUND($I146,3)*Cenas!$B$50*Cenas!D$55,2),0),"")</f>
        <v/>
      </c>
      <c r="N146" s="124" t="str">
        <f>IF($AO146,IF(AND($I146&lt;&gt;"",$I146&lt;&gt;0),ROUND(ROUND($I146,3)*Cenas!$B$50*Cenas!E$55,2),0),"")</f>
        <v/>
      </c>
      <c r="O146" s="124" t="str">
        <f>IF($AO146,IF(AND($I146&lt;&gt;"",$I146&lt;&gt;0),ROUND(ROUND($I146,3)*Cenas!$B$50*Cenas!F$55,2),0),"")</f>
        <v/>
      </c>
      <c r="P146" s="124" t="str">
        <f>IF($AO146,IF(AND($I146&lt;&gt;"",$I146&lt;&gt;0),ROUND(ROUND($I146,3)*Cenas!$B$50*Cenas!G$55,2),0),"")</f>
        <v/>
      </c>
      <c r="Q146" s="124" t="str">
        <f>IF($AO146,IF(AND($I146&lt;&gt;"",$I146&lt;&gt;0),ROUND(ROUND($I146,3)*Cenas!$B$50*Cenas!H$55,2),0),"")</f>
        <v/>
      </c>
      <c r="R146" s="124" t="str">
        <f>IF($AO146,IF(AND($I146&lt;&gt;"",$I146&lt;&gt;0),ROUND(ROUND($I146,3)*Cenas!$B$50*Cenas!I$55,2),0),"")</f>
        <v/>
      </c>
      <c r="S146" s="124" t="str">
        <f>IF($AO146,IF(AND($I146&lt;&gt;"",$I146&lt;&gt;0),ROUND(ROUND($I146,3)*Cenas!$B$50*Cenas!J$55,2),0),"")</f>
        <v/>
      </c>
      <c r="T146" s="124" t="str">
        <f>IF($AO146,IF(AND($I146&lt;&gt;"",$I146&lt;&gt;0),ROUND(ROUND($I146,3)*Cenas!$B$50*Cenas!K$55,2),0),"")</f>
        <v/>
      </c>
      <c r="U146" s="124" t="str">
        <f>IF($AO146,IF(AND($I146&lt;&gt;"",$I146&lt;&gt;0),ROUND(ROUND($I146,3)*Cenas!$B$50*Cenas!L$55,2),0),"")</f>
        <v/>
      </c>
      <c r="V146" s="124" t="str">
        <f>IF($AO146,IF(AND($I146&lt;&gt;"",$I146&lt;&gt;0),ROUND(ROUND($I146,3)*Cenas!$B$50*Cenas!M$55,2),0),"")</f>
        <v/>
      </c>
      <c r="W146" s="124" t="str">
        <f>IF($AO146,IF(AND($I146&lt;&gt;"",$I146&lt;&gt;0),ROUND(ROUND($I146,3)*Cenas!$B$50*Cenas!N$55,2),0),"")</f>
        <v/>
      </c>
      <c r="X146" s="124" t="str">
        <f>IF($AO146,IF(AND($I146&lt;&gt;"",$I146&lt;&gt;0),ROUND(ROUND($I146,3)*Cenas!$B$50*Cenas!O$55,2),0),"")</f>
        <v/>
      </c>
      <c r="Y146" s="124" t="str">
        <f>IF($AO146,IF(AND($I146&lt;&gt;"",$I146&lt;&gt;0),ROUND(ROUND($I146,3)*Cenas!$B$50*Cenas!P$55,2),0),"")</f>
        <v/>
      </c>
      <c r="Z146" s="124" t="str">
        <f>IF($AO146,IF(AND($I146&lt;&gt;"",$I146&lt;&gt;0),ROUND(ROUND($I146,3)*Cenas!$B$50*Cenas!Q$55,2),0),"")</f>
        <v/>
      </c>
      <c r="AA146" s="124" t="str">
        <f>IF($AO146,IF(AND($I146&lt;&gt;"",$I146&lt;&gt;0),ROUND(ROUND($I146,3)*Cenas!$B$50*Cenas!R$55,2),0),"")</f>
        <v/>
      </c>
      <c r="AB146" s="124" t="str">
        <f>IF($AO146,IF(AND($I146&lt;&gt;"",$I146&lt;&gt;0),ROUND(ROUND($I146,3)*Cenas!$B$50*Cenas!S$55,2),0),"")</f>
        <v/>
      </c>
      <c r="AC146" s="124" t="str">
        <f>IF($AO146,IF(AND($I146&lt;&gt;"",$I146&lt;&gt;0),ROUND(ROUND($I146,3)*Cenas!$B$50*Cenas!T$55,2),0),"")</f>
        <v/>
      </c>
      <c r="AD146" s="124" t="str">
        <f>IF($AO146,IF(AND($I146&lt;&gt;"",$I146&lt;&gt;0),ROUND(ROUND($I146,3)*Cenas!$B$50*Cenas!U$55,2),0),"")</f>
        <v/>
      </c>
      <c r="AE146" s="124" t="str">
        <f>IF($AO146,IF(AND($I146&lt;&gt;"",$I146&lt;&gt;0),ROUND(ROUND($I146,3)*Cenas!$B$50*Cenas!V$55,2),0),"")</f>
        <v/>
      </c>
      <c r="AF146" s="147" t="str">
        <f>IF($AO146,IF(AND($I146&lt;&gt;"",$I146&lt;&gt;0),ROUND(ROUND($I146,3)*Cenas!$B$50*Cenas!W$55,2),0),"")</f>
        <v/>
      </c>
      <c r="AH146" t="b">
        <f t="shared" si="19"/>
        <v>1</v>
      </c>
      <c r="AI146" t="b">
        <f t="shared" si="20"/>
        <v>1</v>
      </c>
      <c r="AJ146" t="e">
        <f>OR(AND(AH146,AI146,#REF!&gt;=0.74*'Daļu izvēle'!J141),NOT(AL146))</f>
        <v>#REF!</v>
      </c>
      <c r="AK146" t="e">
        <f t="shared" si="21"/>
        <v>#REF!</v>
      </c>
      <c r="AL146" t="b">
        <f>AND($A146="x",NOT(ISBLANK('Daļu izvēle'!AI141)))</f>
        <v>0</v>
      </c>
      <c r="AM146" t="b">
        <f t="shared" si="17"/>
        <v>1</v>
      </c>
      <c r="AO146" s="56" t="b">
        <f>AND($A146="x",'Daļu izvēle'!AI141&lt;&gt;"",'Daļu izvēle'!AI141&lt;&gt;0)</f>
        <v>0</v>
      </c>
      <c r="AP146" s="56" t="b">
        <f t="shared" si="22"/>
        <v>0</v>
      </c>
      <c r="AQ146" s="56" t="b">
        <f t="shared" si="23"/>
        <v>1</v>
      </c>
    </row>
    <row r="147" spans="1:43" hidden="1" x14ac:dyDescent="0.3">
      <c r="A147" s="324" t="str">
        <f>SUBSTITUTE('Daļu izvēle'!A142,"0","")</f>
        <v/>
      </c>
      <c r="B147" s="365">
        <f>'Daļu izvēle'!B142</f>
        <v>134</v>
      </c>
      <c r="C147" s="365" t="str">
        <f>'Daļu izvēle'!C142</f>
        <v>Rietumvidzeme</v>
      </c>
      <c r="D147" s="366" t="str">
        <f>'Daļu izvēle'!D142</f>
        <v>Vēru</v>
      </c>
      <c r="E147" s="511">
        <f>'Daļu izvēle'!AI142</f>
        <v>0</v>
      </c>
      <c r="F147" s="511">
        <f>'Daļu izvēle'!AJ142</f>
        <v>0</v>
      </c>
      <c r="G147" s="131">
        <f>'Daļu izvēle'!AK142</f>
        <v>0</v>
      </c>
      <c r="H147" s="132">
        <f>'Daļu izvēle'!AL142</f>
        <v>0</v>
      </c>
      <c r="I147" s="343"/>
      <c r="J147" s="509">
        <f t="shared" si="18"/>
        <v>0</v>
      </c>
      <c r="K147" s="124" t="str">
        <f>IF($AO147,IF(AND($I147&lt;&gt;"",$I147&lt;&gt;0),ROUND(ROUND($I147,3)*Cenas!$B$50*Cenas!B$55,2),0),"")</f>
        <v/>
      </c>
      <c r="L147" s="124" t="str">
        <f>IF($AO147,IF(AND($I147&lt;&gt;"",$I147&lt;&gt;0),ROUND(ROUND($I147,3)*Cenas!$B$50*Cenas!C$55,2),0),"")</f>
        <v/>
      </c>
      <c r="M147" s="124" t="str">
        <f>IF($AO147,IF(AND($I147&lt;&gt;"",$I147&lt;&gt;0),ROUND(ROUND($I147,3)*Cenas!$B$50*Cenas!D$55,2),0),"")</f>
        <v/>
      </c>
      <c r="N147" s="124" t="str">
        <f>IF($AO147,IF(AND($I147&lt;&gt;"",$I147&lt;&gt;0),ROUND(ROUND($I147,3)*Cenas!$B$50*Cenas!E$55,2),0),"")</f>
        <v/>
      </c>
      <c r="O147" s="124" t="str">
        <f>IF($AO147,IF(AND($I147&lt;&gt;"",$I147&lt;&gt;0),ROUND(ROUND($I147,3)*Cenas!$B$50*Cenas!F$55,2),0),"")</f>
        <v/>
      </c>
      <c r="P147" s="124" t="str">
        <f>IF($AO147,IF(AND($I147&lt;&gt;"",$I147&lt;&gt;0),ROUND(ROUND($I147,3)*Cenas!$B$50*Cenas!G$55,2),0),"")</f>
        <v/>
      </c>
      <c r="Q147" s="124" t="str">
        <f>IF($AO147,IF(AND($I147&lt;&gt;"",$I147&lt;&gt;0),ROUND(ROUND($I147,3)*Cenas!$B$50*Cenas!H$55,2),0),"")</f>
        <v/>
      </c>
      <c r="R147" s="124" t="str">
        <f>IF($AO147,IF(AND($I147&lt;&gt;"",$I147&lt;&gt;0),ROUND(ROUND($I147,3)*Cenas!$B$50*Cenas!I$55,2),0),"")</f>
        <v/>
      </c>
      <c r="S147" s="124" t="str">
        <f>IF($AO147,IF(AND($I147&lt;&gt;"",$I147&lt;&gt;0),ROUND(ROUND($I147,3)*Cenas!$B$50*Cenas!J$55,2),0),"")</f>
        <v/>
      </c>
      <c r="T147" s="124" t="str">
        <f>IF($AO147,IF(AND($I147&lt;&gt;"",$I147&lt;&gt;0),ROUND(ROUND($I147,3)*Cenas!$B$50*Cenas!K$55,2),0),"")</f>
        <v/>
      </c>
      <c r="U147" s="124" t="str">
        <f>IF($AO147,IF(AND($I147&lt;&gt;"",$I147&lt;&gt;0),ROUND(ROUND($I147,3)*Cenas!$B$50*Cenas!L$55,2),0),"")</f>
        <v/>
      </c>
      <c r="V147" s="124" t="str">
        <f>IF($AO147,IF(AND($I147&lt;&gt;"",$I147&lt;&gt;0),ROUND(ROUND($I147,3)*Cenas!$B$50*Cenas!M$55,2),0),"")</f>
        <v/>
      </c>
      <c r="W147" s="124" t="str">
        <f>IF($AO147,IF(AND($I147&lt;&gt;"",$I147&lt;&gt;0),ROUND(ROUND($I147,3)*Cenas!$B$50*Cenas!N$55,2),0),"")</f>
        <v/>
      </c>
      <c r="X147" s="124" t="str">
        <f>IF($AO147,IF(AND($I147&lt;&gt;"",$I147&lt;&gt;0),ROUND(ROUND($I147,3)*Cenas!$B$50*Cenas!O$55,2),0),"")</f>
        <v/>
      </c>
      <c r="Y147" s="124" t="str">
        <f>IF($AO147,IF(AND($I147&lt;&gt;"",$I147&lt;&gt;0),ROUND(ROUND($I147,3)*Cenas!$B$50*Cenas!P$55,2),0),"")</f>
        <v/>
      </c>
      <c r="Z147" s="124" t="str">
        <f>IF($AO147,IF(AND($I147&lt;&gt;"",$I147&lt;&gt;0),ROUND(ROUND($I147,3)*Cenas!$B$50*Cenas!Q$55,2),0),"")</f>
        <v/>
      </c>
      <c r="AA147" s="124" t="str">
        <f>IF($AO147,IF(AND($I147&lt;&gt;"",$I147&lt;&gt;0),ROUND(ROUND($I147,3)*Cenas!$B$50*Cenas!R$55,2),0),"")</f>
        <v/>
      </c>
      <c r="AB147" s="124" t="str">
        <f>IF($AO147,IF(AND($I147&lt;&gt;"",$I147&lt;&gt;0),ROUND(ROUND($I147,3)*Cenas!$B$50*Cenas!S$55,2),0),"")</f>
        <v/>
      </c>
      <c r="AC147" s="124" t="str">
        <f>IF($AO147,IF(AND($I147&lt;&gt;"",$I147&lt;&gt;0),ROUND(ROUND($I147,3)*Cenas!$B$50*Cenas!T$55,2),0),"")</f>
        <v/>
      </c>
      <c r="AD147" s="124" t="str">
        <f>IF($AO147,IF(AND($I147&lt;&gt;"",$I147&lt;&gt;0),ROUND(ROUND($I147,3)*Cenas!$B$50*Cenas!U$55,2),0),"")</f>
        <v/>
      </c>
      <c r="AE147" s="124" t="str">
        <f>IF($AO147,IF(AND($I147&lt;&gt;"",$I147&lt;&gt;0),ROUND(ROUND($I147,3)*Cenas!$B$50*Cenas!V$55,2),0),"")</f>
        <v/>
      </c>
      <c r="AF147" s="147" t="str">
        <f>IF($AO147,IF(AND($I147&lt;&gt;"",$I147&lt;&gt;0),ROUND(ROUND($I147,3)*Cenas!$B$50*Cenas!W$55,2),0),"")</f>
        <v/>
      </c>
      <c r="AH147" t="b">
        <f t="shared" si="19"/>
        <v>1</v>
      </c>
      <c r="AI147" t="b">
        <f t="shared" si="20"/>
        <v>1</v>
      </c>
      <c r="AJ147" t="e">
        <f>OR(AND(AH147,AI147,#REF!&gt;=0.74*'Daļu izvēle'!J142),NOT(AL147))</f>
        <v>#REF!</v>
      </c>
      <c r="AK147" t="e">
        <f t="shared" si="21"/>
        <v>#REF!</v>
      </c>
      <c r="AL147" t="b">
        <f>AND($A147="x",NOT(ISBLANK('Daļu izvēle'!AI142)))</f>
        <v>0</v>
      </c>
      <c r="AM147" t="b">
        <f t="shared" si="17"/>
        <v>1</v>
      </c>
      <c r="AO147" s="56" t="b">
        <f>AND($A147="x",'Daļu izvēle'!AI142&lt;&gt;"",'Daļu izvēle'!AI142&lt;&gt;0)</f>
        <v>0</v>
      </c>
      <c r="AP147" s="56" t="b">
        <f t="shared" si="22"/>
        <v>0</v>
      </c>
      <c r="AQ147" s="56" t="b">
        <f t="shared" si="23"/>
        <v>1</v>
      </c>
    </row>
    <row r="148" spans="1:43" hidden="1" x14ac:dyDescent="0.3">
      <c r="A148" s="324" t="str">
        <f>SUBSTITUTE('Daļu izvēle'!A143,"0","")</f>
        <v/>
      </c>
      <c r="B148" s="365">
        <f>'Daļu izvēle'!B143</f>
        <v>135</v>
      </c>
      <c r="C148" s="365" t="str">
        <f>'Daļu izvēle'!C143</f>
        <v>Rietumvidzeme</v>
      </c>
      <c r="D148" s="366" t="str">
        <f>'Daļu izvēle'!D143</f>
        <v>Vēru</v>
      </c>
      <c r="E148" s="511">
        <f>'Daļu izvēle'!AI143</f>
        <v>0</v>
      </c>
      <c r="F148" s="511">
        <f>'Daļu izvēle'!AJ143</f>
        <v>0</v>
      </c>
      <c r="G148" s="131">
        <f>'Daļu izvēle'!AK143</f>
        <v>0</v>
      </c>
      <c r="H148" s="132">
        <f>'Daļu izvēle'!AL143</f>
        <v>0</v>
      </c>
      <c r="I148" s="343"/>
      <c r="J148" s="509">
        <f t="shared" si="18"/>
        <v>0</v>
      </c>
      <c r="K148" s="124" t="str">
        <f>IF($AO148,IF(AND($I148&lt;&gt;"",$I148&lt;&gt;0),ROUND(ROUND($I148,3)*Cenas!$B$50*Cenas!B$55,2),0),"")</f>
        <v/>
      </c>
      <c r="L148" s="124" t="str">
        <f>IF($AO148,IF(AND($I148&lt;&gt;"",$I148&lt;&gt;0),ROUND(ROUND($I148,3)*Cenas!$B$50*Cenas!C$55,2),0),"")</f>
        <v/>
      </c>
      <c r="M148" s="124" t="str">
        <f>IF($AO148,IF(AND($I148&lt;&gt;"",$I148&lt;&gt;0),ROUND(ROUND($I148,3)*Cenas!$B$50*Cenas!D$55,2),0),"")</f>
        <v/>
      </c>
      <c r="N148" s="124" t="str">
        <f>IF($AO148,IF(AND($I148&lt;&gt;"",$I148&lt;&gt;0),ROUND(ROUND($I148,3)*Cenas!$B$50*Cenas!E$55,2),0),"")</f>
        <v/>
      </c>
      <c r="O148" s="124" t="str">
        <f>IF($AO148,IF(AND($I148&lt;&gt;"",$I148&lt;&gt;0),ROUND(ROUND($I148,3)*Cenas!$B$50*Cenas!F$55,2),0),"")</f>
        <v/>
      </c>
      <c r="P148" s="124" t="str">
        <f>IF($AO148,IF(AND($I148&lt;&gt;"",$I148&lt;&gt;0),ROUND(ROUND($I148,3)*Cenas!$B$50*Cenas!G$55,2),0),"")</f>
        <v/>
      </c>
      <c r="Q148" s="124" t="str">
        <f>IF($AO148,IF(AND($I148&lt;&gt;"",$I148&lt;&gt;0),ROUND(ROUND($I148,3)*Cenas!$B$50*Cenas!H$55,2),0),"")</f>
        <v/>
      </c>
      <c r="R148" s="124" t="str">
        <f>IF($AO148,IF(AND($I148&lt;&gt;"",$I148&lt;&gt;0),ROUND(ROUND($I148,3)*Cenas!$B$50*Cenas!I$55,2),0),"")</f>
        <v/>
      </c>
      <c r="S148" s="124" t="str">
        <f>IF($AO148,IF(AND($I148&lt;&gt;"",$I148&lt;&gt;0),ROUND(ROUND($I148,3)*Cenas!$B$50*Cenas!J$55,2),0),"")</f>
        <v/>
      </c>
      <c r="T148" s="124" t="str">
        <f>IF($AO148,IF(AND($I148&lt;&gt;"",$I148&lt;&gt;0),ROUND(ROUND($I148,3)*Cenas!$B$50*Cenas!K$55,2),0),"")</f>
        <v/>
      </c>
      <c r="U148" s="124" t="str">
        <f>IF($AO148,IF(AND($I148&lt;&gt;"",$I148&lt;&gt;0),ROUND(ROUND($I148,3)*Cenas!$B$50*Cenas!L$55,2),0),"")</f>
        <v/>
      </c>
      <c r="V148" s="124" t="str">
        <f>IF($AO148,IF(AND($I148&lt;&gt;"",$I148&lt;&gt;0),ROUND(ROUND($I148,3)*Cenas!$B$50*Cenas!M$55,2),0),"")</f>
        <v/>
      </c>
      <c r="W148" s="124" t="str">
        <f>IF($AO148,IF(AND($I148&lt;&gt;"",$I148&lt;&gt;0),ROUND(ROUND($I148,3)*Cenas!$B$50*Cenas!N$55,2),0),"")</f>
        <v/>
      </c>
      <c r="X148" s="124" t="str">
        <f>IF($AO148,IF(AND($I148&lt;&gt;"",$I148&lt;&gt;0),ROUND(ROUND($I148,3)*Cenas!$B$50*Cenas!O$55,2),0),"")</f>
        <v/>
      </c>
      <c r="Y148" s="124" t="str">
        <f>IF($AO148,IF(AND($I148&lt;&gt;"",$I148&lt;&gt;0),ROUND(ROUND($I148,3)*Cenas!$B$50*Cenas!P$55,2),0),"")</f>
        <v/>
      </c>
      <c r="Z148" s="124" t="str">
        <f>IF($AO148,IF(AND($I148&lt;&gt;"",$I148&lt;&gt;0),ROUND(ROUND($I148,3)*Cenas!$B$50*Cenas!Q$55,2),0),"")</f>
        <v/>
      </c>
      <c r="AA148" s="124" t="str">
        <f>IF($AO148,IF(AND($I148&lt;&gt;"",$I148&lt;&gt;0),ROUND(ROUND($I148,3)*Cenas!$B$50*Cenas!R$55,2),0),"")</f>
        <v/>
      </c>
      <c r="AB148" s="124" t="str">
        <f>IF($AO148,IF(AND($I148&lt;&gt;"",$I148&lt;&gt;0),ROUND(ROUND($I148,3)*Cenas!$B$50*Cenas!S$55,2),0),"")</f>
        <v/>
      </c>
      <c r="AC148" s="124" t="str">
        <f>IF($AO148,IF(AND($I148&lt;&gt;"",$I148&lt;&gt;0),ROUND(ROUND($I148,3)*Cenas!$B$50*Cenas!T$55,2),0),"")</f>
        <v/>
      </c>
      <c r="AD148" s="124" t="str">
        <f>IF($AO148,IF(AND($I148&lt;&gt;"",$I148&lt;&gt;0),ROUND(ROUND($I148,3)*Cenas!$B$50*Cenas!U$55,2),0),"")</f>
        <v/>
      </c>
      <c r="AE148" s="124" t="str">
        <f>IF($AO148,IF(AND($I148&lt;&gt;"",$I148&lt;&gt;0),ROUND(ROUND($I148,3)*Cenas!$B$50*Cenas!V$55,2),0),"")</f>
        <v/>
      </c>
      <c r="AF148" s="147" t="str">
        <f>IF($AO148,IF(AND($I148&lt;&gt;"",$I148&lt;&gt;0),ROUND(ROUND($I148,3)*Cenas!$B$50*Cenas!W$55,2),0),"")</f>
        <v/>
      </c>
      <c r="AH148" t="b">
        <f t="shared" si="19"/>
        <v>1</v>
      </c>
      <c r="AI148" t="b">
        <f t="shared" si="20"/>
        <v>1</v>
      </c>
      <c r="AJ148" t="e">
        <f>OR(AND(AH148,AI148,#REF!&gt;=0.74*'Daļu izvēle'!J143),NOT(AL148))</f>
        <v>#REF!</v>
      </c>
      <c r="AK148" t="e">
        <f t="shared" si="21"/>
        <v>#REF!</v>
      </c>
      <c r="AL148" t="b">
        <f>AND($A148="x",NOT(ISBLANK('Daļu izvēle'!AI143)))</f>
        <v>0</v>
      </c>
      <c r="AM148" t="b">
        <f t="shared" si="17"/>
        <v>1</v>
      </c>
      <c r="AO148" s="56" t="b">
        <f>AND($A148="x",'Daļu izvēle'!AI143&lt;&gt;"",'Daļu izvēle'!AI143&lt;&gt;0)</f>
        <v>0</v>
      </c>
      <c r="AP148" s="56" t="b">
        <f t="shared" si="22"/>
        <v>0</v>
      </c>
      <c r="AQ148" s="56" t="b">
        <f t="shared" si="23"/>
        <v>1</v>
      </c>
    </row>
    <row r="149" spans="1:43" hidden="1" x14ac:dyDescent="0.3">
      <c r="A149" s="324" t="str">
        <f>SUBSTITUTE('Daļu izvēle'!A144,"0","")</f>
        <v/>
      </c>
      <c r="B149" s="365">
        <f>'Daļu izvēle'!B144</f>
        <v>136</v>
      </c>
      <c r="C149" s="365" t="str">
        <f>'Daļu izvēle'!C144</f>
        <v>Rietumvidzeme</v>
      </c>
      <c r="D149" s="366" t="str">
        <f>'Daļu izvēle'!D144</f>
        <v>Piebalgas</v>
      </c>
      <c r="E149" s="511">
        <f>'Daļu izvēle'!AI144</f>
        <v>0</v>
      </c>
      <c r="F149" s="511">
        <f>'Daļu izvēle'!AJ144</f>
        <v>0</v>
      </c>
      <c r="G149" s="131">
        <f>'Daļu izvēle'!AK144</f>
        <v>0</v>
      </c>
      <c r="H149" s="132">
        <f>'Daļu izvēle'!AL144</f>
        <v>0</v>
      </c>
      <c r="I149" s="343"/>
      <c r="J149" s="509">
        <f t="shared" si="18"/>
        <v>0</v>
      </c>
      <c r="K149" s="124" t="str">
        <f>IF($AO149,IF(AND($I149&lt;&gt;"",$I149&lt;&gt;0),ROUND(ROUND($I149,3)*Cenas!$B$50*Cenas!B$55,2),0),"")</f>
        <v/>
      </c>
      <c r="L149" s="124" t="str">
        <f>IF($AO149,IF(AND($I149&lt;&gt;"",$I149&lt;&gt;0),ROUND(ROUND($I149,3)*Cenas!$B$50*Cenas!C$55,2),0),"")</f>
        <v/>
      </c>
      <c r="M149" s="124" t="str">
        <f>IF($AO149,IF(AND($I149&lt;&gt;"",$I149&lt;&gt;0),ROUND(ROUND($I149,3)*Cenas!$B$50*Cenas!D$55,2),0),"")</f>
        <v/>
      </c>
      <c r="N149" s="124" t="str">
        <f>IF($AO149,IF(AND($I149&lt;&gt;"",$I149&lt;&gt;0),ROUND(ROUND($I149,3)*Cenas!$B$50*Cenas!E$55,2),0),"")</f>
        <v/>
      </c>
      <c r="O149" s="124" t="str">
        <f>IF($AO149,IF(AND($I149&lt;&gt;"",$I149&lt;&gt;0),ROUND(ROUND($I149,3)*Cenas!$B$50*Cenas!F$55,2),0),"")</f>
        <v/>
      </c>
      <c r="P149" s="124" t="str">
        <f>IF($AO149,IF(AND($I149&lt;&gt;"",$I149&lt;&gt;0),ROUND(ROUND($I149,3)*Cenas!$B$50*Cenas!G$55,2),0),"")</f>
        <v/>
      </c>
      <c r="Q149" s="124" t="str">
        <f>IF($AO149,IF(AND($I149&lt;&gt;"",$I149&lt;&gt;0),ROUND(ROUND($I149,3)*Cenas!$B$50*Cenas!H$55,2),0),"")</f>
        <v/>
      </c>
      <c r="R149" s="124" t="str">
        <f>IF($AO149,IF(AND($I149&lt;&gt;"",$I149&lt;&gt;0),ROUND(ROUND($I149,3)*Cenas!$B$50*Cenas!I$55,2),0),"")</f>
        <v/>
      </c>
      <c r="S149" s="124" t="str">
        <f>IF($AO149,IF(AND($I149&lt;&gt;"",$I149&lt;&gt;0),ROUND(ROUND($I149,3)*Cenas!$B$50*Cenas!J$55,2),0),"")</f>
        <v/>
      </c>
      <c r="T149" s="124" t="str">
        <f>IF($AO149,IF(AND($I149&lt;&gt;"",$I149&lt;&gt;0),ROUND(ROUND($I149,3)*Cenas!$B$50*Cenas!K$55,2),0),"")</f>
        <v/>
      </c>
      <c r="U149" s="124" t="str">
        <f>IF($AO149,IF(AND($I149&lt;&gt;"",$I149&lt;&gt;0),ROUND(ROUND($I149,3)*Cenas!$B$50*Cenas!L$55,2),0),"")</f>
        <v/>
      </c>
      <c r="V149" s="124" t="str">
        <f>IF($AO149,IF(AND($I149&lt;&gt;"",$I149&lt;&gt;0),ROUND(ROUND($I149,3)*Cenas!$B$50*Cenas!M$55,2),0),"")</f>
        <v/>
      </c>
      <c r="W149" s="124" t="str">
        <f>IF($AO149,IF(AND($I149&lt;&gt;"",$I149&lt;&gt;0),ROUND(ROUND($I149,3)*Cenas!$B$50*Cenas!N$55,2),0),"")</f>
        <v/>
      </c>
      <c r="X149" s="124" t="str">
        <f>IF($AO149,IF(AND($I149&lt;&gt;"",$I149&lt;&gt;0),ROUND(ROUND($I149,3)*Cenas!$B$50*Cenas!O$55,2),0),"")</f>
        <v/>
      </c>
      <c r="Y149" s="124" t="str">
        <f>IF($AO149,IF(AND($I149&lt;&gt;"",$I149&lt;&gt;0),ROUND(ROUND($I149,3)*Cenas!$B$50*Cenas!P$55,2),0),"")</f>
        <v/>
      </c>
      <c r="Z149" s="124" t="str">
        <f>IF($AO149,IF(AND($I149&lt;&gt;"",$I149&lt;&gt;0),ROUND(ROUND($I149,3)*Cenas!$B$50*Cenas!Q$55,2),0),"")</f>
        <v/>
      </c>
      <c r="AA149" s="124" t="str">
        <f>IF($AO149,IF(AND($I149&lt;&gt;"",$I149&lt;&gt;0),ROUND(ROUND($I149,3)*Cenas!$B$50*Cenas!R$55,2),0),"")</f>
        <v/>
      </c>
      <c r="AB149" s="124" t="str">
        <f>IF($AO149,IF(AND($I149&lt;&gt;"",$I149&lt;&gt;0),ROUND(ROUND($I149,3)*Cenas!$B$50*Cenas!S$55,2),0),"")</f>
        <v/>
      </c>
      <c r="AC149" s="124" t="str">
        <f>IF($AO149,IF(AND($I149&lt;&gt;"",$I149&lt;&gt;0),ROUND(ROUND($I149,3)*Cenas!$B$50*Cenas!T$55,2),0),"")</f>
        <v/>
      </c>
      <c r="AD149" s="124" t="str">
        <f>IF($AO149,IF(AND($I149&lt;&gt;"",$I149&lt;&gt;0),ROUND(ROUND($I149,3)*Cenas!$B$50*Cenas!U$55,2),0),"")</f>
        <v/>
      </c>
      <c r="AE149" s="124" t="str">
        <f>IF($AO149,IF(AND($I149&lt;&gt;"",$I149&lt;&gt;0),ROUND(ROUND($I149,3)*Cenas!$B$50*Cenas!V$55,2),0),"")</f>
        <v/>
      </c>
      <c r="AF149" s="147" t="str">
        <f>IF($AO149,IF(AND($I149&lt;&gt;"",$I149&lt;&gt;0),ROUND(ROUND($I149,3)*Cenas!$B$50*Cenas!W$55,2),0),"")</f>
        <v/>
      </c>
      <c r="AH149" t="b">
        <f t="shared" si="19"/>
        <v>1</v>
      </c>
      <c r="AI149" t="b">
        <f t="shared" si="20"/>
        <v>1</v>
      </c>
      <c r="AJ149" t="e">
        <f>OR(AND(AH149,AI149,#REF!&gt;=0.74*'Daļu izvēle'!J144),NOT(AL149))</f>
        <v>#REF!</v>
      </c>
      <c r="AK149" t="e">
        <f t="shared" si="21"/>
        <v>#REF!</v>
      </c>
      <c r="AL149" t="b">
        <f>AND($A149="x",NOT(ISBLANK('Daļu izvēle'!AI144)))</f>
        <v>0</v>
      </c>
      <c r="AM149" t="b">
        <f t="shared" si="17"/>
        <v>1</v>
      </c>
      <c r="AO149" s="56" t="b">
        <f>AND($A149="x",'Daļu izvēle'!AI144&lt;&gt;"",'Daļu izvēle'!AI144&lt;&gt;0)</f>
        <v>0</v>
      </c>
      <c r="AP149" s="56" t="b">
        <f t="shared" si="22"/>
        <v>0</v>
      </c>
      <c r="AQ149" s="56" t="b">
        <f t="shared" si="23"/>
        <v>1</v>
      </c>
    </row>
    <row r="150" spans="1:43" hidden="1" x14ac:dyDescent="0.3">
      <c r="A150" s="324" t="str">
        <f>SUBSTITUTE('Daļu izvēle'!A145,"0","")</f>
        <v/>
      </c>
      <c r="B150" s="365">
        <f>'Daļu izvēle'!B145</f>
        <v>137</v>
      </c>
      <c r="C150" s="365" t="str">
        <f>'Daļu izvēle'!C145</f>
        <v>Rietumvidzeme</v>
      </c>
      <c r="D150" s="366" t="str">
        <f>'Daļu izvēle'!D145</f>
        <v>Piebalgas</v>
      </c>
      <c r="E150" s="511">
        <f>'Daļu izvēle'!AI145</f>
        <v>0</v>
      </c>
      <c r="F150" s="511">
        <f>'Daļu izvēle'!AJ145</f>
        <v>0</v>
      </c>
      <c r="G150" s="131">
        <f>'Daļu izvēle'!AK145</f>
        <v>0</v>
      </c>
      <c r="H150" s="132">
        <f>'Daļu izvēle'!AL145</f>
        <v>0</v>
      </c>
      <c r="I150" s="343"/>
      <c r="J150" s="509">
        <f t="shared" si="18"/>
        <v>0</v>
      </c>
      <c r="K150" s="124" t="str">
        <f>IF($AO150,IF(AND($I150&lt;&gt;"",$I150&lt;&gt;0),ROUND(ROUND($I150,3)*Cenas!$B$50*Cenas!B$55,2),0),"")</f>
        <v/>
      </c>
      <c r="L150" s="124" t="str">
        <f>IF($AO150,IF(AND($I150&lt;&gt;"",$I150&lt;&gt;0),ROUND(ROUND($I150,3)*Cenas!$B$50*Cenas!C$55,2),0),"")</f>
        <v/>
      </c>
      <c r="M150" s="124" t="str">
        <f>IF($AO150,IF(AND($I150&lt;&gt;"",$I150&lt;&gt;0),ROUND(ROUND($I150,3)*Cenas!$B$50*Cenas!D$55,2),0),"")</f>
        <v/>
      </c>
      <c r="N150" s="124" t="str">
        <f>IF($AO150,IF(AND($I150&lt;&gt;"",$I150&lt;&gt;0),ROUND(ROUND($I150,3)*Cenas!$B$50*Cenas!E$55,2),0),"")</f>
        <v/>
      </c>
      <c r="O150" s="124" t="str">
        <f>IF($AO150,IF(AND($I150&lt;&gt;"",$I150&lt;&gt;0),ROUND(ROUND($I150,3)*Cenas!$B$50*Cenas!F$55,2),0),"")</f>
        <v/>
      </c>
      <c r="P150" s="124" t="str">
        <f>IF($AO150,IF(AND($I150&lt;&gt;"",$I150&lt;&gt;0),ROUND(ROUND($I150,3)*Cenas!$B$50*Cenas!G$55,2),0),"")</f>
        <v/>
      </c>
      <c r="Q150" s="124" t="str">
        <f>IF($AO150,IF(AND($I150&lt;&gt;"",$I150&lt;&gt;0),ROUND(ROUND($I150,3)*Cenas!$B$50*Cenas!H$55,2),0),"")</f>
        <v/>
      </c>
      <c r="R150" s="124" t="str">
        <f>IF($AO150,IF(AND($I150&lt;&gt;"",$I150&lt;&gt;0),ROUND(ROUND($I150,3)*Cenas!$B$50*Cenas!I$55,2),0),"")</f>
        <v/>
      </c>
      <c r="S150" s="124" t="str">
        <f>IF($AO150,IF(AND($I150&lt;&gt;"",$I150&lt;&gt;0),ROUND(ROUND($I150,3)*Cenas!$B$50*Cenas!J$55,2),0),"")</f>
        <v/>
      </c>
      <c r="T150" s="124" t="str">
        <f>IF($AO150,IF(AND($I150&lt;&gt;"",$I150&lt;&gt;0),ROUND(ROUND($I150,3)*Cenas!$B$50*Cenas!K$55,2),0),"")</f>
        <v/>
      </c>
      <c r="U150" s="124" t="str">
        <f>IF($AO150,IF(AND($I150&lt;&gt;"",$I150&lt;&gt;0),ROUND(ROUND($I150,3)*Cenas!$B$50*Cenas!L$55,2),0),"")</f>
        <v/>
      </c>
      <c r="V150" s="124" t="str">
        <f>IF($AO150,IF(AND($I150&lt;&gt;"",$I150&lt;&gt;0),ROUND(ROUND($I150,3)*Cenas!$B$50*Cenas!M$55,2),0),"")</f>
        <v/>
      </c>
      <c r="W150" s="124" t="str">
        <f>IF($AO150,IF(AND($I150&lt;&gt;"",$I150&lt;&gt;0),ROUND(ROUND($I150,3)*Cenas!$B$50*Cenas!N$55,2),0),"")</f>
        <v/>
      </c>
      <c r="X150" s="124" t="str">
        <f>IF($AO150,IF(AND($I150&lt;&gt;"",$I150&lt;&gt;0),ROUND(ROUND($I150,3)*Cenas!$B$50*Cenas!O$55,2),0),"")</f>
        <v/>
      </c>
      <c r="Y150" s="124" t="str">
        <f>IF($AO150,IF(AND($I150&lt;&gt;"",$I150&lt;&gt;0),ROUND(ROUND($I150,3)*Cenas!$B$50*Cenas!P$55,2),0),"")</f>
        <v/>
      </c>
      <c r="Z150" s="124" t="str">
        <f>IF($AO150,IF(AND($I150&lt;&gt;"",$I150&lt;&gt;0),ROUND(ROUND($I150,3)*Cenas!$B$50*Cenas!Q$55,2),0),"")</f>
        <v/>
      </c>
      <c r="AA150" s="124" t="str">
        <f>IF($AO150,IF(AND($I150&lt;&gt;"",$I150&lt;&gt;0),ROUND(ROUND($I150,3)*Cenas!$B$50*Cenas!R$55,2),0),"")</f>
        <v/>
      </c>
      <c r="AB150" s="124" t="str">
        <f>IF($AO150,IF(AND($I150&lt;&gt;"",$I150&lt;&gt;0),ROUND(ROUND($I150,3)*Cenas!$B$50*Cenas!S$55,2),0),"")</f>
        <v/>
      </c>
      <c r="AC150" s="124" t="str">
        <f>IF($AO150,IF(AND($I150&lt;&gt;"",$I150&lt;&gt;0),ROUND(ROUND($I150,3)*Cenas!$B$50*Cenas!T$55,2),0),"")</f>
        <v/>
      </c>
      <c r="AD150" s="124" t="str">
        <f>IF($AO150,IF(AND($I150&lt;&gt;"",$I150&lt;&gt;0),ROUND(ROUND($I150,3)*Cenas!$B$50*Cenas!U$55,2),0),"")</f>
        <v/>
      </c>
      <c r="AE150" s="124" t="str">
        <f>IF($AO150,IF(AND($I150&lt;&gt;"",$I150&lt;&gt;0),ROUND(ROUND($I150,3)*Cenas!$B$50*Cenas!V$55,2),0),"")</f>
        <v/>
      </c>
      <c r="AF150" s="147" t="str">
        <f>IF($AO150,IF(AND($I150&lt;&gt;"",$I150&lt;&gt;0),ROUND(ROUND($I150,3)*Cenas!$B$50*Cenas!W$55,2),0),"")</f>
        <v/>
      </c>
      <c r="AH150" t="b">
        <f t="shared" si="19"/>
        <v>1</v>
      </c>
      <c r="AI150" t="b">
        <f t="shared" si="20"/>
        <v>1</v>
      </c>
      <c r="AJ150" t="e">
        <f>OR(AND(AH150,AI150,#REF!&gt;=0.74*'Daļu izvēle'!J145),NOT(AL150))</f>
        <v>#REF!</v>
      </c>
      <c r="AK150" t="e">
        <f t="shared" si="21"/>
        <v>#REF!</v>
      </c>
      <c r="AL150" t="b">
        <f>AND($A150="x",NOT(ISBLANK('Daļu izvēle'!AI145)))</f>
        <v>0</v>
      </c>
      <c r="AM150" t="b">
        <f t="shared" si="17"/>
        <v>1</v>
      </c>
      <c r="AO150" s="56" t="b">
        <f>AND($A150="x",'Daļu izvēle'!AI145&lt;&gt;"",'Daļu izvēle'!AI145&lt;&gt;0)</f>
        <v>0</v>
      </c>
      <c r="AP150" s="56" t="b">
        <f t="shared" si="22"/>
        <v>0</v>
      </c>
      <c r="AQ150" s="56" t="b">
        <f t="shared" si="23"/>
        <v>1</v>
      </c>
    </row>
    <row r="151" spans="1:43" hidden="1" x14ac:dyDescent="0.3">
      <c r="A151" s="324" t="str">
        <f>SUBSTITUTE('Daļu izvēle'!A146,"0","")</f>
        <v/>
      </c>
      <c r="B151" s="365">
        <f>'Daļu izvēle'!B146</f>
        <v>138</v>
      </c>
      <c r="C151" s="365" t="str">
        <f>'Daļu izvēle'!C146</f>
        <v>Rietumvidzeme</v>
      </c>
      <c r="D151" s="366" t="str">
        <f>'Daļu izvēle'!D146</f>
        <v>Piebalgas</v>
      </c>
      <c r="E151" s="511">
        <f>'Daļu izvēle'!AI146</f>
        <v>0</v>
      </c>
      <c r="F151" s="511">
        <f>'Daļu izvēle'!AJ146</f>
        <v>0</v>
      </c>
      <c r="G151" s="131">
        <f>'Daļu izvēle'!AK146</f>
        <v>0</v>
      </c>
      <c r="H151" s="132">
        <f>'Daļu izvēle'!AL146</f>
        <v>0</v>
      </c>
      <c r="I151" s="343"/>
      <c r="J151" s="509">
        <f t="shared" si="18"/>
        <v>0</v>
      </c>
      <c r="K151" s="124" t="str">
        <f>IF($AO151,IF(AND($I151&lt;&gt;"",$I151&lt;&gt;0),ROUND(ROUND($I151,3)*Cenas!$B$50*Cenas!B$55,2),0),"")</f>
        <v/>
      </c>
      <c r="L151" s="124" t="str">
        <f>IF($AO151,IF(AND($I151&lt;&gt;"",$I151&lt;&gt;0),ROUND(ROUND($I151,3)*Cenas!$B$50*Cenas!C$55,2),0),"")</f>
        <v/>
      </c>
      <c r="M151" s="124" t="str">
        <f>IF($AO151,IF(AND($I151&lt;&gt;"",$I151&lt;&gt;0),ROUND(ROUND($I151,3)*Cenas!$B$50*Cenas!D$55,2),0),"")</f>
        <v/>
      </c>
      <c r="N151" s="124" t="str">
        <f>IF($AO151,IF(AND($I151&lt;&gt;"",$I151&lt;&gt;0),ROUND(ROUND($I151,3)*Cenas!$B$50*Cenas!E$55,2),0),"")</f>
        <v/>
      </c>
      <c r="O151" s="124" t="str">
        <f>IF($AO151,IF(AND($I151&lt;&gt;"",$I151&lt;&gt;0),ROUND(ROUND($I151,3)*Cenas!$B$50*Cenas!F$55,2),0),"")</f>
        <v/>
      </c>
      <c r="P151" s="124" t="str">
        <f>IF($AO151,IF(AND($I151&lt;&gt;"",$I151&lt;&gt;0),ROUND(ROUND($I151,3)*Cenas!$B$50*Cenas!G$55,2),0),"")</f>
        <v/>
      </c>
      <c r="Q151" s="124" t="str">
        <f>IF($AO151,IF(AND($I151&lt;&gt;"",$I151&lt;&gt;0),ROUND(ROUND($I151,3)*Cenas!$B$50*Cenas!H$55,2),0),"")</f>
        <v/>
      </c>
      <c r="R151" s="124" t="str">
        <f>IF($AO151,IF(AND($I151&lt;&gt;"",$I151&lt;&gt;0),ROUND(ROUND($I151,3)*Cenas!$B$50*Cenas!I$55,2),0),"")</f>
        <v/>
      </c>
      <c r="S151" s="124" t="str">
        <f>IF($AO151,IF(AND($I151&lt;&gt;"",$I151&lt;&gt;0),ROUND(ROUND($I151,3)*Cenas!$B$50*Cenas!J$55,2),0),"")</f>
        <v/>
      </c>
      <c r="T151" s="124" t="str">
        <f>IF($AO151,IF(AND($I151&lt;&gt;"",$I151&lt;&gt;0),ROUND(ROUND($I151,3)*Cenas!$B$50*Cenas!K$55,2),0),"")</f>
        <v/>
      </c>
      <c r="U151" s="124" t="str">
        <f>IF($AO151,IF(AND($I151&lt;&gt;"",$I151&lt;&gt;0),ROUND(ROUND($I151,3)*Cenas!$B$50*Cenas!L$55,2),0),"")</f>
        <v/>
      </c>
      <c r="V151" s="124" t="str">
        <f>IF($AO151,IF(AND($I151&lt;&gt;"",$I151&lt;&gt;0),ROUND(ROUND($I151,3)*Cenas!$B$50*Cenas!M$55,2),0),"")</f>
        <v/>
      </c>
      <c r="W151" s="124" t="str">
        <f>IF($AO151,IF(AND($I151&lt;&gt;"",$I151&lt;&gt;0),ROUND(ROUND($I151,3)*Cenas!$B$50*Cenas!N$55,2),0),"")</f>
        <v/>
      </c>
      <c r="X151" s="124" t="str">
        <f>IF($AO151,IF(AND($I151&lt;&gt;"",$I151&lt;&gt;0),ROUND(ROUND($I151,3)*Cenas!$B$50*Cenas!O$55,2),0),"")</f>
        <v/>
      </c>
      <c r="Y151" s="124" t="str">
        <f>IF($AO151,IF(AND($I151&lt;&gt;"",$I151&lt;&gt;0),ROUND(ROUND($I151,3)*Cenas!$B$50*Cenas!P$55,2),0),"")</f>
        <v/>
      </c>
      <c r="Z151" s="124" t="str">
        <f>IF($AO151,IF(AND($I151&lt;&gt;"",$I151&lt;&gt;0),ROUND(ROUND($I151,3)*Cenas!$B$50*Cenas!Q$55,2),0),"")</f>
        <v/>
      </c>
      <c r="AA151" s="124" t="str">
        <f>IF($AO151,IF(AND($I151&lt;&gt;"",$I151&lt;&gt;0),ROUND(ROUND($I151,3)*Cenas!$B$50*Cenas!R$55,2),0),"")</f>
        <v/>
      </c>
      <c r="AB151" s="124" t="str">
        <f>IF($AO151,IF(AND($I151&lt;&gt;"",$I151&lt;&gt;0),ROUND(ROUND($I151,3)*Cenas!$B$50*Cenas!S$55,2),0),"")</f>
        <v/>
      </c>
      <c r="AC151" s="124" t="str">
        <f>IF($AO151,IF(AND($I151&lt;&gt;"",$I151&lt;&gt;0),ROUND(ROUND($I151,3)*Cenas!$B$50*Cenas!T$55,2),0),"")</f>
        <v/>
      </c>
      <c r="AD151" s="124" t="str">
        <f>IF($AO151,IF(AND($I151&lt;&gt;"",$I151&lt;&gt;0),ROUND(ROUND($I151,3)*Cenas!$B$50*Cenas!U$55,2),0),"")</f>
        <v/>
      </c>
      <c r="AE151" s="124" t="str">
        <f>IF($AO151,IF(AND($I151&lt;&gt;"",$I151&lt;&gt;0),ROUND(ROUND($I151,3)*Cenas!$B$50*Cenas!V$55,2),0),"")</f>
        <v/>
      </c>
      <c r="AF151" s="147" t="str">
        <f>IF($AO151,IF(AND($I151&lt;&gt;"",$I151&lt;&gt;0),ROUND(ROUND($I151,3)*Cenas!$B$50*Cenas!W$55,2),0),"")</f>
        <v/>
      </c>
      <c r="AH151" t="b">
        <f t="shared" si="19"/>
        <v>1</v>
      </c>
      <c r="AI151" t="b">
        <f t="shared" si="20"/>
        <v>1</v>
      </c>
      <c r="AJ151" t="e">
        <f>OR(AND(AH151,AI151,#REF!&gt;=0.74*'Daļu izvēle'!J146),NOT(AL151))</f>
        <v>#REF!</v>
      </c>
      <c r="AK151" t="e">
        <f t="shared" si="21"/>
        <v>#REF!</v>
      </c>
      <c r="AL151" t="b">
        <f>AND($A151="x",NOT(ISBLANK('Daļu izvēle'!AI146)))</f>
        <v>0</v>
      </c>
      <c r="AM151" t="b">
        <f t="shared" si="17"/>
        <v>1</v>
      </c>
      <c r="AO151" s="56" t="b">
        <f>AND($A151="x",'Daļu izvēle'!AI146&lt;&gt;"",'Daļu izvēle'!AI146&lt;&gt;0)</f>
        <v>0</v>
      </c>
      <c r="AP151" s="56" t="b">
        <f t="shared" si="22"/>
        <v>0</v>
      </c>
      <c r="AQ151" s="56" t="b">
        <f t="shared" si="23"/>
        <v>1</v>
      </c>
    </row>
    <row r="152" spans="1:43" hidden="1" x14ac:dyDescent="0.3">
      <c r="A152" s="324" t="str">
        <f>SUBSTITUTE('Daļu izvēle'!A147,"0","")</f>
        <v/>
      </c>
      <c r="B152" s="365">
        <f>'Daļu izvēle'!B147</f>
        <v>139</v>
      </c>
      <c r="C152" s="365" t="str">
        <f>'Daļu izvēle'!C147</f>
        <v>Rietumvidzeme</v>
      </c>
      <c r="D152" s="366" t="str">
        <f>'Daļu izvēle'!D147</f>
        <v>Piebalgas</v>
      </c>
      <c r="E152" s="511">
        <f>'Daļu izvēle'!AI147</f>
        <v>0</v>
      </c>
      <c r="F152" s="511">
        <f>'Daļu izvēle'!AJ147</f>
        <v>0</v>
      </c>
      <c r="G152" s="131">
        <f>'Daļu izvēle'!AK147</f>
        <v>0</v>
      </c>
      <c r="H152" s="132">
        <f>'Daļu izvēle'!AL147</f>
        <v>0</v>
      </c>
      <c r="I152" s="343"/>
      <c r="J152" s="509">
        <f t="shared" si="18"/>
        <v>0</v>
      </c>
      <c r="K152" s="124" t="str">
        <f>IF($AO152,IF(AND($I152&lt;&gt;"",$I152&lt;&gt;0),ROUND(ROUND($I152,3)*Cenas!$B$50*Cenas!B$55,2),0),"")</f>
        <v/>
      </c>
      <c r="L152" s="124" t="str">
        <f>IF($AO152,IF(AND($I152&lt;&gt;"",$I152&lt;&gt;0),ROUND(ROUND($I152,3)*Cenas!$B$50*Cenas!C$55,2),0),"")</f>
        <v/>
      </c>
      <c r="M152" s="124" t="str">
        <f>IF($AO152,IF(AND($I152&lt;&gt;"",$I152&lt;&gt;0),ROUND(ROUND($I152,3)*Cenas!$B$50*Cenas!D$55,2),0),"")</f>
        <v/>
      </c>
      <c r="N152" s="124" t="str">
        <f>IF($AO152,IF(AND($I152&lt;&gt;"",$I152&lt;&gt;0),ROUND(ROUND($I152,3)*Cenas!$B$50*Cenas!E$55,2),0),"")</f>
        <v/>
      </c>
      <c r="O152" s="124" t="str">
        <f>IF($AO152,IF(AND($I152&lt;&gt;"",$I152&lt;&gt;0),ROUND(ROUND($I152,3)*Cenas!$B$50*Cenas!F$55,2),0),"")</f>
        <v/>
      </c>
      <c r="P152" s="124" t="str">
        <f>IF($AO152,IF(AND($I152&lt;&gt;"",$I152&lt;&gt;0),ROUND(ROUND($I152,3)*Cenas!$B$50*Cenas!G$55,2),0),"")</f>
        <v/>
      </c>
      <c r="Q152" s="124" t="str">
        <f>IF($AO152,IF(AND($I152&lt;&gt;"",$I152&lt;&gt;0),ROUND(ROUND($I152,3)*Cenas!$B$50*Cenas!H$55,2),0),"")</f>
        <v/>
      </c>
      <c r="R152" s="124" t="str">
        <f>IF($AO152,IF(AND($I152&lt;&gt;"",$I152&lt;&gt;0),ROUND(ROUND($I152,3)*Cenas!$B$50*Cenas!I$55,2),0),"")</f>
        <v/>
      </c>
      <c r="S152" s="124" t="str">
        <f>IF($AO152,IF(AND($I152&lt;&gt;"",$I152&lt;&gt;0),ROUND(ROUND($I152,3)*Cenas!$B$50*Cenas!J$55,2),0),"")</f>
        <v/>
      </c>
      <c r="T152" s="124" t="str">
        <f>IF($AO152,IF(AND($I152&lt;&gt;"",$I152&lt;&gt;0),ROUND(ROUND($I152,3)*Cenas!$B$50*Cenas!K$55,2),0),"")</f>
        <v/>
      </c>
      <c r="U152" s="124" t="str">
        <f>IF($AO152,IF(AND($I152&lt;&gt;"",$I152&lt;&gt;0),ROUND(ROUND($I152,3)*Cenas!$B$50*Cenas!L$55,2),0),"")</f>
        <v/>
      </c>
      <c r="V152" s="124" t="str">
        <f>IF($AO152,IF(AND($I152&lt;&gt;"",$I152&lt;&gt;0),ROUND(ROUND($I152,3)*Cenas!$B$50*Cenas!M$55,2),0),"")</f>
        <v/>
      </c>
      <c r="W152" s="124" t="str">
        <f>IF($AO152,IF(AND($I152&lt;&gt;"",$I152&lt;&gt;0),ROUND(ROUND($I152,3)*Cenas!$B$50*Cenas!N$55,2),0),"")</f>
        <v/>
      </c>
      <c r="X152" s="124" t="str">
        <f>IF($AO152,IF(AND($I152&lt;&gt;"",$I152&lt;&gt;0),ROUND(ROUND($I152,3)*Cenas!$B$50*Cenas!O$55,2),0),"")</f>
        <v/>
      </c>
      <c r="Y152" s="124" t="str">
        <f>IF($AO152,IF(AND($I152&lt;&gt;"",$I152&lt;&gt;0),ROUND(ROUND($I152,3)*Cenas!$B$50*Cenas!P$55,2),0),"")</f>
        <v/>
      </c>
      <c r="Z152" s="124" t="str">
        <f>IF($AO152,IF(AND($I152&lt;&gt;"",$I152&lt;&gt;0),ROUND(ROUND($I152,3)*Cenas!$B$50*Cenas!Q$55,2),0),"")</f>
        <v/>
      </c>
      <c r="AA152" s="124" t="str">
        <f>IF($AO152,IF(AND($I152&lt;&gt;"",$I152&lt;&gt;0),ROUND(ROUND($I152,3)*Cenas!$B$50*Cenas!R$55,2),0),"")</f>
        <v/>
      </c>
      <c r="AB152" s="124" t="str">
        <f>IF($AO152,IF(AND($I152&lt;&gt;"",$I152&lt;&gt;0),ROUND(ROUND($I152,3)*Cenas!$B$50*Cenas!S$55,2),0),"")</f>
        <v/>
      </c>
      <c r="AC152" s="124" t="str">
        <f>IF($AO152,IF(AND($I152&lt;&gt;"",$I152&lt;&gt;0),ROUND(ROUND($I152,3)*Cenas!$B$50*Cenas!T$55,2),0),"")</f>
        <v/>
      </c>
      <c r="AD152" s="124" t="str">
        <f>IF($AO152,IF(AND($I152&lt;&gt;"",$I152&lt;&gt;0),ROUND(ROUND($I152,3)*Cenas!$B$50*Cenas!U$55,2),0),"")</f>
        <v/>
      </c>
      <c r="AE152" s="124" t="str">
        <f>IF($AO152,IF(AND($I152&lt;&gt;"",$I152&lt;&gt;0),ROUND(ROUND($I152,3)*Cenas!$B$50*Cenas!V$55,2),0),"")</f>
        <v/>
      </c>
      <c r="AF152" s="147" t="str">
        <f>IF($AO152,IF(AND($I152&lt;&gt;"",$I152&lt;&gt;0),ROUND(ROUND($I152,3)*Cenas!$B$50*Cenas!W$55,2),0),"")</f>
        <v/>
      </c>
      <c r="AH152" t="b">
        <f t="shared" si="19"/>
        <v>1</v>
      </c>
      <c r="AI152" t="b">
        <f t="shared" si="20"/>
        <v>1</v>
      </c>
      <c r="AJ152" t="e">
        <f>OR(AND(AH152,AI152,#REF!&gt;=0.74*'Daļu izvēle'!J147),NOT(AL152))</f>
        <v>#REF!</v>
      </c>
      <c r="AK152" t="e">
        <f t="shared" si="21"/>
        <v>#REF!</v>
      </c>
      <c r="AL152" t="b">
        <f>AND($A152="x",NOT(ISBLANK('Daļu izvēle'!AI147)))</f>
        <v>0</v>
      </c>
      <c r="AM152" t="b">
        <f t="shared" si="17"/>
        <v>1</v>
      </c>
      <c r="AO152" s="56" t="b">
        <f>AND($A152="x",'Daļu izvēle'!AI147&lt;&gt;"",'Daļu izvēle'!AI147&lt;&gt;0)</f>
        <v>0</v>
      </c>
      <c r="AP152" s="56" t="b">
        <f t="shared" si="22"/>
        <v>0</v>
      </c>
      <c r="AQ152" s="56" t="b">
        <f t="shared" si="23"/>
        <v>1</v>
      </c>
    </row>
    <row r="153" spans="1:43" hidden="1" x14ac:dyDescent="0.3">
      <c r="A153" s="324" t="str">
        <f>SUBSTITUTE('Daļu izvēle'!A148,"0","")</f>
        <v/>
      </c>
      <c r="B153" s="365">
        <f>'Daļu izvēle'!B148</f>
        <v>140</v>
      </c>
      <c r="C153" s="365" t="str">
        <f>'Daļu izvēle'!C148</f>
        <v>Rietumvidzeme</v>
      </c>
      <c r="D153" s="366" t="str">
        <f>'Daļu izvēle'!D148</f>
        <v>Piebalgas</v>
      </c>
      <c r="E153" s="511">
        <f>'Daļu izvēle'!AI148</f>
        <v>0</v>
      </c>
      <c r="F153" s="511">
        <f>'Daļu izvēle'!AJ148</f>
        <v>0</v>
      </c>
      <c r="G153" s="131">
        <f>'Daļu izvēle'!AK148</f>
        <v>0</v>
      </c>
      <c r="H153" s="132">
        <f>'Daļu izvēle'!AL148</f>
        <v>0</v>
      </c>
      <c r="I153" s="343"/>
      <c r="J153" s="509">
        <f t="shared" si="18"/>
        <v>0</v>
      </c>
      <c r="K153" s="124" t="str">
        <f>IF($AO153,IF(AND($I153&lt;&gt;"",$I153&lt;&gt;0),ROUND(ROUND($I153,3)*Cenas!$B$50*Cenas!B$55,2),0),"")</f>
        <v/>
      </c>
      <c r="L153" s="124" t="str">
        <f>IF($AO153,IF(AND($I153&lt;&gt;"",$I153&lt;&gt;0),ROUND(ROUND($I153,3)*Cenas!$B$50*Cenas!C$55,2),0),"")</f>
        <v/>
      </c>
      <c r="M153" s="124" t="str">
        <f>IF($AO153,IF(AND($I153&lt;&gt;"",$I153&lt;&gt;0),ROUND(ROUND($I153,3)*Cenas!$B$50*Cenas!D$55,2),0),"")</f>
        <v/>
      </c>
      <c r="N153" s="124" t="str">
        <f>IF($AO153,IF(AND($I153&lt;&gt;"",$I153&lt;&gt;0),ROUND(ROUND($I153,3)*Cenas!$B$50*Cenas!E$55,2),0),"")</f>
        <v/>
      </c>
      <c r="O153" s="124" t="str">
        <f>IF($AO153,IF(AND($I153&lt;&gt;"",$I153&lt;&gt;0),ROUND(ROUND($I153,3)*Cenas!$B$50*Cenas!F$55,2),0),"")</f>
        <v/>
      </c>
      <c r="P153" s="124" t="str">
        <f>IF($AO153,IF(AND($I153&lt;&gt;"",$I153&lt;&gt;0),ROUND(ROUND($I153,3)*Cenas!$B$50*Cenas!G$55,2),0),"")</f>
        <v/>
      </c>
      <c r="Q153" s="124" t="str">
        <f>IF($AO153,IF(AND($I153&lt;&gt;"",$I153&lt;&gt;0),ROUND(ROUND($I153,3)*Cenas!$B$50*Cenas!H$55,2),0),"")</f>
        <v/>
      </c>
      <c r="R153" s="124" t="str">
        <f>IF($AO153,IF(AND($I153&lt;&gt;"",$I153&lt;&gt;0),ROUND(ROUND($I153,3)*Cenas!$B$50*Cenas!I$55,2),0),"")</f>
        <v/>
      </c>
      <c r="S153" s="124" t="str">
        <f>IF($AO153,IF(AND($I153&lt;&gt;"",$I153&lt;&gt;0),ROUND(ROUND($I153,3)*Cenas!$B$50*Cenas!J$55,2),0),"")</f>
        <v/>
      </c>
      <c r="T153" s="124" t="str">
        <f>IF($AO153,IF(AND($I153&lt;&gt;"",$I153&lt;&gt;0),ROUND(ROUND($I153,3)*Cenas!$B$50*Cenas!K$55,2),0),"")</f>
        <v/>
      </c>
      <c r="U153" s="124" t="str">
        <f>IF($AO153,IF(AND($I153&lt;&gt;"",$I153&lt;&gt;0),ROUND(ROUND($I153,3)*Cenas!$B$50*Cenas!L$55,2),0),"")</f>
        <v/>
      </c>
      <c r="V153" s="124" t="str">
        <f>IF($AO153,IF(AND($I153&lt;&gt;"",$I153&lt;&gt;0),ROUND(ROUND($I153,3)*Cenas!$B$50*Cenas!M$55,2),0),"")</f>
        <v/>
      </c>
      <c r="W153" s="124" t="str">
        <f>IF($AO153,IF(AND($I153&lt;&gt;"",$I153&lt;&gt;0),ROUND(ROUND($I153,3)*Cenas!$B$50*Cenas!N$55,2),0),"")</f>
        <v/>
      </c>
      <c r="X153" s="124" t="str">
        <f>IF($AO153,IF(AND($I153&lt;&gt;"",$I153&lt;&gt;0),ROUND(ROUND($I153,3)*Cenas!$B$50*Cenas!O$55,2),0),"")</f>
        <v/>
      </c>
      <c r="Y153" s="124" t="str">
        <f>IF($AO153,IF(AND($I153&lt;&gt;"",$I153&lt;&gt;0),ROUND(ROUND($I153,3)*Cenas!$B$50*Cenas!P$55,2),0),"")</f>
        <v/>
      </c>
      <c r="Z153" s="124" t="str">
        <f>IF($AO153,IF(AND($I153&lt;&gt;"",$I153&lt;&gt;0),ROUND(ROUND($I153,3)*Cenas!$B$50*Cenas!Q$55,2),0),"")</f>
        <v/>
      </c>
      <c r="AA153" s="124" t="str">
        <f>IF($AO153,IF(AND($I153&lt;&gt;"",$I153&lt;&gt;0),ROUND(ROUND($I153,3)*Cenas!$B$50*Cenas!R$55,2),0),"")</f>
        <v/>
      </c>
      <c r="AB153" s="124" t="str">
        <f>IF($AO153,IF(AND($I153&lt;&gt;"",$I153&lt;&gt;0),ROUND(ROUND($I153,3)*Cenas!$B$50*Cenas!S$55,2),0),"")</f>
        <v/>
      </c>
      <c r="AC153" s="124" t="str">
        <f>IF($AO153,IF(AND($I153&lt;&gt;"",$I153&lt;&gt;0),ROUND(ROUND($I153,3)*Cenas!$B$50*Cenas!T$55,2),0),"")</f>
        <v/>
      </c>
      <c r="AD153" s="124" t="str">
        <f>IF($AO153,IF(AND($I153&lt;&gt;"",$I153&lt;&gt;0),ROUND(ROUND($I153,3)*Cenas!$B$50*Cenas!U$55,2),0),"")</f>
        <v/>
      </c>
      <c r="AE153" s="124" t="str">
        <f>IF($AO153,IF(AND($I153&lt;&gt;"",$I153&lt;&gt;0),ROUND(ROUND($I153,3)*Cenas!$B$50*Cenas!V$55,2),0),"")</f>
        <v/>
      </c>
      <c r="AF153" s="147" t="str">
        <f>IF($AO153,IF(AND($I153&lt;&gt;"",$I153&lt;&gt;0),ROUND(ROUND($I153,3)*Cenas!$B$50*Cenas!W$55,2),0),"")</f>
        <v/>
      </c>
      <c r="AH153" t="b">
        <f t="shared" si="19"/>
        <v>1</v>
      </c>
      <c r="AI153" t="b">
        <f t="shared" si="20"/>
        <v>1</v>
      </c>
      <c r="AJ153" t="e">
        <f>OR(AND(AH153,AI153,#REF!&gt;=0.74*'Daļu izvēle'!J148),NOT(AL153))</f>
        <v>#REF!</v>
      </c>
      <c r="AK153" t="e">
        <f t="shared" si="21"/>
        <v>#REF!</v>
      </c>
      <c r="AL153" t="b">
        <f>AND($A153="x",NOT(ISBLANK('Daļu izvēle'!AI148)))</f>
        <v>0</v>
      </c>
      <c r="AM153" t="b">
        <f t="shared" si="17"/>
        <v>1</v>
      </c>
      <c r="AO153" s="56" t="b">
        <f>AND($A153="x",'Daļu izvēle'!AI148&lt;&gt;"",'Daļu izvēle'!AI148&lt;&gt;0)</f>
        <v>0</v>
      </c>
      <c r="AP153" s="56" t="b">
        <f t="shared" si="22"/>
        <v>0</v>
      </c>
      <c r="AQ153" s="56" t="b">
        <f t="shared" si="23"/>
        <v>1</v>
      </c>
    </row>
    <row r="154" spans="1:43" hidden="1" x14ac:dyDescent="0.3">
      <c r="A154" s="324" t="str">
        <f>SUBSTITUTE('Daļu izvēle'!A149,"0","")</f>
        <v/>
      </c>
      <c r="B154" s="365">
        <f>'Daļu izvēle'!B149</f>
        <v>141</v>
      </c>
      <c r="C154" s="365" t="str">
        <f>'Daļu izvēle'!C149</f>
        <v>Rietumvidzeme</v>
      </c>
      <c r="D154" s="366" t="str">
        <f>'Daļu izvēle'!D149</f>
        <v>Piebalgas</v>
      </c>
      <c r="E154" s="511">
        <f>'Daļu izvēle'!AI149</f>
        <v>0</v>
      </c>
      <c r="F154" s="511">
        <f>'Daļu izvēle'!AJ149</f>
        <v>0</v>
      </c>
      <c r="G154" s="131">
        <f>'Daļu izvēle'!AK149</f>
        <v>0</v>
      </c>
      <c r="H154" s="132">
        <f>'Daļu izvēle'!AL149</f>
        <v>0</v>
      </c>
      <c r="I154" s="343"/>
      <c r="J154" s="509">
        <f t="shared" si="18"/>
        <v>0</v>
      </c>
      <c r="K154" s="124" t="str">
        <f>IF($AO154,IF(AND($I154&lt;&gt;"",$I154&lt;&gt;0),ROUND(ROUND($I154,3)*Cenas!$B$50*Cenas!B$55,2),0),"")</f>
        <v/>
      </c>
      <c r="L154" s="124" t="str">
        <f>IF($AO154,IF(AND($I154&lt;&gt;"",$I154&lt;&gt;0),ROUND(ROUND($I154,3)*Cenas!$B$50*Cenas!C$55,2),0),"")</f>
        <v/>
      </c>
      <c r="M154" s="124" t="str">
        <f>IF($AO154,IF(AND($I154&lt;&gt;"",$I154&lt;&gt;0),ROUND(ROUND($I154,3)*Cenas!$B$50*Cenas!D$55,2),0),"")</f>
        <v/>
      </c>
      <c r="N154" s="124" t="str">
        <f>IF($AO154,IF(AND($I154&lt;&gt;"",$I154&lt;&gt;0),ROUND(ROUND($I154,3)*Cenas!$B$50*Cenas!E$55,2),0),"")</f>
        <v/>
      </c>
      <c r="O154" s="124" t="str">
        <f>IF($AO154,IF(AND($I154&lt;&gt;"",$I154&lt;&gt;0),ROUND(ROUND($I154,3)*Cenas!$B$50*Cenas!F$55,2),0),"")</f>
        <v/>
      </c>
      <c r="P154" s="124" t="str">
        <f>IF($AO154,IF(AND($I154&lt;&gt;"",$I154&lt;&gt;0),ROUND(ROUND($I154,3)*Cenas!$B$50*Cenas!G$55,2),0),"")</f>
        <v/>
      </c>
      <c r="Q154" s="124" t="str">
        <f>IF($AO154,IF(AND($I154&lt;&gt;"",$I154&lt;&gt;0),ROUND(ROUND($I154,3)*Cenas!$B$50*Cenas!H$55,2),0),"")</f>
        <v/>
      </c>
      <c r="R154" s="124" t="str">
        <f>IF($AO154,IF(AND($I154&lt;&gt;"",$I154&lt;&gt;0),ROUND(ROUND($I154,3)*Cenas!$B$50*Cenas!I$55,2),0),"")</f>
        <v/>
      </c>
      <c r="S154" s="124" t="str">
        <f>IF($AO154,IF(AND($I154&lt;&gt;"",$I154&lt;&gt;0),ROUND(ROUND($I154,3)*Cenas!$B$50*Cenas!J$55,2),0),"")</f>
        <v/>
      </c>
      <c r="T154" s="124" t="str">
        <f>IF($AO154,IF(AND($I154&lt;&gt;"",$I154&lt;&gt;0),ROUND(ROUND($I154,3)*Cenas!$B$50*Cenas!K$55,2),0),"")</f>
        <v/>
      </c>
      <c r="U154" s="124" t="str">
        <f>IF($AO154,IF(AND($I154&lt;&gt;"",$I154&lt;&gt;0),ROUND(ROUND($I154,3)*Cenas!$B$50*Cenas!L$55,2),0),"")</f>
        <v/>
      </c>
      <c r="V154" s="124" t="str">
        <f>IF($AO154,IF(AND($I154&lt;&gt;"",$I154&lt;&gt;0),ROUND(ROUND($I154,3)*Cenas!$B$50*Cenas!M$55,2),0),"")</f>
        <v/>
      </c>
      <c r="W154" s="124" t="str">
        <f>IF($AO154,IF(AND($I154&lt;&gt;"",$I154&lt;&gt;0),ROUND(ROUND($I154,3)*Cenas!$B$50*Cenas!N$55,2),0),"")</f>
        <v/>
      </c>
      <c r="X154" s="124" t="str">
        <f>IF($AO154,IF(AND($I154&lt;&gt;"",$I154&lt;&gt;0),ROUND(ROUND($I154,3)*Cenas!$B$50*Cenas!O$55,2),0),"")</f>
        <v/>
      </c>
      <c r="Y154" s="124" t="str">
        <f>IF($AO154,IF(AND($I154&lt;&gt;"",$I154&lt;&gt;0),ROUND(ROUND($I154,3)*Cenas!$B$50*Cenas!P$55,2),0),"")</f>
        <v/>
      </c>
      <c r="Z154" s="124" t="str">
        <f>IF($AO154,IF(AND($I154&lt;&gt;"",$I154&lt;&gt;0),ROUND(ROUND($I154,3)*Cenas!$B$50*Cenas!Q$55,2),0),"")</f>
        <v/>
      </c>
      <c r="AA154" s="124" t="str">
        <f>IF($AO154,IF(AND($I154&lt;&gt;"",$I154&lt;&gt;0),ROUND(ROUND($I154,3)*Cenas!$B$50*Cenas!R$55,2),0),"")</f>
        <v/>
      </c>
      <c r="AB154" s="124" t="str">
        <f>IF($AO154,IF(AND($I154&lt;&gt;"",$I154&lt;&gt;0),ROUND(ROUND($I154,3)*Cenas!$B$50*Cenas!S$55,2),0),"")</f>
        <v/>
      </c>
      <c r="AC154" s="124" t="str">
        <f>IF($AO154,IF(AND($I154&lt;&gt;"",$I154&lt;&gt;0),ROUND(ROUND($I154,3)*Cenas!$B$50*Cenas!T$55,2),0),"")</f>
        <v/>
      </c>
      <c r="AD154" s="124" t="str">
        <f>IF($AO154,IF(AND($I154&lt;&gt;"",$I154&lt;&gt;0),ROUND(ROUND($I154,3)*Cenas!$B$50*Cenas!U$55,2),0),"")</f>
        <v/>
      </c>
      <c r="AE154" s="124" t="str">
        <f>IF($AO154,IF(AND($I154&lt;&gt;"",$I154&lt;&gt;0),ROUND(ROUND($I154,3)*Cenas!$B$50*Cenas!V$55,2),0),"")</f>
        <v/>
      </c>
      <c r="AF154" s="147" t="str">
        <f>IF($AO154,IF(AND($I154&lt;&gt;"",$I154&lt;&gt;0),ROUND(ROUND($I154,3)*Cenas!$B$50*Cenas!W$55,2),0),"")</f>
        <v/>
      </c>
      <c r="AH154" t="b">
        <f t="shared" si="19"/>
        <v>1</v>
      </c>
      <c r="AI154" t="b">
        <f t="shared" si="20"/>
        <v>1</v>
      </c>
      <c r="AJ154" t="e">
        <f>OR(AND(AH154,AI154,#REF!&gt;=0.74*'Daļu izvēle'!J149),NOT(AL154))</f>
        <v>#REF!</v>
      </c>
      <c r="AK154" t="e">
        <f t="shared" si="21"/>
        <v>#REF!</v>
      </c>
      <c r="AL154" t="b">
        <f>AND($A154="x",NOT(ISBLANK('Daļu izvēle'!AI149)))</f>
        <v>0</v>
      </c>
      <c r="AM154" t="b">
        <f t="shared" si="17"/>
        <v>1</v>
      </c>
      <c r="AO154" s="56" t="b">
        <f>AND($A154="x",'Daļu izvēle'!AI149&lt;&gt;"",'Daļu izvēle'!AI149&lt;&gt;0)</f>
        <v>0</v>
      </c>
      <c r="AP154" s="56" t="b">
        <f t="shared" si="22"/>
        <v>0</v>
      </c>
      <c r="AQ154" s="56" t="b">
        <f t="shared" si="23"/>
        <v>1</v>
      </c>
    </row>
    <row r="155" spans="1:43" hidden="1" x14ac:dyDescent="0.3">
      <c r="A155" s="324" t="str">
        <f>SUBSTITUTE('Daļu izvēle'!A150,"0","")</f>
        <v/>
      </c>
      <c r="B155" s="365">
        <f>'Daļu izvēle'!B150</f>
        <v>142</v>
      </c>
      <c r="C155" s="365" t="str">
        <f>'Daļu izvēle'!C150</f>
        <v>Rietumvidzeme</v>
      </c>
      <c r="D155" s="366" t="str">
        <f>'Daļu izvēle'!D150</f>
        <v>Piebalgas</v>
      </c>
      <c r="E155" s="511">
        <f>'Daļu izvēle'!AI150</f>
        <v>0</v>
      </c>
      <c r="F155" s="511">
        <f>'Daļu izvēle'!AJ150</f>
        <v>0</v>
      </c>
      <c r="G155" s="131">
        <f>'Daļu izvēle'!AK150</f>
        <v>0</v>
      </c>
      <c r="H155" s="132">
        <f>'Daļu izvēle'!AL150</f>
        <v>0</v>
      </c>
      <c r="I155" s="343"/>
      <c r="J155" s="509">
        <f t="shared" si="18"/>
        <v>0</v>
      </c>
      <c r="K155" s="124" t="str">
        <f>IF($AO155,IF(AND($I155&lt;&gt;"",$I155&lt;&gt;0),ROUND(ROUND($I155,3)*Cenas!$B$50*Cenas!B$55,2),0),"")</f>
        <v/>
      </c>
      <c r="L155" s="124" t="str">
        <f>IF($AO155,IF(AND($I155&lt;&gt;"",$I155&lt;&gt;0),ROUND(ROUND($I155,3)*Cenas!$B$50*Cenas!C$55,2),0),"")</f>
        <v/>
      </c>
      <c r="M155" s="124" t="str">
        <f>IF($AO155,IF(AND($I155&lt;&gt;"",$I155&lt;&gt;0),ROUND(ROUND($I155,3)*Cenas!$B$50*Cenas!D$55,2),0),"")</f>
        <v/>
      </c>
      <c r="N155" s="124" t="str">
        <f>IF($AO155,IF(AND($I155&lt;&gt;"",$I155&lt;&gt;0),ROUND(ROUND($I155,3)*Cenas!$B$50*Cenas!E$55,2),0),"")</f>
        <v/>
      </c>
      <c r="O155" s="124" t="str">
        <f>IF($AO155,IF(AND($I155&lt;&gt;"",$I155&lt;&gt;0),ROUND(ROUND($I155,3)*Cenas!$B$50*Cenas!F$55,2),0),"")</f>
        <v/>
      </c>
      <c r="P155" s="124" t="str">
        <f>IF($AO155,IF(AND($I155&lt;&gt;"",$I155&lt;&gt;0),ROUND(ROUND($I155,3)*Cenas!$B$50*Cenas!G$55,2),0),"")</f>
        <v/>
      </c>
      <c r="Q155" s="124" t="str">
        <f>IF($AO155,IF(AND($I155&lt;&gt;"",$I155&lt;&gt;0),ROUND(ROUND($I155,3)*Cenas!$B$50*Cenas!H$55,2),0),"")</f>
        <v/>
      </c>
      <c r="R155" s="124" t="str">
        <f>IF($AO155,IF(AND($I155&lt;&gt;"",$I155&lt;&gt;0),ROUND(ROUND($I155,3)*Cenas!$B$50*Cenas!I$55,2),0),"")</f>
        <v/>
      </c>
      <c r="S155" s="124" t="str">
        <f>IF($AO155,IF(AND($I155&lt;&gt;"",$I155&lt;&gt;0),ROUND(ROUND($I155,3)*Cenas!$B$50*Cenas!J$55,2),0),"")</f>
        <v/>
      </c>
      <c r="T155" s="124" t="str">
        <f>IF($AO155,IF(AND($I155&lt;&gt;"",$I155&lt;&gt;0),ROUND(ROUND($I155,3)*Cenas!$B$50*Cenas!K$55,2),0),"")</f>
        <v/>
      </c>
      <c r="U155" s="124" t="str">
        <f>IF($AO155,IF(AND($I155&lt;&gt;"",$I155&lt;&gt;0),ROUND(ROUND($I155,3)*Cenas!$B$50*Cenas!L$55,2),0),"")</f>
        <v/>
      </c>
      <c r="V155" s="124" t="str">
        <f>IF($AO155,IF(AND($I155&lt;&gt;"",$I155&lt;&gt;0),ROUND(ROUND($I155,3)*Cenas!$B$50*Cenas!M$55,2),0),"")</f>
        <v/>
      </c>
      <c r="W155" s="124" t="str">
        <f>IF($AO155,IF(AND($I155&lt;&gt;"",$I155&lt;&gt;0),ROUND(ROUND($I155,3)*Cenas!$B$50*Cenas!N$55,2),0),"")</f>
        <v/>
      </c>
      <c r="X155" s="124" t="str">
        <f>IF($AO155,IF(AND($I155&lt;&gt;"",$I155&lt;&gt;0),ROUND(ROUND($I155,3)*Cenas!$B$50*Cenas!O$55,2),0),"")</f>
        <v/>
      </c>
      <c r="Y155" s="124" t="str">
        <f>IF($AO155,IF(AND($I155&lt;&gt;"",$I155&lt;&gt;0),ROUND(ROUND($I155,3)*Cenas!$B$50*Cenas!P$55,2),0),"")</f>
        <v/>
      </c>
      <c r="Z155" s="124" t="str">
        <f>IF($AO155,IF(AND($I155&lt;&gt;"",$I155&lt;&gt;0),ROUND(ROUND($I155,3)*Cenas!$B$50*Cenas!Q$55,2),0),"")</f>
        <v/>
      </c>
      <c r="AA155" s="124" t="str">
        <f>IF($AO155,IF(AND($I155&lt;&gt;"",$I155&lt;&gt;0),ROUND(ROUND($I155,3)*Cenas!$B$50*Cenas!R$55,2),0),"")</f>
        <v/>
      </c>
      <c r="AB155" s="124" t="str">
        <f>IF($AO155,IF(AND($I155&lt;&gt;"",$I155&lt;&gt;0),ROUND(ROUND($I155,3)*Cenas!$B$50*Cenas!S$55,2),0),"")</f>
        <v/>
      </c>
      <c r="AC155" s="124" t="str">
        <f>IF($AO155,IF(AND($I155&lt;&gt;"",$I155&lt;&gt;0),ROUND(ROUND($I155,3)*Cenas!$B$50*Cenas!T$55,2),0),"")</f>
        <v/>
      </c>
      <c r="AD155" s="124" t="str">
        <f>IF($AO155,IF(AND($I155&lt;&gt;"",$I155&lt;&gt;0),ROUND(ROUND($I155,3)*Cenas!$B$50*Cenas!U$55,2),0),"")</f>
        <v/>
      </c>
      <c r="AE155" s="124" t="str">
        <f>IF($AO155,IF(AND($I155&lt;&gt;"",$I155&lt;&gt;0),ROUND(ROUND($I155,3)*Cenas!$B$50*Cenas!V$55,2),0),"")</f>
        <v/>
      </c>
      <c r="AF155" s="147" t="str">
        <f>IF($AO155,IF(AND($I155&lt;&gt;"",$I155&lt;&gt;0),ROUND(ROUND($I155,3)*Cenas!$B$50*Cenas!W$55,2),0),"")</f>
        <v/>
      </c>
      <c r="AH155" t="b">
        <f t="shared" si="19"/>
        <v>1</v>
      </c>
      <c r="AI155" t="b">
        <f t="shared" si="20"/>
        <v>1</v>
      </c>
      <c r="AJ155" t="e">
        <f>OR(AND(AH155,AI155,#REF!&gt;=0.74*'Daļu izvēle'!J150),NOT(AL155))</f>
        <v>#REF!</v>
      </c>
      <c r="AK155" t="e">
        <f t="shared" si="21"/>
        <v>#REF!</v>
      </c>
      <c r="AL155" t="b">
        <f>AND($A155="x",NOT(ISBLANK('Daļu izvēle'!AI150)))</f>
        <v>0</v>
      </c>
      <c r="AM155" t="b">
        <f t="shared" si="17"/>
        <v>1</v>
      </c>
      <c r="AO155" s="56" t="b">
        <f>AND($A155="x",'Daļu izvēle'!AI150&lt;&gt;"",'Daļu izvēle'!AI150&lt;&gt;0)</f>
        <v>0</v>
      </c>
      <c r="AP155" s="56" t="b">
        <f t="shared" si="22"/>
        <v>0</v>
      </c>
      <c r="AQ155" s="56" t="b">
        <f t="shared" si="23"/>
        <v>1</v>
      </c>
    </row>
    <row r="156" spans="1:43" hidden="1" x14ac:dyDescent="0.3">
      <c r="A156" s="324" t="str">
        <f>SUBSTITUTE('Daļu izvēle'!A151,"0","")</f>
        <v/>
      </c>
      <c r="B156" s="365">
        <f>'Daļu izvēle'!B151</f>
        <v>143</v>
      </c>
      <c r="C156" s="365" t="str">
        <f>'Daļu izvēle'!C151</f>
        <v>Rietumvidzeme</v>
      </c>
      <c r="D156" s="366" t="str">
        <f>'Daļu izvēle'!D151</f>
        <v>Piebalgas</v>
      </c>
      <c r="E156" s="511">
        <f>'Daļu izvēle'!AI151</f>
        <v>0</v>
      </c>
      <c r="F156" s="511">
        <f>'Daļu izvēle'!AJ151</f>
        <v>0</v>
      </c>
      <c r="G156" s="131">
        <f>'Daļu izvēle'!AK151</f>
        <v>0</v>
      </c>
      <c r="H156" s="132">
        <f>'Daļu izvēle'!AL151</f>
        <v>0</v>
      </c>
      <c r="I156" s="343"/>
      <c r="J156" s="509">
        <f t="shared" si="18"/>
        <v>0</v>
      </c>
      <c r="K156" s="124" t="str">
        <f>IF($AO156,IF(AND($I156&lt;&gt;"",$I156&lt;&gt;0),ROUND(ROUND($I156,3)*Cenas!$B$50*Cenas!B$55,2),0),"")</f>
        <v/>
      </c>
      <c r="L156" s="124" t="str">
        <f>IF($AO156,IF(AND($I156&lt;&gt;"",$I156&lt;&gt;0),ROUND(ROUND($I156,3)*Cenas!$B$50*Cenas!C$55,2),0),"")</f>
        <v/>
      </c>
      <c r="M156" s="124" t="str">
        <f>IF($AO156,IF(AND($I156&lt;&gt;"",$I156&lt;&gt;0),ROUND(ROUND($I156,3)*Cenas!$B$50*Cenas!D$55,2),0),"")</f>
        <v/>
      </c>
      <c r="N156" s="124" t="str">
        <f>IF($AO156,IF(AND($I156&lt;&gt;"",$I156&lt;&gt;0),ROUND(ROUND($I156,3)*Cenas!$B$50*Cenas!E$55,2),0),"")</f>
        <v/>
      </c>
      <c r="O156" s="124" t="str">
        <f>IF($AO156,IF(AND($I156&lt;&gt;"",$I156&lt;&gt;0),ROUND(ROUND($I156,3)*Cenas!$B$50*Cenas!F$55,2),0),"")</f>
        <v/>
      </c>
      <c r="P156" s="124" t="str">
        <f>IF($AO156,IF(AND($I156&lt;&gt;"",$I156&lt;&gt;0),ROUND(ROUND($I156,3)*Cenas!$B$50*Cenas!G$55,2),0),"")</f>
        <v/>
      </c>
      <c r="Q156" s="124" t="str">
        <f>IF($AO156,IF(AND($I156&lt;&gt;"",$I156&lt;&gt;0),ROUND(ROUND($I156,3)*Cenas!$B$50*Cenas!H$55,2),0),"")</f>
        <v/>
      </c>
      <c r="R156" s="124" t="str">
        <f>IF($AO156,IF(AND($I156&lt;&gt;"",$I156&lt;&gt;0),ROUND(ROUND($I156,3)*Cenas!$B$50*Cenas!I$55,2),0),"")</f>
        <v/>
      </c>
      <c r="S156" s="124" t="str">
        <f>IF($AO156,IF(AND($I156&lt;&gt;"",$I156&lt;&gt;0),ROUND(ROUND($I156,3)*Cenas!$B$50*Cenas!J$55,2),0),"")</f>
        <v/>
      </c>
      <c r="T156" s="124" t="str">
        <f>IF($AO156,IF(AND($I156&lt;&gt;"",$I156&lt;&gt;0),ROUND(ROUND($I156,3)*Cenas!$B$50*Cenas!K$55,2),0),"")</f>
        <v/>
      </c>
      <c r="U156" s="124" t="str">
        <f>IF($AO156,IF(AND($I156&lt;&gt;"",$I156&lt;&gt;0),ROUND(ROUND($I156,3)*Cenas!$B$50*Cenas!L$55,2),0),"")</f>
        <v/>
      </c>
      <c r="V156" s="124" t="str">
        <f>IF($AO156,IF(AND($I156&lt;&gt;"",$I156&lt;&gt;0),ROUND(ROUND($I156,3)*Cenas!$B$50*Cenas!M$55,2),0),"")</f>
        <v/>
      </c>
      <c r="W156" s="124" t="str">
        <f>IF($AO156,IF(AND($I156&lt;&gt;"",$I156&lt;&gt;0),ROUND(ROUND($I156,3)*Cenas!$B$50*Cenas!N$55,2),0),"")</f>
        <v/>
      </c>
      <c r="X156" s="124" t="str">
        <f>IF($AO156,IF(AND($I156&lt;&gt;"",$I156&lt;&gt;0),ROUND(ROUND($I156,3)*Cenas!$B$50*Cenas!O$55,2),0),"")</f>
        <v/>
      </c>
      <c r="Y156" s="124" t="str">
        <f>IF($AO156,IF(AND($I156&lt;&gt;"",$I156&lt;&gt;0),ROUND(ROUND($I156,3)*Cenas!$B$50*Cenas!P$55,2),0),"")</f>
        <v/>
      </c>
      <c r="Z156" s="124" t="str">
        <f>IF($AO156,IF(AND($I156&lt;&gt;"",$I156&lt;&gt;0),ROUND(ROUND($I156,3)*Cenas!$B$50*Cenas!Q$55,2),0),"")</f>
        <v/>
      </c>
      <c r="AA156" s="124" t="str">
        <f>IF($AO156,IF(AND($I156&lt;&gt;"",$I156&lt;&gt;0),ROUND(ROUND($I156,3)*Cenas!$B$50*Cenas!R$55,2),0),"")</f>
        <v/>
      </c>
      <c r="AB156" s="124" t="str">
        <f>IF($AO156,IF(AND($I156&lt;&gt;"",$I156&lt;&gt;0),ROUND(ROUND($I156,3)*Cenas!$B$50*Cenas!S$55,2),0),"")</f>
        <v/>
      </c>
      <c r="AC156" s="124" t="str">
        <f>IF($AO156,IF(AND($I156&lt;&gt;"",$I156&lt;&gt;0),ROUND(ROUND($I156,3)*Cenas!$B$50*Cenas!T$55,2),0),"")</f>
        <v/>
      </c>
      <c r="AD156" s="124" t="str">
        <f>IF($AO156,IF(AND($I156&lt;&gt;"",$I156&lt;&gt;0),ROUND(ROUND($I156,3)*Cenas!$B$50*Cenas!U$55,2),0),"")</f>
        <v/>
      </c>
      <c r="AE156" s="124" t="str">
        <f>IF($AO156,IF(AND($I156&lt;&gt;"",$I156&lt;&gt;0),ROUND(ROUND($I156,3)*Cenas!$B$50*Cenas!V$55,2),0),"")</f>
        <v/>
      </c>
      <c r="AF156" s="147" t="str">
        <f>IF($AO156,IF(AND($I156&lt;&gt;"",$I156&lt;&gt;0),ROUND(ROUND($I156,3)*Cenas!$B$50*Cenas!W$55,2),0),"")</f>
        <v/>
      </c>
      <c r="AH156" t="b">
        <f t="shared" si="19"/>
        <v>1</v>
      </c>
      <c r="AI156" t="b">
        <f t="shared" si="20"/>
        <v>1</v>
      </c>
      <c r="AJ156" t="e">
        <f>OR(AND(AH156,AI156,#REF!&gt;=0.74*'Daļu izvēle'!J151),NOT(AL156))</f>
        <v>#REF!</v>
      </c>
      <c r="AK156" t="e">
        <f t="shared" si="21"/>
        <v>#REF!</v>
      </c>
      <c r="AL156" t="b">
        <f>AND($A156="x",NOT(ISBLANK('Daļu izvēle'!AI151)))</f>
        <v>0</v>
      </c>
      <c r="AM156" t="b">
        <f t="shared" si="17"/>
        <v>1</v>
      </c>
      <c r="AO156" s="56" t="b">
        <f>AND($A156="x",'Daļu izvēle'!AI151&lt;&gt;"",'Daļu izvēle'!AI151&lt;&gt;0)</f>
        <v>0</v>
      </c>
      <c r="AP156" s="56" t="b">
        <f t="shared" si="22"/>
        <v>0</v>
      </c>
      <c r="AQ156" s="56" t="b">
        <f t="shared" si="23"/>
        <v>1</v>
      </c>
    </row>
    <row r="157" spans="1:43" hidden="1" x14ac:dyDescent="0.3">
      <c r="A157" s="324" t="str">
        <f>SUBSTITUTE('Daļu izvēle'!A152,"0","")</f>
        <v/>
      </c>
      <c r="B157" s="365">
        <f>'Daļu izvēle'!B152</f>
        <v>144</v>
      </c>
      <c r="C157" s="365" t="str">
        <f>'Daļu izvēle'!C152</f>
        <v>Vidusdaugava</v>
      </c>
      <c r="D157" s="366" t="str">
        <f>'Daļu izvēle'!D152</f>
        <v xml:space="preserve">Bauskas </v>
      </c>
      <c r="E157" s="511">
        <f>'Daļu izvēle'!AI152</f>
        <v>0</v>
      </c>
      <c r="F157" s="511">
        <f>'Daļu izvēle'!AJ152</f>
        <v>0</v>
      </c>
      <c r="G157" s="131">
        <f>'Daļu izvēle'!AK152</f>
        <v>0</v>
      </c>
      <c r="H157" s="132">
        <f>'Daļu izvēle'!AL152</f>
        <v>0</v>
      </c>
      <c r="I157" s="343"/>
      <c r="J157" s="509">
        <f t="shared" si="18"/>
        <v>0</v>
      </c>
      <c r="K157" s="124" t="str">
        <f>IF($AO157,IF(AND($I157&lt;&gt;"",$I157&lt;&gt;0),ROUND(ROUND($I157,3)*Cenas!$B$50*Cenas!B$55,2),0),"")</f>
        <v/>
      </c>
      <c r="L157" s="124" t="str">
        <f>IF($AO157,IF(AND($I157&lt;&gt;"",$I157&lt;&gt;0),ROUND(ROUND($I157,3)*Cenas!$B$50*Cenas!C$55,2),0),"")</f>
        <v/>
      </c>
      <c r="M157" s="124" t="str">
        <f>IF($AO157,IF(AND($I157&lt;&gt;"",$I157&lt;&gt;0),ROUND(ROUND($I157,3)*Cenas!$B$50*Cenas!D$55,2),0),"")</f>
        <v/>
      </c>
      <c r="N157" s="124" t="str">
        <f>IF($AO157,IF(AND($I157&lt;&gt;"",$I157&lt;&gt;0),ROUND(ROUND($I157,3)*Cenas!$B$50*Cenas!E$55,2),0),"")</f>
        <v/>
      </c>
      <c r="O157" s="124" t="str">
        <f>IF($AO157,IF(AND($I157&lt;&gt;"",$I157&lt;&gt;0),ROUND(ROUND($I157,3)*Cenas!$B$50*Cenas!F$55,2),0),"")</f>
        <v/>
      </c>
      <c r="P157" s="124" t="str">
        <f>IF($AO157,IF(AND($I157&lt;&gt;"",$I157&lt;&gt;0),ROUND(ROUND($I157,3)*Cenas!$B$50*Cenas!G$55,2),0),"")</f>
        <v/>
      </c>
      <c r="Q157" s="124" t="str">
        <f>IF($AO157,IF(AND($I157&lt;&gt;"",$I157&lt;&gt;0),ROUND(ROUND($I157,3)*Cenas!$B$50*Cenas!H$55,2),0),"")</f>
        <v/>
      </c>
      <c r="R157" s="124" t="str">
        <f>IF($AO157,IF(AND($I157&lt;&gt;"",$I157&lt;&gt;0),ROUND(ROUND($I157,3)*Cenas!$B$50*Cenas!I$55,2),0),"")</f>
        <v/>
      </c>
      <c r="S157" s="124" t="str">
        <f>IF($AO157,IF(AND($I157&lt;&gt;"",$I157&lt;&gt;0),ROUND(ROUND($I157,3)*Cenas!$B$50*Cenas!J$55,2),0),"")</f>
        <v/>
      </c>
      <c r="T157" s="124" t="str">
        <f>IF($AO157,IF(AND($I157&lt;&gt;"",$I157&lt;&gt;0),ROUND(ROUND($I157,3)*Cenas!$B$50*Cenas!K$55,2),0),"")</f>
        <v/>
      </c>
      <c r="U157" s="124" t="str">
        <f>IF($AO157,IF(AND($I157&lt;&gt;"",$I157&lt;&gt;0),ROUND(ROUND($I157,3)*Cenas!$B$50*Cenas!L$55,2),0),"")</f>
        <v/>
      </c>
      <c r="V157" s="124" t="str">
        <f>IF($AO157,IF(AND($I157&lt;&gt;"",$I157&lt;&gt;0),ROUND(ROUND($I157,3)*Cenas!$B$50*Cenas!M$55,2),0),"")</f>
        <v/>
      </c>
      <c r="W157" s="124" t="str">
        <f>IF($AO157,IF(AND($I157&lt;&gt;"",$I157&lt;&gt;0),ROUND(ROUND($I157,3)*Cenas!$B$50*Cenas!N$55,2),0),"")</f>
        <v/>
      </c>
      <c r="X157" s="124" t="str">
        <f>IF($AO157,IF(AND($I157&lt;&gt;"",$I157&lt;&gt;0),ROUND(ROUND($I157,3)*Cenas!$B$50*Cenas!O$55,2),0),"")</f>
        <v/>
      </c>
      <c r="Y157" s="124" t="str">
        <f>IF($AO157,IF(AND($I157&lt;&gt;"",$I157&lt;&gt;0),ROUND(ROUND($I157,3)*Cenas!$B$50*Cenas!P$55,2),0),"")</f>
        <v/>
      </c>
      <c r="Z157" s="124" t="str">
        <f>IF($AO157,IF(AND($I157&lt;&gt;"",$I157&lt;&gt;0),ROUND(ROUND($I157,3)*Cenas!$B$50*Cenas!Q$55,2),0),"")</f>
        <v/>
      </c>
      <c r="AA157" s="124" t="str">
        <f>IF($AO157,IF(AND($I157&lt;&gt;"",$I157&lt;&gt;0),ROUND(ROUND($I157,3)*Cenas!$B$50*Cenas!R$55,2),0),"")</f>
        <v/>
      </c>
      <c r="AB157" s="124" t="str">
        <f>IF($AO157,IF(AND($I157&lt;&gt;"",$I157&lt;&gt;0),ROUND(ROUND($I157,3)*Cenas!$B$50*Cenas!S$55,2),0),"")</f>
        <v/>
      </c>
      <c r="AC157" s="124" t="str">
        <f>IF($AO157,IF(AND($I157&lt;&gt;"",$I157&lt;&gt;0),ROUND(ROUND($I157,3)*Cenas!$B$50*Cenas!T$55,2),0),"")</f>
        <v/>
      </c>
      <c r="AD157" s="124" t="str">
        <f>IF($AO157,IF(AND($I157&lt;&gt;"",$I157&lt;&gt;0),ROUND(ROUND($I157,3)*Cenas!$B$50*Cenas!U$55,2),0),"")</f>
        <v/>
      </c>
      <c r="AE157" s="124" t="str">
        <f>IF($AO157,IF(AND($I157&lt;&gt;"",$I157&lt;&gt;0),ROUND(ROUND($I157,3)*Cenas!$B$50*Cenas!V$55,2),0),"")</f>
        <v/>
      </c>
      <c r="AF157" s="147" t="str">
        <f>IF($AO157,IF(AND($I157&lt;&gt;"",$I157&lt;&gt;0),ROUND(ROUND($I157,3)*Cenas!$B$50*Cenas!W$55,2),0),"")</f>
        <v/>
      </c>
      <c r="AH157" t="b">
        <f t="shared" si="19"/>
        <v>1</v>
      </c>
      <c r="AI157" t="b">
        <f t="shared" si="20"/>
        <v>1</v>
      </c>
      <c r="AJ157" t="e">
        <f>OR(AND(AH157,AI157,#REF!&gt;=0.74*'Daļu izvēle'!J152),NOT(AL157))</f>
        <v>#REF!</v>
      </c>
      <c r="AK157" t="e">
        <f t="shared" si="21"/>
        <v>#REF!</v>
      </c>
      <c r="AL157" t="b">
        <f>AND($A157="x",NOT(ISBLANK('Daļu izvēle'!AI152)))</f>
        <v>0</v>
      </c>
      <c r="AM157" t="b">
        <f t="shared" si="17"/>
        <v>1</v>
      </c>
      <c r="AO157" s="56" t="b">
        <f>AND($A157="x",'Daļu izvēle'!AI152&lt;&gt;"",'Daļu izvēle'!AI152&lt;&gt;0)</f>
        <v>0</v>
      </c>
      <c r="AP157" s="56" t="b">
        <f t="shared" si="22"/>
        <v>0</v>
      </c>
      <c r="AQ157" s="56" t="b">
        <f t="shared" si="23"/>
        <v>1</v>
      </c>
    </row>
    <row r="158" spans="1:43" hidden="1" x14ac:dyDescent="0.3">
      <c r="A158" s="324" t="str">
        <f>SUBSTITUTE('Daļu izvēle'!A153,"0","")</f>
        <v/>
      </c>
      <c r="B158" s="365">
        <f>'Daļu izvēle'!B153</f>
        <v>145</v>
      </c>
      <c r="C158" s="365" t="str">
        <f>'Daļu izvēle'!C153</f>
        <v>Vidusdaugava</v>
      </c>
      <c r="D158" s="366" t="str">
        <f>'Daļu izvēle'!D153</f>
        <v xml:space="preserve">Bauskas </v>
      </c>
      <c r="E158" s="511">
        <f>'Daļu izvēle'!AI153</f>
        <v>0</v>
      </c>
      <c r="F158" s="511">
        <f>'Daļu izvēle'!AJ153</f>
        <v>0</v>
      </c>
      <c r="G158" s="131">
        <f>'Daļu izvēle'!AK153</f>
        <v>0</v>
      </c>
      <c r="H158" s="132">
        <f>'Daļu izvēle'!AL153</f>
        <v>0</v>
      </c>
      <c r="I158" s="343"/>
      <c r="J158" s="509">
        <f t="shared" si="18"/>
        <v>0</v>
      </c>
      <c r="K158" s="124" t="str">
        <f>IF($AO158,IF(AND($I158&lt;&gt;"",$I158&lt;&gt;0),ROUND(ROUND($I158,3)*Cenas!$B$50*Cenas!B$55,2),0),"")</f>
        <v/>
      </c>
      <c r="L158" s="124" t="str">
        <f>IF($AO158,IF(AND($I158&lt;&gt;"",$I158&lt;&gt;0),ROUND(ROUND($I158,3)*Cenas!$B$50*Cenas!C$55,2),0),"")</f>
        <v/>
      </c>
      <c r="M158" s="124" t="str">
        <f>IF($AO158,IF(AND($I158&lt;&gt;"",$I158&lt;&gt;0),ROUND(ROUND($I158,3)*Cenas!$B$50*Cenas!D$55,2),0),"")</f>
        <v/>
      </c>
      <c r="N158" s="124" t="str">
        <f>IF($AO158,IF(AND($I158&lt;&gt;"",$I158&lt;&gt;0),ROUND(ROUND($I158,3)*Cenas!$B$50*Cenas!E$55,2),0),"")</f>
        <v/>
      </c>
      <c r="O158" s="124" t="str">
        <f>IF($AO158,IF(AND($I158&lt;&gt;"",$I158&lt;&gt;0),ROUND(ROUND($I158,3)*Cenas!$B$50*Cenas!F$55,2),0),"")</f>
        <v/>
      </c>
      <c r="P158" s="124" t="str">
        <f>IF($AO158,IF(AND($I158&lt;&gt;"",$I158&lt;&gt;0),ROUND(ROUND($I158,3)*Cenas!$B$50*Cenas!G$55,2),0),"")</f>
        <v/>
      </c>
      <c r="Q158" s="124" t="str">
        <f>IF($AO158,IF(AND($I158&lt;&gt;"",$I158&lt;&gt;0),ROUND(ROUND($I158,3)*Cenas!$B$50*Cenas!H$55,2),0),"")</f>
        <v/>
      </c>
      <c r="R158" s="124" t="str">
        <f>IF($AO158,IF(AND($I158&lt;&gt;"",$I158&lt;&gt;0),ROUND(ROUND($I158,3)*Cenas!$B$50*Cenas!I$55,2),0),"")</f>
        <v/>
      </c>
      <c r="S158" s="124" t="str">
        <f>IF($AO158,IF(AND($I158&lt;&gt;"",$I158&lt;&gt;0),ROUND(ROUND($I158,3)*Cenas!$B$50*Cenas!J$55,2),0),"")</f>
        <v/>
      </c>
      <c r="T158" s="124" t="str">
        <f>IF($AO158,IF(AND($I158&lt;&gt;"",$I158&lt;&gt;0),ROUND(ROUND($I158,3)*Cenas!$B$50*Cenas!K$55,2),0),"")</f>
        <v/>
      </c>
      <c r="U158" s="124" t="str">
        <f>IF($AO158,IF(AND($I158&lt;&gt;"",$I158&lt;&gt;0),ROUND(ROUND($I158,3)*Cenas!$B$50*Cenas!L$55,2),0),"")</f>
        <v/>
      </c>
      <c r="V158" s="124" t="str">
        <f>IF($AO158,IF(AND($I158&lt;&gt;"",$I158&lt;&gt;0),ROUND(ROUND($I158,3)*Cenas!$B$50*Cenas!M$55,2),0),"")</f>
        <v/>
      </c>
      <c r="W158" s="124" t="str">
        <f>IF($AO158,IF(AND($I158&lt;&gt;"",$I158&lt;&gt;0),ROUND(ROUND($I158,3)*Cenas!$B$50*Cenas!N$55,2),0),"")</f>
        <v/>
      </c>
      <c r="X158" s="124" t="str">
        <f>IF($AO158,IF(AND($I158&lt;&gt;"",$I158&lt;&gt;0),ROUND(ROUND($I158,3)*Cenas!$B$50*Cenas!O$55,2),0),"")</f>
        <v/>
      </c>
      <c r="Y158" s="124" t="str">
        <f>IF($AO158,IF(AND($I158&lt;&gt;"",$I158&lt;&gt;0),ROUND(ROUND($I158,3)*Cenas!$B$50*Cenas!P$55,2),0),"")</f>
        <v/>
      </c>
      <c r="Z158" s="124" t="str">
        <f>IF($AO158,IF(AND($I158&lt;&gt;"",$I158&lt;&gt;0),ROUND(ROUND($I158,3)*Cenas!$B$50*Cenas!Q$55,2),0),"")</f>
        <v/>
      </c>
      <c r="AA158" s="124" t="str">
        <f>IF($AO158,IF(AND($I158&lt;&gt;"",$I158&lt;&gt;0),ROUND(ROUND($I158,3)*Cenas!$B$50*Cenas!R$55,2),0),"")</f>
        <v/>
      </c>
      <c r="AB158" s="124" t="str">
        <f>IF($AO158,IF(AND($I158&lt;&gt;"",$I158&lt;&gt;0),ROUND(ROUND($I158,3)*Cenas!$B$50*Cenas!S$55,2),0),"")</f>
        <v/>
      </c>
      <c r="AC158" s="124" t="str">
        <f>IF($AO158,IF(AND($I158&lt;&gt;"",$I158&lt;&gt;0),ROUND(ROUND($I158,3)*Cenas!$B$50*Cenas!T$55,2),0),"")</f>
        <v/>
      </c>
      <c r="AD158" s="124" t="str">
        <f>IF($AO158,IF(AND($I158&lt;&gt;"",$I158&lt;&gt;0),ROUND(ROUND($I158,3)*Cenas!$B$50*Cenas!U$55,2),0),"")</f>
        <v/>
      </c>
      <c r="AE158" s="124" t="str">
        <f>IF($AO158,IF(AND($I158&lt;&gt;"",$I158&lt;&gt;0),ROUND(ROUND($I158,3)*Cenas!$B$50*Cenas!V$55,2),0),"")</f>
        <v/>
      </c>
      <c r="AF158" s="147" t="str">
        <f>IF($AO158,IF(AND($I158&lt;&gt;"",$I158&lt;&gt;0),ROUND(ROUND($I158,3)*Cenas!$B$50*Cenas!W$55,2),0),"")</f>
        <v/>
      </c>
      <c r="AH158" t="b">
        <f t="shared" si="19"/>
        <v>1</v>
      </c>
      <c r="AI158" t="b">
        <f t="shared" si="20"/>
        <v>1</v>
      </c>
      <c r="AJ158" t="e">
        <f>OR(AND(AH158,AI158,#REF!&gt;=0.74*'Daļu izvēle'!J153),NOT(AL158))</f>
        <v>#REF!</v>
      </c>
      <c r="AK158" t="e">
        <f t="shared" si="21"/>
        <v>#REF!</v>
      </c>
      <c r="AL158" t="b">
        <f>AND($A158="x",NOT(ISBLANK('Daļu izvēle'!AI153)))</f>
        <v>0</v>
      </c>
      <c r="AM158" t="b">
        <f t="shared" si="17"/>
        <v>1</v>
      </c>
      <c r="AO158" s="56" t="b">
        <f>AND($A158="x",'Daļu izvēle'!AI153&lt;&gt;"",'Daļu izvēle'!AI153&lt;&gt;0)</f>
        <v>0</v>
      </c>
      <c r="AP158" s="56" t="b">
        <f t="shared" si="22"/>
        <v>0</v>
      </c>
      <c r="AQ158" s="56" t="b">
        <f t="shared" si="23"/>
        <v>1</v>
      </c>
    </row>
    <row r="159" spans="1:43" hidden="1" x14ac:dyDescent="0.3">
      <c r="A159" s="324" t="str">
        <f>SUBSTITUTE('Daļu izvēle'!A154,"0","")</f>
        <v/>
      </c>
      <c r="B159" s="365">
        <f>'Daļu izvēle'!B154</f>
        <v>146</v>
      </c>
      <c r="C159" s="365" t="str">
        <f>'Daļu izvēle'!C154</f>
        <v>Vidusdaugava</v>
      </c>
      <c r="D159" s="366" t="str">
        <f>'Daļu izvēle'!D154</f>
        <v xml:space="preserve">Bauskas </v>
      </c>
      <c r="E159" s="511">
        <f>'Daļu izvēle'!AI154</f>
        <v>0</v>
      </c>
      <c r="F159" s="511">
        <f>'Daļu izvēle'!AJ154</f>
        <v>0</v>
      </c>
      <c r="G159" s="131">
        <f>'Daļu izvēle'!AK154</f>
        <v>0</v>
      </c>
      <c r="H159" s="132">
        <f>'Daļu izvēle'!AL154</f>
        <v>0</v>
      </c>
      <c r="I159" s="343"/>
      <c r="J159" s="509">
        <f t="shared" si="18"/>
        <v>0</v>
      </c>
      <c r="K159" s="124" t="str">
        <f>IF($AO159,IF(AND($I159&lt;&gt;"",$I159&lt;&gt;0),ROUND(ROUND($I159,3)*Cenas!$B$50*Cenas!B$55,2),0),"")</f>
        <v/>
      </c>
      <c r="L159" s="124" t="str">
        <f>IF($AO159,IF(AND($I159&lt;&gt;"",$I159&lt;&gt;0),ROUND(ROUND($I159,3)*Cenas!$B$50*Cenas!C$55,2),0),"")</f>
        <v/>
      </c>
      <c r="M159" s="124" t="str">
        <f>IF($AO159,IF(AND($I159&lt;&gt;"",$I159&lt;&gt;0),ROUND(ROUND($I159,3)*Cenas!$B$50*Cenas!D$55,2),0),"")</f>
        <v/>
      </c>
      <c r="N159" s="124" t="str">
        <f>IF($AO159,IF(AND($I159&lt;&gt;"",$I159&lt;&gt;0),ROUND(ROUND($I159,3)*Cenas!$B$50*Cenas!E$55,2),0),"")</f>
        <v/>
      </c>
      <c r="O159" s="124" t="str">
        <f>IF($AO159,IF(AND($I159&lt;&gt;"",$I159&lt;&gt;0),ROUND(ROUND($I159,3)*Cenas!$B$50*Cenas!F$55,2),0),"")</f>
        <v/>
      </c>
      <c r="P159" s="124" t="str">
        <f>IF($AO159,IF(AND($I159&lt;&gt;"",$I159&lt;&gt;0),ROUND(ROUND($I159,3)*Cenas!$B$50*Cenas!G$55,2),0),"")</f>
        <v/>
      </c>
      <c r="Q159" s="124" t="str">
        <f>IF($AO159,IF(AND($I159&lt;&gt;"",$I159&lt;&gt;0),ROUND(ROUND($I159,3)*Cenas!$B$50*Cenas!H$55,2),0),"")</f>
        <v/>
      </c>
      <c r="R159" s="124" t="str">
        <f>IF($AO159,IF(AND($I159&lt;&gt;"",$I159&lt;&gt;0),ROUND(ROUND($I159,3)*Cenas!$B$50*Cenas!I$55,2),0),"")</f>
        <v/>
      </c>
      <c r="S159" s="124" t="str">
        <f>IF($AO159,IF(AND($I159&lt;&gt;"",$I159&lt;&gt;0),ROUND(ROUND($I159,3)*Cenas!$B$50*Cenas!J$55,2),0),"")</f>
        <v/>
      </c>
      <c r="T159" s="124" t="str">
        <f>IF($AO159,IF(AND($I159&lt;&gt;"",$I159&lt;&gt;0),ROUND(ROUND($I159,3)*Cenas!$B$50*Cenas!K$55,2),0),"")</f>
        <v/>
      </c>
      <c r="U159" s="124" t="str">
        <f>IF($AO159,IF(AND($I159&lt;&gt;"",$I159&lt;&gt;0),ROUND(ROUND($I159,3)*Cenas!$B$50*Cenas!L$55,2),0),"")</f>
        <v/>
      </c>
      <c r="V159" s="124" t="str">
        <f>IF($AO159,IF(AND($I159&lt;&gt;"",$I159&lt;&gt;0),ROUND(ROUND($I159,3)*Cenas!$B$50*Cenas!M$55,2),0),"")</f>
        <v/>
      </c>
      <c r="W159" s="124" t="str">
        <f>IF($AO159,IF(AND($I159&lt;&gt;"",$I159&lt;&gt;0),ROUND(ROUND($I159,3)*Cenas!$B$50*Cenas!N$55,2),0),"")</f>
        <v/>
      </c>
      <c r="X159" s="124" t="str">
        <f>IF($AO159,IF(AND($I159&lt;&gt;"",$I159&lt;&gt;0),ROUND(ROUND($I159,3)*Cenas!$B$50*Cenas!O$55,2),0),"")</f>
        <v/>
      </c>
      <c r="Y159" s="124" t="str">
        <f>IF($AO159,IF(AND($I159&lt;&gt;"",$I159&lt;&gt;0),ROUND(ROUND($I159,3)*Cenas!$B$50*Cenas!P$55,2),0),"")</f>
        <v/>
      </c>
      <c r="Z159" s="124" t="str">
        <f>IF($AO159,IF(AND($I159&lt;&gt;"",$I159&lt;&gt;0),ROUND(ROUND($I159,3)*Cenas!$B$50*Cenas!Q$55,2),0),"")</f>
        <v/>
      </c>
      <c r="AA159" s="124" t="str">
        <f>IF($AO159,IF(AND($I159&lt;&gt;"",$I159&lt;&gt;0),ROUND(ROUND($I159,3)*Cenas!$B$50*Cenas!R$55,2),0),"")</f>
        <v/>
      </c>
      <c r="AB159" s="124" t="str">
        <f>IF($AO159,IF(AND($I159&lt;&gt;"",$I159&lt;&gt;0),ROUND(ROUND($I159,3)*Cenas!$B$50*Cenas!S$55,2),0),"")</f>
        <v/>
      </c>
      <c r="AC159" s="124" t="str">
        <f>IF($AO159,IF(AND($I159&lt;&gt;"",$I159&lt;&gt;0),ROUND(ROUND($I159,3)*Cenas!$B$50*Cenas!T$55,2),0),"")</f>
        <v/>
      </c>
      <c r="AD159" s="124" t="str">
        <f>IF($AO159,IF(AND($I159&lt;&gt;"",$I159&lt;&gt;0),ROUND(ROUND($I159,3)*Cenas!$B$50*Cenas!U$55,2),0),"")</f>
        <v/>
      </c>
      <c r="AE159" s="124" t="str">
        <f>IF($AO159,IF(AND($I159&lt;&gt;"",$I159&lt;&gt;0),ROUND(ROUND($I159,3)*Cenas!$B$50*Cenas!V$55,2),0),"")</f>
        <v/>
      </c>
      <c r="AF159" s="147" t="str">
        <f>IF($AO159,IF(AND($I159&lt;&gt;"",$I159&lt;&gt;0),ROUND(ROUND($I159,3)*Cenas!$B$50*Cenas!W$55,2),0),"")</f>
        <v/>
      </c>
      <c r="AH159" t="b">
        <f t="shared" si="19"/>
        <v>1</v>
      </c>
      <c r="AI159" t="b">
        <f t="shared" si="20"/>
        <v>1</v>
      </c>
      <c r="AJ159" t="e">
        <f>OR(AND(AH159,AI159,#REF!&gt;=0.74*'Daļu izvēle'!J154),NOT(AL159))</f>
        <v>#REF!</v>
      </c>
      <c r="AK159" t="e">
        <f t="shared" si="21"/>
        <v>#REF!</v>
      </c>
      <c r="AL159" t="b">
        <f>AND($A159="x",NOT(ISBLANK('Daļu izvēle'!AI154)))</f>
        <v>0</v>
      </c>
      <c r="AM159" t="b">
        <f t="shared" si="17"/>
        <v>1</v>
      </c>
      <c r="AO159" s="56" t="b">
        <f>AND($A159="x",'Daļu izvēle'!AI154&lt;&gt;"",'Daļu izvēle'!AI154&lt;&gt;0)</f>
        <v>0</v>
      </c>
      <c r="AP159" s="56" t="b">
        <f t="shared" si="22"/>
        <v>0</v>
      </c>
      <c r="AQ159" s="56" t="b">
        <f t="shared" si="23"/>
        <v>1</v>
      </c>
    </row>
    <row r="160" spans="1:43" hidden="1" x14ac:dyDescent="0.3">
      <c r="A160" s="324" t="str">
        <f>SUBSTITUTE('Daļu izvēle'!A155,"0","")</f>
        <v/>
      </c>
      <c r="B160" s="365">
        <f>'Daļu izvēle'!B155</f>
        <v>147</v>
      </c>
      <c r="C160" s="365" t="str">
        <f>'Daļu izvēle'!C155</f>
        <v>Vidusdaugava</v>
      </c>
      <c r="D160" s="366" t="str">
        <f>'Daļu izvēle'!D155</f>
        <v xml:space="preserve">Bauskas </v>
      </c>
      <c r="E160" s="511">
        <f>'Daļu izvēle'!AI155</f>
        <v>0</v>
      </c>
      <c r="F160" s="511">
        <f>'Daļu izvēle'!AJ155</f>
        <v>0</v>
      </c>
      <c r="G160" s="131">
        <f>'Daļu izvēle'!AK155</f>
        <v>0</v>
      </c>
      <c r="H160" s="132">
        <f>'Daļu izvēle'!AL155</f>
        <v>0</v>
      </c>
      <c r="I160" s="343"/>
      <c r="J160" s="509">
        <f t="shared" si="18"/>
        <v>0</v>
      </c>
      <c r="K160" s="124" t="str">
        <f>IF($AO160,IF(AND($I160&lt;&gt;"",$I160&lt;&gt;0),ROUND(ROUND($I160,3)*Cenas!$B$50*Cenas!B$55,2),0),"")</f>
        <v/>
      </c>
      <c r="L160" s="124" t="str">
        <f>IF($AO160,IF(AND($I160&lt;&gt;"",$I160&lt;&gt;0),ROUND(ROUND($I160,3)*Cenas!$B$50*Cenas!C$55,2),0),"")</f>
        <v/>
      </c>
      <c r="M160" s="124" t="str">
        <f>IF($AO160,IF(AND($I160&lt;&gt;"",$I160&lt;&gt;0),ROUND(ROUND($I160,3)*Cenas!$B$50*Cenas!D$55,2),0),"")</f>
        <v/>
      </c>
      <c r="N160" s="124" t="str">
        <f>IF($AO160,IF(AND($I160&lt;&gt;"",$I160&lt;&gt;0),ROUND(ROUND($I160,3)*Cenas!$B$50*Cenas!E$55,2),0),"")</f>
        <v/>
      </c>
      <c r="O160" s="124" t="str">
        <f>IF($AO160,IF(AND($I160&lt;&gt;"",$I160&lt;&gt;0),ROUND(ROUND($I160,3)*Cenas!$B$50*Cenas!F$55,2),0),"")</f>
        <v/>
      </c>
      <c r="P160" s="124" t="str">
        <f>IF($AO160,IF(AND($I160&lt;&gt;"",$I160&lt;&gt;0),ROUND(ROUND($I160,3)*Cenas!$B$50*Cenas!G$55,2),0),"")</f>
        <v/>
      </c>
      <c r="Q160" s="124" t="str">
        <f>IF($AO160,IF(AND($I160&lt;&gt;"",$I160&lt;&gt;0),ROUND(ROUND($I160,3)*Cenas!$B$50*Cenas!H$55,2),0),"")</f>
        <v/>
      </c>
      <c r="R160" s="124" t="str">
        <f>IF($AO160,IF(AND($I160&lt;&gt;"",$I160&lt;&gt;0),ROUND(ROUND($I160,3)*Cenas!$B$50*Cenas!I$55,2),0),"")</f>
        <v/>
      </c>
      <c r="S160" s="124" t="str">
        <f>IF($AO160,IF(AND($I160&lt;&gt;"",$I160&lt;&gt;0),ROUND(ROUND($I160,3)*Cenas!$B$50*Cenas!J$55,2),0),"")</f>
        <v/>
      </c>
      <c r="T160" s="124" t="str">
        <f>IF($AO160,IF(AND($I160&lt;&gt;"",$I160&lt;&gt;0),ROUND(ROUND($I160,3)*Cenas!$B$50*Cenas!K$55,2),0),"")</f>
        <v/>
      </c>
      <c r="U160" s="124" t="str">
        <f>IF($AO160,IF(AND($I160&lt;&gt;"",$I160&lt;&gt;0),ROUND(ROUND($I160,3)*Cenas!$B$50*Cenas!L$55,2),0),"")</f>
        <v/>
      </c>
      <c r="V160" s="124" t="str">
        <f>IF($AO160,IF(AND($I160&lt;&gt;"",$I160&lt;&gt;0),ROUND(ROUND($I160,3)*Cenas!$B$50*Cenas!M$55,2),0),"")</f>
        <v/>
      </c>
      <c r="W160" s="124" t="str">
        <f>IF($AO160,IF(AND($I160&lt;&gt;"",$I160&lt;&gt;0),ROUND(ROUND($I160,3)*Cenas!$B$50*Cenas!N$55,2),0),"")</f>
        <v/>
      </c>
      <c r="X160" s="124" t="str">
        <f>IF($AO160,IF(AND($I160&lt;&gt;"",$I160&lt;&gt;0),ROUND(ROUND($I160,3)*Cenas!$B$50*Cenas!O$55,2),0),"")</f>
        <v/>
      </c>
      <c r="Y160" s="124" t="str">
        <f>IF($AO160,IF(AND($I160&lt;&gt;"",$I160&lt;&gt;0),ROUND(ROUND($I160,3)*Cenas!$B$50*Cenas!P$55,2),0),"")</f>
        <v/>
      </c>
      <c r="Z160" s="124" t="str">
        <f>IF($AO160,IF(AND($I160&lt;&gt;"",$I160&lt;&gt;0),ROUND(ROUND($I160,3)*Cenas!$B$50*Cenas!Q$55,2),0),"")</f>
        <v/>
      </c>
      <c r="AA160" s="124" t="str">
        <f>IF($AO160,IF(AND($I160&lt;&gt;"",$I160&lt;&gt;0),ROUND(ROUND($I160,3)*Cenas!$B$50*Cenas!R$55,2),0),"")</f>
        <v/>
      </c>
      <c r="AB160" s="124" t="str">
        <f>IF($AO160,IF(AND($I160&lt;&gt;"",$I160&lt;&gt;0),ROUND(ROUND($I160,3)*Cenas!$B$50*Cenas!S$55,2),0),"")</f>
        <v/>
      </c>
      <c r="AC160" s="124" t="str">
        <f>IF($AO160,IF(AND($I160&lt;&gt;"",$I160&lt;&gt;0),ROUND(ROUND($I160,3)*Cenas!$B$50*Cenas!T$55,2),0),"")</f>
        <v/>
      </c>
      <c r="AD160" s="124" t="str">
        <f>IF($AO160,IF(AND($I160&lt;&gt;"",$I160&lt;&gt;0),ROUND(ROUND($I160,3)*Cenas!$B$50*Cenas!U$55,2),0),"")</f>
        <v/>
      </c>
      <c r="AE160" s="124" t="str">
        <f>IF($AO160,IF(AND($I160&lt;&gt;"",$I160&lt;&gt;0),ROUND(ROUND($I160,3)*Cenas!$B$50*Cenas!V$55,2),0),"")</f>
        <v/>
      </c>
      <c r="AF160" s="147" t="str">
        <f>IF($AO160,IF(AND($I160&lt;&gt;"",$I160&lt;&gt;0),ROUND(ROUND($I160,3)*Cenas!$B$50*Cenas!W$55,2),0),"")</f>
        <v/>
      </c>
      <c r="AH160" t="b">
        <f t="shared" si="19"/>
        <v>1</v>
      </c>
      <c r="AI160" t="b">
        <f t="shared" si="20"/>
        <v>1</v>
      </c>
      <c r="AJ160" t="e">
        <f>OR(AND(AH160,AI160,#REF!&gt;=0.74*'Daļu izvēle'!J155),NOT(AL160))</f>
        <v>#REF!</v>
      </c>
      <c r="AK160" t="e">
        <f t="shared" si="21"/>
        <v>#REF!</v>
      </c>
      <c r="AL160" t="b">
        <f>AND($A160="x",NOT(ISBLANK('Daļu izvēle'!AI155)))</f>
        <v>0</v>
      </c>
      <c r="AM160" t="b">
        <f t="shared" si="17"/>
        <v>1</v>
      </c>
      <c r="AO160" s="56" t="b">
        <f>AND($A160="x",'Daļu izvēle'!AI155&lt;&gt;"",'Daļu izvēle'!AI155&lt;&gt;0)</f>
        <v>0</v>
      </c>
      <c r="AP160" s="56" t="b">
        <f t="shared" si="22"/>
        <v>0</v>
      </c>
      <c r="AQ160" s="56" t="b">
        <f t="shared" si="23"/>
        <v>1</v>
      </c>
    </row>
    <row r="161" spans="1:43" hidden="1" x14ac:dyDescent="0.3">
      <c r="A161" s="324" t="str">
        <f>SUBSTITUTE('Daļu izvēle'!A156,"0","")</f>
        <v/>
      </c>
      <c r="B161" s="365">
        <f>'Daļu izvēle'!B156</f>
        <v>148</v>
      </c>
      <c r="C161" s="365" t="str">
        <f>'Daļu izvēle'!C156</f>
        <v>Vidusdaugava</v>
      </c>
      <c r="D161" s="366" t="str">
        <f>'Daļu izvēle'!D156</f>
        <v xml:space="preserve">Bauskas </v>
      </c>
      <c r="E161" s="511">
        <f>'Daļu izvēle'!AI156</f>
        <v>0</v>
      </c>
      <c r="F161" s="511">
        <f>'Daļu izvēle'!AJ156</f>
        <v>0</v>
      </c>
      <c r="G161" s="131">
        <f>'Daļu izvēle'!AK156</f>
        <v>0</v>
      </c>
      <c r="H161" s="132">
        <f>'Daļu izvēle'!AL156</f>
        <v>0</v>
      </c>
      <c r="I161" s="343"/>
      <c r="J161" s="509">
        <f t="shared" si="18"/>
        <v>0</v>
      </c>
      <c r="K161" s="124" t="str">
        <f>IF($AO161,IF(AND($I161&lt;&gt;"",$I161&lt;&gt;0),ROUND(ROUND($I161,3)*Cenas!$B$50*Cenas!B$55,2),0),"")</f>
        <v/>
      </c>
      <c r="L161" s="124" t="str">
        <f>IF($AO161,IF(AND($I161&lt;&gt;"",$I161&lt;&gt;0),ROUND(ROUND($I161,3)*Cenas!$B$50*Cenas!C$55,2),0),"")</f>
        <v/>
      </c>
      <c r="M161" s="124" t="str">
        <f>IF($AO161,IF(AND($I161&lt;&gt;"",$I161&lt;&gt;0),ROUND(ROUND($I161,3)*Cenas!$B$50*Cenas!D$55,2),0),"")</f>
        <v/>
      </c>
      <c r="N161" s="124" t="str">
        <f>IF($AO161,IF(AND($I161&lt;&gt;"",$I161&lt;&gt;0),ROUND(ROUND($I161,3)*Cenas!$B$50*Cenas!E$55,2),0),"")</f>
        <v/>
      </c>
      <c r="O161" s="124" t="str">
        <f>IF($AO161,IF(AND($I161&lt;&gt;"",$I161&lt;&gt;0),ROUND(ROUND($I161,3)*Cenas!$B$50*Cenas!F$55,2),0),"")</f>
        <v/>
      </c>
      <c r="P161" s="124" t="str">
        <f>IF($AO161,IF(AND($I161&lt;&gt;"",$I161&lt;&gt;0),ROUND(ROUND($I161,3)*Cenas!$B$50*Cenas!G$55,2),0),"")</f>
        <v/>
      </c>
      <c r="Q161" s="124" t="str">
        <f>IF($AO161,IF(AND($I161&lt;&gt;"",$I161&lt;&gt;0),ROUND(ROUND($I161,3)*Cenas!$B$50*Cenas!H$55,2),0),"")</f>
        <v/>
      </c>
      <c r="R161" s="124" t="str">
        <f>IF($AO161,IF(AND($I161&lt;&gt;"",$I161&lt;&gt;0),ROUND(ROUND($I161,3)*Cenas!$B$50*Cenas!I$55,2),0),"")</f>
        <v/>
      </c>
      <c r="S161" s="124" t="str">
        <f>IF($AO161,IF(AND($I161&lt;&gt;"",$I161&lt;&gt;0),ROUND(ROUND($I161,3)*Cenas!$B$50*Cenas!J$55,2),0),"")</f>
        <v/>
      </c>
      <c r="T161" s="124" t="str">
        <f>IF($AO161,IF(AND($I161&lt;&gt;"",$I161&lt;&gt;0),ROUND(ROUND($I161,3)*Cenas!$B$50*Cenas!K$55,2),0),"")</f>
        <v/>
      </c>
      <c r="U161" s="124" t="str">
        <f>IF($AO161,IF(AND($I161&lt;&gt;"",$I161&lt;&gt;0),ROUND(ROUND($I161,3)*Cenas!$B$50*Cenas!L$55,2),0),"")</f>
        <v/>
      </c>
      <c r="V161" s="124" t="str">
        <f>IF($AO161,IF(AND($I161&lt;&gt;"",$I161&lt;&gt;0),ROUND(ROUND($I161,3)*Cenas!$B$50*Cenas!M$55,2),0),"")</f>
        <v/>
      </c>
      <c r="W161" s="124" t="str">
        <f>IF($AO161,IF(AND($I161&lt;&gt;"",$I161&lt;&gt;0),ROUND(ROUND($I161,3)*Cenas!$B$50*Cenas!N$55,2),0),"")</f>
        <v/>
      </c>
      <c r="X161" s="124" t="str">
        <f>IF($AO161,IF(AND($I161&lt;&gt;"",$I161&lt;&gt;0),ROUND(ROUND($I161,3)*Cenas!$B$50*Cenas!O$55,2),0),"")</f>
        <v/>
      </c>
      <c r="Y161" s="124" t="str">
        <f>IF($AO161,IF(AND($I161&lt;&gt;"",$I161&lt;&gt;0),ROUND(ROUND($I161,3)*Cenas!$B$50*Cenas!P$55,2),0),"")</f>
        <v/>
      </c>
      <c r="Z161" s="124" t="str">
        <f>IF($AO161,IF(AND($I161&lt;&gt;"",$I161&lt;&gt;0),ROUND(ROUND($I161,3)*Cenas!$B$50*Cenas!Q$55,2),0),"")</f>
        <v/>
      </c>
      <c r="AA161" s="124" t="str">
        <f>IF($AO161,IF(AND($I161&lt;&gt;"",$I161&lt;&gt;0),ROUND(ROUND($I161,3)*Cenas!$B$50*Cenas!R$55,2),0),"")</f>
        <v/>
      </c>
      <c r="AB161" s="124" t="str">
        <f>IF($AO161,IF(AND($I161&lt;&gt;"",$I161&lt;&gt;0),ROUND(ROUND($I161,3)*Cenas!$B$50*Cenas!S$55,2),0),"")</f>
        <v/>
      </c>
      <c r="AC161" s="124" t="str">
        <f>IF($AO161,IF(AND($I161&lt;&gt;"",$I161&lt;&gt;0),ROUND(ROUND($I161,3)*Cenas!$B$50*Cenas!T$55,2),0),"")</f>
        <v/>
      </c>
      <c r="AD161" s="124" t="str">
        <f>IF($AO161,IF(AND($I161&lt;&gt;"",$I161&lt;&gt;0),ROUND(ROUND($I161,3)*Cenas!$B$50*Cenas!U$55,2),0),"")</f>
        <v/>
      </c>
      <c r="AE161" s="124" t="str">
        <f>IF($AO161,IF(AND($I161&lt;&gt;"",$I161&lt;&gt;0),ROUND(ROUND($I161,3)*Cenas!$B$50*Cenas!V$55,2),0),"")</f>
        <v/>
      </c>
      <c r="AF161" s="147" t="str">
        <f>IF($AO161,IF(AND($I161&lt;&gt;"",$I161&lt;&gt;0),ROUND(ROUND($I161,3)*Cenas!$B$50*Cenas!W$55,2),0),"")</f>
        <v/>
      </c>
      <c r="AH161" t="b">
        <f t="shared" si="19"/>
        <v>1</v>
      </c>
      <c r="AI161" t="b">
        <f t="shared" si="20"/>
        <v>1</v>
      </c>
      <c r="AJ161" t="e">
        <f>OR(AND(AH161,AI161,#REF!&gt;=0.74*'Daļu izvēle'!J156),NOT(AL161))</f>
        <v>#REF!</v>
      </c>
      <c r="AK161" t="e">
        <f t="shared" si="21"/>
        <v>#REF!</v>
      </c>
      <c r="AL161" t="b">
        <f>AND($A161="x",NOT(ISBLANK('Daļu izvēle'!AI156)))</f>
        <v>0</v>
      </c>
      <c r="AM161" t="b">
        <f t="shared" si="17"/>
        <v>1</v>
      </c>
      <c r="AO161" s="56" t="b">
        <f>AND($A161="x",'Daļu izvēle'!AI156&lt;&gt;"",'Daļu izvēle'!AI156&lt;&gt;0)</f>
        <v>0</v>
      </c>
      <c r="AP161" s="56" t="b">
        <f t="shared" si="22"/>
        <v>0</v>
      </c>
      <c r="AQ161" s="56" t="b">
        <f t="shared" si="23"/>
        <v>1</v>
      </c>
    </row>
    <row r="162" spans="1:43" hidden="1" x14ac:dyDescent="0.3">
      <c r="A162" s="324" t="str">
        <f>SUBSTITUTE('Daļu izvēle'!A157,"0","")</f>
        <v/>
      </c>
      <c r="B162" s="365">
        <f>'Daļu izvēle'!B157</f>
        <v>149</v>
      </c>
      <c r="C162" s="365" t="str">
        <f>'Daļu izvēle'!C157</f>
        <v>Vidusdaugava</v>
      </c>
      <c r="D162" s="366" t="str">
        <f>'Daļu izvēle'!D157</f>
        <v xml:space="preserve">Bauskas </v>
      </c>
      <c r="E162" s="511">
        <f>'Daļu izvēle'!AI157</f>
        <v>0</v>
      </c>
      <c r="F162" s="511">
        <f>'Daļu izvēle'!AJ157</f>
        <v>0</v>
      </c>
      <c r="G162" s="131">
        <f>'Daļu izvēle'!AK157</f>
        <v>0</v>
      </c>
      <c r="H162" s="132">
        <f>'Daļu izvēle'!AL157</f>
        <v>0</v>
      </c>
      <c r="I162" s="343"/>
      <c r="J162" s="509">
        <f t="shared" si="18"/>
        <v>0</v>
      </c>
      <c r="K162" s="124" t="str">
        <f>IF($AO162,IF(AND($I162&lt;&gt;"",$I162&lt;&gt;0),ROUND(ROUND($I162,3)*Cenas!$B$50*Cenas!B$55,2),0),"")</f>
        <v/>
      </c>
      <c r="L162" s="124" t="str">
        <f>IF($AO162,IF(AND($I162&lt;&gt;"",$I162&lt;&gt;0),ROUND(ROUND($I162,3)*Cenas!$B$50*Cenas!C$55,2),0),"")</f>
        <v/>
      </c>
      <c r="M162" s="124" t="str">
        <f>IF($AO162,IF(AND($I162&lt;&gt;"",$I162&lt;&gt;0),ROUND(ROUND($I162,3)*Cenas!$B$50*Cenas!D$55,2),0),"")</f>
        <v/>
      </c>
      <c r="N162" s="124" t="str">
        <f>IF($AO162,IF(AND($I162&lt;&gt;"",$I162&lt;&gt;0),ROUND(ROUND($I162,3)*Cenas!$B$50*Cenas!E$55,2),0),"")</f>
        <v/>
      </c>
      <c r="O162" s="124" t="str">
        <f>IF($AO162,IF(AND($I162&lt;&gt;"",$I162&lt;&gt;0),ROUND(ROUND($I162,3)*Cenas!$B$50*Cenas!F$55,2),0),"")</f>
        <v/>
      </c>
      <c r="P162" s="124" t="str">
        <f>IF($AO162,IF(AND($I162&lt;&gt;"",$I162&lt;&gt;0),ROUND(ROUND($I162,3)*Cenas!$B$50*Cenas!G$55,2),0),"")</f>
        <v/>
      </c>
      <c r="Q162" s="124" t="str">
        <f>IF($AO162,IF(AND($I162&lt;&gt;"",$I162&lt;&gt;0),ROUND(ROUND($I162,3)*Cenas!$B$50*Cenas!H$55,2),0),"")</f>
        <v/>
      </c>
      <c r="R162" s="124" t="str">
        <f>IF($AO162,IF(AND($I162&lt;&gt;"",$I162&lt;&gt;0),ROUND(ROUND($I162,3)*Cenas!$B$50*Cenas!I$55,2),0),"")</f>
        <v/>
      </c>
      <c r="S162" s="124" t="str">
        <f>IF($AO162,IF(AND($I162&lt;&gt;"",$I162&lt;&gt;0),ROUND(ROUND($I162,3)*Cenas!$B$50*Cenas!J$55,2),0),"")</f>
        <v/>
      </c>
      <c r="T162" s="124" t="str">
        <f>IF($AO162,IF(AND($I162&lt;&gt;"",$I162&lt;&gt;0),ROUND(ROUND($I162,3)*Cenas!$B$50*Cenas!K$55,2),0),"")</f>
        <v/>
      </c>
      <c r="U162" s="124" t="str">
        <f>IF($AO162,IF(AND($I162&lt;&gt;"",$I162&lt;&gt;0),ROUND(ROUND($I162,3)*Cenas!$B$50*Cenas!L$55,2),0),"")</f>
        <v/>
      </c>
      <c r="V162" s="124" t="str">
        <f>IF($AO162,IF(AND($I162&lt;&gt;"",$I162&lt;&gt;0),ROUND(ROUND($I162,3)*Cenas!$B$50*Cenas!M$55,2),0),"")</f>
        <v/>
      </c>
      <c r="W162" s="124" t="str">
        <f>IF($AO162,IF(AND($I162&lt;&gt;"",$I162&lt;&gt;0),ROUND(ROUND($I162,3)*Cenas!$B$50*Cenas!N$55,2),0),"")</f>
        <v/>
      </c>
      <c r="X162" s="124" t="str">
        <f>IF($AO162,IF(AND($I162&lt;&gt;"",$I162&lt;&gt;0),ROUND(ROUND($I162,3)*Cenas!$B$50*Cenas!O$55,2),0),"")</f>
        <v/>
      </c>
      <c r="Y162" s="124" t="str">
        <f>IF($AO162,IF(AND($I162&lt;&gt;"",$I162&lt;&gt;0),ROUND(ROUND($I162,3)*Cenas!$B$50*Cenas!P$55,2),0),"")</f>
        <v/>
      </c>
      <c r="Z162" s="124" t="str">
        <f>IF($AO162,IF(AND($I162&lt;&gt;"",$I162&lt;&gt;0),ROUND(ROUND($I162,3)*Cenas!$B$50*Cenas!Q$55,2),0),"")</f>
        <v/>
      </c>
      <c r="AA162" s="124" t="str">
        <f>IF($AO162,IF(AND($I162&lt;&gt;"",$I162&lt;&gt;0),ROUND(ROUND($I162,3)*Cenas!$B$50*Cenas!R$55,2),0),"")</f>
        <v/>
      </c>
      <c r="AB162" s="124" t="str">
        <f>IF($AO162,IF(AND($I162&lt;&gt;"",$I162&lt;&gt;0),ROUND(ROUND($I162,3)*Cenas!$B$50*Cenas!S$55,2),0),"")</f>
        <v/>
      </c>
      <c r="AC162" s="124" t="str">
        <f>IF($AO162,IF(AND($I162&lt;&gt;"",$I162&lt;&gt;0),ROUND(ROUND($I162,3)*Cenas!$B$50*Cenas!T$55,2),0),"")</f>
        <v/>
      </c>
      <c r="AD162" s="124" t="str">
        <f>IF($AO162,IF(AND($I162&lt;&gt;"",$I162&lt;&gt;0),ROUND(ROUND($I162,3)*Cenas!$B$50*Cenas!U$55,2),0),"")</f>
        <v/>
      </c>
      <c r="AE162" s="124" t="str">
        <f>IF($AO162,IF(AND($I162&lt;&gt;"",$I162&lt;&gt;0),ROUND(ROUND($I162,3)*Cenas!$B$50*Cenas!V$55,2),0),"")</f>
        <v/>
      </c>
      <c r="AF162" s="147" t="str">
        <f>IF($AO162,IF(AND($I162&lt;&gt;"",$I162&lt;&gt;0),ROUND(ROUND($I162,3)*Cenas!$B$50*Cenas!W$55,2),0),"")</f>
        <v/>
      </c>
      <c r="AH162" t="b">
        <f t="shared" si="19"/>
        <v>1</v>
      </c>
      <c r="AI162" t="b">
        <f t="shared" si="20"/>
        <v>1</v>
      </c>
      <c r="AJ162" t="e">
        <f>OR(AND(AH162,AI162,#REF!&gt;=0.74*'Daļu izvēle'!J157),NOT(AL162))</f>
        <v>#REF!</v>
      </c>
      <c r="AK162" t="e">
        <f t="shared" si="21"/>
        <v>#REF!</v>
      </c>
      <c r="AL162" t="b">
        <f>AND($A162="x",NOT(ISBLANK('Daļu izvēle'!AI157)))</f>
        <v>0</v>
      </c>
      <c r="AM162" t="b">
        <f t="shared" si="17"/>
        <v>1</v>
      </c>
      <c r="AO162" s="56" t="b">
        <f>AND($A162="x",'Daļu izvēle'!AI157&lt;&gt;"",'Daļu izvēle'!AI157&lt;&gt;0)</f>
        <v>0</v>
      </c>
      <c r="AP162" s="56" t="b">
        <f t="shared" si="22"/>
        <v>0</v>
      </c>
      <c r="AQ162" s="56" t="b">
        <f t="shared" si="23"/>
        <v>1</v>
      </c>
    </row>
    <row r="163" spans="1:43" hidden="1" x14ac:dyDescent="0.3">
      <c r="A163" s="324" t="str">
        <f>SUBSTITUTE('Daļu izvēle'!A158,"0","")</f>
        <v/>
      </c>
      <c r="B163" s="365">
        <f>'Daļu izvēle'!B158</f>
        <v>150</v>
      </c>
      <c r="C163" s="365" t="str">
        <f>'Daļu izvēle'!C158</f>
        <v>Vidusdaugava</v>
      </c>
      <c r="D163" s="366" t="str">
        <f>'Daļu izvēle'!D158</f>
        <v xml:space="preserve">Bauskas </v>
      </c>
      <c r="E163" s="511">
        <f>'Daļu izvēle'!AI158</f>
        <v>0</v>
      </c>
      <c r="F163" s="511">
        <f>'Daļu izvēle'!AJ158</f>
        <v>0</v>
      </c>
      <c r="G163" s="131">
        <f>'Daļu izvēle'!AK158</f>
        <v>0</v>
      </c>
      <c r="H163" s="132">
        <f>'Daļu izvēle'!AL158</f>
        <v>0</v>
      </c>
      <c r="I163" s="343"/>
      <c r="J163" s="509">
        <f t="shared" si="18"/>
        <v>0</v>
      </c>
      <c r="K163" s="124" t="str">
        <f>IF($AO163,IF(AND($I163&lt;&gt;"",$I163&lt;&gt;0),ROUND(ROUND($I163,3)*Cenas!$B$50*Cenas!B$55,2),0),"")</f>
        <v/>
      </c>
      <c r="L163" s="124" t="str">
        <f>IF($AO163,IF(AND($I163&lt;&gt;"",$I163&lt;&gt;0),ROUND(ROUND($I163,3)*Cenas!$B$50*Cenas!C$55,2),0),"")</f>
        <v/>
      </c>
      <c r="M163" s="124" t="str">
        <f>IF($AO163,IF(AND($I163&lt;&gt;"",$I163&lt;&gt;0),ROUND(ROUND($I163,3)*Cenas!$B$50*Cenas!D$55,2),0),"")</f>
        <v/>
      </c>
      <c r="N163" s="124" t="str">
        <f>IF($AO163,IF(AND($I163&lt;&gt;"",$I163&lt;&gt;0),ROUND(ROUND($I163,3)*Cenas!$B$50*Cenas!E$55,2),0),"")</f>
        <v/>
      </c>
      <c r="O163" s="124" t="str">
        <f>IF($AO163,IF(AND($I163&lt;&gt;"",$I163&lt;&gt;0),ROUND(ROUND($I163,3)*Cenas!$B$50*Cenas!F$55,2),0),"")</f>
        <v/>
      </c>
      <c r="P163" s="124" t="str">
        <f>IF($AO163,IF(AND($I163&lt;&gt;"",$I163&lt;&gt;0),ROUND(ROUND($I163,3)*Cenas!$B$50*Cenas!G$55,2),0),"")</f>
        <v/>
      </c>
      <c r="Q163" s="124" t="str">
        <f>IF($AO163,IF(AND($I163&lt;&gt;"",$I163&lt;&gt;0),ROUND(ROUND($I163,3)*Cenas!$B$50*Cenas!H$55,2),0),"")</f>
        <v/>
      </c>
      <c r="R163" s="124" t="str">
        <f>IF($AO163,IF(AND($I163&lt;&gt;"",$I163&lt;&gt;0),ROUND(ROUND($I163,3)*Cenas!$B$50*Cenas!I$55,2),0),"")</f>
        <v/>
      </c>
      <c r="S163" s="124" t="str">
        <f>IF($AO163,IF(AND($I163&lt;&gt;"",$I163&lt;&gt;0),ROUND(ROUND($I163,3)*Cenas!$B$50*Cenas!J$55,2),0),"")</f>
        <v/>
      </c>
      <c r="T163" s="124" t="str">
        <f>IF($AO163,IF(AND($I163&lt;&gt;"",$I163&lt;&gt;0),ROUND(ROUND($I163,3)*Cenas!$B$50*Cenas!K$55,2),0),"")</f>
        <v/>
      </c>
      <c r="U163" s="124" t="str">
        <f>IF($AO163,IF(AND($I163&lt;&gt;"",$I163&lt;&gt;0),ROUND(ROUND($I163,3)*Cenas!$B$50*Cenas!L$55,2),0),"")</f>
        <v/>
      </c>
      <c r="V163" s="124" t="str">
        <f>IF($AO163,IF(AND($I163&lt;&gt;"",$I163&lt;&gt;0),ROUND(ROUND($I163,3)*Cenas!$B$50*Cenas!M$55,2),0),"")</f>
        <v/>
      </c>
      <c r="W163" s="124" t="str">
        <f>IF($AO163,IF(AND($I163&lt;&gt;"",$I163&lt;&gt;0),ROUND(ROUND($I163,3)*Cenas!$B$50*Cenas!N$55,2),0),"")</f>
        <v/>
      </c>
      <c r="X163" s="124" t="str">
        <f>IF($AO163,IF(AND($I163&lt;&gt;"",$I163&lt;&gt;0),ROUND(ROUND($I163,3)*Cenas!$B$50*Cenas!O$55,2),0),"")</f>
        <v/>
      </c>
      <c r="Y163" s="124" t="str">
        <f>IF($AO163,IF(AND($I163&lt;&gt;"",$I163&lt;&gt;0),ROUND(ROUND($I163,3)*Cenas!$B$50*Cenas!P$55,2),0),"")</f>
        <v/>
      </c>
      <c r="Z163" s="124" t="str">
        <f>IF($AO163,IF(AND($I163&lt;&gt;"",$I163&lt;&gt;0),ROUND(ROUND($I163,3)*Cenas!$B$50*Cenas!Q$55,2),0),"")</f>
        <v/>
      </c>
      <c r="AA163" s="124" t="str">
        <f>IF($AO163,IF(AND($I163&lt;&gt;"",$I163&lt;&gt;0),ROUND(ROUND($I163,3)*Cenas!$B$50*Cenas!R$55,2),0),"")</f>
        <v/>
      </c>
      <c r="AB163" s="124" t="str">
        <f>IF($AO163,IF(AND($I163&lt;&gt;"",$I163&lt;&gt;0),ROUND(ROUND($I163,3)*Cenas!$B$50*Cenas!S$55,2),0),"")</f>
        <v/>
      </c>
      <c r="AC163" s="124" t="str">
        <f>IF($AO163,IF(AND($I163&lt;&gt;"",$I163&lt;&gt;0),ROUND(ROUND($I163,3)*Cenas!$B$50*Cenas!T$55,2),0),"")</f>
        <v/>
      </c>
      <c r="AD163" s="124" t="str">
        <f>IF($AO163,IF(AND($I163&lt;&gt;"",$I163&lt;&gt;0),ROUND(ROUND($I163,3)*Cenas!$B$50*Cenas!U$55,2),0),"")</f>
        <v/>
      </c>
      <c r="AE163" s="124" t="str">
        <f>IF($AO163,IF(AND($I163&lt;&gt;"",$I163&lt;&gt;0),ROUND(ROUND($I163,3)*Cenas!$B$50*Cenas!V$55,2),0),"")</f>
        <v/>
      </c>
      <c r="AF163" s="147" t="str">
        <f>IF($AO163,IF(AND($I163&lt;&gt;"",$I163&lt;&gt;0),ROUND(ROUND($I163,3)*Cenas!$B$50*Cenas!W$55,2),0),"")</f>
        <v/>
      </c>
      <c r="AH163" t="b">
        <f t="shared" si="19"/>
        <v>1</v>
      </c>
      <c r="AI163" t="b">
        <f t="shared" si="20"/>
        <v>1</v>
      </c>
      <c r="AJ163" t="e">
        <f>OR(AND(AH163,AI163,#REF!&gt;=0.74*'Daļu izvēle'!J158),NOT(AL163))</f>
        <v>#REF!</v>
      </c>
      <c r="AK163" t="e">
        <f t="shared" si="21"/>
        <v>#REF!</v>
      </c>
      <c r="AL163" t="b">
        <f>AND($A163="x",NOT(ISBLANK('Daļu izvēle'!AI158)))</f>
        <v>0</v>
      </c>
      <c r="AM163" t="b">
        <f t="shared" si="17"/>
        <v>1</v>
      </c>
      <c r="AO163" s="56" t="b">
        <f>AND($A163="x",'Daļu izvēle'!AI158&lt;&gt;"",'Daļu izvēle'!AI158&lt;&gt;0)</f>
        <v>0</v>
      </c>
      <c r="AP163" s="56" t="b">
        <f t="shared" si="22"/>
        <v>0</v>
      </c>
      <c r="AQ163" s="56" t="b">
        <f t="shared" si="23"/>
        <v>1</v>
      </c>
    </row>
    <row r="164" spans="1:43" hidden="1" x14ac:dyDescent="0.3">
      <c r="A164" s="324" t="str">
        <f>SUBSTITUTE('Daļu izvēle'!A159,"0","")</f>
        <v/>
      </c>
      <c r="B164" s="365">
        <f>'Daļu izvēle'!B159</f>
        <v>151</v>
      </c>
      <c r="C164" s="365" t="str">
        <f>'Daļu izvēle'!C159</f>
        <v>Vidusdaugava</v>
      </c>
      <c r="D164" s="366" t="str">
        <f>'Daļu izvēle'!D159</f>
        <v>Ērberģes</v>
      </c>
      <c r="E164" s="511">
        <f>'Daļu izvēle'!AI159</f>
        <v>25</v>
      </c>
      <c r="F164" s="511">
        <f>'Daļu izvēle'!AJ159</f>
        <v>20</v>
      </c>
      <c r="G164" s="131">
        <f>'Daļu izvēle'!AK159</f>
        <v>0</v>
      </c>
      <c r="H164" s="132">
        <f>'Daļu izvēle'!AL159</f>
        <v>0</v>
      </c>
      <c r="I164" s="343"/>
      <c r="J164" s="509">
        <f t="shared" si="18"/>
        <v>0</v>
      </c>
      <c r="K164" s="124" t="str">
        <f>IF($AO164,IF(AND($I164&lt;&gt;"",$I164&lt;&gt;0),ROUND(ROUND($I164,3)*Cenas!$B$50*Cenas!B$55,2),0),"")</f>
        <v/>
      </c>
      <c r="L164" s="124" t="str">
        <f>IF($AO164,IF(AND($I164&lt;&gt;"",$I164&lt;&gt;0),ROUND(ROUND($I164,3)*Cenas!$B$50*Cenas!C$55,2),0),"")</f>
        <v/>
      </c>
      <c r="M164" s="124" t="str">
        <f>IF($AO164,IF(AND($I164&lt;&gt;"",$I164&lt;&gt;0),ROUND(ROUND($I164,3)*Cenas!$B$50*Cenas!D$55,2),0),"")</f>
        <v/>
      </c>
      <c r="N164" s="124" t="str">
        <f>IF($AO164,IF(AND($I164&lt;&gt;"",$I164&lt;&gt;0),ROUND(ROUND($I164,3)*Cenas!$B$50*Cenas!E$55,2),0),"")</f>
        <v/>
      </c>
      <c r="O164" s="124" t="str">
        <f>IF($AO164,IF(AND($I164&lt;&gt;"",$I164&lt;&gt;0),ROUND(ROUND($I164,3)*Cenas!$B$50*Cenas!F$55,2),0),"")</f>
        <v/>
      </c>
      <c r="P164" s="124" t="str">
        <f>IF($AO164,IF(AND($I164&lt;&gt;"",$I164&lt;&gt;0),ROUND(ROUND($I164,3)*Cenas!$B$50*Cenas!G$55,2),0),"")</f>
        <v/>
      </c>
      <c r="Q164" s="124" t="str">
        <f>IF($AO164,IF(AND($I164&lt;&gt;"",$I164&lt;&gt;0),ROUND(ROUND($I164,3)*Cenas!$B$50*Cenas!H$55,2),0),"")</f>
        <v/>
      </c>
      <c r="R164" s="124" t="str">
        <f>IF($AO164,IF(AND($I164&lt;&gt;"",$I164&lt;&gt;0),ROUND(ROUND($I164,3)*Cenas!$B$50*Cenas!I$55,2),0),"")</f>
        <v/>
      </c>
      <c r="S164" s="124" t="str">
        <f>IF($AO164,IF(AND($I164&lt;&gt;"",$I164&lt;&gt;0),ROUND(ROUND($I164,3)*Cenas!$B$50*Cenas!J$55,2),0),"")</f>
        <v/>
      </c>
      <c r="T164" s="124" t="str">
        <f>IF($AO164,IF(AND($I164&lt;&gt;"",$I164&lt;&gt;0),ROUND(ROUND($I164,3)*Cenas!$B$50*Cenas!K$55,2),0),"")</f>
        <v/>
      </c>
      <c r="U164" s="124" t="str">
        <f>IF($AO164,IF(AND($I164&lt;&gt;"",$I164&lt;&gt;0),ROUND(ROUND($I164,3)*Cenas!$B$50*Cenas!L$55,2),0),"")</f>
        <v/>
      </c>
      <c r="V164" s="124" t="str">
        <f>IF($AO164,IF(AND($I164&lt;&gt;"",$I164&lt;&gt;0),ROUND(ROUND($I164,3)*Cenas!$B$50*Cenas!M$55,2),0),"")</f>
        <v/>
      </c>
      <c r="W164" s="124" t="str">
        <f>IF($AO164,IF(AND($I164&lt;&gt;"",$I164&lt;&gt;0),ROUND(ROUND($I164,3)*Cenas!$B$50*Cenas!N$55,2),0),"")</f>
        <v/>
      </c>
      <c r="X164" s="124" t="str">
        <f>IF($AO164,IF(AND($I164&lt;&gt;"",$I164&lt;&gt;0),ROUND(ROUND($I164,3)*Cenas!$B$50*Cenas!O$55,2),0),"")</f>
        <v/>
      </c>
      <c r="Y164" s="124" t="str">
        <f>IF($AO164,IF(AND($I164&lt;&gt;"",$I164&lt;&gt;0),ROUND(ROUND($I164,3)*Cenas!$B$50*Cenas!P$55,2),0),"")</f>
        <v/>
      </c>
      <c r="Z164" s="124" t="str">
        <f>IF($AO164,IF(AND($I164&lt;&gt;"",$I164&lt;&gt;0),ROUND(ROUND($I164,3)*Cenas!$B$50*Cenas!Q$55,2),0),"")</f>
        <v/>
      </c>
      <c r="AA164" s="124" t="str">
        <f>IF($AO164,IF(AND($I164&lt;&gt;"",$I164&lt;&gt;0),ROUND(ROUND($I164,3)*Cenas!$B$50*Cenas!R$55,2),0),"")</f>
        <v/>
      </c>
      <c r="AB164" s="124" t="str">
        <f>IF($AO164,IF(AND($I164&lt;&gt;"",$I164&lt;&gt;0),ROUND(ROUND($I164,3)*Cenas!$B$50*Cenas!S$55,2),0),"")</f>
        <v/>
      </c>
      <c r="AC164" s="124" t="str">
        <f>IF($AO164,IF(AND($I164&lt;&gt;"",$I164&lt;&gt;0),ROUND(ROUND($I164,3)*Cenas!$B$50*Cenas!T$55,2),0),"")</f>
        <v/>
      </c>
      <c r="AD164" s="124" t="str">
        <f>IF($AO164,IF(AND($I164&lt;&gt;"",$I164&lt;&gt;0),ROUND(ROUND($I164,3)*Cenas!$B$50*Cenas!U$55,2),0),"")</f>
        <v/>
      </c>
      <c r="AE164" s="124" t="str">
        <f>IF($AO164,IF(AND($I164&lt;&gt;"",$I164&lt;&gt;0),ROUND(ROUND($I164,3)*Cenas!$B$50*Cenas!V$55,2),0),"")</f>
        <v/>
      </c>
      <c r="AF164" s="147" t="str">
        <f>IF($AO164,IF(AND($I164&lt;&gt;"",$I164&lt;&gt;0),ROUND(ROUND($I164,3)*Cenas!$B$50*Cenas!W$55,2),0),"")</f>
        <v/>
      </c>
      <c r="AH164" t="b">
        <f t="shared" si="19"/>
        <v>1</v>
      </c>
      <c r="AI164" t="b">
        <f t="shared" si="20"/>
        <v>1</v>
      </c>
      <c r="AJ164" t="e">
        <f>OR(AND(AH164,AI164,#REF!&gt;=0.74*'Daļu izvēle'!J159),NOT(AL164))</f>
        <v>#REF!</v>
      </c>
      <c r="AK164" t="e">
        <f t="shared" si="21"/>
        <v>#REF!</v>
      </c>
      <c r="AL164" t="b">
        <f>AND($A164="x",NOT(ISBLANK('Daļu izvēle'!AI159)))</f>
        <v>0</v>
      </c>
      <c r="AM164" t="b">
        <f t="shared" si="17"/>
        <v>1</v>
      </c>
      <c r="AO164" s="56" t="b">
        <f>AND($A164="x",'Daļu izvēle'!AI159&lt;&gt;"",'Daļu izvēle'!AI159&lt;&gt;0)</f>
        <v>0</v>
      </c>
      <c r="AP164" s="56" t="b">
        <f t="shared" si="22"/>
        <v>0</v>
      </c>
      <c r="AQ164" s="56" t="b">
        <f t="shared" si="23"/>
        <v>1</v>
      </c>
    </row>
    <row r="165" spans="1:43" hidden="1" x14ac:dyDescent="0.3">
      <c r="A165" s="324" t="str">
        <f>SUBSTITUTE('Daļu izvēle'!A160,"0","")</f>
        <v/>
      </c>
      <c r="B165" s="365">
        <f>'Daļu izvēle'!B160</f>
        <v>152</v>
      </c>
      <c r="C165" s="365" t="str">
        <f>'Daļu izvēle'!C160</f>
        <v>Vidusdaugava</v>
      </c>
      <c r="D165" s="366" t="str">
        <f>'Daļu izvēle'!D160</f>
        <v>Ērberģes</v>
      </c>
      <c r="E165" s="511">
        <f>'Daļu izvēle'!AI160</f>
        <v>0</v>
      </c>
      <c r="F165" s="511">
        <f>'Daļu izvēle'!AJ160</f>
        <v>0</v>
      </c>
      <c r="G165" s="131">
        <f>'Daļu izvēle'!AK160</f>
        <v>0</v>
      </c>
      <c r="H165" s="132">
        <f>'Daļu izvēle'!AL160</f>
        <v>0</v>
      </c>
      <c r="I165" s="343"/>
      <c r="J165" s="509">
        <f t="shared" si="18"/>
        <v>0</v>
      </c>
      <c r="K165" s="124" t="str">
        <f>IF($AO165,IF(AND($I165&lt;&gt;"",$I165&lt;&gt;0),ROUND(ROUND($I165,3)*Cenas!$B$50*Cenas!B$55,2),0),"")</f>
        <v/>
      </c>
      <c r="L165" s="124" t="str">
        <f>IF($AO165,IF(AND($I165&lt;&gt;"",$I165&lt;&gt;0),ROUND(ROUND($I165,3)*Cenas!$B$50*Cenas!C$55,2),0),"")</f>
        <v/>
      </c>
      <c r="M165" s="124" t="str">
        <f>IF($AO165,IF(AND($I165&lt;&gt;"",$I165&lt;&gt;0),ROUND(ROUND($I165,3)*Cenas!$B$50*Cenas!D$55,2),0),"")</f>
        <v/>
      </c>
      <c r="N165" s="124" t="str">
        <f>IF($AO165,IF(AND($I165&lt;&gt;"",$I165&lt;&gt;0),ROUND(ROUND($I165,3)*Cenas!$B$50*Cenas!E$55,2),0),"")</f>
        <v/>
      </c>
      <c r="O165" s="124" t="str">
        <f>IF($AO165,IF(AND($I165&lt;&gt;"",$I165&lt;&gt;0),ROUND(ROUND($I165,3)*Cenas!$B$50*Cenas!F$55,2),0),"")</f>
        <v/>
      </c>
      <c r="P165" s="124" t="str">
        <f>IF($AO165,IF(AND($I165&lt;&gt;"",$I165&lt;&gt;0),ROUND(ROUND($I165,3)*Cenas!$B$50*Cenas!G$55,2),0),"")</f>
        <v/>
      </c>
      <c r="Q165" s="124" t="str">
        <f>IF($AO165,IF(AND($I165&lt;&gt;"",$I165&lt;&gt;0),ROUND(ROUND($I165,3)*Cenas!$B$50*Cenas!H$55,2),0),"")</f>
        <v/>
      </c>
      <c r="R165" s="124" t="str">
        <f>IF($AO165,IF(AND($I165&lt;&gt;"",$I165&lt;&gt;0),ROUND(ROUND($I165,3)*Cenas!$B$50*Cenas!I$55,2),0),"")</f>
        <v/>
      </c>
      <c r="S165" s="124" t="str">
        <f>IF($AO165,IF(AND($I165&lt;&gt;"",$I165&lt;&gt;0),ROUND(ROUND($I165,3)*Cenas!$B$50*Cenas!J$55,2),0),"")</f>
        <v/>
      </c>
      <c r="T165" s="124" t="str">
        <f>IF($AO165,IF(AND($I165&lt;&gt;"",$I165&lt;&gt;0),ROUND(ROUND($I165,3)*Cenas!$B$50*Cenas!K$55,2),0),"")</f>
        <v/>
      </c>
      <c r="U165" s="124" t="str">
        <f>IF($AO165,IF(AND($I165&lt;&gt;"",$I165&lt;&gt;0),ROUND(ROUND($I165,3)*Cenas!$B$50*Cenas!L$55,2),0),"")</f>
        <v/>
      </c>
      <c r="V165" s="124" t="str">
        <f>IF($AO165,IF(AND($I165&lt;&gt;"",$I165&lt;&gt;0),ROUND(ROUND($I165,3)*Cenas!$B$50*Cenas!M$55,2),0),"")</f>
        <v/>
      </c>
      <c r="W165" s="124" t="str">
        <f>IF($AO165,IF(AND($I165&lt;&gt;"",$I165&lt;&gt;0),ROUND(ROUND($I165,3)*Cenas!$B$50*Cenas!N$55,2),0),"")</f>
        <v/>
      </c>
      <c r="X165" s="124" t="str">
        <f>IF($AO165,IF(AND($I165&lt;&gt;"",$I165&lt;&gt;0),ROUND(ROUND($I165,3)*Cenas!$B$50*Cenas!O$55,2),0),"")</f>
        <v/>
      </c>
      <c r="Y165" s="124" t="str">
        <f>IF($AO165,IF(AND($I165&lt;&gt;"",$I165&lt;&gt;0),ROUND(ROUND($I165,3)*Cenas!$B$50*Cenas!P$55,2),0),"")</f>
        <v/>
      </c>
      <c r="Z165" s="124" t="str">
        <f>IF($AO165,IF(AND($I165&lt;&gt;"",$I165&lt;&gt;0),ROUND(ROUND($I165,3)*Cenas!$B$50*Cenas!Q$55,2),0),"")</f>
        <v/>
      </c>
      <c r="AA165" s="124" t="str">
        <f>IF($AO165,IF(AND($I165&lt;&gt;"",$I165&lt;&gt;0),ROUND(ROUND($I165,3)*Cenas!$B$50*Cenas!R$55,2),0),"")</f>
        <v/>
      </c>
      <c r="AB165" s="124" t="str">
        <f>IF($AO165,IF(AND($I165&lt;&gt;"",$I165&lt;&gt;0),ROUND(ROUND($I165,3)*Cenas!$B$50*Cenas!S$55,2),0),"")</f>
        <v/>
      </c>
      <c r="AC165" s="124" t="str">
        <f>IF($AO165,IF(AND($I165&lt;&gt;"",$I165&lt;&gt;0),ROUND(ROUND($I165,3)*Cenas!$B$50*Cenas!T$55,2),0),"")</f>
        <v/>
      </c>
      <c r="AD165" s="124" t="str">
        <f>IF($AO165,IF(AND($I165&lt;&gt;"",$I165&lt;&gt;0),ROUND(ROUND($I165,3)*Cenas!$B$50*Cenas!U$55,2),0),"")</f>
        <v/>
      </c>
      <c r="AE165" s="124" t="str">
        <f>IF($AO165,IF(AND($I165&lt;&gt;"",$I165&lt;&gt;0),ROUND(ROUND($I165,3)*Cenas!$B$50*Cenas!V$55,2),0),"")</f>
        <v/>
      </c>
      <c r="AF165" s="147" t="str">
        <f>IF($AO165,IF(AND($I165&lt;&gt;"",$I165&lt;&gt;0),ROUND(ROUND($I165,3)*Cenas!$B$50*Cenas!W$55,2),0),"")</f>
        <v/>
      </c>
      <c r="AH165" t="b">
        <f t="shared" si="19"/>
        <v>1</v>
      </c>
      <c r="AI165" t="b">
        <f t="shared" si="20"/>
        <v>1</v>
      </c>
      <c r="AJ165" t="e">
        <f>OR(AND(AH165,AI165,#REF!&gt;=0.74*'Daļu izvēle'!J160),NOT(AL165))</f>
        <v>#REF!</v>
      </c>
      <c r="AK165" t="e">
        <f t="shared" si="21"/>
        <v>#REF!</v>
      </c>
      <c r="AL165" t="b">
        <f>AND($A165="x",NOT(ISBLANK('Daļu izvēle'!AI160)))</f>
        <v>0</v>
      </c>
      <c r="AM165" t="b">
        <f t="shared" si="17"/>
        <v>1</v>
      </c>
      <c r="AO165" s="56" t="b">
        <f>AND($A165="x",'Daļu izvēle'!AI160&lt;&gt;"",'Daļu izvēle'!AI160&lt;&gt;0)</f>
        <v>0</v>
      </c>
      <c r="AP165" s="56" t="b">
        <f t="shared" si="22"/>
        <v>0</v>
      </c>
      <c r="AQ165" s="56" t="b">
        <f t="shared" si="23"/>
        <v>1</v>
      </c>
    </row>
    <row r="166" spans="1:43" hidden="1" x14ac:dyDescent="0.3">
      <c r="A166" s="324" t="str">
        <f>SUBSTITUTE('Daļu izvēle'!A161,"0","")</f>
        <v/>
      </c>
      <c r="B166" s="365">
        <f>'Daļu izvēle'!B161</f>
        <v>153</v>
      </c>
      <c r="C166" s="365" t="str">
        <f>'Daļu izvēle'!C161</f>
        <v>Vidusdaugava</v>
      </c>
      <c r="D166" s="366" t="str">
        <f>'Daļu izvēle'!D161</f>
        <v>Ērberģes</v>
      </c>
      <c r="E166" s="511">
        <f>'Daļu izvēle'!AI161</f>
        <v>0</v>
      </c>
      <c r="F166" s="511">
        <f>'Daļu izvēle'!AJ161</f>
        <v>0</v>
      </c>
      <c r="G166" s="131">
        <f>'Daļu izvēle'!AK161</f>
        <v>0</v>
      </c>
      <c r="H166" s="132">
        <f>'Daļu izvēle'!AL161</f>
        <v>0</v>
      </c>
      <c r="I166" s="343"/>
      <c r="J166" s="509">
        <f t="shared" si="18"/>
        <v>0</v>
      </c>
      <c r="K166" s="124" t="str">
        <f>IF($AO166,IF(AND($I166&lt;&gt;"",$I166&lt;&gt;0),ROUND(ROUND($I166,3)*Cenas!$B$50*Cenas!B$55,2),0),"")</f>
        <v/>
      </c>
      <c r="L166" s="124" t="str">
        <f>IF($AO166,IF(AND($I166&lt;&gt;"",$I166&lt;&gt;0),ROUND(ROUND($I166,3)*Cenas!$B$50*Cenas!C$55,2),0),"")</f>
        <v/>
      </c>
      <c r="M166" s="124" t="str">
        <f>IF($AO166,IF(AND($I166&lt;&gt;"",$I166&lt;&gt;0),ROUND(ROUND($I166,3)*Cenas!$B$50*Cenas!D$55,2),0),"")</f>
        <v/>
      </c>
      <c r="N166" s="124" t="str">
        <f>IF($AO166,IF(AND($I166&lt;&gt;"",$I166&lt;&gt;0),ROUND(ROUND($I166,3)*Cenas!$B$50*Cenas!E$55,2),0),"")</f>
        <v/>
      </c>
      <c r="O166" s="124" t="str">
        <f>IF($AO166,IF(AND($I166&lt;&gt;"",$I166&lt;&gt;0),ROUND(ROUND($I166,3)*Cenas!$B$50*Cenas!F$55,2),0),"")</f>
        <v/>
      </c>
      <c r="P166" s="124" t="str">
        <f>IF($AO166,IF(AND($I166&lt;&gt;"",$I166&lt;&gt;0),ROUND(ROUND($I166,3)*Cenas!$B$50*Cenas!G$55,2),0),"")</f>
        <v/>
      </c>
      <c r="Q166" s="124" t="str">
        <f>IF($AO166,IF(AND($I166&lt;&gt;"",$I166&lt;&gt;0),ROUND(ROUND($I166,3)*Cenas!$B$50*Cenas!H$55,2),0),"")</f>
        <v/>
      </c>
      <c r="R166" s="124" t="str">
        <f>IF($AO166,IF(AND($I166&lt;&gt;"",$I166&lt;&gt;0),ROUND(ROUND($I166,3)*Cenas!$B$50*Cenas!I$55,2),0),"")</f>
        <v/>
      </c>
      <c r="S166" s="124" t="str">
        <f>IF($AO166,IF(AND($I166&lt;&gt;"",$I166&lt;&gt;0),ROUND(ROUND($I166,3)*Cenas!$B$50*Cenas!J$55,2),0),"")</f>
        <v/>
      </c>
      <c r="T166" s="124" t="str">
        <f>IF($AO166,IF(AND($I166&lt;&gt;"",$I166&lt;&gt;0),ROUND(ROUND($I166,3)*Cenas!$B$50*Cenas!K$55,2),0),"")</f>
        <v/>
      </c>
      <c r="U166" s="124" t="str">
        <f>IF($AO166,IF(AND($I166&lt;&gt;"",$I166&lt;&gt;0),ROUND(ROUND($I166,3)*Cenas!$B$50*Cenas!L$55,2),0),"")</f>
        <v/>
      </c>
      <c r="V166" s="124" t="str">
        <f>IF($AO166,IF(AND($I166&lt;&gt;"",$I166&lt;&gt;0),ROUND(ROUND($I166,3)*Cenas!$B$50*Cenas!M$55,2),0),"")</f>
        <v/>
      </c>
      <c r="W166" s="124" t="str">
        <f>IF($AO166,IF(AND($I166&lt;&gt;"",$I166&lt;&gt;0),ROUND(ROUND($I166,3)*Cenas!$B$50*Cenas!N$55,2),0),"")</f>
        <v/>
      </c>
      <c r="X166" s="124" t="str">
        <f>IF($AO166,IF(AND($I166&lt;&gt;"",$I166&lt;&gt;0),ROUND(ROUND($I166,3)*Cenas!$B$50*Cenas!O$55,2),0),"")</f>
        <v/>
      </c>
      <c r="Y166" s="124" t="str">
        <f>IF($AO166,IF(AND($I166&lt;&gt;"",$I166&lt;&gt;0),ROUND(ROUND($I166,3)*Cenas!$B$50*Cenas!P$55,2),0),"")</f>
        <v/>
      </c>
      <c r="Z166" s="124" t="str">
        <f>IF($AO166,IF(AND($I166&lt;&gt;"",$I166&lt;&gt;0),ROUND(ROUND($I166,3)*Cenas!$B$50*Cenas!Q$55,2),0),"")</f>
        <v/>
      </c>
      <c r="AA166" s="124" t="str">
        <f>IF($AO166,IF(AND($I166&lt;&gt;"",$I166&lt;&gt;0),ROUND(ROUND($I166,3)*Cenas!$B$50*Cenas!R$55,2),0),"")</f>
        <v/>
      </c>
      <c r="AB166" s="124" t="str">
        <f>IF($AO166,IF(AND($I166&lt;&gt;"",$I166&lt;&gt;0),ROUND(ROUND($I166,3)*Cenas!$B$50*Cenas!S$55,2),0),"")</f>
        <v/>
      </c>
      <c r="AC166" s="124" t="str">
        <f>IF($AO166,IF(AND($I166&lt;&gt;"",$I166&lt;&gt;0),ROUND(ROUND($I166,3)*Cenas!$B$50*Cenas!T$55,2),0),"")</f>
        <v/>
      </c>
      <c r="AD166" s="124" t="str">
        <f>IF($AO166,IF(AND($I166&lt;&gt;"",$I166&lt;&gt;0),ROUND(ROUND($I166,3)*Cenas!$B$50*Cenas!U$55,2),0),"")</f>
        <v/>
      </c>
      <c r="AE166" s="124" t="str">
        <f>IF($AO166,IF(AND($I166&lt;&gt;"",$I166&lt;&gt;0),ROUND(ROUND($I166,3)*Cenas!$B$50*Cenas!V$55,2),0),"")</f>
        <v/>
      </c>
      <c r="AF166" s="147" t="str">
        <f>IF($AO166,IF(AND($I166&lt;&gt;"",$I166&lt;&gt;0),ROUND(ROUND($I166,3)*Cenas!$B$50*Cenas!W$55,2),0),"")</f>
        <v/>
      </c>
      <c r="AH166" t="b">
        <f t="shared" si="19"/>
        <v>1</v>
      </c>
      <c r="AI166" t="b">
        <f t="shared" si="20"/>
        <v>1</v>
      </c>
      <c r="AJ166" t="e">
        <f>OR(AND(AH166,AI166,#REF!&gt;=0.74*'Daļu izvēle'!J161),NOT(AL166))</f>
        <v>#REF!</v>
      </c>
      <c r="AK166" t="e">
        <f t="shared" si="21"/>
        <v>#REF!</v>
      </c>
      <c r="AL166" t="b">
        <f>AND($A166="x",NOT(ISBLANK('Daļu izvēle'!AI161)))</f>
        <v>0</v>
      </c>
      <c r="AM166" t="b">
        <f t="shared" si="17"/>
        <v>1</v>
      </c>
      <c r="AO166" s="56" t="b">
        <f>AND($A166="x",'Daļu izvēle'!AI161&lt;&gt;"",'Daļu izvēle'!AI161&lt;&gt;0)</f>
        <v>0</v>
      </c>
      <c r="AP166" s="56" t="b">
        <f t="shared" si="22"/>
        <v>0</v>
      </c>
      <c r="AQ166" s="56" t="b">
        <f t="shared" si="23"/>
        <v>1</v>
      </c>
    </row>
    <row r="167" spans="1:43" hidden="1" x14ac:dyDescent="0.3">
      <c r="A167" s="324" t="str">
        <f>SUBSTITUTE('Daļu izvēle'!A162,"0","")</f>
        <v/>
      </c>
      <c r="B167" s="365">
        <f>'Daļu izvēle'!B162</f>
        <v>154</v>
      </c>
      <c r="C167" s="365" t="str">
        <f>'Daļu izvēle'!C162</f>
        <v>Vidusdaugava</v>
      </c>
      <c r="D167" s="366" t="str">
        <f>'Daļu izvēle'!D162</f>
        <v>Ērberģes</v>
      </c>
      <c r="E167" s="511">
        <f>'Daļu izvēle'!AI162</f>
        <v>10</v>
      </c>
      <c r="F167" s="511">
        <f>'Daļu izvēle'!AJ162</f>
        <v>0</v>
      </c>
      <c r="G167" s="131">
        <f>'Daļu izvēle'!AK162</f>
        <v>0</v>
      </c>
      <c r="H167" s="132">
        <f>'Daļu izvēle'!AL162</f>
        <v>0</v>
      </c>
      <c r="I167" s="343"/>
      <c r="J167" s="509">
        <f t="shared" si="18"/>
        <v>0</v>
      </c>
      <c r="K167" s="124" t="str">
        <f>IF($AO167,IF(AND($I167&lt;&gt;"",$I167&lt;&gt;0),ROUND(ROUND($I167,3)*Cenas!$B$50*Cenas!B$55,2),0),"")</f>
        <v/>
      </c>
      <c r="L167" s="124" t="str">
        <f>IF($AO167,IF(AND($I167&lt;&gt;"",$I167&lt;&gt;0),ROUND(ROUND($I167,3)*Cenas!$B$50*Cenas!C$55,2),0),"")</f>
        <v/>
      </c>
      <c r="M167" s="124" t="str">
        <f>IF($AO167,IF(AND($I167&lt;&gt;"",$I167&lt;&gt;0),ROUND(ROUND($I167,3)*Cenas!$B$50*Cenas!D$55,2),0),"")</f>
        <v/>
      </c>
      <c r="N167" s="124" t="str">
        <f>IF($AO167,IF(AND($I167&lt;&gt;"",$I167&lt;&gt;0),ROUND(ROUND($I167,3)*Cenas!$B$50*Cenas!E$55,2),0),"")</f>
        <v/>
      </c>
      <c r="O167" s="124" t="str">
        <f>IF($AO167,IF(AND($I167&lt;&gt;"",$I167&lt;&gt;0),ROUND(ROUND($I167,3)*Cenas!$B$50*Cenas!F$55,2),0),"")</f>
        <v/>
      </c>
      <c r="P167" s="124" t="str">
        <f>IF($AO167,IF(AND($I167&lt;&gt;"",$I167&lt;&gt;0),ROUND(ROUND($I167,3)*Cenas!$B$50*Cenas!G$55,2),0),"")</f>
        <v/>
      </c>
      <c r="Q167" s="124" t="str">
        <f>IF($AO167,IF(AND($I167&lt;&gt;"",$I167&lt;&gt;0),ROUND(ROUND($I167,3)*Cenas!$B$50*Cenas!H$55,2),0),"")</f>
        <v/>
      </c>
      <c r="R167" s="124" t="str">
        <f>IF($AO167,IF(AND($I167&lt;&gt;"",$I167&lt;&gt;0),ROUND(ROUND($I167,3)*Cenas!$B$50*Cenas!I$55,2),0),"")</f>
        <v/>
      </c>
      <c r="S167" s="124" t="str">
        <f>IF($AO167,IF(AND($I167&lt;&gt;"",$I167&lt;&gt;0),ROUND(ROUND($I167,3)*Cenas!$B$50*Cenas!J$55,2),0),"")</f>
        <v/>
      </c>
      <c r="T167" s="124" t="str">
        <f>IF($AO167,IF(AND($I167&lt;&gt;"",$I167&lt;&gt;0),ROUND(ROUND($I167,3)*Cenas!$B$50*Cenas!K$55,2),0),"")</f>
        <v/>
      </c>
      <c r="U167" s="124" t="str">
        <f>IF($AO167,IF(AND($I167&lt;&gt;"",$I167&lt;&gt;0),ROUND(ROUND($I167,3)*Cenas!$B$50*Cenas!L$55,2),0),"")</f>
        <v/>
      </c>
      <c r="V167" s="124" t="str">
        <f>IF($AO167,IF(AND($I167&lt;&gt;"",$I167&lt;&gt;0),ROUND(ROUND($I167,3)*Cenas!$B$50*Cenas!M$55,2),0),"")</f>
        <v/>
      </c>
      <c r="W167" s="124" t="str">
        <f>IF($AO167,IF(AND($I167&lt;&gt;"",$I167&lt;&gt;0),ROUND(ROUND($I167,3)*Cenas!$B$50*Cenas!N$55,2),0),"")</f>
        <v/>
      </c>
      <c r="X167" s="124" t="str">
        <f>IF($AO167,IF(AND($I167&lt;&gt;"",$I167&lt;&gt;0),ROUND(ROUND($I167,3)*Cenas!$B$50*Cenas!O$55,2),0),"")</f>
        <v/>
      </c>
      <c r="Y167" s="124" t="str">
        <f>IF($AO167,IF(AND($I167&lt;&gt;"",$I167&lt;&gt;0),ROUND(ROUND($I167,3)*Cenas!$B$50*Cenas!P$55,2),0),"")</f>
        <v/>
      </c>
      <c r="Z167" s="124" t="str">
        <f>IF($AO167,IF(AND($I167&lt;&gt;"",$I167&lt;&gt;0),ROUND(ROUND($I167,3)*Cenas!$B$50*Cenas!Q$55,2),0),"")</f>
        <v/>
      </c>
      <c r="AA167" s="124" t="str">
        <f>IF($AO167,IF(AND($I167&lt;&gt;"",$I167&lt;&gt;0),ROUND(ROUND($I167,3)*Cenas!$B$50*Cenas!R$55,2),0),"")</f>
        <v/>
      </c>
      <c r="AB167" s="124" t="str">
        <f>IF($AO167,IF(AND($I167&lt;&gt;"",$I167&lt;&gt;0),ROUND(ROUND($I167,3)*Cenas!$B$50*Cenas!S$55,2),0),"")</f>
        <v/>
      </c>
      <c r="AC167" s="124" t="str">
        <f>IF($AO167,IF(AND($I167&lt;&gt;"",$I167&lt;&gt;0),ROUND(ROUND($I167,3)*Cenas!$B$50*Cenas!T$55,2),0),"")</f>
        <v/>
      </c>
      <c r="AD167" s="124" t="str">
        <f>IF($AO167,IF(AND($I167&lt;&gt;"",$I167&lt;&gt;0),ROUND(ROUND($I167,3)*Cenas!$B$50*Cenas!U$55,2),0),"")</f>
        <v/>
      </c>
      <c r="AE167" s="124" t="str">
        <f>IF($AO167,IF(AND($I167&lt;&gt;"",$I167&lt;&gt;0),ROUND(ROUND($I167,3)*Cenas!$B$50*Cenas!V$55,2),0),"")</f>
        <v/>
      </c>
      <c r="AF167" s="147" t="str">
        <f>IF($AO167,IF(AND($I167&lt;&gt;"",$I167&lt;&gt;0),ROUND(ROUND($I167,3)*Cenas!$B$50*Cenas!W$55,2),0),"")</f>
        <v/>
      </c>
      <c r="AH167" t="b">
        <f t="shared" si="19"/>
        <v>1</v>
      </c>
      <c r="AI167" t="b">
        <f t="shared" si="20"/>
        <v>1</v>
      </c>
      <c r="AJ167" t="e">
        <f>OR(AND(AH167,AI167,#REF!&gt;=0.74*'Daļu izvēle'!J162),NOT(AL167))</f>
        <v>#REF!</v>
      </c>
      <c r="AK167" t="e">
        <f t="shared" si="21"/>
        <v>#REF!</v>
      </c>
      <c r="AL167" t="b">
        <f>AND($A167="x",NOT(ISBLANK('Daļu izvēle'!AI162)))</f>
        <v>0</v>
      </c>
      <c r="AM167" t="b">
        <f t="shared" si="17"/>
        <v>1</v>
      </c>
      <c r="AO167" s="56" t="b">
        <f>AND($A167="x",'Daļu izvēle'!AI162&lt;&gt;"",'Daļu izvēle'!AI162&lt;&gt;0)</f>
        <v>0</v>
      </c>
      <c r="AP167" s="56" t="b">
        <f t="shared" si="22"/>
        <v>0</v>
      </c>
      <c r="AQ167" s="56" t="b">
        <f t="shared" si="23"/>
        <v>1</v>
      </c>
    </row>
    <row r="168" spans="1:43" hidden="1" x14ac:dyDescent="0.3">
      <c r="A168" s="324" t="str">
        <f>SUBSTITUTE('Daļu izvēle'!A163,"0","")</f>
        <v/>
      </c>
      <c r="B168" s="365">
        <f>'Daļu izvēle'!B163</f>
        <v>155</v>
      </c>
      <c r="C168" s="365" t="str">
        <f>'Daļu izvēle'!C163</f>
        <v>Vidusdaugava</v>
      </c>
      <c r="D168" s="366" t="str">
        <f>'Daļu izvēle'!D163</f>
        <v>Jaunjelgavas</v>
      </c>
      <c r="E168" s="511">
        <f>'Daļu izvēle'!AI163</f>
        <v>30</v>
      </c>
      <c r="F168" s="511">
        <f>'Daļu izvēle'!AJ163</f>
        <v>0</v>
      </c>
      <c r="G168" s="131">
        <f>'Daļu izvēle'!AK163</f>
        <v>0</v>
      </c>
      <c r="H168" s="132">
        <f>'Daļu izvēle'!AL163</f>
        <v>0</v>
      </c>
      <c r="I168" s="343"/>
      <c r="J168" s="509">
        <f t="shared" si="18"/>
        <v>0</v>
      </c>
      <c r="K168" s="124" t="str">
        <f>IF($AO168,IF(AND($I168&lt;&gt;"",$I168&lt;&gt;0),ROUND(ROUND($I168,3)*Cenas!$B$50*Cenas!B$55,2),0),"")</f>
        <v/>
      </c>
      <c r="L168" s="124" t="str">
        <f>IF($AO168,IF(AND($I168&lt;&gt;"",$I168&lt;&gt;0),ROUND(ROUND($I168,3)*Cenas!$B$50*Cenas!C$55,2),0),"")</f>
        <v/>
      </c>
      <c r="M168" s="124" t="str">
        <f>IF($AO168,IF(AND($I168&lt;&gt;"",$I168&lt;&gt;0),ROUND(ROUND($I168,3)*Cenas!$B$50*Cenas!D$55,2),0),"")</f>
        <v/>
      </c>
      <c r="N168" s="124" t="str">
        <f>IF($AO168,IF(AND($I168&lt;&gt;"",$I168&lt;&gt;0),ROUND(ROUND($I168,3)*Cenas!$B$50*Cenas!E$55,2),0),"")</f>
        <v/>
      </c>
      <c r="O168" s="124" t="str">
        <f>IF($AO168,IF(AND($I168&lt;&gt;"",$I168&lt;&gt;0),ROUND(ROUND($I168,3)*Cenas!$B$50*Cenas!F$55,2),0),"")</f>
        <v/>
      </c>
      <c r="P168" s="124" t="str">
        <f>IF($AO168,IF(AND($I168&lt;&gt;"",$I168&lt;&gt;0),ROUND(ROUND($I168,3)*Cenas!$B$50*Cenas!G$55,2),0),"")</f>
        <v/>
      </c>
      <c r="Q168" s="124" t="str">
        <f>IF($AO168,IF(AND($I168&lt;&gt;"",$I168&lt;&gt;0),ROUND(ROUND($I168,3)*Cenas!$B$50*Cenas!H$55,2),0),"")</f>
        <v/>
      </c>
      <c r="R168" s="124" t="str">
        <f>IF($AO168,IF(AND($I168&lt;&gt;"",$I168&lt;&gt;0),ROUND(ROUND($I168,3)*Cenas!$B$50*Cenas!I$55,2),0),"")</f>
        <v/>
      </c>
      <c r="S168" s="124" t="str">
        <f>IF($AO168,IF(AND($I168&lt;&gt;"",$I168&lt;&gt;0),ROUND(ROUND($I168,3)*Cenas!$B$50*Cenas!J$55,2),0),"")</f>
        <v/>
      </c>
      <c r="T168" s="124" t="str">
        <f>IF($AO168,IF(AND($I168&lt;&gt;"",$I168&lt;&gt;0),ROUND(ROUND($I168,3)*Cenas!$B$50*Cenas!K$55,2),0),"")</f>
        <v/>
      </c>
      <c r="U168" s="124" t="str">
        <f>IF($AO168,IF(AND($I168&lt;&gt;"",$I168&lt;&gt;0),ROUND(ROUND($I168,3)*Cenas!$B$50*Cenas!L$55,2),0),"")</f>
        <v/>
      </c>
      <c r="V168" s="124" t="str">
        <f>IF($AO168,IF(AND($I168&lt;&gt;"",$I168&lt;&gt;0),ROUND(ROUND($I168,3)*Cenas!$B$50*Cenas!M$55,2),0),"")</f>
        <v/>
      </c>
      <c r="W168" s="124" t="str">
        <f>IF($AO168,IF(AND($I168&lt;&gt;"",$I168&lt;&gt;0),ROUND(ROUND($I168,3)*Cenas!$B$50*Cenas!N$55,2),0),"")</f>
        <v/>
      </c>
      <c r="X168" s="124" t="str">
        <f>IF($AO168,IF(AND($I168&lt;&gt;"",$I168&lt;&gt;0),ROUND(ROUND($I168,3)*Cenas!$B$50*Cenas!O$55,2),0),"")</f>
        <v/>
      </c>
      <c r="Y168" s="124" t="str">
        <f>IF($AO168,IF(AND($I168&lt;&gt;"",$I168&lt;&gt;0),ROUND(ROUND($I168,3)*Cenas!$B$50*Cenas!P$55,2),0),"")</f>
        <v/>
      </c>
      <c r="Z168" s="124" t="str">
        <f>IF($AO168,IF(AND($I168&lt;&gt;"",$I168&lt;&gt;0),ROUND(ROUND($I168,3)*Cenas!$B$50*Cenas!Q$55,2),0),"")</f>
        <v/>
      </c>
      <c r="AA168" s="124" t="str">
        <f>IF($AO168,IF(AND($I168&lt;&gt;"",$I168&lt;&gt;0),ROUND(ROUND($I168,3)*Cenas!$B$50*Cenas!R$55,2),0),"")</f>
        <v/>
      </c>
      <c r="AB168" s="124" t="str">
        <f>IF($AO168,IF(AND($I168&lt;&gt;"",$I168&lt;&gt;0),ROUND(ROUND($I168,3)*Cenas!$B$50*Cenas!S$55,2),0),"")</f>
        <v/>
      </c>
      <c r="AC168" s="124" t="str">
        <f>IF($AO168,IF(AND($I168&lt;&gt;"",$I168&lt;&gt;0),ROUND(ROUND($I168,3)*Cenas!$B$50*Cenas!T$55,2),0),"")</f>
        <v/>
      </c>
      <c r="AD168" s="124" t="str">
        <f>IF($AO168,IF(AND($I168&lt;&gt;"",$I168&lt;&gt;0),ROUND(ROUND($I168,3)*Cenas!$B$50*Cenas!U$55,2),0),"")</f>
        <v/>
      </c>
      <c r="AE168" s="124" t="str">
        <f>IF($AO168,IF(AND($I168&lt;&gt;"",$I168&lt;&gt;0),ROUND(ROUND($I168,3)*Cenas!$B$50*Cenas!V$55,2),0),"")</f>
        <v/>
      </c>
      <c r="AF168" s="147" t="str">
        <f>IF($AO168,IF(AND($I168&lt;&gt;"",$I168&lt;&gt;0),ROUND(ROUND($I168,3)*Cenas!$B$50*Cenas!W$55,2),0),"")</f>
        <v/>
      </c>
      <c r="AH168" t="b">
        <f t="shared" si="19"/>
        <v>1</v>
      </c>
      <c r="AI168" t="b">
        <f t="shared" si="20"/>
        <v>1</v>
      </c>
      <c r="AJ168" t="e">
        <f>OR(AND(AH168,AI168,#REF!&gt;=0.74*'Daļu izvēle'!J163),NOT(AL168))</f>
        <v>#REF!</v>
      </c>
      <c r="AK168" t="e">
        <f t="shared" si="21"/>
        <v>#REF!</v>
      </c>
      <c r="AL168" t="b">
        <f>AND($A168="x",NOT(ISBLANK('Daļu izvēle'!AI163)))</f>
        <v>0</v>
      </c>
      <c r="AM168" t="b">
        <f t="shared" si="17"/>
        <v>1</v>
      </c>
      <c r="AO168" s="56" t="b">
        <f>AND($A168="x",'Daļu izvēle'!AI163&lt;&gt;"",'Daļu izvēle'!AI163&lt;&gt;0)</f>
        <v>0</v>
      </c>
      <c r="AP168" s="56" t="b">
        <f t="shared" si="22"/>
        <v>0</v>
      </c>
      <c r="AQ168" s="56" t="b">
        <f t="shared" si="23"/>
        <v>1</v>
      </c>
    </row>
    <row r="169" spans="1:43" ht="20.399999999999999" hidden="1" x14ac:dyDescent="0.3">
      <c r="A169" s="324" t="str">
        <f>SUBSTITUTE('Daļu izvēle'!A164,"0","")</f>
        <v/>
      </c>
      <c r="B169" s="365">
        <f>'Daļu izvēle'!B164</f>
        <v>156</v>
      </c>
      <c r="C169" s="365" t="str">
        <f>'Daļu izvēle'!C164</f>
        <v>Vidusdaugava</v>
      </c>
      <c r="D169" s="366" t="str">
        <f>'Daļu izvēle'!D164</f>
        <v>Jaunjelgavas (Daugavas kreisais krasts)</v>
      </c>
      <c r="E169" s="511">
        <f>'Daļu izvēle'!AI164</f>
        <v>0</v>
      </c>
      <c r="F169" s="511">
        <f>'Daļu izvēle'!AJ164</f>
        <v>0</v>
      </c>
      <c r="G169" s="131">
        <f>'Daļu izvēle'!AK164</f>
        <v>0</v>
      </c>
      <c r="H169" s="132">
        <f>'Daļu izvēle'!AL164</f>
        <v>0</v>
      </c>
      <c r="I169" s="343"/>
      <c r="J169" s="509">
        <f t="shared" si="18"/>
        <v>0</v>
      </c>
      <c r="K169" s="124" t="str">
        <f>IF($AO169,IF(AND($I169&lt;&gt;"",$I169&lt;&gt;0),ROUND(ROUND($I169,3)*Cenas!$B$50*Cenas!B$55,2),0),"")</f>
        <v/>
      </c>
      <c r="L169" s="124" t="str">
        <f>IF($AO169,IF(AND($I169&lt;&gt;"",$I169&lt;&gt;0),ROUND(ROUND($I169,3)*Cenas!$B$50*Cenas!C$55,2),0),"")</f>
        <v/>
      </c>
      <c r="M169" s="124" t="str">
        <f>IF($AO169,IF(AND($I169&lt;&gt;"",$I169&lt;&gt;0),ROUND(ROUND($I169,3)*Cenas!$B$50*Cenas!D$55,2),0),"")</f>
        <v/>
      </c>
      <c r="N169" s="124" t="str">
        <f>IF($AO169,IF(AND($I169&lt;&gt;"",$I169&lt;&gt;0),ROUND(ROUND($I169,3)*Cenas!$B$50*Cenas!E$55,2),0),"")</f>
        <v/>
      </c>
      <c r="O169" s="124" t="str">
        <f>IF($AO169,IF(AND($I169&lt;&gt;"",$I169&lt;&gt;0),ROUND(ROUND($I169,3)*Cenas!$B$50*Cenas!F$55,2),0),"")</f>
        <v/>
      </c>
      <c r="P169" s="124" t="str">
        <f>IF($AO169,IF(AND($I169&lt;&gt;"",$I169&lt;&gt;0),ROUND(ROUND($I169,3)*Cenas!$B$50*Cenas!G$55,2),0),"")</f>
        <v/>
      </c>
      <c r="Q169" s="124" t="str">
        <f>IF($AO169,IF(AND($I169&lt;&gt;"",$I169&lt;&gt;0),ROUND(ROUND($I169,3)*Cenas!$B$50*Cenas!H$55,2),0),"")</f>
        <v/>
      </c>
      <c r="R169" s="124" t="str">
        <f>IF($AO169,IF(AND($I169&lt;&gt;"",$I169&lt;&gt;0),ROUND(ROUND($I169,3)*Cenas!$B$50*Cenas!I$55,2),0),"")</f>
        <v/>
      </c>
      <c r="S169" s="124" t="str">
        <f>IF($AO169,IF(AND($I169&lt;&gt;"",$I169&lt;&gt;0),ROUND(ROUND($I169,3)*Cenas!$B$50*Cenas!J$55,2),0),"")</f>
        <v/>
      </c>
      <c r="T169" s="124" t="str">
        <f>IF($AO169,IF(AND($I169&lt;&gt;"",$I169&lt;&gt;0),ROUND(ROUND($I169,3)*Cenas!$B$50*Cenas!K$55,2),0),"")</f>
        <v/>
      </c>
      <c r="U169" s="124" t="str">
        <f>IF($AO169,IF(AND($I169&lt;&gt;"",$I169&lt;&gt;0),ROUND(ROUND($I169,3)*Cenas!$B$50*Cenas!L$55,2),0),"")</f>
        <v/>
      </c>
      <c r="V169" s="124" t="str">
        <f>IF($AO169,IF(AND($I169&lt;&gt;"",$I169&lt;&gt;0),ROUND(ROUND($I169,3)*Cenas!$B$50*Cenas!M$55,2),0),"")</f>
        <v/>
      </c>
      <c r="W169" s="124" t="str">
        <f>IF($AO169,IF(AND($I169&lt;&gt;"",$I169&lt;&gt;0),ROUND(ROUND($I169,3)*Cenas!$B$50*Cenas!N$55,2),0),"")</f>
        <v/>
      </c>
      <c r="X169" s="124" t="str">
        <f>IF($AO169,IF(AND($I169&lt;&gt;"",$I169&lt;&gt;0),ROUND(ROUND($I169,3)*Cenas!$B$50*Cenas!O$55,2),0),"")</f>
        <v/>
      </c>
      <c r="Y169" s="124" t="str">
        <f>IF($AO169,IF(AND($I169&lt;&gt;"",$I169&lt;&gt;0),ROUND(ROUND($I169,3)*Cenas!$B$50*Cenas!P$55,2),0),"")</f>
        <v/>
      </c>
      <c r="Z169" s="124" t="str">
        <f>IF($AO169,IF(AND($I169&lt;&gt;"",$I169&lt;&gt;0),ROUND(ROUND($I169,3)*Cenas!$B$50*Cenas!Q$55,2),0),"")</f>
        <v/>
      </c>
      <c r="AA169" s="124" t="str">
        <f>IF($AO169,IF(AND($I169&lt;&gt;"",$I169&lt;&gt;0),ROUND(ROUND($I169,3)*Cenas!$B$50*Cenas!R$55,2),0),"")</f>
        <v/>
      </c>
      <c r="AB169" s="124" t="str">
        <f>IF($AO169,IF(AND($I169&lt;&gt;"",$I169&lt;&gt;0),ROUND(ROUND($I169,3)*Cenas!$B$50*Cenas!S$55,2),0),"")</f>
        <v/>
      </c>
      <c r="AC169" s="124" t="str">
        <f>IF($AO169,IF(AND($I169&lt;&gt;"",$I169&lt;&gt;0),ROUND(ROUND($I169,3)*Cenas!$B$50*Cenas!T$55,2),0),"")</f>
        <v/>
      </c>
      <c r="AD169" s="124" t="str">
        <f>IF($AO169,IF(AND($I169&lt;&gt;"",$I169&lt;&gt;0),ROUND(ROUND($I169,3)*Cenas!$B$50*Cenas!U$55,2),0),"")</f>
        <v/>
      </c>
      <c r="AE169" s="124" t="str">
        <f>IF($AO169,IF(AND($I169&lt;&gt;"",$I169&lt;&gt;0),ROUND(ROUND($I169,3)*Cenas!$B$50*Cenas!V$55,2),0),"")</f>
        <v/>
      </c>
      <c r="AF169" s="147" t="str">
        <f>IF($AO169,IF(AND($I169&lt;&gt;"",$I169&lt;&gt;0),ROUND(ROUND($I169,3)*Cenas!$B$50*Cenas!W$55,2),0),"")</f>
        <v/>
      </c>
      <c r="AH169" t="b">
        <f t="shared" si="19"/>
        <v>1</v>
      </c>
      <c r="AI169" t="b">
        <f t="shared" si="20"/>
        <v>1</v>
      </c>
      <c r="AJ169" t="e">
        <f>OR(AND(AH169,AI169,#REF!&gt;=0.74*'Daļu izvēle'!J164),NOT(AL169))</f>
        <v>#REF!</v>
      </c>
      <c r="AK169" t="e">
        <f t="shared" si="21"/>
        <v>#REF!</v>
      </c>
      <c r="AL169" t="b">
        <f>AND($A169="x",NOT(ISBLANK('Daļu izvēle'!AI164)))</f>
        <v>0</v>
      </c>
      <c r="AM169" t="b">
        <f t="shared" si="17"/>
        <v>1</v>
      </c>
      <c r="AO169" s="56" t="b">
        <f>AND($A169="x",'Daļu izvēle'!AI164&lt;&gt;"",'Daļu izvēle'!AI164&lt;&gt;0)</f>
        <v>0</v>
      </c>
      <c r="AP169" s="56" t="b">
        <f t="shared" si="22"/>
        <v>0</v>
      </c>
      <c r="AQ169" s="56" t="b">
        <f t="shared" si="23"/>
        <v>1</v>
      </c>
    </row>
    <row r="170" spans="1:43" ht="20.399999999999999" hidden="1" x14ac:dyDescent="0.3">
      <c r="A170" s="324" t="str">
        <f>SUBSTITUTE('Daļu izvēle'!A165,"0","")</f>
        <v/>
      </c>
      <c r="B170" s="365">
        <f>'Daļu izvēle'!B165</f>
        <v>157</v>
      </c>
      <c r="C170" s="365" t="str">
        <f>'Daļu izvēle'!C165</f>
        <v>Vidusdaugava</v>
      </c>
      <c r="D170" s="366" t="str">
        <f>'Daļu izvēle'!D165</f>
        <v>Jaunjelgavas (Daugavas labais krasts)</v>
      </c>
      <c r="E170" s="511">
        <f>'Daļu izvēle'!AI165</f>
        <v>0</v>
      </c>
      <c r="F170" s="511">
        <f>'Daļu izvēle'!AJ165</f>
        <v>0</v>
      </c>
      <c r="G170" s="131">
        <f>'Daļu izvēle'!AK165</f>
        <v>0</v>
      </c>
      <c r="H170" s="132">
        <f>'Daļu izvēle'!AL165</f>
        <v>0</v>
      </c>
      <c r="I170" s="343"/>
      <c r="J170" s="509">
        <f t="shared" si="18"/>
        <v>0</v>
      </c>
      <c r="K170" s="124" t="str">
        <f>IF($AO170,IF(AND($I170&lt;&gt;"",$I170&lt;&gt;0),ROUND(ROUND($I170,3)*Cenas!$B$50*Cenas!B$55,2),0),"")</f>
        <v/>
      </c>
      <c r="L170" s="124" t="str">
        <f>IF($AO170,IF(AND($I170&lt;&gt;"",$I170&lt;&gt;0),ROUND(ROUND($I170,3)*Cenas!$B$50*Cenas!C$55,2),0),"")</f>
        <v/>
      </c>
      <c r="M170" s="124" t="str">
        <f>IF($AO170,IF(AND($I170&lt;&gt;"",$I170&lt;&gt;0),ROUND(ROUND($I170,3)*Cenas!$B$50*Cenas!D$55,2),0),"")</f>
        <v/>
      </c>
      <c r="N170" s="124" t="str">
        <f>IF($AO170,IF(AND($I170&lt;&gt;"",$I170&lt;&gt;0),ROUND(ROUND($I170,3)*Cenas!$B$50*Cenas!E$55,2),0),"")</f>
        <v/>
      </c>
      <c r="O170" s="124" t="str">
        <f>IF($AO170,IF(AND($I170&lt;&gt;"",$I170&lt;&gt;0),ROUND(ROUND($I170,3)*Cenas!$B$50*Cenas!F$55,2),0),"")</f>
        <v/>
      </c>
      <c r="P170" s="124" t="str">
        <f>IF($AO170,IF(AND($I170&lt;&gt;"",$I170&lt;&gt;0),ROUND(ROUND($I170,3)*Cenas!$B$50*Cenas!G$55,2),0),"")</f>
        <v/>
      </c>
      <c r="Q170" s="124" t="str">
        <f>IF($AO170,IF(AND($I170&lt;&gt;"",$I170&lt;&gt;0),ROUND(ROUND($I170,3)*Cenas!$B$50*Cenas!H$55,2),0),"")</f>
        <v/>
      </c>
      <c r="R170" s="124" t="str">
        <f>IF($AO170,IF(AND($I170&lt;&gt;"",$I170&lt;&gt;0),ROUND(ROUND($I170,3)*Cenas!$B$50*Cenas!I$55,2),0),"")</f>
        <v/>
      </c>
      <c r="S170" s="124" t="str">
        <f>IF($AO170,IF(AND($I170&lt;&gt;"",$I170&lt;&gt;0),ROUND(ROUND($I170,3)*Cenas!$B$50*Cenas!J$55,2),0),"")</f>
        <v/>
      </c>
      <c r="T170" s="124" t="str">
        <f>IF($AO170,IF(AND($I170&lt;&gt;"",$I170&lt;&gt;0),ROUND(ROUND($I170,3)*Cenas!$B$50*Cenas!K$55,2),0),"")</f>
        <v/>
      </c>
      <c r="U170" s="124" t="str">
        <f>IF($AO170,IF(AND($I170&lt;&gt;"",$I170&lt;&gt;0),ROUND(ROUND($I170,3)*Cenas!$B$50*Cenas!L$55,2),0),"")</f>
        <v/>
      </c>
      <c r="V170" s="124" t="str">
        <f>IF($AO170,IF(AND($I170&lt;&gt;"",$I170&lt;&gt;0),ROUND(ROUND($I170,3)*Cenas!$B$50*Cenas!M$55,2),0),"")</f>
        <v/>
      </c>
      <c r="W170" s="124" t="str">
        <f>IF($AO170,IF(AND($I170&lt;&gt;"",$I170&lt;&gt;0),ROUND(ROUND($I170,3)*Cenas!$B$50*Cenas!N$55,2),0),"")</f>
        <v/>
      </c>
      <c r="X170" s="124" t="str">
        <f>IF($AO170,IF(AND($I170&lt;&gt;"",$I170&lt;&gt;0),ROUND(ROUND($I170,3)*Cenas!$B$50*Cenas!O$55,2),0),"")</f>
        <v/>
      </c>
      <c r="Y170" s="124" t="str">
        <f>IF($AO170,IF(AND($I170&lt;&gt;"",$I170&lt;&gt;0),ROUND(ROUND($I170,3)*Cenas!$B$50*Cenas!P$55,2),0),"")</f>
        <v/>
      </c>
      <c r="Z170" s="124" t="str">
        <f>IF($AO170,IF(AND($I170&lt;&gt;"",$I170&lt;&gt;0),ROUND(ROUND($I170,3)*Cenas!$B$50*Cenas!Q$55,2),0),"")</f>
        <v/>
      </c>
      <c r="AA170" s="124" t="str">
        <f>IF($AO170,IF(AND($I170&lt;&gt;"",$I170&lt;&gt;0),ROUND(ROUND($I170,3)*Cenas!$B$50*Cenas!R$55,2),0),"")</f>
        <v/>
      </c>
      <c r="AB170" s="124" t="str">
        <f>IF($AO170,IF(AND($I170&lt;&gt;"",$I170&lt;&gt;0),ROUND(ROUND($I170,3)*Cenas!$B$50*Cenas!S$55,2),0),"")</f>
        <v/>
      </c>
      <c r="AC170" s="124" t="str">
        <f>IF($AO170,IF(AND($I170&lt;&gt;"",$I170&lt;&gt;0),ROUND(ROUND($I170,3)*Cenas!$B$50*Cenas!T$55,2),0),"")</f>
        <v/>
      </c>
      <c r="AD170" s="124" t="str">
        <f>IF($AO170,IF(AND($I170&lt;&gt;"",$I170&lt;&gt;0),ROUND(ROUND($I170,3)*Cenas!$B$50*Cenas!U$55,2),0),"")</f>
        <v/>
      </c>
      <c r="AE170" s="124" t="str">
        <f>IF($AO170,IF(AND($I170&lt;&gt;"",$I170&lt;&gt;0),ROUND(ROUND($I170,3)*Cenas!$B$50*Cenas!V$55,2),0),"")</f>
        <v/>
      </c>
      <c r="AF170" s="147" t="str">
        <f>IF($AO170,IF(AND($I170&lt;&gt;"",$I170&lt;&gt;0),ROUND(ROUND($I170,3)*Cenas!$B$50*Cenas!W$55,2),0),"")</f>
        <v/>
      </c>
      <c r="AH170" t="b">
        <f t="shared" si="19"/>
        <v>1</v>
      </c>
      <c r="AI170" t="b">
        <f t="shared" si="20"/>
        <v>1</v>
      </c>
      <c r="AJ170" t="e">
        <f>OR(AND(AH170,AI170,#REF!&gt;=0.74*'Daļu izvēle'!J165),NOT(AL170))</f>
        <v>#REF!</v>
      </c>
      <c r="AK170" t="e">
        <f t="shared" si="21"/>
        <v>#REF!</v>
      </c>
      <c r="AL170" t="b">
        <f>AND($A170="x",NOT(ISBLANK('Daļu izvēle'!AI165)))</f>
        <v>0</v>
      </c>
      <c r="AM170" t="b">
        <f t="shared" si="17"/>
        <v>1</v>
      </c>
      <c r="AO170" s="56" t="b">
        <f>AND($A170="x",'Daļu izvēle'!AI165&lt;&gt;"",'Daļu izvēle'!AI165&lt;&gt;0)</f>
        <v>0</v>
      </c>
      <c r="AP170" s="56" t="b">
        <f t="shared" si="22"/>
        <v>0</v>
      </c>
      <c r="AQ170" s="56" t="b">
        <f t="shared" si="23"/>
        <v>1</v>
      </c>
    </row>
    <row r="171" spans="1:43" hidden="1" x14ac:dyDescent="0.3">
      <c r="A171" s="324" t="str">
        <f>SUBSTITUTE('Daļu izvēle'!A166,"0","")</f>
        <v/>
      </c>
      <c r="B171" s="365">
        <f>'Daļu izvēle'!B166</f>
        <v>158</v>
      </c>
      <c r="C171" s="365" t="str">
        <f>'Daļu izvēle'!C166</f>
        <v>Vidusdaugava</v>
      </c>
      <c r="D171" s="366" t="str">
        <f>'Daļu izvēle'!D166</f>
        <v>Kokneses</v>
      </c>
      <c r="E171" s="511">
        <f>'Daļu izvēle'!AI166</f>
        <v>0</v>
      </c>
      <c r="F171" s="511">
        <f>'Daļu izvēle'!AJ166</f>
        <v>0</v>
      </c>
      <c r="G171" s="131">
        <f>'Daļu izvēle'!AK166</f>
        <v>0</v>
      </c>
      <c r="H171" s="132">
        <f>'Daļu izvēle'!AL166</f>
        <v>0</v>
      </c>
      <c r="I171" s="343"/>
      <c r="J171" s="509">
        <f t="shared" si="18"/>
        <v>0</v>
      </c>
      <c r="K171" s="124" t="str">
        <f>IF($AO171,IF(AND($I171&lt;&gt;"",$I171&lt;&gt;0),ROUND(ROUND($I171,3)*Cenas!$B$50*Cenas!B$55,2),0),"")</f>
        <v/>
      </c>
      <c r="L171" s="124" t="str">
        <f>IF($AO171,IF(AND($I171&lt;&gt;"",$I171&lt;&gt;0),ROUND(ROUND($I171,3)*Cenas!$B$50*Cenas!C$55,2),0),"")</f>
        <v/>
      </c>
      <c r="M171" s="124" t="str">
        <f>IF($AO171,IF(AND($I171&lt;&gt;"",$I171&lt;&gt;0),ROUND(ROUND($I171,3)*Cenas!$B$50*Cenas!D$55,2),0),"")</f>
        <v/>
      </c>
      <c r="N171" s="124" t="str">
        <f>IF($AO171,IF(AND($I171&lt;&gt;"",$I171&lt;&gt;0),ROUND(ROUND($I171,3)*Cenas!$B$50*Cenas!E$55,2),0),"")</f>
        <v/>
      </c>
      <c r="O171" s="124" t="str">
        <f>IF($AO171,IF(AND($I171&lt;&gt;"",$I171&lt;&gt;0),ROUND(ROUND($I171,3)*Cenas!$B$50*Cenas!F$55,2),0),"")</f>
        <v/>
      </c>
      <c r="P171" s="124" t="str">
        <f>IF($AO171,IF(AND($I171&lt;&gt;"",$I171&lt;&gt;0),ROUND(ROUND($I171,3)*Cenas!$B$50*Cenas!G$55,2),0),"")</f>
        <v/>
      </c>
      <c r="Q171" s="124" t="str">
        <f>IF($AO171,IF(AND($I171&lt;&gt;"",$I171&lt;&gt;0),ROUND(ROUND($I171,3)*Cenas!$B$50*Cenas!H$55,2),0),"")</f>
        <v/>
      </c>
      <c r="R171" s="124" t="str">
        <f>IF($AO171,IF(AND($I171&lt;&gt;"",$I171&lt;&gt;0),ROUND(ROUND($I171,3)*Cenas!$B$50*Cenas!I$55,2),0),"")</f>
        <v/>
      </c>
      <c r="S171" s="124" t="str">
        <f>IF($AO171,IF(AND($I171&lt;&gt;"",$I171&lt;&gt;0),ROUND(ROUND($I171,3)*Cenas!$B$50*Cenas!J$55,2),0),"")</f>
        <v/>
      </c>
      <c r="T171" s="124" t="str">
        <f>IF($AO171,IF(AND($I171&lt;&gt;"",$I171&lt;&gt;0),ROUND(ROUND($I171,3)*Cenas!$B$50*Cenas!K$55,2),0),"")</f>
        <v/>
      </c>
      <c r="U171" s="124" t="str">
        <f>IF($AO171,IF(AND($I171&lt;&gt;"",$I171&lt;&gt;0),ROUND(ROUND($I171,3)*Cenas!$B$50*Cenas!L$55,2),0),"")</f>
        <v/>
      </c>
      <c r="V171" s="124" t="str">
        <f>IF($AO171,IF(AND($I171&lt;&gt;"",$I171&lt;&gt;0),ROUND(ROUND($I171,3)*Cenas!$B$50*Cenas!M$55,2),0),"")</f>
        <v/>
      </c>
      <c r="W171" s="124" t="str">
        <f>IF($AO171,IF(AND($I171&lt;&gt;"",$I171&lt;&gt;0),ROUND(ROUND($I171,3)*Cenas!$B$50*Cenas!N$55,2),0),"")</f>
        <v/>
      </c>
      <c r="X171" s="124" t="str">
        <f>IF($AO171,IF(AND($I171&lt;&gt;"",$I171&lt;&gt;0),ROUND(ROUND($I171,3)*Cenas!$B$50*Cenas!O$55,2),0),"")</f>
        <v/>
      </c>
      <c r="Y171" s="124" t="str">
        <f>IF($AO171,IF(AND($I171&lt;&gt;"",$I171&lt;&gt;0),ROUND(ROUND($I171,3)*Cenas!$B$50*Cenas!P$55,2),0),"")</f>
        <v/>
      </c>
      <c r="Z171" s="124" t="str">
        <f>IF($AO171,IF(AND($I171&lt;&gt;"",$I171&lt;&gt;0),ROUND(ROUND($I171,3)*Cenas!$B$50*Cenas!Q$55,2),0),"")</f>
        <v/>
      </c>
      <c r="AA171" s="124" t="str">
        <f>IF($AO171,IF(AND($I171&lt;&gt;"",$I171&lt;&gt;0),ROUND(ROUND($I171,3)*Cenas!$B$50*Cenas!R$55,2),0),"")</f>
        <v/>
      </c>
      <c r="AB171" s="124" t="str">
        <f>IF($AO171,IF(AND($I171&lt;&gt;"",$I171&lt;&gt;0),ROUND(ROUND($I171,3)*Cenas!$B$50*Cenas!S$55,2),0),"")</f>
        <v/>
      </c>
      <c r="AC171" s="124" t="str">
        <f>IF($AO171,IF(AND($I171&lt;&gt;"",$I171&lt;&gt;0),ROUND(ROUND($I171,3)*Cenas!$B$50*Cenas!T$55,2),0),"")</f>
        <v/>
      </c>
      <c r="AD171" s="124" t="str">
        <f>IF($AO171,IF(AND($I171&lt;&gt;"",$I171&lt;&gt;0),ROUND(ROUND($I171,3)*Cenas!$B$50*Cenas!U$55,2),0),"")</f>
        <v/>
      </c>
      <c r="AE171" s="124" t="str">
        <f>IF($AO171,IF(AND($I171&lt;&gt;"",$I171&lt;&gt;0),ROUND(ROUND($I171,3)*Cenas!$B$50*Cenas!V$55,2),0),"")</f>
        <v/>
      </c>
      <c r="AF171" s="147" t="str">
        <f>IF($AO171,IF(AND($I171&lt;&gt;"",$I171&lt;&gt;0),ROUND(ROUND($I171,3)*Cenas!$B$50*Cenas!W$55,2),0),"")</f>
        <v/>
      </c>
      <c r="AH171" t="b">
        <f t="shared" si="19"/>
        <v>1</v>
      </c>
      <c r="AI171" t="b">
        <f t="shared" si="20"/>
        <v>1</v>
      </c>
      <c r="AJ171" t="e">
        <f>OR(AND(AH171,AI171,#REF!&gt;=0.74*'Daļu izvēle'!J166),NOT(AL171))</f>
        <v>#REF!</v>
      </c>
      <c r="AK171" t="e">
        <f t="shared" si="21"/>
        <v>#REF!</v>
      </c>
      <c r="AL171" t="b">
        <f>AND($A171="x",NOT(ISBLANK('Daļu izvēle'!AI166)))</f>
        <v>0</v>
      </c>
      <c r="AM171" t="b">
        <f t="shared" si="17"/>
        <v>1</v>
      </c>
      <c r="AO171" s="56" t="b">
        <f>AND($A171="x",'Daļu izvēle'!AI166&lt;&gt;"",'Daļu izvēle'!AI166&lt;&gt;0)</f>
        <v>0</v>
      </c>
      <c r="AP171" s="56" t="b">
        <f t="shared" si="22"/>
        <v>0</v>
      </c>
      <c r="AQ171" s="56" t="b">
        <f t="shared" si="23"/>
        <v>1</v>
      </c>
    </row>
    <row r="172" spans="1:43" hidden="1" x14ac:dyDescent="0.3">
      <c r="A172" s="324" t="str">
        <f>SUBSTITUTE('Daļu izvēle'!A167,"0","")</f>
        <v/>
      </c>
      <c r="B172" s="365">
        <f>'Daļu izvēle'!B167</f>
        <v>159</v>
      </c>
      <c r="C172" s="365" t="str">
        <f>'Daļu izvēle'!C167</f>
        <v>Vidusdaugava</v>
      </c>
      <c r="D172" s="366" t="str">
        <f>'Daļu izvēle'!D167</f>
        <v>Kokneses</v>
      </c>
      <c r="E172" s="511">
        <f>'Daļu izvēle'!AI167</f>
        <v>0</v>
      </c>
      <c r="F172" s="511">
        <f>'Daļu izvēle'!AJ167</f>
        <v>0</v>
      </c>
      <c r="G172" s="131">
        <f>'Daļu izvēle'!AK167</f>
        <v>0</v>
      </c>
      <c r="H172" s="132">
        <f>'Daļu izvēle'!AL167</f>
        <v>0</v>
      </c>
      <c r="I172" s="343"/>
      <c r="J172" s="509">
        <f t="shared" si="18"/>
        <v>0</v>
      </c>
      <c r="K172" s="124" t="str">
        <f>IF($AO172,IF(AND($I172&lt;&gt;"",$I172&lt;&gt;0),ROUND(ROUND($I172,3)*Cenas!$B$50*Cenas!B$55,2),0),"")</f>
        <v/>
      </c>
      <c r="L172" s="124" t="str">
        <f>IF($AO172,IF(AND($I172&lt;&gt;"",$I172&lt;&gt;0),ROUND(ROUND($I172,3)*Cenas!$B$50*Cenas!C$55,2),0),"")</f>
        <v/>
      </c>
      <c r="M172" s="124" t="str">
        <f>IF($AO172,IF(AND($I172&lt;&gt;"",$I172&lt;&gt;0),ROUND(ROUND($I172,3)*Cenas!$B$50*Cenas!D$55,2),0),"")</f>
        <v/>
      </c>
      <c r="N172" s="124" t="str">
        <f>IF($AO172,IF(AND($I172&lt;&gt;"",$I172&lt;&gt;0),ROUND(ROUND($I172,3)*Cenas!$B$50*Cenas!E$55,2),0),"")</f>
        <v/>
      </c>
      <c r="O172" s="124" t="str">
        <f>IF($AO172,IF(AND($I172&lt;&gt;"",$I172&lt;&gt;0),ROUND(ROUND($I172,3)*Cenas!$B$50*Cenas!F$55,2),0),"")</f>
        <v/>
      </c>
      <c r="P172" s="124" t="str">
        <f>IF($AO172,IF(AND($I172&lt;&gt;"",$I172&lt;&gt;0),ROUND(ROUND($I172,3)*Cenas!$B$50*Cenas!G$55,2),0),"")</f>
        <v/>
      </c>
      <c r="Q172" s="124" t="str">
        <f>IF($AO172,IF(AND($I172&lt;&gt;"",$I172&lt;&gt;0),ROUND(ROUND($I172,3)*Cenas!$B$50*Cenas!H$55,2),0),"")</f>
        <v/>
      </c>
      <c r="R172" s="124" t="str">
        <f>IF($AO172,IF(AND($I172&lt;&gt;"",$I172&lt;&gt;0),ROUND(ROUND($I172,3)*Cenas!$B$50*Cenas!I$55,2),0),"")</f>
        <v/>
      </c>
      <c r="S172" s="124" t="str">
        <f>IF($AO172,IF(AND($I172&lt;&gt;"",$I172&lt;&gt;0),ROUND(ROUND($I172,3)*Cenas!$B$50*Cenas!J$55,2),0),"")</f>
        <v/>
      </c>
      <c r="T172" s="124" t="str">
        <f>IF($AO172,IF(AND($I172&lt;&gt;"",$I172&lt;&gt;0),ROUND(ROUND($I172,3)*Cenas!$B$50*Cenas!K$55,2),0),"")</f>
        <v/>
      </c>
      <c r="U172" s="124" t="str">
        <f>IF($AO172,IF(AND($I172&lt;&gt;"",$I172&lt;&gt;0),ROUND(ROUND($I172,3)*Cenas!$B$50*Cenas!L$55,2),0),"")</f>
        <v/>
      </c>
      <c r="V172" s="124" t="str">
        <f>IF($AO172,IF(AND($I172&lt;&gt;"",$I172&lt;&gt;0),ROUND(ROUND($I172,3)*Cenas!$B$50*Cenas!M$55,2),0),"")</f>
        <v/>
      </c>
      <c r="W172" s="124" t="str">
        <f>IF($AO172,IF(AND($I172&lt;&gt;"",$I172&lt;&gt;0),ROUND(ROUND($I172,3)*Cenas!$B$50*Cenas!N$55,2),0),"")</f>
        <v/>
      </c>
      <c r="X172" s="124" t="str">
        <f>IF($AO172,IF(AND($I172&lt;&gt;"",$I172&lt;&gt;0),ROUND(ROUND($I172,3)*Cenas!$B$50*Cenas!O$55,2),0),"")</f>
        <v/>
      </c>
      <c r="Y172" s="124" t="str">
        <f>IF($AO172,IF(AND($I172&lt;&gt;"",$I172&lt;&gt;0),ROUND(ROUND($I172,3)*Cenas!$B$50*Cenas!P$55,2),0),"")</f>
        <v/>
      </c>
      <c r="Z172" s="124" t="str">
        <f>IF($AO172,IF(AND($I172&lt;&gt;"",$I172&lt;&gt;0),ROUND(ROUND($I172,3)*Cenas!$B$50*Cenas!Q$55,2),0),"")</f>
        <v/>
      </c>
      <c r="AA172" s="124" t="str">
        <f>IF($AO172,IF(AND($I172&lt;&gt;"",$I172&lt;&gt;0),ROUND(ROUND($I172,3)*Cenas!$B$50*Cenas!R$55,2),0),"")</f>
        <v/>
      </c>
      <c r="AB172" s="124" t="str">
        <f>IF($AO172,IF(AND($I172&lt;&gt;"",$I172&lt;&gt;0),ROUND(ROUND($I172,3)*Cenas!$B$50*Cenas!S$55,2),0),"")</f>
        <v/>
      </c>
      <c r="AC172" s="124" t="str">
        <f>IF($AO172,IF(AND($I172&lt;&gt;"",$I172&lt;&gt;0),ROUND(ROUND($I172,3)*Cenas!$B$50*Cenas!T$55,2),0),"")</f>
        <v/>
      </c>
      <c r="AD172" s="124" t="str">
        <f>IF($AO172,IF(AND($I172&lt;&gt;"",$I172&lt;&gt;0),ROUND(ROUND($I172,3)*Cenas!$B$50*Cenas!U$55,2),0),"")</f>
        <v/>
      </c>
      <c r="AE172" s="124" t="str">
        <f>IF($AO172,IF(AND($I172&lt;&gt;"",$I172&lt;&gt;0),ROUND(ROUND($I172,3)*Cenas!$B$50*Cenas!V$55,2),0),"")</f>
        <v/>
      </c>
      <c r="AF172" s="147" t="str">
        <f>IF($AO172,IF(AND($I172&lt;&gt;"",$I172&lt;&gt;0),ROUND(ROUND($I172,3)*Cenas!$B$50*Cenas!W$55,2),0),"")</f>
        <v/>
      </c>
      <c r="AH172" t="b">
        <f t="shared" si="19"/>
        <v>1</v>
      </c>
      <c r="AI172" t="b">
        <f t="shared" si="20"/>
        <v>1</v>
      </c>
      <c r="AJ172" t="e">
        <f>OR(AND(AH172,AI172,#REF!&gt;=0.74*'Daļu izvēle'!J167),NOT(AL172))</f>
        <v>#REF!</v>
      </c>
      <c r="AK172" t="e">
        <f t="shared" si="21"/>
        <v>#REF!</v>
      </c>
      <c r="AL172" t="b">
        <f>AND($A172="x",NOT(ISBLANK('Daļu izvēle'!AI167)))</f>
        <v>0</v>
      </c>
      <c r="AM172" t="b">
        <f t="shared" si="17"/>
        <v>1</v>
      </c>
      <c r="AO172" s="56" t="b">
        <f>AND($A172="x",'Daļu izvēle'!AI167&lt;&gt;"",'Daļu izvēle'!AI167&lt;&gt;0)</f>
        <v>0</v>
      </c>
      <c r="AP172" s="56" t="b">
        <f t="shared" si="22"/>
        <v>0</v>
      </c>
      <c r="AQ172" s="56" t="b">
        <f t="shared" si="23"/>
        <v>1</v>
      </c>
    </row>
    <row r="173" spans="1:43" hidden="1" x14ac:dyDescent="0.3">
      <c r="A173" s="324" t="str">
        <f>SUBSTITUTE('Daļu izvēle'!A168,"0","")</f>
        <v/>
      </c>
      <c r="B173" s="365">
        <f>'Daļu izvēle'!B168</f>
        <v>160</v>
      </c>
      <c r="C173" s="365" t="str">
        <f>'Daļu izvēle'!C168</f>
        <v>Vidusdaugava</v>
      </c>
      <c r="D173" s="366" t="str">
        <f>'Daļu izvēle'!D168</f>
        <v>Kokneses</v>
      </c>
      <c r="E173" s="511">
        <f>'Daļu izvēle'!AI168</f>
        <v>0</v>
      </c>
      <c r="F173" s="511">
        <f>'Daļu izvēle'!AJ168</f>
        <v>0</v>
      </c>
      <c r="G173" s="131">
        <f>'Daļu izvēle'!AK168</f>
        <v>0</v>
      </c>
      <c r="H173" s="132">
        <f>'Daļu izvēle'!AL168</f>
        <v>0</v>
      </c>
      <c r="I173" s="343"/>
      <c r="J173" s="509">
        <f t="shared" si="18"/>
        <v>0</v>
      </c>
      <c r="K173" s="124" t="str">
        <f>IF($AO173,IF(AND($I173&lt;&gt;"",$I173&lt;&gt;0),ROUND(ROUND($I173,3)*Cenas!$B$50*Cenas!B$55,2),0),"")</f>
        <v/>
      </c>
      <c r="L173" s="124" t="str">
        <f>IF($AO173,IF(AND($I173&lt;&gt;"",$I173&lt;&gt;0),ROUND(ROUND($I173,3)*Cenas!$B$50*Cenas!C$55,2),0),"")</f>
        <v/>
      </c>
      <c r="M173" s="124" t="str">
        <f>IF($AO173,IF(AND($I173&lt;&gt;"",$I173&lt;&gt;0),ROUND(ROUND($I173,3)*Cenas!$B$50*Cenas!D$55,2),0),"")</f>
        <v/>
      </c>
      <c r="N173" s="124" t="str">
        <f>IF($AO173,IF(AND($I173&lt;&gt;"",$I173&lt;&gt;0),ROUND(ROUND($I173,3)*Cenas!$B$50*Cenas!E$55,2),0),"")</f>
        <v/>
      </c>
      <c r="O173" s="124" t="str">
        <f>IF($AO173,IF(AND($I173&lt;&gt;"",$I173&lt;&gt;0),ROUND(ROUND($I173,3)*Cenas!$B$50*Cenas!F$55,2),0),"")</f>
        <v/>
      </c>
      <c r="P173" s="124" t="str">
        <f>IF($AO173,IF(AND($I173&lt;&gt;"",$I173&lt;&gt;0),ROUND(ROUND($I173,3)*Cenas!$B$50*Cenas!G$55,2),0),"")</f>
        <v/>
      </c>
      <c r="Q173" s="124" t="str">
        <f>IF($AO173,IF(AND($I173&lt;&gt;"",$I173&lt;&gt;0),ROUND(ROUND($I173,3)*Cenas!$B$50*Cenas!H$55,2),0),"")</f>
        <v/>
      </c>
      <c r="R173" s="124" t="str">
        <f>IF($AO173,IF(AND($I173&lt;&gt;"",$I173&lt;&gt;0),ROUND(ROUND($I173,3)*Cenas!$B$50*Cenas!I$55,2),0),"")</f>
        <v/>
      </c>
      <c r="S173" s="124" t="str">
        <f>IF($AO173,IF(AND($I173&lt;&gt;"",$I173&lt;&gt;0),ROUND(ROUND($I173,3)*Cenas!$B$50*Cenas!J$55,2),0),"")</f>
        <v/>
      </c>
      <c r="T173" s="124" t="str">
        <f>IF($AO173,IF(AND($I173&lt;&gt;"",$I173&lt;&gt;0),ROUND(ROUND($I173,3)*Cenas!$B$50*Cenas!K$55,2),0),"")</f>
        <v/>
      </c>
      <c r="U173" s="124" t="str">
        <f>IF($AO173,IF(AND($I173&lt;&gt;"",$I173&lt;&gt;0),ROUND(ROUND($I173,3)*Cenas!$B$50*Cenas!L$55,2),0),"")</f>
        <v/>
      </c>
      <c r="V173" s="124" t="str">
        <f>IF($AO173,IF(AND($I173&lt;&gt;"",$I173&lt;&gt;0),ROUND(ROUND($I173,3)*Cenas!$B$50*Cenas!M$55,2),0),"")</f>
        <v/>
      </c>
      <c r="W173" s="124" t="str">
        <f>IF($AO173,IF(AND($I173&lt;&gt;"",$I173&lt;&gt;0),ROUND(ROUND($I173,3)*Cenas!$B$50*Cenas!N$55,2),0),"")</f>
        <v/>
      </c>
      <c r="X173" s="124" t="str">
        <f>IF($AO173,IF(AND($I173&lt;&gt;"",$I173&lt;&gt;0),ROUND(ROUND($I173,3)*Cenas!$B$50*Cenas!O$55,2),0),"")</f>
        <v/>
      </c>
      <c r="Y173" s="124" t="str">
        <f>IF($AO173,IF(AND($I173&lt;&gt;"",$I173&lt;&gt;0),ROUND(ROUND($I173,3)*Cenas!$B$50*Cenas!P$55,2),0),"")</f>
        <v/>
      </c>
      <c r="Z173" s="124" t="str">
        <f>IF($AO173,IF(AND($I173&lt;&gt;"",$I173&lt;&gt;0),ROUND(ROUND($I173,3)*Cenas!$B$50*Cenas!Q$55,2),0),"")</f>
        <v/>
      </c>
      <c r="AA173" s="124" t="str">
        <f>IF($AO173,IF(AND($I173&lt;&gt;"",$I173&lt;&gt;0),ROUND(ROUND($I173,3)*Cenas!$B$50*Cenas!R$55,2),0),"")</f>
        <v/>
      </c>
      <c r="AB173" s="124" t="str">
        <f>IF($AO173,IF(AND($I173&lt;&gt;"",$I173&lt;&gt;0),ROUND(ROUND($I173,3)*Cenas!$B$50*Cenas!S$55,2),0),"")</f>
        <v/>
      </c>
      <c r="AC173" s="124" t="str">
        <f>IF($AO173,IF(AND($I173&lt;&gt;"",$I173&lt;&gt;0),ROUND(ROUND($I173,3)*Cenas!$B$50*Cenas!T$55,2),0),"")</f>
        <v/>
      </c>
      <c r="AD173" s="124" t="str">
        <f>IF($AO173,IF(AND($I173&lt;&gt;"",$I173&lt;&gt;0),ROUND(ROUND($I173,3)*Cenas!$B$50*Cenas!U$55,2),0),"")</f>
        <v/>
      </c>
      <c r="AE173" s="124" t="str">
        <f>IF($AO173,IF(AND($I173&lt;&gt;"",$I173&lt;&gt;0),ROUND(ROUND($I173,3)*Cenas!$B$50*Cenas!V$55,2),0),"")</f>
        <v/>
      </c>
      <c r="AF173" s="147" t="str">
        <f>IF($AO173,IF(AND($I173&lt;&gt;"",$I173&lt;&gt;0),ROUND(ROUND($I173,3)*Cenas!$B$50*Cenas!W$55,2),0),"")</f>
        <v/>
      </c>
      <c r="AH173" t="b">
        <f t="shared" si="19"/>
        <v>1</v>
      </c>
      <c r="AI173" t="b">
        <f t="shared" si="20"/>
        <v>1</v>
      </c>
      <c r="AJ173" t="e">
        <f>OR(AND(AH173,AI173,#REF!&gt;=0.74*'Daļu izvēle'!J168),NOT(AL173))</f>
        <v>#REF!</v>
      </c>
      <c r="AK173" t="e">
        <f t="shared" si="21"/>
        <v>#REF!</v>
      </c>
      <c r="AL173" t="b">
        <f>AND($A173="x",NOT(ISBLANK('Daļu izvēle'!AI168)))</f>
        <v>0</v>
      </c>
      <c r="AM173" t="b">
        <f t="shared" si="17"/>
        <v>1</v>
      </c>
      <c r="AO173" s="56" t="b">
        <f>AND($A173="x",'Daļu izvēle'!AI168&lt;&gt;"",'Daļu izvēle'!AI168&lt;&gt;0)</f>
        <v>0</v>
      </c>
      <c r="AP173" s="56" t="b">
        <f t="shared" si="22"/>
        <v>0</v>
      </c>
      <c r="AQ173" s="56" t="b">
        <f t="shared" si="23"/>
        <v>1</v>
      </c>
    </row>
    <row r="174" spans="1:43" hidden="1" x14ac:dyDescent="0.3">
      <c r="A174" s="324" t="str">
        <f>SUBSTITUTE('Daļu izvēle'!A169,"0","")</f>
        <v/>
      </c>
      <c r="B174" s="365">
        <f>'Daļu izvēle'!B169</f>
        <v>161</v>
      </c>
      <c r="C174" s="365" t="str">
        <f>'Daļu izvēle'!C169</f>
        <v>Vidusdaugava</v>
      </c>
      <c r="D174" s="366" t="str">
        <f>'Daļu izvēle'!D169</f>
        <v>Ogres</v>
      </c>
      <c r="E174" s="511">
        <f>'Daļu izvēle'!AI169</f>
        <v>0</v>
      </c>
      <c r="F174" s="511">
        <f>'Daļu izvēle'!AJ169</f>
        <v>0</v>
      </c>
      <c r="G174" s="131">
        <f>'Daļu izvēle'!AK169</f>
        <v>0</v>
      </c>
      <c r="H174" s="132">
        <f>'Daļu izvēle'!AL169</f>
        <v>0</v>
      </c>
      <c r="I174" s="343"/>
      <c r="J174" s="509">
        <f t="shared" si="18"/>
        <v>0</v>
      </c>
      <c r="K174" s="124" t="str">
        <f>IF($AO174,IF(AND($I174&lt;&gt;"",$I174&lt;&gt;0),ROUND(ROUND($I174,3)*Cenas!$B$50*Cenas!B$55,2),0),"")</f>
        <v/>
      </c>
      <c r="L174" s="124" t="str">
        <f>IF($AO174,IF(AND($I174&lt;&gt;"",$I174&lt;&gt;0),ROUND(ROUND($I174,3)*Cenas!$B$50*Cenas!C$55,2),0),"")</f>
        <v/>
      </c>
      <c r="M174" s="124" t="str">
        <f>IF($AO174,IF(AND($I174&lt;&gt;"",$I174&lt;&gt;0),ROUND(ROUND($I174,3)*Cenas!$B$50*Cenas!D$55,2),0),"")</f>
        <v/>
      </c>
      <c r="N174" s="124" t="str">
        <f>IF($AO174,IF(AND($I174&lt;&gt;"",$I174&lt;&gt;0),ROUND(ROUND($I174,3)*Cenas!$B$50*Cenas!E$55,2),0),"")</f>
        <v/>
      </c>
      <c r="O174" s="124" t="str">
        <f>IF($AO174,IF(AND($I174&lt;&gt;"",$I174&lt;&gt;0),ROUND(ROUND($I174,3)*Cenas!$B$50*Cenas!F$55,2),0),"")</f>
        <v/>
      </c>
      <c r="P174" s="124" t="str">
        <f>IF($AO174,IF(AND($I174&lt;&gt;"",$I174&lt;&gt;0),ROUND(ROUND($I174,3)*Cenas!$B$50*Cenas!G$55,2),0),"")</f>
        <v/>
      </c>
      <c r="Q174" s="124" t="str">
        <f>IF($AO174,IF(AND($I174&lt;&gt;"",$I174&lt;&gt;0),ROUND(ROUND($I174,3)*Cenas!$B$50*Cenas!H$55,2),0),"")</f>
        <v/>
      </c>
      <c r="R174" s="124" t="str">
        <f>IF($AO174,IF(AND($I174&lt;&gt;"",$I174&lt;&gt;0),ROUND(ROUND($I174,3)*Cenas!$B$50*Cenas!I$55,2),0),"")</f>
        <v/>
      </c>
      <c r="S174" s="124" t="str">
        <f>IF($AO174,IF(AND($I174&lt;&gt;"",$I174&lt;&gt;0),ROUND(ROUND($I174,3)*Cenas!$B$50*Cenas!J$55,2),0),"")</f>
        <v/>
      </c>
      <c r="T174" s="124" t="str">
        <f>IF($AO174,IF(AND($I174&lt;&gt;"",$I174&lt;&gt;0),ROUND(ROUND($I174,3)*Cenas!$B$50*Cenas!K$55,2),0),"")</f>
        <v/>
      </c>
      <c r="U174" s="124" t="str">
        <f>IF($AO174,IF(AND($I174&lt;&gt;"",$I174&lt;&gt;0),ROUND(ROUND($I174,3)*Cenas!$B$50*Cenas!L$55,2),0),"")</f>
        <v/>
      </c>
      <c r="V174" s="124" t="str">
        <f>IF($AO174,IF(AND($I174&lt;&gt;"",$I174&lt;&gt;0),ROUND(ROUND($I174,3)*Cenas!$B$50*Cenas!M$55,2),0),"")</f>
        <v/>
      </c>
      <c r="W174" s="124" t="str">
        <f>IF($AO174,IF(AND($I174&lt;&gt;"",$I174&lt;&gt;0),ROUND(ROUND($I174,3)*Cenas!$B$50*Cenas!N$55,2),0),"")</f>
        <v/>
      </c>
      <c r="X174" s="124" t="str">
        <f>IF($AO174,IF(AND($I174&lt;&gt;"",$I174&lt;&gt;0),ROUND(ROUND($I174,3)*Cenas!$B$50*Cenas!O$55,2),0),"")</f>
        <v/>
      </c>
      <c r="Y174" s="124" t="str">
        <f>IF($AO174,IF(AND($I174&lt;&gt;"",$I174&lt;&gt;0),ROUND(ROUND($I174,3)*Cenas!$B$50*Cenas!P$55,2),0),"")</f>
        <v/>
      </c>
      <c r="Z174" s="124" t="str">
        <f>IF($AO174,IF(AND($I174&lt;&gt;"",$I174&lt;&gt;0),ROUND(ROUND($I174,3)*Cenas!$B$50*Cenas!Q$55,2),0),"")</f>
        <v/>
      </c>
      <c r="AA174" s="124" t="str">
        <f>IF($AO174,IF(AND($I174&lt;&gt;"",$I174&lt;&gt;0),ROUND(ROUND($I174,3)*Cenas!$B$50*Cenas!R$55,2),0),"")</f>
        <v/>
      </c>
      <c r="AB174" s="124" t="str">
        <f>IF($AO174,IF(AND($I174&lt;&gt;"",$I174&lt;&gt;0),ROUND(ROUND($I174,3)*Cenas!$B$50*Cenas!S$55,2),0),"")</f>
        <v/>
      </c>
      <c r="AC174" s="124" t="str">
        <f>IF($AO174,IF(AND($I174&lt;&gt;"",$I174&lt;&gt;0),ROUND(ROUND($I174,3)*Cenas!$B$50*Cenas!T$55,2),0),"")</f>
        <v/>
      </c>
      <c r="AD174" s="124" t="str">
        <f>IF($AO174,IF(AND($I174&lt;&gt;"",$I174&lt;&gt;0),ROUND(ROUND($I174,3)*Cenas!$B$50*Cenas!U$55,2),0),"")</f>
        <v/>
      </c>
      <c r="AE174" s="124" t="str">
        <f>IF($AO174,IF(AND($I174&lt;&gt;"",$I174&lt;&gt;0),ROUND(ROUND($I174,3)*Cenas!$B$50*Cenas!V$55,2),0),"")</f>
        <v/>
      </c>
      <c r="AF174" s="147" t="str">
        <f>IF($AO174,IF(AND($I174&lt;&gt;"",$I174&lt;&gt;0),ROUND(ROUND($I174,3)*Cenas!$B$50*Cenas!W$55,2),0),"")</f>
        <v/>
      </c>
      <c r="AH174" t="b">
        <f t="shared" si="19"/>
        <v>1</v>
      </c>
      <c r="AI174" t="b">
        <f t="shared" si="20"/>
        <v>1</v>
      </c>
      <c r="AJ174" t="e">
        <f>OR(AND(AH174,AI174,#REF!&gt;=0.74*'Daļu izvēle'!J169),NOT(AL174))</f>
        <v>#REF!</v>
      </c>
      <c r="AK174" t="e">
        <f t="shared" si="21"/>
        <v>#REF!</v>
      </c>
      <c r="AL174" t="b">
        <f>AND($A174="x",NOT(ISBLANK('Daļu izvēle'!AI169)))</f>
        <v>0</v>
      </c>
      <c r="AM174" t="b">
        <f t="shared" si="17"/>
        <v>1</v>
      </c>
      <c r="AO174" s="56" t="b">
        <f>AND($A174="x",'Daļu izvēle'!AI169&lt;&gt;"",'Daļu izvēle'!AI169&lt;&gt;0)</f>
        <v>0</v>
      </c>
      <c r="AP174" s="56" t="b">
        <f t="shared" si="22"/>
        <v>0</v>
      </c>
      <c r="AQ174" s="56" t="b">
        <f t="shared" si="23"/>
        <v>1</v>
      </c>
    </row>
    <row r="175" spans="1:43" hidden="1" x14ac:dyDescent="0.3">
      <c r="A175" s="324" t="str">
        <f>SUBSTITUTE('Daļu izvēle'!A170,"0","")</f>
        <v/>
      </c>
      <c r="B175" s="365">
        <f>'Daļu izvēle'!B170</f>
        <v>162</v>
      </c>
      <c r="C175" s="365" t="str">
        <f>'Daļu izvēle'!C170</f>
        <v>Vidusdaugava</v>
      </c>
      <c r="D175" s="366" t="str">
        <f>'Daļu izvēle'!D170</f>
        <v>Ogres</v>
      </c>
      <c r="E175" s="511">
        <f>'Daļu izvēle'!AI170</f>
        <v>0</v>
      </c>
      <c r="F175" s="511">
        <f>'Daļu izvēle'!AJ170</f>
        <v>0</v>
      </c>
      <c r="G175" s="131">
        <f>'Daļu izvēle'!AK170</f>
        <v>0</v>
      </c>
      <c r="H175" s="132">
        <f>'Daļu izvēle'!AL170</f>
        <v>0</v>
      </c>
      <c r="I175" s="343"/>
      <c r="J175" s="509">
        <f t="shared" si="18"/>
        <v>0</v>
      </c>
      <c r="K175" s="124" t="str">
        <f>IF($AO175,IF(AND($I175&lt;&gt;"",$I175&lt;&gt;0),ROUND(ROUND($I175,3)*Cenas!$B$50*Cenas!B$55,2),0),"")</f>
        <v/>
      </c>
      <c r="L175" s="124" t="str">
        <f>IF($AO175,IF(AND($I175&lt;&gt;"",$I175&lt;&gt;0),ROUND(ROUND($I175,3)*Cenas!$B$50*Cenas!C$55,2),0),"")</f>
        <v/>
      </c>
      <c r="M175" s="124" t="str">
        <f>IF($AO175,IF(AND($I175&lt;&gt;"",$I175&lt;&gt;0),ROUND(ROUND($I175,3)*Cenas!$B$50*Cenas!D$55,2),0),"")</f>
        <v/>
      </c>
      <c r="N175" s="124" t="str">
        <f>IF($AO175,IF(AND($I175&lt;&gt;"",$I175&lt;&gt;0),ROUND(ROUND($I175,3)*Cenas!$B$50*Cenas!E$55,2),0),"")</f>
        <v/>
      </c>
      <c r="O175" s="124" t="str">
        <f>IF($AO175,IF(AND($I175&lt;&gt;"",$I175&lt;&gt;0),ROUND(ROUND($I175,3)*Cenas!$B$50*Cenas!F$55,2),0),"")</f>
        <v/>
      </c>
      <c r="P175" s="124" t="str">
        <f>IF($AO175,IF(AND($I175&lt;&gt;"",$I175&lt;&gt;0),ROUND(ROUND($I175,3)*Cenas!$B$50*Cenas!G$55,2),0),"")</f>
        <v/>
      </c>
      <c r="Q175" s="124" t="str">
        <f>IF($AO175,IF(AND($I175&lt;&gt;"",$I175&lt;&gt;0),ROUND(ROUND($I175,3)*Cenas!$B$50*Cenas!H$55,2),0),"")</f>
        <v/>
      </c>
      <c r="R175" s="124" t="str">
        <f>IF($AO175,IF(AND($I175&lt;&gt;"",$I175&lt;&gt;0),ROUND(ROUND($I175,3)*Cenas!$B$50*Cenas!I$55,2),0),"")</f>
        <v/>
      </c>
      <c r="S175" s="124" t="str">
        <f>IF($AO175,IF(AND($I175&lt;&gt;"",$I175&lt;&gt;0),ROUND(ROUND($I175,3)*Cenas!$B$50*Cenas!J$55,2),0),"")</f>
        <v/>
      </c>
      <c r="T175" s="124" t="str">
        <f>IF($AO175,IF(AND($I175&lt;&gt;"",$I175&lt;&gt;0),ROUND(ROUND($I175,3)*Cenas!$B$50*Cenas!K$55,2),0),"")</f>
        <v/>
      </c>
      <c r="U175" s="124" t="str">
        <f>IF($AO175,IF(AND($I175&lt;&gt;"",$I175&lt;&gt;0),ROUND(ROUND($I175,3)*Cenas!$B$50*Cenas!L$55,2),0),"")</f>
        <v/>
      </c>
      <c r="V175" s="124" t="str">
        <f>IF($AO175,IF(AND($I175&lt;&gt;"",$I175&lt;&gt;0),ROUND(ROUND($I175,3)*Cenas!$B$50*Cenas!M$55,2),0),"")</f>
        <v/>
      </c>
      <c r="W175" s="124" t="str">
        <f>IF($AO175,IF(AND($I175&lt;&gt;"",$I175&lt;&gt;0),ROUND(ROUND($I175,3)*Cenas!$B$50*Cenas!N$55,2),0),"")</f>
        <v/>
      </c>
      <c r="X175" s="124" t="str">
        <f>IF($AO175,IF(AND($I175&lt;&gt;"",$I175&lt;&gt;0),ROUND(ROUND($I175,3)*Cenas!$B$50*Cenas!O$55,2),0),"")</f>
        <v/>
      </c>
      <c r="Y175" s="124" t="str">
        <f>IF($AO175,IF(AND($I175&lt;&gt;"",$I175&lt;&gt;0),ROUND(ROUND($I175,3)*Cenas!$B$50*Cenas!P$55,2),0),"")</f>
        <v/>
      </c>
      <c r="Z175" s="124" t="str">
        <f>IF($AO175,IF(AND($I175&lt;&gt;"",$I175&lt;&gt;0),ROUND(ROUND($I175,3)*Cenas!$B$50*Cenas!Q$55,2),0),"")</f>
        <v/>
      </c>
      <c r="AA175" s="124" t="str">
        <f>IF($AO175,IF(AND($I175&lt;&gt;"",$I175&lt;&gt;0),ROUND(ROUND($I175,3)*Cenas!$B$50*Cenas!R$55,2),0),"")</f>
        <v/>
      </c>
      <c r="AB175" s="124" t="str">
        <f>IF($AO175,IF(AND($I175&lt;&gt;"",$I175&lt;&gt;0),ROUND(ROUND($I175,3)*Cenas!$B$50*Cenas!S$55,2),0),"")</f>
        <v/>
      </c>
      <c r="AC175" s="124" t="str">
        <f>IF($AO175,IF(AND($I175&lt;&gt;"",$I175&lt;&gt;0),ROUND(ROUND($I175,3)*Cenas!$B$50*Cenas!T$55,2),0),"")</f>
        <v/>
      </c>
      <c r="AD175" s="124" t="str">
        <f>IF($AO175,IF(AND($I175&lt;&gt;"",$I175&lt;&gt;0),ROUND(ROUND($I175,3)*Cenas!$B$50*Cenas!U$55,2),0),"")</f>
        <v/>
      </c>
      <c r="AE175" s="124" t="str">
        <f>IF($AO175,IF(AND($I175&lt;&gt;"",$I175&lt;&gt;0),ROUND(ROUND($I175,3)*Cenas!$B$50*Cenas!V$55,2),0),"")</f>
        <v/>
      </c>
      <c r="AF175" s="147" t="str">
        <f>IF($AO175,IF(AND($I175&lt;&gt;"",$I175&lt;&gt;0),ROUND(ROUND($I175,3)*Cenas!$B$50*Cenas!W$55,2),0),"")</f>
        <v/>
      </c>
      <c r="AH175" t="b">
        <f t="shared" si="19"/>
        <v>1</v>
      </c>
      <c r="AI175" t="b">
        <f t="shared" si="20"/>
        <v>1</v>
      </c>
      <c r="AJ175" t="e">
        <f>OR(AND(AH175,AI175,#REF!&gt;=0.74*'Daļu izvēle'!J170),NOT(AL175))</f>
        <v>#REF!</v>
      </c>
      <c r="AK175" t="e">
        <f t="shared" si="21"/>
        <v>#REF!</v>
      </c>
      <c r="AL175" t="b">
        <f>AND($A175="x",NOT(ISBLANK('Daļu izvēle'!AI170)))</f>
        <v>0</v>
      </c>
      <c r="AM175" t="b">
        <f t="shared" si="17"/>
        <v>1</v>
      </c>
      <c r="AO175" s="56" t="b">
        <f>AND($A175="x",'Daļu izvēle'!AI170&lt;&gt;"",'Daļu izvēle'!AI170&lt;&gt;0)</f>
        <v>0</v>
      </c>
      <c r="AP175" s="56" t="b">
        <f t="shared" si="22"/>
        <v>0</v>
      </c>
      <c r="AQ175" s="56" t="b">
        <f t="shared" si="23"/>
        <v>1</v>
      </c>
    </row>
    <row r="176" spans="1:43" hidden="1" x14ac:dyDescent="0.3">
      <c r="A176" s="324" t="str">
        <f>SUBSTITUTE('Daļu izvēle'!A171,"0","")</f>
        <v/>
      </c>
      <c r="B176" s="365">
        <f>'Daļu izvēle'!B171</f>
        <v>163</v>
      </c>
      <c r="C176" s="365" t="str">
        <f>'Daļu izvēle'!C171</f>
        <v>Vidusdaugava</v>
      </c>
      <c r="D176" s="366" t="str">
        <f>'Daļu izvēle'!D171</f>
        <v>Ogres</v>
      </c>
      <c r="E176" s="511">
        <f>'Daļu izvēle'!AI171</f>
        <v>0</v>
      </c>
      <c r="F176" s="511">
        <f>'Daļu izvēle'!AJ171</f>
        <v>0</v>
      </c>
      <c r="G176" s="131">
        <f>'Daļu izvēle'!AK171</f>
        <v>0</v>
      </c>
      <c r="H176" s="132">
        <f>'Daļu izvēle'!AL171</f>
        <v>0</v>
      </c>
      <c r="I176" s="343"/>
      <c r="J176" s="509">
        <f t="shared" si="18"/>
        <v>0</v>
      </c>
      <c r="K176" s="124" t="str">
        <f>IF($AO176,IF(AND($I176&lt;&gt;"",$I176&lt;&gt;0),ROUND(ROUND($I176,3)*Cenas!$B$50*Cenas!B$55,2),0),"")</f>
        <v/>
      </c>
      <c r="L176" s="124" t="str">
        <f>IF($AO176,IF(AND($I176&lt;&gt;"",$I176&lt;&gt;0),ROUND(ROUND($I176,3)*Cenas!$B$50*Cenas!C$55,2),0),"")</f>
        <v/>
      </c>
      <c r="M176" s="124" t="str">
        <f>IF($AO176,IF(AND($I176&lt;&gt;"",$I176&lt;&gt;0),ROUND(ROUND($I176,3)*Cenas!$B$50*Cenas!D$55,2),0),"")</f>
        <v/>
      </c>
      <c r="N176" s="124" t="str">
        <f>IF($AO176,IF(AND($I176&lt;&gt;"",$I176&lt;&gt;0),ROUND(ROUND($I176,3)*Cenas!$B$50*Cenas!E$55,2),0),"")</f>
        <v/>
      </c>
      <c r="O176" s="124" t="str">
        <f>IF($AO176,IF(AND($I176&lt;&gt;"",$I176&lt;&gt;0),ROUND(ROUND($I176,3)*Cenas!$B$50*Cenas!F$55,2),0),"")</f>
        <v/>
      </c>
      <c r="P176" s="124" t="str">
        <f>IF($AO176,IF(AND($I176&lt;&gt;"",$I176&lt;&gt;0),ROUND(ROUND($I176,3)*Cenas!$B$50*Cenas!G$55,2),0),"")</f>
        <v/>
      </c>
      <c r="Q176" s="124" t="str">
        <f>IF($AO176,IF(AND($I176&lt;&gt;"",$I176&lt;&gt;0),ROUND(ROUND($I176,3)*Cenas!$B$50*Cenas!H$55,2),0),"")</f>
        <v/>
      </c>
      <c r="R176" s="124" t="str">
        <f>IF($AO176,IF(AND($I176&lt;&gt;"",$I176&lt;&gt;0),ROUND(ROUND($I176,3)*Cenas!$B$50*Cenas!I$55,2),0),"")</f>
        <v/>
      </c>
      <c r="S176" s="124" t="str">
        <f>IF($AO176,IF(AND($I176&lt;&gt;"",$I176&lt;&gt;0),ROUND(ROUND($I176,3)*Cenas!$B$50*Cenas!J$55,2),0),"")</f>
        <v/>
      </c>
      <c r="T176" s="124" t="str">
        <f>IF($AO176,IF(AND($I176&lt;&gt;"",$I176&lt;&gt;0),ROUND(ROUND($I176,3)*Cenas!$B$50*Cenas!K$55,2),0),"")</f>
        <v/>
      </c>
      <c r="U176" s="124" t="str">
        <f>IF($AO176,IF(AND($I176&lt;&gt;"",$I176&lt;&gt;0),ROUND(ROUND($I176,3)*Cenas!$B$50*Cenas!L$55,2),0),"")</f>
        <v/>
      </c>
      <c r="V176" s="124" t="str">
        <f>IF($AO176,IF(AND($I176&lt;&gt;"",$I176&lt;&gt;0),ROUND(ROUND($I176,3)*Cenas!$B$50*Cenas!M$55,2),0),"")</f>
        <v/>
      </c>
      <c r="W176" s="124" t="str">
        <f>IF($AO176,IF(AND($I176&lt;&gt;"",$I176&lt;&gt;0),ROUND(ROUND($I176,3)*Cenas!$B$50*Cenas!N$55,2),0),"")</f>
        <v/>
      </c>
      <c r="X176" s="124" t="str">
        <f>IF($AO176,IF(AND($I176&lt;&gt;"",$I176&lt;&gt;0),ROUND(ROUND($I176,3)*Cenas!$B$50*Cenas!O$55,2),0),"")</f>
        <v/>
      </c>
      <c r="Y176" s="124" t="str">
        <f>IF($AO176,IF(AND($I176&lt;&gt;"",$I176&lt;&gt;0),ROUND(ROUND($I176,3)*Cenas!$B$50*Cenas!P$55,2),0),"")</f>
        <v/>
      </c>
      <c r="Z176" s="124" t="str">
        <f>IF($AO176,IF(AND($I176&lt;&gt;"",$I176&lt;&gt;0),ROUND(ROUND($I176,3)*Cenas!$B$50*Cenas!Q$55,2),0),"")</f>
        <v/>
      </c>
      <c r="AA176" s="124" t="str">
        <f>IF($AO176,IF(AND($I176&lt;&gt;"",$I176&lt;&gt;0),ROUND(ROUND($I176,3)*Cenas!$B$50*Cenas!R$55,2),0),"")</f>
        <v/>
      </c>
      <c r="AB176" s="124" t="str">
        <f>IF($AO176,IF(AND($I176&lt;&gt;"",$I176&lt;&gt;0),ROUND(ROUND($I176,3)*Cenas!$B$50*Cenas!S$55,2),0),"")</f>
        <v/>
      </c>
      <c r="AC176" s="124" t="str">
        <f>IF($AO176,IF(AND($I176&lt;&gt;"",$I176&lt;&gt;0),ROUND(ROUND($I176,3)*Cenas!$B$50*Cenas!T$55,2),0),"")</f>
        <v/>
      </c>
      <c r="AD176" s="124" t="str">
        <f>IF($AO176,IF(AND($I176&lt;&gt;"",$I176&lt;&gt;0),ROUND(ROUND($I176,3)*Cenas!$B$50*Cenas!U$55,2),0),"")</f>
        <v/>
      </c>
      <c r="AE176" s="124" t="str">
        <f>IF($AO176,IF(AND($I176&lt;&gt;"",$I176&lt;&gt;0),ROUND(ROUND($I176,3)*Cenas!$B$50*Cenas!V$55,2),0),"")</f>
        <v/>
      </c>
      <c r="AF176" s="147" t="str">
        <f>IF($AO176,IF(AND($I176&lt;&gt;"",$I176&lt;&gt;0),ROUND(ROUND($I176,3)*Cenas!$B$50*Cenas!W$55,2),0),"")</f>
        <v/>
      </c>
      <c r="AH176" t="b">
        <f t="shared" si="19"/>
        <v>1</v>
      </c>
      <c r="AI176" t="b">
        <f t="shared" si="20"/>
        <v>1</v>
      </c>
      <c r="AJ176" t="e">
        <f>OR(AND(AH176,AI176,#REF!&gt;=0.74*'Daļu izvēle'!J171),NOT(AL176))</f>
        <v>#REF!</v>
      </c>
      <c r="AK176" t="e">
        <f t="shared" si="21"/>
        <v>#REF!</v>
      </c>
      <c r="AL176" t="b">
        <f>AND($A176="x",NOT(ISBLANK('Daļu izvēle'!AI171)))</f>
        <v>0</v>
      </c>
      <c r="AM176" t="b">
        <f t="shared" si="17"/>
        <v>1</v>
      </c>
      <c r="AO176" s="56" t="b">
        <f>AND($A176="x",'Daļu izvēle'!AI171&lt;&gt;"",'Daļu izvēle'!AI171&lt;&gt;0)</f>
        <v>0</v>
      </c>
      <c r="AP176" s="56" t="b">
        <f t="shared" si="22"/>
        <v>0</v>
      </c>
      <c r="AQ176" s="56" t="b">
        <f t="shared" si="23"/>
        <v>1</v>
      </c>
    </row>
    <row r="177" spans="1:43" hidden="1" x14ac:dyDescent="0.3">
      <c r="A177" s="324" t="str">
        <f>SUBSTITUTE('Daļu izvēle'!A172,"0","")</f>
        <v/>
      </c>
      <c r="B177" s="365">
        <f>'Daļu izvēle'!B172</f>
        <v>164</v>
      </c>
      <c r="C177" s="365" t="str">
        <f>'Daļu izvēle'!C172</f>
        <v>Vidusdaugava</v>
      </c>
      <c r="D177" s="366" t="str">
        <f>'Daļu izvēle'!D172</f>
        <v>Ogres</v>
      </c>
      <c r="E177" s="511">
        <f>'Daļu izvēle'!AI172</f>
        <v>0</v>
      </c>
      <c r="F177" s="511">
        <f>'Daļu izvēle'!AJ172</f>
        <v>0</v>
      </c>
      <c r="G177" s="131">
        <f>'Daļu izvēle'!AK172</f>
        <v>0</v>
      </c>
      <c r="H177" s="132">
        <f>'Daļu izvēle'!AL172</f>
        <v>0</v>
      </c>
      <c r="I177" s="343"/>
      <c r="J177" s="509">
        <f t="shared" si="18"/>
        <v>0</v>
      </c>
      <c r="K177" s="124" t="str">
        <f>IF($AO177,IF(AND($I177&lt;&gt;"",$I177&lt;&gt;0),ROUND(ROUND($I177,3)*Cenas!$B$50*Cenas!B$55,2),0),"")</f>
        <v/>
      </c>
      <c r="L177" s="124" t="str">
        <f>IF($AO177,IF(AND($I177&lt;&gt;"",$I177&lt;&gt;0),ROUND(ROUND($I177,3)*Cenas!$B$50*Cenas!C$55,2),0),"")</f>
        <v/>
      </c>
      <c r="M177" s="124" t="str">
        <f>IF($AO177,IF(AND($I177&lt;&gt;"",$I177&lt;&gt;0),ROUND(ROUND($I177,3)*Cenas!$B$50*Cenas!D$55,2),0),"")</f>
        <v/>
      </c>
      <c r="N177" s="124" t="str">
        <f>IF($AO177,IF(AND($I177&lt;&gt;"",$I177&lt;&gt;0),ROUND(ROUND($I177,3)*Cenas!$B$50*Cenas!E$55,2),0),"")</f>
        <v/>
      </c>
      <c r="O177" s="124" t="str">
        <f>IF($AO177,IF(AND($I177&lt;&gt;"",$I177&lt;&gt;0),ROUND(ROUND($I177,3)*Cenas!$B$50*Cenas!F$55,2),0),"")</f>
        <v/>
      </c>
      <c r="P177" s="124" t="str">
        <f>IF($AO177,IF(AND($I177&lt;&gt;"",$I177&lt;&gt;0),ROUND(ROUND($I177,3)*Cenas!$B$50*Cenas!G$55,2),0),"")</f>
        <v/>
      </c>
      <c r="Q177" s="124" t="str">
        <f>IF($AO177,IF(AND($I177&lt;&gt;"",$I177&lt;&gt;0),ROUND(ROUND($I177,3)*Cenas!$B$50*Cenas!H$55,2),0),"")</f>
        <v/>
      </c>
      <c r="R177" s="124" t="str">
        <f>IF($AO177,IF(AND($I177&lt;&gt;"",$I177&lt;&gt;0),ROUND(ROUND($I177,3)*Cenas!$B$50*Cenas!I$55,2),0),"")</f>
        <v/>
      </c>
      <c r="S177" s="124" t="str">
        <f>IF($AO177,IF(AND($I177&lt;&gt;"",$I177&lt;&gt;0),ROUND(ROUND($I177,3)*Cenas!$B$50*Cenas!J$55,2),0),"")</f>
        <v/>
      </c>
      <c r="T177" s="124" t="str">
        <f>IF($AO177,IF(AND($I177&lt;&gt;"",$I177&lt;&gt;0),ROUND(ROUND($I177,3)*Cenas!$B$50*Cenas!K$55,2),0),"")</f>
        <v/>
      </c>
      <c r="U177" s="124" t="str">
        <f>IF($AO177,IF(AND($I177&lt;&gt;"",$I177&lt;&gt;0),ROUND(ROUND($I177,3)*Cenas!$B$50*Cenas!L$55,2),0),"")</f>
        <v/>
      </c>
      <c r="V177" s="124" t="str">
        <f>IF($AO177,IF(AND($I177&lt;&gt;"",$I177&lt;&gt;0),ROUND(ROUND($I177,3)*Cenas!$B$50*Cenas!M$55,2),0),"")</f>
        <v/>
      </c>
      <c r="W177" s="124" t="str">
        <f>IF($AO177,IF(AND($I177&lt;&gt;"",$I177&lt;&gt;0),ROUND(ROUND($I177,3)*Cenas!$B$50*Cenas!N$55,2),0),"")</f>
        <v/>
      </c>
      <c r="X177" s="124" t="str">
        <f>IF($AO177,IF(AND($I177&lt;&gt;"",$I177&lt;&gt;0),ROUND(ROUND($I177,3)*Cenas!$B$50*Cenas!O$55,2),0),"")</f>
        <v/>
      </c>
      <c r="Y177" s="124" t="str">
        <f>IF($AO177,IF(AND($I177&lt;&gt;"",$I177&lt;&gt;0),ROUND(ROUND($I177,3)*Cenas!$B$50*Cenas!P$55,2),0),"")</f>
        <v/>
      </c>
      <c r="Z177" s="124" t="str">
        <f>IF($AO177,IF(AND($I177&lt;&gt;"",$I177&lt;&gt;0),ROUND(ROUND($I177,3)*Cenas!$B$50*Cenas!Q$55,2),0),"")</f>
        <v/>
      </c>
      <c r="AA177" s="124" t="str">
        <f>IF($AO177,IF(AND($I177&lt;&gt;"",$I177&lt;&gt;0),ROUND(ROUND($I177,3)*Cenas!$B$50*Cenas!R$55,2),0),"")</f>
        <v/>
      </c>
      <c r="AB177" s="124" t="str">
        <f>IF($AO177,IF(AND($I177&lt;&gt;"",$I177&lt;&gt;0),ROUND(ROUND($I177,3)*Cenas!$B$50*Cenas!S$55,2),0),"")</f>
        <v/>
      </c>
      <c r="AC177" s="124" t="str">
        <f>IF($AO177,IF(AND($I177&lt;&gt;"",$I177&lt;&gt;0),ROUND(ROUND($I177,3)*Cenas!$B$50*Cenas!T$55,2),0),"")</f>
        <v/>
      </c>
      <c r="AD177" s="124" t="str">
        <f>IF($AO177,IF(AND($I177&lt;&gt;"",$I177&lt;&gt;0),ROUND(ROUND($I177,3)*Cenas!$B$50*Cenas!U$55,2),0),"")</f>
        <v/>
      </c>
      <c r="AE177" s="124" t="str">
        <f>IF($AO177,IF(AND($I177&lt;&gt;"",$I177&lt;&gt;0),ROUND(ROUND($I177,3)*Cenas!$B$50*Cenas!V$55,2),0),"")</f>
        <v/>
      </c>
      <c r="AF177" s="147" t="str">
        <f>IF($AO177,IF(AND($I177&lt;&gt;"",$I177&lt;&gt;0),ROUND(ROUND($I177,3)*Cenas!$B$50*Cenas!W$55,2),0),"")</f>
        <v/>
      </c>
      <c r="AH177" t="b">
        <f t="shared" si="19"/>
        <v>1</v>
      </c>
      <c r="AI177" t="b">
        <f t="shared" si="20"/>
        <v>1</v>
      </c>
      <c r="AJ177" t="e">
        <f>OR(AND(AH177,AI177,#REF!&gt;=0.74*'Daļu izvēle'!J172),NOT(AL177))</f>
        <v>#REF!</v>
      </c>
      <c r="AK177" t="e">
        <f t="shared" si="21"/>
        <v>#REF!</v>
      </c>
      <c r="AL177" t="b">
        <f>AND($A177="x",NOT(ISBLANK('Daļu izvēle'!AI172)))</f>
        <v>0</v>
      </c>
      <c r="AM177" t="b">
        <f t="shared" si="17"/>
        <v>1</v>
      </c>
      <c r="AO177" s="56" t="b">
        <f>AND($A177="x",'Daļu izvēle'!AI172&lt;&gt;"",'Daļu izvēle'!AI172&lt;&gt;0)</f>
        <v>0</v>
      </c>
      <c r="AP177" s="56" t="b">
        <f t="shared" si="22"/>
        <v>0</v>
      </c>
      <c r="AQ177" s="56" t="b">
        <f t="shared" si="23"/>
        <v>1</v>
      </c>
    </row>
    <row r="178" spans="1:43" hidden="1" x14ac:dyDescent="0.3">
      <c r="A178" s="324" t="str">
        <f>SUBSTITUTE('Daļu izvēle'!A173,"0","")</f>
        <v/>
      </c>
      <c r="B178" s="365">
        <f>'Daļu izvēle'!B173</f>
        <v>165</v>
      </c>
      <c r="C178" s="365" t="str">
        <f>'Daļu izvēle'!C173</f>
        <v>Vidusdaugava</v>
      </c>
      <c r="D178" s="366" t="str">
        <f>'Daļu izvēle'!D173</f>
        <v>Seces</v>
      </c>
      <c r="E178" s="511">
        <f>'Daļu izvēle'!AI173</f>
        <v>0</v>
      </c>
      <c r="F178" s="511">
        <f>'Daļu izvēle'!AJ173</f>
        <v>0</v>
      </c>
      <c r="G178" s="131">
        <f>'Daļu izvēle'!AK173</f>
        <v>0</v>
      </c>
      <c r="H178" s="132">
        <f>'Daļu izvēle'!AL173</f>
        <v>0</v>
      </c>
      <c r="I178" s="343"/>
      <c r="J178" s="509">
        <f t="shared" si="18"/>
        <v>0</v>
      </c>
      <c r="K178" s="124" t="str">
        <f>IF($AO178,IF(AND($I178&lt;&gt;"",$I178&lt;&gt;0),ROUND(ROUND($I178,3)*Cenas!$B$50*Cenas!B$55,2),0),"")</f>
        <v/>
      </c>
      <c r="L178" s="124" t="str">
        <f>IF($AO178,IF(AND($I178&lt;&gt;"",$I178&lt;&gt;0),ROUND(ROUND($I178,3)*Cenas!$B$50*Cenas!C$55,2),0),"")</f>
        <v/>
      </c>
      <c r="M178" s="124" t="str">
        <f>IF($AO178,IF(AND($I178&lt;&gt;"",$I178&lt;&gt;0),ROUND(ROUND($I178,3)*Cenas!$B$50*Cenas!D$55,2),0),"")</f>
        <v/>
      </c>
      <c r="N178" s="124" t="str">
        <f>IF($AO178,IF(AND($I178&lt;&gt;"",$I178&lt;&gt;0),ROUND(ROUND($I178,3)*Cenas!$B$50*Cenas!E$55,2),0),"")</f>
        <v/>
      </c>
      <c r="O178" s="124" t="str">
        <f>IF($AO178,IF(AND($I178&lt;&gt;"",$I178&lt;&gt;0),ROUND(ROUND($I178,3)*Cenas!$B$50*Cenas!F$55,2),0),"")</f>
        <v/>
      </c>
      <c r="P178" s="124" t="str">
        <f>IF($AO178,IF(AND($I178&lt;&gt;"",$I178&lt;&gt;0),ROUND(ROUND($I178,3)*Cenas!$B$50*Cenas!G$55,2),0),"")</f>
        <v/>
      </c>
      <c r="Q178" s="124" t="str">
        <f>IF($AO178,IF(AND($I178&lt;&gt;"",$I178&lt;&gt;0),ROUND(ROUND($I178,3)*Cenas!$B$50*Cenas!H$55,2),0),"")</f>
        <v/>
      </c>
      <c r="R178" s="124" t="str">
        <f>IF($AO178,IF(AND($I178&lt;&gt;"",$I178&lt;&gt;0),ROUND(ROUND($I178,3)*Cenas!$B$50*Cenas!I$55,2),0),"")</f>
        <v/>
      </c>
      <c r="S178" s="124" t="str">
        <f>IF($AO178,IF(AND($I178&lt;&gt;"",$I178&lt;&gt;0),ROUND(ROUND($I178,3)*Cenas!$B$50*Cenas!J$55,2),0),"")</f>
        <v/>
      </c>
      <c r="T178" s="124" t="str">
        <f>IF($AO178,IF(AND($I178&lt;&gt;"",$I178&lt;&gt;0),ROUND(ROUND($I178,3)*Cenas!$B$50*Cenas!K$55,2),0),"")</f>
        <v/>
      </c>
      <c r="U178" s="124" t="str">
        <f>IF($AO178,IF(AND($I178&lt;&gt;"",$I178&lt;&gt;0),ROUND(ROUND($I178,3)*Cenas!$B$50*Cenas!L$55,2),0),"")</f>
        <v/>
      </c>
      <c r="V178" s="124" t="str">
        <f>IF($AO178,IF(AND($I178&lt;&gt;"",$I178&lt;&gt;0),ROUND(ROUND($I178,3)*Cenas!$B$50*Cenas!M$55,2),0),"")</f>
        <v/>
      </c>
      <c r="W178" s="124" t="str">
        <f>IF($AO178,IF(AND($I178&lt;&gt;"",$I178&lt;&gt;0),ROUND(ROUND($I178,3)*Cenas!$B$50*Cenas!N$55,2),0),"")</f>
        <v/>
      </c>
      <c r="X178" s="124" t="str">
        <f>IF($AO178,IF(AND($I178&lt;&gt;"",$I178&lt;&gt;0),ROUND(ROUND($I178,3)*Cenas!$B$50*Cenas!O$55,2),0),"")</f>
        <v/>
      </c>
      <c r="Y178" s="124" t="str">
        <f>IF($AO178,IF(AND($I178&lt;&gt;"",$I178&lt;&gt;0),ROUND(ROUND($I178,3)*Cenas!$B$50*Cenas!P$55,2),0),"")</f>
        <v/>
      </c>
      <c r="Z178" s="124" t="str">
        <f>IF($AO178,IF(AND($I178&lt;&gt;"",$I178&lt;&gt;0),ROUND(ROUND($I178,3)*Cenas!$B$50*Cenas!Q$55,2),0),"")</f>
        <v/>
      </c>
      <c r="AA178" s="124" t="str">
        <f>IF($AO178,IF(AND($I178&lt;&gt;"",$I178&lt;&gt;0),ROUND(ROUND($I178,3)*Cenas!$B$50*Cenas!R$55,2),0),"")</f>
        <v/>
      </c>
      <c r="AB178" s="124" t="str">
        <f>IF($AO178,IF(AND($I178&lt;&gt;"",$I178&lt;&gt;0),ROUND(ROUND($I178,3)*Cenas!$B$50*Cenas!S$55,2),0),"")</f>
        <v/>
      </c>
      <c r="AC178" s="124" t="str">
        <f>IF($AO178,IF(AND($I178&lt;&gt;"",$I178&lt;&gt;0),ROUND(ROUND($I178,3)*Cenas!$B$50*Cenas!T$55,2),0),"")</f>
        <v/>
      </c>
      <c r="AD178" s="124" t="str">
        <f>IF($AO178,IF(AND($I178&lt;&gt;"",$I178&lt;&gt;0),ROUND(ROUND($I178,3)*Cenas!$B$50*Cenas!U$55,2),0),"")</f>
        <v/>
      </c>
      <c r="AE178" s="124" t="str">
        <f>IF($AO178,IF(AND($I178&lt;&gt;"",$I178&lt;&gt;0),ROUND(ROUND($I178,3)*Cenas!$B$50*Cenas!V$55,2),0),"")</f>
        <v/>
      </c>
      <c r="AF178" s="147" t="str">
        <f>IF($AO178,IF(AND($I178&lt;&gt;"",$I178&lt;&gt;0),ROUND(ROUND($I178,3)*Cenas!$B$50*Cenas!W$55,2),0),"")</f>
        <v/>
      </c>
      <c r="AH178" t="b">
        <f t="shared" si="19"/>
        <v>1</v>
      </c>
      <c r="AI178" t="b">
        <f t="shared" si="20"/>
        <v>1</v>
      </c>
      <c r="AJ178" t="e">
        <f>OR(AND(AH178,AI178,#REF!&gt;=0.74*'Daļu izvēle'!J173),NOT(AL178))</f>
        <v>#REF!</v>
      </c>
      <c r="AK178" t="e">
        <f t="shared" si="21"/>
        <v>#REF!</v>
      </c>
      <c r="AL178" t="b">
        <f>AND($A178="x",NOT(ISBLANK('Daļu izvēle'!AI173)))</f>
        <v>0</v>
      </c>
      <c r="AM178" t="b">
        <f t="shared" si="17"/>
        <v>1</v>
      </c>
      <c r="AO178" s="56" t="b">
        <f>AND($A178="x",'Daļu izvēle'!AI173&lt;&gt;"",'Daļu izvēle'!AI173&lt;&gt;0)</f>
        <v>0</v>
      </c>
      <c r="AP178" s="56" t="b">
        <f t="shared" si="22"/>
        <v>0</v>
      </c>
      <c r="AQ178" s="56" t="b">
        <f t="shared" si="23"/>
        <v>1</v>
      </c>
    </row>
    <row r="179" spans="1:43" hidden="1" x14ac:dyDescent="0.3">
      <c r="A179" s="324" t="str">
        <f>SUBSTITUTE('Daļu izvēle'!A174,"0","")</f>
        <v/>
      </c>
      <c r="B179" s="365">
        <f>'Daļu izvēle'!B174</f>
        <v>166</v>
      </c>
      <c r="C179" s="365" t="str">
        <f>'Daļu izvēle'!C174</f>
        <v>Vidusdaugava</v>
      </c>
      <c r="D179" s="366" t="str">
        <f>'Daļu izvēle'!D174</f>
        <v>Seces</v>
      </c>
      <c r="E179" s="511">
        <f>'Daļu izvēle'!AI174</f>
        <v>0</v>
      </c>
      <c r="F179" s="511">
        <f>'Daļu izvēle'!AJ174</f>
        <v>0</v>
      </c>
      <c r="G179" s="131">
        <f>'Daļu izvēle'!AK174</f>
        <v>0</v>
      </c>
      <c r="H179" s="132">
        <f>'Daļu izvēle'!AL174</f>
        <v>0</v>
      </c>
      <c r="I179" s="343"/>
      <c r="J179" s="509">
        <f t="shared" si="18"/>
        <v>0</v>
      </c>
      <c r="K179" s="124" t="str">
        <f>IF($AO179,IF(AND($I179&lt;&gt;"",$I179&lt;&gt;0),ROUND(ROUND($I179,3)*Cenas!$B$50*Cenas!B$55,2),0),"")</f>
        <v/>
      </c>
      <c r="L179" s="124" t="str">
        <f>IF($AO179,IF(AND($I179&lt;&gt;"",$I179&lt;&gt;0),ROUND(ROUND($I179,3)*Cenas!$B$50*Cenas!C$55,2),0),"")</f>
        <v/>
      </c>
      <c r="M179" s="124" t="str">
        <f>IF($AO179,IF(AND($I179&lt;&gt;"",$I179&lt;&gt;0),ROUND(ROUND($I179,3)*Cenas!$B$50*Cenas!D$55,2),0),"")</f>
        <v/>
      </c>
      <c r="N179" s="124" t="str">
        <f>IF($AO179,IF(AND($I179&lt;&gt;"",$I179&lt;&gt;0),ROUND(ROUND($I179,3)*Cenas!$B$50*Cenas!E$55,2),0),"")</f>
        <v/>
      </c>
      <c r="O179" s="124" t="str">
        <f>IF($AO179,IF(AND($I179&lt;&gt;"",$I179&lt;&gt;0),ROUND(ROUND($I179,3)*Cenas!$B$50*Cenas!F$55,2),0),"")</f>
        <v/>
      </c>
      <c r="P179" s="124" t="str">
        <f>IF($AO179,IF(AND($I179&lt;&gt;"",$I179&lt;&gt;0),ROUND(ROUND($I179,3)*Cenas!$B$50*Cenas!G$55,2),0),"")</f>
        <v/>
      </c>
      <c r="Q179" s="124" t="str">
        <f>IF($AO179,IF(AND($I179&lt;&gt;"",$I179&lt;&gt;0),ROUND(ROUND($I179,3)*Cenas!$B$50*Cenas!H$55,2),0),"")</f>
        <v/>
      </c>
      <c r="R179" s="124" t="str">
        <f>IF($AO179,IF(AND($I179&lt;&gt;"",$I179&lt;&gt;0),ROUND(ROUND($I179,3)*Cenas!$B$50*Cenas!I$55,2),0),"")</f>
        <v/>
      </c>
      <c r="S179" s="124" t="str">
        <f>IF($AO179,IF(AND($I179&lt;&gt;"",$I179&lt;&gt;0),ROUND(ROUND($I179,3)*Cenas!$B$50*Cenas!J$55,2),0),"")</f>
        <v/>
      </c>
      <c r="T179" s="124" t="str">
        <f>IF($AO179,IF(AND($I179&lt;&gt;"",$I179&lt;&gt;0),ROUND(ROUND($I179,3)*Cenas!$B$50*Cenas!K$55,2),0),"")</f>
        <v/>
      </c>
      <c r="U179" s="124" t="str">
        <f>IF($AO179,IF(AND($I179&lt;&gt;"",$I179&lt;&gt;0),ROUND(ROUND($I179,3)*Cenas!$B$50*Cenas!L$55,2),0),"")</f>
        <v/>
      </c>
      <c r="V179" s="124" t="str">
        <f>IF($AO179,IF(AND($I179&lt;&gt;"",$I179&lt;&gt;0),ROUND(ROUND($I179,3)*Cenas!$B$50*Cenas!M$55,2),0),"")</f>
        <v/>
      </c>
      <c r="W179" s="124" t="str">
        <f>IF($AO179,IF(AND($I179&lt;&gt;"",$I179&lt;&gt;0),ROUND(ROUND($I179,3)*Cenas!$B$50*Cenas!N$55,2),0),"")</f>
        <v/>
      </c>
      <c r="X179" s="124" t="str">
        <f>IF($AO179,IF(AND($I179&lt;&gt;"",$I179&lt;&gt;0),ROUND(ROUND($I179,3)*Cenas!$B$50*Cenas!O$55,2),0),"")</f>
        <v/>
      </c>
      <c r="Y179" s="124" t="str">
        <f>IF($AO179,IF(AND($I179&lt;&gt;"",$I179&lt;&gt;0),ROUND(ROUND($I179,3)*Cenas!$B$50*Cenas!P$55,2),0),"")</f>
        <v/>
      </c>
      <c r="Z179" s="124" t="str">
        <f>IF($AO179,IF(AND($I179&lt;&gt;"",$I179&lt;&gt;0),ROUND(ROUND($I179,3)*Cenas!$B$50*Cenas!Q$55,2),0),"")</f>
        <v/>
      </c>
      <c r="AA179" s="124" t="str">
        <f>IF($AO179,IF(AND($I179&lt;&gt;"",$I179&lt;&gt;0),ROUND(ROUND($I179,3)*Cenas!$B$50*Cenas!R$55,2),0),"")</f>
        <v/>
      </c>
      <c r="AB179" s="124" t="str">
        <f>IF($AO179,IF(AND($I179&lt;&gt;"",$I179&lt;&gt;0),ROUND(ROUND($I179,3)*Cenas!$B$50*Cenas!S$55,2),0),"")</f>
        <v/>
      </c>
      <c r="AC179" s="124" t="str">
        <f>IF($AO179,IF(AND($I179&lt;&gt;"",$I179&lt;&gt;0),ROUND(ROUND($I179,3)*Cenas!$B$50*Cenas!T$55,2),0),"")</f>
        <v/>
      </c>
      <c r="AD179" s="124" t="str">
        <f>IF($AO179,IF(AND($I179&lt;&gt;"",$I179&lt;&gt;0),ROUND(ROUND($I179,3)*Cenas!$B$50*Cenas!U$55,2),0),"")</f>
        <v/>
      </c>
      <c r="AE179" s="124" t="str">
        <f>IF($AO179,IF(AND($I179&lt;&gt;"",$I179&lt;&gt;0),ROUND(ROUND($I179,3)*Cenas!$B$50*Cenas!V$55,2),0),"")</f>
        <v/>
      </c>
      <c r="AF179" s="147" t="str">
        <f>IF($AO179,IF(AND($I179&lt;&gt;"",$I179&lt;&gt;0),ROUND(ROUND($I179,3)*Cenas!$B$50*Cenas!W$55,2),0),"")</f>
        <v/>
      </c>
      <c r="AH179" t="b">
        <f t="shared" si="19"/>
        <v>1</v>
      </c>
      <c r="AI179" t="b">
        <f t="shared" si="20"/>
        <v>1</v>
      </c>
      <c r="AJ179" t="e">
        <f>OR(AND(AH179,AI179,#REF!&gt;=0.74*'Daļu izvēle'!J174),NOT(AL179))</f>
        <v>#REF!</v>
      </c>
      <c r="AK179" t="e">
        <f t="shared" si="21"/>
        <v>#REF!</v>
      </c>
      <c r="AL179" t="b">
        <f>AND($A179="x",NOT(ISBLANK('Daļu izvēle'!AI174)))</f>
        <v>0</v>
      </c>
      <c r="AM179" t="b">
        <f t="shared" si="17"/>
        <v>1</v>
      </c>
      <c r="AO179" s="56" t="b">
        <f>AND($A179="x",'Daļu izvēle'!AI174&lt;&gt;"",'Daļu izvēle'!AI174&lt;&gt;0)</f>
        <v>0</v>
      </c>
      <c r="AP179" s="56" t="b">
        <f t="shared" si="22"/>
        <v>0</v>
      </c>
      <c r="AQ179" s="56" t="b">
        <f t="shared" si="23"/>
        <v>1</v>
      </c>
    </row>
    <row r="180" spans="1:43" hidden="1" x14ac:dyDescent="0.3">
      <c r="A180" s="324" t="str">
        <f>SUBSTITUTE('Daļu izvēle'!A175,"0","")</f>
        <v/>
      </c>
      <c r="B180" s="365">
        <f>'Daļu izvēle'!B175</f>
        <v>167</v>
      </c>
      <c r="C180" s="365" t="str">
        <f>'Daļu izvēle'!C175</f>
        <v>Vidusdaugava</v>
      </c>
      <c r="D180" s="366" t="str">
        <f>'Daļu izvēle'!D175</f>
        <v>Skaistkalnes</v>
      </c>
      <c r="E180" s="511">
        <f>'Daļu izvēle'!AI175</f>
        <v>10</v>
      </c>
      <c r="F180" s="511">
        <f>'Daļu izvēle'!AJ175</f>
        <v>0</v>
      </c>
      <c r="G180" s="131">
        <f>'Daļu izvēle'!AK175</f>
        <v>0</v>
      </c>
      <c r="H180" s="132">
        <f>'Daļu izvēle'!AL175</f>
        <v>0</v>
      </c>
      <c r="I180" s="343"/>
      <c r="J180" s="509">
        <f t="shared" si="18"/>
        <v>0</v>
      </c>
      <c r="K180" s="124" t="str">
        <f>IF($AO180,IF(AND($I180&lt;&gt;"",$I180&lt;&gt;0),ROUND(ROUND($I180,3)*Cenas!$B$50*Cenas!B$55,2),0),"")</f>
        <v/>
      </c>
      <c r="L180" s="124" t="str">
        <f>IF($AO180,IF(AND($I180&lt;&gt;"",$I180&lt;&gt;0),ROUND(ROUND($I180,3)*Cenas!$B$50*Cenas!C$55,2),0),"")</f>
        <v/>
      </c>
      <c r="M180" s="124" t="str">
        <f>IF($AO180,IF(AND($I180&lt;&gt;"",$I180&lt;&gt;0),ROUND(ROUND($I180,3)*Cenas!$B$50*Cenas!D$55,2),0),"")</f>
        <v/>
      </c>
      <c r="N180" s="124" t="str">
        <f>IF($AO180,IF(AND($I180&lt;&gt;"",$I180&lt;&gt;0),ROUND(ROUND($I180,3)*Cenas!$B$50*Cenas!E$55,2),0),"")</f>
        <v/>
      </c>
      <c r="O180" s="124" t="str">
        <f>IF($AO180,IF(AND($I180&lt;&gt;"",$I180&lt;&gt;0),ROUND(ROUND($I180,3)*Cenas!$B$50*Cenas!F$55,2),0),"")</f>
        <v/>
      </c>
      <c r="P180" s="124" t="str">
        <f>IF($AO180,IF(AND($I180&lt;&gt;"",$I180&lt;&gt;0),ROUND(ROUND($I180,3)*Cenas!$B$50*Cenas!G$55,2),0),"")</f>
        <v/>
      </c>
      <c r="Q180" s="124" t="str">
        <f>IF($AO180,IF(AND($I180&lt;&gt;"",$I180&lt;&gt;0),ROUND(ROUND($I180,3)*Cenas!$B$50*Cenas!H$55,2),0),"")</f>
        <v/>
      </c>
      <c r="R180" s="124" t="str">
        <f>IF($AO180,IF(AND($I180&lt;&gt;"",$I180&lt;&gt;0),ROUND(ROUND($I180,3)*Cenas!$B$50*Cenas!I$55,2),0),"")</f>
        <v/>
      </c>
      <c r="S180" s="124" t="str">
        <f>IF($AO180,IF(AND($I180&lt;&gt;"",$I180&lt;&gt;0),ROUND(ROUND($I180,3)*Cenas!$B$50*Cenas!J$55,2),0),"")</f>
        <v/>
      </c>
      <c r="T180" s="124" t="str">
        <f>IF($AO180,IF(AND($I180&lt;&gt;"",$I180&lt;&gt;0),ROUND(ROUND($I180,3)*Cenas!$B$50*Cenas!K$55,2),0),"")</f>
        <v/>
      </c>
      <c r="U180" s="124" t="str">
        <f>IF($AO180,IF(AND($I180&lt;&gt;"",$I180&lt;&gt;0),ROUND(ROUND($I180,3)*Cenas!$B$50*Cenas!L$55,2),0),"")</f>
        <v/>
      </c>
      <c r="V180" s="124" t="str">
        <f>IF($AO180,IF(AND($I180&lt;&gt;"",$I180&lt;&gt;0),ROUND(ROUND($I180,3)*Cenas!$B$50*Cenas!M$55,2),0),"")</f>
        <v/>
      </c>
      <c r="W180" s="124" t="str">
        <f>IF($AO180,IF(AND($I180&lt;&gt;"",$I180&lt;&gt;0),ROUND(ROUND($I180,3)*Cenas!$B$50*Cenas!N$55,2),0),"")</f>
        <v/>
      </c>
      <c r="X180" s="124" t="str">
        <f>IF($AO180,IF(AND($I180&lt;&gt;"",$I180&lt;&gt;0),ROUND(ROUND($I180,3)*Cenas!$B$50*Cenas!O$55,2),0),"")</f>
        <v/>
      </c>
      <c r="Y180" s="124" t="str">
        <f>IF($AO180,IF(AND($I180&lt;&gt;"",$I180&lt;&gt;0),ROUND(ROUND($I180,3)*Cenas!$B$50*Cenas!P$55,2),0),"")</f>
        <v/>
      </c>
      <c r="Z180" s="124" t="str">
        <f>IF($AO180,IF(AND($I180&lt;&gt;"",$I180&lt;&gt;0),ROUND(ROUND($I180,3)*Cenas!$B$50*Cenas!Q$55,2),0),"")</f>
        <v/>
      </c>
      <c r="AA180" s="124" t="str">
        <f>IF($AO180,IF(AND($I180&lt;&gt;"",$I180&lt;&gt;0),ROUND(ROUND($I180,3)*Cenas!$B$50*Cenas!R$55,2),0),"")</f>
        <v/>
      </c>
      <c r="AB180" s="124" t="str">
        <f>IF($AO180,IF(AND($I180&lt;&gt;"",$I180&lt;&gt;0),ROUND(ROUND($I180,3)*Cenas!$B$50*Cenas!S$55,2),0),"")</f>
        <v/>
      </c>
      <c r="AC180" s="124" t="str">
        <f>IF($AO180,IF(AND($I180&lt;&gt;"",$I180&lt;&gt;0),ROUND(ROUND($I180,3)*Cenas!$B$50*Cenas!T$55,2),0),"")</f>
        <v/>
      </c>
      <c r="AD180" s="124" t="str">
        <f>IF($AO180,IF(AND($I180&lt;&gt;"",$I180&lt;&gt;0),ROUND(ROUND($I180,3)*Cenas!$B$50*Cenas!U$55,2),0),"")</f>
        <v/>
      </c>
      <c r="AE180" s="124" t="str">
        <f>IF($AO180,IF(AND($I180&lt;&gt;"",$I180&lt;&gt;0),ROUND(ROUND($I180,3)*Cenas!$B$50*Cenas!V$55,2),0),"")</f>
        <v/>
      </c>
      <c r="AF180" s="147" t="str">
        <f>IF($AO180,IF(AND($I180&lt;&gt;"",$I180&lt;&gt;0),ROUND(ROUND($I180,3)*Cenas!$B$50*Cenas!W$55,2),0),"")</f>
        <v/>
      </c>
      <c r="AH180" t="b">
        <f t="shared" si="19"/>
        <v>1</v>
      </c>
      <c r="AI180" t="b">
        <f t="shared" si="20"/>
        <v>1</v>
      </c>
      <c r="AJ180" t="e">
        <f>OR(AND(AH180,AI180,#REF!&gt;=0.74*'Daļu izvēle'!J175),NOT(AL180))</f>
        <v>#REF!</v>
      </c>
      <c r="AK180" t="e">
        <f t="shared" si="21"/>
        <v>#REF!</v>
      </c>
      <c r="AL180" t="b">
        <f>AND($A180="x",NOT(ISBLANK('Daļu izvēle'!AI175)))</f>
        <v>0</v>
      </c>
      <c r="AM180" t="b">
        <f t="shared" si="17"/>
        <v>1</v>
      </c>
      <c r="AO180" s="56" t="b">
        <f>AND($A180="x",'Daļu izvēle'!AI175&lt;&gt;"",'Daļu izvēle'!AI175&lt;&gt;0)</f>
        <v>0</v>
      </c>
      <c r="AP180" s="56" t="b">
        <f t="shared" si="22"/>
        <v>0</v>
      </c>
      <c r="AQ180" s="56" t="b">
        <f t="shared" si="23"/>
        <v>1</v>
      </c>
    </row>
    <row r="181" spans="1:43" hidden="1" x14ac:dyDescent="0.3">
      <c r="A181" s="324" t="str">
        <f>SUBSTITUTE('Daļu izvēle'!A176,"0","")</f>
        <v/>
      </c>
      <c r="B181" s="365">
        <f>'Daļu izvēle'!B176</f>
        <v>168</v>
      </c>
      <c r="C181" s="365" t="str">
        <f>'Daļu izvēle'!C176</f>
        <v>Vidusdaugava</v>
      </c>
      <c r="D181" s="366" t="str">
        <f>'Daļu izvēle'!D176</f>
        <v>Skaistkalnes</v>
      </c>
      <c r="E181" s="511">
        <f>'Daļu izvēle'!AI176</f>
        <v>0</v>
      </c>
      <c r="F181" s="511">
        <f>'Daļu izvēle'!AJ176</f>
        <v>0</v>
      </c>
      <c r="G181" s="131">
        <f>'Daļu izvēle'!AK176</f>
        <v>0</v>
      </c>
      <c r="H181" s="132">
        <f>'Daļu izvēle'!AL176</f>
        <v>0</v>
      </c>
      <c r="I181" s="343"/>
      <c r="J181" s="509">
        <f t="shared" si="18"/>
        <v>0</v>
      </c>
      <c r="K181" s="124" t="str">
        <f>IF($AO181,IF(AND($I181&lt;&gt;"",$I181&lt;&gt;0),ROUND(ROUND($I181,3)*Cenas!$B$50*Cenas!B$55,2),0),"")</f>
        <v/>
      </c>
      <c r="L181" s="124" t="str">
        <f>IF($AO181,IF(AND($I181&lt;&gt;"",$I181&lt;&gt;0),ROUND(ROUND($I181,3)*Cenas!$B$50*Cenas!C$55,2),0),"")</f>
        <v/>
      </c>
      <c r="M181" s="124" t="str">
        <f>IF($AO181,IF(AND($I181&lt;&gt;"",$I181&lt;&gt;0),ROUND(ROUND($I181,3)*Cenas!$B$50*Cenas!D$55,2),0),"")</f>
        <v/>
      </c>
      <c r="N181" s="124" t="str">
        <f>IF($AO181,IF(AND($I181&lt;&gt;"",$I181&lt;&gt;0),ROUND(ROUND($I181,3)*Cenas!$B$50*Cenas!E$55,2),0),"")</f>
        <v/>
      </c>
      <c r="O181" s="124" t="str">
        <f>IF($AO181,IF(AND($I181&lt;&gt;"",$I181&lt;&gt;0),ROUND(ROUND($I181,3)*Cenas!$B$50*Cenas!F$55,2),0),"")</f>
        <v/>
      </c>
      <c r="P181" s="124" t="str">
        <f>IF($AO181,IF(AND($I181&lt;&gt;"",$I181&lt;&gt;0),ROUND(ROUND($I181,3)*Cenas!$B$50*Cenas!G$55,2),0),"")</f>
        <v/>
      </c>
      <c r="Q181" s="124" t="str">
        <f>IF($AO181,IF(AND($I181&lt;&gt;"",$I181&lt;&gt;0),ROUND(ROUND($I181,3)*Cenas!$B$50*Cenas!H$55,2),0),"")</f>
        <v/>
      </c>
      <c r="R181" s="124" t="str">
        <f>IF($AO181,IF(AND($I181&lt;&gt;"",$I181&lt;&gt;0),ROUND(ROUND($I181,3)*Cenas!$B$50*Cenas!I$55,2),0),"")</f>
        <v/>
      </c>
      <c r="S181" s="124" t="str">
        <f>IF($AO181,IF(AND($I181&lt;&gt;"",$I181&lt;&gt;0),ROUND(ROUND($I181,3)*Cenas!$B$50*Cenas!J$55,2),0),"")</f>
        <v/>
      </c>
      <c r="T181" s="124" t="str">
        <f>IF($AO181,IF(AND($I181&lt;&gt;"",$I181&lt;&gt;0),ROUND(ROUND($I181,3)*Cenas!$B$50*Cenas!K$55,2),0),"")</f>
        <v/>
      </c>
      <c r="U181" s="124" t="str">
        <f>IF($AO181,IF(AND($I181&lt;&gt;"",$I181&lt;&gt;0),ROUND(ROUND($I181,3)*Cenas!$B$50*Cenas!L$55,2),0),"")</f>
        <v/>
      </c>
      <c r="V181" s="124" t="str">
        <f>IF($AO181,IF(AND($I181&lt;&gt;"",$I181&lt;&gt;0),ROUND(ROUND($I181,3)*Cenas!$B$50*Cenas!M$55,2),0),"")</f>
        <v/>
      </c>
      <c r="W181" s="124" t="str">
        <f>IF($AO181,IF(AND($I181&lt;&gt;"",$I181&lt;&gt;0),ROUND(ROUND($I181,3)*Cenas!$B$50*Cenas!N$55,2),0),"")</f>
        <v/>
      </c>
      <c r="X181" s="124" t="str">
        <f>IF($AO181,IF(AND($I181&lt;&gt;"",$I181&lt;&gt;0),ROUND(ROUND($I181,3)*Cenas!$B$50*Cenas!O$55,2),0),"")</f>
        <v/>
      </c>
      <c r="Y181" s="124" t="str">
        <f>IF($AO181,IF(AND($I181&lt;&gt;"",$I181&lt;&gt;0),ROUND(ROUND($I181,3)*Cenas!$B$50*Cenas!P$55,2),0),"")</f>
        <v/>
      </c>
      <c r="Z181" s="124" t="str">
        <f>IF($AO181,IF(AND($I181&lt;&gt;"",$I181&lt;&gt;0),ROUND(ROUND($I181,3)*Cenas!$B$50*Cenas!Q$55,2),0),"")</f>
        <v/>
      </c>
      <c r="AA181" s="124" t="str">
        <f>IF($AO181,IF(AND($I181&lt;&gt;"",$I181&lt;&gt;0),ROUND(ROUND($I181,3)*Cenas!$B$50*Cenas!R$55,2),0),"")</f>
        <v/>
      </c>
      <c r="AB181" s="124" t="str">
        <f>IF($AO181,IF(AND($I181&lt;&gt;"",$I181&lt;&gt;0),ROUND(ROUND($I181,3)*Cenas!$B$50*Cenas!S$55,2),0),"")</f>
        <v/>
      </c>
      <c r="AC181" s="124" t="str">
        <f>IF($AO181,IF(AND($I181&lt;&gt;"",$I181&lt;&gt;0),ROUND(ROUND($I181,3)*Cenas!$B$50*Cenas!T$55,2),0),"")</f>
        <v/>
      </c>
      <c r="AD181" s="124" t="str">
        <f>IF($AO181,IF(AND($I181&lt;&gt;"",$I181&lt;&gt;0),ROUND(ROUND($I181,3)*Cenas!$B$50*Cenas!U$55,2),0),"")</f>
        <v/>
      </c>
      <c r="AE181" s="124" t="str">
        <f>IF($AO181,IF(AND($I181&lt;&gt;"",$I181&lt;&gt;0),ROUND(ROUND($I181,3)*Cenas!$B$50*Cenas!V$55,2),0),"")</f>
        <v/>
      </c>
      <c r="AF181" s="147" t="str">
        <f>IF($AO181,IF(AND($I181&lt;&gt;"",$I181&lt;&gt;0),ROUND(ROUND($I181,3)*Cenas!$B$50*Cenas!W$55,2),0),"")</f>
        <v/>
      </c>
      <c r="AH181" t="b">
        <f t="shared" si="19"/>
        <v>1</v>
      </c>
      <c r="AI181" t="b">
        <f t="shared" si="20"/>
        <v>1</v>
      </c>
      <c r="AJ181" t="e">
        <f>OR(AND(AH181,AI181,#REF!&gt;=0.74*'Daļu izvēle'!J176),NOT(AL181))</f>
        <v>#REF!</v>
      </c>
      <c r="AK181" t="e">
        <f t="shared" si="21"/>
        <v>#REF!</v>
      </c>
      <c r="AL181" t="b">
        <f>AND($A181="x",NOT(ISBLANK('Daļu izvēle'!AI176)))</f>
        <v>0</v>
      </c>
      <c r="AM181" t="b">
        <f t="shared" si="17"/>
        <v>1</v>
      </c>
      <c r="AO181" s="56" t="b">
        <f>AND($A181="x",'Daļu izvēle'!AI176&lt;&gt;"",'Daļu izvēle'!AI176&lt;&gt;0)</f>
        <v>0</v>
      </c>
      <c r="AP181" s="56" t="b">
        <f t="shared" si="22"/>
        <v>0</v>
      </c>
      <c r="AQ181" s="56" t="b">
        <f t="shared" si="23"/>
        <v>1</v>
      </c>
    </row>
    <row r="182" spans="1:43" hidden="1" x14ac:dyDescent="0.3">
      <c r="A182" s="324" t="str">
        <f>SUBSTITUTE('Daļu izvēle'!A177,"0","")</f>
        <v/>
      </c>
      <c r="B182" s="365">
        <f>'Daļu izvēle'!B177</f>
        <v>169</v>
      </c>
      <c r="C182" s="365" t="str">
        <f>'Daļu izvēle'!C177</f>
        <v>Vidusdaugava</v>
      </c>
      <c r="D182" s="366" t="str">
        <f>'Daļu izvēle'!D177</f>
        <v>Skaistkalnes</v>
      </c>
      <c r="E182" s="511">
        <f>'Daļu izvēle'!AI177</f>
        <v>0</v>
      </c>
      <c r="F182" s="511">
        <f>'Daļu izvēle'!AJ177</f>
        <v>0</v>
      </c>
      <c r="G182" s="131">
        <f>'Daļu izvēle'!AK177</f>
        <v>0</v>
      </c>
      <c r="H182" s="132">
        <f>'Daļu izvēle'!AL177</f>
        <v>0</v>
      </c>
      <c r="I182" s="343"/>
      <c r="J182" s="509">
        <f t="shared" si="18"/>
        <v>0</v>
      </c>
      <c r="K182" s="124" t="str">
        <f>IF($AO182,IF(AND($I182&lt;&gt;"",$I182&lt;&gt;0),ROUND(ROUND($I182,3)*Cenas!$B$50*Cenas!B$55,2),0),"")</f>
        <v/>
      </c>
      <c r="L182" s="124" t="str">
        <f>IF($AO182,IF(AND($I182&lt;&gt;"",$I182&lt;&gt;0),ROUND(ROUND($I182,3)*Cenas!$B$50*Cenas!C$55,2),0),"")</f>
        <v/>
      </c>
      <c r="M182" s="124" t="str">
        <f>IF($AO182,IF(AND($I182&lt;&gt;"",$I182&lt;&gt;0),ROUND(ROUND($I182,3)*Cenas!$B$50*Cenas!D$55,2),0),"")</f>
        <v/>
      </c>
      <c r="N182" s="124" t="str">
        <f>IF($AO182,IF(AND($I182&lt;&gt;"",$I182&lt;&gt;0),ROUND(ROUND($I182,3)*Cenas!$B$50*Cenas!E$55,2),0),"")</f>
        <v/>
      </c>
      <c r="O182" s="124" t="str">
        <f>IF($AO182,IF(AND($I182&lt;&gt;"",$I182&lt;&gt;0),ROUND(ROUND($I182,3)*Cenas!$B$50*Cenas!F$55,2),0),"")</f>
        <v/>
      </c>
      <c r="P182" s="124" t="str">
        <f>IF($AO182,IF(AND($I182&lt;&gt;"",$I182&lt;&gt;0),ROUND(ROUND($I182,3)*Cenas!$B$50*Cenas!G$55,2),0),"")</f>
        <v/>
      </c>
      <c r="Q182" s="124" t="str">
        <f>IF($AO182,IF(AND($I182&lt;&gt;"",$I182&lt;&gt;0),ROUND(ROUND($I182,3)*Cenas!$B$50*Cenas!H$55,2),0),"")</f>
        <v/>
      </c>
      <c r="R182" s="124" t="str">
        <f>IF($AO182,IF(AND($I182&lt;&gt;"",$I182&lt;&gt;0),ROUND(ROUND($I182,3)*Cenas!$B$50*Cenas!I$55,2),0),"")</f>
        <v/>
      </c>
      <c r="S182" s="124" t="str">
        <f>IF($AO182,IF(AND($I182&lt;&gt;"",$I182&lt;&gt;0),ROUND(ROUND($I182,3)*Cenas!$B$50*Cenas!J$55,2),0),"")</f>
        <v/>
      </c>
      <c r="T182" s="124" t="str">
        <f>IF($AO182,IF(AND($I182&lt;&gt;"",$I182&lt;&gt;0),ROUND(ROUND($I182,3)*Cenas!$B$50*Cenas!K$55,2),0),"")</f>
        <v/>
      </c>
      <c r="U182" s="124" t="str">
        <f>IF($AO182,IF(AND($I182&lt;&gt;"",$I182&lt;&gt;0),ROUND(ROUND($I182,3)*Cenas!$B$50*Cenas!L$55,2),0),"")</f>
        <v/>
      </c>
      <c r="V182" s="124" t="str">
        <f>IF($AO182,IF(AND($I182&lt;&gt;"",$I182&lt;&gt;0),ROUND(ROUND($I182,3)*Cenas!$B$50*Cenas!M$55,2),0),"")</f>
        <v/>
      </c>
      <c r="W182" s="124" t="str">
        <f>IF($AO182,IF(AND($I182&lt;&gt;"",$I182&lt;&gt;0),ROUND(ROUND($I182,3)*Cenas!$B$50*Cenas!N$55,2),0),"")</f>
        <v/>
      </c>
      <c r="X182" s="124" t="str">
        <f>IF($AO182,IF(AND($I182&lt;&gt;"",$I182&lt;&gt;0),ROUND(ROUND($I182,3)*Cenas!$B$50*Cenas!O$55,2),0),"")</f>
        <v/>
      </c>
      <c r="Y182" s="124" t="str">
        <f>IF($AO182,IF(AND($I182&lt;&gt;"",$I182&lt;&gt;0),ROUND(ROUND($I182,3)*Cenas!$B$50*Cenas!P$55,2),0),"")</f>
        <v/>
      </c>
      <c r="Z182" s="124" t="str">
        <f>IF($AO182,IF(AND($I182&lt;&gt;"",$I182&lt;&gt;0),ROUND(ROUND($I182,3)*Cenas!$B$50*Cenas!Q$55,2),0),"")</f>
        <v/>
      </c>
      <c r="AA182" s="124" t="str">
        <f>IF($AO182,IF(AND($I182&lt;&gt;"",$I182&lt;&gt;0),ROUND(ROUND($I182,3)*Cenas!$B$50*Cenas!R$55,2),0),"")</f>
        <v/>
      </c>
      <c r="AB182" s="124" t="str">
        <f>IF($AO182,IF(AND($I182&lt;&gt;"",$I182&lt;&gt;0),ROUND(ROUND($I182,3)*Cenas!$B$50*Cenas!S$55,2),0),"")</f>
        <v/>
      </c>
      <c r="AC182" s="124" t="str">
        <f>IF($AO182,IF(AND($I182&lt;&gt;"",$I182&lt;&gt;0),ROUND(ROUND($I182,3)*Cenas!$B$50*Cenas!T$55,2),0),"")</f>
        <v/>
      </c>
      <c r="AD182" s="124" t="str">
        <f>IF($AO182,IF(AND($I182&lt;&gt;"",$I182&lt;&gt;0),ROUND(ROUND($I182,3)*Cenas!$B$50*Cenas!U$55,2),0),"")</f>
        <v/>
      </c>
      <c r="AE182" s="124" t="str">
        <f>IF($AO182,IF(AND($I182&lt;&gt;"",$I182&lt;&gt;0),ROUND(ROUND($I182,3)*Cenas!$B$50*Cenas!V$55,2),0),"")</f>
        <v/>
      </c>
      <c r="AF182" s="147" t="str">
        <f>IF($AO182,IF(AND($I182&lt;&gt;"",$I182&lt;&gt;0),ROUND(ROUND($I182,3)*Cenas!$B$50*Cenas!W$55,2),0),"")</f>
        <v/>
      </c>
      <c r="AH182" t="b">
        <f t="shared" si="19"/>
        <v>1</v>
      </c>
      <c r="AI182" t="b">
        <f t="shared" si="20"/>
        <v>1</v>
      </c>
      <c r="AJ182" t="e">
        <f>OR(AND(AH182,AI182,#REF!&gt;=0.74*'Daļu izvēle'!J177),NOT(AL182))</f>
        <v>#REF!</v>
      </c>
      <c r="AK182" t="e">
        <f t="shared" si="21"/>
        <v>#REF!</v>
      </c>
      <c r="AL182" t="b">
        <f>AND($A182="x",NOT(ISBLANK('Daļu izvēle'!AI177)))</f>
        <v>0</v>
      </c>
      <c r="AM182" t="b">
        <f t="shared" si="17"/>
        <v>1</v>
      </c>
      <c r="AO182" s="56" t="b">
        <f>AND($A182="x",'Daļu izvēle'!AI177&lt;&gt;"",'Daļu izvēle'!AI177&lt;&gt;0)</f>
        <v>0</v>
      </c>
      <c r="AP182" s="56" t="b">
        <f t="shared" si="22"/>
        <v>0</v>
      </c>
      <c r="AQ182" s="56" t="b">
        <f t="shared" si="23"/>
        <v>1</v>
      </c>
    </row>
    <row r="183" spans="1:43" hidden="1" x14ac:dyDescent="0.3">
      <c r="A183" s="324" t="str">
        <f>SUBSTITUTE('Daļu izvēle'!A178,"0","")</f>
        <v/>
      </c>
      <c r="B183" s="365">
        <f>'Daļu izvēle'!B178</f>
        <v>170</v>
      </c>
      <c r="C183" s="365" t="str">
        <f>'Daļu izvēle'!C178</f>
        <v>Vidusdaugava</v>
      </c>
      <c r="D183" s="366" t="str">
        <f>'Daļu izvēle'!D178</f>
        <v>Skaistkalnes</v>
      </c>
      <c r="E183" s="511">
        <f>'Daļu izvēle'!AI178</f>
        <v>0</v>
      </c>
      <c r="F183" s="511">
        <f>'Daļu izvēle'!AJ178</f>
        <v>0</v>
      </c>
      <c r="G183" s="131">
        <f>'Daļu izvēle'!AK178</f>
        <v>0</v>
      </c>
      <c r="H183" s="132">
        <f>'Daļu izvēle'!AL178</f>
        <v>0</v>
      </c>
      <c r="I183" s="343"/>
      <c r="J183" s="509">
        <f t="shared" si="18"/>
        <v>0</v>
      </c>
      <c r="K183" s="124" t="str">
        <f>IF($AO183,IF(AND($I183&lt;&gt;"",$I183&lt;&gt;0),ROUND(ROUND($I183,3)*Cenas!$B$50*Cenas!B$55,2),0),"")</f>
        <v/>
      </c>
      <c r="L183" s="124" t="str">
        <f>IF($AO183,IF(AND($I183&lt;&gt;"",$I183&lt;&gt;0),ROUND(ROUND($I183,3)*Cenas!$B$50*Cenas!C$55,2),0),"")</f>
        <v/>
      </c>
      <c r="M183" s="124" t="str">
        <f>IF($AO183,IF(AND($I183&lt;&gt;"",$I183&lt;&gt;0),ROUND(ROUND($I183,3)*Cenas!$B$50*Cenas!D$55,2),0),"")</f>
        <v/>
      </c>
      <c r="N183" s="124" t="str">
        <f>IF($AO183,IF(AND($I183&lt;&gt;"",$I183&lt;&gt;0),ROUND(ROUND($I183,3)*Cenas!$B$50*Cenas!E$55,2),0),"")</f>
        <v/>
      </c>
      <c r="O183" s="124" t="str">
        <f>IF($AO183,IF(AND($I183&lt;&gt;"",$I183&lt;&gt;0),ROUND(ROUND($I183,3)*Cenas!$B$50*Cenas!F$55,2),0),"")</f>
        <v/>
      </c>
      <c r="P183" s="124" t="str">
        <f>IF($AO183,IF(AND($I183&lt;&gt;"",$I183&lt;&gt;0),ROUND(ROUND($I183,3)*Cenas!$B$50*Cenas!G$55,2),0),"")</f>
        <v/>
      </c>
      <c r="Q183" s="124" t="str">
        <f>IF($AO183,IF(AND($I183&lt;&gt;"",$I183&lt;&gt;0),ROUND(ROUND($I183,3)*Cenas!$B$50*Cenas!H$55,2),0),"")</f>
        <v/>
      </c>
      <c r="R183" s="124" t="str">
        <f>IF($AO183,IF(AND($I183&lt;&gt;"",$I183&lt;&gt;0),ROUND(ROUND($I183,3)*Cenas!$B$50*Cenas!I$55,2),0),"")</f>
        <v/>
      </c>
      <c r="S183" s="124" t="str">
        <f>IF($AO183,IF(AND($I183&lt;&gt;"",$I183&lt;&gt;0),ROUND(ROUND($I183,3)*Cenas!$B$50*Cenas!J$55,2),0),"")</f>
        <v/>
      </c>
      <c r="T183" s="124" t="str">
        <f>IF($AO183,IF(AND($I183&lt;&gt;"",$I183&lt;&gt;0),ROUND(ROUND($I183,3)*Cenas!$B$50*Cenas!K$55,2),0),"")</f>
        <v/>
      </c>
      <c r="U183" s="124" t="str">
        <f>IF($AO183,IF(AND($I183&lt;&gt;"",$I183&lt;&gt;0),ROUND(ROUND($I183,3)*Cenas!$B$50*Cenas!L$55,2),0),"")</f>
        <v/>
      </c>
      <c r="V183" s="124" t="str">
        <f>IF($AO183,IF(AND($I183&lt;&gt;"",$I183&lt;&gt;0),ROUND(ROUND($I183,3)*Cenas!$B$50*Cenas!M$55,2),0),"")</f>
        <v/>
      </c>
      <c r="W183" s="124" t="str">
        <f>IF($AO183,IF(AND($I183&lt;&gt;"",$I183&lt;&gt;0),ROUND(ROUND($I183,3)*Cenas!$B$50*Cenas!N$55,2),0),"")</f>
        <v/>
      </c>
      <c r="X183" s="124" t="str">
        <f>IF($AO183,IF(AND($I183&lt;&gt;"",$I183&lt;&gt;0),ROUND(ROUND($I183,3)*Cenas!$B$50*Cenas!O$55,2),0),"")</f>
        <v/>
      </c>
      <c r="Y183" s="124" t="str">
        <f>IF($AO183,IF(AND($I183&lt;&gt;"",$I183&lt;&gt;0),ROUND(ROUND($I183,3)*Cenas!$B$50*Cenas!P$55,2),0),"")</f>
        <v/>
      </c>
      <c r="Z183" s="124" t="str">
        <f>IF($AO183,IF(AND($I183&lt;&gt;"",$I183&lt;&gt;0),ROUND(ROUND($I183,3)*Cenas!$B$50*Cenas!Q$55,2),0),"")</f>
        <v/>
      </c>
      <c r="AA183" s="124" t="str">
        <f>IF($AO183,IF(AND($I183&lt;&gt;"",$I183&lt;&gt;0),ROUND(ROUND($I183,3)*Cenas!$B$50*Cenas!R$55,2),0),"")</f>
        <v/>
      </c>
      <c r="AB183" s="124" t="str">
        <f>IF($AO183,IF(AND($I183&lt;&gt;"",$I183&lt;&gt;0),ROUND(ROUND($I183,3)*Cenas!$B$50*Cenas!S$55,2),0),"")</f>
        <v/>
      </c>
      <c r="AC183" s="124" t="str">
        <f>IF($AO183,IF(AND($I183&lt;&gt;"",$I183&lt;&gt;0),ROUND(ROUND($I183,3)*Cenas!$B$50*Cenas!T$55,2),0),"")</f>
        <v/>
      </c>
      <c r="AD183" s="124" t="str">
        <f>IF($AO183,IF(AND($I183&lt;&gt;"",$I183&lt;&gt;0),ROUND(ROUND($I183,3)*Cenas!$B$50*Cenas!U$55,2),0),"")</f>
        <v/>
      </c>
      <c r="AE183" s="124" t="str">
        <f>IF($AO183,IF(AND($I183&lt;&gt;"",$I183&lt;&gt;0),ROUND(ROUND($I183,3)*Cenas!$B$50*Cenas!V$55,2),0),"")</f>
        <v/>
      </c>
      <c r="AF183" s="147" t="str">
        <f>IF($AO183,IF(AND($I183&lt;&gt;"",$I183&lt;&gt;0),ROUND(ROUND($I183,3)*Cenas!$B$50*Cenas!W$55,2),0),"")</f>
        <v/>
      </c>
      <c r="AH183" t="b">
        <f t="shared" si="19"/>
        <v>1</v>
      </c>
      <c r="AI183" t="b">
        <f t="shared" si="20"/>
        <v>1</v>
      </c>
      <c r="AJ183" t="e">
        <f>OR(AND(AH183,AI183,#REF!&gt;=0.74*'Daļu izvēle'!J178),NOT(AL183))</f>
        <v>#REF!</v>
      </c>
      <c r="AK183" t="e">
        <f t="shared" si="21"/>
        <v>#REF!</v>
      </c>
      <c r="AL183" t="b">
        <f>AND($A183="x",NOT(ISBLANK('Daļu izvēle'!AI178)))</f>
        <v>0</v>
      </c>
      <c r="AM183" t="b">
        <f t="shared" si="17"/>
        <v>1</v>
      </c>
      <c r="AO183" s="56" t="b">
        <f>AND($A183="x",'Daļu izvēle'!AI178&lt;&gt;"",'Daļu izvēle'!AI178&lt;&gt;0)</f>
        <v>0</v>
      </c>
      <c r="AP183" s="56" t="b">
        <f t="shared" si="22"/>
        <v>0</v>
      </c>
      <c r="AQ183" s="56" t="b">
        <f t="shared" si="23"/>
        <v>1</v>
      </c>
    </row>
    <row r="184" spans="1:43" hidden="1" x14ac:dyDescent="0.3">
      <c r="A184" s="324" t="str">
        <f>SUBSTITUTE('Daļu izvēle'!A179,"0","")</f>
        <v/>
      </c>
      <c r="B184" s="365">
        <f>'Daļu izvēle'!B179</f>
        <v>171</v>
      </c>
      <c r="C184" s="365" t="str">
        <f>'Daļu izvēle'!C179</f>
        <v>Vidusdaugava</v>
      </c>
      <c r="D184" s="366" t="str">
        <f>'Daļu izvēle'!D179</f>
        <v>Skaistkalnes</v>
      </c>
      <c r="E184" s="511">
        <f>'Daļu izvēle'!AI179</f>
        <v>0</v>
      </c>
      <c r="F184" s="511">
        <f>'Daļu izvēle'!AJ179</f>
        <v>0</v>
      </c>
      <c r="G184" s="131">
        <f>'Daļu izvēle'!AK179</f>
        <v>0</v>
      </c>
      <c r="H184" s="132">
        <f>'Daļu izvēle'!AL179</f>
        <v>0</v>
      </c>
      <c r="I184" s="343"/>
      <c r="J184" s="509">
        <f t="shared" si="18"/>
        <v>0</v>
      </c>
      <c r="K184" s="124" t="str">
        <f>IF($AO184,IF(AND($I184&lt;&gt;"",$I184&lt;&gt;0),ROUND(ROUND($I184,3)*Cenas!$B$50*Cenas!B$55,2),0),"")</f>
        <v/>
      </c>
      <c r="L184" s="124" t="str">
        <f>IF($AO184,IF(AND($I184&lt;&gt;"",$I184&lt;&gt;0),ROUND(ROUND($I184,3)*Cenas!$B$50*Cenas!C$55,2),0),"")</f>
        <v/>
      </c>
      <c r="M184" s="124" t="str">
        <f>IF($AO184,IF(AND($I184&lt;&gt;"",$I184&lt;&gt;0),ROUND(ROUND($I184,3)*Cenas!$B$50*Cenas!D$55,2),0),"")</f>
        <v/>
      </c>
      <c r="N184" s="124" t="str">
        <f>IF($AO184,IF(AND($I184&lt;&gt;"",$I184&lt;&gt;0),ROUND(ROUND($I184,3)*Cenas!$B$50*Cenas!E$55,2),0),"")</f>
        <v/>
      </c>
      <c r="O184" s="124" t="str">
        <f>IF($AO184,IF(AND($I184&lt;&gt;"",$I184&lt;&gt;0),ROUND(ROUND($I184,3)*Cenas!$B$50*Cenas!F$55,2),0),"")</f>
        <v/>
      </c>
      <c r="P184" s="124" t="str">
        <f>IF($AO184,IF(AND($I184&lt;&gt;"",$I184&lt;&gt;0),ROUND(ROUND($I184,3)*Cenas!$B$50*Cenas!G$55,2),0),"")</f>
        <v/>
      </c>
      <c r="Q184" s="124" t="str">
        <f>IF($AO184,IF(AND($I184&lt;&gt;"",$I184&lt;&gt;0),ROUND(ROUND($I184,3)*Cenas!$B$50*Cenas!H$55,2),0),"")</f>
        <v/>
      </c>
      <c r="R184" s="124" t="str">
        <f>IF($AO184,IF(AND($I184&lt;&gt;"",$I184&lt;&gt;0),ROUND(ROUND($I184,3)*Cenas!$B$50*Cenas!I$55,2),0),"")</f>
        <v/>
      </c>
      <c r="S184" s="124" t="str">
        <f>IF($AO184,IF(AND($I184&lt;&gt;"",$I184&lt;&gt;0),ROUND(ROUND($I184,3)*Cenas!$B$50*Cenas!J$55,2),0),"")</f>
        <v/>
      </c>
      <c r="T184" s="124" t="str">
        <f>IF($AO184,IF(AND($I184&lt;&gt;"",$I184&lt;&gt;0),ROUND(ROUND($I184,3)*Cenas!$B$50*Cenas!K$55,2),0),"")</f>
        <v/>
      </c>
      <c r="U184" s="124" t="str">
        <f>IF($AO184,IF(AND($I184&lt;&gt;"",$I184&lt;&gt;0),ROUND(ROUND($I184,3)*Cenas!$B$50*Cenas!L$55,2),0),"")</f>
        <v/>
      </c>
      <c r="V184" s="124" t="str">
        <f>IF($AO184,IF(AND($I184&lt;&gt;"",$I184&lt;&gt;0),ROUND(ROUND($I184,3)*Cenas!$B$50*Cenas!M$55,2),0),"")</f>
        <v/>
      </c>
      <c r="W184" s="124" t="str">
        <f>IF($AO184,IF(AND($I184&lt;&gt;"",$I184&lt;&gt;0),ROUND(ROUND($I184,3)*Cenas!$B$50*Cenas!N$55,2),0),"")</f>
        <v/>
      </c>
      <c r="X184" s="124" t="str">
        <f>IF($AO184,IF(AND($I184&lt;&gt;"",$I184&lt;&gt;0),ROUND(ROUND($I184,3)*Cenas!$B$50*Cenas!O$55,2),0),"")</f>
        <v/>
      </c>
      <c r="Y184" s="124" t="str">
        <f>IF($AO184,IF(AND($I184&lt;&gt;"",$I184&lt;&gt;0),ROUND(ROUND($I184,3)*Cenas!$B$50*Cenas!P$55,2),0),"")</f>
        <v/>
      </c>
      <c r="Z184" s="124" t="str">
        <f>IF($AO184,IF(AND($I184&lt;&gt;"",$I184&lt;&gt;0),ROUND(ROUND($I184,3)*Cenas!$B$50*Cenas!Q$55,2),0),"")</f>
        <v/>
      </c>
      <c r="AA184" s="124" t="str">
        <f>IF($AO184,IF(AND($I184&lt;&gt;"",$I184&lt;&gt;0),ROUND(ROUND($I184,3)*Cenas!$B$50*Cenas!R$55,2),0),"")</f>
        <v/>
      </c>
      <c r="AB184" s="124" t="str">
        <f>IF($AO184,IF(AND($I184&lt;&gt;"",$I184&lt;&gt;0),ROUND(ROUND($I184,3)*Cenas!$B$50*Cenas!S$55,2),0),"")</f>
        <v/>
      </c>
      <c r="AC184" s="124" t="str">
        <f>IF($AO184,IF(AND($I184&lt;&gt;"",$I184&lt;&gt;0),ROUND(ROUND($I184,3)*Cenas!$B$50*Cenas!T$55,2),0),"")</f>
        <v/>
      </c>
      <c r="AD184" s="124" t="str">
        <f>IF($AO184,IF(AND($I184&lt;&gt;"",$I184&lt;&gt;0),ROUND(ROUND($I184,3)*Cenas!$B$50*Cenas!U$55,2),0),"")</f>
        <v/>
      </c>
      <c r="AE184" s="124" t="str">
        <f>IF($AO184,IF(AND($I184&lt;&gt;"",$I184&lt;&gt;0),ROUND(ROUND($I184,3)*Cenas!$B$50*Cenas!V$55,2),0),"")</f>
        <v/>
      </c>
      <c r="AF184" s="147" t="str">
        <f>IF($AO184,IF(AND($I184&lt;&gt;"",$I184&lt;&gt;0),ROUND(ROUND($I184,3)*Cenas!$B$50*Cenas!W$55,2),0),"")</f>
        <v/>
      </c>
      <c r="AH184" t="b">
        <f t="shared" si="19"/>
        <v>1</v>
      </c>
      <c r="AI184" t="b">
        <f t="shared" si="20"/>
        <v>1</v>
      </c>
      <c r="AJ184" t="e">
        <f>OR(AND(AH184,AI184,#REF!&gt;=0.74*'Daļu izvēle'!J179),NOT(AL184))</f>
        <v>#REF!</v>
      </c>
      <c r="AK184" t="e">
        <f t="shared" si="21"/>
        <v>#REF!</v>
      </c>
      <c r="AL184" t="b">
        <f>AND($A184="x",NOT(ISBLANK('Daļu izvēle'!AI179)))</f>
        <v>0</v>
      </c>
      <c r="AM184" t="b">
        <f t="shared" si="17"/>
        <v>1</v>
      </c>
      <c r="AO184" s="56" t="b">
        <f>AND($A184="x",'Daļu izvēle'!AI179&lt;&gt;"",'Daļu izvēle'!AI179&lt;&gt;0)</f>
        <v>0</v>
      </c>
      <c r="AP184" s="56" t="b">
        <f t="shared" si="22"/>
        <v>0</v>
      </c>
      <c r="AQ184" s="56" t="b">
        <f t="shared" si="23"/>
        <v>1</v>
      </c>
    </row>
    <row r="185" spans="1:43" hidden="1" x14ac:dyDescent="0.3">
      <c r="A185" s="324" t="str">
        <f>SUBSTITUTE('Daļu izvēle'!A180,"0","")</f>
        <v/>
      </c>
      <c r="B185" s="365">
        <f>'Daļu izvēle'!B180</f>
        <v>172</v>
      </c>
      <c r="C185" s="365" t="str">
        <f>'Daļu izvēle'!C180</f>
        <v>Vidusdaugava</v>
      </c>
      <c r="D185" s="366" t="str">
        <f>'Daļu izvēle'!D180</f>
        <v>Skaistkalnes</v>
      </c>
      <c r="E185" s="511">
        <f>'Daļu izvēle'!AI180</f>
        <v>0</v>
      </c>
      <c r="F185" s="511">
        <f>'Daļu izvēle'!AJ180</f>
        <v>0</v>
      </c>
      <c r="G185" s="131">
        <f>'Daļu izvēle'!AK180</f>
        <v>0</v>
      </c>
      <c r="H185" s="132">
        <f>'Daļu izvēle'!AL180</f>
        <v>0</v>
      </c>
      <c r="I185" s="343"/>
      <c r="J185" s="509">
        <f t="shared" si="18"/>
        <v>0</v>
      </c>
      <c r="K185" s="124" t="str">
        <f>IF($AO185,IF(AND($I185&lt;&gt;"",$I185&lt;&gt;0),ROUND(ROUND($I185,3)*Cenas!$B$50*Cenas!B$55,2),0),"")</f>
        <v/>
      </c>
      <c r="L185" s="124" t="str">
        <f>IF($AO185,IF(AND($I185&lt;&gt;"",$I185&lt;&gt;0),ROUND(ROUND($I185,3)*Cenas!$B$50*Cenas!C$55,2),0),"")</f>
        <v/>
      </c>
      <c r="M185" s="124" t="str">
        <f>IF($AO185,IF(AND($I185&lt;&gt;"",$I185&lt;&gt;0),ROUND(ROUND($I185,3)*Cenas!$B$50*Cenas!D$55,2),0),"")</f>
        <v/>
      </c>
      <c r="N185" s="124" t="str">
        <f>IF($AO185,IF(AND($I185&lt;&gt;"",$I185&lt;&gt;0),ROUND(ROUND($I185,3)*Cenas!$B$50*Cenas!E$55,2),0),"")</f>
        <v/>
      </c>
      <c r="O185" s="124" t="str">
        <f>IF($AO185,IF(AND($I185&lt;&gt;"",$I185&lt;&gt;0),ROUND(ROUND($I185,3)*Cenas!$B$50*Cenas!F$55,2),0),"")</f>
        <v/>
      </c>
      <c r="P185" s="124" t="str">
        <f>IF($AO185,IF(AND($I185&lt;&gt;"",$I185&lt;&gt;0),ROUND(ROUND($I185,3)*Cenas!$B$50*Cenas!G$55,2),0),"")</f>
        <v/>
      </c>
      <c r="Q185" s="124" t="str">
        <f>IF($AO185,IF(AND($I185&lt;&gt;"",$I185&lt;&gt;0),ROUND(ROUND($I185,3)*Cenas!$B$50*Cenas!H$55,2),0),"")</f>
        <v/>
      </c>
      <c r="R185" s="124" t="str">
        <f>IF($AO185,IF(AND($I185&lt;&gt;"",$I185&lt;&gt;0),ROUND(ROUND($I185,3)*Cenas!$B$50*Cenas!I$55,2),0),"")</f>
        <v/>
      </c>
      <c r="S185" s="124" t="str">
        <f>IF($AO185,IF(AND($I185&lt;&gt;"",$I185&lt;&gt;0),ROUND(ROUND($I185,3)*Cenas!$B$50*Cenas!J$55,2),0),"")</f>
        <v/>
      </c>
      <c r="T185" s="124" t="str">
        <f>IF($AO185,IF(AND($I185&lt;&gt;"",$I185&lt;&gt;0),ROUND(ROUND($I185,3)*Cenas!$B$50*Cenas!K$55,2),0),"")</f>
        <v/>
      </c>
      <c r="U185" s="124" t="str">
        <f>IF($AO185,IF(AND($I185&lt;&gt;"",$I185&lt;&gt;0),ROUND(ROUND($I185,3)*Cenas!$B$50*Cenas!L$55,2),0),"")</f>
        <v/>
      </c>
      <c r="V185" s="124" t="str">
        <f>IF($AO185,IF(AND($I185&lt;&gt;"",$I185&lt;&gt;0),ROUND(ROUND($I185,3)*Cenas!$B$50*Cenas!M$55,2),0),"")</f>
        <v/>
      </c>
      <c r="W185" s="124" t="str">
        <f>IF($AO185,IF(AND($I185&lt;&gt;"",$I185&lt;&gt;0),ROUND(ROUND($I185,3)*Cenas!$B$50*Cenas!N$55,2),0),"")</f>
        <v/>
      </c>
      <c r="X185" s="124" t="str">
        <f>IF($AO185,IF(AND($I185&lt;&gt;"",$I185&lt;&gt;0),ROUND(ROUND($I185,3)*Cenas!$B$50*Cenas!O$55,2),0),"")</f>
        <v/>
      </c>
      <c r="Y185" s="124" t="str">
        <f>IF($AO185,IF(AND($I185&lt;&gt;"",$I185&lt;&gt;0),ROUND(ROUND($I185,3)*Cenas!$B$50*Cenas!P$55,2),0),"")</f>
        <v/>
      </c>
      <c r="Z185" s="124" t="str">
        <f>IF($AO185,IF(AND($I185&lt;&gt;"",$I185&lt;&gt;0),ROUND(ROUND($I185,3)*Cenas!$B$50*Cenas!Q$55,2),0),"")</f>
        <v/>
      </c>
      <c r="AA185" s="124" t="str">
        <f>IF($AO185,IF(AND($I185&lt;&gt;"",$I185&lt;&gt;0),ROUND(ROUND($I185,3)*Cenas!$B$50*Cenas!R$55,2),0),"")</f>
        <v/>
      </c>
      <c r="AB185" s="124" t="str">
        <f>IF($AO185,IF(AND($I185&lt;&gt;"",$I185&lt;&gt;0),ROUND(ROUND($I185,3)*Cenas!$B$50*Cenas!S$55,2),0),"")</f>
        <v/>
      </c>
      <c r="AC185" s="124" t="str">
        <f>IF($AO185,IF(AND($I185&lt;&gt;"",$I185&lt;&gt;0),ROUND(ROUND($I185,3)*Cenas!$B$50*Cenas!T$55,2),0),"")</f>
        <v/>
      </c>
      <c r="AD185" s="124" t="str">
        <f>IF($AO185,IF(AND($I185&lt;&gt;"",$I185&lt;&gt;0),ROUND(ROUND($I185,3)*Cenas!$B$50*Cenas!U$55,2),0),"")</f>
        <v/>
      </c>
      <c r="AE185" s="124" t="str">
        <f>IF($AO185,IF(AND($I185&lt;&gt;"",$I185&lt;&gt;0),ROUND(ROUND($I185,3)*Cenas!$B$50*Cenas!V$55,2),0),"")</f>
        <v/>
      </c>
      <c r="AF185" s="147" t="str">
        <f>IF($AO185,IF(AND($I185&lt;&gt;"",$I185&lt;&gt;0),ROUND(ROUND($I185,3)*Cenas!$B$50*Cenas!W$55,2),0),"")</f>
        <v/>
      </c>
      <c r="AH185" t="b">
        <f t="shared" si="19"/>
        <v>1</v>
      </c>
      <c r="AI185" t="b">
        <f t="shared" si="20"/>
        <v>1</v>
      </c>
      <c r="AJ185" t="e">
        <f>OR(AND(AH185,AI185,#REF!&gt;=0.74*'Daļu izvēle'!J180),NOT(AL185))</f>
        <v>#REF!</v>
      </c>
      <c r="AK185" t="e">
        <f t="shared" si="21"/>
        <v>#REF!</v>
      </c>
      <c r="AL185" t="b">
        <f>AND($A185="x",NOT(ISBLANK('Daļu izvēle'!AI180)))</f>
        <v>0</v>
      </c>
      <c r="AM185" t="b">
        <f t="shared" si="17"/>
        <v>1</v>
      </c>
      <c r="AO185" s="56" t="b">
        <f>AND($A185="x",'Daļu izvēle'!AI180&lt;&gt;"",'Daļu izvēle'!AI180&lt;&gt;0)</f>
        <v>0</v>
      </c>
      <c r="AP185" s="56" t="b">
        <f t="shared" si="22"/>
        <v>0</v>
      </c>
      <c r="AQ185" s="56" t="b">
        <f t="shared" si="23"/>
        <v>1</v>
      </c>
    </row>
    <row r="186" spans="1:43" hidden="1" x14ac:dyDescent="0.3">
      <c r="A186" s="324" t="str">
        <f>SUBSTITUTE('Daļu izvēle'!A181,"0","")</f>
        <v/>
      </c>
      <c r="B186" s="365">
        <f>'Daļu izvēle'!B181</f>
        <v>173</v>
      </c>
      <c r="C186" s="365" t="str">
        <f>'Daļu izvēle'!C181</f>
        <v>Vidusdaugava</v>
      </c>
      <c r="D186" s="366" t="str">
        <f>'Daļu izvēle'!D181</f>
        <v>Vecumnieku</v>
      </c>
      <c r="E186" s="511">
        <f>'Daļu izvēle'!AI181</f>
        <v>0</v>
      </c>
      <c r="F186" s="511">
        <f>'Daļu izvēle'!AJ181</f>
        <v>0</v>
      </c>
      <c r="G186" s="131">
        <f>'Daļu izvēle'!AK181</f>
        <v>0</v>
      </c>
      <c r="H186" s="132">
        <f>'Daļu izvēle'!AL181</f>
        <v>0</v>
      </c>
      <c r="I186" s="343"/>
      <c r="J186" s="509">
        <f t="shared" si="18"/>
        <v>0</v>
      </c>
      <c r="K186" s="124" t="str">
        <f>IF($AO186,IF(AND($I186&lt;&gt;"",$I186&lt;&gt;0),ROUND(ROUND($I186,3)*Cenas!$B$50*Cenas!B$55,2),0),"")</f>
        <v/>
      </c>
      <c r="L186" s="124" t="str">
        <f>IF($AO186,IF(AND($I186&lt;&gt;"",$I186&lt;&gt;0),ROUND(ROUND($I186,3)*Cenas!$B$50*Cenas!C$55,2),0),"")</f>
        <v/>
      </c>
      <c r="M186" s="124" t="str">
        <f>IF($AO186,IF(AND($I186&lt;&gt;"",$I186&lt;&gt;0),ROUND(ROUND($I186,3)*Cenas!$B$50*Cenas!D$55,2),0),"")</f>
        <v/>
      </c>
      <c r="N186" s="124" t="str">
        <f>IF($AO186,IF(AND($I186&lt;&gt;"",$I186&lt;&gt;0),ROUND(ROUND($I186,3)*Cenas!$B$50*Cenas!E$55,2),0),"")</f>
        <v/>
      </c>
      <c r="O186" s="124" t="str">
        <f>IF($AO186,IF(AND($I186&lt;&gt;"",$I186&lt;&gt;0),ROUND(ROUND($I186,3)*Cenas!$B$50*Cenas!F$55,2),0),"")</f>
        <v/>
      </c>
      <c r="P186" s="124" t="str">
        <f>IF($AO186,IF(AND($I186&lt;&gt;"",$I186&lt;&gt;0),ROUND(ROUND($I186,3)*Cenas!$B$50*Cenas!G$55,2),0),"")</f>
        <v/>
      </c>
      <c r="Q186" s="124" t="str">
        <f>IF($AO186,IF(AND($I186&lt;&gt;"",$I186&lt;&gt;0),ROUND(ROUND($I186,3)*Cenas!$B$50*Cenas!H$55,2),0),"")</f>
        <v/>
      </c>
      <c r="R186" s="124" t="str">
        <f>IF($AO186,IF(AND($I186&lt;&gt;"",$I186&lt;&gt;0),ROUND(ROUND($I186,3)*Cenas!$B$50*Cenas!I$55,2),0),"")</f>
        <v/>
      </c>
      <c r="S186" s="124" t="str">
        <f>IF($AO186,IF(AND($I186&lt;&gt;"",$I186&lt;&gt;0),ROUND(ROUND($I186,3)*Cenas!$B$50*Cenas!J$55,2),0),"")</f>
        <v/>
      </c>
      <c r="T186" s="124" t="str">
        <f>IF($AO186,IF(AND($I186&lt;&gt;"",$I186&lt;&gt;0),ROUND(ROUND($I186,3)*Cenas!$B$50*Cenas!K$55,2),0),"")</f>
        <v/>
      </c>
      <c r="U186" s="124" t="str">
        <f>IF($AO186,IF(AND($I186&lt;&gt;"",$I186&lt;&gt;0),ROUND(ROUND($I186,3)*Cenas!$B$50*Cenas!L$55,2),0),"")</f>
        <v/>
      </c>
      <c r="V186" s="124" t="str">
        <f>IF($AO186,IF(AND($I186&lt;&gt;"",$I186&lt;&gt;0),ROUND(ROUND($I186,3)*Cenas!$B$50*Cenas!M$55,2),0),"")</f>
        <v/>
      </c>
      <c r="W186" s="124" t="str">
        <f>IF($AO186,IF(AND($I186&lt;&gt;"",$I186&lt;&gt;0),ROUND(ROUND($I186,3)*Cenas!$B$50*Cenas!N$55,2),0),"")</f>
        <v/>
      </c>
      <c r="X186" s="124" t="str">
        <f>IF($AO186,IF(AND($I186&lt;&gt;"",$I186&lt;&gt;0),ROUND(ROUND($I186,3)*Cenas!$B$50*Cenas!O$55,2),0),"")</f>
        <v/>
      </c>
      <c r="Y186" s="124" t="str">
        <f>IF($AO186,IF(AND($I186&lt;&gt;"",$I186&lt;&gt;0),ROUND(ROUND($I186,3)*Cenas!$B$50*Cenas!P$55,2),0),"")</f>
        <v/>
      </c>
      <c r="Z186" s="124" t="str">
        <f>IF($AO186,IF(AND($I186&lt;&gt;"",$I186&lt;&gt;0),ROUND(ROUND($I186,3)*Cenas!$B$50*Cenas!Q$55,2),0),"")</f>
        <v/>
      </c>
      <c r="AA186" s="124" t="str">
        <f>IF($AO186,IF(AND($I186&lt;&gt;"",$I186&lt;&gt;0),ROUND(ROUND($I186,3)*Cenas!$B$50*Cenas!R$55,2),0),"")</f>
        <v/>
      </c>
      <c r="AB186" s="124" t="str">
        <f>IF($AO186,IF(AND($I186&lt;&gt;"",$I186&lt;&gt;0),ROUND(ROUND($I186,3)*Cenas!$B$50*Cenas!S$55,2),0),"")</f>
        <v/>
      </c>
      <c r="AC186" s="124" t="str">
        <f>IF($AO186,IF(AND($I186&lt;&gt;"",$I186&lt;&gt;0),ROUND(ROUND($I186,3)*Cenas!$B$50*Cenas!T$55,2),0),"")</f>
        <v/>
      </c>
      <c r="AD186" s="124" t="str">
        <f>IF($AO186,IF(AND($I186&lt;&gt;"",$I186&lt;&gt;0),ROUND(ROUND($I186,3)*Cenas!$B$50*Cenas!U$55,2),0),"")</f>
        <v/>
      </c>
      <c r="AE186" s="124" t="str">
        <f>IF($AO186,IF(AND($I186&lt;&gt;"",$I186&lt;&gt;0),ROUND(ROUND($I186,3)*Cenas!$B$50*Cenas!V$55,2),0),"")</f>
        <v/>
      </c>
      <c r="AF186" s="147" t="str">
        <f>IF($AO186,IF(AND($I186&lt;&gt;"",$I186&lt;&gt;0),ROUND(ROUND($I186,3)*Cenas!$B$50*Cenas!W$55,2),0),"")</f>
        <v/>
      </c>
      <c r="AH186" t="b">
        <f t="shared" si="19"/>
        <v>1</v>
      </c>
      <c r="AI186" t="b">
        <f t="shared" si="20"/>
        <v>1</v>
      </c>
      <c r="AJ186" t="e">
        <f>OR(AND(AH186,AI186,#REF!&gt;=0.74*'Daļu izvēle'!J181),NOT(AL186))</f>
        <v>#REF!</v>
      </c>
      <c r="AK186" t="e">
        <f t="shared" si="21"/>
        <v>#REF!</v>
      </c>
      <c r="AL186" t="b">
        <f>AND($A186="x",NOT(ISBLANK('Daļu izvēle'!AI181)))</f>
        <v>0</v>
      </c>
      <c r="AM186" t="b">
        <f t="shared" si="17"/>
        <v>1</v>
      </c>
      <c r="AO186" s="56" t="b">
        <f>AND($A186="x",'Daļu izvēle'!AI181&lt;&gt;"",'Daļu izvēle'!AI181&lt;&gt;0)</f>
        <v>0</v>
      </c>
      <c r="AP186" s="56" t="b">
        <f t="shared" si="22"/>
        <v>0</v>
      </c>
      <c r="AQ186" s="56" t="b">
        <f t="shared" si="23"/>
        <v>1</v>
      </c>
    </row>
    <row r="187" spans="1:43" hidden="1" x14ac:dyDescent="0.3">
      <c r="A187" s="324" t="str">
        <f>SUBSTITUTE('Daļu izvēle'!A182,"0","")</f>
        <v/>
      </c>
      <c r="B187" s="365">
        <f>'Daļu izvēle'!B182</f>
        <v>174</v>
      </c>
      <c r="C187" s="365" t="str">
        <f>'Daļu izvēle'!C182</f>
        <v>Vidusdaugava</v>
      </c>
      <c r="D187" s="366" t="str">
        <f>'Daļu izvēle'!D182</f>
        <v>Vecumnieku</v>
      </c>
      <c r="E187" s="511">
        <f>'Daļu izvēle'!AI182</f>
        <v>25</v>
      </c>
      <c r="F187" s="511">
        <f>'Daļu izvēle'!AJ182</f>
        <v>0</v>
      </c>
      <c r="G187" s="131">
        <f>'Daļu izvēle'!AK182</f>
        <v>0</v>
      </c>
      <c r="H187" s="132">
        <f>'Daļu izvēle'!AL182</f>
        <v>0</v>
      </c>
      <c r="I187" s="343"/>
      <c r="J187" s="509">
        <f t="shared" si="18"/>
        <v>0</v>
      </c>
      <c r="K187" s="124" t="str">
        <f>IF($AO187,IF(AND($I187&lt;&gt;"",$I187&lt;&gt;0),ROUND(ROUND($I187,3)*Cenas!$B$50*Cenas!B$55,2),0),"")</f>
        <v/>
      </c>
      <c r="L187" s="124" t="str">
        <f>IF($AO187,IF(AND($I187&lt;&gt;"",$I187&lt;&gt;0),ROUND(ROUND($I187,3)*Cenas!$B$50*Cenas!C$55,2),0),"")</f>
        <v/>
      </c>
      <c r="M187" s="124" t="str">
        <f>IF($AO187,IF(AND($I187&lt;&gt;"",$I187&lt;&gt;0),ROUND(ROUND($I187,3)*Cenas!$B$50*Cenas!D$55,2),0),"")</f>
        <v/>
      </c>
      <c r="N187" s="124" t="str">
        <f>IF($AO187,IF(AND($I187&lt;&gt;"",$I187&lt;&gt;0),ROUND(ROUND($I187,3)*Cenas!$B$50*Cenas!E$55,2),0),"")</f>
        <v/>
      </c>
      <c r="O187" s="124" t="str">
        <f>IF($AO187,IF(AND($I187&lt;&gt;"",$I187&lt;&gt;0),ROUND(ROUND($I187,3)*Cenas!$B$50*Cenas!F$55,2),0),"")</f>
        <v/>
      </c>
      <c r="P187" s="124" t="str">
        <f>IF($AO187,IF(AND($I187&lt;&gt;"",$I187&lt;&gt;0),ROUND(ROUND($I187,3)*Cenas!$B$50*Cenas!G$55,2),0),"")</f>
        <v/>
      </c>
      <c r="Q187" s="124" t="str">
        <f>IF($AO187,IF(AND($I187&lt;&gt;"",$I187&lt;&gt;0),ROUND(ROUND($I187,3)*Cenas!$B$50*Cenas!H$55,2),0),"")</f>
        <v/>
      </c>
      <c r="R187" s="124" t="str">
        <f>IF($AO187,IF(AND($I187&lt;&gt;"",$I187&lt;&gt;0),ROUND(ROUND($I187,3)*Cenas!$B$50*Cenas!I$55,2),0),"")</f>
        <v/>
      </c>
      <c r="S187" s="124" t="str">
        <f>IF($AO187,IF(AND($I187&lt;&gt;"",$I187&lt;&gt;0),ROUND(ROUND($I187,3)*Cenas!$B$50*Cenas!J$55,2),0),"")</f>
        <v/>
      </c>
      <c r="T187" s="124" t="str">
        <f>IF($AO187,IF(AND($I187&lt;&gt;"",$I187&lt;&gt;0),ROUND(ROUND($I187,3)*Cenas!$B$50*Cenas!K$55,2),0),"")</f>
        <v/>
      </c>
      <c r="U187" s="124" t="str">
        <f>IF($AO187,IF(AND($I187&lt;&gt;"",$I187&lt;&gt;0),ROUND(ROUND($I187,3)*Cenas!$B$50*Cenas!L$55,2),0),"")</f>
        <v/>
      </c>
      <c r="V187" s="124" t="str">
        <f>IF($AO187,IF(AND($I187&lt;&gt;"",$I187&lt;&gt;0),ROUND(ROUND($I187,3)*Cenas!$B$50*Cenas!M$55,2),0),"")</f>
        <v/>
      </c>
      <c r="W187" s="124" t="str">
        <f>IF($AO187,IF(AND($I187&lt;&gt;"",$I187&lt;&gt;0),ROUND(ROUND($I187,3)*Cenas!$B$50*Cenas!N$55,2),0),"")</f>
        <v/>
      </c>
      <c r="X187" s="124" t="str">
        <f>IF($AO187,IF(AND($I187&lt;&gt;"",$I187&lt;&gt;0),ROUND(ROUND($I187,3)*Cenas!$B$50*Cenas!O$55,2),0),"")</f>
        <v/>
      </c>
      <c r="Y187" s="124" t="str">
        <f>IF($AO187,IF(AND($I187&lt;&gt;"",$I187&lt;&gt;0),ROUND(ROUND($I187,3)*Cenas!$B$50*Cenas!P$55,2),0),"")</f>
        <v/>
      </c>
      <c r="Z187" s="124" t="str">
        <f>IF($AO187,IF(AND($I187&lt;&gt;"",$I187&lt;&gt;0),ROUND(ROUND($I187,3)*Cenas!$B$50*Cenas!Q$55,2),0),"")</f>
        <v/>
      </c>
      <c r="AA187" s="124" t="str">
        <f>IF($AO187,IF(AND($I187&lt;&gt;"",$I187&lt;&gt;0),ROUND(ROUND($I187,3)*Cenas!$B$50*Cenas!R$55,2),0),"")</f>
        <v/>
      </c>
      <c r="AB187" s="124" t="str">
        <f>IF($AO187,IF(AND($I187&lt;&gt;"",$I187&lt;&gt;0),ROUND(ROUND($I187,3)*Cenas!$B$50*Cenas!S$55,2),0),"")</f>
        <v/>
      </c>
      <c r="AC187" s="124" t="str">
        <f>IF($AO187,IF(AND($I187&lt;&gt;"",$I187&lt;&gt;0),ROUND(ROUND($I187,3)*Cenas!$B$50*Cenas!T$55,2),0),"")</f>
        <v/>
      </c>
      <c r="AD187" s="124" t="str">
        <f>IF($AO187,IF(AND($I187&lt;&gt;"",$I187&lt;&gt;0),ROUND(ROUND($I187,3)*Cenas!$B$50*Cenas!U$55,2),0),"")</f>
        <v/>
      </c>
      <c r="AE187" s="124" t="str">
        <f>IF($AO187,IF(AND($I187&lt;&gt;"",$I187&lt;&gt;0),ROUND(ROUND($I187,3)*Cenas!$B$50*Cenas!V$55,2),0),"")</f>
        <v/>
      </c>
      <c r="AF187" s="147" t="str">
        <f>IF($AO187,IF(AND($I187&lt;&gt;"",$I187&lt;&gt;0),ROUND(ROUND($I187,3)*Cenas!$B$50*Cenas!W$55,2),0),"")</f>
        <v/>
      </c>
      <c r="AH187" t="b">
        <f t="shared" si="19"/>
        <v>1</v>
      </c>
      <c r="AI187" t="b">
        <f t="shared" si="20"/>
        <v>1</v>
      </c>
      <c r="AJ187" t="e">
        <f>OR(AND(AH187,AI187,#REF!&gt;=0.74*'Daļu izvēle'!J182),NOT(AL187))</f>
        <v>#REF!</v>
      </c>
      <c r="AK187" t="e">
        <f t="shared" si="21"/>
        <v>#REF!</v>
      </c>
      <c r="AL187" t="b">
        <f>AND($A187="x",NOT(ISBLANK('Daļu izvēle'!AI182)))</f>
        <v>0</v>
      </c>
      <c r="AM187" t="b">
        <f t="shared" si="17"/>
        <v>1</v>
      </c>
      <c r="AO187" s="56" t="b">
        <f>AND($A187="x",'Daļu izvēle'!AI182&lt;&gt;"",'Daļu izvēle'!AI182&lt;&gt;0)</f>
        <v>0</v>
      </c>
      <c r="AP187" s="56" t="b">
        <f t="shared" si="22"/>
        <v>0</v>
      </c>
      <c r="AQ187" s="56" t="b">
        <f t="shared" si="23"/>
        <v>1</v>
      </c>
    </row>
    <row r="188" spans="1:43" hidden="1" x14ac:dyDescent="0.3">
      <c r="A188" s="324" t="str">
        <f>SUBSTITUTE('Daļu izvēle'!A183,"0","")</f>
        <v/>
      </c>
      <c r="B188" s="365">
        <f>'Daļu izvēle'!B183</f>
        <v>175</v>
      </c>
      <c r="C188" s="365" t="str">
        <f>'Daļu izvēle'!C183</f>
        <v>Vidusdaugava</v>
      </c>
      <c r="D188" s="366" t="str">
        <f>'Daļu izvēle'!D183</f>
        <v>Vecumnieku</v>
      </c>
      <c r="E188" s="511">
        <f>'Daļu izvēle'!AI183</f>
        <v>0</v>
      </c>
      <c r="F188" s="511">
        <f>'Daļu izvēle'!AJ183</f>
        <v>0</v>
      </c>
      <c r="G188" s="131">
        <f>'Daļu izvēle'!AK183</f>
        <v>0</v>
      </c>
      <c r="H188" s="132">
        <f>'Daļu izvēle'!AL183</f>
        <v>0</v>
      </c>
      <c r="I188" s="343"/>
      <c r="J188" s="509">
        <f t="shared" si="18"/>
        <v>0</v>
      </c>
      <c r="K188" s="124" t="str">
        <f>IF($AO188,IF(AND($I188&lt;&gt;"",$I188&lt;&gt;0),ROUND(ROUND($I188,3)*Cenas!$B$50*Cenas!B$55,2),0),"")</f>
        <v/>
      </c>
      <c r="L188" s="124" t="str">
        <f>IF($AO188,IF(AND($I188&lt;&gt;"",$I188&lt;&gt;0),ROUND(ROUND($I188,3)*Cenas!$B$50*Cenas!C$55,2),0),"")</f>
        <v/>
      </c>
      <c r="M188" s="124" t="str">
        <f>IF($AO188,IF(AND($I188&lt;&gt;"",$I188&lt;&gt;0),ROUND(ROUND($I188,3)*Cenas!$B$50*Cenas!D$55,2),0),"")</f>
        <v/>
      </c>
      <c r="N188" s="124" t="str">
        <f>IF($AO188,IF(AND($I188&lt;&gt;"",$I188&lt;&gt;0),ROUND(ROUND($I188,3)*Cenas!$B$50*Cenas!E$55,2),0),"")</f>
        <v/>
      </c>
      <c r="O188" s="124" t="str">
        <f>IF($AO188,IF(AND($I188&lt;&gt;"",$I188&lt;&gt;0),ROUND(ROUND($I188,3)*Cenas!$B$50*Cenas!F$55,2),0),"")</f>
        <v/>
      </c>
      <c r="P188" s="124" t="str">
        <f>IF($AO188,IF(AND($I188&lt;&gt;"",$I188&lt;&gt;0),ROUND(ROUND($I188,3)*Cenas!$B$50*Cenas!G$55,2),0),"")</f>
        <v/>
      </c>
      <c r="Q188" s="124" t="str">
        <f>IF($AO188,IF(AND($I188&lt;&gt;"",$I188&lt;&gt;0),ROUND(ROUND($I188,3)*Cenas!$B$50*Cenas!H$55,2),0),"")</f>
        <v/>
      </c>
      <c r="R188" s="124" t="str">
        <f>IF($AO188,IF(AND($I188&lt;&gt;"",$I188&lt;&gt;0),ROUND(ROUND($I188,3)*Cenas!$B$50*Cenas!I$55,2),0),"")</f>
        <v/>
      </c>
      <c r="S188" s="124" t="str">
        <f>IF($AO188,IF(AND($I188&lt;&gt;"",$I188&lt;&gt;0),ROUND(ROUND($I188,3)*Cenas!$B$50*Cenas!J$55,2),0),"")</f>
        <v/>
      </c>
      <c r="T188" s="124" t="str">
        <f>IF($AO188,IF(AND($I188&lt;&gt;"",$I188&lt;&gt;0),ROUND(ROUND($I188,3)*Cenas!$B$50*Cenas!K$55,2),0),"")</f>
        <v/>
      </c>
      <c r="U188" s="124" t="str">
        <f>IF($AO188,IF(AND($I188&lt;&gt;"",$I188&lt;&gt;0),ROUND(ROUND($I188,3)*Cenas!$B$50*Cenas!L$55,2),0),"")</f>
        <v/>
      </c>
      <c r="V188" s="124" t="str">
        <f>IF($AO188,IF(AND($I188&lt;&gt;"",$I188&lt;&gt;0),ROUND(ROUND($I188,3)*Cenas!$B$50*Cenas!M$55,2),0),"")</f>
        <v/>
      </c>
      <c r="W188" s="124" t="str">
        <f>IF($AO188,IF(AND($I188&lt;&gt;"",$I188&lt;&gt;0),ROUND(ROUND($I188,3)*Cenas!$B$50*Cenas!N$55,2),0),"")</f>
        <v/>
      </c>
      <c r="X188" s="124" t="str">
        <f>IF($AO188,IF(AND($I188&lt;&gt;"",$I188&lt;&gt;0),ROUND(ROUND($I188,3)*Cenas!$B$50*Cenas!O$55,2),0),"")</f>
        <v/>
      </c>
      <c r="Y188" s="124" t="str">
        <f>IF($AO188,IF(AND($I188&lt;&gt;"",$I188&lt;&gt;0),ROUND(ROUND($I188,3)*Cenas!$B$50*Cenas!P$55,2),0),"")</f>
        <v/>
      </c>
      <c r="Z188" s="124" t="str">
        <f>IF($AO188,IF(AND($I188&lt;&gt;"",$I188&lt;&gt;0),ROUND(ROUND($I188,3)*Cenas!$B$50*Cenas!Q$55,2),0),"")</f>
        <v/>
      </c>
      <c r="AA188" s="124" t="str">
        <f>IF($AO188,IF(AND($I188&lt;&gt;"",$I188&lt;&gt;0),ROUND(ROUND($I188,3)*Cenas!$B$50*Cenas!R$55,2),0),"")</f>
        <v/>
      </c>
      <c r="AB188" s="124" t="str">
        <f>IF($AO188,IF(AND($I188&lt;&gt;"",$I188&lt;&gt;0),ROUND(ROUND($I188,3)*Cenas!$B$50*Cenas!S$55,2),0),"")</f>
        <v/>
      </c>
      <c r="AC188" s="124" t="str">
        <f>IF($AO188,IF(AND($I188&lt;&gt;"",$I188&lt;&gt;0),ROUND(ROUND($I188,3)*Cenas!$B$50*Cenas!T$55,2),0),"")</f>
        <v/>
      </c>
      <c r="AD188" s="124" t="str">
        <f>IF($AO188,IF(AND($I188&lt;&gt;"",$I188&lt;&gt;0),ROUND(ROUND($I188,3)*Cenas!$B$50*Cenas!U$55,2),0),"")</f>
        <v/>
      </c>
      <c r="AE188" s="124" t="str">
        <f>IF($AO188,IF(AND($I188&lt;&gt;"",$I188&lt;&gt;0),ROUND(ROUND($I188,3)*Cenas!$B$50*Cenas!V$55,2),0),"")</f>
        <v/>
      </c>
      <c r="AF188" s="147" t="str">
        <f>IF($AO188,IF(AND($I188&lt;&gt;"",$I188&lt;&gt;0),ROUND(ROUND($I188,3)*Cenas!$B$50*Cenas!W$55,2),0),"")</f>
        <v/>
      </c>
      <c r="AH188" t="b">
        <f t="shared" si="19"/>
        <v>1</v>
      </c>
      <c r="AI188" t="b">
        <f t="shared" si="20"/>
        <v>1</v>
      </c>
      <c r="AJ188" t="e">
        <f>OR(AND(AH188,AI188,#REF!&gt;=0.74*'Daļu izvēle'!J183),NOT(AL188))</f>
        <v>#REF!</v>
      </c>
      <c r="AK188" t="e">
        <f t="shared" si="21"/>
        <v>#REF!</v>
      </c>
      <c r="AL188" t="b">
        <f>AND($A188="x",NOT(ISBLANK('Daļu izvēle'!AI183)))</f>
        <v>0</v>
      </c>
      <c r="AM188" t="b">
        <f t="shared" si="17"/>
        <v>1</v>
      </c>
      <c r="AO188" s="56" t="b">
        <f>AND($A188="x",'Daļu izvēle'!AI183&lt;&gt;"",'Daļu izvēle'!AI183&lt;&gt;0)</f>
        <v>0</v>
      </c>
      <c r="AP188" s="56" t="b">
        <f t="shared" si="22"/>
        <v>0</v>
      </c>
      <c r="AQ188" s="56" t="b">
        <f t="shared" si="23"/>
        <v>1</v>
      </c>
    </row>
    <row r="189" spans="1:43" hidden="1" x14ac:dyDescent="0.3">
      <c r="A189" s="324" t="str">
        <f>SUBSTITUTE('Daļu izvēle'!A184,"0","")</f>
        <v/>
      </c>
      <c r="B189" s="365">
        <f>'Daļu izvēle'!B184</f>
        <v>176</v>
      </c>
      <c r="C189" s="365" t="str">
        <f>'Daļu izvēle'!C184</f>
        <v>Vidusdaugava</v>
      </c>
      <c r="D189" s="366" t="str">
        <f>'Daļu izvēle'!D184</f>
        <v>Vecumnieku</v>
      </c>
      <c r="E189" s="511">
        <f>'Daļu izvēle'!AI184</f>
        <v>0</v>
      </c>
      <c r="F189" s="511">
        <f>'Daļu izvēle'!AJ184</f>
        <v>0</v>
      </c>
      <c r="G189" s="131">
        <f>'Daļu izvēle'!AK184</f>
        <v>0</v>
      </c>
      <c r="H189" s="132">
        <f>'Daļu izvēle'!AL184</f>
        <v>0</v>
      </c>
      <c r="I189" s="343"/>
      <c r="J189" s="509">
        <f t="shared" si="18"/>
        <v>0</v>
      </c>
      <c r="K189" s="124" t="str">
        <f>IF($AO189,IF(AND($I189&lt;&gt;"",$I189&lt;&gt;0),ROUND(ROUND($I189,3)*Cenas!$B$50*Cenas!B$55,2),0),"")</f>
        <v/>
      </c>
      <c r="L189" s="124" t="str">
        <f>IF($AO189,IF(AND($I189&lt;&gt;"",$I189&lt;&gt;0),ROUND(ROUND($I189,3)*Cenas!$B$50*Cenas!C$55,2),0),"")</f>
        <v/>
      </c>
      <c r="M189" s="124" t="str">
        <f>IF($AO189,IF(AND($I189&lt;&gt;"",$I189&lt;&gt;0),ROUND(ROUND($I189,3)*Cenas!$B$50*Cenas!D$55,2),0),"")</f>
        <v/>
      </c>
      <c r="N189" s="124" t="str">
        <f>IF($AO189,IF(AND($I189&lt;&gt;"",$I189&lt;&gt;0),ROUND(ROUND($I189,3)*Cenas!$B$50*Cenas!E$55,2),0),"")</f>
        <v/>
      </c>
      <c r="O189" s="124" t="str">
        <f>IF($AO189,IF(AND($I189&lt;&gt;"",$I189&lt;&gt;0),ROUND(ROUND($I189,3)*Cenas!$B$50*Cenas!F$55,2),0),"")</f>
        <v/>
      </c>
      <c r="P189" s="124" t="str">
        <f>IF($AO189,IF(AND($I189&lt;&gt;"",$I189&lt;&gt;0),ROUND(ROUND($I189,3)*Cenas!$B$50*Cenas!G$55,2),0),"")</f>
        <v/>
      </c>
      <c r="Q189" s="124" t="str">
        <f>IF($AO189,IF(AND($I189&lt;&gt;"",$I189&lt;&gt;0),ROUND(ROUND($I189,3)*Cenas!$B$50*Cenas!H$55,2),0),"")</f>
        <v/>
      </c>
      <c r="R189" s="124" t="str">
        <f>IF($AO189,IF(AND($I189&lt;&gt;"",$I189&lt;&gt;0),ROUND(ROUND($I189,3)*Cenas!$B$50*Cenas!I$55,2),0),"")</f>
        <v/>
      </c>
      <c r="S189" s="124" t="str">
        <f>IF($AO189,IF(AND($I189&lt;&gt;"",$I189&lt;&gt;0),ROUND(ROUND($I189,3)*Cenas!$B$50*Cenas!J$55,2),0),"")</f>
        <v/>
      </c>
      <c r="T189" s="124" t="str">
        <f>IF($AO189,IF(AND($I189&lt;&gt;"",$I189&lt;&gt;0),ROUND(ROUND($I189,3)*Cenas!$B$50*Cenas!K$55,2),0),"")</f>
        <v/>
      </c>
      <c r="U189" s="124" t="str">
        <f>IF($AO189,IF(AND($I189&lt;&gt;"",$I189&lt;&gt;0),ROUND(ROUND($I189,3)*Cenas!$B$50*Cenas!L$55,2),0),"")</f>
        <v/>
      </c>
      <c r="V189" s="124" t="str">
        <f>IF($AO189,IF(AND($I189&lt;&gt;"",$I189&lt;&gt;0),ROUND(ROUND($I189,3)*Cenas!$B$50*Cenas!M$55,2),0),"")</f>
        <v/>
      </c>
      <c r="W189" s="124" t="str">
        <f>IF($AO189,IF(AND($I189&lt;&gt;"",$I189&lt;&gt;0),ROUND(ROUND($I189,3)*Cenas!$B$50*Cenas!N$55,2),0),"")</f>
        <v/>
      </c>
      <c r="X189" s="124" t="str">
        <f>IF($AO189,IF(AND($I189&lt;&gt;"",$I189&lt;&gt;0),ROUND(ROUND($I189,3)*Cenas!$B$50*Cenas!O$55,2),0),"")</f>
        <v/>
      </c>
      <c r="Y189" s="124" t="str">
        <f>IF($AO189,IF(AND($I189&lt;&gt;"",$I189&lt;&gt;0),ROUND(ROUND($I189,3)*Cenas!$B$50*Cenas!P$55,2),0),"")</f>
        <v/>
      </c>
      <c r="Z189" s="124" t="str">
        <f>IF($AO189,IF(AND($I189&lt;&gt;"",$I189&lt;&gt;0),ROUND(ROUND($I189,3)*Cenas!$B$50*Cenas!Q$55,2),0),"")</f>
        <v/>
      </c>
      <c r="AA189" s="124" t="str">
        <f>IF($AO189,IF(AND($I189&lt;&gt;"",$I189&lt;&gt;0),ROUND(ROUND($I189,3)*Cenas!$B$50*Cenas!R$55,2),0),"")</f>
        <v/>
      </c>
      <c r="AB189" s="124" t="str">
        <f>IF($AO189,IF(AND($I189&lt;&gt;"",$I189&lt;&gt;0),ROUND(ROUND($I189,3)*Cenas!$B$50*Cenas!S$55,2),0),"")</f>
        <v/>
      </c>
      <c r="AC189" s="124" t="str">
        <f>IF($AO189,IF(AND($I189&lt;&gt;"",$I189&lt;&gt;0),ROUND(ROUND($I189,3)*Cenas!$B$50*Cenas!T$55,2),0),"")</f>
        <v/>
      </c>
      <c r="AD189" s="124" t="str">
        <f>IF($AO189,IF(AND($I189&lt;&gt;"",$I189&lt;&gt;0),ROUND(ROUND($I189,3)*Cenas!$B$50*Cenas!U$55,2),0),"")</f>
        <v/>
      </c>
      <c r="AE189" s="124" t="str">
        <f>IF($AO189,IF(AND($I189&lt;&gt;"",$I189&lt;&gt;0),ROUND(ROUND($I189,3)*Cenas!$B$50*Cenas!V$55,2),0),"")</f>
        <v/>
      </c>
      <c r="AF189" s="147" t="str">
        <f>IF($AO189,IF(AND($I189&lt;&gt;"",$I189&lt;&gt;0),ROUND(ROUND($I189,3)*Cenas!$B$50*Cenas!W$55,2),0),"")</f>
        <v/>
      </c>
      <c r="AH189" t="b">
        <f t="shared" si="19"/>
        <v>1</v>
      </c>
      <c r="AI189" t="b">
        <f t="shared" si="20"/>
        <v>1</v>
      </c>
      <c r="AJ189" t="e">
        <f>OR(AND(AH189,AI189,#REF!&gt;=0.74*'Daļu izvēle'!J184),NOT(AL189))</f>
        <v>#REF!</v>
      </c>
      <c r="AK189" t="e">
        <f t="shared" si="21"/>
        <v>#REF!</v>
      </c>
      <c r="AL189" t="b">
        <f>AND($A189="x",NOT(ISBLANK('Daļu izvēle'!AI184)))</f>
        <v>0</v>
      </c>
      <c r="AM189" t="b">
        <f t="shared" si="17"/>
        <v>1</v>
      </c>
      <c r="AO189" s="56" t="b">
        <f>AND($A189="x",'Daļu izvēle'!AI184&lt;&gt;"",'Daļu izvēle'!AI184&lt;&gt;0)</f>
        <v>0</v>
      </c>
      <c r="AP189" s="56" t="b">
        <f t="shared" si="22"/>
        <v>0</v>
      </c>
      <c r="AQ189" s="56" t="b">
        <f t="shared" si="23"/>
        <v>1</v>
      </c>
    </row>
    <row r="190" spans="1:43" hidden="1" x14ac:dyDescent="0.3">
      <c r="A190" s="324" t="str">
        <f>SUBSTITUTE('Daļu izvēle'!A185,"0","")</f>
        <v/>
      </c>
      <c r="B190" s="365">
        <f>'Daļu izvēle'!B185</f>
        <v>177</v>
      </c>
      <c r="C190" s="365" t="str">
        <f>'Daļu izvēle'!C185</f>
        <v>Vidusdaugava</v>
      </c>
      <c r="D190" s="366" t="str">
        <f>'Daļu izvēle'!D185</f>
        <v>Vecumnieku</v>
      </c>
      <c r="E190" s="511">
        <f>'Daļu izvēle'!AI185</f>
        <v>0</v>
      </c>
      <c r="F190" s="511">
        <f>'Daļu izvēle'!AJ185</f>
        <v>0</v>
      </c>
      <c r="G190" s="131">
        <f>'Daļu izvēle'!AK185</f>
        <v>0</v>
      </c>
      <c r="H190" s="132">
        <f>'Daļu izvēle'!AL185</f>
        <v>0</v>
      </c>
      <c r="I190" s="343"/>
      <c r="J190" s="509">
        <f t="shared" si="18"/>
        <v>0</v>
      </c>
      <c r="K190" s="124" t="str">
        <f>IF($AO190,IF(AND($I190&lt;&gt;"",$I190&lt;&gt;0),ROUND(ROUND($I190,3)*Cenas!$B$50*Cenas!B$55,2),0),"")</f>
        <v/>
      </c>
      <c r="L190" s="124" t="str">
        <f>IF($AO190,IF(AND($I190&lt;&gt;"",$I190&lt;&gt;0),ROUND(ROUND($I190,3)*Cenas!$B$50*Cenas!C$55,2),0),"")</f>
        <v/>
      </c>
      <c r="M190" s="124" t="str">
        <f>IF($AO190,IF(AND($I190&lt;&gt;"",$I190&lt;&gt;0),ROUND(ROUND($I190,3)*Cenas!$B$50*Cenas!D$55,2),0),"")</f>
        <v/>
      </c>
      <c r="N190" s="124" t="str">
        <f>IF($AO190,IF(AND($I190&lt;&gt;"",$I190&lt;&gt;0),ROUND(ROUND($I190,3)*Cenas!$B$50*Cenas!E$55,2),0),"")</f>
        <v/>
      </c>
      <c r="O190" s="124" t="str">
        <f>IF($AO190,IF(AND($I190&lt;&gt;"",$I190&lt;&gt;0),ROUND(ROUND($I190,3)*Cenas!$B$50*Cenas!F$55,2),0),"")</f>
        <v/>
      </c>
      <c r="P190" s="124" t="str">
        <f>IF($AO190,IF(AND($I190&lt;&gt;"",$I190&lt;&gt;0),ROUND(ROUND($I190,3)*Cenas!$B$50*Cenas!G$55,2),0),"")</f>
        <v/>
      </c>
      <c r="Q190" s="124" t="str">
        <f>IF($AO190,IF(AND($I190&lt;&gt;"",$I190&lt;&gt;0),ROUND(ROUND($I190,3)*Cenas!$B$50*Cenas!H$55,2),0),"")</f>
        <v/>
      </c>
      <c r="R190" s="124" t="str">
        <f>IF($AO190,IF(AND($I190&lt;&gt;"",$I190&lt;&gt;0),ROUND(ROUND($I190,3)*Cenas!$B$50*Cenas!I$55,2),0),"")</f>
        <v/>
      </c>
      <c r="S190" s="124" t="str">
        <f>IF($AO190,IF(AND($I190&lt;&gt;"",$I190&lt;&gt;0),ROUND(ROUND($I190,3)*Cenas!$B$50*Cenas!J$55,2),0),"")</f>
        <v/>
      </c>
      <c r="T190" s="124" t="str">
        <f>IF($AO190,IF(AND($I190&lt;&gt;"",$I190&lt;&gt;0),ROUND(ROUND($I190,3)*Cenas!$B$50*Cenas!K$55,2),0),"")</f>
        <v/>
      </c>
      <c r="U190" s="124" t="str">
        <f>IF($AO190,IF(AND($I190&lt;&gt;"",$I190&lt;&gt;0),ROUND(ROUND($I190,3)*Cenas!$B$50*Cenas!L$55,2),0),"")</f>
        <v/>
      </c>
      <c r="V190" s="124" t="str">
        <f>IF($AO190,IF(AND($I190&lt;&gt;"",$I190&lt;&gt;0),ROUND(ROUND($I190,3)*Cenas!$B$50*Cenas!M$55,2),0),"")</f>
        <v/>
      </c>
      <c r="W190" s="124" t="str">
        <f>IF($AO190,IF(AND($I190&lt;&gt;"",$I190&lt;&gt;0),ROUND(ROUND($I190,3)*Cenas!$B$50*Cenas!N$55,2),0),"")</f>
        <v/>
      </c>
      <c r="X190" s="124" t="str">
        <f>IF($AO190,IF(AND($I190&lt;&gt;"",$I190&lt;&gt;0),ROUND(ROUND($I190,3)*Cenas!$B$50*Cenas!O$55,2),0),"")</f>
        <v/>
      </c>
      <c r="Y190" s="124" t="str">
        <f>IF($AO190,IF(AND($I190&lt;&gt;"",$I190&lt;&gt;0),ROUND(ROUND($I190,3)*Cenas!$B$50*Cenas!P$55,2),0),"")</f>
        <v/>
      </c>
      <c r="Z190" s="124" t="str">
        <f>IF($AO190,IF(AND($I190&lt;&gt;"",$I190&lt;&gt;0),ROUND(ROUND($I190,3)*Cenas!$B$50*Cenas!Q$55,2),0),"")</f>
        <v/>
      </c>
      <c r="AA190" s="124" t="str">
        <f>IF($AO190,IF(AND($I190&lt;&gt;"",$I190&lt;&gt;0),ROUND(ROUND($I190,3)*Cenas!$B$50*Cenas!R$55,2),0),"")</f>
        <v/>
      </c>
      <c r="AB190" s="124" t="str">
        <f>IF($AO190,IF(AND($I190&lt;&gt;"",$I190&lt;&gt;0),ROUND(ROUND($I190,3)*Cenas!$B$50*Cenas!S$55,2),0),"")</f>
        <v/>
      </c>
      <c r="AC190" s="124" t="str">
        <f>IF($AO190,IF(AND($I190&lt;&gt;"",$I190&lt;&gt;0),ROUND(ROUND($I190,3)*Cenas!$B$50*Cenas!T$55,2),0),"")</f>
        <v/>
      </c>
      <c r="AD190" s="124" t="str">
        <f>IF($AO190,IF(AND($I190&lt;&gt;"",$I190&lt;&gt;0),ROUND(ROUND($I190,3)*Cenas!$B$50*Cenas!U$55,2),0),"")</f>
        <v/>
      </c>
      <c r="AE190" s="124" t="str">
        <f>IF($AO190,IF(AND($I190&lt;&gt;"",$I190&lt;&gt;0),ROUND(ROUND($I190,3)*Cenas!$B$50*Cenas!V$55,2),0),"")</f>
        <v/>
      </c>
      <c r="AF190" s="147" t="str">
        <f>IF($AO190,IF(AND($I190&lt;&gt;"",$I190&lt;&gt;0),ROUND(ROUND($I190,3)*Cenas!$B$50*Cenas!W$55,2),0),"")</f>
        <v/>
      </c>
      <c r="AH190" t="b">
        <f t="shared" si="19"/>
        <v>1</v>
      </c>
      <c r="AI190" t="b">
        <f t="shared" si="20"/>
        <v>1</v>
      </c>
      <c r="AJ190" t="e">
        <f>OR(AND(AH190,AI190,#REF!&gt;=0.74*'Daļu izvēle'!J185),NOT(AL190))</f>
        <v>#REF!</v>
      </c>
      <c r="AK190" t="e">
        <f t="shared" si="21"/>
        <v>#REF!</v>
      </c>
      <c r="AL190" t="b">
        <f>AND($A190="x",NOT(ISBLANK('Daļu izvēle'!AI185)))</f>
        <v>0</v>
      </c>
      <c r="AM190" t="b">
        <f t="shared" si="17"/>
        <v>1</v>
      </c>
      <c r="AO190" s="56" t="b">
        <f>AND($A190="x",'Daļu izvēle'!AI185&lt;&gt;"",'Daļu izvēle'!AI185&lt;&gt;0)</f>
        <v>0</v>
      </c>
      <c r="AP190" s="56" t="b">
        <f t="shared" si="22"/>
        <v>0</v>
      </c>
      <c r="AQ190" s="56" t="b">
        <f t="shared" si="23"/>
        <v>1</v>
      </c>
    </row>
    <row r="191" spans="1:43" hidden="1" x14ac:dyDescent="0.3">
      <c r="A191" s="324" t="str">
        <f>SUBSTITUTE('Daļu izvēle'!A186,"0","")</f>
        <v/>
      </c>
      <c r="B191" s="365">
        <f>'Daļu izvēle'!B186</f>
        <v>178</v>
      </c>
      <c r="C191" s="365" t="str">
        <f>'Daļu izvēle'!C186</f>
        <v>Zemgale</v>
      </c>
      <c r="D191" s="366" t="str">
        <f>'Daļu izvēle'!D186</f>
        <v>Dobeles</v>
      </c>
      <c r="E191" s="511">
        <f>'Daļu izvēle'!AI186</f>
        <v>0</v>
      </c>
      <c r="F191" s="511">
        <f>'Daļu izvēle'!AJ186</f>
        <v>0</v>
      </c>
      <c r="G191" s="131">
        <f>'Daļu izvēle'!AK186</f>
        <v>0</v>
      </c>
      <c r="H191" s="132">
        <f>'Daļu izvēle'!AL186</f>
        <v>0</v>
      </c>
      <c r="I191" s="343"/>
      <c r="J191" s="509">
        <f t="shared" si="18"/>
        <v>0</v>
      </c>
      <c r="K191" s="124" t="str">
        <f>IF($AO191,IF(AND($I191&lt;&gt;"",$I191&lt;&gt;0),ROUND(ROUND($I191,3)*Cenas!$B$50*Cenas!B$55,2),0),"")</f>
        <v/>
      </c>
      <c r="L191" s="124" t="str">
        <f>IF($AO191,IF(AND($I191&lt;&gt;"",$I191&lt;&gt;0),ROUND(ROUND($I191,3)*Cenas!$B$50*Cenas!C$55,2),0),"")</f>
        <v/>
      </c>
      <c r="M191" s="124" t="str">
        <f>IF($AO191,IF(AND($I191&lt;&gt;"",$I191&lt;&gt;0),ROUND(ROUND($I191,3)*Cenas!$B$50*Cenas!D$55,2),0),"")</f>
        <v/>
      </c>
      <c r="N191" s="124" t="str">
        <f>IF($AO191,IF(AND($I191&lt;&gt;"",$I191&lt;&gt;0),ROUND(ROUND($I191,3)*Cenas!$B$50*Cenas!E$55,2),0),"")</f>
        <v/>
      </c>
      <c r="O191" s="124" t="str">
        <f>IF($AO191,IF(AND($I191&lt;&gt;"",$I191&lt;&gt;0),ROUND(ROUND($I191,3)*Cenas!$B$50*Cenas!F$55,2),0),"")</f>
        <v/>
      </c>
      <c r="P191" s="124" t="str">
        <f>IF($AO191,IF(AND($I191&lt;&gt;"",$I191&lt;&gt;0),ROUND(ROUND($I191,3)*Cenas!$B$50*Cenas!G$55,2),0),"")</f>
        <v/>
      </c>
      <c r="Q191" s="124" t="str">
        <f>IF($AO191,IF(AND($I191&lt;&gt;"",$I191&lt;&gt;0),ROUND(ROUND($I191,3)*Cenas!$B$50*Cenas!H$55,2),0),"")</f>
        <v/>
      </c>
      <c r="R191" s="124" t="str">
        <f>IF($AO191,IF(AND($I191&lt;&gt;"",$I191&lt;&gt;0),ROUND(ROUND($I191,3)*Cenas!$B$50*Cenas!I$55,2),0),"")</f>
        <v/>
      </c>
      <c r="S191" s="124" t="str">
        <f>IF($AO191,IF(AND($I191&lt;&gt;"",$I191&lt;&gt;0),ROUND(ROUND($I191,3)*Cenas!$B$50*Cenas!J$55,2),0),"")</f>
        <v/>
      </c>
      <c r="T191" s="124" t="str">
        <f>IF($AO191,IF(AND($I191&lt;&gt;"",$I191&lt;&gt;0),ROUND(ROUND($I191,3)*Cenas!$B$50*Cenas!K$55,2),0),"")</f>
        <v/>
      </c>
      <c r="U191" s="124" t="str">
        <f>IF($AO191,IF(AND($I191&lt;&gt;"",$I191&lt;&gt;0),ROUND(ROUND($I191,3)*Cenas!$B$50*Cenas!L$55,2),0),"")</f>
        <v/>
      </c>
      <c r="V191" s="124" t="str">
        <f>IF($AO191,IF(AND($I191&lt;&gt;"",$I191&lt;&gt;0),ROUND(ROUND($I191,3)*Cenas!$B$50*Cenas!M$55,2),0),"")</f>
        <v/>
      </c>
      <c r="W191" s="124" t="str">
        <f>IF($AO191,IF(AND($I191&lt;&gt;"",$I191&lt;&gt;0),ROUND(ROUND($I191,3)*Cenas!$B$50*Cenas!N$55,2),0),"")</f>
        <v/>
      </c>
      <c r="X191" s="124" t="str">
        <f>IF($AO191,IF(AND($I191&lt;&gt;"",$I191&lt;&gt;0),ROUND(ROUND($I191,3)*Cenas!$B$50*Cenas!O$55,2),0),"")</f>
        <v/>
      </c>
      <c r="Y191" s="124" t="str">
        <f>IF($AO191,IF(AND($I191&lt;&gt;"",$I191&lt;&gt;0),ROUND(ROUND($I191,3)*Cenas!$B$50*Cenas!P$55,2),0),"")</f>
        <v/>
      </c>
      <c r="Z191" s="124" t="str">
        <f>IF($AO191,IF(AND($I191&lt;&gt;"",$I191&lt;&gt;0),ROUND(ROUND($I191,3)*Cenas!$B$50*Cenas!Q$55,2),0),"")</f>
        <v/>
      </c>
      <c r="AA191" s="124" t="str">
        <f>IF($AO191,IF(AND($I191&lt;&gt;"",$I191&lt;&gt;0),ROUND(ROUND($I191,3)*Cenas!$B$50*Cenas!R$55,2),0),"")</f>
        <v/>
      </c>
      <c r="AB191" s="124" t="str">
        <f>IF($AO191,IF(AND($I191&lt;&gt;"",$I191&lt;&gt;0),ROUND(ROUND($I191,3)*Cenas!$B$50*Cenas!S$55,2),0),"")</f>
        <v/>
      </c>
      <c r="AC191" s="124" t="str">
        <f>IF($AO191,IF(AND($I191&lt;&gt;"",$I191&lt;&gt;0),ROUND(ROUND($I191,3)*Cenas!$B$50*Cenas!T$55,2),0),"")</f>
        <v/>
      </c>
      <c r="AD191" s="124" t="str">
        <f>IF($AO191,IF(AND($I191&lt;&gt;"",$I191&lt;&gt;0),ROUND(ROUND($I191,3)*Cenas!$B$50*Cenas!U$55,2),0),"")</f>
        <v/>
      </c>
      <c r="AE191" s="124" t="str">
        <f>IF($AO191,IF(AND($I191&lt;&gt;"",$I191&lt;&gt;0),ROUND(ROUND($I191,3)*Cenas!$B$50*Cenas!V$55,2),0),"")</f>
        <v/>
      </c>
      <c r="AF191" s="147" t="str">
        <f>IF($AO191,IF(AND($I191&lt;&gt;"",$I191&lt;&gt;0),ROUND(ROUND($I191,3)*Cenas!$B$50*Cenas!W$55,2),0),"")</f>
        <v/>
      </c>
      <c r="AH191" t="b">
        <f t="shared" si="19"/>
        <v>1</v>
      </c>
      <c r="AI191" t="b">
        <f t="shared" si="20"/>
        <v>1</v>
      </c>
      <c r="AJ191" t="e">
        <f>OR(AND(AH191,AI191,#REF!&gt;=0.74*'Daļu izvēle'!J186),NOT(AL191))</f>
        <v>#REF!</v>
      </c>
      <c r="AK191" t="e">
        <f t="shared" si="21"/>
        <v>#REF!</v>
      </c>
      <c r="AL191" t="b">
        <f>AND($A191="x",NOT(ISBLANK('Daļu izvēle'!AI186)))</f>
        <v>0</v>
      </c>
      <c r="AM191" t="b">
        <f t="shared" si="17"/>
        <v>1</v>
      </c>
      <c r="AO191" s="56" t="b">
        <f>AND($A191="x",'Daļu izvēle'!AI186&lt;&gt;"",'Daļu izvēle'!AI186&lt;&gt;0)</f>
        <v>0</v>
      </c>
      <c r="AP191" s="56" t="b">
        <f t="shared" si="22"/>
        <v>0</v>
      </c>
      <c r="AQ191" s="56" t="b">
        <f t="shared" si="23"/>
        <v>1</v>
      </c>
    </row>
    <row r="192" spans="1:43" hidden="1" x14ac:dyDescent="0.3">
      <c r="A192" s="324" t="str">
        <f>SUBSTITUTE('Daļu izvēle'!A187,"0","")</f>
        <v/>
      </c>
      <c r="B192" s="365">
        <f>'Daļu izvēle'!B187</f>
        <v>179</v>
      </c>
      <c r="C192" s="365" t="str">
        <f>'Daļu izvēle'!C187</f>
        <v>Zemgale</v>
      </c>
      <c r="D192" s="366" t="str">
        <f>'Daļu izvēle'!D187</f>
        <v>Dobeles</v>
      </c>
      <c r="E192" s="511">
        <f>'Daļu izvēle'!AI187</f>
        <v>0</v>
      </c>
      <c r="F192" s="511">
        <f>'Daļu izvēle'!AJ187</f>
        <v>0</v>
      </c>
      <c r="G192" s="131">
        <f>'Daļu izvēle'!AK187</f>
        <v>0</v>
      </c>
      <c r="H192" s="132">
        <f>'Daļu izvēle'!AL187</f>
        <v>0</v>
      </c>
      <c r="I192" s="343"/>
      <c r="J192" s="509">
        <f t="shared" si="18"/>
        <v>0</v>
      </c>
      <c r="K192" s="124" t="str">
        <f>IF($AO192,IF(AND($I192&lt;&gt;"",$I192&lt;&gt;0),ROUND(ROUND($I192,3)*Cenas!$B$50*Cenas!B$55,2),0),"")</f>
        <v/>
      </c>
      <c r="L192" s="124" t="str">
        <f>IF($AO192,IF(AND($I192&lt;&gt;"",$I192&lt;&gt;0),ROUND(ROUND($I192,3)*Cenas!$B$50*Cenas!C$55,2),0),"")</f>
        <v/>
      </c>
      <c r="M192" s="124" t="str">
        <f>IF($AO192,IF(AND($I192&lt;&gt;"",$I192&lt;&gt;0),ROUND(ROUND($I192,3)*Cenas!$B$50*Cenas!D$55,2),0),"")</f>
        <v/>
      </c>
      <c r="N192" s="124" t="str">
        <f>IF($AO192,IF(AND($I192&lt;&gt;"",$I192&lt;&gt;0),ROUND(ROUND($I192,3)*Cenas!$B$50*Cenas!E$55,2),0),"")</f>
        <v/>
      </c>
      <c r="O192" s="124" t="str">
        <f>IF($AO192,IF(AND($I192&lt;&gt;"",$I192&lt;&gt;0),ROUND(ROUND($I192,3)*Cenas!$B$50*Cenas!F$55,2),0),"")</f>
        <v/>
      </c>
      <c r="P192" s="124" t="str">
        <f>IF($AO192,IF(AND($I192&lt;&gt;"",$I192&lt;&gt;0),ROUND(ROUND($I192,3)*Cenas!$B$50*Cenas!G$55,2),0),"")</f>
        <v/>
      </c>
      <c r="Q192" s="124" t="str">
        <f>IF($AO192,IF(AND($I192&lt;&gt;"",$I192&lt;&gt;0),ROUND(ROUND($I192,3)*Cenas!$B$50*Cenas!H$55,2),0),"")</f>
        <v/>
      </c>
      <c r="R192" s="124" t="str">
        <f>IF($AO192,IF(AND($I192&lt;&gt;"",$I192&lt;&gt;0),ROUND(ROUND($I192,3)*Cenas!$B$50*Cenas!I$55,2),0),"")</f>
        <v/>
      </c>
      <c r="S192" s="124" t="str">
        <f>IF($AO192,IF(AND($I192&lt;&gt;"",$I192&lt;&gt;0),ROUND(ROUND($I192,3)*Cenas!$B$50*Cenas!J$55,2),0),"")</f>
        <v/>
      </c>
      <c r="T192" s="124" t="str">
        <f>IF($AO192,IF(AND($I192&lt;&gt;"",$I192&lt;&gt;0),ROUND(ROUND($I192,3)*Cenas!$B$50*Cenas!K$55,2),0),"")</f>
        <v/>
      </c>
      <c r="U192" s="124" t="str">
        <f>IF($AO192,IF(AND($I192&lt;&gt;"",$I192&lt;&gt;0),ROUND(ROUND($I192,3)*Cenas!$B$50*Cenas!L$55,2),0),"")</f>
        <v/>
      </c>
      <c r="V192" s="124" t="str">
        <f>IF($AO192,IF(AND($I192&lt;&gt;"",$I192&lt;&gt;0),ROUND(ROUND($I192,3)*Cenas!$B$50*Cenas!M$55,2),0),"")</f>
        <v/>
      </c>
      <c r="W192" s="124" t="str">
        <f>IF($AO192,IF(AND($I192&lt;&gt;"",$I192&lt;&gt;0),ROUND(ROUND($I192,3)*Cenas!$B$50*Cenas!N$55,2),0),"")</f>
        <v/>
      </c>
      <c r="X192" s="124" t="str">
        <f>IF($AO192,IF(AND($I192&lt;&gt;"",$I192&lt;&gt;0),ROUND(ROUND($I192,3)*Cenas!$B$50*Cenas!O$55,2),0),"")</f>
        <v/>
      </c>
      <c r="Y192" s="124" t="str">
        <f>IF($AO192,IF(AND($I192&lt;&gt;"",$I192&lt;&gt;0),ROUND(ROUND($I192,3)*Cenas!$B$50*Cenas!P$55,2),0),"")</f>
        <v/>
      </c>
      <c r="Z192" s="124" t="str">
        <f>IF($AO192,IF(AND($I192&lt;&gt;"",$I192&lt;&gt;0),ROUND(ROUND($I192,3)*Cenas!$B$50*Cenas!Q$55,2),0),"")</f>
        <v/>
      </c>
      <c r="AA192" s="124" t="str">
        <f>IF($AO192,IF(AND($I192&lt;&gt;"",$I192&lt;&gt;0),ROUND(ROUND($I192,3)*Cenas!$B$50*Cenas!R$55,2),0),"")</f>
        <v/>
      </c>
      <c r="AB192" s="124" t="str">
        <f>IF($AO192,IF(AND($I192&lt;&gt;"",$I192&lt;&gt;0),ROUND(ROUND($I192,3)*Cenas!$B$50*Cenas!S$55,2),0),"")</f>
        <v/>
      </c>
      <c r="AC192" s="124" t="str">
        <f>IF($AO192,IF(AND($I192&lt;&gt;"",$I192&lt;&gt;0),ROUND(ROUND($I192,3)*Cenas!$B$50*Cenas!T$55,2),0),"")</f>
        <v/>
      </c>
      <c r="AD192" s="124" t="str">
        <f>IF($AO192,IF(AND($I192&lt;&gt;"",$I192&lt;&gt;0),ROUND(ROUND($I192,3)*Cenas!$B$50*Cenas!U$55,2),0),"")</f>
        <v/>
      </c>
      <c r="AE192" s="124" t="str">
        <f>IF($AO192,IF(AND($I192&lt;&gt;"",$I192&lt;&gt;0),ROUND(ROUND($I192,3)*Cenas!$B$50*Cenas!V$55,2),0),"")</f>
        <v/>
      </c>
      <c r="AF192" s="147" t="str">
        <f>IF($AO192,IF(AND($I192&lt;&gt;"",$I192&lt;&gt;0),ROUND(ROUND($I192,3)*Cenas!$B$50*Cenas!W$55,2),0),"")</f>
        <v/>
      </c>
      <c r="AH192" t="b">
        <f t="shared" si="19"/>
        <v>1</v>
      </c>
      <c r="AI192" t="b">
        <f t="shared" si="20"/>
        <v>1</v>
      </c>
      <c r="AJ192" t="e">
        <f>OR(AND(AH192,AI192,#REF!&gt;=0.74*'Daļu izvēle'!J187),NOT(AL192))</f>
        <v>#REF!</v>
      </c>
      <c r="AK192" t="e">
        <f t="shared" si="21"/>
        <v>#REF!</v>
      </c>
      <c r="AL192" t="b">
        <f>AND($A192="x",NOT(ISBLANK('Daļu izvēle'!AI187)))</f>
        <v>0</v>
      </c>
      <c r="AM192" t="b">
        <f t="shared" si="17"/>
        <v>1</v>
      </c>
      <c r="AO192" s="56" t="b">
        <f>AND($A192="x",'Daļu izvēle'!AI187&lt;&gt;"",'Daļu izvēle'!AI187&lt;&gt;0)</f>
        <v>0</v>
      </c>
      <c r="AP192" s="56" t="b">
        <f t="shared" si="22"/>
        <v>0</v>
      </c>
      <c r="AQ192" s="56" t="b">
        <f t="shared" si="23"/>
        <v>1</v>
      </c>
    </row>
    <row r="193" spans="1:43" hidden="1" x14ac:dyDescent="0.3">
      <c r="A193" s="324" t="str">
        <f>SUBSTITUTE('Daļu izvēle'!A188,"0","")</f>
        <v/>
      </c>
      <c r="B193" s="365">
        <f>'Daļu izvēle'!B188</f>
        <v>180</v>
      </c>
      <c r="C193" s="365" t="str">
        <f>'Daļu izvēle'!C188</f>
        <v>Zemgale</v>
      </c>
      <c r="D193" s="366" t="str">
        <f>'Daļu izvēle'!D188</f>
        <v>Dobeles</v>
      </c>
      <c r="E193" s="511">
        <f>'Daļu izvēle'!AI188</f>
        <v>0</v>
      </c>
      <c r="F193" s="511">
        <f>'Daļu izvēle'!AJ188</f>
        <v>0</v>
      </c>
      <c r="G193" s="131">
        <f>'Daļu izvēle'!AK188</f>
        <v>0</v>
      </c>
      <c r="H193" s="132">
        <f>'Daļu izvēle'!AL188</f>
        <v>0</v>
      </c>
      <c r="I193" s="343"/>
      <c r="J193" s="509">
        <f t="shared" si="18"/>
        <v>0</v>
      </c>
      <c r="K193" s="124" t="str">
        <f>IF($AO193,IF(AND($I193&lt;&gt;"",$I193&lt;&gt;0),ROUND(ROUND($I193,3)*Cenas!$B$50*Cenas!B$55,2),0),"")</f>
        <v/>
      </c>
      <c r="L193" s="124" t="str">
        <f>IF($AO193,IF(AND($I193&lt;&gt;"",$I193&lt;&gt;0),ROUND(ROUND($I193,3)*Cenas!$B$50*Cenas!C$55,2),0),"")</f>
        <v/>
      </c>
      <c r="M193" s="124" t="str">
        <f>IF($AO193,IF(AND($I193&lt;&gt;"",$I193&lt;&gt;0),ROUND(ROUND($I193,3)*Cenas!$B$50*Cenas!D$55,2),0),"")</f>
        <v/>
      </c>
      <c r="N193" s="124" t="str">
        <f>IF($AO193,IF(AND($I193&lt;&gt;"",$I193&lt;&gt;0),ROUND(ROUND($I193,3)*Cenas!$B$50*Cenas!E$55,2),0),"")</f>
        <v/>
      </c>
      <c r="O193" s="124" t="str">
        <f>IF($AO193,IF(AND($I193&lt;&gt;"",$I193&lt;&gt;0),ROUND(ROUND($I193,3)*Cenas!$B$50*Cenas!F$55,2),0),"")</f>
        <v/>
      </c>
      <c r="P193" s="124" t="str">
        <f>IF($AO193,IF(AND($I193&lt;&gt;"",$I193&lt;&gt;0),ROUND(ROUND($I193,3)*Cenas!$B$50*Cenas!G$55,2),0),"")</f>
        <v/>
      </c>
      <c r="Q193" s="124" t="str">
        <f>IF($AO193,IF(AND($I193&lt;&gt;"",$I193&lt;&gt;0),ROUND(ROUND($I193,3)*Cenas!$B$50*Cenas!H$55,2),0),"")</f>
        <v/>
      </c>
      <c r="R193" s="124" t="str">
        <f>IF($AO193,IF(AND($I193&lt;&gt;"",$I193&lt;&gt;0),ROUND(ROUND($I193,3)*Cenas!$B$50*Cenas!I$55,2),0),"")</f>
        <v/>
      </c>
      <c r="S193" s="124" t="str">
        <f>IF($AO193,IF(AND($I193&lt;&gt;"",$I193&lt;&gt;0),ROUND(ROUND($I193,3)*Cenas!$B$50*Cenas!J$55,2),0),"")</f>
        <v/>
      </c>
      <c r="T193" s="124" t="str">
        <f>IF($AO193,IF(AND($I193&lt;&gt;"",$I193&lt;&gt;0),ROUND(ROUND($I193,3)*Cenas!$B$50*Cenas!K$55,2),0),"")</f>
        <v/>
      </c>
      <c r="U193" s="124" t="str">
        <f>IF($AO193,IF(AND($I193&lt;&gt;"",$I193&lt;&gt;0),ROUND(ROUND($I193,3)*Cenas!$B$50*Cenas!L$55,2),0),"")</f>
        <v/>
      </c>
      <c r="V193" s="124" t="str">
        <f>IF($AO193,IF(AND($I193&lt;&gt;"",$I193&lt;&gt;0),ROUND(ROUND($I193,3)*Cenas!$B$50*Cenas!M$55,2),0),"")</f>
        <v/>
      </c>
      <c r="W193" s="124" t="str">
        <f>IF($AO193,IF(AND($I193&lt;&gt;"",$I193&lt;&gt;0),ROUND(ROUND($I193,3)*Cenas!$B$50*Cenas!N$55,2),0),"")</f>
        <v/>
      </c>
      <c r="X193" s="124" t="str">
        <f>IF($AO193,IF(AND($I193&lt;&gt;"",$I193&lt;&gt;0),ROUND(ROUND($I193,3)*Cenas!$B$50*Cenas!O$55,2),0),"")</f>
        <v/>
      </c>
      <c r="Y193" s="124" t="str">
        <f>IF($AO193,IF(AND($I193&lt;&gt;"",$I193&lt;&gt;0),ROUND(ROUND($I193,3)*Cenas!$B$50*Cenas!P$55,2),0),"")</f>
        <v/>
      </c>
      <c r="Z193" s="124" t="str">
        <f>IF($AO193,IF(AND($I193&lt;&gt;"",$I193&lt;&gt;0),ROUND(ROUND($I193,3)*Cenas!$B$50*Cenas!Q$55,2),0),"")</f>
        <v/>
      </c>
      <c r="AA193" s="124" t="str">
        <f>IF($AO193,IF(AND($I193&lt;&gt;"",$I193&lt;&gt;0),ROUND(ROUND($I193,3)*Cenas!$B$50*Cenas!R$55,2),0),"")</f>
        <v/>
      </c>
      <c r="AB193" s="124" t="str">
        <f>IF($AO193,IF(AND($I193&lt;&gt;"",$I193&lt;&gt;0),ROUND(ROUND($I193,3)*Cenas!$B$50*Cenas!S$55,2),0),"")</f>
        <v/>
      </c>
      <c r="AC193" s="124" t="str">
        <f>IF($AO193,IF(AND($I193&lt;&gt;"",$I193&lt;&gt;0),ROUND(ROUND($I193,3)*Cenas!$B$50*Cenas!T$55,2),0),"")</f>
        <v/>
      </c>
      <c r="AD193" s="124" t="str">
        <f>IF($AO193,IF(AND($I193&lt;&gt;"",$I193&lt;&gt;0),ROUND(ROUND($I193,3)*Cenas!$B$50*Cenas!U$55,2),0),"")</f>
        <v/>
      </c>
      <c r="AE193" s="124" t="str">
        <f>IF($AO193,IF(AND($I193&lt;&gt;"",$I193&lt;&gt;0),ROUND(ROUND($I193,3)*Cenas!$B$50*Cenas!V$55,2),0),"")</f>
        <v/>
      </c>
      <c r="AF193" s="147" t="str">
        <f>IF($AO193,IF(AND($I193&lt;&gt;"",$I193&lt;&gt;0),ROUND(ROUND($I193,3)*Cenas!$B$50*Cenas!W$55,2),0),"")</f>
        <v/>
      </c>
      <c r="AH193" t="b">
        <f t="shared" si="19"/>
        <v>1</v>
      </c>
      <c r="AI193" t="b">
        <f t="shared" si="20"/>
        <v>1</v>
      </c>
      <c r="AJ193" t="e">
        <f>OR(AND(AH193,AI193,#REF!&gt;=0.74*'Daļu izvēle'!J188),NOT(AL193))</f>
        <v>#REF!</v>
      </c>
      <c r="AK193" t="e">
        <f t="shared" si="21"/>
        <v>#REF!</v>
      </c>
      <c r="AL193" t="b">
        <f>AND($A193="x",NOT(ISBLANK('Daļu izvēle'!AI188)))</f>
        <v>0</v>
      </c>
      <c r="AM193" t="b">
        <f t="shared" si="17"/>
        <v>1</v>
      </c>
      <c r="AO193" s="56" t="b">
        <f>AND($A193="x",'Daļu izvēle'!AI188&lt;&gt;"",'Daļu izvēle'!AI188&lt;&gt;0)</f>
        <v>0</v>
      </c>
      <c r="AP193" s="56" t="b">
        <f t="shared" si="22"/>
        <v>0</v>
      </c>
      <c r="AQ193" s="56" t="b">
        <f t="shared" si="23"/>
        <v>1</v>
      </c>
    </row>
    <row r="194" spans="1:43" hidden="1" x14ac:dyDescent="0.3">
      <c r="A194" s="324" t="str">
        <f>SUBSTITUTE('Daļu izvēle'!A189,"0","")</f>
        <v/>
      </c>
      <c r="B194" s="365">
        <f>'Daļu izvēle'!B189</f>
        <v>181</v>
      </c>
      <c r="C194" s="365" t="str">
        <f>'Daļu izvēle'!C189</f>
        <v>Zemgale</v>
      </c>
      <c r="D194" s="366" t="str">
        <f>'Daļu izvēle'!D189</f>
        <v>Dobeles</v>
      </c>
      <c r="E194" s="511">
        <f>'Daļu izvēle'!AI189</f>
        <v>0</v>
      </c>
      <c r="F194" s="511">
        <f>'Daļu izvēle'!AJ189</f>
        <v>0</v>
      </c>
      <c r="G194" s="131">
        <f>'Daļu izvēle'!AK189</f>
        <v>0</v>
      </c>
      <c r="H194" s="132">
        <f>'Daļu izvēle'!AL189</f>
        <v>0</v>
      </c>
      <c r="I194" s="343"/>
      <c r="J194" s="509">
        <f t="shared" si="18"/>
        <v>0</v>
      </c>
      <c r="K194" s="124" t="str">
        <f>IF($AO194,IF(AND($I194&lt;&gt;"",$I194&lt;&gt;0),ROUND(ROUND($I194,3)*Cenas!$B$50*Cenas!B$55,2),0),"")</f>
        <v/>
      </c>
      <c r="L194" s="124" t="str">
        <f>IF($AO194,IF(AND($I194&lt;&gt;"",$I194&lt;&gt;0),ROUND(ROUND($I194,3)*Cenas!$B$50*Cenas!C$55,2),0),"")</f>
        <v/>
      </c>
      <c r="M194" s="124" t="str">
        <f>IF($AO194,IF(AND($I194&lt;&gt;"",$I194&lt;&gt;0),ROUND(ROUND($I194,3)*Cenas!$B$50*Cenas!D$55,2),0),"")</f>
        <v/>
      </c>
      <c r="N194" s="124" t="str">
        <f>IF($AO194,IF(AND($I194&lt;&gt;"",$I194&lt;&gt;0),ROUND(ROUND($I194,3)*Cenas!$B$50*Cenas!E$55,2),0),"")</f>
        <v/>
      </c>
      <c r="O194" s="124" t="str">
        <f>IF($AO194,IF(AND($I194&lt;&gt;"",$I194&lt;&gt;0),ROUND(ROUND($I194,3)*Cenas!$B$50*Cenas!F$55,2),0),"")</f>
        <v/>
      </c>
      <c r="P194" s="124" t="str">
        <f>IF($AO194,IF(AND($I194&lt;&gt;"",$I194&lt;&gt;0),ROUND(ROUND($I194,3)*Cenas!$B$50*Cenas!G$55,2),0),"")</f>
        <v/>
      </c>
      <c r="Q194" s="124" t="str">
        <f>IF($AO194,IF(AND($I194&lt;&gt;"",$I194&lt;&gt;0),ROUND(ROUND($I194,3)*Cenas!$B$50*Cenas!H$55,2),0),"")</f>
        <v/>
      </c>
      <c r="R194" s="124" t="str">
        <f>IF($AO194,IF(AND($I194&lt;&gt;"",$I194&lt;&gt;0),ROUND(ROUND($I194,3)*Cenas!$B$50*Cenas!I$55,2),0),"")</f>
        <v/>
      </c>
      <c r="S194" s="124" t="str">
        <f>IF($AO194,IF(AND($I194&lt;&gt;"",$I194&lt;&gt;0),ROUND(ROUND($I194,3)*Cenas!$B$50*Cenas!J$55,2),0),"")</f>
        <v/>
      </c>
      <c r="T194" s="124" t="str">
        <f>IF($AO194,IF(AND($I194&lt;&gt;"",$I194&lt;&gt;0),ROUND(ROUND($I194,3)*Cenas!$B$50*Cenas!K$55,2),0),"")</f>
        <v/>
      </c>
      <c r="U194" s="124" t="str">
        <f>IF($AO194,IF(AND($I194&lt;&gt;"",$I194&lt;&gt;0),ROUND(ROUND($I194,3)*Cenas!$B$50*Cenas!L$55,2),0),"")</f>
        <v/>
      </c>
      <c r="V194" s="124" t="str">
        <f>IF($AO194,IF(AND($I194&lt;&gt;"",$I194&lt;&gt;0),ROUND(ROUND($I194,3)*Cenas!$B$50*Cenas!M$55,2),0),"")</f>
        <v/>
      </c>
      <c r="W194" s="124" t="str">
        <f>IF($AO194,IF(AND($I194&lt;&gt;"",$I194&lt;&gt;0),ROUND(ROUND($I194,3)*Cenas!$B$50*Cenas!N$55,2),0),"")</f>
        <v/>
      </c>
      <c r="X194" s="124" t="str">
        <f>IF($AO194,IF(AND($I194&lt;&gt;"",$I194&lt;&gt;0),ROUND(ROUND($I194,3)*Cenas!$B$50*Cenas!O$55,2),0),"")</f>
        <v/>
      </c>
      <c r="Y194" s="124" t="str">
        <f>IF($AO194,IF(AND($I194&lt;&gt;"",$I194&lt;&gt;0),ROUND(ROUND($I194,3)*Cenas!$B$50*Cenas!P$55,2),0),"")</f>
        <v/>
      </c>
      <c r="Z194" s="124" t="str">
        <f>IF($AO194,IF(AND($I194&lt;&gt;"",$I194&lt;&gt;0),ROUND(ROUND($I194,3)*Cenas!$B$50*Cenas!Q$55,2),0),"")</f>
        <v/>
      </c>
      <c r="AA194" s="124" t="str">
        <f>IF($AO194,IF(AND($I194&lt;&gt;"",$I194&lt;&gt;0),ROUND(ROUND($I194,3)*Cenas!$B$50*Cenas!R$55,2),0),"")</f>
        <v/>
      </c>
      <c r="AB194" s="124" t="str">
        <f>IF($AO194,IF(AND($I194&lt;&gt;"",$I194&lt;&gt;0),ROUND(ROUND($I194,3)*Cenas!$B$50*Cenas!S$55,2),0),"")</f>
        <v/>
      </c>
      <c r="AC194" s="124" t="str">
        <f>IF($AO194,IF(AND($I194&lt;&gt;"",$I194&lt;&gt;0),ROUND(ROUND($I194,3)*Cenas!$B$50*Cenas!T$55,2),0),"")</f>
        <v/>
      </c>
      <c r="AD194" s="124" t="str">
        <f>IF($AO194,IF(AND($I194&lt;&gt;"",$I194&lt;&gt;0),ROUND(ROUND($I194,3)*Cenas!$B$50*Cenas!U$55,2),0),"")</f>
        <v/>
      </c>
      <c r="AE194" s="124" t="str">
        <f>IF($AO194,IF(AND($I194&lt;&gt;"",$I194&lt;&gt;0),ROUND(ROUND($I194,3)*Cenas!$B$50*Cenas!V$55,2),0),"")</f>
        <v/>
      </c>
      <c r="AF194" s="147" t="str">
        <f>IF($AO194,IF(AND($I194&lt;&gt;"",$I194&lt;&gt;0),ROUND(ROUND($I194,3)*Cenas!$B$50*Cenas!W$55,2),0),"")</f>
        <v/>
      </c>
      <c r="AH194" t="b">
        <f t="shared" si="19"/>
        <v>1</v>
      </c>
      <c r="AI194" t="b">
        <f t="shared" si="20"/>
        <v>1</v>
      </c>
      <c r="AJ194" t="e">
        <f>OR(AND(AH194,AI194,#REF!&gt;=0.74*'Daļu izvēle'!J189),NOT(AL194))</f>
        <v>#REF!</v>
      </c>
      <c r="AK194" t="e">
        <f t="shared" si="21"/>
        <v>#REF!</v>
      </c>
      <c r="AL194" t="b">
        <f>AND($A194="x",NOT(ISBLANK('Daļu izvēle'!AI189)))</f>
        <v>0</v>
      </c>
      <c r="AM194" t="b">
        <f t="shared" si="17"/>
        <v>1</v>
      </c>
      <c r="AO194" s="56" t="b">
        <f>AND($A194="x",'Daļu izvēle'!AI189&lt;&gt;"",'Daļu izvēle'!AI189&lt;&gt;0)</f>
        <v>0</v>
      </c>
      <c r="AP194" s="56" t="b">
        <f t="shared" si="22"/>
        <v>0</v>
      </c>
      <c r="AQ194" s="56" t="b">
        <f t="shared" si="23"/>
        <v>1</v>
      </c>
    </row>
    <row r="195" spans="1:43" hidden="1" x14ac:dyDescent="0.3">
      <c r="A195" s="324" t="str">
        <f>SUBSTITUTE('Daļu izvēle'!A190,"0","")</f>
        <v/>
      </c>
      <c r="B195" s="365">
        <f>'Daļu izvēle'!B190</f>
        <v>182</v>
      </c>
      <c r="C195" s="365" t="str">
        <f>'Daļu izvēle'!C190</f>
        <v>Zemgale</v>
      </c>
      <c r="D195" s="366" t="str">
        <f>'Daļu izvēle'!D190</f>
        <v>Dobeles</v>
      </c>
      <c r="E195" s="511">
        <f>'Daļu izvēle'!AI190</f>
        <v>0</v>
      </c>
      <c r="F195" s="511">
        <f>'Daļu izvēle'!AJ190</f>
        <v>0</v>
      </c>
      <c r="G195" s="131">
        <f>'Daļu izvēle'!AK190</f>
        <v>0</v>
      </c>
      <c r="H195" s="132">
        <f>'Daļu izvēle'!AL190</f>
        <v>0</v>
      </c>
      <c r="I195" s="343"/>
      <c r="J195" s="509">
        <f t="shared" si="18"/>
        <v>0</v>
      </c>
      <c r="K195" s="124" t="str">
        <f>IF($AO195,IF(AND($I195&lt;&gt;"",$I195&lt;&gt;0),ROUND(ROUND($I195,3)*Cenas!$B$50*Cenas!B$55,2),0),"")</f>
        <v/>
      </c>
      <c r="L195" s="124" t="str">
        <f>IF($AO195,IF(AND($I195&lt;&gt;"",$I195&lt;&gt;0),ROUND(ROUND($I195,3)*Cenas!$B$50*Cenas!C$55,2),0),"")</f>
        <v/>
      </c>
      <c r="M195" s="124" t="str">
        <f>IF($AO195,IF(AND($I195&lt;&gt;"",$I195&lt;&gt;0),ROUND(ROUND($I195,3)*Cenas!$B$50*Cenas!D$55,2),0),"")</f>
        <v/>
      </c>
      <c r="N195" s="124" t="str">
        <f>IF($AO195,IF(AND($I195&lt;&gt;"",$I195&lt;&gt;0),ROUND(ROUND($I195,3)*Cenas!$B$50*Cenas!E$55,2),0),"")</f>
        <v/>
      </c>
      <c r="O195" s="124" t="str">
        <f>IF($AO195,IF(AND($I195&lt;&gt;"",$I195&lt;&gt;0),ROUND(ROUND($I195,3)*Cenas!$B$50*Cenas!F$55,2),0),"")</f>
        <v/>
      </c>
      <c r="P195" s="124" t="str">
        <f>IF($AO195,IF(AND($I195&lt;&gt;"",$I195&lt;&gt;0),ROUND(ROUND($I195,3)*Cenas!$B$50*Cenas!G$55,2),0),"")</f>
        <v/>
      </c>
      <c r="Q195" s="124" t="str">
        <f>IF($AO195,IF(AND($I195&lt;&gt;"",$I195&lt;&gt;0),ROUND(ROUND($I195,3)*Cenas!$B$50*Cenas!H$55,2),0),"")</f>
        <v/>
      </c>
      <c r="R195" s="124" t="str">
        <f>IF($AO195,IF(AND($I195&lt;&gt;"",$I195&lt;&gt;0),ROUND(ROUND($I195,3)*Cenas!$B$50*Cenas!I$55,2),0),"")</f>
        <v/>
      </c>
      <c r="S195" s="124" t="str">
        <f>IF($AO195,IF(AND($I195&lt;&gt;"",$I195&lt;&gt;0),ROUND(ROUND($I195,3)*Cenas!$B$50*Cenas!J$55,2),0),"")</f>
        <v/>
      </c>
      <c r="T195" s="124" t="str">
        <f>IF($AO195,IF(AND($I195&lt;&gt;"",$I195&lt;&gt;0),ROUND(ROUND($I195,3)*Cenas!$B$50*Cenas!K$55,2),0),"")</f>
        <v/>
      </c>
      <c r="U195" s="124" t="str">
        <f>IF($AO195,IF(AND($I195&lt;&gt;"",$I195&lt;&gt;0),ROUND(ROUND($I195,3)*Cenas!$B$50*Cenas!L$55,2),0),"")</f>
        <v/>
      </c>
      <c r="V195" s="124" t="str">
        <f>IF($AO195,IF(AND($I195&lt;&gt;"",$I195&lt;&gt;0),ROUND(ROUND($I195,3)*Cenas!$B$50*Cenas!M$55,2),0),"")</f>
        <v/>
      </c>
      <c r="W195" s="124" t="str">
        <f>IF($AO195,IF(AND($I195&lt;&gt;"",$I195&lt;&gt;0),ROUND(ROUND($I195,3)*Cenas!$B$50*Cenas!N$55,2),0),"")</f>
        <v/>
      </c>
      <c r="X195" s="124" t="str">
        <f>IF($AO195,IF(AND($I195&lt;&gt;"",$I195&lt;&gt;0),ROUND(ROUND($I195,3)*Cenas!$B$50*Cenas!O$55,2),0),"")</f>
        <v/>
      </c>
      <c r="Y195" s="124" t="str">
        <f>IF($AO195,IF(AND($I195&lt;&gt;"",$I195&lt;&gt;0),ROUND(ROUND($I195,3)*Cenas!$B$50*Cenas!P$55,2),0),"")</f>
        <v/>
      </c>
      <c r="Z195" s="124" t="str">
        <f>IF($AO195,IF(AND($I195&lt;&gt;"",$I195&lt;&gt;0),ROUND(ROUND($I195,3)*Cenas!$B$50*Cenas!Q$55,2),0),"")</f>
        <v/>
      </c>
      <c r="AA195" s="124" t="str">
        <f>IF($AO195,IF(AND($I195&lt;&gt;"",$I195&lt;&gt;0),ROUND(ROUND($I195,3)*Cenas!$B$50*Cenas!R$55,2),0),"")</f>
        <v/>
      </c>
      <c r="AB195" s="124" t="str">
        <f>IF($AO195,IF(AND($I195&lt;&gt;"",$I195&lt;&gt;0),ROUND(ROUND($I195,3)*Cenas!$B$50*Cenas!S$55,2),0),"")</f>
        <v/>
      </c>
      <c r="AC195" s="124" t="str">
        <f>IF($AO195,IF(AND($I195&lt;&gt;"",$I195&lt;&gt;0),ROUND(ROUND($I195,3)*Cenas!$B$50*Cenas!T$55,2),0),"")</f>
        <v/>
      </c>
      <c r="AD195" s="124" t="str">
        <f>IF($AO195,IF(AND($I195&lt;&gt;"",$I195&lt;&gt;0),ROUND(ROUND($I195,3)*Cenas!$B$50*Cenas!U$55,2),0),"")</f>
        <v/>
      </c>
      <c r="AE195" s="124" t="str">
        <f>IF($AO195,IF(AND($I195&lt;&gt;"",$I195&lt;&gt;0),ROUND(ROUND($I195,3)*Cenas!$B$50*Cenas!V$55,2),0),"")</f>
        <v/>
      </c>
      <c r="AF195" s="147" t="str">
        <f>IF($AO195,IF(AND($I195&lt;&gt;"",$I195&lt;&gt;0),ROUND(ROUND($I195,3)*Cenas!$B$50*Cenas!W$55,2),0),"")</f>
        <v/>
      </c>
      <c r="AH195" t="b">
        <f t="shared" si="19"/>
        <v>1</v>
      </c>
      <c r="AI195" t="b">
        <f t="shared" si="20"/>
        <v>1</v>
      </c>
      <c r="AJ195" t="e">
        <f>OR(AND(AH195,AI195,#REF!&gt;=0.74*'Daļu izvēle'!J190),NOT(AL195))</f>
        <v>#REF!</v>
      </c>
      <c r="AK195" t="e">
        <f t="shared" si="21"/>
        <v>#REF!</v>
      </c>
      <c r="AL195" t="b">
        <f>AND($A195="x",NOT(ISBLANK('Daļu izvēle'!AI190)))</f>
        <v>0</v>
      </c>
      <c r="AM195" t="b">
        <f t="shared" si="17"/>
        <v>1</v>
      </c>
      <c r="AO195" s="56" t="b">
        <f>AND($A195="x",'Daļu izvēle'!AI190&lt;&gt;"",'Daļu izvēle'!AI190&lt;&gt;0)</f>
        <v>0</v>
      </c>
      <c r="AP195" s="56" t="b">
        <f t="shared" si="22"/>
        <v>0</v>
      </c>
      <c r="AQ195" s="56" t="b">
        <f t="shared" si="23"/>
        <v>1</v>
      </c>
    </row>
    <row r="196" spans="1:43" hidden="1" x14ac:dyDescent="0.3">
      <c r="A196" s="324" t="str">
        <f>SUBSTITUTE('Daļu izvēle'!A191,"0","")</f>
        <v/>
      </c>
      <c r="B196" s="365">
        <f>'Daļu izvēle'!B191</f>
        <v>183</v>
      </c>
      <c r="C196" s="365" t="str">
        <f>'Daļu izvēle'!C191</f>
        <v>Zemgale</v>
      </c>
      <c r="D196" s="366" t="str">
        <f>'Daļu izvēle'!D191</f>
        <v>Dobeles</v>
      </c>
      <c r="E196" s="511">
        <f>'Daļu izvēle'!AI191</f>
        <v>35</v>
      </c>
      <c r="F196" s="511">
        <f>'Daļu izvēle'!AJ191</f>
        <v>30</v>
      </c>
      <c r="G196" s="131">
        <f>'Daļu izvēle'!AK191</f>
        <v>0</v>
      </c>
      <c r="H196" s="132">
        <f>'Daļu izvēle'!AL191</f>
        <v>0</v>
      </c>
      <c r="I196" s="343"/>
      <c r="J196" s="509">
        <f t="shared" si="18"/>
        <v>0</v>
      </c>
      <c r="K196" s="124" t="str">
        <f>IF($AO196,IF(AND($I196&lt;&gt;"",$I196&lt;&gt;0),ROUND(ROUND($I196,3)*Cenas!$B$50*Cenas!B$55,2),0),"")</f>
        <v/>
      </c>
      <c r="L196" s="124" t="str">
        <f>IF($AO196,IF(AND($I196&lt;&gt;"",$I196&lt;&gt;0),ROUND(ROUND($I196,3)*Cenas!$B$50*Cenas!C$55,2),0),"")</f>
        <v/>
      </c>
      <c r="M196" s="124" t="str">
        <f>IF($AO196,IF(AND($I196&lt;&gt;"",$I196&lt;&gt;0),ROUND(ROUND($I196,3)*Cenas!$B$50*Cenas!D$55,2),0),"")</f>
        <v/>
      </c>
      <c r="N196" s="124" t="str">
        <f>IF($AO196,IF(AND($I196&lt;&gt;"",$I196&lt;&gt;0),ROUND(ROUND($I196,3)*Cenas!$B$50*Cenas!E$55,2),0),"")</f>
        <v/>
      </c>
      <c r="O196" s="124" t="str">
        <f>IF($AO196,IF(AND($I196&lt;&gt;"",$I196&lt;&gt;0),ROUND(ROUND($I196,3)*Cenas!$B$50*Cenas!F$55,2),0),"")</f>
        <v/>
      </c>
      <c r="P196" s="124" t="str">
        <f>IF($AO196,IF(AND($I196&lt;&gt;"",$I196&lt;&gt;0),ROUND(ROUND($I196,3)*Cenas!$B$50*Cenas!G$55,2),0),"")</f>
        <v/>
      </c>
      <c r="Q196" s="124" t="str">
        <f>IF($AO196,IF(AND($I196&lt;&gt;"",$I196&lt;&gt;0),ROUND(ROUND($I196,3)*Cenas!$B$50*Cenas!H$55,2),0),"")</f>
        <v/>
      </c>
      <c r="R196" s="124" t="str">
        <f>IF($AO196,IF(AND($I196&lt;&gt;"",$I196&lt;&gt;0),ROUND(ROUND($I196,3)*Cenas!$B$50*Cenas!I$55,2),0),"")</f>
        <v/>
      </c>
      <c r="S196" s="124" t="str">
        <f>IF($AO196,IF(AND($I196&lt;&gt;"",$I196&lt;&gt;0),ROUND(ROUND($I196,3)*Cenas!$B$50*Cenas!J$55,2),0),"")</f>
        <v/>
      </c>
      <c r="T196" s="124" t="str">
        <f>IF($AO196,IF(AND($I196&lt;&gt;"",$I196&lt;&gt;0),ROUND(ROUND($I196,3)*Cenas!$B$50*Cenas!K$55,2),0),"")</f>
        <v/>
      </c>
      <c r="U196" s="124" t="str">
        <f>IF($AO196,IF(AND($I196&lt;&gt;"",$I196&lt;&gt;0),ROUND(ROUND($I196,3)*Cenas!$B$50*Cenas!L$55,2),0),"")</f>
        <v/>
      </c>
      <c r="V196" s="124" t="str">
        <f>IF($AO196,IF(AND($I196&lt;&gt;"",$I196&lt;&gt;0),ROUND(ROUND($I196,3)*Cenas!$B$50*Cenas!M$55,2),0),"")</f>
        <v/>
      </c>
      <c r="W196" s="124" t="str">
        <f>IF($AO196,IF(AND($I196&lt;&gt;"",$I196&lt;&gt;0),ROUND(ROUND($I196,3)*Cenas!$B$50*Cenas!N$55,2),0),"")</f>
        <v/>
      </c>
      <c r="X196" s="124" t="str">
        <f>IF($AO196,IF(AND($I196&lt;&gt;"",$I196&lt;&gt;0),ROUND(ROUND($I196,3)*Cenas!$B$50*Cenas!O$55,2),0),"")</f>
        <v/>
      </c>
      <c r="Y196" s="124" t="str">
        <f>IF($AO196,IF(AND($I196&lt;&gt;"",$I196&lt;&gt;0),ROUND(ROUND($I196,3)*Cenas!$B$50*Cenas!P$55,2),0),"")</f>
        <v/>
      </c>
      <c r="Z196" s="124" t="str">
        <f>IF($AO196,IF(AND($I196&lt;&gt;"",$I196&lt;&gt;0),ROUND(ROUND($I196,3)*Cenas!$B$50*Cenas!Q$55,2),0),"")</f>
        <v/>
      </c>
      <c r="AA196" s="124" t="str">
        <f>IF($AO196,IF(AND($I196&lt;&gt;"",$I196&lt;&gt;0),ROUND(ROUND($I196,3)*Cenas!$B$50*Cenas!R$55,2),0),"")</f>
        <v/>
      </c>
      <c r="AB196" s="124" t="str">
        <f>IF($AO196,IF(AND($I196&lt;&gt;"",$I196&lt;&gt;0),ROUND(ROUND($I196,3)*Cenas!$B$50*Cenas!S$55,2),0),"")</f>
        <v/>
      </c>
      <c r="AC196" s="124" t="str">
        <f>IF($AO196,IF(AND($I196&lt;&gt;"",$I196&lt;&gt;0),ROUND(ROUND($I196,3)*Cenas!$B$50*Cenas!T$55,2),0),"")</f>
        <v/>
      </c>
      <c r="AD196" s="124" t="str">
        <f>IF($AO196,IF(AND($I196&lt;&gt;"",$I196&lt;&gt;0),ROUND(ROUND($I196,3)*Cenas!$B$50*Cenas!U$55,2),0),"")</f>
        <v/>
      </c>
      <c r="AE196" s="124" t="str">
        <f>IF($AO196,IF(AND($I196&lt;&gt;"",$I196&lt;&gt;0),ROUND(ROUND($I196,3)*Cenas!$B$50*Cenas!V$55,2),0),"")</f>
        <v/>
      </c>
      <c r="AF196" s="147" t="str">
        <f>IF($AO196,IF(AND($I196&lt;&gt;"",$I196&lt;&gt;0),ROUND(ROUND($I196,3)*Cenas!$B$50*Cenas!W$55,2),0),"")</f>
        <v/>
      </c>
      <c r="AH196" t="b">
        <f t="shared" si="19"/>
        <v>1</v>
      </c>
      <c r="AI196" t="b">
        <f t="shared" si="20"/>
        <v>1</v>
      </c>
      <c r="AJ196" t="e">
        <f>OR(AND(AH196,AI196,#REF!&gt;=0.74*'Daļu izvēle'!J191),NOT(AL196))</f>
        <v>#REF!</v>
      </c>
      <c r="AK196" t="e">
        <f t="shared" si="21"/>
        <v>#REF!</v>
      </c>
      <c r="AL196" t="b">
        <f>AND($A196="x",NOT(ISBLANK('Daļu izvēle'!AI191)))</f>
        <v>0</v>
      </c>
      <c r="AM196" t="b">
        <f t="shared" si="17"/>
        <v>1</v>
      </c>
      <c r="AO196" s="56" t="b">
        <f>AND($A196="x",'Daļu izvēle'!AI191&lt;&gt;"",'Daļu izvēle'!AI191&lt;&gt;0)</f>
        <v>0</v>
      </c>
      <c r="AP196" s="56" t="b">
        <f t="shared" si="22"/>
        <v>0</v>
      </c>
      <c r="AQ196" s="56" t="b">
        <f t="shared" si="23"/>
        <v>1</v>
      </c>
    </row>
    <row r="197" spans="1:43" hidden="1" x14ac:dyDescent="0.3">
      <c r="A197" s="324" t="str">
        <f>SUBSTITUTE('Daļu izvēle'!A192,"0","")</f>
        <v/>
      </c>
      <c r="B197" s="365">
        <f>'Daļu izvēle'!B192</f>
        <v>184</v>
      </c>
      <c r="C197" s="365" t="str">
        <f>'Daļu izvēle'!C192</f>
        <v>Zemgale</v>
      </c>
      <c r="D197" s="366" t="str">
        <f>'Daļu izvēle'!D192</f>
        <v>Dobeles</v>
      </c>
      <c r="E197" s="511">
        <f>'Daļu izvēle'!AI192</f>
        <v>10</v>
      </c>
      <c r="F197" s="511">
        <f>'Daļu izvēle'!AJ192</f>
        <v>10</v>
      </c>
      <c r="G197" s="131">
        <f>'Daļu izvēle'!AK192</f>
        <v>0</v>
      </c>
      <c r="H197" s="132">
        <f>'Daļu izvēle'!AL192</f>
        <v>0</v>
      </c>
      <c r="I197" s="343"/>
      <c r="J197" s="509">
        <f t="shared" si="18"/>
        <v>0</v>
      </c>
      <c r="K197" s="124" t="str">
        <f>IF($AO197,IF(AND($I197&lt;&gt;"",$I197&lt;&gt;0),ROUND(ROUND($I197,3)*Cenas!$B$50*Cenas!B$55,2),0),"")</f>
        <v/>
      </c>
      <c r="L197" s="124" t="str">
        <f>IF($AO197,IF(AND($I197&lt;&gt;"",$I197&lt;&gt;0),ROUND(ROUND($I197,3)*Cenas!$B$50*Cenas!C$55,2),0),"")</f>
        <v/>
      </c>
      <c r="M197" s="124" t="str">
        <f>IF($AO197,IF(AND($I197&lt;&gt;"",$I197&lt;&gt;0),ROUND(ROUND($I197,3)*Cenas!$B$50*Cenas!D$55,2),0),"")</f>
        <v/>
      </c>
      <c r="N197" s="124" t="str">
        <f>IF($AO197,IF(AND($I197&lt;&gt;"",$I197&lt;&gt;0),ROUND(ROUND($I197,3)*Cenas!$B$50*Cenas!E$55,2),0),"")</f>
        <v/>
      </c>
      <c r="O197" s="124" t="str">
        <f>IF($AO197,IF(AND($I197&lt;&gt;"",$I197&lt;&gt;0),ROUND(ROUND($I197,3)*Cenas!$B$50*Cenas!F$55,2),0),"")</f>
        <v/>
      </c>
      <c r="P197" s="124" t="str">
        <f>IF($AO197,IF(AND($I197&lt;&gt;"",$I197&lt;&gt;0),ROUND(ROUND($I197,3)*Cenas!$B$50*Cenas!G$55,2),0),"")</f>
        <v/>
      </c>
      <c r="Q197" s="124" t="str">
        <f>IF($AO197,IF(AND($I197&lt;&gt;"",$I197&lt;&gt;0),ROUND(ROUND($I197,3)*Cenas!$B$50*Cenas!H$55,2),0),"")</f>
        <v/>
      </c>
      <c r="R197" s="124" t="str">
        <f>IF($AO197,IF(AND($I197&lt;&gt;"",$I197&lt;&gt;0),ROUND(ROUND($I197,3)*Cenas!$B$50*Cenas!I$55,2),0),"")</f>
        <v/>
      </c>
      <c r="S197" s="124" t="str">
        <f>IF($AO197,IF(AND($I197&lt;&gt;"",$I197&lt;&gt;0),ROUND(ROUND($I197,3)*Cenas!$B$50*Cenas!J$55,2),0),"")</f>
        <v/>
      </c>
      <c r="T197" s="124" t="str">
        <f>IF($AO197,IF(AND($I197&lt;&gt;"",$I197&lt;&gt;0),ROUND(ROUND($I197,3)*Cenas!$B$50*Cenas!K$55,2),0),"")</f>
        <v/>
      </c>
      <c r="U197" s="124" t="str">
        <f>IF($AO197,IF(AND($I197&lt;&gt;"",$I197&lt;&gt;0),ROUND(ROUND($I197,3)*Cenas!$B$50*Cenas!L$55,2),0),"")</f>
        <v/>
      </c>
      <c r="V197" s="124" t="str">
        <f>IF($AO197,IF(AND($I197&lt;&gt;"",$I197&lt;&gt;0),ROUND(ROUND($I197,3)*Cenas!$B$50*Cenas!M$55,2),0),"")</f>
        <v/>
      </c>
      <c r="W197" s="124" t="str">
        <f>IF($AO197,IF(AND($I197&lt;&gt;"",$I197&lt;&gt;0),ROUND(ROUND($I197,3)*Cenas!$B$50*Cenas!N$55,2),0),"")</f>
        <v/>
      </c>
      <c r="X197" s="124" t="str">
        <f>IF($AO197,IF(AND($I197&lt;&gt;"",$I197&lt;&gt;0),ROUND(ROUND($I197,3)*Cenas!$B$50*Cenas!O$55,2),0),"")</f>
        <v/>
      </c>
      <c r="Y197" s="124" t="str">
        <f>IF($AO197,IF(AND($I197&lt;&gt;"",$I197&lt;&gt;0),ROUND(ROUND($I197,3)*Cenas!$B$50*Cenas!P$55,2),0),"")</f>
        <v/>
      </c>
      <c r="Z197" s="124" t="str">
        <f>IF($AO197,IF(AND($I197&lt;&gt;"",$I197&lt;&gt;0),ROUND(ROUND($I197,3)*Cenas!$B$50*Cenas!Q$55,2),0),"")</f>
        <v/>
      </c>
      <c r="AA197" s="124" t="str">
        <f>IF($AO197,IF(AND($I197&lt;&gt;"",$I197&lt;&gt;0),ROUND(ROUND($I197,3)*Cenas!$B$50*Cenas!R$55,2),0),"")</f>
        <v/>
      </c>
      <c r="AB197" s="124" t="str">
        <f>IF($AO197,IF(AND($I197&lt;&gt;"",$I197&lt;&gt;0),ROUND(ROUND($I197,3)*Cenas!$B$50*Cenas!S$55,2),0),"")</f>
        <v/>
      </c>
      <c r="AC197" s="124" t="str">
        <f>IF($AO197,IF(AND($I197&lt;&gt;"",$I197&lt;&gt;0),ROUND(ROUND($I197,3)*Cenas!$B$50*Cenas!T$55,2),0),"")</f>
        <v/>
      </c>
      <c r="AD197" s="124" t="str">
        <f>IF($AO197,IF(AND($I197&lt;&gt;"",$I197&lt;&gt;0),ROUND(ROUND($I197,3)*Cenas!$B$50*Cenas!U$55,2),0),"")</f>
        <v/>
      </c>
      <c r="AE197" s="124" t="str">
        <f>IF($AO197,IF(AND($I197&lt;&gt;"",$I197&lt;&gt;0),ROUND(ROUND($I197,3)*Cenas!$B$50*Cenas!V$55,2),0),"")</f>
        <v/>
      </c>
      <c r="AF197" s="147" t="str">
        <f>IF($AO197,IF(AND($I197&lt;&gt;"",$I197&lt;&gt;0),ROUND(ROUND($I197,3)*Cenas!$B$50*Cenas!W$55,2),0),"")</f>
        <v/>
      </c>
      <c r="AH197" t="b">
        <f t="shared" si="19"/>
        <v>1</v>
      </c>
      <c r="AI197" t="b">
        <f t="shared" si="20"/>
        <v>1</v>
      </c>
      <c r="AJ197" t="e">
        <f>OR(AND(AH197,AI197,#REF!&gt;=0.74*'Daļu izvēle'!J192),NOT(AL197))</f>
        <v>#REF!</v>
      </c>
      <c r="AK197" t="e">
        <f t="shared" si="21"/>
        <v>#REF!</v>
      </c>
      <c r="AL197" t="b">
        <f>AND($A197="x",NOT(ISBLANK('Daļu izvēle'!AI192)))</f>
        <v>0</v>
      </c>
      <c r="AM197" t="b">
        <f t="shared" si="17"/>
        <v>1</v>
      </c>
      <c r="AO197" s="56" t="b">
        <f>AND($A197="x",'Daļu izvēle'!AI192&lt;&gt;"",'Daļu izvēle'!AI192&lt;&gt;0)</f>
        <v>0</v>
      </c>
      <c r="AP197" s="56" t="b">
        <f t="shared" si="22"/>
        <v>0</v>
      </c>
      <c r="AQ197" s="56" t="b">
        <f t="shared" si="23"/>
        <v>1</v>
      </c>
    </row>
    <row r="198" spans="1:43" hidden="1" x14ac:dyDescent="0.3">
      <c r="A198" s="324" t="str">
        <f>SUBSTITUTE('Daļu izvēle'!A193,"0","")</f>
        <v/>
      </c>
      <c r="B198" s="365">
        <f>'Daļu izvēle'!B193</f>
        <v>185</v>
      </c>
      <c r="C198" s="365" t="str">
        <f>'Daļu izvēle'!C193</f>
        <v>Zemgale</v>
      </c>
      <c r="D198" s="366" t="str">
        <f>'Daļu izvēle'!D193</f>
        <v>Engures</v>
      </c>
      <c r="E198" s="511">
        <f>'Daļu izvēle'!AI193</f>
        <v>0</v>
      </c>
      <c r="F198" s="511">
        <f>'Daļu izvēle'!AJ193</f>
        <v>0</v>
      </c>
      <c r="G198" s="131">
        <f>'Daļu izvēle'!AK193</f>
        <v>0</v>
      </c>
      <c r="H198" s="132">
        <f>'Daļu izvēle'!AL193</f>
        <v>0</v>
      </c>
      <c r="I198" s="343"/>
      <c r="J198" s="509">
        <f t="shared" si="18"/>
        <v>0</v>
      </c>
      <c r="K198" s="124" t="str">
        <f>IF($AO198,IF(AND($I198&lt;&gt;"",$I198&lt;&gt;0),ROUND(ROUND($I198,3)*Cenas!$B$50*Cenas!B$55,2),0),"")</f>
        <v/>
      </c>
      <c r="L198" s="124" t="str">
        <f>IF($AO198,IF(AND($I198&lt;&gt;"",$I198&lt;&gt;0),ROUND(ROUND($I198,3)*Cenas!$B$50*Cenas!C$55,2),0),"")</f>
        <v/>
      </c>
      <c r="M198" s="124" t="str">
        <f>IF($AO198,IF(AND($I198&lt;&gt;"",$I198&lt;&gt;0),ROUND(ROUND($I198,3)*Cenas!$B$50*Cenas!D$55,2),0),"")</f>
        <v/>
      </c>
      <c r="N198" s="124" t="str">
        <f>IF($AO198,IF(AND($I198&lt;&gt;"",$I198&lt;&gt;0),ROUND(ROUND($I198,3)*Cenas!$B$50*Cenas!E$55,2),0),"")</f>
        <v/>
      </c>
      <c r="O198" s="124" t="str">
        <f>IF($AO198,IF(AND($I198&lt;&gt;"",$I198&lt;&gt;0),ROUND(ROUND($I198,3)*Cenas!$B$50*Cenas!F$55,2),0),"")</f>
        <v/>
      </c>
      <c r="P198" s="124" t="str">
        <f>IF($AO198,IF(AND($I198&lt;&gt;"",$I198&lt;&gt;0),ROUND(ROUND($I198,3)*Cenas!$B$50*Cenas!G$55,2),0),"")</f>
        <v/>
      </c>
      <c r="Q198" s="124" t="str">
        <f>IF($AO198,IF(AND($I198&lt;&gt;"",$I198&lt;&gt;0),ROUND(ROUND($I198,3)*Cenas!$B$50*Cenas!H$55,2),0),"")</f>
        <v/>
      </c>
      <c r="R198" s="124" t="str">
        <f>IF($AO198,IF(AND($I198&lt;&gt;"",$I198&lt;&gt;0),ROUND(ROUND($I198,3)*Cenas!$B$50*Cenas!I$55,2),0),"")</f>
        <v/>
      </c>
      <c r="S198" s="124" t="str">
        <f>IF($AO198,IF(AND($I198&lt;&gt;"",$I198&lt;&gt;0),ROUND(ROUND($I198,3)*Cenas!$B$50*Cenas!J$55,2),0),"")</f>
        <v/>
      </c>
      <c r="T198" s="124" t="str">
        <f>IF($AO198,IF(AND($I198&lt;&gt;"",$I198&lt;&gt;0),ROUND(ROUND($I198,3)*Cenas!$B$50*Cenas!K$55,2),0),"")</f>
        <v/>
      </c>
      <c r="U198" s="124" t="str">
        <f>IF($AO198,IF(AND($I198&lt;&gt;"",$I198&lt;&gt;0),ROUND(ROUND($I198,3)*Cenas!$B$50*Cenas!L$55,2),0),"")</f>
        <v/>
      </c>
      <c r="V198" s="124" t="str">
        <f>IF($AO198,IF(AND($I198&lt;&gt;"",$I198&lt;&gt;0),ROUND(ROUND($I198,3)*Cenas!$B$50*Cenas!M$55,2),0),"")</f>
        <v/>
      </c>
      <c r="W198" s="124" t="str">
        <f>IF($AO198,IF(AND($I198&lt;&gt;"",$I198&lt;&gt;0),ROUND(ROUND($I198,3)*Cenas!$B$50*Cenas!N$55,2),0),"")</f>
        <v/>
      </c>
      <c r="X198" s="124" t="str">
        <f>IF($AO198,IF(AND($I198&lt;&gt;"",$I198&lt;&gt;0),ROUND(ROUND($I198,3)*Cenas!$B$50*Cenas!O$55,2),0),"")</f>
        <v/>
      </c>
      <c r="Y198" s="124" t="str">
        <f>IF($AO198,IF(AND($I198&lt;&gt;"",$I198&lt;&gt;0),ROUND(ROUND($I198,3)*Cenas!$B$50*Cenas!P$55,2),0),"")</f>
        <v/>
      </c>
      <c r="Z198" s="124" t="str">
        <f>IF($AO198,IF(AND($I198&lt;&gt;"",$I198&lt;&gt;0),ROUND(ROUND($I198,3)*Cenas!$B$50*Cenas!Q$55,2),0),"")</f>
        <v/>
      </c>
      <c r="AA198" s="124" t="str">
        <f>IF($AO198,IF(AND($I198&lt;&gt;"",$I198&lt;&gt;0),ROUND(ROUND($I198,3)*Cenas!$B$50*Cenas!R$55,2),0),"")</f>
        <v/>
      </c>
      <c r="AB198" s="124" t="str">
        <f>IF($AO198,IF(AND($I198&lt;&gt;"",$I198&lt;&gt;0),ROUND(ROUND($I198,3)*Cenas!$B$50*Cenas!S$55,2),0),"")</f>
        <v/>
      </c>
      <c r="AC198" s="124" t="str">
        <f>IF($AO198,IF(AND($I198&lt;&gt;"",$I198&lt;&gt;0),ROUND(ROUND($I198,3)*Cenas!$B$50*Cenas!T$55,2),0),"")</f>
        <v/>
      </c>
      <c r="AD198" s="124" t="str">
        <f>IF($AO198,IF(AND($I198&lt;&gt;"",$I198&lt;&gt;0),ROUND(ROUND($I198,3)*Cenas!$B$50*Cenas!U$55,2),0),"")</f>
        <v/>
      </c>
      <c r="AE198" s="124" t="str">
        <f>IF($AO198,IF(AND($I198&lt;&gt;"",$I198&lt;&gt;0),ROUND(ROUND($I198,3)*Cenas!$B$50*Cenas!V$55,2),0),"")</f>
        <v/>
      </c>
      <c r="AF198" s="147" t="str">
        <f>IF($AO198,IF(AND($I198&lt;&gt;"",$I198&lt;&gt;0),ROUND(ROUND($I198,3)*Cenas!$B$50*Cenas!W$55,2),0),"")</f>
        <v/>
      </c>
      <c r="AH198" t="b">
        <f t="shared" si="19"/>
        <v>1</v>
      </c>
      <c r="AI198" t="b">
        <f t="shared" si="20"/>
        <v>1</v>
      </c>
      <c r="AJ198" t="e">
        <f>OR(AND(AH198,AI198,#REF!&gt;=0.74*'Daļu izvēle'!J193),NOT(AL198))</f>
        <v>#REF!</v>
      </c>
      <c r="AK198" t="e">
        <f t="shared" si="21"/>
        <v>#REF!</v>
      </c>
      <c r="AL198" t="b">
        <f>AND($A198="x",NOT(ISBLANK('Daļu izvēle'!AI193)))</f>
        <v>0</v>
      </c>
      <c r="AM198" t="b">
        <f t="shared" si="17"/>
        <v>1</v>
      </c>
      <c r="AO198" s="56" t="b">
        <f>AND($A198="x",'Daļu izvēle'!AI193&lt;&gt;"",'Daļu izvēle'!AI193&lt;&gt;0)</f>
        <v>0</v>
      </c>
      <c r="AP198" s="56" t="b">
        <f t="shared" si="22"/>
        <v>0</v>
      </c>
      <c r="AQ198" s="56" t="b">
        <f t="shared" si="23"/>
        <v>1</v>
      </c>
    </row>
    <row r="199" spans="1:43" hidden="1" x14ac:dyDescent="0.3">
      <c r="A199" s="324" t="str">
        <f>SUBSTITUTE('Daļu izvēle'!A194,"0","")</f>
        <v/>
      </c>
      <c r="B199" s="365">
        <f>'Daļu izvēle'!B194</f>
        <v>186</v>
      </c>
      <c r="C199" s="365" t="str">
        <f>'Daļu izvēle'!C194</f>
        <v>Zemgale</v>
      </c>
      <c r="D199" s="366" t="str">
        <f>'Daļu izvēle'!D194</f>
        <v>Engures</v>
      </c>
      <c r="E199" s="511">
        <f>'Daļu izvēle'!AI194</f>
        <v>15</v>
      </c>
      <c r="F199" s="511">
        <f>'Daļu izvēle'!AJ194</f>
        <v>15</v>
      </c>
      <c r="G199" s="131">
        <f>'Daļu izvēle'!AK194</f>
        <v>0</v>
      </c>
      <c r="H199" s="132">
        <f>'Daļu izvēle'!AL194</f>
        <v>0</v>
      </c>
      <c r="I199" s="343"/>
      <c r="J199" s="509">
        <f t="shared" si="18"/>
        <v>0</v>
      </c>
      <c r="K199" s="124" t="str">
        <f>IF($AO199,IF(AND($I199&lt;&gt;"",$I199&lt;&gt;0),ROUND(ROUND($I199,3)*Cenas!$B$50*Cenas!B$55,2),0),"")</f>
        <v/>
      </c>
      <c r="L199" s="124" t="str">
        <f>IF($AO199,IF(AND($I199&lt;&gt;"",$I199&lt;&gt;0),ROUND(ROUND($I199,3)*Cenas!$B$50*Cenas!C$55,2),0),"")</f>
        <v/>
      </c>
      <c r="M199" s="124" t="str">
        <f>IF($AO199,IF(AND($I199&lt;&gt;"",$I199&lt;&gt;0),ROUND(ROUND($I199,3)*Cenas!$B$50*Cenas!D$55,2),0),"")</f>
        <v/>
      </c>
      <c r="N199" s="124" t="str">
        <f>IF($AO199,IF(AND($I199&lt;&gt;"",$I199&lt;&gt;0),ROUND(ROUND($I199,3)*Cenas!$B$50*Cenas!E$55,2),0),"")</f>
        <v/>
      </c>
      <c r="O199" s="124" t="str">
        <f>IF($AO199,IF(AND($I199&lt;&gt;"",$I199&lt;&gt;0),ROUND(ROUND($I199,3)*Cenas!$B$50*Cenas!F$55,2),0),"")</f>
        <v/>
      </c>
      <c r="P199" s="124" t="str">
        <f>IF($AO199,IF(AND($I199&lt;&gt;"",$I199&lt;&gt;0),ROUND(ROUND($I199,3)*Cenas!$B$50*Cenas!G$55,2),0),"")</f>
        <v/>
      </c>
      <c r="Q199" s="124" t="str">
        <f>IF($AO199,IF(AND($I199&lt;&gt;"",$I199&lt;&gt;0),ROUND(ROUND($I199,3)*Cenas!$B$50*Cenas!H$55,2),0),"")</f>
        <v/>
      </c>
      <c r="R199" s="124" t="str">
        <f>IF($AO199,IF(AND($I199&lt;&gt;"",$I199&lt;&gt;0),ROUND(ROUND($I199,3)*Cenas!$B$50*Cenas!I$55,2),0),"")</f>
        <v/>
      </c>
      <c r="S199" s="124" t="str">
        <f>IF($AO199,IF(AND($I199&lt;&gt;"",$I199&lt;&gt;0),ROUND(ROUND($I199,3)*Cenas!$B$50*Cenas!J$55,2),0),"")</f>
        <v/>
      </c>
      <c r="T199" s="124" t="str">
        <f>IF($AO199,IF(AND($I199&lt;&gt;"",$I199&lt;&gt;0),ROUND(ROUND($I199,3)*Cenas!$B$50*Cenas!K$55,2),0),"")</f>
        <v/>
      </c>
      <c r="U199" s="124" t="str">
        <f>IF($AO199,IF(AND($I199&lt;&gt;"",$I199&lt;&gt;0),ROUND(ROUND($I199,3)*Cenas!$B$50*Cenas!L$55,2),0),"")</f>
        <v/>
      </c>
      <c r="V199" s="124" t="str">
        <f>IF($AO199,IF(AND($I199&lt;&gt;"",$I199&lt;&gt;0),ROUND(ROUND($I199,3)*Cenas!$B$50*Cenas!M$55,2),0),"")</f>
        <v/>
      </c>
      <c r="W199" s="124" t="str">
        <f>IF($AO199,IF(AND($I199&lt;&gt;"",$I199&lt;&gt;0),ROUND(ROUND($I199,3)*Cenas!$B$50*Cenas!N$55,2),0),"")</f>
        <v/>
      </c>
      <c r="X199" s="124" t="str">
        <f>IF($AO199,IF(AND($I199&lt;&gt;"",$I199&lt;&gt;0),ROUND(ROUND($I199,3)*Cenas!$B$50*Cenas!O$55,2),0),"")</f>
        <v/>
      </c>
      <c r="Y199" s="124" t="str">
        <f>IF($AO199,IF(AND($I199&lt;&gt;"",$I199&lt;&gt;0),ROUND(ROUND($I199,3)*Cenas!$B$50*Cenas!P$55,2),0),"")</f>
        <v/>
      </c>
      <c r="Z199" s="124" t="str">
        <f>IF($AO199,IF(AND($I199&lt;&gt;"",$I199&lt;&gt;0),ROUND(ROUND($I199,3)*Cenas!$B$50*Cenas!Q$55,2),0),"")</f>
        <v/>
      </c>
      <c r="AA199" s="124" t="str">
        <f>IF($AO199,IF(AND($I199&lt;&gt;"",$I199&lt;&gt;0),ROUND(ROUND($I199,3)*Cenas!$B$50*Cenas!R$55,2),0),"")</f>
        <v/>
      </c>
      <c r="AB199" s="124" t="str">
        <f>IF($AO199,IF(AND($I199&lt;&gt;"",$I199&lt;&gt;0),ROUND(ROUND($I199,3)*Cenas!$B$50*Cenas!S$55,2),0),"")</f>
        <v/>
      </c>
      <c r="AC199" s="124" t="str">
        <f>IF($AO199,IF(AND($I199&lt;&gt;"",$I199&lt;&gt;0),ROUND(ROUND($I199,3)*Cenas!$B$50*Cenas!T$55,2),0),"")</f>
        <v/>
      </c>
      <c r="AD199" s="124" t="str">
        <f>IF($AO199,IF(AND($I199&lt;&gt;"",$I199&lt;&gt;0),ROUND(ROUND($I199,3)*Cenas!$B$50*Cenas!U$55,2),0),"")</f>
        <v/>
      </c>
      <c r="AE199" s="124" t="str">
        <f>IF($AO199,IF(AND($I199&lt;&gt;"",$I199&lt;&gt;0),ROUND(ROUND($I199,3)*Cenas!$B$50*Cenas!V$55,2),0),"")</f>
        <v/>
      </c>
      <c r="AF199" s="147" t="str">
        <f>IF($AO199,IF(AND($I199&lt;&gt;"",$I199&lt;&gt;0),ROUND(ROUND($I199,3)*Cenas!$B$50*Cenas!W$55,2),0),"")</f>
        <v/>
      </c>
      <c r="AH199" t="b">
        <f t="shared" si="19"/>
        <v>1</v>
      </c>
      <c r="AI199" t="b">
        <f t="shared" si="20"/>
        <v>1</v>
      </c>
      <c r="AJ199" t="e">
        <f>OR(AND(AH199,AI199,#REF!&gt;=0.74*'Daļu izvēle'!J194),NOT(AL199))</f>
        <v>#REF!</v>
      </c>
      <c r="AK199" t="e">
        <f t="shared" si="21"/>
        <v>#REF!</v>
      </c>
      <c r="AL199" t="b">
        <f>AND($A199="x",NOT(ISBLANK('Daļu izvēle'!AI194)))</f>
        <v>0</v>
      </c>
      <c r="AM199" t="b">
        <f t="shared" si="17"/>
        <v>1</v>
      </c>
      <c r="AO199" s="56" t="b">
        <f>AND($A199="x",'Daļu izvēle'!AI194&lt;&gt;"",'Daļu izvēle'!AI194&lt;&gt;0)</f>
        <v>0</v>
      </c>
      <c r="AP199" s="56" t="b">
        <f t="shared" si="22"/>
        <v>0</v>
      </c>
      <c r="AQ199" s="56" t="b">
        <f t="shared" si="23"/>
        <v>1</v>
      </c>
    </row>
    <row r="200" spans="1:43" hidden="1" x14ac:dyDescent="0.3">
      <c r="A200" s="324" t="str">
        <f>SUBSTITUTE('Daļu izvēle'!A195,"0","")</f>
        <v/>
      </c>
      <c r="B200" s="365">
        <f>'Daļu izvēle'!B195</f>
        <v>187</v>
      </c>
      <c r="C200" s="365" t="str">
        <f>'Daļu izvēle'!C195</f>
        <v>Zemgale</v>
      </c>
      <c r="D200" s="366" t="str">
        <f>'Daļu izvēle'!D195</f>
        <v>Engures</v>
      </c>
      <c r="E200" s="511">
        <f>'Daļu izvēle'!AI195</f>
        <v>40</v>
      </c>
      <c r="F200" s="511">
        <f>'Daļu izvēle'!AJ195</f>
        <v>40</v>
      </c>
      <c r="G200" s="131">
        <f>'Daļu izvēle'!AK195</f>
        <v>0</v>
      </c>
      <c r="H200" s="132">
        <f>'Daļu izvēle'!AL195</f>
        <v>0</v>
      </c>
      <c r="I200" s="343"/>
      <c r="J200" s="509">
        <f t="shared" si="18"/>
        <v>0</v>
      </c>
      <c r="K200" s="124" t="str">
        <f>IF($AO200,IF(AND($I200&lt;&gt;"",$I200&lt;&gt;0),ROUND(ROUND($I200,3)*Cenas!$B$50*Cenas!B$55,2),0),"")</f>
        <v/>
      </c>
      <c r="L200" s="124" t="str">
        <f>IF($AO200,IF(AND($I200&lt;&gt;"",$I200&lt;&gt;0),ROUND(ROUND($I200,3)*Cenas!$B$50*Cenas!C$55,2),0),"")</f>
        <v/>
      </c>
      <c r="M200" s="124" t="str">
        <f>IF($AO200,IF(AND($I200&lt;&gt;"",$I200&lt;&gt;0),ROUND(ROUND($I200,3)*Cenas!$B$50*Cenas!D$55,2),0),"")</f>
        <v/>
      </c>
      <c r="N200" s="124" t="str">
        <f>IF($AO200,IF(AND($I200&lt;&gt;"",$I200&lt;&gt;0),ROUND(ROUND($I200,3)*Cenas!$B$50*Cenas!E$55,2),0),"")</f>
        <v/>
      </c>
      <c r="O200" s="124" t="str">
        <f>IF($AO200,IF(AND($I200&lt;&gt;"",$I200&lt;&gt;0),ROUND(ROUND($I200,3)*Cenas!$B$50*Cenas!F$55,2),0),"")</f>
        <v/>
      </c>
      <c r="P200" s="124" t="str">
        <f>IF($AO200,IF(AND($I200&lt;&gt;"",$I200&lt;&gt;0),ROUND(ROUND($I200,3)*Cenas!$B$50*Cenas!G$55,2),0),"")</f>
        <v/>
      </c>
      <c r="Q200" s="124" t="str">
        <f>IF($AO200,IF(AND($I200&lt;&gt;"",$I200&lt;&gt;0),ROUND(ROUND($I200,3)*Cenas!$B$50*Cenas!H$55,2),0),"")</f>
        <v/>
      </c>
      <c r="R200" s="124" t="str">
        <f>IF($AO200,IF(AND($I200&lt;&gt;"",$I200&lt;&gt;0),ROUND(ROUND($I200,3)*Cenas!$B$50*Cenas!I$55,2),0),"")</f>
        <v/>
      </c>
      <c r="S200" s="124" t="str">
        <f>IF($AO200,IF(AND($I200&lt;&gt;"",$I200&lt;&gt;0),ROUND(ROUND($I200,3)*Cenas!$B$50*Cenas!J$55,2),0),"")</f>
        <v/>
      </c>
      <c r="T200" s="124" t="str">
        <f>IF($AO200,IF(AND($I200&lt;&gt;"",$I200&lt;&gt;0),ROUND(ROUND($I200,3)*Cenas!$B$50*Cenas!K$55,2),0),"")</f>
        <v/>
      </c>
      <c r="U200" s="124" t="str">
        <f>IF($AO200,IF(AND($I200&lt;&gt;"",$I200&lt;&gt;0),ROUND(ROUND($I200,3)*Cenas!$B$50*Cenas!L$55,2),0),"")</f>
        <v/>
      </c>
      <c r="V200" s="124" t="str">
        <f>IF($AO200,IF(AND($I200&lt;&gt;"",$I200&lt;&gt;0),ROUND(ROUND($I200,3)*Cenas!$B$50*Cenas!M$55,2),0),"")</f>
        <v/>
      </c>
      <c r="W200" s="124" t="str">
        <f>IF($AO200,IF(AND($I200&lt;&gt;"",$I200&lt;&gt;0),ROUND(ROUND($I200,3)*Cenas!$B$50*Cenas!N$55,2),0),"")</f>
        <v/>
      </c>
      <c r="X200" s="124" t="str">
        <f>IF($AO200,IF(AND($I200&lt;&gt;"",$I200&lt;&gt;0),ROUND(ROUND($I200,3)*Cenas!$B$50*Cenas!O$55,2),0),"")</f>
        <v/>
      </c>
      <c r="Y200" s="124" t="str">
        <f>IF($AO200,IF(AND($I200&lt;&gt;"",$I200&lt;&gt;0),ROUND(ROUND($I200,3)*Cenas!$B$50*Cenas!P$55,2),0),"")</f>
        <v/>
      </c>
      <c r="Z200" s="124" t="str">
        <f>IF($AO200,IF(AND($I200&lt;&gt;"",$I200&lt;&gt;0),ROUND(ROUND($I200,3)*Cenas!$B$50*Cenas!Q$55,2),0),"")</f>
        <v/>
      </c>
      <c r="AA200" s="124" t="str">
        <f>IF($AO200,IF(AND($I200&lt;&gt;"",$I200&lt;&gt;0),ROUND(ROUND($I200,3)*Cenas!$B$50*Cenas!R$55,2),0),"")</f>
        <v/>
      </c>
      <c r="AB200" s="124" t="str">
        <f>IF($AO200,IF(AND($I200&lt;&gt;"",$I200&lt;&gt;0),ROUND(ROUND($I200,3)*Cenas!$B$50*Cenas!S$55,2),0),"")</f>
        <v/>
      </c>
      <c r="AC200" s="124" t="str">
        <f>IF($AO200,IF(AND($I200&lt;&gt;"",$I200&lt;&gt;0),ROUND(ROUND($I200,3)*Cenas!$B$50*Cenas!T$55,2),0),"")</f>
        <v/>
      </c>
      <c r="AD200" s="124" t="str">
        <f>IF($AO200,IF(AND($I200&lt;&gt;"",$I200&lt;&gt;0),ROUND(ROUND($I200,3)*Cenas!$B$50*Cenas!U$55,2),0),"")</f>
        <v/>
      </c>
      <c r="AE200" s="124" t="str">
        <f>IF($AO200,IF(AND($I200&lt;&gt;"",$I200&lt;&gt;0),ROUND(ROUND($I200,3)*Cenas!$B$50*Cenas!V$55,2),0),"")</f>
        <v/>
      </c>
      <c r="AF200" s="147" t="str">
        <f>IF($AO200,IF(AND($I200&lt;&gt;"",$I200&lt;&gt;0),ROUND(ROUND($I200,3)*Cenas!$B$50*Cenas!W$55,2),0),"")</f>
        <v/>
      </c>
      <c r="AH200" t="b">
        <f t="shared" si="19"/>
        <v>1</v>
      </c>
      <c r="AI200" t="b">
        <f t="shared" si="20"/>
        <v>1</v>
      </c>
      <c r="AJ200" t="e">
        <f>OR(AND(AH200,AI200,#REF!&gt;=0.74*'Daļu izvēle'!J195),NOT(AL200))</f>
        <v>#REF!</v>
      </c>
      <c r="AK200" t="e">
        <f t="shared" si="21"/>
        <v>#REF!</v>
      </c>
      <c r="AL200" t="b">
        <f>AND($A200="x",NOT(ISBLANK('Daļu izvēle'!AI195)))</f>
        <v>0</v>
      </c>
      <c r="AM200" t="b">
        <f t="shared" si="17"/>
        <v>1</v>
      </c>
      <c r="AO200" s="56" t="b">
        <f>AND($A200="x",'Daļu izvēle'!AI195&lt;&gt;"",'Daļu izvēle'!AI195&lt;&gt;0)</f>
        <v>0</v>
      </c>
      <c r="AP200" s="56" t="b">
        <f t="shared" si="22"/>
        <v>0</v>
      </c>
      <c r="AQ200" s="56" t="b">
        <f t="shared" si="23"/>
        <v>1</v>
      </c>
    </row>
    <row r="201" spans="1:43" hidden="1" x14ac:dyDescent="0.3">
      <c r="A201" s="324" t="str">
        <f>SUBSTITUTE('Daļu izvēle'!A196,"0","")</f>
        <v/>
      </c>
      <c r="B201" s="365">
        <f>'Daļu izvēle'!B196</f>
        <v>188</v>
      </c>
      <c r="C201" s="365" t="str">
        <f>'Daļu izvēle'!C196</f>
        <v>Zemgale</v>
      </c>
      <c r="D201" s="366" t="str">
        <f>'Daļu izvēle'!D196</f>
        <v>Engures</v>
      </c>
      <c r="E201" s="511">
        <f>'Daļu izvēle'!AI196</f>
        <v>0</v>
      </c>
      <c r="F201" s="511">
        <f>'Daļu izvēle'!AJ196</f>
        <v>0</v>
      </c>
      <c r="G201" s="131">
        <f>'Daļu izvēle'!AK196</f>
        <v>0</v>
      </c>
      <c r="H201" s="132">
        <f>'Daļu izvēle'!AL196</f>
        <v>0</v>
      </c>
      <c r="I201" s="343"/>
      <c r="J201" s="509">
        <f t="shared" si="18"/>
        <v>0</v>
      </c>
      <c r="K201" s="124" t="str">
        <f>IF($AO201,IF(AND($I201&lt;&gt;"",$I201&lt;&gt;0),ROUND(ROUND($I201,3)*Cenas!$B$50*Cenas!B$55,2),0),"")</f>
        <v/>
      </c>
      <c r="L201" s="124" t="str">
        <f>IF($AO201,IF(AND($I201&lt;&gt;"",$I201&lt;&gt;0),ROUND(ROUND($I201,3)*Cenas!$B$50*Cenas!C$55,2),0),"")</f>
        <v/>
      </c>
      <c r="M201" s="124" t="str">
        <f>IF($AO201,IF(AND($I201&lt;&gt;"",$I201&lt;&gt;0),ROUND(ROUND($I201,3)*Cenas!$B$50*Cenas!D$55,2),0),"")</f>
        <v/>
      </c>
      <c r="N201" s="124" t="str">
        <f>IF($AO201,IF(AND($I201&lt;&gt;"",$I201&lt;&gt;0),ROUND(ROUND($I201,3)*Cenas!$B$50*Cenas!E$55,2),0),"")</f>
        <v/>
      </c>
      <c r="O201" s="124" t="str">
        <f>IF($AO201,IF(AND($I201&lt;&gt;"",$I201&lt;&gt;0),ROUND(ROUND($I201,3)*Cenas!$B$50*Cenas!F$55,2),0),"")</f>
        <v/>
      </c>
      <c r="P201" s="124" t="str">
        <f>IF($AO201,IF(AND($I201&lt;&gt;"",$I201&lt;&gt;0),ROUND(ROUND($I201,3)*Cenas!$B$50*Cenas!G$55,2),0),"")</f>
        <v/>
      </c>
      <c r="Q201" s="124" t="str">
        <f>IF($AO201,IF(AND($I201&lt;&gt;"",$I201&lt;&gt;0),ROUND(ROUND($I201,3)*Cenas!$B$50*Cenas!H$55,2),0),"")</f>
        <v/>
      </c>
      <c r="R201" s="124" t="str">
        <f>IF($AO201,IF(AND($I201&lt;&gt;"",$I201&lt;&gt;0),ROUND(ROUND($I201,3)*Cenas!$B$50*Cenas!I$55,2),0),"")</f>
        <v/>
      </c>
      <c r="S201" s="124" t="str">
        <f>IF($AO201,IF(AND($I201&lt;&gt;"",$I201&lt;&gt;0),ROUND(ROUND($I201,3)*Cenas!$B$50*Cenas!J$55,2),0),"")</f>
        <v/>
      </c>
      <c r="T201" s="124" t="str">
        <f>IF($AO201,IF(AND($I201&lt;&gt;"",$I201&lt;&gt;0),ROUND(ROUND($I201,3)*Cenas!$B$50*Cenas!K$55,2),0),"")</f>
        <v/>
      </c>
      <c r="U201" s="124" t="str">
        <f>IF($AO201,IF(AND($I201&lt;&gt;"",$I201&lt;&gt;0),ROUND(ROUND($I201,3)*Cenas!$B$50*Cenas!L$55,2),0),"")</f>
        <v/>
      </c>
      <c r="V201" s="124" t="str">
        <f>IF($AO201,IF(AND($I201&lt;&gt;"",$I201&lt;&gt;0),ROUND(ROUND($I201,3)*Cenas!$B$50*Cenas!M$55,2),0),"")</f>
        <v/>
      </c>
      <c r="W201" s="124" t="str">
        <f>IF($AO201,IF(AND($I201&lt;&gt;"",$I201&lt;&gt;0),ROUND(ROUND($I201,3)*Cenas!$B$50*Cenas!N$55,2),0),"")</f>
        <v/>
      </c>
      <c r="X201" s="124" t="str">
        <f>IF($AO201,IF(AND($I201&lt;&gt;"",$I201&lt;&gt;0),ROUND(ROUND($I201,3)*Cenas!$B$50*Cenas!O$55,2),0),"")</f>
        <v/>
      </c>
      <c r="Y201" s="124" t="str">
        <f>IF($AO201,IF(AND($I201&lt;&gt;"",$I201&lt;&gt;0),ROUND(ROUND($I201,3)*Cenas!$B$50*Cenas!P$55,2),0),"")</f>
        <v/>
      </c>
      <c r="Z201" s="124" t="str">
        <f>IF($AO201,IF(AND($I201&lt;&gt;"",$I201&lt;&gt;0),ROUND(ROUND($I201,3)*Cenas!$B$50*Cenas!Q$55,2),0),"")</f>
        <v/>
      </c>
      <c r="AA201" s="124" t="str">
        <f>IF($AO201,IF(AND($I201&lt;&gt;"",$I201&lt;&gt;0),ROUND(ROUND($I201,3)*Cenas!$B$50*Cenas!R$55,2),0),"")</f>
        <v/>
      </c>
      <c r="AB201" s="124" t="str">
        <f>IF($AO201,IF(AND($I201&lt;&gt;"",$I201&lt;&gt;0),ROUND(ROUND($I201,3)*Cenas!$B$50*Cenas!S$55,2),0),"")</f>
        <v/>
      </c>
      <c r="AC201" s="124" t="str">
        <f>IF($AO201,IF(AND($I201&lt;&gt;"",$I201&lt;&gt;0),ROUND(ROUND($I201,3)*Cenas!$B$50*Cenas!T$55,2),0),"")</f>
        <v/>
      </c>
      <c r="AD201" s="124" t="str">
        <f>IF($AO201,IF(AND($I201&lt;&gt;"",$I201&lt;&gt;0),ROUND(ROUND($I201,3)*Cenas!$B$50*Cenas!U$55,2),0),"")</f>
        <v/>
      </c>
      <c r="AE201" s="124" t="str">
        <f>IF($AO201,IF(AND($I201&lt;&gt;"",$I201&lt;&gt;0),ROUND(ROUND($I201,3)*Cenas!$B$50*Cenas!V$55,2),0),"")</f>
        <v/>
      </c>
      <c r="AF201" s="147" t="str">
        <f>IF($AO201,IF(AND($I201&lt;&gt;"",$I201&lt;&gt;0),ROUND(ROUND($I201,3)*Cenas!$B$50*Cenas!W$55,2),0),"")</f>
        <v/>
      </c>
      <c r="AH201" t="b">
        <f t="shared" si="19"/>
        <v>1</v>
      </c>
      <c r="AI201" t="b">
        <f t="shared" si="20"/>
        <v>1</v>
      </c>
      <c r="AJ201" t="e">
        <f>OR(AND(AH201,AI201,#REF!&gt;=0.74*'Daļu izvēle'!J196),NOT(AL201))</f>
        <v>#REF!</v>
      </c>
      <c r="AK201" t="e">
        <f t="shared" si="21"/>
        <v>#REF!</v>
      </c>
      <c r="AL201" t="b">
        <f>AND($A201="x",NOT(ISBLANK('Daļu izvēle'!AI196)))</f>
        <v>0</v>
      </c>
      <c r="AM201" t="b">
        <f t="shared" si="17"/>
        <v>1</v>
      </c>
      <c r="AO201" s="56" t="b">
        <f>AND($A201="x",'Daļu izvēle'!AI196&lt;&gt;"",'Daļu izvēle'!AI196&lt;&gt;0)</f>
        <v>0</v>
      </c>
      <c r="AP201" s="56" t="b">
        <f t="shared" si="22"/>
        <v>0</v>
      </c>
      <c r="AQ201" s="56" t="b">
        <f t="shared" si="23"/>
        <v>1</v>
      </c>
    </row>
    <row r="202" spans="1:43" hidden="1" x14ac:dyDescent="0.3">
      <c r="A202" s="324" t="str">
        <f>SUBSTITUTE('Daļu izvēle'!A197,"0","")</f>
        <v/>
      </c>
      <c r="B202" s="365">
        <f>'Daļu izvēle'!B197</f>
        <v>189</v>
      </c>
      <c r="C202" s="365" t="str">
        <f>'Daļu izvēle'!C197</f>
        <v>Zemgale</v>
      </c>
      <c r="D202" s="366" t="str">
        <f>'Daļu izvēle'!D197</f>
        <v>Engures</v>
      </c>
      <c r="E202" s="511">
        <f>'Daļu izvēle'!AI197</f>
        <v>0</v>
      </c>
      <c r="F202" s="511">
        <f>'Daļu izvēle'!AJ197</f>
        <v>0</v>
      </c>
      <c r="G202" s="131">
        <f>'Daļu izvēle'!AK197</f>
        <v>0</v>
      </c>
      <c r="H202" s="132">
        <f>'Daļu izvēle'!AL197</f>
        <v>0</v>
      </c>
      <c r="I202" s="343"/>
      <c r="J202" s="509">
        <f t="shared" si="18"/>
        <v>0</v>
      </c>
      <c r="K202" s="124" t="str">
        <f>IF($AO202,IF(AND($I202&lt;&gt;"",$I202&lt;&gt;0),ROUND(ROUND($I202,3)*Cenas!$B$50*Cenas!B$55,2),0),"")</f>
        <v/>
      </c>
      <c r="L202" s="124" t="str">
        <f>IF($AO202,IF(AND($I202&lt;&gt;"",$I202&lt;&gt;0),ROUND(ROUND($I202,3)*Cenas!$B$50*Cenas!C$55,2),0),"")</f>
        <v/>
      </c>
      <c r="M202" s="124" t="str">
        <f>IF($AO202,IF(AND($I202&lt;&gt;"",$I202&lt;&gt;0),ROUND(ROUND($I202,3)*Cenas!$B$50*Cenas!D$55,2),0),"")</f>
        <v/>
      </c>
      <c r="N202" s="124" t="str">
        <f>IF($AO202,IF(AND($I202&lt;&gt;"",$I202&lt;&gt;0),ROUND(ROUND($I202,3)*Cenas!$B$50*Cenas!E$55,2),0),"")</f>
        <v/>
      </c>
      <c r="O202" s="124" t="str">
        <f>IF($AO202,IF(AND($I202&lt;&gt;"",$I202&lt;&gt;0),ROUND(ROUND($I202,3)*Cenas!$B$50*Cenas!F$55,2),0),"")</f>
        <v/>
      </c>
      <c r="P202" s="124" t="str">
        <f>IF($AO202,IF(AND($I202&lt;&gt;"",$I202&lt;&gt;0),ROUND(ROUND($I202,3)*Cenas!$B$50*Cenas!G$55,2),0),"")</f>
        <v/>
      </c>
      <c r="Q202" s="124" t="str">
        <f>IF($AO202,IF(AND($I202&lt;&gt;"",$I202&lt;&gt;0),ROUND(ROUND($I202,3)*Cenas!$B$50*Cenas!H$55,2),0),"")</f>
        <v/>
      </c>
      <c r="R202" s="124" t="str">
        <f>IF($AO202,IF(AND($I202&lt;&gt;"",$I202&lt;&gt;0),ROUND(ROUND($I202,3)*Cenas!$B$50*Cenas!I$55,2),0),"")</f>
        <v/>
      </c>
      <c r="S202" s="124" t="str">
        <f>IF($AO202,IF(AND($I202&lt;&gt;"",$I202&lt;&gt;0),ROUND(ROUND($I202,3)*Cenas!$B$50*Cenas!J$55,2),0),"")</f>
        <v/>
      </c>
      <c r="T202" s="124" t="str">
        <f>IF($AO202,IF(AND($I202&lt;&gt;"",$I202&lt;&gt;0),ROUND(ROUND($I202,3)*Cenas!$B$50*Cenas!K$55,2),0),"")</f>
        <v/>
      </c>
      <c r="U202" s="124" t="str">
        <f>IF($AO202,IF(AND($I202&lt;&gt;"",$I202&lt;&gt;0),ROUND(ROUND($I202,3)*Cenas!$B$50*Cenas!L$55,2),0),"")</f>
        <v/>
      </c>
      <c r="V202" s="124" t="str">
        <f>IF($AO202,IF(AND($I202&lt;&gt;"",$I202&lt;&gt;0),ROUND(ROUND($I202,3)*Cenas!$B$50*Cenas!M$55,2),0),"")</f>
        <v/>
      </c>
      <c r="W202" s="124" t="str">
        <f>IF($AO202,IF(AND($I202&lt;&gt;"",$I202&lt;&gt;0),ROUND(ROUND($I202,3)*Cenas!$B$50*Cenas!N$55,2),0),"")</f>
        <v/>
      </c>
      <c r="X202" s="124" t="str">
        <f>IF($AO202,IF(AND($I202&lt;&gt;"",$I202&lt;&gt;0),ROUND(ROUND($I202,3)*Cenas!$B$50*Cenas!O$55,2),0),"")</f>
        <v/>
      </c>
      <c r="Y202" s="124" t="str">
        <f>IF($AO202,IF(AND($I202&lt;&gt;"",$I202&lt;&gt;0),ROUND(ROUND($I202,3)*Cenas!$B$50*Cenas!P$55,2),0),"")</f>
        <v/>
      </c>
      <c r="Z202" s="124" t="str">
        <f>IF($AO202,IF(AND($I202&lt;&gt;"",$I202&lt;&gt;0),ROUND(ROUND($I202,3)*Cenas!$B$50*Cenas!Q$55,2),0),"")</f>
        <v/>
      </c>
      <c r="AA202" s="124" t="str">
        <f>IF($AO202,IF(AND($I202&lt;&gt;"",$I202&lt;&gt;0),ROUND(ROUND($I202,3)*Cenas!$B$50*Cenas!R$55,2),0),"")</f>
        <v/>
      </c>
      <c r="AB202" s="124" t="str">
        <f>IF($AO202,IF(AND($I202&lt;&gt;"",$I202&lt;&gt;0),ROUND(ROUND($I202,3)*Cenas!$B$50*Cenas!S$55,2),0),"")</f>
        <v/>
      </c>
      <c r="AC202" s="124" t="str">
        <f>IF($AO202,IF(AND($I202&lt;&gt;"",$I202&lt;&gt;0),ROUND(ROUND($I202,3)*Cenas!$B$50*Cenas!T$55,2),0),"")</f>
        <v/>
      </c>
      <c r="AD202" s="124" t="str">
        <f>IF($AO202,IF(AND($I202&lt;&gt;"",$I202&lt;&gt;0),ROUND(ROUND($I202,3)*Cenas!$B$50*Cenas!U$55,2),0),"")</f>
        <v/>
      </c>
      <c r="AE202" s="124" t="str">
        <f>IF($AO202,IF(AND($I202&lt;&gt;"",$I202&lt;&gt;0),ROUND(ROUND($I202,3)*Cenas!$B$50*Cenas!V$55,2),0),"")</f>
        <v/>
      </c>
      <c r="AF202" s="147" t="str">
        <f>IF($AO202,IF(AND($I202&lt;&gt;"",$I202&lt;&gt;0),ROUND(ROUND($I202,3)*Cenas!$B$50*Cenas!W$55,2),0),"")</f>
        <v/>
      </c>
      <c r="AH202" t="b">
        <f t="shared" si="19"/>
        <v>1</v>
      </c>
      <c r="AI202" t="b">
        <f t="shared" si="20"/>
        <v>1</v>
      </c>
      <c r="AJ202" t="e">
        <f>OR(AND(AH202,AI202,#REF!&gt;=0.74*'Daļu izvēle'!J197),NOT(AL202))</f>
        <v>#REF!</v>
      </c>
      <c r="AK202" t="e">
        <f t="shared" si="21"/>
        <v>#REF!</v>
      </c>
      <c r="AL202" t="b">
        <f>AND($A202="x",NOT(ISBLANK('Daļu izvēle'!AI197)))</f>
        <v>0</v>
      </c>
      <c r="AM202" t="b">
        <f t="shared" si="17"/>
        <v>1</v>
      </c>
      <c r="AO202" s="56" t="b">
        <f>AND($A202="x",'Daļu izvēle'!AI197&lt;&gt;"",'Daļu izvēle'!AI197&lt;&gt;0)</f>
        <v>0</v>
      </c>
      <c r="AP202" s="56" t="b">
        <f t="shared" si="22"/>
        <v>0</v>
      </c>
      <c r="AQ202" s="56" t="b">
        <f t="shared" si="23"/>
        <v>1</v>
      </c>
    </row>
    <row r="203" spans="1:43" hidden="1" x14ac:dyDescent="0.3">
      <c r="A203" s="324" t="str">
        <f>SUBSTITUTE('Daļu izvēle'!A198,"0","")</f>
        <v/>
      </c>
      <c r="B203" s="365">
        <f>'Daļu izvēle'!B198</f>
        <v>190</v>
      </c>
      <c r="C203" s="365" t="str">
        <f>'Daļu izvēle'!C198</f>
        <v>Zemgale</v>
      </c>
      <c r="D203" s="366" t="str">
        <f>'Daļu izvēle'!D198</f>
        <v>Engures</v>
      </c>
      <c r="E203" s="511">
        <f>'Daļu izvēle'!AI198</f>
        <v>0</v>
      </c>
      <c r="F203" s="511">
        <f>'Daļu izvēle'!AJ198</f>
        <v>0</v>
      </c>
      <c r="G203" s="131">
        <f>'Daļu izvēle'!AK198</f>
        <v>0</v>
      </c>
      <c r="H203" s="132">
        <f>'Daļu izvēle'!AL198</f>
        <v>0</v>
      </c>
      <c r="I203" s="343"/>
      <c r="J203" s="509">
        <f t="shared" si="18"/>
        <v>0</v>
      </c>
      <c r="K203" s="124" t="str">
        <f>IF($AO203,IF(AND($I203&lt;&gt;"",$I203&lt;&gt;0),ROUND(ROUND($I203,3)*Cenas!$B$50*Cenas!B$55,2),0),"")</f>
        <v/>
      </c>
      <c r="L203" s="124" t="str">
        <f>IF($AO203,IF(AND($I203&lt;&gt;"",$I203&lt;&gt;0),ROUND(ROUND($I203,3)*Cenas!$B$50*Cenas!C$55,2),0),"")</f>
        <v/>
      </c>
      <c r="M203" s="124" t="str">
        <f>IF($AO203,IF(AND($I203&lt;&gt;"",$I203&lt;&gt;0),ROUND(ROUND($I203,3)*Cenas!$B$50*Cenas!D$55,2),0),"")</f>
        <v/>
      </c>
      <c r="N203" s="124" t="str">
        <f>IF($AO203,IF(AND($I203&lt;&gt;"",$I203&lt;&gt;0),ROUND(ROUND($I203,3)*Cenas!$B$50*Cenas!E$55,2),0),"")</f>
        <v/>
      </c>
      <c r="O203" s="124" t="str">
        <f>IF($AO203,IF(AND($I203&lt;&gt;"",$I203&lt;&gt;0),ROUND(ROUND($I203,3)*Cenas!$B$50*Cenas!F$55,2),0),"")</f>
        <v/>
      </c>
      <c r="P203" s="124" t="str">
        <f>IF($AO203,IF(AND($I203&lt;&gt;"",$I203&lt;&gt;0),ROUND(ROUND($I203,3)*Cenas!$B$50*Cenas!G$55,2),0),"")</f>
        <v/>
      </c>
      <c r="Q203" s="124" t="str">
        <f>IF($AO203,IF(AND($I203&lt;&gt;"",$I203&lt;&gt;0),ROUND(ROUND($I203,3)*Cenas!$B$50*Cenas!H$55,2),0),"")</f>
        <v/>
      </c>
      <c r="R203" s="124" t="str">
        <f>IF($AO203,IF(AND($I203&lt;&gt;"",$I203&lt;&gt;0),ROUND(ROUND($I203,3)*Cenas!$B$50*Cenas!I$55,2),0),"")</f>
        <v/>
      </c>
      <c r="S203" s="124" t="str">
        <f>IF($AO203,IF(AND($I203&lt;&gt;"",$I203&lt;&gt;0),ROUND(ROUND($I203,3)*Cenas!$B$50*Cenas!J$55,2),0),"")</f>
        <v/>
      </c>
      <c r="T203" s="124" t="str">
        <f>IF($AO203,IF(AND($I203&lt;&gt;"",$I203&lt;&gt;0),ROUND(ROUND($I203,3)*Cenas!$B$50*Cenas!K$55,2),0),"")</f>
        <v/>
      </c>
      <c r="U203" s="124" t="str">
        <f>IF($AO203,IF(AND($I203&lt;&gt;"",$I203&lt;&gt;0),ROUND(ROUND($I203,3)*Cenas!$B$50*Cenas!L$55,2),0),"")</f>
        <v/>
      </c>
      <c r="V203" s="124" t="str">
        <f>IF($AO203,IF(AND($I203&lt;&gt;"",$I203&lt;&gt;0),ROUND(ROUND($I203,3)*Cenas!$B$50*Cenas!M$55,2),0),"")</f>
        <v/>
      </c>
      <c r="W203" s="124" t="str">
        <f>IF($AO203,IF(AND($I203&lt;&gt;"",$I203&lt;&gt;0),ROUND(ROUND($I203,3)*Cenas!$B$50*Cenas!N$55,2),0),"")</f>
        <v/>
      </c>
      <c r="X203" s="124" t="str">
        <f>IF($AO203,IF(AND($I203&lt;&gt;"",$I203&lt;&gt;0),ROUND(ROUND($I203,3)*Cenas!$B$50*Cenas!O$55,2),0),"")</f>
        <v/>
      </c>
      <c r="Y203" s="124" t="str">
        <f>IF($AO203,IF(AND($I203&lt;&gt;"",$I203&lt;&gt;0),ROUND(ROUND($I203,3)*Cenas!$B$50*Cenas!P$55,2),0),"")</f>
        <v/>
      </c>
      <c r="Z203" s="124" t="str">
        <f>IF($AO203,IF(AND($I203&lt;&gt;"",$I203&lt;&gt;0),ROUND(ROUND($I203,3)*Cenas!$B$50*Cenas!Q$55,2),0),"")</f>
        <v/>
      </c>
      <c r="AA203" s="124" t="str">
        <f>IF($AO203,IF(AND($I203&lt;&gt;"",$I203&lt;&gt;0),ROUND(ROUND($I203,3)*Cenas!$B$50*Cenas!R$55,2),0),"")</f>
        <v/>
      </c>
      <c r="AB203" s="124" t="str">
        <f>IF($AO203,IF(AND($I203&lt;&gt;"",$I203&lt;&gt;0),ROUND(ROUND($I203,3)*Cenas!$B$50*Cenas!S$55,2),0),"")</f>
        <v/>
      </c>
      <c r="AC203" s="124" t="str">
        <f>IF($AO203,IF(AND($I203&lt;&gt;"",$I203&lt;&gt;0),ROUND(ROUND($I203,3)*Cenas!$B$50*Cenas!T$55,2),0),"")</f>
        <v/>
      </c>
      <c r="AD203" s="124" t="str">
        <f>IF($AO203,IF(AND($I203&lt;&gt;"",$I203&lt;&gt;0),ROUND(ROUND($I203,3)*Cenas!$B$50*Cenas!U$55,2),0),"")</f>
        <v/>
      </c>
      <c r="AE203" s="124" t="str">
        <f>IF($AO203,IF(AND($I203&lt;&gt;"",$I203&lt;&gt;0),ROUND(ROUND($I203,3)*Cenas!$B$50*Cenas!V$55,2),0),"")</f>
        <v/>
      </c>
      <c r="AF203" s="147" t="str">
        <f>IF($AO203,IF(AND($I203&lt;&gt;"",$I203&lt;&gt;0),ROUND(ROUND($I203,3)*Cenas!$B$50*Cenas!W$55,2),0),"")</f>
        <v/>
      </c>
      <c r="AH203" t="b">
        <f t="shared" si="19"/>
        <v>1</v>
      </c>
      <c r="AI203" t="b">
        <f t="shared" si="20"/>
        <v>1</v>
      </c>
      <c r="AJ203" t="e">
        <f>OR(AND(AH203,AI203,#REF!&gt;=0.74*'Daļu izvēle'!J198),NOT(AL203))</f>
        <v>#REF!</v>
      </c>
      <c r="AK203" t="e">
        <f t="shared" si="21"/>
        <v>#REF!</v>
      </c>
      <c r="AL203" t="b">
        <f>AND($A203="x",NOT(ISBLANK('Daļu izvēle'!AI198)))</f>
        <v>0</v>
      </c>
      <c r="AM203" t="b">
        <f t="shared" si="17"/>
        <v>1</v>
      </c>
      <c r="AO203" s="56" t="b">
        <f>AND($A203="x",'Daļu izvēle'!AI198&lt;&gt;"",'Daļu izvēle'!AI198&lt;&gt;0)</f>
        <v>0</v>
      </c>
      <c r="AP203" s="56" t="b">
        <f t="shared" si="22"/>
        <v>0</v>
      </c>
      <c r="AQ203" s="56" t="b">
        <f t="shared" si="23"/>
        <v>1</v>
      </c>
    </row>
    <row r="204" spans="1:43" hidden="1" x14ac:dyDescent="0.3">
      <c r="A204" s="324" t="str">
        <f>SUBSTITUTE('Daļu izvēle'!A199,"0","")</f>
        <v/>
      </c>
      <c r="B204" s="365">
        <f>'Daļu izvēle'!B199</f>
        <v>191</v>
      </c>
      <c r="C204" s="365" t="str">
        <f>'Daļu izvēle'!C199</f>
        <v>Zemgale</v>
      </c>
      <c r="D204" s="366" t="str">
        <f>'Daļu izvēle'!D199</f>
        <v>Engures</v>
      </c>
      <c r="E204" s="511">
        <f>'Daļu izvēle'!AI199</f>
        <v>0</v>
      </c>
      <c r="F204" s="511">
        <f>'Daļu izvēle'!AJ199</f>
        <v>0</v>
      </c>
      <c r="G204" s="131">
        <f>'Daļu izvēle'!AK199</f>
        <v>0</v>
      </c>
      <c r="H204" s="132">
        <f>'Daļu izvēle'!AL199</f>
        <v>0</v>
      </c>
      <c r="I204" s="343"/>
      <c r="J204" s="509">
        <f t="shared" si="18"/>
        <v>0</v>
      </c>
      <c r="K204" s="124" t="str">
        <f>IF($AO204,IF(AND($I204&lt;&gt;"",$I204&lt;&gt;0),ROUND(ROUND($I204,3)*Cenas!$B$50*Cenas!B$55,2),0),"")</f>
        <v/>
      </c>
      <c r="L204" s="124" t="str">
        <f>IF($AO204,IF(AND($I204&lt;&gt;"",$I204&lt;&gt;0),ROUND(ROUND($I204,3)*Cenas!$B$50*Cenas!C$55,2),0),"")</f>
        <v/>
      </c>
      <c r="M204" s="124" t="str">
        <f>IF($AO204,IF(AND($I204&lt;&gt;"",$I204&lt;&gt;0),ROUND(ROUND($I204,3)*Cenas!$B$50*Cenas!D$55,2),0),"")</f>
        <v/>
      </c>
      <c r="N204" s="124" t="str">
        <f>IF($AO204,IF(AND($I204&lt;&gt;"",$I204&lt;&gt;0),ROUND(ROUND($I204,3)*Cenas!$B$50*Cenas!E$55,2),0),"")</f>
        <v/>
      </c>
      <c r="O204" s="124" t="str">
        <f>IF($AO204,IF(AND($I204&lt;&gt;"",$I204&lt;&gt;0),ROUND(ROUND($I204,3)*Cenas!$B$50*Cenas!F$55,2),0),"")</f>
        <v/>
      </c>
      <c r="P204" s="124" t="str">
        <f>IF($AO204,IF(AND($I204&lt;&gt;"",$I204&lt;&gt;0),ROUND(ROUND($I204,3)*Cenas!$B$50*Cenas!G$55,2),0),"")</f>
        <v/>
      </c>
      <c r="Q204" s="124" t="str">
        <f>IF($AO204,IF(AND($I204&lt;&gt;"",$I204&lt;&gt;0),ROUND(ROUND($I204,3)*Cenas!$B$50*Cenas!H$55,2),0),"")</f>
        <v/>
      </c>
      <c r="R204" s="124" t="str">
        <f>IF($AO204,IF(AND($I204&lt;&gt;"",$I204&lt;&gt;0),ROUND(ROUND($I204,3)*Cenas!$B$50*Cenas!I$55,2),0),"")</f>
        <v/>
      </c>
      <c r="S204" s="124" t="str">
        <f>IF($AO204,IF(AND($I204&lt;&gt;"",$I204&lt;&gt;0),ROUND(ROUND($I204,3)*Cenas!$B$50*Cenas!J$55,2),0),"")</f>
        <v/>
      </c>
      <c r="T204" s="124" t="str">
        <f>IF($AO204,IF(AND($I204&lt;&gt;"",$I204&lt;&gt;0),ROUND(ROUND($I204,3)*Cenas!$B$50*Cenas!K$55,2),0),"")</f>
        <v/>
      </c>
      <c r="U204" s="124" t="str">
        <f>IF($AO204,IF(AND($I204&lt;&gt;"",$I204&lt;&gt;0),ROUND(ROUND($I204,3)*Cenas!$B$50*Cenas!L$55,2),0),"")</f>
        <v/>
      </c>
      <c r="V204" s="124" t="str">
        <f>IF($AO204,IF(AND($I204&lt;&gt;"",$I204&lt;&gt;0),ROUND(ROUND($I204,3)*Cenas!$B$50*Cenas!M$55,2),0),"")</f>
        <v/>
      </c>
      <c r="W204" s="124" t="str">
        <f>IF($AO204,IF(AND($I204&lt;&gt;"",$I204&lt;&gt;0),ROUND(ROUND($I204,3)*Cenas!$B$50*Cenas!N$55,2),0),"")</f>
        <v/>
      </c>
      <c r="X204" s="124" t="str">
        <f>IF($AO204,IF(AND($I204&lt;&gt;"",$I204&lt;&gt;0),ROUND(ROUND($I204,3)*Cenas!$B$50*Cenas!O$55,2),0),"")</f>
        <v/>
      </c>
      <c r="Y204" s="124" t="str">
        <f>IF($AO204,IF(AND($I204&lt;&gt;"",$I204&lt;&gt;0),ROUND(ROUND($I204,3)*Cenas!$B$50*Cenas!P$55,2),0),"")</f>
        <v/>
      </c>
      <c r="Z204" s="124" t="str">
        <f>IF($AO204,IF(AND($I204&lt;&gt;"",$I204&lt;&gt;0),ROUND(ROUND($I204,3)*Cenas!$B$50*Cenas!Q$55,2),0),"")</f>
        <v/>
      </c>
      <c r="AA204" s="124" t="str">
        <f>IF($AO204,IF(AND($I204&lt;&gt;"",$I204&lt;&gt;0),ROUND(ROUND($I204,3)*Cenas!$B$50*Cenas!R$55,2),0),"")</f>
        <v/>
      </c>
      <c r="AB204" s="124" t="str">
        <f>IF($AO204,IF(AND($I204&lt;&gt;"",$I204&lt;&gt;0),ROUND(ROUND($I204,3)*Cenas!$B$50*Cenas!S$55,2),0),"")</f>
        <v/>
      </c>
      <c r="AC204" s="124" t="str">
        <f>IF($AO204,IF(AND($I204&lt;&gt;"",$I204&lt;&gt;0),ROUND(ROUND($I204,3)*Cenas!$B$50*Cenas!T$55,2),0),"")</f>
        <v/>
      </c>
      <c r="AD204" s="124" t="str">
        <f>IF($AO204,IF(AND($I204&lt;&gt;"",$I204&lt;&gt;0),ROUND(ROUND($I204,3)*Cenas!$B$50*Cenas!U$55,2),0),"")</f>
        <v/>
      </c>
      <c r="AE204" s="124" t="str">
        <f>IF($AO204,IF(AND($I204&lt;&gt;"",$I204&lt;&gt;0),ROUND(ROUND($I204,3)*Cenas!$B$50*Cenas!V$55,2),0),"")</f>
        <v/>
      </c>
      <c r="AF204" s="147" t="str">
        <f>IF($AO204,IF(AND($I204&lt;&gt;"",$I204&lt;&gt;0),ROUND(ROUND($I204,3)*Cenas!$B$50*Cenas!W$55,2),0),"")</f>
        <v/>
      </c>
      <c r="AH204" t="b">
        <f t="shared" si="19"/>
        <v>1</v>
      </c>
      <c r="AI204" t="b">
        <f t="shared" si="20"/>
        <v>1</v>
      </c>
      <c r="AJ204" t="e">
        <f>OR(AND(AH204,AI204,#REF!&gt;=0.74*'Daļu izvēle'!J199),NOT(AL204))</f>
        <v>#REF!</v>
      </c>
      <c r="AK204" t="e">
        <f t="shared" si="21"/>
        <v>#REF!</v>
      </c>
      <c r="AL204" t="b">
        <f>AND($A204="x",NOT(ISBLANK('Daļu izvēle'!AI199)))</f>
        <v>0</v>
      </c>
      <c r="AM204" t="b">
        <f t="shared" si="17"/>
        <v>1</v>
      </c>
      <c r="AO204" s="56" t="b">
        <f>AND($A204="x",'Daļu izvēle'!AI199&lt;&gt;"",'Daļu izvēle'!AI199&lt;&gt;0)</f>
        <v>0</v>
      </c>
      <c r="AP204" s="56" t="b">
        <f t="shared" si="22"/>
        <v>0</v>
      </c>
      <c r="AQ204" s="56" t="b">
        <f t="shared" si="23"/>
        <v>1</v>
      </c>
    </row>
    <row r="205" spans="1:43" hidden="1" x14ac:dyDescent="0.3">
      <c r="A205" s="324" t="str">
        <f>SUBSTITUTE('Daļu izvēle'!A200,"0","")</f>
        <v/>
      </c>
      <c r="B205" s="365">
        <f>'Daļu izvēle'!B200</f>
        <v>192</v>
      </c>
      <c r="C205" s="365" t="str">
        <f>'Daļu izvēle'!C200</f>
        <v>Zemgale</v>
      </c>
      <c r="D205" s="366" t="str">
        <f>'Daļu izvēle'!D200</f>
        <v>Īles</v>
      </c>
      <c r="E205" s="511">
        <f>'Daļu izvēle'!AI200</f>
        <v>0</v>
      </c>
      <c r="F205" s="511">
        <f>'Daļu izvēle'!AJ200</f>
        <v>0</v>
      </c>
      <c r="G205" s="131">
        <f>'Daļu izvēle'!AK200</f>
        <v>0</v>
      </c>
      <c r="H205" s="132">
        <f>'Daļu izvēle'!AL200</f>
        <v>0</v>
      </c>
      <c r="I205" s="343"/>
      <c r="J205" s="509">
        <f t="shared" si="18"/>
        <v>0</v>
      </c>
      <c r="K205" s="124" t="str">
        <f>IF($AO205,IF(AND($I205&lt;&gt;"",$I205&lt;&gt;0),ROUND(ROUND($I205,3)*Cenas!$B$50*Cenas!B$55,2),0),"")</f>
        <v/>
      </c>
      <c r="L205" s="124" t="str">
        <f>IF($AO205,IF(AND($I205&lt;&gt;"",$I205&lt;&gt;0),ROUND(ROUND($I205,3)*Cenas!$B$50*Cenas!C$55,2),0),"")</f>
        <v/>
      </c>
      <c r="M205" s="124" t="str">
        <f>IF($AO205,IF(AND($I205&lt;&gt;"",$I205&lt;&gt;0),ROUND(ROUND($I205,3)*Cenas!$B$50*Cenas!D$55,2),0),"")</f>
        <v/>
      </c>
      <c r="N205" s="124" t="str">
        <f>IF($AO205,IF(AND($I205&lt;&gt;"",$I205&lt;&gt;0),ROUND(ROUND($I205,3)*Cenas!$B$50*Cenas!E$55,2),0),"")</f>
        <v/>
      </c>
      <c r="O205" s="124" t="str">
        <f>IF($AO205,IF(AND($I205&lt;&gt;"",$I205&lt;&gt;0),ROUND(ROUND($I205,3)*Cenas!$B$50*Cenas!F$55,2),0),"")</f>
        <v/>
      </c>
      <c r="P205" s="124" t="str">
        <f>IF($AO205,IF(AND($I205&lt;&gt;"",$I205&lt;&gt;0),ROUND(ROUND($I205,3)*Cenas!$B$50*Cenas!G$55,2),0),"")</f>
        <v/>
      </c>
      <c r="Q205" s="124" t="str">
        <f>IF($AO205,IF(AND($I205&lt;&gt;"",$I205&lt;&gt;0),ROUND(ROUND($I205,3)*Cenas!$B$50*Cenas!H$55,2),0),"")</f>
        <v/>
      </c>
      <c r="R205" s="124" t="str">
        <f>IF($AO205,IF(AND($I205&lt;&gt;"",$I205&lt;&gt;0),ROUND(ROUND($I205,3)*Cenas!$B$50*Cenas!I$55,2),0),"")</f>
        <v/>
      </c>
      <c r="S205" s="124" t="str">
        <f>IF($AO205,IF(AND($I205&lt;&gt;"",$I205&lt;&gt;0),ROUND(ROUND($I205,3)*Cenas!$B$50*Cenas!J$55,2),0),"")</f>
        <v/>
      </c>
      <c r="T205" s="124" t="str">
        <f>IF($AO205,IF(AND($I205&lt;&gt;"",$I205&lt;&gt;0),ROUND(ROUND($I205,3)*Cenas!$B$50*Cenas!K$55,2),0),"")</f>
        <v/>
      </c>
      <c r="U205" s="124" t="str">
        <f>IF($AO205,IF(AND($I205&lt;&gt;"",$I205&lt;&gt;0),ROUND(ROUND($I205,3)*Cenas!$B$50*Cenas!L$55,2),0),"")</f>
        <v/>
      </c>
      <c r="V205" s="124" t="str">
        <f>IF($AO205,IF(AND($I205&lt;&gt;"",$I205&lt;&gt;0),ROUND(ROUND($I205,3)*Cenas!$B$50*Cenas!M$55,2),0),"")</f>
        <v/>
      </c>
      <c r="W205" s="124" t="str">
        <f>IF($AO205,IF(AND($I205&lt;&gt;"",$I205&lt;&gt;0),ROUND(ROUND($I205,3)*Cenas!$B$50*Cenas!N$55,2),0),"")</f>
        <v/>
      </c>
      <c r="X205" s="124" t="str">
        <f>IF($AO205,IF(AND($I205&lt;&gt;"",$I205&lt;&gt;0),ROUND(ROUND($I205,3)*Cenas!$B$50*Cenas!O$55,2),0),"")</f>
        <v/>
      </c>
      <c r="Y205" s="124" t="str">
        <f>IF($AO205,IF(AND($I205&lt;&gt;"",$I205&lt;&gt;0),ROUND(ROUND($I205,3)*Cenas!$B$50*Cenas!P$55,2),0),"")</f>
        <v/>
      </c>
      <c r="Z205" s="124" t="str">
        <f>IF($AO205,IF(AND($I205&lt;&gt;"",$I205&lt;&gt;0),ROUND(ROUND($I205,3)*Cenas!$B$50*Cenas!Q$55,2),0),"")</f>
        <v/>
      </c>
      <c r="AA205" s="124" t="str">
        <f>IF($AO205,IF(AND($I205&lt;&gt;"",$I205&lt;&gt;0),ROUND(ROUND($I205,3)*Cenas!$B$50*Cenas!R$55,2),0),"")</f>
        <v/>
      </c>
      <c r="AB205" s="124" t="str">
        <f>IF($AO205,IF(AND($I205&lt;&gt;"",$I205&lt;&gt;0),ROUND(ROUND($I205,3)*Cenas!$B$50*Cenas!S$55,2),0),"")</f>
        <v/>
      </c>
      <c r="AC205" s="124" t="str">
        <f>IF($AO205,IF(AND($I205&lt;&gt;"",$I205&lt;&gt;0),ROUND(ROUND($I205,3)*Cenas!$B$50*Cenas!T$55,2),0),"")</f>
        <v/>
      </c>
      <c r="AD205" s="124" t="str">
        <f>IF($AO205,IF(AND($I205&lt;&gt;"",$I205&lt;&gt;0),ROUND(ROUND($I205,3)*Cenas!$B$50*Cenas!U$55,2),0),"")</f>
        <v/>
      </c>
      <c r="AE205" s="124" t="str">
        <f>IF($AO205,IF(AND($I205&lt;&gt;"",$I205&lt;&gt;0),ROUND(ROUND($I205,3)*Cenas!$B$50*Cenas!V$55,2),0),"")</f>
        <v/>
      </c>
      <c r="AF205" s="147" t="str">
        <f>IF($AO205,IF(AND($I205&lt;&gt;"",$I205&lt;&gt;0),ROUND(ROUND($I205,3)*Cenas!$B$50*Cenas!W$55,2),0),"")</f>
        <v/>
      </c>
      <c r="AH205" t="b">
        <f t="shared" si="19"/>
        <v>1</v>
      </c>
      <c r="AI205" t="b">
        <f t="shared" si="20"/>
        <v>1</v>
      </c>
      <c r="AJ205" t="e">
        <f>OR(AND(AH205,AI205,#REF!&gt;=0.74*'Daļu izvēle'!J200),NOT(AL205))</f>
        <v>#REF!</v>
      </c>
      <c r="AK205" t="e">
        <f t="shared" si="21"/>
        <v>#REF!</v>
      </c>
      <c r="AL205" t="b">
        <f>AND($A205="x",NOT(ISBLANK('Daļu izvēle'!AI200)))</f>
        <v>0</v>
      </c>
      <c r="AM205" t="b">
        <f t="shared" si="17"/>
        <v>1</v>
      </c>
      <c r="AO205" s="56" t="b">
        <f>AND($A205="x",'Daļu izvēle'!AI200&lt;&gt;"",'Daļu izvēle'!AI200&lt;&gt;0)</f>
        <v>0</v>
      </c>
      <c r="AP205" s="56" t="b">
        <f t="shared" si="22"/>
        <v>0</v>
      </c>
      <c r="AQ205" s="56" t="b">
        <f t="shared" si="23"/>
        <v>1</v>
      </c>
    </row>
    <row r="206" spans="1:43" hidden="1" x14ac:dyDescent="0.3">
      <c r="A206" s="324" t="str">
        <f>SUBSTITUTE('Daļu izvēle'!A201,"0","")</f>
        <v/>
      </c>
      <c r="B206" s="365">
        <f>'Daļu izvēle'!B201</f>
        <v>193</v>
      </c>
      <c r="C206" s="365" t="str">
        <f>'Daļu izvēle'!C201</f>
        <v>Zemgale</v>
      </c>
      <c r="D206" s="366" t="str">
        <f>'Daļu izvēle'!D201</f>
        <v>Īles</v>
      </c>
      <c r="E206" s="511">
        <f>'Daļu izvēle'!AI201</f>
        <v>0</v>
      </c>
      <c r="F206" s="511">
        <f>'Daļu izvēle'!AJ201</f>
        <v>0</v>
      </c>
      <c r="G206" s="131">
        <f>'Daļu izvēle'!AK201</f>
        <v>0</v>
      </c>
      <c r="H206" s="132">
        <f>'Daļu izvēle'!AL201</f>
        <v>0</v>
      </c>
      <c r="I206" s="343"/>
      <c r="J206" s="509">
        <f t="shared" si="18"/>
        <v>0</v>
      </c>
      <c r="K206" s="124" t="str">
        <f>IF($AO206,IF(AND($I206&lt;&gt;"",$I206&lt;&gt;0),ROUND(ROUND($I206,3)*Cenas!$B$50*Cenas!B$55,2),0),"")</f>
        <v/>
      </c>
      <c r="L206" s="124" t="str">
        <f>IF($AO206,IF(AND($I206&lt;&gt;"",$I206&lt;&gt;0),ROUND(ROUND($I206,3)*Cenas!$B$50*Cenas!C$55,2),0),"")</f>
        <v/>
      </c>
      <c r="M206" s="124" t="str">
        <f>IF($AO206,IF(AND($I206&lt;&gt;"",$I206&lt;&gt;0),ROUND(ROUND($I206,3)*Cenas!$B$50*Cenas!D$55,2),0),"")</f>
        <v/>
      </c>
      <c r="N206" s="124" t="str">
        <f>IF($AO206,IF(AND($I206&lt;&gt;"",$I206&lt;&gt;0),ROUND(ROUND($I206,3)*Cenas!$B$50*Cenas!E$55,2),0),"")</f>
        <v/>
      </c>
      <c r="O206" s="124" t="str">
        <f>IF($AO206,IF(AND($I206&lt;&gt;"",$I206&lt;&gt;0),ROUND(ROUND($I206,3)*Cenas!$B$50*Cenas!F$55,2),0),"")</f>
        <v/>
      </c>
      <c r="P206" s="124" t="str">
        <f>IF($AO206,IF(AND($I206&lt;&gt;"",$I206&lt;&gt;0),ROUND(ROUND($I206,3)*Cenas!$B$50*Cenas!G$55,2),0),"")</f>
        <v/>
      </c>
      <c r="Q206" s="124" t="str">
        <f>IF($AO206,IF(AND($I206&lt;&gt;"",$I206&lt;&gt;0),ROUND(ROUND($I206,3)*Cenas!$B$50*Cenas!H$55,2),0),"")</f>
        <v/>
      </c>
      <c r="R206" s="124" t="str">
        <f>IF($AO206,IF(AND($I206&lt;&gt;"",$I206&lt;&gt;0),ROUND(ROUND($I206,3)*Cenas!$B$50*Cenas!I$55,2),0),"")</f>
        <v/>
      </c>
      <c r="S206" s="124" t="str">
        <f>IF($AO206,IF(AND($I206&lt;&gt;"",$I206&lt;&gt;0),ROUND(ROUND($I206,3)*Cenas!$B$50*Cenas!J$55,2),0),"")</f>
        <v/>
      </c>
      <c r="T206" s="124" t="str">
        <f>IF($AO206,IF(AND($I206&lt;&gt;"",$I206&lt;&gt;0),ROUND(ROUND($I206,3)*Cenas!$B$50*Cenas!K$55,2),0),"")</f>
        <v/>
      </c>
      <c r="U206" s="124" t="str">
        <f>IF($AO206,IF(AND($I206&lt;&gt;"",$I206&lt;&gt;0),ROUND(ROUND($I206,3)*Cenas!$B$50*Cenas!L$55,2),0),"")</f>
        <v/>
      </c>
      <c r="V206" s="124" t="str">
        <f>IF($AO206,IF(AND($I206&lt;&gt;"",$I206&lt;&gt;0),ROUND(ROUND($I206,3)*Cenas!$B$50*Cenas!M$55,2),0),"")</f>
        <v/>
      </c>
      <c r="W206" s="124" t="str">
        <f>IF($AO206,IF(AND($I206&lt;&gt;"",$I206&lt;&gt;0),ROUND(ROUND($I206,3)*Cenas!$B$50*Cenas!N$55,2),0),"")</f>
        <v/>
      </c>
      <c r="X206" s="124" t="str">
        <f>IF($AO206,IF(AND($I206&lt;&gt;"",$I206&lt;&gt;0),ROUND(ROUND($I206,3)*Cenas!$B$50*Cenas!O$55,2),0),"")</f>
        <v/>
      </c>
      <c r="Y206" s="124" t="str">
        <f>IF($AO206,IF(AND($I206&lt;&gt;"",$I206&lt;&gt;0),ROUND(ROUND($I206,3)*Cenas!$B$50*Cenas!P$55,2),0),"")</f>
        <v/>
      </c>
      <c r="Z206" s="124" t="str">
        <f>IF($AO206,IF(AND($I206&lt;&gt;"",$I206&lt;&gt;0),ROUND(ROUND($I206,3)*Cenas!$B$50*Cenas!Q$55,2),0),"")</f>
        <v/>
      </c>
      <c r="AA206" s="124" t="str">
        <f>IF($AO206,IF(AND($I206&lt;&gt;"",$I206&lt;&gt;0),ROUND(ROUND($I206,3)*Cenas!$B$50*Cenas!R$55,2),0),"")</f>
        <v/>
      </c>
      <c r="AB206" s="124" t="str">
        <f>IF($AO206,IF(AND($I206&lt;&gt;"",$I206&lt;&gt;0),ROUND(ROUND($I206,3)*Cenas!$B$50*Cenas!S$55,2),0),"")</f>
        <v/>
      </c>
      <c r="AC206" s="124" t="str">
        <f>IF($AO206,IF(AND($I206&lt;&gt;"",$I206&lt;&gt;0),ROUND(ROUND($I206,3)*Cenas!$B$50*Cenas!T$55,2),0),"")</f>
        <v/>
      </c>
      <c r="AD206" s="124" t="str">
        <f>IF($AO206,IF(AND($I206&lt;&gt;"",$I206&lt;&gt;0),ROUND(ROUND($I206,3)*Cenas!$B$50*Cenas!U$55,2),0),"")</f>
        <v/>
      </c>
      <c r="AE206" s="124" t="str">
        <f>IF($AO206,IF(AND($I206&lt;&gt;"",$I206&lt;&gt;0),ROUND(ROUND($I206,3)*Cenas!$B$50*Cenas!V$55,2),0),"")</f>
        <v/>
      </c>
      <c r="AF206" s="147" t="str">
        <f>IF($AO206,IF(AND($I206&lt;&gt;"",$I206&lt;&gt;0),ROUND(ROUND($I206,3)*Cenas!$B$50*Cenas!W$55,2),0),"")</f>
        <v/>
      </c>
      <c r="AH206" t="b">
        <f t="shared" si="19"/>
        <v>1</v>
      </c>
      <c r="AI206" t="b">
        <f t="shared" si="20"/>
        <v>1</v>
      </c>
      <c r="AJ206" t="e">
        <f>OR(AND(AH206,AI206,#REF!&gt;=0.74*'Daļu izvēle'!J201),NOT(AL206))</f>
        <v>#REF!</v>
      </c>
      <c r="AK206" t="e">
        <f t="shared" si="21"/>
        <v>#REF!</v>
      </c>
      <c r="AL206" t="b">
        <f>AND($A206="x",NOT(ISBLANK('Daļu izvēle'!AI201)))</f>
        <v>0</v>
      </c>
      <c r="AM206" t="b">
        <f t="shared" ref="AM206:AM269" si="24">AND(NOT(ISBLANK(K206)),NOT(ISBLANK(T206)))</f>
        <v>1</v>
      </c>
      <c r="AO206" s="56" t="b">
        <f>AND($A206="x",'Daļu izvēle'!AI201&lt;&gt;"",'Daļu izvēle'!AI201&lt;&gt;0)</f>
        <v>0</v>
      </c>
      <c r="AP206" s="56" t="b">
        <f t="shared" si="22"/>
        <v>0</v>
      </c>
      <c r="AQ206" s="56" t="b">
        <f t="shared" si="23"/>
        <v>1</v>
      </c>
    </row>
    <row r="207" spans="1:43" hidden="1" x14ac:dyDescent="0.3">
      <c r="A207" s="324" t="str">
        <f>SUBSTITUTE('Daļu izvēle'!A202,"0","")</f>
        <v/>
      </c>
      <c r="B207" s="365">
        <f>'Daļu izvēle'!B202</f>
        <v>194</v>
      </c>
      <c r="C207" s="365" t="str">
        <f>'Daļu izvēle'!C202</f>
        <v>Zemgale</v>
      </c>
      <c r="D207" s="366" t="str">
        <f>'Daļu izvēle'!D202</f>
        <v>Īles</v>
      </c>
      <c r="E207" s="511">
        <f>'Daļu izvēle'!AI202</f>
        <v>0</v>
      </c>
      <c r="F207" s="511">
        <f>'Daļu izvēle'!AJ202</f>
        <v>0</v>
      </c>
      <c r="G207" s="131">
        <f>'Daļu izvēle'!AK202</f>
        <v>0</v>
      </c>
      <c r="H207" s="132">
        <f>'Daļu izvēle'!AL202</f>
        <v>0</v>
      </c>
      <c r="I207" s="343"/>
      <c r="J207" s="509">
        <f t="shared" ref="J207:J270" si="25">IF(AND(K207&lt;&gt;"",L207&lt;&gt;"",M207&lt;&gt;"",N207&lt;&gt;"",O207&lt;&gt;"",P207&lt;&gt;"",Q207&lt;&gt;"",R207&lt;&gt;"",S207&lt;&gt;"",T207&lt;&gt;"",U207&lt;&gt;"",V207&lt;&gt;"",W207&lt;&gt;"",X207&lt;&gt;"",Y207&lt;&gt;"",Z207&lt;&gt;"",AA207&lt;&gt;"",AB207&lt;&gt;"",AC207&lt;&gt;"",AD207&lt;&gt;"",AE207&lt;&gt;"",AF207&lt;&gt;""),ROUND(AVERAGE(K207:AF207),2),0)</f>
        <v>0</v>
      </c>
      <c r="K207" s="124" t="str">
        <f>IF($AO207,IF(AND($I207&lt;&gt;"",$I207&lt;&gt;0),ROUND(ROUND($I207,3)*Cenas!$B$50*Cenas!B$55,2),0),"")</f>
        <v/>
      </c>
      <c r="L207" s="124" t="str">
        <f>IF($AO207,IF(AND($I207&lt;&gt;"",$I207&lt;&gt;0),ROUND(ROUND($I207,3)*Cenas!$B$50*Cenas!C$55,2),0),"")</f>
        <v/>
      </c>
      <c r="M207" s="124" t="str">
        <f>IF($AO207,IF(AND($I207&lt;&gt;"",$I207&lt;&gt;0),ROUND(ROUND($I207,3)*Cenas!$B$50*Cenas!D$55,2),0),"")</f>
        <v/>
      </c>
      <c r="N207" s="124" t="str">
        <f>IF($AO207,IF(AND($I207&lt;&gt;"",$I207&lt;&gt;0),ROUND(ROUND($I207,3)*Cenas!$B$50*Cenas!E$55,2),0),"")</f>
        <v/>
      </c>
      <c r="O207" s="124" t="str">
        <f>IF($AO207,IF(AND($I207&lt;&gt;"",$I207&lt;&gt;0),ROUND(ROUND($I207,3)*Cenas!$B$50*Cenas!F$55,2),0),"")</f>
        <v/>
      </c>
      <c r="P207" s="124" t="str">
        <f>IF($AO207,IF(AND($I207&lt;&gt;"",$I207&lt;&gt;0),ROUND(ROUND($I207,3)*Cenas!$B$50*Cenas!G$55,2),0),"")</f>
        <v/>
      </c>
      <c r="Q207" s="124" t="str">
        <f>IF($AO207,IF(AND($I207&lt;&gt;"",$I207&lt;&gt;0),ROUND(ROUND($I207,3)*Cenas!$B$50*Cenas!H$55,2),0),"")</f>
        <v/>
      </c>
      <c r="R207" s="124" t="str">
        <f>IF($AO207,IF(AND($I207&lt;&gt;"",$I207&lt;&gt;0),ROUND(ROUND($I207,3)*Cenas!$B$50*Cenas!I$55,2),0),"")</f>
        <v/>
      </c>
      <c r="S207" s="124" t="str">
        <f>IF($AO207,IF(AND($I207&lt;&gt;"",$I207&lt;&gt;0),ROUND(ROUND($I207,3)*Cenas!$B$50*Cenas!J$55,2),0),"")</f>
        <v/>
      </c>
      <c r="T207" s="124" t="str">
        <f>IF($AO207,IF(AND($I207&lt;&gt;"",$I207&lt;&gt;0),ROUND(ROUND($I207,3)*Cenas!$B$50*Cenas!K$55,2),0),"")</f>
        <v/>
      </c>
      <c r="U207" s="124" t="str">
        <f>IF($AO207,IF(AND($I207&lt;&gt;"",$I207&lt;&gt;0),ROUND(ROUND($I207,3)*Cenas!$B$50*Cenas!L$55,2),0),"")</f>
        <v/>
      </c>
      <c r="V207" s="124" t="str">
        <f>IF($AO207,IF(AND($I207&lt;&gt;"",$I207&lt;&gt;0),ROUND(ROUND($I207,3)*Cenas!$B$50*Cenas!M$55,2),0),"")</f>
        <v/>
      </c>
      <c r="W207" s="124" t="str">
        <f>IF($AO207,IF(AND($I207&lt;&gt;"",$I207&lt;&gt;0),ROUND(ROUND($I207,3)*Cenas!$B$50*Cenas!N$55,2),0),"")</f>
        <v/>
      </c>
      <c r="X207" s="124" t="str">
        <f>IF($AO207,IF(AND($I207&lt;&gt;"",$I207&lt;&gt;0),ROUND(ROUND($I207,3)*Cenas!$B$50*Cenas!O$55,2),0),"")</f>
        <v/>
      </c>
      <c r="Y207" s="124" t="str">
        <f>IF($AO207,IF(AND($I207&lt;&gt;"",$I207&lt;&gt;0),ROUND(ROUND($I207,3)*Cenas!$B$50*Cenas!P$55,2),0),"")</f>
        <v/>
      </c>
      <c r="Z207" s="124" t="str">
        <f>IF($AO207,IF(AND($I207&lt;&gt;"",$I207&lt;&gt;0),ROUND(ROUND($I207,3)*Cenas!$B$50*Cenas!Q$55,2),0),"")</f>
        <v/>
      </c>
      <c r="AA207" s="124" t="str">
        <f>IF($AO207,IF(AND($I207&lt;&gt;"",$I207&lt;&gt;0),ROUND(ROUND($I207,3)*Cenas!$B$50*Cenas!R$55,2),0),"")</f>
        <v/>
      </c>
      <c r="AB207" s="124" t="str">
        <f>IF($AO207,IF(AND($I207&lt;&gt;"",$I207&lt;&gt;0),ROUND(ROUND($I207,3)*Cenas!$B$50*Cenas!S$55,2),0),"")</f>
        <v/>
      </c>
      <c r="AC207" s="124" t="str">
        <f>IF($AO207,IF(AND($I207&lt;&gt;"",$I207&lt;&gt;0),ROUND(ROUND($I207,3)*Cenas!$B$50*Cenas!T$55,2),0),"")</f>
        <v/>
      </c>
      <c r="AD207" s="124" t="str">
        <f>IF($AO207,IF(AND($I207&lt;&gt;"",$I207&lt;&gt;0),ROUND(ROUND($I207,3)*Cenas!$B$50*Cenas!U$55,2),0),"")</f>
        <v/>
      </c>
      <c r="AE207" s="124" t="str">
        <f>IF($AO207,IF(AND($I207&lt;&gt;"",$I207&lt;&gt;0),ROUND(ROUND($I207,3)*Cenas!$B$50*Cenas!V$55,2),0),"")</f>
        <v/>
      </c>
      <c r="AF207" s="147" t="str">
        <f>IF($AO207,IF(AND($I207&lt;&gt;"",$I207&lt;&gt;0),ROUND(ROUND($I207,3)*Cenas!$B$50*Cenas!W$55,2),0),"")</f>
        <v/>
      </c>
      <c r="AH207" t="b">
        <f t="shared" ref="AH207:AH270" si="26">OR(NOT(ISBLANK($K207)),NOT(AL207))</f>
        <v>1</v>
      </c>
      <c r="AI207" t="b">
        <f t="shared" ref="AI207:AI270" si="27">OR(NOT(ISBLANK($T207)),NOT(AL207))</f>
        <v>1</v>
      </c>
      <c r="AJ207" t="e">
        <f>OR(AND(AH207,AI207,#REF!&gt;=0.74*'Daļu izvēle'!J202),NOT(AL207))</f>
        <v>#REF!</v>
      </c>
      <c r="AK207" t="e">
        <f t="shared" ref="AK207:AK270" si="28">OR(AND(AH207,AI207,AJ207),NOT(AL207))</f>
        <v>#REF!</v>
      </c>
      <c r="AL207" t="b">
        <f>AND($A207="x",NOT(ISBLANK('Daļu izvēle'!AI202)))</f>
        <v>0</v>
      </c>
      <c r="AM207" t="b">
        <f t="shared" si="24"/>
        <v>1</v>
      </c>
      <c r="AO207" s="56" t="b">
        <f>AND($A207="x",'Daļu izvēle'!AI202&lt;&gt;"",'Daļu izvēle'!AI202&lt;&gt;0)</f>
        <v>0</v>
      </c>
      <c r="AP207" s="56" t="b">
        <f t="shared" ref="AP207:AP270" si="29">AND(AO207=TRUE,I207&lt;&gt;"",I207&lt;&gt;0)</f>
        <v>0</v>
      </c>
      <c r="AQ207" s="56" t="b">
        <f t="shared" ref="AQ207:AQ270" si="30">IF(AO207,AND(AO207,AP207),TRUE)</f>
        <v>1</v>
      </c>
    </row>
    <row r="208" spans="1:43" hidden="1" x14ac:dyDescent="0.3">
      <c r="A208" s="324" t="str">
        <f>SUBSTITUTE('Daļu izvēle'!A203,"0","")</f>
        <v/>
      </c>
      <c r="B208" s="365">
        <f>'Daļu izvēle'!B203</f>
        <v>195</v>
      </c>
      <c r="C208" s="365" t="str">
        <f>'Daļu izvēle'!C203</f>
        <v>Zemgale</v>
      </c>
      <c r="D208" s="366" t="str">
        <f>'Daļu izvēle'!D203</f>
        <v>Īles</v>
      </c>
      <c r="E208" s="511">
        <f>'Daļu izvēle'!AI203</f>
        <v>30</v>
      </c>
      <c r="F208" s="511">
        <f>'Daļu izvēle'!AJ203</f>
        <v>20</v>
      </c>
      <c r="G208" s="131">
        <f>'Daļu izvēle'!AK203</f>
        <v>0</v>
      </c>
      <c r="H208" s="132">
        <f>'Daļu izvēle'!AL203</f>
        <v>0</v>
      </c>
      <c r="I208" s="343"/>
      <c r="J208" s="509">
        <f t="shared" si="25"/>
        <v>0</v>
      </c>
      <c r="K208" s="124" t="str">
        <f>IF($AO208,IF(AND($I208&lt;&gt;"",$I208&lt;&gt;0),ROUND(ROUND($I208,3)*Cenas!$B$50*Cenas!B$55,2),0),"")</f>
        <v/>
      </c>
      <c r="L208" s="124" t="str">
        <f>IF($AO208,IF(AND($I208&lt;&gt;"",$I208&lt;&gt;0),ROUND(ROUND($I208,3)*Cenas!$B$50*Cenas!C$55,2),0),"")</f>
        <v/>
      </c>
      <c r="M208" s="124" t="str">
        <f>IF($AO208,IF(AND($I208&lt;&gt;"",$I208&lt;&gt;0),ROUND(ROUND($I208,3)*Cenas!$B$50*Cenas!D$55,2),0),"")</f>
        <v/>
      </c>
      <c r="N208" s="124" t="str">
        <f>IF($AO208,IF(AND($I208&lt;&gt;"",$I208&lt;&gt;0),ROUND(ROUND($I208,3)*Cenas!$B$50*Cenas!E$55,2),0),"")</f>
        <v/>
      </c>
      <c r="O208" s="124" t="str">
        <f>IF($AO208,IF(AND($I208&lt;&gt;"",$I208&lt;&gt;0),ROUND(ROUND($I208,3)*Cenas!$B$50*Cenas!F$55,2),0),"")</f>
        <v/>
      </c>
      <c r="P208" s="124" t="str">
        <f>IF($AO208,IF(AND($I208&lt;&gt;"",$I208&lt;&gt;0),ROUND(ROUND($I208,3)*Cenas!$B$50*Cenas!G$55,2),0),"")</f>
        <v/>
      </c>
      <c r="Q208" s="124" t="str">
        <f>IF($AO208,IF(AND($I208&lt;&gt;"",$I208&lt;&gt;0),ROUND(ROUND($I208,3)*Cenas!$B$50*Cenas!H$55,2),0),"")</f>
        <v/>
      </c>
      <c r="R208" s="124" t="str">
        <f>IF($AO208,IF(AND($I208&lt;&gt;"",$I208&lt;&gt;0),ROUND(ROUND($I208,3)*Cenas!$B$50*Cenas!I$55,2),0),"")</f>
        <v/>
      </c>
      <c r="S208" s="124" t="str">
        <f>IF($AO208,IF(AND($I208&lt;&gt;"",$I208&lt;&gt;0),ROUND(ROUND($I208,3)*Cenas!$B$50*Cenas!J$55,2),0),"")</f>
        <v/>
      </c>
      <c r="T208" s="124" t="str">
        <f>IF($AO208,IF(AND($I208&lt;&gt;"",$I208&lt;&gt;0),ROUND(ROUND($I208,3)*Cenas!$B$50*Cenas!K$55,2),0),"")</f>
        <v/>
      </c>
      <c r="U208" s="124" t="str">
        <f>IF($AO208,IF(AND($I208&lt;&gt;"",$I208&lt;&gt;0),ROUND(ROUND($I208,3)*Cenas!$B$50*Cenas!L$55,2),0),"")</f>
        <v/>
      </c>
      <c r="V208" s="124" t="str">
        <f>IF($AO208,IF(AND($I208&lt;&gt;"",$I208&lt;&gt;0),ROUND(ROUND($I208,3)*Cenas!$B$50*Cenas!M$55,2),0),"")</f>
        <v/>
      </c>
      <c r="W208" s="124" t="str">
        <f>IF($AO208,IF(AND($I208&lt;&gt;"",$I208&lt;&gt;0),ROUND(ROUND($I208,3)*Cenas!$B$50*Cenas!N$55,2),0),"")</f>
        <v/>
      </c>
      <c r="X208" s="124" t="str">
        <f>IF($AO208,IF(AND($I208&lt;&gt;"",$I208&lt;&gt;0),ROUND(ROUND($I208,3)*Cenas!$B$50*Cenas!O$55,2),0),"")</f>
        <v/>
      </c>
      <c r="Y208" s="124" t="str">
        <f>IF($AO208,IF(AND($I208&lt;&gt;"",$I208&lt;&gt;0),ROUND(ROUND($I208,3)*Cenas!$B$50*Cenas!P$55,2),0),"")</f>
        <v/>
      </c>
      <c r="Z208" s="124" t="str">
        <f>IF($AO208,IF(AND($I208&lt;&gt;"",$I208&lt;&gt;0),ROUND(ROUND($I208,3)*Cenas!$B$50*Cenas!Q$55,2),0),"")</f>
        <v/>
      </c>
      <c r="AA208" s="124" t="str">
        <f>IF($AO208,IF(AND($I208&lt;&gt;"",$I208&lt;&gt;0),ROUND(ROUND($I208,3)*Cenas!$B$50*Cenas!R$55,2),0),"")</f>
        <v/>
      </c>
      <c r="AB208" s="124" t="str">
        <f>IF($AO208,IF(AND($I208&lt;&gt;"",$I208&lt;&gt;0),ROUND(ROUND($I208,3)*Cenas!$B$50*Cenas!S$55,2),0),"")</f>
        <v/>
      </c>
      <c r="AC208" s="124" t="str">
        <f>IF($AO208,IF(AND($I208&lt;&gt;"",$I208&lt;&gt;0),ROUND(ROUND($I208,3)*Cenas!$B$50*Cenas!T$55,2),0),"")</f>
        <v/>
      </c>
      <c r="AD208" s="124" t="str">
        <f>IF($AO208,IF(AND($I208&lt;&gt;"",$I208&lt;&gt;0),ROUND(ROUND($I208,3)*Cenas!$B$50*Cenas!U$55,2),0),"")</f>
        <v/>
      </c>
      <c r="AE208" s="124" t="str">
        <f>IF($AO208,IF(AND($I208&lt;&gt;"",$I208&lt;&gt;0),ROUND(ROUND($I208,3)*Cenas!$B$50*Cenas!V$55,2),0),"")</f>
        <v/>
      </c>
      <c r="AF208" s="147" t="str">
        <f>IF($AO208,IF(AND($I208&lt;&gt;"",$I208&lt;&gt;0),ROUND(ROUND($I208,3)*Cenas!$B$50*Cenas!W$55,2),0),"")</f>
        <v/>
      </c>
      <c r="AH208" t="b">
        <f t="shared" si="26"/>
        <v>1</v>
      </c>
      <c r="AI208" t="b">
        <f t="shared" si="27"/>
        <v>1</v>
      </c>
      <c r="AJ208" t="e">
        <f>OR(AND(AH208,AI208,#REF!&gt;=0.74*'Daļu izvēle'!J203),NOT(AL208))</f>
        <v>#REF!</v>
      </c>
      <c r="AK208" t="e">
        <f t="shared" si="28"/>
        <v>#REF!</v>
      </c>
      <c r="AL208" t="b">
        <f>AND($A208="x",NOT(ISBLANK('Daļu izvēle'!AI203)))</f>
        <v>0</v>
      </c>
      <c r="AM208" t="b">
        <f t="shared" si="24"/>
        <v>1</v>
      </c>
      <c r="AO208" s="56" t="b">
        <f>AND($A208="x",'Daļu izvēle'!AI203&lt;&gt;"",'Daļu izvēle'!AI203&lt;&gt;0)</f>
        <v>0</v>
      </c>
      <c r="AP208" s="56" t="b">
        <f t="shared" si="29"/>
        <v>0</v>
      </c>
      <c r="AQ208" s="56" t="b">
        <f t="shared" si="30"/>
        <v>1</v>
      </c>
    </row>
    <row r="209" spans="1:43" hidden="1" x14ac:dyDescent="0.3">
      <c r="A209" s="324" t="str">
        <f>SUBSTITUTE('Daļu izvēle'!A204,"0","")</f>
        <v/>
      </c>
      <c r="B209" s="365">
        <f>'Daļu izvēle'!B204</f>
        <v>196</v>
      </c>
      <c r="C209" s="365" t="str">
        <f>'Daļu izvēle'!C204</f>
        <v>Zemgale</v>
      </c>
      <c r="D209" s="366" t="str">
        <f>'Daļu izvēle'!D204</f>
        <v>Īles</v>
      </c>
      <c r="E209" s="511">
        <f>'Daļu izvēle'!AI204</f>
        <v>0</v>
      </c>
      <c r="F209" s="511">
        <f>'Daļu izvēle'!AJ204</f>
        <v>0</v>
      </c>
      <c r="G209" s="131">
        <f>'Daļu izvēle'!AK204</f>
        <v>0</v>
      </c>
      <c r="H209" s="132">
        <f>'Daļu izvēle'!AL204</f>
        <v>0</v>
      </c>
      <c r="I209" s="343"/>
      <c r="J209" s="509">
        <f t="shared" si="25"/>
        <v>0</v>
      </c>
      <c r="K209" s="124" t="str">
        <f>IF($AO209,IF(AND($I209&lt;&gt;"",$I209&lt;&gt;0),ROUND(ROUND($I209,3)*Cenas!$B$50*Cenas!B$55,2),0),"")</f>
        <v/>
      </c>
      <c r="L209" s="124" t="str">
        <f>IF($AO209,IF(AND($I209&lt;&gt;"",$I209&lt;&gt;0),ROUND(ROUND($I209,3)*Cenas!$B$50*Cenas!C$55,2),0),"")</f>
        <v/>
      </c>
      <c r="M209" s="124" t="str">
        <f>IF($AO209,IF(AND($I209&lt;&gt;"",$I209&lt;&gt;0),ROUND(ROUND($I209,3)*Cenas!$B$50*Cenas!D$55,2),0),"")</f>
        <v/>
      </c>
      <c r="N209" s="124" t="str">
        <f>IF($AO209,IF(AND($I209&lt;&gt;"",$I209&lt;&gt;0),ROUND(ROUND($I209,3)*Cenas!$B$50*Cenas!E$55,2),0),"")</f>
        <v/>
      </c>
      <c r="O209" s="124" t="str">
        <f>IF($AO209,IF(AND($I209&lt;&gt;"",$I209&lt;&gt;0),ROUND(ROUND($I209,3)*Cenas!$B$50*Cenas!F$55,2),0),"")</f>
        <v/>
      </c>
      <c r="P209" s="124" t="str">
        <f>IF($AO209,IF(AND($I209&lt;&gt;"",$I209&lt;&gt;0),ROUND(ROUND($I209,3)*Cenas!$B$50*Cenas!G$55,2),0),"")</f>
        <v/>
      </c>
      <c r="Q209" s="124" t="str">
        <f>IF($AO209,IF(AND($I209&lt;&gt;"",$I209&lt;&gt;0),ROUND(ROUND($I209,3)*Cenas!$B$50*Cenas!H$55,2),0),"")</f>
        <v/>
      </c>
      <c r="R209" s="124" t="str">
        <f>IF($AO209,IF(AND($I209&lt;&gt;"",$I209&lt;&gt;0),ROUND(ROUND($I209,3)*Cenas!$B$50*Cenas!I$55,2),0),"")</f>
        <v/>
      </c>
      <c r="S209" s="124" t="str">
        <f>IF($AO209,IF(AND($I209&lt;&gt;"",$I209&lt;&gt;0),ROUND(ROUND($I209,3)*Cenas!$B$50*Cenas!J$55,2),0),"")</f>
        <v/>
      </c>
      <c r="T209" s="124" t="str">
        <f>IF($AO209,IF(AND($I209&lt;&gt;"",$I209&lt;&gt;0),ROUND(ROUND($I209,3)*Cenas!$B$50*Cenas!K$55,2),0),"")</f>
        <v/>
      </c>
      <c r="U209" s="124" t="str">
        <f>IF($AO209,IF(AND($I209&lt;&gt;"",$I209&lt;&gt;0),ROUND(ROUND($I209,3)*Cenas!$B$50*Cenas!L$55,2),0),"")</f>
        <v/>
      </c>
      <c r="V209" s="124" t="str">
        <f>IF($AO209,IF(AND($I209&lt;&gt;"",$I209&lt;&gt;0),ROUND(ROUND($I209,3)*Cenas!$B$50*Cenas!M$55,2),0),"")</f>
        <v/>
      </c>
      <c r="W209" s="124" t="str">
        <f>IF($AO209,IF(AND($I209&lt;&gt;"",$I209&lt;&gt;0),ROUND(ROUND($I209,3)*Cenas!$B$50*Cenas!N$55,2),0),"")</f>
        <v/>
      </c>
      <c r="X209" s="124" t="str">
        <f>IF($AO209,IF(AND($I209&lt;&gt;"",$I209&lt;&gt;0),ROUND(ROUND($I209,3)*Cenas!$B$50*Cenas!O$55,2),0),"")</f>
        <v/>
      </c>
      <c r="Y209" s="124" t="str">
        <f>IF($AO209,IF(AND($I209&lt;&gt;"",$I209&lt;&gt;0),ROUND(ROUND($I209,3)*Cenas!$B$50*Cenas!P$55,2),0),"")</f>
        <v/>
      </c>
      <c r="Z209" s="124" t="str">
        <f>IF($AO209,IF(AND($I209&lt;&gt;"",$I209&lt;&gt;0),ROUND(ROUND($I209,3)*Cenas!$B$50*Cenas!Q$55,2),0),"")</f>
        <v/>
      </c>
      <c r="AA209" s="124" t="str">
        <f>IF($AO209,IF(AND($I209&lt;&gt;"",$I209&lt;&gt;0),ROUND(ROUND($I209,3)*Cenas!$B$50*Cenas!R$55,2),0),"")</f>
        <v/>
      </c>
      <c r="AB209" s="124" t="str">
        <f>IF($AO209,IF(AND($I209&lt;&gt;"",$I209&lt;&gt;0),ROUND(ROUND($I209,3)*Cenas!$B$50*Cenas!S$55,2),0),"")</f>
        <v/>
      </c>
      <c r="AC209" s="124" t="str">
        <f>IF($AO209,IF(AND($I209&lt;&gt;"",$I209&lt;&gt;0),ROUND(ROUND($I209,3)*Cenas!$B$50*Cenas!T$55,2),0),"")</f>
        <v/>
      </c>
      <c r="AD209" s="124" t="str">
        <f>IF($AO209,IF(AND($I209&lt;&gt;"",$I209&lt;&gt;0),ROUND(ROUND($I209,3)*Cenas!$B$50*Cenas!U$55,2),0),"")</f>
        <v/>
      </c>
      <c r="AE209" s="124" t="str">
        <f>IF($AO209,IF(AND($I209&lt;&gt;"",$I209&lt;&gt;0),ROUND(ROUND($I209,3)*Cenas!$B$50*Cenas!V$55,2),0),"")</f>
        <v/>
      </c>
      <c r="AF209" s="147" t="str">
        <f>IF($AO209,IF(AND($I209&lt;&gt;"",$I209&lt;&gt;0),ROUND(ROUND($I209,3)*Cenas!$B$50*Cenas!W$55,2),0),"")</f>
        <v/>
      </c>
      <c r="AH209" t="b">
        <f t="shared" si="26"/>
        <v>1</v>
      </c>
      <c r="AI209" t="b">
        <f t="shared" si="27"/>
        <v>1</v>
      </c>
      <c r="AJ209" t="e">
        <f>OR(AND(AH209,AI209,#REF!&gt;=0.74*'Daļu izvēle'!J204),NOT(AL209))</f>
        <v>#REF!</v>
      </c>
      <c r="AK209" t="e">
        <f t="shared" si="28"/>
        <v>#REF!</v>
      </c>
      <c r="AL209" t="b">
        <f>AND($A209="x",NOT(ISBLANK('Daļu izvēle'!AI204)))</f>
        <v>0</v>
      </c>
      <c r="AM209" t="b">
        <f t="shared" si="24"/>
        <v>1</v>
      </c>
      <c r="AO209" s="56" t="b">
        <f>AND($A209="x",'Daļu izvēle'!AI204&lt;&gt;"",'Daļu izvēle'!AI204&lt;&gt;0)</f>
        <v>0</v>
      </c>
      <c r="AP209" s="56" t="b">
        <f t="shared" si="29"/>
        <v>0</v>
      </c>
      <c r="AQ209" s="56" t="b">
        <f t="shared" si="30"/>
        <v>1</v>
      </c>
    </row>
    <row r="210" spans="1:43" hidden="1" x14ac:dyDescent="0.3">
      <c r="A210" s="324" t="str">
        <f>SUBSTITUTE('Daļu izvēle'!A205,"0","")</f>
        <v/>
      </c>
      <c r="B210" s="365">
        <f>'Daļu izvēle'!B205</f>
        <v>197</v>
      </c>
      <c r="C210" s="365" t="str">
        <f>'Daļu izvēle'!C205</f>
        <v>Zemgale</v>
      </c>
      <c r="D210" s="366" t="str">
        <f>'Daļu izvēle'!D205</f>
        <v>Kandavas</v>
      </c>
      <c r="E210" s="511">
        <f>'Daļu izvēle'!AI205</f>
        <v>40</v>
      </c>
      <c r="F210" s="511">
        <f>'Daļu izvēle'!AJ205</f>
        <v>40</v>
      </c>
      <c r="G210" s="131">
        <f>'Daļu izvēle'!AK205</f>
        <v>0</v>
      </c>
      <c r="H210" s="132">
        <f>'Daļu izvēle'!AL205</f>
        <v>0</v>
      </c>
      <c r="I210" s="343"/>
      <c r="J210" s="509">
        <f t="shared" si="25"/>
        <v>0</v>
      </c>
      <c r="K210" s="124" t="str">
        <f>IF($AO210,IF(AND($I210&lt;&gt;"",$I210&lt;&gt;0),ROUND(ROUND($I210,3)*Cenas!$B$50*Cenas!B$55,2),0),"")</f>
        <v/>
      </c>
      <c r="L210" s="124" t="str">
        <f>IF($AO210,IF(AND($I210&lt;&gt;"",$I210&lt;&gt;0),ROUND(ROUND($I210,3)*Cenas!$B$50*Cenas!C$55,2),0),"")</f>
        <v/>
      </c>
      <c r="M210" s="124" t="str">
        <f>IF($AO210,IF(AND($I210&lt;&gt;"",$I210&lt;&gt;0),ROUND(ROUND($I210,3)*Cenas!$B$50*Cenas!D$55,2),0),"")</f>
        <v/>
      </c>
      <c r="N210" s="124" t="str">
        <f>IF($AO210,IF(AND($I210&lt;&gt;"",$I210&lt;&gt;0),ROUND(ROUND($I210,3)*Cenas!$B$50*Cenas!E$55,2),0),"")</f>
        <v/>
      </c>
      <c r="O210" s="124" t="str">
        <f>IF($AO210,IF(AND($I210&lt;&gt;"",$I210&lt;&gt;0),ROUND(ROUND($I210,3)*Cenas!$B$50*Cenas!F$55,2),0),"")</f>
        <v/>
      </c>
      <c r="P210" s="124" t="str">
        <f>IF($AO210,IF(AND($I210&lt;&gt;"",$I210&lt;&gt;0),ROUND(ROUND($I210,3)*Cenas!$B$50*Cenas!G$55,2),0),"")</f>
        <v/>
      </c>
      <c r="Q210" s="124" t="str">
        <f>IF($AO210,IF(AND($I210&lt;&gt;"",$I210&lt;&gt;0),ROUND(ROUND($I210,3)*Cenas!$B$50*Cenas!H$55,2),0),"")</f>
        <v/>
      </c>
      <c r="R210" s="124" t="str">
        <f>IF($AO210,IF(AND($I210&lt;&gt;"",$I210&lt;&gt;0),ROUND(ROUND($I210,3)*Cenas!$B$50*Cenas!I$55,2),0),"")</f>
        <v/>
      </c>
      <c r="S210" s="124" t="str">
        <f>IF($AO210,IF(AND($I210&lt;&gt;"",$I210&lt;&gt;0),ROUND(ROUND($I210,3)*Cenas!$B$50*Cenas!J$55,2),0),"")</f>
        <v/>
      </c>
      <c r="T210" s="124" t="str">
        <f>IF($AO210,IF(AND($I210&lt;&gt;"",$I210&lt;&gt;0),ROUND(ROUND($I210,3)*Cenas!$B$50*Cenas!K$55,2),0),"")</f>
        <v/>
      </c>
      <c r="U210" s="124" t="str">
        <f>IF($AO210,IF(AND($I210&lt;&gt;"",$I210&lt;&gt;0),ROUND(ROUND($I210,3)*Cenas!$B$50*Cenas!L$55,2),0),"")</f>
        <v/>
      </c>
      <c r="V210" s="124" t="str">
        <f>IF($AO210,IF(AND($I210&lt;&gt;"",$I210&lt;&gt;0),ROUND(ROUND($I210,3)*Cenas!$B$50*Cenas!M$55,2),0),"")</f>
        <v/>
      </c>
      <c r="W210" s="124" t="str">
        <f>IF($AO210,IF(AND($I210&lt;&gt;"",$I210&lt;&gt;0),ROUND(ROUND($I210,3)*Cenas!$B$50*Cenas!N$55,2),0),"")</f>
        <v/>
      </c>
      <c r="X210" s="124" t="str">
        <f>IF($AO210,IF(AND($I210&lt;&gt;"",$I210&lt;&gt;0),ROUND(ROUND($I210,3)*Cenas!$B$50*Cenas!O$55,2),0),"")</f>
        <v/>
      </c>
      <c r="Y210" s="124" t="str">
        <f>IF($AO210,IF(AND($I210&lt;&gt;"",$I210&lt;&gt;0),ROUND(ROUND($I210,3)*Cenas!$B$50*Cenas!P$55,2),0),"")</f>
        <v/>
      </c>
      <c r="Z210" s="124" t="str">
        <f>IF($AO210,IF(AND($I210&lt;&gt;"",$I210&lt;&gt;0),ROUND(ROUND($I210,3)*Cenas!$B$50*Cenas!Q$55,2),0),"")</f>
        <v/>
      </c>
      <c r="AA210" s="124" t="str">
        <f>IF($AO210,IF(AND($I210&lt;&gt;"",$I210&lt;&gt;0),ROUND(ROUND($I210,3)*Cenas!$B$50*Cenas!R$55,2),0),"")</f>
        <v/>
      </c>
      <c r="AB210" s="124" t="str">
        <f>IF($AO210,IF(AND($I210&lt;&gt;"",$I210&lt;&gt;0),ROUND(ROUND($I210,3)*Cenas!$B$50*Cenas!S$55,2),0),"")</f>
        <v/>
      </c>
      <c r="AC210" s="124" t="str">
        <f>IF($AO210,IF(AND($I210&lt;&gt;"",$I210&lt;&gt;0),ROUND(ROUND($I210,3)*Cenas!$B$50*Cenas!T$55,2),0),"")</f>
        <v/>
      </c>
      <c r="AD210" s="124" t="str">
        <f>IF($AO210,IF(AND($I210&lt;&gt;"",$I210&lt;&gt;0),ROUND(ROUND($I210,3)*Cenas!$B$50*Cenas!U$55,2),0),"")</f>
        <v/>
      </c>
      <c r="AE210" s="124" t="str">
        <f>IF($AO210,IF(AND($I210&lt;&gt;"",$I210&lt;&gt;0),ROUND(ROUND($I210,3)*Cenas!$B$50*Cenas!V$55,2),0),"")</f>
        <v/>
      </c>
      <c r="AF210" s="147" t="str">
        <f>IF($AO210,IF(AND($I210&lt;&gt;"",$I210&lt;&gt;0),ROUND(ROUND($I210,3)*Cenas!$B$50*Cenas!W$55,2),0),"")</f>
        <v/>
      </c>
      <c r="AH210" t="b">
        <f t="shared" si="26"/>
        <v>1</v>
      </c>
      <c r="AI210" t="b">
        <f t="shared" si="27"/>
        <v>1</v>
      </c>
      <c r="AJ210" t="e">
        <f>OR(AND(AH210,AI210,#REF!&gt;=0.74*'Daļu izvēle'!J205),NOT(AL210))</f>
        <v>#REF!</v>
      </c>
      <c r="AK210" t="e">
        <f t="shared" si="28"/>
        <v>#REF!</v>
      </c>
      <c r="AL210" t="b">
        <f>AND($A210="x",NOT(ISBLANK('Daļu izvēle'!AI205)))</f>
        <v>0</v>
      </c>
      <c r="AM210" t="b">
        <f t="shared" si="24"/>
        <v>1</v>
      </c>
      <c r="AO210" s="56" t="b">
        <f>AND($A210="x",'Daļu izvēle'!AI205&lt;&gt;"",'Daļu izvēle'!AI205&lt;&gt;0)</f>
        <v>0</v>
      </c>
      <c r="AP210" s="56" t="b">
        <f t="shared" si="29"/>
        <v>0</v>
      </c>
      <c r="AQ210" s="56" t="b">
        <f t="shared" si="30"/>
        <v>1</v>
      </c>
    </row>
    <row r="211" spans="1:43" hidden="1" x14ac:dyDescent="0.3">
      <c r="A211" s="324" t="str">
        <f>SUBSTITUTE('Daļu izvēle'!A206,"0","")</f>
        <v/>
      </c>
      <c r="B211" s="365">
        <f>'Daļu izvēle'!B206</f>
        <v>198</v>
      </c>
      <c r="C211" s="365" t="str">
        <f>'Daļu izvēle'!C206</f>
        <v>Zemgale</v>
      </c>
      <c r="D211" s="366" t="str">
        <f>'Daļu izvēle'!D206</f>
        <v>Kandavas</v>
      </c>
      <c r="E211" s="511">
        <f>'Daļu izvēle'!AI206</f>
        <v>0</v>
      </c>
      <c r="F211" s="511">
        <f>'Daļu izvēle'!AJ206</f>
        <v>0</v>
      </c>
      <c r="G211" s="131">
        <f>'Daļu izvēle'!AK206</f>
        <v>0</v>
      </c>
      <c r="H211" s="132">
        <f>'Daļu izvēle'!AL206</f>
        <v>0</v>
      </c>
      <c r="I211" s="343"/>
      <c r="J211" s="509">
        <f t="shared" si="25"/>
        <v>0</v>
      </c>
      <c r="K211" s="124" t="str">
        <f>IF($AO211,IF(AND($I211&lt;&gt;"",$I211&lt;&gt;0),ROUND(ROUND($I211,3)*Cenas!$B$50*Cenas!B$55,2),0),"")</f>
        <v/>
      </c>
      <c r="L211" s="124" t="str">
        <f>IF($AO211,IF(AND($I211&lt;&gt;"",$I211&lt;&gt;0),ROUND(ROUND($I211,3)*Cenas!$B$50*Cenas!C$55,2),0),"")</f>
        <v/>
      </c>
      <c r="M211" s="124" t="str">
        <f>IF($AO211,IF(AND($I211&lt;&gt;"",$I211&lt;&gt;0),ROUND(ROUND($I211,3)*Cenas!$B$50*Cenas!D$55,2),0),"")</f>
        <v/>
      </c>
      <c r="N211" s="124" t="str">
        <f>IF($AO211,IF(AND($I211&lt;&gt;"",$I211&lt;&gt;0),ROUND(ROUND($I211,3)*Cenas!$B$50*Cenas!E$55,2),0),"")</f>
        <v/>
      </c>
      <c r="O211" s="124" t="str">
        <f>IF($AO211,IF(AND($I211&lt;&gt;"",$I211&lt;&gt;0),ROUND(ROUND($I211,3)*Cenas!$B$50*Cenas!F$55,2),0),"")</f>
        <v/>
      </c>
      <c r="P211" s="124" t="str">
        <f>IF($AO211,IF(AND($I211&lt;&gt;"",$I211&lt;&gt;0),ROUND(ROUND($I211,3)*Cenas!$B$50*Cenas!G$55,2),0),"")</f>
        <v/>
      </c>
      <c r="Q211" s="124" t="str">
        <f>IF($AO211,IF(AND($I211&lt;&gt;"",$I211&lt;&gt;0),ROUND(ROUND($I211,3)*Cenas!$B$50*Cenas!H$55,2),0),"")</f>
        <v/>
      </c>
      <c r="R211" s="124" t="str">
        <f>IF($AO211,IF(AND($I211&lt;&gt;"",$I211&lt;&gt;0),ROUND(ROUND($I211,3)*Cenas!$B$50*Cenas!I$55,2),0),"")</f>
        <v/>
      </c>
      <c r="S211" s="124" t="str">
        <f>IF($AO211,IF(AND($I211&lt;&gt;"",$I211&lt;&gt;0),ROUND(ROUND($I211,3)*Cenas!$B$50*Cenas!J$55,2),0),"")</f>
        <v/>
      </c>
      <c r="T211" s="124" t="str">
        <f>IF($AO211,IF(AND($I211&lt;&gt;"",$I211&lt;&gt;0),ROUND(ROUND($I211,3)*Cenas!$B$50*Cenas!K$55,2),0),"")</f>
        <v/>
      </c>
      <c r="U211" s="124" t="str">
        <f>IF($AO211,IF(AND($I211&lt;&gt;"",$I211&lt;&gt;0),ROUND(ROUND($I211,3)*Cenas!$B$50*Cenas!L$55,2),0),"")</f>
        <v/>
      </c>
      <c r="V211" s="124" t="str">
        <f>IF($AO211,IF(AND($I211&lt;&gt;"",$I211&lt;&gt;0),ROUND(ROUND($I211,3)*Cenas!$B$50*Cenas!M$55,2),0),"")</f>
        <v/>
      </c>
      <c r="W211" s="124" t="str">
        <f>IF($AO211,IF(AND($I211&lt;&gt;"",$I211&lt;&gt;0),ROUND(ROUND($I211,3)*Cenas!$B$50*Cenas!N$55,2),0),"")</f>
        <v/>
      </c>
      <c r="X211" s="124" t="str">
        <f>IF($AO211,IF(AND($I211&lt;&gt;"",$I211&lt;&gt;0),ROUND(ROUND($I211,3)*Cenas!$B$50*Cenas!O$55,2),0),"")</f>
        <v/>
      </c>
      <c r="Y211" s="124" t="str">
        <f>IF($AO211,IF(AND($I211&lt;&gt;"",$I211&lt;&gt;0),ROUND(ROUND($I211,3)*Cenas!$B$50*Cenas!P$55,2),0),"")</f>
        <v/>
      </c>
      <c r="Z211" s="124" t="str">
        <f>IF($AO211,IF(AND($I211&lt;&gt;"",$I211&lt;&gt;0),ROUND(ROUND($I211,3)*Cenas!$B$50*Cenas!Q$55,2),0),"")</f>
        <v/>
      </c>
      <c r="AA211" s="124" t="str">
        <f>IF($AO211,IF(AND($I211&lt;&gt;"",$I211&lt;&gt;0),ROUND(ROUND($I211,3)*Cenas!$B$50*Cenas!R$55,2),0),"")</f>
        <v/>
      </c>
      <c r="AB211" s="124" t="str">
        <f>IF($AO211,IF(AND($I211&lt;&gt;"",$I211&lt;&gt;0),ROUND(ROUND($I211,3)*Cenas!$B$50*Cenas!S$55,2),0),"")</f>
        <v/>
      </c>
      <c r="AC211" s="124" t="str">
        <f>IF($AO211,IF(AND($I211&lt;&gt;"",$I211&lt;&gt;0),ROUND(ROUND($I211,3)*Cenas!$B$50*Cenas!T$55,2),0),"")</f>
        <v/>
      </c>
      <c r="AD211" s="124" t="str">
        <f>IF($AO211,IF(AND($I211&lt;&gt;"",$I211&lt;&gt;0),ROUND(ROUND($I211,3)*Cenas!$B$50*Cenas!U$55,2),0),"")</f>
        <v/>
      </c>
      <c r="AE211" s="124" t="str">
        <f>IF($AO211,IF(AND($I211&lt;&gt;"",$I211&lt;&gt;0),ROUND(ROUND($I211,3)*Cenas!$B$50*Cenas!V$55,2),0),"")</f>
        <v/>
      </c>
      <c r="AF211" s="147" t="str">
        <f>IF($AO211,IF(AND($I211&lt;&gt;"",$I211&lt;&gt;0),ROUND(ROUND($I211,3)*Cenas!$B$50*Cenas!W$55,2),0),"")</f>
        <v/>
      </c>
      <c r="AH211" t="b">
        <f t="shared" si="26"/>
        <v>1</v>
      </c>
      <c r="AI211" t="b">
        <f t="shared" si="27"/>
        <v>1</v>
      </c>
      <c r="AJ211" t="e">
        <f>OR(AND(AH211,AI211,#REF!&gt;=0.74*'Daļu izvēle'!J206),NOT(AL211))</f>
        <v>#REF!</v>
      </c>
      <c r="AK211" t="e">
        <f t="shared" si="28"/>
        <v>#REF!</v>
      </c>
      <c r="AL211" t="b">
        <f>AND($A211="x",NOT(ISBLANK('Daļu izvēle'!AI206)))</f>
        <v>0</v>
      </c>
      <c r="AM211" t="b">
        <f t="shared" si="24"/>
        <v>1</v>
      </c>
      <c r="AO211" s="56" t="b">
        <f>AND($A211="x",'Daļu izvēle'!AI206&lt;&gt;"",'Daļu izvēle'!AI206&lt;&gt;0)</f>
        <v>0</v>
      </c>
      <c r="AP211" s="56" t="b">
        <f t="shared" si="29"/>
        <v>0</v>
      </c>
      <c r="AQ211" s="56" t="b">
        <f t="shared" si="30"/>
        <v>1</v>
      </c>
    </row>
    <row r="212" spans="1:43" hidden="1" x14ac:dyDescent="0.3">
      <c r="A212" s="324" t="str">
        <f>SUBSTITUTE('Daļu izvēle'!A207,"0","")</f>
        <v/>
      </c>
      <c r="B212" s="365">
        <f>'Daļu izvēle'!B207</f>
        <v>199</v>
      </c>
      <c r="C212" s="365" t="str">
        <f>'Daļu izvēle'!C207</f>
        <v>Zemgale</v>
      </c>
      <c r="D212" s="366" t="str">
        <f>'Daļu izvēle'!D207</f>
        <v>Kandavas</v>
      </c>
      <c r="E212" s="511">
        <f>'Daļu izvēle'!AI207</f>
        <v>0</v>
      </c>
      <c r="F212" s="511">
        <f>'Daļu izvēle'!AJ207</f>
        <v>0</v>
      </c>
      <c r="G212" s="131">
        <f>'Daļu izvēle'!AK207</f>
        <v>0</v>
      </c>
      <c r="H212" s="132">
        <f>'Daļu izvēle'!AL207</f>
        <v>0</v>
      </c>
      <c r="I212" s="343"/>
      <c r="J212" s="509">
        <f t="shared" si="25"/>
        <v>0</v>
      </c>
      <c r="K212" s="124" t="str">
        <f>IF($AO212,IF(AND($I212&lt;&gt;"",$I212&lt;&gt;0),ROUND(ROUND($I212,3)*Cenas!$B$50*Cenas!B$55,2),0),"")</f>
        <v/>
      </c>
      <c r="L212" s="124" t="str">
        <f>IF($AO212,IF(AND($I212&lt;&gt;"",$I212&lt;&gt;0),ROUND(ROUND($I212,3)*Cenas!$B$50*Cenas!C$55,2),0),"")</f>
        <v/>
      </c>
      <c r="M212" s="124" t="str">
        <f>IF($AO212,IF(AND($I212&lt;&gt;"",$I212&lt;&gt;0),ROUND(ROUND($I212,3)*Cenas!$B$50*Cenas!D$55,2),0),"")</f>
        <v/>
      </c>
      <c r="N212" s="124" t="str">
        <f>IF($AO212,IF(AND($I212&lt;&gt;"",$I212&lt;&gt;0),ROUND(ROUND($I212,3)*Cenas!$B$50*Cenas!E$55,2),0),"")</f>
        <v/>
      </c>
      <c r="O212" s="124" t="str">
        <f>IF($AO212,IF(AND($I212&lt;&gt;"",$I212&lt;&gt;0),ROUND(ROUND($I212,3)*Cenas!$B$50*Cenas!F$55,2),0),"")</f>
        <v/>
      </c>
      <c r="P212" s="124" t="str">
        <f>IF($AO212,IF(AND($I212&lt;&gt;"",$I212&lt;&gt;0),ROUND(ROUND($I212,3)*Cenas!$B$50*Cenas!G$55,2),0),"")</f>
        <v/>
      </c>
      <c r="Q212" s="124" t="str">
        <f>IF($AO212,IF(AND($I212&lt;&gt;"",$I212&lt;&gt;0),ROUND(ROUND($I212,3)*Cenas!$B$50*Cenas!H$55,2),0),"")</f>
        <v/>
      </c>
      <c r="R212" s="124" t="str">
        <f>IF($AO212,IF(AND($I212&lt;&gt;"",$I212&lt;&gt;0),ROUND(ROUND($I212,3)*Cenas!$B$50*Cenas!I$55,2),0),"")</f>
        <v/>
      </c>
      <c r="S212" s="124" t="str">
        <f>IF($AO212,IF(AND($I212&lt;&gt;"",$I212&lt;&gt;0),ROUND(ROUND($I212,3)*Cenas!$B$50*Cenas!J$55,2),0),"")</f>
        <v/>
      </c>
      <c r="T212" s="124" t="str">
        <f>IF($AO212,IF(AND($I212&lt;&gt;"",$I212&lt;&gt;0),ROUND(ROUND($I212,3)*Cenas!$B$50*Cenas!K$55,2),0),"")</f>
        <v/>
      </c>
      <c r="U212" s="124" t="str">
        <f>IF($AO212,IF(AND($I212&lt;&gt;"",$I212&lt;&gt;0),ROUND(ROUND($I212,3)*Cenas!$B$50*Cenas!L$55,2),0),"")</f>
        <v/>
      </c>
      <c r="V212" s="124" t="str">
        <f>IF($AO212,IF(AND($I212&lt;&gt;"",$I212&lt;&gt;0),ROUND(ROUND($I212,3)*Cenas!$B$50*Cenas!M$55,2),0),"")</f>
        <v/>
      </c>
      <c r="W212" s="124" t="str">
        <f>IF($AO212,IF(AND($I212&lt;&gt;"",$I212&lt;&gt;0),ROUND(ROUND($I212,3)*Cenas!$B$50*Cenas!N$55,2),0),"")</f>
        <v/>
      </c>
      <c r="X212" s="124" t="str">
        <f>IF($AO212,IF(AND($I212&lt;&gt;"",$I212&lt;&gt;0),ROUND(ROUND($I212,3)*Cenas!$B$50*Cenas!O$55,2),0),"")</f>
        <v/>
      </c>
      <c r="Y212" s="124" t="str">
        <f>IF($AO212,IF(AND($I212&lt;&gt;"",$I212&lt;&gt;0),ROUND(ROUND($I212,3)*Cenas!$B$50*Cenas!P$55,2),0),"")</f>
        <v/>
      </c>
      <c r="Z212" s="124" t="str">
        <f>IF($AO212,IF(AND($I212&lt;&gt;"",$I212&lt;&gt;0),ROUND(ROUND($I212,3)*Cenas!$B$50*Cenas!Q$55,2),0),"")</f>
        <v/>
      </c>
      <c r="AA212" s="124" t="str">
        <f>IF($AO212,IF(AND($I212&lt;&gt;"",$I212&lt;&gt;0),ROUND(ROUND($I212,3)*Cenas!$B$50*Cenas!R$55,2),0),"")</f>
        <v/>
      </c>
      <c r="AB212" s="124" t="str">
        <f>IF($AO212,IF(AND($I212&lt;&gt;"",$I212&lt;&gt;0),ROUND(ROUND($I212,3)*Cenas!$B$50*Cenas!S$55,2),0),"")</f>
        <v/>
      </c>
      <c r="AC212" s="124" t="str">
        <f>IF($AO212,IF(AND($I212&lt;&gt;"",$I212&lt;&gt;0),ROUND(ROUND($I212,3)*Cenas!$B$50*Cenas!T$55,2),0),"")</f>
        <v/>
      </c>
      <c r="AD212" s="124" t="str">
        <f>IF($AO212,IF(AND($I212&lt;&gt;"",$I212&lt;&gt;0),ROUND(ROUND($I212,3)*Cenas!$B$50*Cenas!U$55,2),0),"")</f>
        <v/>
      </c>
      <c r="AE212" s="124" t="str">
        <f>IF($AO212,IF(AND($I212&lt;&gt;"",$I212&lt;&gt;0),ROUND(ROUND($I212,3)*Cenas!$B$50*Cenas!V$55,2),0),"")</f>
        <v/>
      </c>
      <c r="AF212" s="147" t="str">
        <f>IF($AO212,IF(AND($I212&lt;&gt;"",$I212&lt;&gt;0),ROUND(ROUND($I212,3)*Cenas!$B$50*Cenas!W$55,2),0),"")</f>
        <v/>
      </c>
      <c r="AH212" t="b">
        <f t="shared" si="26"/>
        <v>1</v>
      </c>
      <c r="AI212" t="b">
        <f t="shared" si="27"/>
        <v>1</v>
      </c>
      <c r="AJ212" t="e">
        <f>OR(AND(AH212,AI212,#REF!&gt;=0.74*'Daļu izvēle'!J207),NOT(AL212))</f>
        <v>#REF!</v>
      </c>
      <c r="AK212" t="e">
        <f t="shared" si="28"/>
        <v>#REF!</v>
      </c>
      <c r="AL212" t="b">
        <f>AND($A212="x",NOT(ISBLANK('Daļu izvēle'!AI207)))</f>
        <v>0</v>
      </c>
      <c r="AM212" t="b">
        <f t="shared" si="24"/>
        <v>1</v>
      </c>
      <c r="AO212" s="56" t="b">
        <f>AND($A212="x",'Daļu izvēle'!AI207&lt;&gt;"",'Daļu izvēle'!AI207&lt;&gt;0)</f>
        <v>0</v>
      </c>
      <c r="AP212" s="56" t="b">
        <f t="shared" si="29"/>
        <v>0</v>
      </c>
      <c r="AQ212" s="56" t="b">
        <f t="shared" si="30"/>
        <v>1</v>
      </c>
    </row>
    <row r="213" spans="1:43" hidden="1" x14ac:dyDescent="0.3">
      <c r="A213" s="324" t="str">
        <f>SUBSTITUTE('Daļu izvēle'!A208,"0","")</f>
        <v/>
      </c>
      <c r="B213" s="365">
        <f>'Daļu izvēle'!B208</f>
        <v>200</v>
      </c>
      <c r="C213" s="365" t="str">
        <f>'Daļu izvēle'!C208</f>
        <v>Zemgale</v>
      </c>
      <c r="D213" s="366" t="str">
        <f>'Daļu izvēle'!D208</f>
        <v>Kandavas</v>
      </c>
      <c r="E213" s="511">
        <f>'Daļu izvēle'!AI208</f>
        <v>0</v>
      </c>
      <c r="F213" s="511">
        <f>'Daļu izvēle'!AJ208</f>
        <v>0</v>
      </c>
      <c r="G213" s="131">
        <f>'Daļu izvēle'!AK208</f>
        <v>0</v>
      </c>
      <c r="H213" s="132">
        <f>'Daļu izvēle'!AL208</f>
        <v>0</v>
      </c>
      <c r="I213" s="343"/>
      <c r="J213" s="509">
        <f t="shared" si="25"/>
        <v>0</v>
      </c>
      <c r="K213" s="124" t="str">
        <f>IF($AO213,IF(AND($I213&lt;&gt;"",$I213&lt;&gt;0),ROUND(ROUND($I213,3)*Cenas!$B$50*Cenas!B$55,2),0),"")</f>
        <v/>
      </c>
      <c r="L213" s="124" t="str">
        <f>IF($AO213,IF(AND($I213&lt;&gt;"",$I213&lt;&gt;0),ROUND(ROUND($I213,3)*Cenas!$B$50*Cenas!C$55,2),0),"")</f>
        <v/>
      </c>
      <c r="M213" s="124" t="str">
        <f>IF($AO213,IF(AND($I213&lt;&gt;"",$I213&lt;&gt;0),ROUND(ROUND($I213,3)*Cenas!$B$50*Cenas!D$55,2),0),"")</f>
        <v/>
      </c>
      <c r="N213" s="124" t="str">
        <f>IF($AO213,IF(AND($I213&lt;&gt;"",$I213&lt;&gt;0),ROUND(ROUND($I213,3)*Cenas!$B$50*Cenas!E$55,2),0),"")</f>
        <v/>
      </c>
      <c r="O213" s="124" t="str">
        <f>IF($AO213,IF(AND($I213&lt;&gt;"",$I213&lt;&gt;0),ROUND(ROUND($I213,3)*Cenas!$B$50*Cenas!F$55,2),0),"")</f>
        <v/>
      </c>
      <c r="P213" s="124" t="str">
        <f>IF($AO213,IF(AND($I213&lt;&gt;"",$I213&lt;&gt;0),ROUND(ROUND($I213,3)*Cenas!$B$50*Cenas!G$55,2),0),"")</f>
        <v/>
      </c>
      <c r="Q213" s="124" t="str">
        <f>IF($AO213,IF(AND($I213&lt;&gt;"",$I213&lt;&gt;0),ROUND(ROUND($I213,3)*Cenas!$B$50*Cenas!H$55,2),0),"")</f>
        <v/>
      </c>
      <c r="R213" s="124" t="str">
        <f>IF($AO213,IF(AND($I213&lt;&gt;"",$I213&lt;&gt;0),ROUND(ROUND($I213,3)*Cenas!$B$50*Cenas!I$55,2),0),"")</f>
        <v/>
      </c>
      <c r="S213" s="124" t="str">
        <f>IF($AO213,IF(AND($I213&lt;&gt;"",$I213&lt;&gt;0),ROUND(ROUND($I213,3)*Cenas!$B$50*Cenas!J$55,2),0),"")</f>
        <v/>
      </c>
      <c r="T213" s="124" t="str">
        <f>IF($AO213,IF(AND($I213&lt;&gt;"",$I213&lt;&gt;0),ROUND(ROUND($I213,3)*Cenas!$B$50*Cenas!K$55,2),0),"")</f>
        <v/>
      </c>
      <c r="U213" s="124" t="str">
        <f>IF($AO213,IF(AND($I213&lt;&gt;"",$I213&lt;&gt;0),ROUND(ROUND($I213,3)*Cenas!$B$50*Cenas!L$55,2),0),"")</f>
        <v/>
      </c>
      <c r="V213" s="124" t="str">
        <f>IF($AO213,IF(AND($I213&lt;&gt;"",$I213&lt;&gt;0),ROUND(ROUND($I213,3)*Cenas!$B$50*Cenas!M$55,2),0),"")</f>
        <v/>
      </c>
      <c r="W213" s="124" t="str">
        <f>IF($AO213,IF(AND($I213&lt;&gt;"",$I213&lt;&gt;0),ROUND(ROUND($I213,3)*Cenas!$B$50*Cenas!N$55,2),0),"")</f>
        <v/>
      </c>
      <c r="X213" s="124" t="str">
        <f>IF($AO213,IF(AND($I213&lt;&gt;"",$I213&lt;&gt;0),ROUND(ROUND($I213,3)*Cenas!$B$50*Cenas!O$55,2),0),"")</f>
        <v/>
      </c>
      <c r="Y213" s="124" t="str">
        <f>IF($AO213,IF(AND($I213&lt;&gt;"",$I213&lt;&gt;0),ROUND(ROUND($I213,3)*Cenas!$B$50*Cenas!P$55,2),0),"")</f>
        <v/>
      </c>
      <c r="Z213" s="124" t="str">
        <f>IF($AO213,IF(AND($I213&lt;&gt;"",$I213&lt;&gt;0),ROUND(ROUND($I213,3)*Cenas!$B$50*Cenas!Q$55,2),0),"")</f>
        <v/>
      </c>
      <c r="AA213" s="124" t="str">
        <f>IF($AO213,IF(AND($I213&lt;&gt;"",$I213&lt;&gt;0),ROUND(ROUND($I213,3)*Cenas!$B$50*Cenas!R$55,2),0),"")</f>
        <v/>
      </c>
      <c r="AB213" s="124" t="str">
        <f>IF($AO213,IF(AND($I213&lt;&gt;"",$I213&lt;&gt;0),ROUND(ROUND($I213,3)*Cenas!$B$50*Cenas!S$55,2),0),"")</f>
        <v/>
      </c>
      <c r="AC213" s="124" t="str">
        <f>IF($AO213,IF(AND($I213&lt;&gt;"",$I213&lt;&gt;0),ROUND(ROUND($I213,3)*Cenas!$B$50*Cenas!T$55,2),0),"")</f>
        <v/>
      </c>
      <c r="AD213" s="124" t="str">
        <f>IF($AO213,IF(AND($I213&lt;&gt;"",$I213&lt;&gt;0),ROUND(ROUND($I213,3)*Cenas!$B$50*Cenas!U$55,2),0),"")</f>
        <v/>
      </c>
      <c r="AE213" s="124" t="str">
        <f>IF($AO213,IF(AND($I213&lt;&gt;"",$I213&lt;&gt;0),ROUND(ROUND($I213,3)*Cenas!$B$50*Cenas!V$55,2),0),"")</f>
        <v/>
      </c>
      <c r="AF213" s="147" t="str">
        <f>IF($AO213,IF(AND($I213&lt;&gt;"",$I213&lt;&gt;0),ROUND(ROUND($I213,3)*Cenas!$B$50*Cenas!W$55,2),0),"")</f>
        <v/>
      </c>
      <c r="AH213" t="b">
        <f t="shared" si="26"/>
        <v>1</v>
      </c>
      <c r="AI213" t="b">
        <f t="shared" si="27"/>
        <v>1</v>
      </c>
      <c r="AJ213" t="e">
        <f>OR(AND(AH213,AI213,#REF!&gt;=0.74*'Daļu izvēle'!J208),NOT(AL213))</f>
        <v>#REF!</v>
      </c>
      <c r="AK213" t="e">
        <f t="shared" si="28"/>
        <v>#REF!</v>
      </c>
      <c r="AL213" t="b">
        <f>AND($A213="x",NOT(ISBLANK('Daļu izvēle'!AI208)))</f>
        <v>0</v>
      </c>
      <c r="AM213" t="b">
        <f t="shared" si="24"/>
        <v>1</v>
      </c>
      <c r="AO213" s="56" t="b">
        <f>AND($A213="x",'Daļu izvēle'!AI208&lt;&gt;"",'Daļu izvēle'!AI208&lt;&gt;0)</f>
        <v>0</v>
      </c>
      <c r="AP213" s="56" t="b">
        <f t="shared" si="29"/>
        <v>0</v>
      </c>
      <c r="AQ213" s="56" t="b">
        <f t="shared" si="30"/>
        <v>1</v>
      </c>
    </row>
    <row r="214" spans="1:43" hidden="1" x14ac:dyDescent="0.3">
      <c r="A214" s="324" t="str">
        <f>SUBSTITUTE('Daļu izvēle'!A209,"0","")</f>
        <v/>
      </c>
      <c r="B214" s="365">
        <f>'Daļu izvēle'!B209</f>
        <v>201</v>
      </c>
      <c r="C214" s="365" t="str">
        <f>'Daļu izvēle'!C209</f>
        <v>Zemgale</v>
      </c>
      <c r="D214" s="366" t="str">
        <f>'Daļu izvēle'!D209</f>
        <v>Kandavas</v>
      </c>
      <c r="E214" s="511">
        <f>'Daļu izvēle'!AI209</f>
        <v>0</v>
      </c>
      <c r="F214" s="511">
        <f>'Daļu izvēle'!AJ209</f>
        <v>0</v>
      </c>
      <c r="G214" s="131">
        <f>'Daļu izvēle'!AK209</f>
        <v>0</v>
      </c>
      <c r="H214" s="132">
        <f>'Daļu izvēle'!AL209</f>
        <v>0</v>
      </c>
      <c r="I214" s="343"/>
      <c r="J214" s="509">
        <f t="shared" si="25"/>
        <v>0</v>
      </c>
      <c r="K214" s="124" t="str">
        <f>IF($AO214,IF(AND($I214&lt;&gt;"",$I214&lt;&gt;0),ROUND(ROUND($I214,3)*Cenas!$B$50*Cenas!B$55,2),0),"")</f>
        <v/>
      </c>
      <c r="L214" s="124" t="str">
        <f>IF($AO214,IF(AND($I214&lt;&gt;"",$I214&lt;&gt;0),ROUND(ROUND($I214,3)*Cenas!$B$50*Cenas!C$55,2),0),"")</f>
        <v/>
      </c>
      <c r="M214" s="124" t="str">
        <f>IF($AO214,IF(AND($I214&lt;&gt;"",$I214&lt;&gt;0),ROUND(ROUND($I214,3)*Cenas!$B$50*Cenas!D$55,2),0),"")</f>
        <v/>
      </c>
      <c r="N214" s="124" t="str">
        <f>IF($AO214,IF(AND($I214&lt;&gt;"",$I214&lt;&gt;0),ROUND(ROUND($I214,3)*Cenas!$B$50*Cenas!E$55,2),0),"")</f>
        <v/>
      </c>
      <c r="O214" s="124" t="str">
        <f>IF($AO214,IF(AND($I214&lt;&gt;"",$I214&lt;&gt;0),ROUND(ROUND($I214,3)*Cenas!$B$50*Cenas!F$55,2),0),"")</f>
        <v/>
      </c>
      <c r="P214" s="124" t="str">
        <f>IF($AO214,IF(AND($I214&lt;&gt;"",$I214&lt;&gt;0),ROUND(ROUND($I214,3)*Cenas!$B$50*Cenas!G$55,2),0),"")</f>
        <v/>
      </c>
      <c r="Q214" s="124" t="str">
        <f>IF($AO214,IF(AND($I214&lt;&gt;"",$I214&lt;&gt;0),ROUND(ROUND($I214,3)*Cenas!$B$50*Cenas!H$55,2),0),"")</f>
        <v/>
      </c>
      <c r="R214" s="124" t="str">
        <f>IF($AO214,IF(AND($I214&lt;&gt;"",$I214&lt;&gt;0),ROUND(ROUND($I214,3)*Cenas!$B$50*Cenas!I$55,2),0),"")</f>
        <v/>
      </c>
      <c r="S214" s="124" t="str">
        <f>IF($AO214,IF(AND($I214&lt;&gt;"",$I214&lt;&gt;0),ROUND(ROUND($I214,3)*Cenas!$B$50*Cenas!J$55,2),0),"")</f>
        <v/>
      </c>
      <c r="T214" s="124" t="str">
        <f>IF($AO214,IF(AND($I214&lt;&gt;"",$I214&lt;&gt;0),ROUND(ROUND($I214,3)*Cenas!$B$50*Cenas!K$55,2),0),"")</f>
        <v/>
      </c>
      <c r="U214" s="124" t="str">
        <f>IF($AO214,IF(AND($I214&lt;&gt;"",$I214&lt;&gt;0),ROUND(ROUND($I214,3)*Cenas!$B$50*Cenas!L$55,2),0),"")</f>
        <v/>
      </c>
      <c r="V214" s="124" t="str">
        <f>IF($AO214,IF(AND($I214&lt;&gt;"",$I214&lt;&gt;0),ROUND(ROUND($I214,3)*Cenas!$B$50*Cenas!M$55,2),0),"")</f>
        <v/>
      </c>
      <c r="W214" s="124" t="str">
        <f>IF($AO214,IF(AND($I214&lt;&gt;"",$I214&lt;&gt;0),ROUND(ROUND($I214,3)*Cenas!$B$50*Cenas!N$55,2),0),"")</f>
        <v/>
      </c>
      <c r="X214" s="124" t="str">
        <f>IF($AO214,IF(AND($I214&lt;&gt;"",$I214&lt;&gt;0),ROUND(ROUND($I214,3)*Cenas!$B$50*Cenas!O$55,2),0),"")</f>
        <v/>
      </c>
      <c r="Y214" s="124" t="str">
        <f>IF($AO214,IF(AND($I214&lt;&gt;"",$I214&lt;&gt;0),ROUND(ROUND($I214,3)*Cenas!$B$50*Cenas!P$55,2),0),"")</f>
        <v/>
      </c>
      <c r="Z214" s="124" t="str">
        <f>IF($AO214,IF(AND($I214&lt;&gt;"",$I214&lt;&gt;0),ROUND(ROUND($I214,3)*Cenas!$B$50*Cenas!Q$55,2),0),"")</f>
        <v/>
      </c>
      <c r="AA214" s="124" t="str">
        <f>IF($AO214,IF(AND($I214&lt;&gt;"",$I214&lt;&gt;0),ROUND(ROUND($I214,3)*Cenas!$B$50*Cenas!R$55,2),0),"")</f>
        <v/>
      </c>
      <c r="AB214" s="124" t="str">
        <f>IF($AO214,IF(AND($I214&lt;&gt;"",$I214&lt;&gt;0),ROUND(ROUND($I214,3)*Cenas!$B$50*Cenas!S$55,2),0),"")</f>
        <v/>
      </c>
      <c r="AC214" s="124" t="str">
        <f>IF($AO214,IF(AND($I214&lt;&gt;"",$I214&lt;&gt;0),ROUND(ROUND($I214,3)*Cenas!$B$50*Cenas!T$55,2),0),"")</f>
        <v/>
      </c>
      <c r="AD214" s="124" t="str">
        <f>IF($AO214,IF(AND($I214&lt;&gt;"",$I214&lt;&gt;0),ROUND(ROUND($I214,3)*Cenas!$B$50*Cenas!U$55,2),0),"")</f>
        <v/>
      </c>
      <c r="AE214" s="124" t="str">
        <f>IF($AO214,IF(AND($I214&lt;&gt;"",$I214&lt;&gt;0),ROUND(ROUND($I214,3)*Cenas!$B$50*Cenas!V$55,2),0),"")</f>
        <v/>
      </c>
      <c r="AF214" s="147" t="str">
        <f>IF($AO214,IF(AND($I214&lt;&gt;"",$I214&lt;&gt;0),ROUND(ROUND($I214,3)*Cenas!$B$50*Cenas!W$55,2),0),"")</f>
        <v/>
      </c>
      <c r="AH214" t="b">
        <f t="shared" si="26"/>
        <v>1</v>
      </c>
      <c r="AI214" t="b">
        <f t="shared" si="27"/>
        <v>1</v>
      </c>
      <c r="AJ214" t="e">
        <f>OR(AND(AH214,AI214,#REF!&gt;=0.74*'Daļu izvēle'!J209),NOT(AL214))</f>
        <v>#REF!</v>
      </c>
      <c r="AK214" t="e">
        <f t="shared" si="28"/>
        <v>#REF!</v>
      </c>
      <c r="AL214" t="b">
        <f>AND($A214="x",NOT(ISBLANK('Daļu izvēle'!AI209)))</f>
        <v>0</v>
      </c>
      <c r="AM214" t="b">
        <f t="shared" si="24"/>
        <v>1</v>
      </c>
      <c r="AO214" s="56" t="b">
        <f>AND($A214="x",'Daļu izvēle'!AI209&lt;&gt;"",'Daļu izvēle'!AI209&lt;&gt;0)</f>
        <v>0</v>
      </c>
      <c r="AP214" s="56" t="b">
        <f t="shared" si="29"/>
        <v>0</v>
      </c>
      <c r="AQ214" s="56" t="b">
        <f t="shared" si="30"/>
        <v>1</v>
      </c>
    </row>
    <row r="215" spans="1:43" hidden="1" x14ac:dyDescent="0.3">
      <c r="A215" s="324" t="str">
        <f>SUBSTITUTE('Daļu izvēle'!A210,"0","")</f>
        <v/>
      </c>
      <c r="B215" s="365">
        <f>'Daļu izvēle'!B210</f>
        <v>202</v>
      </c>
      <c r="C215" s="365" t="str">
        <f>'Daļu izvēle'!C210</f>
        <v>Zemgale</v>
      </c>
      <c r="D215" s="366" t="str">
        <f>'Daļu izvēle'!D210</f>
        <v>Kandavas</v>
      </c>
      <c r="E215" s="511">
        <f>'Daļu izvēle'!AI210</f>
        <v>0</v>
      </c>
      <c r="F215" s="511">
        <f>'Daļu izvēle'!AJ210</f>
        <v>0</v>
      </c>
      <c r="G215" s="131">
        <f>'Daļu izvēle'!AK210</f>
        <v>0</v>
      </c>
      <c r="H215" s="132">
        <f>'Daļu izvēle'!AL210</f>
        <v>0</v>
      </c>
      <c r="I215" s="343"/>
      <c r="J215" s="509">
        <f t="shared" si="25"/>
        <v>0</v>
      </c>
      <c r="K215" s="124" t="str">
        <f>IF($AO215,IF(AND($I215&lt;&gt;"",$I215&lt;&gt;0),ROUND(ROUND($I215,3)*Cenas!$B$50*Cenas!B$55,2),0),"")</f>
        <v/>
      </c>
      <c r="L215" s="124" t="str">
        <f>IF($AO215,IF(AND($I215&lt;&gt;"",$I215&lt;&gt;0),ROUND(ROUND($I215,3)*Cenas!$B$50*Cenas!C$55,2),0),"")</f>
        <v/>
      </c>
      <c r="M215" s="124" t="str">
        <f>IF($AO215,IF(AND($I215&lt;&gt;"",$I215&lt;&gt;0),ROUND(ROUND($I215,3)*Cenas!$B$50*Cenas!D$55,2),0),"")</f>
        <v/>
      </c>
      <c r="N215" s="124" t="str">
        <f>IF($AO215,IF(AND($I215&lt;&gt;"",$I215&lt;&gt;0),ROUND(ROUND($I215,3)*Cenas!$B$50*Cenas!E$55,2),0),"")</f>
        <v/>
      </c>
      <c r="O215" s="124" t="str">
        <f>IF($AO215,IF(AND($I215&lt;&gt;"",$I215&lt;&gt;0),ROUND(ROUND($I215,3)*Cenas!$B$50*Cenas!F$55,2),0),"")</f>
        <v/>
      </c>
      <c r="P215" s="124" t="str">
        <f>IF($AO215,IF(AND($I215&lt;&gt;"",$I215&lt;&gt;0),ROUND(ROUND($I215,3)*Cenas!$B$50*Cenas!G$55,2),0),"")</f>
        <v/>
      </c>
      <c r="Q215" s="124" t="str">
        <f>IF($AO215,IF(AND($I215&lt;&gt;"",$I215&lt;&gt;0),ROUND(ROUND($I215,3)*Cenas!$B$50*Cenas!H$55,2),0),"")</f>
        <v/>
      </c>
      <c r="R215" s="124" t="str">
        <f>IF($AO215,IF(AND($I215&lt;&gt;"",$I215&lt;&gt;0),ROUND(ROUND($I215,3)*Cenas!$B$50*Cenas!I$55,2),0),"")</f>
        <v/>
      </c>
      <c r="S215" s="124" t="str">
        <f>IF($AO215,IF(AND($I215&lt;&gt;"",$I215&lt;&gt;0),ROUND(ROUND($I215,3)*Cenas!$B$50*Cenas!J$55,2),0),"")</f>
        <v/>
      </c>
      <c r="T215" s="124" t="str">
        <f>IF($AO215,IF(AND($I215&lt;&gt;"",$I215&lt;&gt;0),ROUND(ROUND($I215,3)*Cenas!$B$50*Cenas!K$55,2),0),"")</f>
        <v/>
      </c>
      <c r="U215" s="124" t="str">
        <f>IF($AO215,IF(AND($I215&lt;&gt;"",$I215&lt;&gt;0),ROUND(ROUND($I215,3)*Cenas!$B$50*Cenas!L$55,2),0),"")</f>
        <v/>
      </c>
      <c r="V215" s="124" t="str">
        <f>IF($AO215,IF(AND($I215&lt;&gt;"",$I215&lt;&gt;0),ROUND(ROUND($I215,3)*Cenas!$B$50*Cenas!M$55,2),0),"")</f>
        <v/>
      </c>
      <c r="W215" s="124" t="str">
        <f>IF($AO215,IF(AND($I215&lt;&gt;"",$I215&lt;&gt;0),ROUND(ROUND($I215,3)*Cenas!$B$50*Cenas!N$55,2),0),"")</f>
        <v/>
      </c>
      <c r="X215" s="124" t="str">
        <f>IF($AO215,IF(AND($I215&lt;&gt;"",$I215&lt;&gt;0),ROUND(ROUND($I215,3)*Cenas!$B$50*Cenas!O$55,2),0),"")</f>
        <v/>
      </c>
      <c r="Y215" s="124" t="str">
        <f>IF($AO215,IF(AND($I215&lt;&gt;"",$I215&lt;&gt;0),ROUND(ROUND($I215,3)*Cenas!$B$50*Cenas!P$55,2),0),"")</f>
        <v/>
      </c>
      <c r="Z215" s="124" t="str">
        <f>IF($AO215,IF(AND($I215&lt;&gt;"",$I215&lt;&gt;0),ROUND(ROUND($I215,3)*Cenas!$B$50*Cenas!Q$55,2),0),"")</f>
        <v/>
      </c>
      <c r="AA215" s="124" t="str">
        <f>IF($AO215,IF(AND($I215&lt;&gt;"",$I215&lt;&gt;0),ROUND(ROUND($I215,3)*Cenas!$B$50*Cenas!R$55,2),0),"")</f>
        <v/>
      </c>
      <c r="AB215" s="124" t="str">
        <f>IF($AO215,IF(AND($I215&lt;&gt;"",$I215&lt;&gt;0),ROUND(ROUND($I215,3)*Cenas!$B$50*Cenas!S$55,2),0),"")</f>
        <v/>
      </c>
      <c r="AC215" s="124" t="str">
        <f>IF($AO215,IF(AND($I215&lt;&gt;"",$I215&lt;&gt;0),ROUND(ROUND($I215,3)*Cenas!$B$50*Cenas!T$55,2),0),"")</f>
        <v/>
      </c>
      <c r="AD215" s="124" t="str">
        <f>IF($AO215,IF(AND($I215&lt;&gt;"",$I215&lt;&gt;0),ROUND(ROUND($I215,3)*Cenas!$B$50*Cenas!U$55,2),0),"")</f>
        <v/>
      </c>
      <c r="AE215" s="124" t="str">
        <f>IF($AO215,IF(AND($I215&lt;&gt;"",$I215&lt;&gt;0),ROUND(ROUND($I215,3)*Cenas!$B$50*Cenas!V$55,2),0),"")</f>
        <v/>
      </c>
      <c r="AF215" s="147" t="str">
        <f>IF($AO215,IF(AND($I215&lt;&gt;"",$I215&lt;&gt;0),ROUND(ROUND($I215,3)*Cenas!$B$50*Cenas!W$55,2),0),"")</f>
        <v/>
      </c>
      <c r="AH215" t="b">
        <f t="shared" si="26"/>
        <v>1</v>
      </c>
      <c r="AI215" t="b">
        <f t="shared" si="27"/>
        <v>1</v>
      </c>
      <c r="AJ215" t="e">
        <f>OR(AND(AH215,AI215,#REF!&gt;=0.74*'Daļu izvēle'!J210),NOT(AL215))</f>
        <v>#REF!</v>
      </c>
      <c r="AK215" t="e">
        <f t="shared" si="28"/>
        <v>#REF!</v>
      </c>
      <c r="AL215" t="b">
        <f>AND($A215="x",NOT(ISBLANK('Daļu izvēle'!AI210)))</f>
        <v>0</v>
      </c>
      <c r="AM215" t="b">
        <f t="shared" si="24"/>
        <v>1</v>
      </c>
      <c r="AO215" s="56" t="b">
        <f>AND($A215="x",'Daļu izvēle'!AI210&lt;&gt;"",'Daļu izvēle'!AI210&lt;&gt;0)</f>
        <v>0</v>
      </c>
      <c r="AP215" s="56" t="b">
        <f t="shared" si="29"/>
        <v>0</v>
      </c>
      <c r="AQ215" s="56" t="b">
        <f t="shared" si="30"/>
        <v>1</v>
      </c>
    </row>
    <row r="216" spans="1:43" hidden="1" x14ac:dyDescent="0.3">
      <c r="A216" s="324" t="str">
        <f>SUBSTITUTE('Daļu izvēle'!A211,"0","")</f>
        <v/>
      </c>
      <c r="B216" s="365">
        <f>'Daļu izvēle'!B211</f>
        <v>203</v>
      </c>
      <c r="C216" s="365" t="str">
        <f>'Daļu izvēle'!C211</f>
        <v>Zemgale</v>
      </c>
      <c r="D216" s="366" t="str">
        <f>'Daļu izvēle'!D211</f>
        <v>Kandavas</v>
      </c>
      <c r="E216" s="511">
        <f>'Daļu izvēle'!AI211</f>
        <v>0</v>
      </c>
      <c r="F216" s="511">
        <f>'Daļu izvēle'!AJ211</f>
        <v>0</v>
      </c>
      <c r="G216" s="131">
        <f>'Daļu izvēle'!AK211</f>
        <v>0</v>
      </c>
      <c r="H216" s="132">
        <f>'Daļu izvēle'!AL211</f>
        <v>0</v>
      </c>
      <c r="I216" s="343"/>
      <c r="J216" s="509">
        <f t="shared" si="25"/>
        <v>0</v>
      </c>
      <c r="K216" s="124" t="str">
        <f>IF($AO216,IF(AND($I216&lt;&gt;"",$I216&lt;&gt;0),ROUND(ROUND($I216,3)*Cenas!$B$50*Cenas!B$55,2),0),"")</f>
        <v/>
      </c>
      <c r="L216" s="124" t="str">
        <f>IF($AO216,IF(AND($I216&lt;&gt;"",$I216&lt;&gt;0),ROUND(ROUND($I216,3)*Cenas!$B$50*Cenas!C$55,2),0),"")</f>
        <v/>
      </c>
      <c r="M216" s="124" t="str">
        <f>IF($AO216,IF(AND($I216&lt;&gt;"",$I216&lt;&gt;0),ROUND(ROUND($I216,3)*Cenas!$B$50*Cenas!D$55,2),0),"")</f>
        <v/>
      </c>
      <c r="N216" s="124" t="str">
        <f>IF($AO216,IF(AND($I216&lt;&gt;"",$I216&lt;&gt;0),ROUND(ROUND($I216,3)*Cenas!$B$50*Cenas!E$55,2),0),"")</f>
        <v/>
      </c>
      <c r="O216" s="124" t="str">
        <f>IF($AO216,IF(AND($I216&lt;&gt;"",$I216&lt;&gt;0),ROUND(ROUND($I216,3)*Cenas!$B$50*Cenas!F$55,2),0),"")</f>
        <v/>
      </c>
      <c r="P216" s="124" t="str">
        <f>IF($AO216,IF(AND($I216&lt;&gt;"",$I216&lt;&gt;0),ROUND(ROUND($I216,3)*Cenas!$B$50*Cenas!G$55,2),0),"")</f>
        <v/>
      </c>
      <c r="Q216" s="124" t="str">
        <f>IF($AO216,IF(AND($I216&lt;&gt;"",$I216&lt;&gt;0),ROUND(ROUND($I216,3)*Cenas!$B$50*Cenas!H$55,2),0),"")</f>
        <v/>
      </c>
      <c r="R216" s="124" t="str">
        <f>IF($AO216,IF(AND($I216&lt;&gt;"",$I216&lt;&gt;0),ROUND(ROUND($I216,3)*Cenas!$B$50*Cenas!I$55,2),0),"")</f>
        <v/>
      </c>
      <c r="S216" s="124" t="str">
        <f>IF($AO216,IF(AND($I216&lt;&gt;"",$I216&lt;&gt;0),ROUND(ROUND($I216,3)*Cenas!$B$50*Cenas!J$55,2),0),"")</f>
        <v/>
      </c>
      <c r="T216" s="124" t="str">
        <f>IF($AO216,IF(AND($I216&lt;&gt;"",$I216&lt;&gt;0),ROUND(ROUND($I216,3)*Cenas!$B$50*Cenas!K$55,2),0),"")</f>
        <v/>
      </c>
      <c r="U216" s="124" t="str">
        <f>IF($AO216,IF(AND($I216&lt;&gt;"",$I216&lt;&gt;0),ROUND(ROUND($I216,3)*Cenas!$B$50*Cenas!L$55,2),0),"")</f>
        <v/>
      </c>
      <c r="V216" s="124" t="str">
        <f>IF($AO216,IF(AND($I216&lt;&gt;"",$I216&lt;&gt;0),ROUND(ROUND($I216,3)*Cenas!$B$50*Cenas!M$55,2),0),"")</f>
        <v/>
      </c>
      <c r="W216" s="124" t="str">
        <f>IF($AO216,IF(AND($I216&lt;&gt;"",$I216&lt;&gt;0),ROUND(ROUND($I216,3)*Cenas!$B$50*Cenas!N$55,2),0),"")</f>
        <v/>
      </c>
      <c r="X216" s="124" t="str">
        <f>IF($AO216,IF(AND($I216&lt;&gt;"",$I216&lt;&gt;0),ROUND(ROUND($I216,3)*Cenas!$B$50*Cenas!O$55,2),0),"")</f>
        <v/>
      </c>
      <c r="Y216" s="124" t="str">
        <f>IF($AO216,IF(AND($I216&lt;&gt;"",$I216&lt;&gt;0),ROUND(ROUND($I216,3)*Cenas!$B$50*Cenas!P$55,2),0),"")</f>
        <v/>
      </c>
      <c r="Z216" s="124" t="str">
        <f>IF($AO216,IF(AND($I216&lt;&gt;"",$I216&lt;&gt;0),ROUND(ROUND($I216,3)*Cenas!$B$50*Cenas!Q$55,2),0),"")</f>
        <v/>
      </c>
      <c r="AA216" s="124" t="str">
        <f>IF($AO216,IF(AND($I216&lt;&gt;"",$I216&lt;&gt;0),ROUND(ROUND($I216,3)*Cenas!$B$50*Cenas!R$55,2),0),"")</f>
        <v/>
      </c>
      <c r="AB216" s="124" t="str">
        <f>IF($AO216,IF(AND($I216&lt;&gt;"",$I216&lt;&gt;0),ROUND(ROUND($I216,3)*Cenas!$B$50*Cenas!S$55,2),0),"")</f>
        <v/>
      </c>
      <c r="AC216" s="124" t="str">
        <f>IF($AO216,IF(AND($I216&lt;&gt;"",$I216&lt;&gt;0),ROUND(ROUND($I216,3)*Cenas!$B$50*Cenas!T$55,2),0),"")</f>
        <v/>
      </c>
      <c r="AD216" s="124" t="str">
        <f>IF($AO216,IF(AND($I216&lt;&gt;"",$I216&lt;&gt;0),ROUND(ROUND($I216,3)*Cenas!$B$50*Cenas!U$55,2),0),"")</f>
        <v/>
      </c>
      <c r="AE216" s="124" t="str">
        <f>IF($AO216,IF(AND($I216&lt;&gt;"",$I216&lt;&gt;0),ROUND(ROUND($I216,3)*Cenas!$B$50*Cenas!V$55,2),0),"")</f>
        <v/>
      </c>
      <c r="AF216" s="147" t="str">
        <f>IF($AO216,IF(AND($I216&lt;&gt;"",$I216&lt;&gt;0),ROUND(ROUND($I216,3)*Cenas!$B$50*Cenas!W$55,2),0),"")</f>
        <v/>
      </c>
      <c r="AH216" t="b">
        <f t="shared" si="26"/>
        <v>1</v>
      </c>
      <c r="AI216" t="b">
        <f t="shared" si="27"/>
        <v>1</v>
      </c>
      <c r="AJ216" t="e">
        <f>OR(AND(AH216,AI216,#REF!&gt;=0.74*'Daļu izvēle'!J211),NOT(AL216))</f>
        <v>#REF!</v>
      </c>
      <c r="AK216" t="e">
        <f t="shared" si="28"/>
        <v>#REF!</v>
      </c>
      <c r="AL216" t="b">
        <f>AND($A216="x",NOT(ISBLANK('Daļu izvēle'!AI211)))</f>
        <v>0</v>
      </c>
      <c r="AM216" t="b">
        <f t="shared" si="24"/>
        <v>1</v>
      </c>
      <c r="AO216" s="56" t="b">
        <f>AND($A216="x",'Daļu izvēle'!AI211&lt;&gt;"",'Daļu izvēle'!AI211&lt;&gt;0)</f>
        <v>0</v>
      </c>
      <c r="AP216" s="56" t="b">
        <f t="shared" si="29"/>
        <v>0</v>
      </c>
      <c r="AQ216" s="56" t="b">
        <f t="shared" si="30"/>
        <v>1</v>
      </c>
    </row>
    <row r="217" spans="1:43" hidden="1" x14ac:dyDescent="0.3">
      <c r="A217" s="324" t="str">
        <f>SUBSTITUTE('Daļu izvēle'!A212,"0","")</f>
        <v/>
      </c>
      <c r="B217" s="365">
        <f>'Daļu izvēle'!B212</f>
        <v>204</v>
      </c>
      <c r="C217" s="365" t="str">
        <f>'Daļu izvēle'!C212</f>
        <v>Zemgale</v>
      </c>
      <c r="D217" s="366" t="str">
        <f>'Daļu izvēle'!D212</f>
        <v>Kandavas</v>
      </c>
      <c r="E217" s="511">
        <f>'Daļu izvēle'!AI212</f>
        <v>20</v>
      </c>
      <c r="F217" s="511">
        <f>'Daļu izvēle'!AJ212</f>
        <v>0</v>
      </c>
      <c r="G217" s="131">
        <f>'Daļu izvēle'!AK212</f>
        <v>0</v>
      </c>
      <c r="H217" s="132">
        <f>'Daļu izvēle'!AL212</f>
        <v>0</v>
      </c>
      <c r="I217" s="343"/>
      <c r="J217" s="509">
        <f t="shared" si="25"/>
        <v>0</v>
      </c>
      <c r="K217" s="124" t="str">
        <f>IF($AO217,IF(AND($I217&lt;&gt;"",$I217&lt;&gt;0),ROUND(ROUND($I217,3)*Cenas!$B$50*Cenas!B$55,2),0),"")</f>
        <v/>
      </c>
      <c r="L217" s="124" t="str">
        <f>IF($AO217,IF(AND($I217&lt;&gt;"",$I217&lt;&gt;0),ROUND(ROUND($I217,3)*Cenas!$B$50*Cenas!C$55,2),0),"")</f>
        <v/>
      </c>
      <c r="M217" s="124" t="str">
        <f>IF($AO217,IF(AND($I217&lt;&gt;"",$I217&lt;&gt;0),ROUND(ROUND($I217,3)*Cenas!$B$50*Cenas!D$55,2),0),"")</f>
        <v/>
      </c>
      <c r="N217" s="124" t="str">
        <f>IF($AO217,IF(AND($I217&lt;&gt;"",$I217&lt;&gt;0),ROUND(ROUND($I217,3)*Cenas!$B$50*Cenas!E$55,2),0),"")</f>
        <v/>
      </c>
      <c r="O217" s="124" t="str">
        <f>IF($AO217,IF(AND($I217&lt;&gt;"",$I217&lt;&gt;0),ROUND(ROUND($I217,3)*Cenas!$B$50*Cenas!F$55,2),0),"")</f>
        <v/>
      </c>
      <c r="P217" s="124" t="str">
        <f>IF($AO217,IF(AND($I217&lt;&gt;"",$I217&lt;&gt;0),ROUND(ROUND($I217,3)*Cenas!$B$50*Cenas!G$55,2),0),"")</f>
        <v/>
      </c>
      <c r="Q217" s="124" t="str">
        <f>IF($AO217,IF(AND($I217&lt;&gt;"",$I217&lt;&gt;0),ROUND(ROUND($I217,3)*Cenas!$B$50*Cenas!H$55,2),0),"")</f>
        <v/>
      </c>
      <c r="R217" s="124" t="str">
        <f>IF($AO217,IF(AND($I217&lt;&gt;"",$I217&lt;&gt;0),ROUND(ROUND($I217,3)*Cenas!$B$50*Cenas!I$55,2),0),"")</f>
        <v/>
      </c>
      <c r="S217" s="124" t="str">
        <f>IF($AO217,IF(AND($I217&lt;&gt;"",$I217&lt;&gt;0),ROUND(ROUND($I217,3)*Cenas!$B$50*Cenas!J$55,2),0),"")</f>
        <v/>
      </c>
      <c r="T217" s="124" t="str">
        <f>IF($AO217,IF(AND($I217&lt;&gt;"",$I217&lt;&gt;0),ROUND(ROUND($I217,3)*Cenas!$B$50*Cenas!K$55,2),0),"")</f>
        <v/>
      </c>
      <c r="U217" s="124" t="str">
        <f>IF($AO217,IF(AND($I217&lt;&gt;"",$I217&lt;&gt;0),ROUND(ROUND($I217,3)*Cenas!$B$50*Cenas!L$55,2),0),"")</f>
        <v/>
      </c>
      <c r="V217" s="124" t="str">
        <f>IF($AO217,IF(AND($I217&lt;&gt;"",$I217&lt;&gt;0),ROUND(ROUND($I217,3)*Cenas!$B$50*Cenas!M$55,2),0),"")</f>
        <v/>
      </c>
      <c r="W217" s="124" t="str">
        <f>IF($AO217,IF(AND($I217&lt;&gt;"",$I217&lt;&gt;0),ROUND(ROUND($I217,3)*Cenas!$B$50*Cenas!N$55,2),0),"")</f>
        <v/>
      </c>
      <c r="X217" s="124" t="str">
        <f>IF($AO217,IF(AND($I217&lt;&gt;"",$I217&lt;&gt;0),ROUND(ROUND($I217,3)*Cenas!$B$50*Cenas!O$55,2),0),"")</f>
        <v/>
      </c>
      <c r="Y217" s="124" t="str">
        <f>IF($AO217,IF(AND($I217&lt;&gt;"",$I217&lt;&gt;0),ROUND(ROUND($I217,3)*Cenas!$B$50*Cenas!P$55,2),0),"")</f>
        <v/>
      </c>
      <c r="Z217" s="124" t="str">
        <f>IF($AO217,IF(AND($I217&lt;&gt;"",$I217&lt;&gt;0),ROUND(ROUND($I217,3)*Cenas!$B$50*Cenas!Q$55,2),0),"")</f>
        <v/>
      </c>
      <c r="AA217" s="124" t="str">
        <f>IF($AO217,IF(AND($I217&lt;&gt;"",$I217&lt;&gt;0),ROUND(ROUND($I217,3)*Cenas!$B$50*Cenas!R$55,2),0),"")</f>
        <v/>
      </c>
      <c r="AB217" s="124" t="str">
        <f>IF($AO217,IF(AND($I217&lt;&gt;"",$I217&lt;&gt;0),ROUND(ROUND($I217,3)*Cenas!$B$50*Cenas!S$55,2),0),"")</f>
        <v/>
      </c>
      <c r="AC217" s="124" t="str">
        <f>IF($AO217,IF(AND($I217&lt;&gt;"",$I217&lt;&gt;0),ROUND(ROUND($I217,3)*Cenas!$B$50*Cenas!T$55,2),0),"")</f>
        <v/>
      </c>
      <c r="AD217" s="124" t="str">
        <f>IF($AO217,IF(AND($I217&lt;&gt;"",$I217&lt;&gt;0),ROUND(ROUND($I217,3)*Cenas!$B$50*Cenas!U$55,2),0),"")</f>
        <v/>
      </c>
      <c r="AE217" s="124" t="str">
        <f>IF($AO217,IF(AND($I217&lt;&gt;"",$I217&lt;&gt;0),ROUND(ROUND($I217,3)*Cenas!$B$50*Cenas!V$55,2),0),"")</f>
        <v/>
      </c>
      <c r="AF217" s="147" t="str">
        <f>IF($AO217,IF(AND($I217&lt;&gt;"",$I217&lt;&gt;0),ROUND(ROUND($I217,3)*Cenas!$B$50*Cenas!W$55,2),0),"")</f>
        <v/>
      </c>
      <c r="AH217" t="b">
        <f t="shared" si="26"/>
        <v>1</v>
      </c>
      <c r="AI217" t="b">
        <f t="shared" si="27"/>
        <v>1</v>
      </c>
      <c r="AJ217" t="e">
        <f>OR(AND(AH217,AI217,#REF!&gt;=0.74*'Daļu izvēle'!J212),NOT(AL217))</f>
        <v>#REF!</v>
      </c>
      <c r="AK217" t="e">
        <f t="shared" si="28"/>
        <v>#REF!</v>
      </c>
      <c r="AL217" t="b">
        <f>AND($A217="x",NOT(ISBLANK('Daļu izvēle'!AI212)))</f>
        <v>0</v>
      </c>
      <c r="AM217" t="b">
        <f t="shared" si="24"/>
        <v>1</v>
      </c>
      <c r="AO217" s="56" t="b">
        <f>AND($A217="x",'Daļu izvēle'!AI212&lt;&gt;"",'Daļu izvēle'!AI212&lt;&gt;0)</f>
        <v>0</v>
      </c>
      <c r="AP217" s="56" t="b">
        <f t="shared" si="29"/>
        <v>0</v>
      </c>
      <c r="AQ217" s="56" t="b">
        <f t="shared" si="30"/>
        <v>1</v>
      </c>
    </row>
    <row r="218" spans="1:43" hidden="1" x14ac:dyDescent="0.3">
      <c r="A218" s="324" t="str">
        <f>SUBSTITUTE('Daļu izvēle'!A213,"0","")</f>
        <v/>
      </c>
      <c r="B218" s="365">
        <f>'Daļu izvēle'!B213</f>
        <v>205</v>
      </c>
      <c r="C218" s="365" t="str">
        <f>'Daļu izvēle'!C213</f>
        <v>Zemgale</v>
      </c>
      <c r="D218" s="366" t="str">
        <f>'Daļu izvēle'!D213</f>
        <v>Kandavas</v>
      </c>
      <c r="E218" s="511">
        <f>'Daļu izvēle'!AI213</f>
        <v>0</v>
      </c>
      <c r="F218" s="511">
        <f>'Daļu izvēle'!AJ213</f>
        <v>0</v>
      </c>
      <c r="G218" s="131">
        <f>'Daļu izvēle'!AK213</f>
        <v>0</v>
      </c>
      <c r="H218" s="132">
        <f>'Daļu izvēle'!AL213</f>
        <v>0</v>
      </c>
      <c r="I218" s="343"/>
      <c r="J218" s="509">
        <f t="shared" si="25"/>
        <v>0</v>
      </c>
      <c r="K218" s="124" t="str">
        <f>IF($AO218,IF(AND($I218&lt;&gt;"",$I218&lt;&gt;0),ROUND(ROUND($I218,3)*Cenas!$B$50*Cenas!B$55,2),0),"")</f>
        <v/>
      </c>
      <c r="L218" s="124" t="str">
        <f>IF($AO218,IF(AND($I218&lt;&gt;"",$I218&lt;&gt;0),ROUND(ROUND($I218,3)*Cenas!$B$50*Cenas!C$55,2),0),"")</f>
        <v/>
      </c>
      <c r="M218" s="124" t="str">
        <f>IF($AO218,IF(AND($I218&lt;&gt;"",$I218&lt;&gt;0),ROUND(ROUND($I218,3)*Cenas!$B$50*Cenas!D$55,2),0),"")</f>
        <v/>
      </c>
      <c r="N218" s="124" t="str">
        <f>IF($AO218,IF(AND($I218&lt;&gt;"",$I218&lt;&gt;0),ROUND(ROUND($I218,3)*Cenas!$B$50*Cenas!E$55,2),0),"")</f>
        <v/>
      </c>
      <c r="O218" s="124" t="str">
        <f>IF($AO218,IF(AND($I218&lt;&gt;"",$I218&lt;&gt;0),ROUND(ROUND($I218,3)*Cenas!$B$50*Cenas!F$55,2),0),"")</f>
        <v/>
      </c>
      <c r="P218" s="124" t="str">
        <f>IF($AO218,IF(AND($I218&lt;&gt;"",$I218&lt;&gt;0),ROUND(ROUND($I218,3)*Cenas!$B$50*Cenas!G$55,2),0),"")</f>
        <v/>
      </c>
      <c r="Q218" s="124" t="str">
        <f>IF($AO218,IF(AND($I218&lt;&gt;"",$I218&lt;&gt;0),ROUND(ROUND($I218,3)*Cenas!$B$50*Cenas!H$55,2),0),"")</f>
        <v/>
      </c>
      <c r="R218" s="124" t="str">
        <f>IF($AO218,IF(AND($I218&lt;&gt;"",$I218&lt;&gt;0),ROUND(ROUND($I218,3)*Cenas!$B$50*Cenas!I$55,2),0),"")</f>
        <v/>
      </c>
      <c r="S218" s="124" t="str">
        <f>IF($AO218,IF(AND($I218&lt;&gt;"",$I218&lt;&gt;0),ROUND(ROUND($I218,3)*Cenas!$B$50*Cenas!J$55,2),0),"")</f>
        <v/>
      </c>
      <c r="T218" s="124" t="str">
        <f>IF($AO218,IF(AND($I218&lt;&gt;"",$I218&lt;&gt;0),ROUND(ROUND($I218,3)*Cenas!$B$50*Cenas!K$55,2),0),"")</f>
        <v/>
      </c>
      <c r="U218" s="124" t="str">
        <f>IF($AO218,IF(AND($I218&lt;&gt;"",$I218&lt;&gt;0),ROUND(ROUND($I218,3)*Cenas!$B$50*Cenas!L$55,2),0),"")</f>
        <v/>
      </c>
      <c r="V218" s="124" t="str">
        <f>IF($AO218,IF(AND($I218&lt;&gt;"",$I218&lt;&gt;0),ROUND(ROUND($I218,3)*Cenas!$B$50*Cenas!M$55,2),0),"")</f>
        <v/>
      </c>
      <c r="W218" s="124" t="str">
        <f>IF($AO218,IF(AND($I218&lt;&gt;"",$I218&lt;&gt;0),ROUND(ROUND($I218,3)*Cenas!$B$50*Cenas!N$55,2),0),"")</f>
        <v/>
      </c>
      <c r="X218" s="124" t="str">
        <f>IF($AO218,IF(AND($I218&lt;&gt;"",$I218&lt;&gt;0),ROUND(ROUND($I218,3)*Cenas!$B$50*Cenas!O$55,2),0),"")</f>
        <v/>
      </c>
      <c r="Y218" s="124" t="str">
        <f>IF($AO218,IF(AND($I218&lt;&gt;"",$I218&lt;&gt;0),ROUND(ROUND($I218,3)*Cenas!$B$50*Cenas!P$55,2),0),"")</f>
        <v/>
      </c>
      <c r="Z218" s="124" t="str">
        <f>IF($AO218,IF(AND($I218&lt;&gt;"",$I218&lt;&gt;0),ROUND(ROUND($I218,3)*Cenas!$B$50*Cenas!Q$55,2),0),"")</f>
        <v/>
      </c>
      <c r="AA218" s="124" t="str">
        <f>IF($AO218,IF(AND($I218&lt;&gt;"",$I218&lt;&gt;0),ROUND(ROUND($I218,3)*Cenas!$B$50*Cenas!R$55,2),0),"")</f>
        <v/>
      </c>
      <c r="AB218" s="124" t="str">
        <f>IF($AO218,IF(AND($I218&lt;&gt;"",$I218&lt;&gt;0),ROUND(ROUND($I218,3)*Cenas!$B$50*Cenas!S$55,2),0),"")</f>
        <v/>
      </c>
      <c r="AC218" s="124" t="str">
        <f>IF($AO218,IF(AND($I218&lt;&gt;"",$I218&lt;&gt;0),ROUND(ROUND($I218,3)*Cenas!$B$50*Cenas!T$55,2),0),"")</f>
        <v/>
      </c>
      <c r="AD218" s="124" t="str">
        <f>IF($AO218,IF(AND($I218&lt;&gt;"",$I218&lt;&gt;0),ROUND(ROUND($I218,3)*Cenas!$B$50*Cenas!U$55,2),0),"")</f>
        <v/>
      </c>
      <c r="AE218" s="124" t="str">
        <f>IF($AO218,IF(AND($I218&lt;&gt;"",$I218&lt;&gt;0),ROUND(ROUND($I218,3)*Cenas!$B$50*Cenas!V$55,2),0),"")</f>
        <v/>
      </c>
      <c r="AF218" s="147" t="str">
        <f>IF($AO218,IF(AND($I218&lt;&gt;"",$I218&lt;&gt;0),ROUND(ROUND($I218,3)*Cenas!$B$50*Cenas!W$55,2),0),"")</f>
        <v/>
      </c>
      <c r="AH218" t="b">
        <f t="shared" si="26"/>
        <v>1</v>
      </c>
      <c r="AI218" t="b">
        <f t="shared" si="27"/>
        <v>1</v>
      </c>
      <c r="AJ218" t="e">
        <f>OR(AND(AH218,AI218,#REF!&gt;=0.74*'Daļu izvēle'!J213),NOT(AL218))</f>
        <v>#REF!</v>
      </c>
      <c r="AK218" t="e">
        <f t="shared" si="28"/>
        <v>#REF!</v>
      </c>
      <c r="AL218" t="b">
        <f>AND($A218="x",NOT(ISBLANK('Daļu izvēle'!AI213)))</f>
        <v>0</v>
      </c>
      <c r="AM218" t="b">
        <f t="shared" si="24"/>
        <v>1</v>
      </c>
      <c r="AO218" s="56" t="b">
        <f>AND($A218="x",'Daļu izvēle'!AI213&lt;&gt;"",'Daļu izvēle'!AI213&lt;&gt;0)</f>
        <v>0</v>
      </c>
      <c r="AP218" s="56" t="b">
        <f t="shared" si="29"/>
        <v>0</v>
      </c>
      <c r="AQ218" s="56" t="b">
        <f t="shared" si="30"/>
        <v>1</v>
      </c>
    </row>
    <row r="219" spans="1:43" hidden="1" x14ac:dyDescent="0.3">
      <c r="A219" s="324" t="str">
        <f>SUBSTITUTE('Daļu izvēle'!A214,"0","")</f>
        <v/>
      </c>
      <c r="B219" s="365">
        <f>'Daļu izvēle'!B214</f>
        <v>206</v>
      </c>
      <c r="C219" s="365" t="str">
        <f>'Daļu izvēle'!C214</f>
        <v>Zemgale</v>
      </c>
      <c r="D219" s="366" t="str">
        <f>'Daļu izvēle'!D214</f>
        <v>Klīves</v>
      </c>
      <c r="E219" s="511">
        <f>'Daļu izvēle'!AI214</f>
        <v>0</v>
      </c>
      <c r="F219" s="511">
        <f>'Daļu izvēle'!AJ214</f>
        <v>0</v>
      </c>
      <c r="G219" s="131">
        <f>'Daļu izvēle'!AK214</f>
        <v>0</v>
      </c>
      <c r="H219" s="132">
        <f>'Daļu izvēle'!AL214</f>
        <v>0</v>
      </c>
      <c r="I219" s="343"/>
      <c r="J219" s="509">
        <f t="shared" si="25"/>
        <v>0</v>
      </c>
      <c r="K219" s="124" t="str">
        <f>IF($AO219,IF(AND($I219&lt;&gt;"",$I219&lt;&gt;0),ROUND(ROUND($I219,3)*Cenas!$B$50*Cenas!B$55,2),0),"")</f>
        <v/>
      </c>
      <c r="L219" s="124" t="str">
        <f>IF($AO219,IF(AND($I219&lt;&gt;"",$I219&lt;&gt;0),ROUND(ROUND($I219,3)*Cenas!$B$50*Cenas!C$55,2),0),"")</f>
        <v/>
      </c>
      <c r="M219" s="124" t="str">
        <f>IF($AO219,IF(AND($I219&lt;&gt;"",$I219&lt;&gt;0),ROUND(ROUND($I219,3)*Cenas!$B$50*Cenas!D$55,2),0),"")</f>
        <v/>
      </c>
      <c r="N219" s="124" t="str">
        <f>IF($AO219,IF(AND($I219&lt;&gt;"",$I219&lt;&gt;0),ROUND(ROUND($I219,3)*Cenas!$B$50*Cenas!E$55,2),0),"")</f>
        <v/>
      </c>
      <c r="O219" s="124" t="str">
        <f>IF($AO219,IF(AND($I219&lt;&gt;"",$I219&lt;&gt;0),ROUND(ROUND($I219,3)*Cenas!$B$50*Cenas!F$55,2),0),"")</f>
        <v/>
      </c>
      <c r="P219" s="124" t="str">
        <f>IF($AO219,IF(AND($I219&lt;&gt;"",$I219&lt;&gt;0),ROUND(ROUND($I219,3)*Cenas!$B$50*Cenas!G$55,2),0),"")</f>
        <v/>
      </c>
      <c r="Q219" s="124" t="str">
        <f>IF($AO219,IF(AND($I219&lt;&gt;"",$I219&lt;&gt;0),ROUND(ROUND($I219,3)*Cenas!$B$50*Cenas!H$55,2),0),"")</f>
        <v/>
      </c>
      <c r="R219" s="124" t="str">
        <f>IF($AO219,IF(AND($I219&lt;&gt;"",$I219&lt;&gt;0),ROUND(ROUND($I219,3)*Cenas!$B$50*Cenas!I$55,2),0),"")</f>
        <v/>
      </c>
      <c r="S219" s="124" t="str">
        <f>IF($AO219,IF(AND($I219&lt;&gt;"",$I219&lt;&gt;0),ROUND(ROUND($I219,3)*Cenas!$B$50*Cenas!J$55,2),0),"")</f>
        <v/>
      </c>
      <c r="T219" s="124" t="str">
        <f>IF($AO219,IF(AND($I219&lt;&gt;"",$I219&lt;&gt;0),ROUND(ROUND($I219,3)*Cenas!$B$50*Cenas!K$55,2),0),"")</f>
        <v/>
      </c>
      <c r="U219" s="124" t="str">
        <f>IF($AO219,IF(AND($I219&lt;&gt;"",$I219&lt;&gt;0),ROUND(ROUND($I219,3)*Cenas!$B$50*Cenas!L$55,2),0),"")</f>
        <v/>
      </c>
      <c r="V219" s="124" t="str">
        <f>IF($AO219,IF(AND($I219&lt;&gt;"",$I219&lt;&gt;0),ROUND(ROUND($I219,3)*Cenas!$B$50*Cenas!M$55,2),0),"")</f>
        <v/>
      </c>
      <c r="W219" s="124" t="str">
        <f>IF($AO219,IF(AND($I219&lt;&gt;"",$I219&lt;&gt;0),ROUND(ROUND($I219,3)*Cenas!$B$50*Cenas!N$55,2),0),"")</f>
        <v/>
      </c>
      <c r="X219" s="124" t="str">
        <f>IF($AO219,IF(AND($I219&lt;&gt;"",$I219&lt;&gt;0),ROUND(ROUND($I219,3)*Cenas!$B$50*Cenas!O$55,2),0),"")</f>
        <v/>
      </c>
      <c r="Y219" s="124" t="str">
        <f>IF($AO219,IF(AND($I219&lt;&gt;"",$I219&lt;&gt;0),ROUND(ROUND($I219,3)*Cenas!$B$50*Cenas!P$55,2),0),"")</f>
        <v/>
      </c>
      <c r="Z219" s="124" t="str">
        <f>IF($AO219,IF(AND($I219&lt;&gt;"",$I219&lt;&gt;0),ROUND(ROUND($I219,3)*Cenas!$B$50*Cenas!Q$55,2),0),"")</f>
        <v/>
      </c>
      <c r="AA219" s="124" t="str">
        <f>IF($AO219,IF(AND($I219&lt;&gt;"",$I219&lt;&gt;0),ROUND(ROUND($I219,3)*Cenas!$B$50*Cenas!R$55,2),0),"")</f>
        <v/>
      </c>
      <c r="AB219" s="124" t="str">
        <f>IF($AO219,IF(AND($I219&lt;&gt;"",$I219&lt;&gt;0),ROUND(ROUND($I219,3)*Cenas!$B$50*Cenas!S$55,2),0),"")</f>
        <v/>
      </c>
      <c r="AC219" s="124" t="str">
        <f>IF($AO219,IF(AND($I219&lt;&gt;"",$I219&lt;&gt;0),ROUND(ROUND($I219,3)*Cenas!$B$50*Cenas!T$55,2),0),"")</f>
        <v/>
      </c>
      <c r="AD219" s="124" t="str">
        <f>IF($AO219,IF(AND($I219&lt;&gt;"",$I219&lt;&gt;0),ROUND(ROUND($I219,3)*Cenas!$B$50*Cenas!U$55,2),0),"")</f>
        <v/>
      </c>
      <c r="AE219" s="124" t="str">
        <f>IF($AO219,IF(AND($I219&lt;&gt;"",$I219&lt;&gt;0),ROUND(ROUND($I219,3)*Cenas!$B$50*Cenas!V$55,2),0),"")</f>
        <v/>
      </c>
      <c r="AF219" s="147" t="str">
        <f>IF($AO219,IF(AND($I219&lt;&gt;"",$I219&lt;&gt;0),ROUND(ROUND($I219,3)*Cenas!$B$50*Cenas!W$55,2),0),"")</f>
        <v/>
      </c>
      <c r="AH219" t="b">
        <f t="shared" si="26"/>
        <v>1</v>
      </c>
      <c r="AI219" t="b">
        <f t="shared" si="27"/>
        <v>1</v>
      </c>
      <c r="AJ219" t="e">
        <f>OR(AND(AH219,AI219,#REF!&gt;=0.74*'Daļu izvēle'!J214),NOT(AL219))</f>
        <v>#REF!</v>
      </c>
      <c r="AK219" t="e">
        <f t="shared" si="28"/>
        <v>#REF!</v>
      </c>
      <c r="AL219" t="b">
        <f>AND($A219="x",NOT(ISBLANK('Daļu izvēle'!AI214)))</f>
        <v>0</v>
      </c>
      <c r="AM219" t="b">
        <f t="shared" si="24"/>
        <v>1</v>
      </c>
      <c r="AO219" s="56" t="b">
        <f>AND($A219="x",'Daļu izvēle'!AI214&lt;&gt;"",'Daļu izvēle'!AI214&lt;&gt;0)</f>
        <v>0</v>
      </c>
      <c r="AP219" s="56" t="b">
        <f t="shared" si="29"/>
        <v>0</v>
      </c>
      <c r="AQ219" s="56" t="b">
        <f t="shared" si="30"/>
        <v>1</v>
      </c>
    </row>
    <row r="220" spans="1:43" hidden="1" x14ac:dyDescent="0.3">
      <c r="A220" s="324" t="str">
        <f>SUBSTITUTE('Daļu izvēle'!A215,"0","")</f>
        <v/>
      </c>
      <c r="B220" s="365">
        <f>'Daļu izvēle'!B215</f>
        <v>207</v>
      </c>
      <c r="C220" s="365" t="str">
        <f>'Daļu izvēle'!C215</f>
        <v>Zemgale</v>
      </c>
      <c r="D220" s="366" t="str">
        <f>'Daļu izvēle'!D215</f>
        <v>Klīves</v>
      </c>
      <c r="E220" s="511">
        <f>'Daļu izvēle'!AI215</f>
        <v>0</v>
      </c>
      <c r="F220" s="511">
        <f>'Daļu izvēle'!AJ215</f>
        <v>0</v>
      </c>
      <c r="G220" s="131">
        <f>'Daļu izvēle'!AK215</f>
        <v>0</v>
      </c>
      <c r="H220" s="132">
        <f>'Daļu izvēle'!AL215</f>
        <v>0</v>
      </c>
      <c r="I220" s="343"/>
      <c r="J220" s="509">
        <f t="shared" si="25"/>
        <v>0</v>
      </c>
      <c r="K220" s="124" t="str">
        <f>IF($AO220,IF(AND($I220&lt;&gt;"",$I220&lt;&gt;0),ROUND(ROUND($I220,3)*Cenas!$B$50*Cenas!B$55,2),0),"")</f>
        <v/>
      </c>
      <c r="L220" s="124" t="str">
        <f>IF($AO220,IF(AND($I220&lt;&gt;"",$I220&lt;&gt;0),ROUND(ROUND($I220,3)*Cenas!$B$50*Cenas!C$55,2),0),"")</f>
        <v/>
      </c>
      <c r="M220" s="124" t="str">
        <f>IF($AO220,IF(AND($I220&lt;&gt;"",$I220&lt;&gt;0),ROUND(ROUND($I220,3)*Cenas!$B$50*Cenas!D$55,2),0),"")</f>
        <v/>
      </c>
      <c r="N220" s="124" t="str">
        <f>IF($AO220,IF(AND($I220&lt;&gt;"",$I220&lt;&gt;0),ROUND(ROUND($I220,3)*Cenas!$B$50*Cenas!E$55,2),0),"")</f>
        <v/>
      </c>
      <c r="O220" s="124" t="str">
        <f>IF($AO220,IF(AND($I220&lt;&gt;"",$I220&lt;&gt;0),ROUND(ROUND($I220,3)*Cenas!$B$50*Cenas!F$55,2),0),"")</f>
        <v/>
      </c>
      <c r="P220" s="124" t="str">
        <f>IF($AO220,IF(AND($I220&lt;&gt;"",$I220&lt;&gt;0),ROUND(ROUND($I220,3)*Cenas!$B$50*Cenas!G$55,2),0),"")</f>
        <v/>
      </c>
      <c r="Q220" s="124" t="str">
        <f>IF($AO220,IF(AND($I220&lt;&gt;"",$I220&lt;&gt;0),ROUND(ROUND($I220,3)*Cenas!$B$50*Cenas!H$55,2),0),"")</f>
        <v/>
      </c>
      <c r="R220" s="124" t="str">
        <f>IF($AO220,IF(AND($I220&lt;&gt;"",$I220&lt;&gt;0),ROUND(ROUND($I220,3)*Cenas!$B$50*Cenas!I$55,2),0),"")</f>
        <v/>
      </c>
      <c r="S220" s="124" t="str">
        <f>IF($AO220,IF(AND($I220&lt;&gt;"",$I220&lt;&gt;0),ROUND(ROUND($I220,3)*Cenas!$B$50*Cenas!J$55,2),0),"")</f>
        <v/>
      </c>
      <c r="T220" s="124" t="str">
        <f>IF($AO220,IF(AND($I220&lt;&gt;"",$I220&lt;&gt;0),ROUND(ROUND($I220,3)*Cenas!$B$50*Cenas!K$55,2),0),"")</f>
        <v/>
      </c>
      <c r="U220" s="124" t="str">
        <f>IF($AO220,IF(AND($I220&lt;&gt;"",$I220&lt;&gt;0),ROUND(ROUND($I220,3)*Cenas!$B$50*Cenas!L$55,2),0),"")</f>
        <v/>
      </c>
      <c r="V220" s="124" t="str">
        <f>IF($AO220,IF(AND($I220&lt;&gt;"",$I220&lt;&gt;0),ROUND(ROUND($I220,3)*Cenas!$B$50*Cenas!M$55,2),0),"")</f>
        <v/>
      </c>
      <c r="W220" s="124" t="str">
        <f>IF($AO220,IF(AND($I220&lt;&gt;"",$I220&lt;&gt;0),ROUND(ROUND($I220,3)*Cenas!$B$50*Cenas!N$55,2),0),"")</f>
        <v/>
      </c>
      <c r="X220" s="124" t="str">
        <f>IF($AO220,IF(AND($I220&lt;&gt;"",$I220&lt;&gt;0),ROUND(ROUND($I220,3)*Cenas!$B$50*Cenas!O$55,2),0),"")</f>
        <v/>
      </c>
      <c r="Y220" s="124" t="str">
        <f>IF($AO220,IF(AND($I220&lt;&gt;"",$I220&lt;&gt;0),ROUND(ROUND($I220,3)*Cenas!$B$50*Cenas!P$55,2),0),"")</f>
        <v/>
      </c>
      <c r="Z220" s="124" t="str">
        <f>IF($AO220,IF(AND($I220&lt;&gt;"",$I220&lt;&gt;0),ROUND(ROUND($I220,3)*Cenas!$B$50*Cenas!Q$55,2),0),"")</f>
        <v/>
      </c>
      <c r="AA220" s="124" t="str">
        <f>IF($AO220,IF(AND($I220&lt;&gt;"",$I220&lt;&gt;0),ROUND(ROUND($I220,3)*Cenas!$B$50*Cenas!R$55,2),0),"")</f>
        <v/>
      </c>
      <c r="AB220" s="124" t="str">
        <f>IF($AO220,IF(AND($I220&lt;&gt;"",$I220&lt;&gt;0),ROUND(ROUND($I220,3)*Cenas!$B$50*Cenas!S$55,2),0),"")</f>
        <v/>
      </c>
      <c r="AC220" s="124" t="str">
        <f>IF($AO220,IF(AND($I220&lt;&gt;"",$I220&lt;&gt;0),ROUND(ROUND($I220,3)*Cenas!$B$50*Cenas!T$55,2),0),"")</f>
        <v/>
      </c>
      <c r="AD220" s="124" t="str">
        <f>IF($AO220,IF(AND($I220&lt;&gt;"",$I220&lt;&gt;0),ROUND(ROUND($I220,3)*Cenas!$B$50*Cenas!U$55,2),0),"")</f>
        <v/>
      </c>
      <c r="AE220" s="124" t="str">
        <f>IF($AO220,IF(AND($I220&lt;&gt;"",$I220&lt;&gt;0),ROUND(ROUND($I220,3)*Cenas!$B$50*Cenas!V$55,2),0),"")</f>
        <v/>
      </c>
      <c r="AF220" s="147" t="str">
        <f>IF($AO220,IF(AND($I220&lt;&gt;"",$I220&lt;&gt;0),ROUND(ROUND($I220,3)*Cenas!$B$50*Cenas!W$55,2),0),"")</f>
        <v/>
      </c>
      <c r="AH220" t="b">
        <f t="shared" si="26"/>
        <v>1</v>
      </c>
      <c r="AI220" t="b">
        <f t="shared" si="27"/>
        <v>1</v>
      </c>
      <c r="AJ220" t="e">
        <f>OR(AND(AH220,AI220,#REF!&gt;=0.74*'Daļu izvēle'!J215),NOT(AL220))</f>
        <v>#REF!</v>
      </c>
      <c r="AK220" t="e">
        <f t="shared" si="28"/>
        <v>#REF!</v>
      </c>
      <c r="AL220" t="b">
        <f>AND($A220="x",NOT(ISBLANK('Daļu izvēle'!AI215)))</f>
        <v>0</v>
      </c>
      <c r="AM220" t="b">
        <f t="shared" si="24"/>
        <v>1</v>
      </c>
      <c r="AO220" s="56" t="b">
        <f>AND($A220="x",'Daļu izvēle'!AI215&lt;&gt;"",'Daļu izvēle'!AI215&lt;&gt;0)</f>
        <v>0</v>
      </c>
      <c r="AP220" s="56" t="b">
        <f t="shared" si="29"/>
        <v>0</v>
      </c>
      <c r="AQ220" s="56" t="b">
        <f t="shared" si="30"/>
        <v>1</v>
      </c>
    </row>
    <row r="221" spans="1:43" hidden="1" x14ac:dyDescent="0.3">
      <c r="A221" s="324" t="str">
        <f>SUBSTITUTE('Daļu izvēle'!A216,"0","")</f>
        <v/>
      </c>
      <c r="B221" s="365">
        <f>'Daļu izvēle'!B216</f>
        <v>208</v>
      </c>
      <c r="C221" s="365" t="str">
        <f>'Daļu izvēle'!C216</f>
        <v>Zemgale</v>
      </c>
      <c r="D221" s="366" t="str">
        <f>'Daļu izvēle'!D216</f>
        <v>Klīves</v>
      </c>
      <c r="E221" s="511">
        <f>'Daļu izvēle'!AI216</f>
        <v>0</v>
      </c>
      <c r="F221" s="511">
        <f>'Daļu izvēle'!AJ216</f>
        <v>0</v>
      </c>
      <c r="G221" s="131">
        <f>'Daļu izvēle'!AK216</f>
        <v>0</v>
      </c>
      <c r="H221" s="132">
        <f>'Daļu izvēle'!AL216</f>
        <v>0</v>
      </c>
      <c r="I221" s="343"/>
      <c r="J221" s="509">
        <f t="shared" si="25"/>
        <v>0</v>
      </c>
      <c r="K221" s="124" t="str">
        <f>IF($AO221,IF(AND($I221&lt;&gt;"",$I221&lt;&gt;0),ROUND(ROUND($I221,3)*Cenas!$B$50*Cenas!B$55,2),0),"")</f>
        <v/>
      </c>
      <c r="L221" s="124" t="str">
        <f>IF($AO221,IF(AND($I221&lt;&gt;"",$I221&lt;&gt;0),ROUND(ROUND($I221,3)*Cenas!$B$50*Cenas!C$55,2),0),"")</f>
        <v/>
      </c>
      <c r="M221" s="124" t="str">
        <f>IF($AO221,IF(AND($I221&lt;&gt;"",$I221&lt;&gt;0),ROUND(ROUND($I221,3)*Cenas!$B$50*Cenas!D$55,2),0),"")</f>
        <v/>
      </c>
      <c r="N221" s="124" t="str">
        <f>IF($AO221,IF(AND($I221&lt;&gt;"",$I221&lt;&gt;0),ROUND(ROUND($I221,3)*Cenas!$B$50*Cenas!E$55,2),0),"")</f>
        <v/>
      </c>
      <c r="O221" s="124" t="str">
        <f>IF($AO221,IF(AND($I221&lt;&gt;"",$I221&lt;&gt;0),ROUND(ROUND($I221,3)*Cenas!$B$50*Cenas!F$55,2),0),"")</f>
        <v/>
      </c>
      <c r="P221" s="124" t="str">
        <f>IF($AO221,IF(AND($I221&lt;&gt;"",$I221&lt;&gt;0),ROUND(ROUND($I221,3)*Cenas!$B$50*Cenas!G$55,2),0),"")</f>
        <v/>
      </c>
      <c r="Q221" s="124" t="str">
        <f>IF($AO221,IF(AND($I221&lt;&gt;"",$I221&lt;&gt;0),ROUND(ROUND($I221,3)*Cenas!$B$50*Cenas!H$55,2),0),"")</f>
        <v/>
      </c>
      <c r="R221" s="124" t="str">
        <f>IF($AO221,IF(AND($I221&lt;&gt;"",$I221&lt;&gt;0),ROUND(ROUND($I221,3)*Cenas!$B$50*Cenas!I$55,2),0),"")</f>
        <v/>
      </c>
      <c r="S221" s="124" t="str">
        <f>IF($AO221,IF(AND($I221&lt;&gt;"",$I221&lt;&gt;0),ROUND(ROUND($I221,3)*Cenas!$B$50*Cenas!J$55,2),0),"")</f>
        <v/>
      </c>
      <c r="T221" s="124" t="str">
        <f>IF($AO221,IF(AND($I221&lt;&gt;"",$I221&lt;&gt;0),ROUND(ROUND($I221,3)*Cenas!$B$50*Cenas!K$55,2),0),"")</f>
        <v/>
      </c>
      <c r="U221" s="124" t="str">
        <f>IF($AO221,IF(AND($I221&lt;&gt;"",$I221&lt;&gt;0),ROUND(ROUND($I221,3)*Cenas!$B$50*Cenas!L$55,2),0),"")</f>
        <v/>
      </c>
      <c r="V221" s="124" t="str">
        <f>IF($AO221,IF(AND($I221&lt;&gt;"",$I221&lt;&gt;0),ROUND(ROUND($I221,3)*Cenas!$B$50*Cenas!M$55,2),0),"")</f>
        <v/>
      </c>
      <c r="W221" s="124" t="str">
        <f>IF($AO221,IF(AND($I221&lt;&gt;"",$I221&lt;&gt;0),ROUND(ROUND($I221,3)*Cenas!$B$50*Cenas!N$55,2),0),"")</f>
        <v/>
      </c>
      <c r="X221" s="124" t="str">
        <f>IF($AO221,IF(AND($I221&lt;&gt;"",$I221&lt;&gt;0),ROUND(ROUND($I221,3)*Cenas!$B$50*Cenas!O$55,2),0),"")</f>
        <v/>
      </c>
      <c r="Y221" s="124" t="str">
        <f>IF($AO221,IF(AND($I221&lt;&gt;"",$I221&lt;&gt;0),ROUND(ROUND($I221,3)*Cenas!$B$50*Cenas!P$55,2),0),"")</f>
        <v/>
      </c>
      <c r="Z221" s="124" t="str">
        <f>IF($AO221,IF(AND($I221&lt;&gt;"",$I221&lt;&gt;0),ROUND(ROUND($I221,3)*Cenas!$B$50*Cenas!Q$55,2),0),"")</f>
        <v/>
      </c>
      <c r="AA221" s="124" t="str">
        <f>IF($AO221,IF(AND($I221&lt;&gt;"",$I221&lt;&gt;0),ROUND(ROUND($I221,3)*Cenas!$B$50*Cenas!R$55,2),0),"")</f>
        <v/>
      </c>
      <c r="AB221" s="124" t="str">
        <f>IF($AO221,IF(AND($I221&lt;&gt;"",$I221&lt;&gt;0),ROUND(ROUND($I221,3)*Cenas!$B$50*Cenas!S$55,2),0),"")</f>
        <v/>
      </c>
      <c r="AC221" s="124" t="str">
        <f>IF($AO221,IF(AND($I221&lt;&gt;"",$I221&lt;&gt;0),ROUND(ROUND($I221,3)*Cenas!$B$50*Cenas!T$55,2),0),"")</f>
        <v/>
      </c>
      <c r="AD221" s="124" t="str">
        <f>IF($AO221,IF(AND($I221&lt;&gt;"",$I221&lt;&gt;0),ROUND(ROUND($I221,3)*Cenas!$B$50*Cenas!U$55,2),0),"")</f>
        <v/>
      </c>
      <c r="AE221" s="124" t="str">
        <f>IF($AO221,IF(AND($I221&lt;&gt;"",$I221&lt;&gt;0),ROUND(ROUND($I221,3)*Cenas!$B$50*Cenas!V$55,2),0),"")</f>
        <v/>
      </c>
      <c r="AF221" s="147" t="str">
        <f>IF($AO221,IF(AND($I221&lt;&gt;"",$I221&lt;&gt;0),ROUND(ROUND($I221,3)*Cenas!$B$50*Cenas!W$55,2),0),"")</f>
        <v/>
      </c>
      <c r="AH221" t="b">
        <f t="shared" si="26"/>
        <v>1</v>
      </c>
      <c r="AI221" t="b">
        <f t="shared" si="27"/>
        <v>1</v>
      </c>
      <c r="AJ221" t="e">
        <f>OR(AND(AH221,AI221,#REF!&gt;=0.74*'Daļu izvēle'!J216),NOT(AL221))</f>
        <v>#REF!</v>
      </c>
      <c r="AK221" t="e">
        <f t="shared" si="28"/>
        <v>#REF!</v>
      </c>
      <c r="AL221" t="b">
        <f>AND($A221="x",NOT(ISBLANK('Daļu izvēle'!AI216)))</f>
        <v>0</v>
      </c>
      <c r="AM221" t="b">
        <f t="shared" si="24"/>
        <v>1</v>
      </c>
      <c r="AO221" s="56" t="b">
        <f>AND($A221="x",'Daļu izvēle'!AI216&lt;&gt;"",'Daļu izvēle'!AI216&lt;&gt;0)</f>
        <v>0</v>
      </c>
      <c r="AP221" s="56" t="b">
        <f t="shared" si="29"/>
        <v>0</v>
      </c>
      <c r="AQ221" s="56" t="b">
        <f t="shared" si="30"/>
        <v>1</v>
      </c>
    </row>
    <row r="222" spans="1:43" hidden="1" x14ac:dyDescent="0.3">
      <c r="A222" s="324" t="str">
        <f>SUBSTITUTE('Daļu izvēle'!A217,"0","")</f>
        <v/>
      </c>
      <c r="B222" s="365">
        <f>'Daļu izvēle'!B217</f>
        <v>209</v>
      </c>
      <c r="C222" s="365" t="str">
        <f>'Daļu izvēle'!C217</f>
        <v>Zemgale</v>
      </c>
      <c r="D222" s="366" t="str">
        <f>'Daļu izvēle'!D217</f>
        <v>Klīves</v>
      </c>
      <c r="E222" s="511">
        <f>'Daļu izvēle'!AI217</f>
        <v>0</v>
      </c>
      <c r="F222" s="511">
        <f>'Daļu izvēle'!AJ217</f>
        <v>0</v>
      </c>
      <c r="G222" s="131">
        <f>'Daļu izvēle'!AK217</f>
        <v>0</v>
      </c>
      <c r="H222" s="132">
        <f>'Daļu izvēle'!AL217</f>
        <v>0</v>
      </c>
      <c r="I222" s="343"/>
      <c r="J222" s="509">
        <f t="shared" si="25"/>
        <v>0</v>
      </c>
      <c r="K222" s="124" t="str">
        <f>IF($AO222,IF(AND($I222&lt;&gt;"",$I222&lt;&gt;0),ROUND(ROUND($I222,3)*Cenas!$B$50*Cenas!B$55,2),0),"")</f>
        <v/>
      </c>
      <c r="L222" s="124" t="str">
        <f>IF($AO222,IF(AND($I222&lt;&gt;"",$I222&lt;&gt;0),ROUND(ROUND($I222,3)*Cenas!$B$50*Cenas!C$55,2),0),"")</f>
        <v/>
      </c>
      <c r="M222" s="124" t="str">
        <f>IF($AO222,IF(AND($I222&lt;&gt;"",$I222&lt;&gt;0),ROUND(ROUND($I222,3)*Cenas!$B$50*Cenas!D$55,2),0),"")</f>
        <v/>
      </c>
      <c r="N222" s="124" t="str">
        <f>IF($AO222,IF(AND($I222&lt;&gt;"",$I222&lt;&gt;0),ROUND(ROUND($I222,3)*Cenas!$B$50*Cenas!E$55,2),0),"")</f>
        <v/>
      </c>
      <c r="O222" s="124" t="str">
        <f>IF($AO222,IF(AND($I222&lt;&gt;"",$I222&lt;&gt;0),ROUND(ROUND($I222,3)*Cenas!$B$50*Cenas!F$55,2),0),"")</f>
        <v/>
      </c>
      <c r="P222" s="124" t="str">
        <f>IF($AO222,IF(AND($I222&lt;&gt;"",$I222&lt;&gt;0),ROUND(ROUND($I222,3)*Cenas!$B$50*Cenas!G$55,2),0),"")</f>
        <v/>
      </c>
      <c r="Q222" s="124" t="str">
        <f>IF($AO222,IF(AND($I222&lt;&gt;"",$I222&lt;&gt;0),ROUND(ROUND($I222,3)*Cenas!$B$50*Cenas!H$55,2),0),"")</f>
        <v/>
      </c>
      <c r="R222" s="124" t="str">
        <f>IF($AO222,IF(AND($I222&lt;&gt;"",$I222&lt;&gt;0),ROUND(ROUND($I222,3)*Cenas!$B$50*Cenas!I$55,2),0),"")</f>
        <v/>
      </c>
      <c r="S222" s="124" t="str">
        <f>IF($AO222,IF(AND($I222&lt;&gt;"",$I222&lt;&gt;0),ROUND(ROUND($I222,3)*Cenas!$B$50*Cenas!J$55,2),0),"")</f>
        <v/>
      </c>
      <c r="T222" s="124" t="str">
        <f>IF($AO222,IF(AND($I222&lt;&gt;"",$I222&lt;&gt;0),ROUND(ROUND($I222,3)*Cenas!$B$50*Cenas!K$55,2),0),"")</f>
        <v/>
      </c>
      <c r="U222" s="124" t="str">
        <f>IF($AO222,IF(AND($I222&lt;&gt;"",$I222&lt;&gt;0),ROUND(ROUND($I222,3)*Cenas!$B$50*Cenas!L$55,2),0),"")</f>
        <v/>
      </c>
      <c r="V222" s="124" t="str">
        <f>IF($AO222,IF(AND($I222&lt;&gt;"",$I222&lt;&gt;0),ROUND(ROUND($I222,3)*Cenas!$B$50*Cenas!M$55,2),0),"")</f>
        <v/>
      </c>
      <c r="W222" s="124" t="str">
        <f>IF($AO222,IF(AND($I222&lt;&gt;"",$I222&lt;&gt;0),ROUND(ROUND($I222,3)*Cenas!$B$50*Cenas!N$55,2),0),"")</f>
        <v/>
      </c>
      <c r="X222" s="124" t="str">
        <f>IF($AO222,IF(AND($I222&lt;&gt;"",$I222&lt;&gt;0),ROUND(ROUND($I222,3)*Cenas!$B$50*Cenas!O$55,2),0),"")</f>
        <v/>
      </c>
      <c r="Y222" s="124" t="str">
        <f>IF($AO222,IF(AND($I222&lt;&gt;"",$I222&lt;&gt;0),ROUND(ROUND($I222,3)*Cenas!$B$50*Cenas!P$55,2),0),"")</f>
        <v/>
      </c>
      <c r="Z222" s="124" t="str">
        <f>IF($AO222,IF(AND($I222&lt;&gt;"",$I222&lt;&gt;0),ROUND(ROUND($I222,3)*Cenas!$B$50*Cenas!Q$55,2),0),"")</f>
        <v/>
      </c>
      <c r="AA222" s="124" t="str">
        <f>IF($AO222,IF(AND($I222&lt;&gt;"",$I222&lt;&gt;0),ROUND(ROUND($I222,3)*Cenas!$B$50*Cenas!R$55,2),0),"")</f>
        <v/>
      </c>
      <c r="AB222" s="124" t="str">
        <f>IF($AO222,IF(AND($I222&lt;&gt;"",$I222&lt;&gt;0),ROUND(ROUND($I222,3)*Cenas!$B$50*Cenas!S$55,2),0),"")</f>
        <v/>
      </c>
      <c r="AC222" s="124" t="str">
        <f>IF($AO222,IF(AND($I222&lt;&gt;"",$I222&lt;&gt;0),ROUND(ROUND($I222,3)*Cenas!$B$50*Cenas!T$55,2),0),"")</f>
        <v/>
      </c>
      <c r="AD222" s="124" t="str">
        <f>IF($AO222,IF(AND($I222&lt;&gt;"",$I222&lt;&gt;0),ROUND(ROUND($I222,3)*Cenas!$B$50*Cenas!U$55,2),0),"")</f>
        <v/>
      </c>
      <c r="AE222" s="124" t="str">
        <f>IF($AO222,IF(AND($I222&lt;&gt;"",$I222&lt;&gt;0),ROUND(ROUND($I222,3)*Cenas!$B$50*Cenas!V$55,2),0),"")</f>
        <v/>
      </c>
      <c r="AF222" s="147" t="str">
        <f>IF($AO222,IF(AND($I222&lt;&gt;"",$I222&lt;&gt;0),ROUND(ROUND($I222,3)*Cenas!$B$50*Cenas!W$55,2),0),"")</f>
        <v/>
      </c>
      <c r="AH222" t="b">
        <f t="shared" si="26"/>
        <v>1</v>
      </c>
      <c r="AI222" t="b">
        <f t="shared" si="27"/>
        <v>1</v>
      </c>
      <c r="AJ222" t="e">
        <f>OR(AND(AH222,AI222,#REF!&gt;=0.74*'Daļu izvēle'!J217),NOT(AL222))</f>
        <v>#REF!</v>
      </c>
      <c r="AK222" t="e">
        <f t="shared" si="28"/>
        <v>#REF!</v>
      </c>
      <c r="AL222" t="b">
        <f>AND($A222="x",NOT(ISBLANK('Daļu izvēle'!AI217)))</f>
        <v>0</v>
      </c>
      <c r="AM222" t="b">
        <f t="shared" si="24"/>
        <v>1</v>
      </c>
      <c r="AO222" s="56" t="b">
        <f>AND($A222="x",'Daļu izvēle'!AI217&lt;&gt;"",'Daļu izvēle'!AI217&lt;&gt;0)</f>
        <v>0</v>
      </c>
      <c r="AP222" s="56" t="b">
        <f t="shared" si="29"/>
        <v>0</v>
      </c>
      <c r="AQ222" s="56" t="b">
        <f t="shared" si="30"/>
        <v>1</v>
      </c>
    </row>
    <row r="223" spans="1:43" hidden="1" x14ac:dyDescent="0.3">
      <c r="A223" s="324" t="str">
        <f>SUBSTITUTE('Daļu izvēle'!A218,"0","")</f>
        <v/>
      </c>
      <c r="B223" s="365">
        <f>'Daļu izvēle'!B218</f>
        <v>210</v>
      </c>
      <c r="C223" s="365" t="str">
        <f>'Daļu izvēle'!C218</f>
        <v>Zemgale</v>
      </c>
      <c r="D223" s="366" t="str">
        <f>'Daļu izvēle'!D218</f>
        <v>Klīves</v>
      </c>
      <c r="E223" s="511">
        <f>'Daļu izvēle'!AI218</f>
        <v>0</v>
      </c>
      <c r="F223" s="511">
        <f>'Daļu izvēle'!AJ218</f>
        <v>0</v>
      </c>
      <c r="G223" s="131">
        <f>'Daļu izvēle'!AK218</f>
        <v>0</v>
      </c>
      <c r="H223" s="132">
        <f>'Daļu izvēle'!AL218</f>
        <v>0</v>
      </c>
      <c r="I223" s="343"/>
      <c r="J223" s="509">
        <f t="shared" si="25"/>
        <v>0</v>
      </c>
      <c r="K223" s="124" t="str">
        <f>IF($AO223,IF(AND($I223&lt;&gt;"",$I223&lt;&gt;0),ROUND(ROUND($I223,3)*Cenas!$B$50*Cenas!B$55,2),0),"")</f>
        <v/>
      </c>
      <c r="L223" s="124" t="str">
        <f>IF($AO223,IF(AND($I223&lt;&gt;"",$I223&lt;&gt;0),ROUND(ROUND($I223,3)*Cenas!$B$50*Cenas!C$55,2),0),"")</f>
        <v/>
      </c>
      <c r="M223" s="124" t="str">
        <f>IF($AO223,IF(AND($I223&lt;&gt;"",$I223&lt;&gt;0),ROUND(ROUND($I223,3)*Cenas!$B$50*Cenas!D$55,2),0),"")</f>
        <v/>
      </c>
      <c r="N223" s="124" t="str">
        <f>IF($AO223,IF(AND($I223&lt;&gt;"",$I223&lt;&gt;0),ROUND(ROUND($I223,3)*Cenas!$B$50*Cenas!E$55,2),0),"")</f>
        <v/>
      </c>
      <c r="O223" s="124" t="str">
        <f>IF($AO223,IF(AND($I223&lt;&gt;"",$I223&lt;&gt;0),ROUND(ROUND($I223,3)*Cenas!$B$50*Cenas!F$55,2),0),"")</f>
        <v/>
      </c>
      <c r="P223" s="124" t="str">
        <f>IF($AO223,IF(AND($I223&lt;&gt;"",$I223&lt;&gt;0),ROUND(ROUND($I223,3)*Cenas!$B$50*Cenas!G$55,2),0),"")</f>
        <v/>
      </c>
      <c r="Q223" s="124" t="str">
        <f>IF($AO223,IF(AND($I223&lt;&gt;"",$I223&lt;&gt;0),ROUND(ROUND($I223,3)*Cenas!$B$50*Cenas!H$55,2),0),"")</f>
        <v/>
      </c>
      <c r="R223" s="124" t="str">
        <f>IF($AO223,IF(AND($I223&lt;&gt;"",$I223&lt;&gt;0),ROUND(ROUND($I223,3)*Cenas!$B$50*Cenas!I$55,2),0),"")</f>
        <v/>
      </c>
      <c r="S223" s="124" t="str">
        <f>IF($AO223,IF(AND($I223&lt;&gt;"",$I223&lt;&gt;0),ROUND(ROUND($I223,3)*Cenas!$B$50*Cenas!J$55,2),0),"")</f>
        <v/>
      </c>
      <c r="T223" s="124" t="str">
        <f>IF($AO223,IF(AND($I223&lt;&gt;"",$I223&lt;&gt;0),ROUND(ROUND($I223,3)*Cenas!$B$50*Cenas!K$55,2),0),"")</f>
        <v/>
      </c>
      <c r="U223" s="124" t="str">
        <f>IF($AO223,IF(AND($I223&lt;&gt;"",$I223&lt;&gt;0),ROUND(ROUND($I223,3)*Cenas!$B$50*Cenas!L$55,2),0),"")</f>
        <v/>
      </c>
      <c r="V223" s="124" t="str">
        <f>IF($AO223,IF(AND($I223&lt;&gt;"",$I223&lt;&gt;0),ROUND(ROUND($I223,3)*Cenas!$B$50*Cenas!M$55,2),0),"")</f>
        <v/>
      </c>
      <c r="W223" s="124" t="str">
        <f>IF($AO223,IF(AND($I223&lt;&gt;"",$I223&lt;&gt;0),ROUND(ROUND($I223,3)*Cenas!$B$50*Cenas!N$55,2),0),"")</f>
        <v/>
      </c>
      <c r="X223" s="124" t="str">
        <f>IF($AO223,IF(AND($I223&lt;&gt;"",$I223&lt;&gt;0),ROUND(ROUND($I223,3)*Cenas!$B$50*Cenas!O$55,2),0),"")</f>
        <v/>
      </c>
      <c r="Y223" s="124" t="str">
        <f>IF($AO223,IF(AND($I223&lt;&gt;"",$I223&lt;&gt;0),ROUND(ROUND($I223,3)*Cenas!$B$50*Cenas!P$55,2),0),"")</f>
        <v/>
      </c>
      <c r="Z223" s="124" t="str">
        <f>IF($AO223,IF(AND($I223&lt;&gt;"",$I223&lt;&gt;0),ROUND(ROUND($I223,3)*Cenas!$B$50*Cenas!Q$55,2),0),"")</f>
        <v/>
      </c>
      <c r="AA223" s="124" t="str">
        <f>IF($AO223,IF(AND($I223&lt;&gt;"",$I223&lt;&gt;0),ROUND(ROUND($I223,3)*Cenas!$B$50*Cenas!R$55,2),0),"")</f>
        <v/>
      </c>
      <c r="AB223" s="124" t="str">
        <f>IF($AO223,IF(AND($I223&lt;&gt;"",$I223&lt;&gt;0),ROUND(ROUND($I223,3)*Cenas!$B$50*Cenas!S$55,2),0),"")</f>
        <v/>
      </c>
      <c r="AC223" s="124" t="str">
        <f>IF($AO223,IF(AND($I223&lt;&gt;"",$I223&lt;&gt;0),ROUND(ROUND($I223,3)*Cenas!$B$50*Cenas!T$55,2),0),"")</f>
        <v/>
      </c>
      <c r="AD223" s="124" t="str">
        <f>IF($AO223,IF(AND($I223&lt;&gt;"",$I223&lt;&gt;0),ROUND(ROUND($I223,3)*Cenas!$B$50*Cenas!U$55,2),0),"")</f>
        <v/>
      </c>
      <c r="AE223" s="124" t="str">
        <f>IF($AO223,IF(AND($I223&lt;&gt;"",$I223&lt;&gt;0),ROUND(ROUND($I223,3)*Cenas!$B$50*Cenas!V$55,2),0),"")</f>
        <v/>
      </c>
      <c r="AF223" s="147" t="str">
        <f>IF($AO223,IF(AND($I223&lt;&gt;"",$I223&lt;&gt;0),ROUND(ROUND($I223,3)*Cenas!$B$50*Cenas!W$55,2),0),"")</f>
        <v/>
      </c>
      <c r="AH223" t="b">
        <f t="shared" si="26"/>
        <v>1</v>
      </c>
      <c r="AI223" t="b">
        <f t="shared" si="27"/>
        <v>1</v>
      </c>
      <c r="AJ223" t="e">
        <f>OR(AND(AH223,AI223,#REF!&gt;=0.74*'Daļu izvēle'!J218),NOT(AL223))</f>
        <v>#REF!</v>
      </c>
      <c r="AK223" t="e">
        <f t="shared" si="28"/>
        <v>#REF!</v>
      </c>
      <c r="AL223" t="b">
        <f>AND($A223="x",NOT(ISBLANK('Daļu izvēle'!AI218)))</f>
        <v>0</v>
      </c>
      <c r="AM223" t="b">
        <f t="shared" si="24"/>
        <v>1</v>
      </c>
      <c r="AO223" s="56" t="b">
        <f>AND($A223="x",'Daļu izvēle'!AI218&lt;&gt;"",'Daļu izvēle'!AI218&lt;&gt;0)</f>
        <v>0</v>
      </c>
      <c r="AP223" s="56" t="b">
        <f t="shared" si="29"/>
        <v>0</v>
      </c>
      <c r="AQ223" s="56" t="b">
        <f t="shared" si="30"/>
        <v>1</v>
      </c>
    </row>
    <row r="224" spans="1:43" hidden="1" x14ac:dyDescent="0.3">
      <c r="A224" s="324" t="str">
        <f>SUBSTITUTE('Daļu izvēle'!A219,"0","")</f>
        <v/>
      </c>
      <c r="B224" s="365">
        <f>'Daļu izvēle'!B219</f>
        <v>211</v>
      </c>
      <c r="C224" s="365" t="str">
        <f>'Daļu izvēle'!C219</f>
        <v>Zemgale</v>
      </c>
      <c r="D224" s="366" t="str">
        <f>'Daļu izvēle'!D219</f>
        <v>Klīves</v>
      </c>
      <c r="E224" s="511">
        <f>'Daļu izvēle'!AI219</f>
        <v>0</v>
      </c>
      <c r="F224" s="511">
        <f>'Daļu izvēle'!AJ219</f>
        <v>0</v>
      </c>
      <c r="G224" s="131">
        <f>'Daļu izvēle'!AK219</f>
        <v>0</v>
      </c>
      <c r="H224" s="132">
        <f>'Daļu izvēle'!AL219</f>
        <v>0</v>
      </c>
      <c r="I224" s="343"/>
      <c r="J224" s="509">
        <f t="shared" si="25"/>
        <v>0</v>
      </c>
      <c r="K224" s="124" t="str">
        <f>IF($AO224,IF(AND($I224&lt;&gt;"",$I224&lt;&gt;0),ROUND(ROUND($I224,3)*Cenas!$B$50*Cenas!B$55,2),0),"")</f>
        <v/>
      </c>
      <c r="L224" s="124" t="str">
        <f>IF($AO224,IF(AND($I224&lt;&gt;"",$I224&lt;&gt;0),ROUND(ROUND($I224,3)*Cenas!$B$50*Cenas!C$55,2),0),"")</f>
        <v/>
      </c>
      <c r="M224" s="124" t="str">
        <f>IF($AO224,IF(AND($I224&lt;&gt;"",$I224&lt;&gt;0),ROUND(ROUND($I224,3)*Cenas!$B$50*Cenas!D$55,2),0),"")</f>
        <v/>
      </c>
      <c r="N224" s="124" t="str">
        <f>IF($AO224,IF(AND($I224&lt;&gt;"",$I224&lt;&gt;0),ROUND(ROUND($I224,3)*Cenas!$B$50*Cenas!E$55,2),0),"")</f>
        <v/>
      </c>
      <c r="O224" s="124" t="str">
        <f>IF($AO224,IF(AND($I224&lt;&gt;"",$I224&lt;&gt;0),ROUND(ROUND($I224,3)*Cenas!$B$50*Cenas!F$55,2),0),"")</f>
        <v/>
      </c>
      <c r="P224" s="124" t="str">
        <f>IF($AO224,IF(AND($I224&lt;&gt;"",$I224&lt;&gt;0),ROUND(ROUND($I224,3)*Cenas!$B$50*Cenas!G$55,2),0),"")</f>
        <v/>
      </c>
      <c r="Q224" s="124" t="str">
        <f>IF($AO224,IF(AND($I224&lt;&gt;"",$I224&lt;&gt;0),ROUND(ROUND($I224,3)*Cenas!$B$50*Cenas!H$55,2),0),"")</f>
        <v/>
      </c>
      <c r="R224" s="124" t="str">
        <f>IF($AO224,IF(AND($I224&lt;&gt;"",$I224&lt;&gt;0),ROUND(ROUND($I224,3)*Cenas!$B$50*Cenas!I$55,2),0),"")</f>
        <v/>
      </c>
      <c r="S224" s="124" t="str">
        <f>IF($AO224,IF(AND($I224&lt;&gt;"",$I224&lt;&gt;0),ROUND(ROUND($I224,3)*Cenas!$B$50*Cenas!J$55,2),0),"")</f>
        <v/>
      </c>
      <c r="T224" s="124" t="str">
        <f>IF($AO224,IF(AND($I224&lt;&gt;"",$I224&lt;&gt;0),ROUND(ROUND($I224,3)*Cenas!$B$50*Cenas!K$55,2),0),"")</f>
        <v/>
      </c>
      <c r="U224" s="124" t="str">
        <f>IF($AO224,IF(AND($I224&lt;&gt;"",$I224&lt;&gt;0),ROUND(ROUND($I224,3)*Cenas!$B$50*Cenas!L$55,2),0),"")</f>
        <v/>
      </c>
      <c r="V224" s="124" t="str">
        <f>IF($AO224,IF(AND($I224&lt;&gt;"",$I224&lt;&gt;0),ROUND(ROUND($I224,3)*Cenas!$B$50*Cenas!M$55,2),0),"")</f>
        <v/>
      </c>
      <c r="W224" s="124" t="str">
        <f>IF($AO224,IF(AND($I224&lt;&gt;"",$I224&lt;&gt;0),ROUND(ROUND($I224,3)*Cenas!$B$50*Cenas!N$55,2),0),"")</f>
        <v/>
      </c>
      <c r="X224" s="124" t="str">
        <f>IF($AO224,IF(AND($I224&lt;&gt;"",$I224&lt;&gt;0),ROUND(ROUND($I224,3)*Cenas!$B$50*Cenas!O$55,2),0),"")</f>
        <v/>
      </c>
      <c r="Y224" s="124" t="str">
        <f>IF($AO224,IF(AND($I224&lt;&gt;"",$I224&lt;&gt;0),ROUND(ROUND($I224,3)*Cenas!$B$50*Cenas!P$55,2),0),"")</f>
        <v/>
      </c>
      <c r="Z224" s="124" t="str">
        <f>IF($AO224,IF(AND($I224&lt;&gt;"",$I224&lt;&gt;0),ROUND(ROUND($I224,3)*Cenas!$B$50*Cenas!Q$55,2),0),"")</f>
        <v/>
      </c>
      <c r="AA224" s="124" t="str">
        <f>IF($AO224,IF(AND($I224&lt;&gt;"",$I224&lt;&gt;0),ROUND(ROUND($I224,3)*Cenas!$B$50*Cenas!R$55,2),0),"")</f>
        <v/>
      </c>
      <c r="AB224" s="124" t="str">
        <f>IF($AO224,IF(AND($I224&lt;&gt;"",$I224&lt;&gt;0),ROUND(ROUND($I224,3)*Cenas!$B$50*Cenas!S$55,2),0),"")</f>
        <v/>
      </c>
      <c r="AC224" s="124" t="str">
        <f>IF($AO224,IF(AND($I224&lt;&gt;"",$I224&lt;&gt;0),ROUND(ROUND($I224,3)*Cenas!$B$50*Cenas!T$55,2),0),"")</f>
        <v/>
      </c>
      <c r="AD224" s="124" t="str">
        <f>IF($AO224,IF(AND($I224&lt;&gt;"",$I224&lt;&gt;0),ROUND(ROUND($I224,3)*Cenas!$B$50*Cenas!U$55,2),0),"")</f>
        <v/>
      </c>
      <c r="AE224" s="124" t="str">
        <f>IF($AO224,IF(AND($I224&lt;&gt;"",$I224&lt;&gt;0),ROUND(ROUND($I224,3)*Cenas!$B$50*Cenas!V$55,2),0),"")</f>
        <v/>
      </c>
      <c r="AF224" s="147" t="str">
        <f>IF($AO224,IF(AND($I224&lt;&gt;"",$I224&lt;&gt;0),ROUND(ROUND($I224,3)*Cenas!$B$50*Cenas!W$55,2),0),"")</f>
        <v/>
      </c>
      <c r="AH224" t="b">
        <f t="shared" si="26"/>
        <v>1</v>
      </c>
      <c r="AI224" t="b">
        <f t="shared" si="27"/>
        <v>1</v>
      </c>
      <c r="AJ224" t="e">
        <f>OR(AND(AH224,AI224,#REF!&gt;=0.74*'Daļu izvēle'!J219),NOT(AL224))</f>
        <v>#REF!</v>
      </c>
      <c r="AK224" t="e">
        <f t="shared" si="28"/>
        <v>#REF!</v>
      </c>
      <c r="AL224" t="b">
        <f>AND($A224="x",NOT(ISBLANK('Daļu izvēle'!AI219)))</f>
        <v>0</v>
      </c>
      <c r="AM224" t="b">
        <f t="shared" si="24"/>
        <v>1</v>
      </c>
      <c r="AO224" s="56" t="b">
        <f>AND($A224="x",'Daļu izvēle'!AI219&lt;&gt;"",'Daļu izvēle'!AI219&lt;&gt;0)</f>
        <v>0</v>
      </c>
      <c r="AP224" s="56" t="b">
        <f t="shared" si="29"/>
        <v>0</v>
      </c>
      <c r="AQ224" s="56" t="b">
        <f t="shared" si="30"/>
        <v>1</v>
      </c>
    </row>
    <row r="225" spans="1:43" hidden="1" x14ac:dyDescent="0.3">
      <c r="A225" s="324" t="str">
        <f>SUBSTITUTE('Daļu izvēle'!A220,"0","")</f>
        <v/>
      </c>
      <c r="B225" s="365">
        <f>'Daļu izvēle'!B220</f>
        <v>212</v>
      </c>
      <c r="C225" s="365" t="str">
        <f>'Daļu izvēle'!C220</f>
        <v>Zemgale</v>
      </c>
      <c r="D225" s="366" t="str">
        <f>'Daļu izvēle'!D220</f>
        <v>Klīves</v>
      </c>
      <c r="E225" s="511">
        <f>'Daļu izvēle'!AI220</f>
        <v>20</v>
      </c>
      <c r="F225" s="511">
        <f>'Daļu izvēle'!AJ220</f>
        <v>0</v>
      </c>
      <c r="G225" s="131">
        <f>'Daļu izvēle'!AK220</f>
        <v>0</v>
      </c>
      <c r="H225" s="132">
        <f>'Daļu izvēle'!AL220</f>
        <v>0</v>
      </c>
      <c r="I225" s="343"/>
      <c r="J225" s="509">
        <f t="shared" si="25"/>
        <v>0</v>
      </c>
      <c r="K225" s="124" t="str">
        <f>IF($AO225,IF(AND($I225&lt;&gt;"",$I225&lt;&gt;0),ROUND(ROUND($I225,3)*Cenas!$B$50*Cenas!B$55,2),0),"")</f>
        <v/>
      </c>
      <c r="L225" s="124" t="str">
        <f>IF($AO225,IF(AND($I225&lt;&gt;"",$I225&lt;&gt;0),ROUND(ROUND($I225,3)*Cenas!$B$50*Cenas!C$55,2),0),"")</f>
        <v/>
      </c>
      <c r="M225" s="124" t="str">
        <f>IF($AO225,IF(AND($I225&lt;&gt;"",$I225&lt;&gt;0),ROUND(ROUND($I225,3)*Cenas!$B$50*Cenas!D$55,2),0),"")</f>
        <v/>
      </c>
      <c r="N225" s="124" t="str">
        <f>IF($AO225,IF(AND($I225&lt;&gt;"",$I225&lt;&gt;0),ROUND(ROUND($I225,3)*Cenas!$B$50*Cenas!E$55,2),0),"")</f>
        <v/>
      </c>
      <c r="O225" s="124" t="str">
        <f>IF($AO225,IF(AND($I225&lt;&gt;"",$I225&lt;&gt;0),ROUND(ROUND($I225,3)*Cenas!$B$50*Cenas!F$55,2),0),"")</f>
        <v/>
      </c>
      <c r="P225" s="124" t="str">
        <f>IF($AO225,IF(AND($I225&lt;&gt;"",$I225&lt;&gt;0),ROUND(ROUND($I225,3)*Cenas!$B$50*Cenas!G$55,2),0),"")</f>
        <v/>
      </c>
      <c r="Q225" s="124" t="str">
        <f>IF($AO225,IF(AND($I225&lt;&gt;"",$I225&lt;&gt;0),ROUND(ROUND($I225,3)*Cenas!$B$50*Cenas!H$55,2),0),"")</f>
        <v/>
      </c>
      <c r="R225" s="124" t="str">
        <f>IF($AO225,IF(AND($I225&lt;&gt;"",$I225&lt;&gt;0),ROUND(ROUND($I225,3)*Cenas!$B$50*Cenas!I$55,2),0),"")</f>
        <v/>
      </c>
      <c r="S225" s="124" t="str">
        <f>IF($AO225,IF(AND($I225&lt;&gt;"",$I225&lt;&gt;0),ROUND(ROUND($I225,3)*Cenas!$B$50*Cenas!J$55,2),0),"")</f>
        <v/>
      </c>
      <c r="T225" s="124" t="str">
        <f>IF($AO225,IF(AND($I225&lt;&gt;"",$I225&lt;&gt;0),ROUND(ROUND($I225,3)*Cenas!$B$50*Cenas!K$55,2),0),"")</f>
        <v/>
      </c>
      <c r="U225" s="124" t="str">
        <f>IF($AO225,IF(AND($I225&lt;&gt;"",$I225&lt;&gt;0),ROUND(ROUND($I225,3)*Cenas!$B$50*Cenas!L$55,2),0),"")</f>
        <v/>
      </c>
      <c r="V225" s="124" t="str">
        <f>IF($AO225,IF(AND($I225&lt;&gt;"",$I225&lt;&gt;0),ROUND(ROUND($I225,3)*Cenas!$B$50*Cenas!M$55,2),0),"")</f>
        <v/>
      </c>
      <c r="W225" s="124" t="str">
        <f>IF($AO225,IF(AND($I225&lt;&gt;"",$I225&lt;&gt;0),ROUND(ROUND($I225,3)*Cenas!$B$50*Cenas!N$55,2),0),"")</f>
        <v/>
      </c>
      <c r="X225" s="124" t="str">
        <f>IF($AO225,IF(AND($I225&lt;&gt;"",$I225&lt;&gt;0),ROUND(ROUND($I225,3)*Cenas!$B$50*Cenas!O$55,2),0),"")</f>
        <v/>
      </c>
      <c r="Y225" s="124" t="str">
        <f>IF($AO225,IF(AND($I225&lt;&gt;"",$I225&lt;&gt;0),ROUND(ROUND($I225,3)*Cenas!$B$50*Cenas!P$55,2),0),"")</f>
        <v/>
      </c>
      <c r="Z225" s="124" t="str">
        <f>IF($AO225,IF(AND($I225&lt;&gt;"",$I225&lt;&gt;0),ROUND(ROUND($I225,3)*Cenas!$B$50*Cenas!Q$55,2),0),"")</f>
        <v/>
      </c>
      <c r="AA225" s="124" t="str">
        <f>IF($AO225,IF(AND($I225&lt;&gt;"",$I225&lt;&gt;0),ROUND(ROUND($I225,3)*Cenas!$B$50*Cenas!R$55,2),0),"")</f>
        <v/>
      </c>
      <c r="AB225" s="124" t="str">
        <f>IF($AO225,IF(AND($I225&lt;&gt;"",$I225&lt;&gt;0),ROUND(ROUND($I225,3)*Cenas!$B$50*Cenas!S$55,2),0),"")</f>
        <v/>
      </c>
      <c r="AC225" s="124" t="str">
        <f>IF($AO225,IF(AND($I225&lt;&gt;"",$I225&lt;&gt;0),ROUND(ROUND($I225,3)*Cenas!$B$50*Cenas!T$55,2),0),"")</f>
        <v/>
      </c>
      <c r="AD225" s="124" t="str">
        <f>IF($AO225,IF(AND($I225&lt;&gt;"",$I225&lt;&gt;0),ROUND(ROUND($I225,3)*Cenas!$B$50*Cenas!U$55,2),0),"")</f>
        <v/>
      </c>
      <c r="AE225" s="124" t="str">
        <f>IF($AO225,IF(AND($I225&lt;&gt;"",$I225&lt;&gt;0),ROUND(ROUND($I225,3)*Cenas!$B$50*Cenas!V$55,2),0),"")</f>
        <v/>
      </c>
      <c r="AF225" s="147" t="str">
        <f>IF($AO225,IF(AND($I225&lt;&gt;"",$I225&lt;&gt;0),ROUND(ROUND($I225,3)*Cenas!$B$50*Cenas!W$55,2),0),"")</f>
        <v/>
      </c>
      <c r="AH225" t="b">
        <f t="shared" si="26"/>
        <v>1</v>
      </c>
      <c r="AI225" t="b">
        <f t="shared" si="27"/>
        <v>1</v>
      </c>
      <c r="AJ225" t="e">
        <f>OR(AND(AH225,AI225,#REF!&gt;=0.74*'Daļu izvēle'!J220),NOT(AL225))</f>
        <v>#REF!</v>
      </c>
      <c r="AK225" t="e">
        <f t="shared" si="28"/>
        <v>#REF!</v>
      </c>
      <c r="AL225" t="b">
        <f>AND($A225="x",NOT(ISBLANK('Daļu izvēle'!AI220)))</f>
        <v>0</v>
      </c>
      <c r="AM225" t="b">
        <f t="shared" si="24"/>
        <v>1</v>
      </c>
      <c r="AO225" s="56" t="b">
        <f>AND($A225="x",'Daļu izvēle'!AI220&lt;&gt;"",'Daļu izvēle'!AI220&lt;&gt;0)</f>
        <v>0</v>
      </c>
      <c r="AP225" s="56" t="b">
        <f t="shared" si="29"/>
        <v>0</v>
      </c>
      <c r="AQ225" s="56" t="b">
        <f t="shared" si="30"/>
        <v>1</v>
      </c>
    </row>
    <row r="226" spans="1:43" hidden="1" x14ac:dyDescent="0.3">
      <c r="A226" s="324" t="str">
        <f>SUBSTITUTE('Daļu izvēle'!A221,"0","")</f>
        <v/>
      </c>
      <c r="B226" s="365">
        <f>'Daļu izvēle'!B221</f>
        <v>213</v>
      </c>
      <c r="C226" s="365" t="str">
        <f>'Daļu izvēle'!C221</f>
        <v>Zemgale</v>
      </c>
      <c r="D226" s="366" t="str">
        <f>'Daļu izvēle'!D221</f>
        <v>Līvbērzes</v>
      </c>
      <c r="E226" s="511">
        <f>'Daļu izvēle'!AI221</f>
        <v>20</v>
      </c>
      <c r="F226" s="511">
        <f>'Daļu izvēle'!AJ221</f>
        <v>20</v>
      </c>
      <c r="G226" s="131">
        <f>'Daļu izvēle'!AK221</f>
        <v>0</v>
      </c>
      <c r="H226" s="132">
        <f>'Daļu izvēle'!AL221</f>
        <v>0</v>
      </c>
      <c r="I226" s="343"/>
      <c r="J226" s="509">
        <f t="shared" si="25"/>
        <v>0</v>
      </c>
      <c r="K226" s="124" t="str">
        <f>IF($AO226,IF(AND($I226&lt;&gt;"",$I226&lt;&gt;0),ROUND(ROUND($I226,3)*Cenas!$B$50*Cenas!B$55,2),0),"")</f>
        <v/>
      </c>
      <c r="L226" s="124" t="str">
        <f>IF($AO226,IF(AND($I226&lt;&gt;"",$I226&lt;&gt;0),ROUND(ROUND($I226,3)*Cenas!$B$50*Cenas!C$55,2),0),"")</f>
        <v/>
      </c>
      <c r="M226" s="124" t="str">
        <f>IF($AO226,IF(AND($I226&lt;&gt;"",$I226&lt;&gt;0),ROUND(ROUND($I226,3)*Cenas!$B$50*Cenas!D$55,2),0),"")</f>
        <v/>
      </c>
      <c r="N226" s="124" t="str">
        <f>IF($AO226,IF(AND($I226&lt;&gt;"",$I226&lt;&gt;0),ROUND(ROUND($I226,3)*Cenas!$B$50*Cenas!E$55,2),0),"")</f>
        <v/>
      </c>
      <c r="O226" s="124" t="str">
        <f>IF($AO226,IF(AND($I226&lt;&gt;"",$I226&lt;&gt;0),ROUND(ROUND($I226,3)*Cenas!$B$50*Cenas!F$55,2),0),"")</f>
        <v/>
      </c>
      <c r="P226" s="124" t="str">
        <f>IF($AO226,IF(AND($I226&lt;&gt;"",$I226&lt;&gt;0),ROUND(ROUND($I226,3)*Cenas!$B$50*Cenas!G$55,2),0),"")</f>
        <v/>
      </c>
      <c r="Q226" s="124" t="str">
        <f>IF($AO226,IF(AND($I226&lt;&gt;"",$I226&lt;&gt;0),ROUND(ROUND($I226,3)*Cenas!$B$50*Cenas!H$55,2),0),"")</f>
        <v/>
      </c>
      <c r="R226" s="124" t="str">
        <f>IF($AO226,IF(AND($I226&lt;&gt;"",$I226&lt;&gt;0),ROUND(ROUND($I226,3)*Cenas!$B$50*Cenas!I$55,2),0),"")</f>
        <v/>
      </c>
      <c r="S226" s="124" t="str">
        <f>IF($AO226,IF(AND($I226&lt;&gt;"",$I226&lt;&gt;0),ROUND(ROUND($I226,3)*Cenas!$B$50*Cenas!J$55,2),0),"")</f>
        <v/>
      </c>
      <c r="T226" s="124" t="str">
        <f>IF($AO226,IF(AND($I226&lt;&gt;"",$I226&lt;&gt;0),ROUND(ROUND($I226,3)*Cenas!$B$50*Cenas!K$55,2),0),"")</f>
        <v/>
      </c>
      <c r="U226" s="124" t="str">
        <f>IF($AO226,IF(AND($I226&lt;&gt;"",$I226&lt;&gt;0),ROUND(ROUND($I226,3)*Cenas!$B$50*Cenas!L$55,2),0),"")</f>
        <v/>
      </c>
      <c r="V226" s="124" t="str">
        <f>IF($AO226,IF(AND($I226&lt;&gt;"",$I226&lt;&gt;0),ROUND(ROUND($I226,3)*Cenas!$B$50*Cenas!M$55,2),0),"")</f>
        <v/>
      </c>
      <c r="W226" s="124" t="str">
        <f>IF($AO226,IF(AND($I226&lt;&gt;"",$I226&lt;&gt;0),ROUND(ROUND($I226,3)*Cenas!$B$50*Cenas!N$55,2),0),"")</f>
        <v/>
      </c>
      <c r="X226" s="124" t="str">
        <f>IF($AO226,IF(AND($I226&lt;&gt;"",$I226&lt;&gt;0),ROUND(ROUND($I226,3)*Cenas!$B$50*Cenas!O$55,2),0),"")</f>
        <v/>
      </c>
      <c r="Y226" s="124" t="str">
        <f>IF($AO226,IF(AND($I226&lt;&gt;"",$I226&lt;&gt;0),ROUND(ROUND($I226,3)*Cenas!$B$50*Cenas!P$55,2),0),"")</f>
        <v/>
      </c>
      <c r="Z226" s="124" t="str">
        <f>IF($AO226,IF(AND($I226&lt;&gt;"",$I226&lt;&gt;0),ROUND(ROUND($I226,3)*Cenas!$B$50*Cenas!Q$55,2),0),"")</f>
        <v/>
      </c>
      <c r="AA226" s="124" t="str">
        <f>IF($AO226,IF(AND($I226&lt;&gt;"",$I226&lt;&gt;0),ROUND(ROUND($I226,3)*Cenas!$B$50*Cenas!R$55,2),0),"")</f>
        <v/>
      </c>
      <c r="AB226" s="124" t="str">
        <f>IF($AO226,IF(AND($I226&lt;&gt;"",$I226&lt;&gt;0),ROUND(ROUND($I226,3)*Cenas!$B$50*Cenas!S$55,2),0),"")</f>
        <v/>
      </c>
      <c r="AC226" s="124" t="str">
        <f>IF($AO226,IF(AND($I226&lt;&gt;"",$I226&lt;&gt;0),ROUND(ROUND($I226,3)*Cenas!$B$50*Cenas!T$55,2),0),"")</f>
        <v/>
      </c>
      <c r="AD226" s="124" t="str">
        <f>IF($AO226,IF(AND($I226&lt;&gt;"",$I226&lt;&gt;0),ROUND(ROUND($I226,3)*Cenas!$B$50*Cenas!U$55,2),0),"")</f>
        <v/>
      </c>
      <c r="AE226" s="124" t="str">
        <f>IF($AO226,IF(AND($I226&lt;&gt;"",$I226&lt;&gt;0),ROUND(ROUND($I226,3)*Cenas!$B$50*Cenas!V$55,2),0),"")</f>
        <v/>
      </c>
      <c r="AF226" s="147" t="str">
        <f>IF($AO226,IF(AND($I226&lt;&gt;"",$I226&lt;&gt;0),ROUND(ROUND($I226,3)*Cenas!$B$50*Cenas!W$55,2),0),"")</f>
        <v/>
      </c>
      <c r="AH226" t="b">
        <f t="shared" si="26"/>
        <v>1</v>
      </c>
      <c r="AI226" t="b">
        <f t="shared" si="27"/>
        <v>1</v>
      </c>
      <c r="AJ226" t="e">
        <f>OR(AND(AH226,AI226,#REF!&gt;=0.74*'Daļu izvēle'!J221),NOT(AL226))</f>
        <v>#REF!</v>
      </c>
      <c r="AK226" t="e">
        <f t="shared" si="28"/>
        <v>#REF!</v>
      </c>
      <c r="AL226" t="b">
        <f>AND($A226="x",NOT(ISBLANK('Daļu izvēle'!AI221)))</f>
        <v>0</v>
      </c>
      <c r="AM226" t="b">
        <f t="shared" si="24"/>
        <v>1</v>
      </c>
      <c r="AO226" s="56" t="b">
        <f>AND($A226="x",'Daļu izvēle'!AI221&lt;&gt;"",'Daļu izvēle'!AI221&lt;&gt;0)</f>
        <v>0</v>
      </c>
      <c r="AP226" s="56" t="b">
        <f t="shared" si="29"/>
        <v>0</v>
      </c>
      <c r="AQ226" s="56" t="b">
        <f t="shared" si="30"/>
        <v>1</v>
      </c>
    </row>
    <row r="227" spans="1:43" hidden="1" x14ac:dyDescent="0.3">
      <c r="A227" s="324" t="str">
        <f>SUBSTITUTE('Daļu izvēle'!A222,"0","")</f>
        <v/>
      </c>
      <c r="B227" s="365">
        <f>'Daļu izvēle'!B222</f>
        <v>214</v>
      </c>
      <c r="C227" s="365" t="str">
        <f>'Daļu izvēle'!C222</f>
        <v>Zemgale</v>
      </c>
      <c r="D227" s="366" t="str">
        <f>'Daļu izvēle'!D222</f>
        <v>Līvbērzes</v>
      </c>
      <c r="E227" s="511">
        <f>'Daļu izvēle'!AI222</f>
        <v>0</v>
      </c>
      <c r="F227" s="511">
        <f>'Daļu izvēle'!AJ222</f>
        <v>0</v>
      </c>
      <c r="G227" s="131">
        <f>'Daļu izvēle'!AK222</f>
        <v>0</v>
      </c>
      <c r="H227" s="132">
        <f>'Daļu izvēle'!AL222</f>
        <v>0</v>
      </c>
      <c r="I227" s="343"/>
      <c r="J227" s="509">
        <f t="shared" si="25"/>
        <v>0</v>
      </c>
      <c r="K227" s="124" t="str">
        <f>IF($AO227,IF(AND($I227&lt;&gt;"",$I227&lt;&gt;0),ROUND(ROUND($I227,3)*Cenas!$B$50*Cenas!B$55,2),0),"")</f>
        <v/>
      </c>
      <c r="L227" s="124" t="str">
        <f>IF($AO227,IF(AND($I227&lt;&gt;"",$I227&lt;&gt;0),ROUND(ROUND($I227,3)*Cenas!$B$50*Cenas!C$55,2),0),"")</f>
        <v/>
      </c>
      <c r="M227" s="124" t="str">
        <f>IF($AO227,IF(AND($I227&lt;&gt;"",$I227&lt;&gt;0),ROUND(ROUND($I227,3)*Cenas!$B$50*Cenas!D$55,2),0),"")</f>
        <v/>
      </c>
      <c r="N227" s="124" t="str">
        <f>IF($AO227,IF(AND($I227&lt;&gt;"",$I227&lt;&gt;0),ROUND(ROUND($I227,3)*Cenas!$B$50*Cenas!E$55,2),0),"")</f>
        <v/>
      </c>
      <c r="O227" s="124" t="str">
        <f>IF($AO227,IF(AND($I227&lt;&gt;"",$I227&lt;&gt;0),ROUND(ROUND($I227,3)*Cenas!$B$50*Cenas!F$55,2),0),"")</f>
        <v/>
      </c>
      <c r="P227" s="124" t="str">
        <f>IF($AO227,IF(AND($I227&lt;&gt;"",$I227&lt;&gt;0),ROUND(ROUND($I227,3)*Cenas!$B$50*Cenas!G$55,2),0),"")</f>
        <v/>
      </c>
      <c r="Q227" s="124" t="str">
        <f>IF($AO227,IF(AND($I227&lt;&gt;"",$I227&lt;&gt;0),ROUND(ROUND($I227,3)*Cenas!$B$50*Cenas!H$55,2),0),"")</f>
        <v/>
      </c>
      <c r="R227" s="124" t="str">
        <f>IF($AO227,IF(AND($I227&lt;&gt;"",$I227&lt;&gt;0),ROUND(ROUND($I227,3)*Cenas!$B$50*Cenas!I$55,2),0),"")</f>
        <v/>
      </c>
      <c r="S227" s="124" t="str">
        <f>IF($AO227,IF(AND($I227&lt;&gt;"",$I227&lt;&gt;0),ROUND(ROUND($I227,3)*Cenas!$B$50*Cenas!J$55,2),0),"")</f>
        <v/>
      </c>
      <c r="T227" s="124" t="str">
        <f>IF($AO227,IF(AND($I227&lt;&gt;"",$I227&lt;&gt;0),ROUND(ROUND($I227,3)*Cenas!$B$50*Cenas!K$55,2),0),"")</f>
        <v/>
      </c>
      <c r="U227" s="124" t="str">
        <f>IF($AO227,IF(AND($I227&lt;&gt;"",$I227&lt;&gt;0),ROUND(ROUND($I227,3)*Cenas!$B$50*Cenas!L$55,2),0),"")</f>
        <v/>
      </c>
      <c r="V227" s="124" t="str">
        <f>IF($AO227,IF(AND($I227&lt;&gt;"",$I227&lt;&gt;0),ROUND(ROUND($I227,3)*Cenas!$B$50*Cenas!M$55,2),0),"")</f>
        <v/>
      </c>
      <c r="W227" s="124" t="str">
        <f>IF($AO227,IF(AND($I227&lt;&gt;"",$I227&lt;&gt;0),ROUND(ROUND($I227,3)*Cenas!$B$50*Cenas!N$55,2),0),"")</f>
        <v/>
      </c>
      <c r="X227" s="124" t="str">
        <f>IF($AO227,IF(AND($I227&lt;&gt;"",$I227&lt;&gt;0),ROUND(ROUND($I227,3)*Cenas!$B$50*Cenas!O$55,2),0),"")</f>
        <v/>
      </c>
      <c r="Y227" s="124" t="str">
        <f>IF($AO227,IF(AND($I227&lt;&gt;"",$I227&lt;&gt;0),ROUND(ROUND($I227,3)*Cenas!$B$50*Cenas!P$55,2),0),"")</f>
        <v/>
      </c>
      <c r="Z227" s="124" t="str">
        <f>IF($AO227,IF(AND($I227&lt;&gt;"",$I227&lt;&gt;0),ROUND(ROUND($I227,3)*Cenas!$B$50*Cenas!Q$55,2),0),"")</f>
        <v/>
      </c>
      <c r="AA227" s="124" t="str">
        <f>IF($AO227,IF(AND($I227&lt;&gt;"",$I227&lt;&gt;0),ROUND(ROUND($I227,3)*Cenas!$B$50*Cenas!R$55,2),0),"")</f>
        <v/>
      </c>
      <c r="AB227" s="124" t="str">
        <f>IF($AO227,IF(AND($I227&lt;&gt;"",$I227&lt;&gt;0),ROUND(ROUND($I227,3)*Cenas!$B$50*Cenas!S$55,2),0),"")</f>
        <v/>
      </c>
      <c r="AC227" s="124" t="str">
        <f>IF($AO227,IF(AND($I227&lt;&gt;"",$I227&lt;&gt;0),ROUND(ROUND($I227,3)*Cenas!$B$50*Cenas!T$55,2),0),"")</f>
        <v/>
      </c>
      <c r="AD227" s="124" t="str">
        <f>IF($AO227,IF(AND($I227&lt;&gt;"",$I227&lt;&gt;0),ROUND(ROUND($I227,3)*Cenas!$B$50*Cenas!U$55,2),0),"")</f>
        <v/>
      </c>
      <c r="AE227" s="124" t="str">
        <f>IF($AO227,IF(AND($I227&lt;&gt;"",$I227&lt;&gt;0),ROUND(ROUND($I227,3)*Cenas!$B$50*Cenas!V$55,2),0),"")</f>
        <v/>
      </c>
      <c r="AF227" s="147" t="str">
        <f>IF($AO227,IF(AND($I227&lt;&gt;"",$I227&lt;&gt;0),ROUND(ROUND($I227,3)*Cenas!$B$50*Cenas!W$55,2),0),"")</f>
        <v/>
      </c>
      <c r="AH227" t="b">
        <f t="shared" si="26"/>
        <v>1</v>
      </c>
      <c r="AI227" t="b">
        <f t="shared" si="27"/>
        <v>1</v>
      </c>
      <c r="AJ227" t="e">
        <f>OR(AND(AH227,AI227,#REF!&gt;=0.74*'Daļu izvēle'!J222),NOT(AL227))</f>
        <v>#REF!</v>
      </c>
      <c r="AK227" t="e">
        <f t="shared" si="28"/>
        <v>#REF!</v>
      </c>
      <c r="AL227" t="b">
        <f>AND($A227="x",NOT(ISBLANK('Daļu izvēle'!AI222)))</f>
        <v>0</v>
      </c>
      <c r="AM227" t="b">
        <f t="shared" si="24"/>
        <v>1</v>
      </c>
      <c r="AO227" s="56" t="b">
        <f>AND($A227="x",'Daļu izvēle'!AI222&lt;&gt;"",'Daļu izvēle'!AI222&lt;&gt;0)</f>
        <v>0</v>
      </c>
      <c r="AP227" s="56" t="b">
        <f t="shared" si="29"/>
        <v>0</v>
      </c>
      <c r="AQ227" s="56" t="b">
        <f t="shared" si="30"/>
        <v>1</v>
      </c>
    </row>
    <row r="228" spans="1:43" hidden="1" x14ac:dyDescent="0.3">
      <c r="A228" s="324" t="str">
        <f>SUBSTITUTE('Daļu izvēle'!A223,"0","")</f>
        <v/>
      </c>
      <c r="B228" s="365">
        <f>'Daļu izvēle'!B223</f>
        <v>215</v>
      </c>
      <c r="C228" s="365" t="str">
        <f>'Daļu izvēle'!C223</f>
        <v>Zemgale</v>
      </c>
      <c r="D228" s="366" t="str">
        <f>'Daļu izvēle'!D223</f>
        <v>Līvbērzes</v>
      </c>
      <c r="E228" s="511">
        <f>'Daļu izvēle'!AI223</f>
        <v>30</v>
      </c>
      <c r="F228" s="511">
        <f>'Daļu izvēle'!AJ223</f>
        <v>20</v>
      </c>
      <c r="G228" s="131">
        <f>'Daļu izvēle'!AK223</f>
        <v>0</v>
      </c>
      <c r="H228" s="132">
        <f>'Daļu izvēle'!AL223</f>
        <v>0</v>
      </c>
      <c r="I228" s="343"/>
      <c r="J228" s="509">
        <f t="shared" si="25"/>
        <v>0</v>
      </c>
      <c r="K228" s="124" t="str">
        <f>IF($AO228,IF(AND($I228&lt;&gt;"",$I228&lt;&gt;0),ROUND(ROUND($I228,3)*Cenas!$B$50*Cenas!B$55,2),0),"")</f>
        <v/>
      </c>
      <c r="L228" s="124" t="str">
        <f>IF($AO228,IF(AND($I228&lt;&gt;"",$I228&lt;&gt;0),ROUND(ROUND($I228,3)*Cenas!$B$50*Cenas!C$55,2),0),"")</f>
        <v/>
      </c>
      <c r="M228" s="124" t="str">
        <f>IF($AO228,IF(AND($I228&lt;&gt;"",$I228&lt;&gt;0),ROUND(ROUND($I228,3)*Cenas!$B$50*Cenas!D$55,2),0),"")</f>
        <v/>
      </c>
      <c r="N228" s="124" t="str">
        <f>IF($AO228,IF(AND($I228&lt;&gt;"",$I228&lt;&gt;0),ROUND(ROUND($I228,3)*Cenas!$B$50*Cenas!E$55,2),0),"")</f>
        <v/>
      </c>
      <c r="O228" s="124" t="str">
        <f>IF($AO228,IF(AND($I228&lt;&gt;"",$I228&lt;&gt;0),ROUND(ROUND($I228,3)*Cenas!$B$50*Cenas!F$55,2),0),"")</f>
        <v/>
      </c>
      <c r="P228" s="124" t="str">
        <f>IF($AO228,IF(AND($I228&lt;&gt;"",$I228&lt;&gt;0),ROUND(ROUND($I228,3)*Cenas!$B$50*Cenas!G$55,2),0),"")</f>
        <v/>
      </c>
      <c r="Q228" s="124" t="str">
        <f>IF($AO228,IF(AND($I228&lt;&gt;"",$I228&lt;&gt;0),ROUND(ROUND($I228,3)*Cenas!$B$50*Cenas!H$55,2),0),"")</f>
        <v/>
      </c>
      <c r="R228" s="124" t="str">
        <f>IF($AO228,IF(AND($I228&lt;&gt;"",$I228&lt;&gt;0),ROUND(ROUND($I228,3)*Cenas!$B$50*Cenas!I$55,2),0),"")</f>
        <v/>
      </c>
      <c r="S228" s="124" t="str">
        <f>IF($AO228,IF(AND($I228&lt;&gt;"",$I228&lt;&gt;0),ROUND(ROUND($I228,3)*Cenas!$B$50*Cenas!J$55,2),0),"")</f>
        <v/>
      </c>
      <c r="T228" s="124" t="str">
        <f>IF($AO228,IF(AND($I228&lt;&gt;"",$I228&lt;&gt;0),ROUND(ROUND($I228,3)*Cenas!$B$50*Cenas!K$55,2),0),"")</f>
        <v/>
      </c>
      <c r="U228" s="124" t="str">
        <f>IF($AO228,IF(AND($I228&lt;&gt;"",$I228&lt;&gt;0),ROUND(ROUND($I228,3)*Cenas!$B$50*Cenas!L$55,2),0),"")</f>
        <v/>
      </c>
      <c r="V228" s="124" t="str">
        <f>IF($AO228,IF(AND($I228&lt;&gt;"",$I228&lt;&gt;0),ROUND(ROUND($I228,3)*Cenas!$B$50*Cenas!M$55,2),0),"")</f>
        <v/>
      </c>
      <c r="W228" s="124" t="str">
        <f>IF($AO228,IF(AND($I228&lt;&gt;"",$I228&lt;&gt;0),ROUND(ROUND($I228,3)*Cenas!$B$50*Cenas!N$55,2),0),"")</f>
        <v/>
      </c>
      <c r="X228" s="124" t="str">
        <f>IF($AO228,IF(AND($I228&lt;&gt;"",$I228&lt;&gt;0),ROUND(ROUND($I228,3)*Cenas!$B$50*Cenas!O$55,2),0),"")</f>
        <v/>
      </c>
      <c r="Y228" s="124" t="str">
        <f>IF($AO228,IF(AND($I228&lt;&gt;"",$I228&lt;&gt;0),ROUND(ROUND($I228,3)*Cenas!$B$50*Cenas!P$55,2),0),"")</f>
        <v/>
      </c>
      <c r="Z228" s="124" t="str">
        <f>IF($AO228,IF(AND($I228&lt;&gt;"",$I228&lt;&gt;0),ROUND(ROUND($I228,3)*Cenas!$B$50*Cenas!Q$55,2),0),"")</f>
        <v/>
      </c>
      <c r="AA228" s="124" t="str">
        <f>IF($AO228,IF(AND($I228&lt;&gt;"",$I228&lt;&gt;0),ROUND(ROUND($I228,3)*Cenas!$B$50*Cenas!R$55,2),0),"")</f>
        <v/>
      </c>
      <c r="AB228" s="124" t="str">
        <f>IF($AO228,IF(AND($I228&lt;&gt;"",$I228&lt;&gt;0),ROUND(ROUND($I228,3)*Cenas!$B$50*Cenas!S$55,2),0),"")</f>
        <v/>
      </c>
      <c r="AC228" s="124" t="str">
        <f>IF($AO228,IF(AND($I228&lt;&gt;"",$I228&lt;&gt;0),ROUND(ROUND($I228,3)*Cenas!$B$50*Cenas!T$55,2),0),"")</f>
        <v/>
      </c>
      <c r="AD228" s="124" t="str">
        <f>IF($AO228,IF(AND($I228&lt;&gt;"",$I228&lt;&gt;0),ROUND(ROUND($I228,3)*Cenas!$B$50*Cenas!U$55,2),0),"")</f>
        <v/>
      </c>
      <c r="AE228" s="124" t="str">
        <f>IF($AO228,IF(AND($I228&lt;&gt;"",$I228&lt;&gt;0),ROUND(ROUND($I228,3)*Cenas!$B$50*Cenas!V$55,2),0),"")</f>
        <v/>
      </c>
      <c r="AF228" s="147" t="str">
        <f>IF($AO228,IF(AND($I228&lt;&gt;"",$I228&lt;&gt;0),ROUND(ROUND($I228,3)*Cenas!$B$50*Cenas!W$55,2),0),"")</f>
        <v/>
      </c>
      <c r="AH228" t="b">
        <f t="shared" si="26"/>
        <v>1</v>
      </c>
      <c r="AI228" t="b">
        <f t="shared" si="27"/>
        <v>1</v>
      </c>
      <c r="AJ228" t="e">
        <f>OR(AND(AH228,AI228,#REF!&gt;=0.74*'Daļu izvēle'!J223),NOT(AL228))</f>
        <v>#REF!</v>
      </c>
      <c r="AK228" t="e">
        <f t="shared" si="28"/>
        <v>#REF!</v>
      </c>
      <c r="AL228" t="b">
        <f>AND($A228="x",NOT(ISBLANK('Daļu izvēle'!AI223)))</f>
        <v>0</v>
      </c>
      <c r="AM228" t="b">
        <f t="shared" si="24"/>
        <v>1</v>
      </c>
      <c r="AO228" s="56" t="b">
        <f>AND($A228="x",'Daļu izvēle'!AI223&lt;&gt;"",'Daļu izvēle'!AI223&lt;&gt;0)</f>
        <v>0</v>
      </c>
      <c r="AP228" s="56" t="b">
        <f t="shared" si="29"/>
        <v>0</v>
      </c>
      <c r="AQ228" s="56" t="b">
        <f t="shared" si="30"/>
        <v>1</v>
      </c>
    </row>
    <row r="229" spans="1:43" hidden="1" x14ac:dyDescent="0.3">
      <c r="A229" s="324" t="str">
        <f>SUBSTITUTE('Daļu izvēle'!A224,"0","")</f>
        <v/>
      </c>
      <c r="B229" s="365">
        <f>'Daļu izvēle'!B224</f>
        <v>216</v>
      </c>
      <c r="C229" s="365" t="str">
        <f>'Daļu izvēle'!C224</f>
        <v>Zemgale</v>
      </c>
      <c r="D229" s="366" t="str">
        <f>'Daļu izvēle'!D224</f>
        <v>Misas</v>
      </c>
      <c r="E229" s="511">
        <f>'Daļu izvēle'!AI224</f>
        <v>20</v>
      </c>
      <c r="F229" s="511">
        <f>'Daļu izvēle'!AJ224</f>
        <v>20</v>
      </c>
      <c r="G229" s="131">
        <f>'Daļu izvēle'!AK224</f>
        <v>0</v>
      </c>
      <c r="H229" s="132">
        <f>'Daļu izvēle'!AL224</f>
        <v>0</v>
      </c>
      <c r="I229" s="343"/>
      <c r="J229" s="509">
        <f t="shared" si="25"/>
        <v>0</v>
      </c>
      <c r="K229" s="124" t="str">
        <f>IF($AO229,IF(AND($I229&lt;&gt;"",$I229&lt;&gt;0),ROUND(ROUND($I229,3)*Cenas!$B$50*Cenas!B$55,2),0),"")</f>
        <v/>
      </c>
      <c r="L229" s="124" t="str">
        <f>IF($AO229,IF(AND($I229&lt;&gt;"",$I229&lt;&gt;0),ROUND(ROUND($I229,3)*Cenas!$B$50*Cenas!C$55,2),0),"")</f>
        <v/>
      </c>
      <c r="M229" s="124" t="str">
        <f>IF($AO229,IF(AND($I229&lt;&gt;"",$I229&lt;&gt;0),ROUND(ROUND($I229,3)*Cenas!$B$50*Cenas!D$55,2),0),"")</f>
        <v/>
      </c>
      <c r="N229" s="124" t="str">
        <f>IF($AO229,IF(AND($I229&lt;&gt;"",$I229&lt;&gt;0),ROUND(ROUND($I229,3)*Cenas!$B$50*Cenas!E$55,2),0),"")</f>
        <v/>
      </c>
      <c r="O229" s="124" t="str">
        <f>IF($AO229,IF(AND($I229&lt;&gt;"",$I229&lt;&gt;0),ROUND(ROUND($I229,3)*Cenas!$B$50*Cenas!F$55,2),0),"")</f>
        <v/>
      </c>
      <c r="P229" s="124" t="str">
        <f>IF($AO229,IF(AND($I229&lt;&gt;"",$I229&lt;&gt;0),ROUND(ROUND($I229,3)*Cenas!$B$50*Cenas!G$55,2),0),"")</f>
        <v/>
      </c>
      <c r="Q229" s="124" t="str">
        <f>IF($AO229,IF(AND($I229&lt;&gt;"",$I229&lt;&gt;0),ROUND(ROUND($I229,3)*Cenas!$B$50*Cenas!H$55,2),0),"")</f>
        <v/>
      </c>
      <c r="R229" s="124" t="str">
        <f>IF($AO229,IF(AND($I229&lt;&gt;"",$I229&lt;&gt;0),ROUND(ROUND($I229,3)*Cenas!$B$50*Cenas!I$55,2),0),"")</f>
        <v/>
      </c>
      <c r="S229" s="124" t="str">
        <f>IF($AO229,IF(AND($I229&lt;&gt;"",$I229&lt;&gt;0),ROUND(ROUND($I229,3)*Cenas!$B$50*Cenas!J$55,2),0),"")</f>
        <v/>
      </c>
      <c r="T229" s="124" t="str">
        <f>IF($AO229,IF(AND($I229&lt;&gt;"",$I229&lt;&gt;0),ROUND(ROUND($I229,3)*Cenas!$B$50*Cenas!K$55,2),0),"")</f>
        <v/>
      </c>
      <c r="U229" s="124" t="str">
        <f>IF($AO229,IF(AND($I229&lt;&gt;"",$I229&lt;&gt;0),ROUND(ROUND($I229,3)*Cenas!$B$50*Cenas!L$55,2),0),"")</f>
        <v/>
      </c>
      <c r="V229" s="124" t="str">
        <f>IF($AO229,IF(AND($I229&lt;&gt;"",$I229&lt;&gt;0),ROUND(ROUND($I229,3)*Cenas!$B$50*Cenas!M$55,2),0),"")</f>
        <v/>
      </c>
      <c r="W229" s="124" t="str">
        <f>IF($AO229,IF(AND($I229&lt;&gt;"",$I229&lt;&gt;0),ROUND(ROUND($I229,3)*Cenas!$B$50*Cenas!N$55,2),0),"")</f>
        <v/>
      </c>
      <c r="X229" s="124" t="str">
        <f>IF($AO229,IF(AND($I229&lt;&gt;"",$I229&lt;&gt;0),ROUND(ROUND($I229,3)*Cenas!$B$50*Cenas!O$55,2),0),"")</f>
        <v/>
      </c>
      <c r="Y229" s="124" t="str">
        <f>IF($AO229,IF(AND($I229&lt;&gt;"",$I229&lt;&gt;0),ROUND(ROUND($I229,3)*Cenas!$B$50*Cenas!P$55,2),0),"")</f>
        <v/>
      </c>
      <c r="Z229" s="124" t="str">
        <f>IF($AO229,IF(AND($I229&lt;&gt;"",$I229&lt;&gt;0),ROUND(ROUND($I229,3)*Cenas!$B$50*Cenas!Q$55,2),0),"")</f>
        <v/>
      </c>
      <c r="AA229" s="124" t="str">
        <f>IF($AO229,IF(AND($I229&lt;&gt;"",$I229&lt;&gt;0),ROUND(ROUND($I229,3)*Cenas!$B$50*Cenas!R$55,2),0),"")</f>
        <v/>
      </c>
      <c r="AB229" s="124" t="str">
        <f>IF($AO229,IF(AND($I229&lt;&gt;"",$I229&lt;&gt;0),ROUND(ROUND($I229,3)*Cenas!$B$50*Cenas!S$55,2),0),"")</f>
        <v/>
      </c>
      <c r="AC229" s="124" t="str">
        <f>IF($AO229,IF(AND($I229&lt;&gt;"",$I229&lt;&gt;0),ROUND(ROUND($I229,3)*Cenas!$B$50*Cenas!T$55,2),0),"")</f>
        <v/>
      </c>
      <c r="AD229" s="124" t="str">
        <f>IF($AO229,IF(AND($I229&lt;&gt;"",$I229&lt;&gt;0),ROUND(ROUND($I229,3)*Cenas!$B$50*Cenas!U$55,2),0),"")</f>
        <v/>
      </c>
      <c r="AE229" s="124" t="str">
        <f>IF($AO229,IF(AND($I229&lt;&gt;"",$I229&lt;&gt;0),ROUND(ROUND($I229,3)*Cenas!$B$50*Cenas!V$55,2),0),"")</f>
        <v/>
      </c>
      <c r="AF229" s="147" t="str">
        <f>IF($AO229,IF(AND($I229&lt;&gt;"",$I229&lt;&gt;0),ROUND(ROUND($I229,3)*Cenas!$B$50*Cenas!W$55,2),0),"")</f>
        <v/>
      </c>
      <c r="AH229" t="b">
        <f t="shared" si="26"/>
        <v>1</v>
      </c>
      <c r="AI229" t="b">
        <f t="shared" si="27"/>
        <v>1</v>
      </c>
      <c r="AJ229" t="e">
        <f>OR(AND(AH229,AI229,#REF!&gt;=0.74*'Daļu izvēle'!J224),NOT(AL229))</f>
        <v>#REF!</v>
      </c>
      <c r="AK229" t="e">
        <f t="shared" si="28"/>
        <v>#REF!</v>
      </c>
      <c r="AL229" t="b">
        <f>AND($A229="x",NOT(ISBLANK('Daļu izvēle'!AI224)))</f>
        <v>0</v>
      </c>
      <c r="AM229" t="b">
        <f t="shared" si="24"/>
        <v>1</v>
      </c>
      <c r="AO229" s="56" t="b">
        <f>AND($A229="x",'Daļu izvēle'!AI224&lt;&gt;"",'Daļu izvēle'!AI224&lt;&gt;0)</f>
        <v>0</v>
      </c>
      <c r="AP229" s="56" t="b">
        <f t="shared" si="29"/>
        <v>0</v>
      </c>
      <c r="AQ229" s="56" t="b">
        <f t="shared" si="30"/>
        <v>1</v>
      </c>
    </row>
    <row r="230" spans="1:43" hidden="1" x14ac:dyDescent="0.3">
      <c r="A230" s="324" t="str">
        <f>SUBSTITUTE('Daļu izvēle'!A225,"0","")</f>
        <v/>
      </c>
      <c r="B230" s="365">
        <f>'Daļu izvēle'!B225</f>
        <v>217</v>
      </c>
      <c r="C230" s="365" t="str">
        <f>'Daļu izvēle'!C225</f>
        <v>Zemgale</v>
      </c>
      <c r="D230" s="366" t="str">
        <f>'Daļu izvēle'!D225</f>
        <v>Misas</v>
      </c>
      <c r="E230" s="511">
        <f>'Daļu izvēle'!AI225</f>
        <v>0</v>
      </c>
      <c r="F230" s="511">
        <f>'Daļu izvēle'!AJ225</f>
        <v>0</v>
      </c>
      <c r="G230" s="131">
        <f>'Daļu izvēle'!AK225</f>
        <v>0</v>
      </c>
      <c r="H230" s="132">
        <f>'Daļu izvēle'!AL225</f>
        <v>0</v>
      </c>
      <c r="I230" s="343"/>
      <c r="J230" s="509">
        <f t="shared" si="25"/>
        <v>0</v>
      </c>
      <c r="K230" s="124" t="str">
        <f>IF($AO230,IF(AND($I230&lt;&gt;"",$I230&lt;&gt;0),ROUND(ROUND($I230,3)*Cenas!$B$50*Cenas!B$55,2),0),"")</f>
        <v/>
      </c>
      <c r="L230" s="124" t="str">
        <f>IF($AO230,IF(AND($I230&lt;&gt;"",$I230&lt;&gt;0),ROUND(ROUND($I230,3)*Cenas!$B$50*Cenas!C$55,2),0),"")</f>
        <v/>
      </c>
      <c r="M230" s="124" t="str">
        <f>IF($AO230,IF(AND($I230&lt;&gt;"",$I230&lt;&gt;0),ROUND(ROUND($I230,3)*Cenas!$B$50*Cenas!D$55,2),0),"")</f>
        <v/>
      </c>
      <c r="N230" s="124" t="str">
        <f>IF($AO230,IF(AND($I230&lt;&gt;"",$I230&lt;&gt;0),ROUND(ROUND($I230,3)*Cenas!$B$50*Cenas!E$55,2),0),"")</f>
        <v/>
      </c>
      <c r="O230" s="124" t="str">
        <f>IF($AO230,IF(AND($I230&lt;&gt;"",$I230&lt;&gt;0),ROUND(ROUND($I230,3)*Cenas!$B$50*Cenas!F$55,2),0),"")</f>
        <v/>
      </c>
      <c r="P230" s="124" t="str">
        <f>IF($AO230,IF(AND($I230&lt;&gt;"",$I230&lt;&gt;0),ROUND(ROUND($I230,3)*Cenas!$B$50*Cenas!G$55,2),0),"")</f>
        <v/>
      </c>
      <c r="Q230" s="124" t="str">
        <f>IF($AO230,IF(AND($I230&lt;&gt;"",$I230&lt;&gt;0),ROUND(ROUND($I230,3)*Cenas!$B$50*Cenas!H$55,2),0),"")</f>
        <v/>
      </c>
      <c r="R230" s="124" t="str">
        <f>IF($AO230,IF(AND($I230&lt;&gt;"",$I230&lt;&gt;0),ROUND(ROUND($I230,3)*Cenas!$B$50*Cenas!I$55,2),0),"")</f>
        <v/>
      </c>
      <c r="S230" s="124" t="str">
        <f>IF($AO230,IF(AND($I230&lt;&gt;"",$I230&lt;&gt;0),ROUND(ROUND($I230,3)*Cenas!$B$50*Cenas!J$55,2),0),"")</f>
        <v/>
      </c>
      <c r="T230" s="124" t="str">
        <f>IF($AO230,IF(AND($I230&lt;&gt;"",$I230&lt;&gt;0),ROUND(ROUND($I230,3)*Cenas!$B$50*Cenas!K$55,2),0),"")</f>
        <v/>
      </c>
      <c r="U230" s="124" t="str">
        <f>IF($AO230,IF(AND($I230&lt;&gt;"",$I230&lt;&gt;0),ROUND(ROUND($I230,3)*Cenas!$B$50*Cenas!L$55,2),0),"")</f>
        <v/>
      </c>
      <c r="V230" s="124" t="str">
        <f>IF($AO230,IF(AND($I230&lt;&gt;"",$I230&lt;&gt;0),ROUND(ROUND($I230,3)*Cenas!$B$50*Cenas!M$55,2),0),"")</f>
        <v/>
      </c>
      <c r="W230" s="124" t="str">
        <f>IF($AO230,IF(AND($I230&lt;&gt;"",$I230&lt;&gt;0),ROUND(ROUND($I230,3)*Cenas!$B$50*Cenas!N$55,2),0),"")</f>
        <v/>
      </c>
      <c r="X230" s="124" t="str">
        <f>IF($AO230,IF(AND($I230&lt;&gt;"",$I230&lt;&gt;0),ROUND(ROUND($I230,3)*Cenas!$B$50*Cenas!O$55,2),0),"")</f>
        <v/>
      </c>
      <c r="Y230" s="124" t="str">
        <f>IF($AO230,IF(AND($I230&lt;&gt;"",$I230&lt;&gt;0),ROUND(ROUND($I230,3)*Cenas!$B$50*Cenas!P$55,2),0),"")</f>
        <v/>
      </c>
      <c r="Z230" s="124" t="str">
        <f>IF($AO230,IF(AND($I230&lt;&gt;"",$I230&lt;&gt;0),ROUND(ROUND($I230,3)*Cenas!$B$50*Cenas!Q$55,2),0),"")</f>
        <v/>
      </c>
      <c r="AA230" s="124" t="str">
        <f>IF($AO230,IF(AND($I230&lt;&gt;"",$I230&lt;&gt;0),ROUND(ROUND($I230,3)*Cenas!$B$50*Cenas!R$55,2),0),"")</f>
        <v/>
      </c>
      <c r="AB230" s="124" t="str">
        <f>IF($AO230,IF(AND($I230&lt;&gt;"",$I230&lt;&gt;0),ROUND(ROUND($I230,3)*Cenas!$B$50*Cenas!S$55,2),0),"")</f>
        <v/>
      </c>
      <c r="AC230" s="124" t="str">
        <f>IF($AO230,IF(AND($I230&lt;&gt;"",$I230&lt;&gt;0),ROUND(ROUND($I230,3)*Cenas!$B$50*Cenas!T$55,2),0),"")</f>
        <v/>
      </c>
      <c r="AD230" s="124" t="str">
        <f>IF($AO230,IF(AND($I230&lt;&gt;"",$I230&lt;&gt;0),ROUND(ROUND($I230,3)*Cenas!$B$50*Cenas!U$55,2),0),"")</f>
        <v/>
      </c>
      <c r="AE230" s="124" t="str">
        <f>IF($AO230,IF(AND($I230&lt;&gt;"",$I230&lt;&gt;0),ROUND(ROUND($I230,3)*Cenas!$B$50*Cenas!V$55,2),0),"")</f>
        <v/>
      </c>
      <c r="AF230" s="147" t="str">
        <f>IF($AO230,IF(AND($I230&lt;&gt;"",$I230&lt;&gt;0),ROUND(ROUND($I230,3)*Cenas!$B$50*Cenas!W$55,2),0),"")</f>
        <v/>
      </c>
      <c r="AH230" t="b">
        <f t="shared" si="26"/>
        <v>1</v>
      </c>
      <c r="AI230" t="b">
        <f t="shared" si="27"/>
        <v>1</v>
      </c>
      <c r="AJ230" t="e">
        <f>OR(AND(AH230,AI230,#REF!&gt;=0.74*'Daļu izvēle'!J225),NOT(AL230))</f>
        <v>#REF!</v>
      </c>
      <c r="AK230" t="e">
        <f t="shared" si="28"/>
        <v>#REF!</v>
      </c>
      <c r="AL230" t="b">
        <f>AND($A230="x",NOT(ISBLANK('Daļu izvēle'!AI225)))</f>
        <v>0</v>
      </c>
      <c r="AM230" t="b">
        <f t="shared" si="24"/>
        <v>1</v>
      </c>
      <c r="AO230" s="56" t="b">
        <f>AND($A230="x",'Daļu izvēle'!AI225&lt;&gt;"",'Daļu izvēle'!AI225&lt;&gt;0)</f>
        <v>0</v>
      </c>
      <c r="AP230" s="56" t="b">
        <f t="shared" si="29"/>
        <v>0</v>
      </c>
      <c r="AQ230" s="56" t="b">
        <f t="shared" si="30"/>
        <v>1</v>
      </c>
    </row>
    <row r="231" spans="1:43" hidden="1" x14ac:dyDescent="0.3">
      <c r="A231" s="324" t="str">
        <f>SUBSTITUTE('Daļu izvēle'!A226,"0","")</f>
        <v/>
      </c>
      <c r="B231" s="365">
        <f>'Daļu izvēle'!B226</f>
        <v>218</v>
      </c>
      <c r="C231" s="365" t="str">
        <f>'Daļu izvēle'!C226</f>
        <v>Zemgale</v>
      </c>
      <c r="D231" s="366" t="str">
        <f>'Daļu izvēle'!D226</f>
        <v>Misas</v>
      </c>
      <c r="E231" s="511">
        <f>'Daļu izvēle'!AI226</f>
        <v>0</v>
      </c>
      <c r="F231" s="511">
        <f>'Daļu izvēle'!AJ226</f>
        <v>0</v>
      </c>
      <c r="G231" s="131">
        <f>'Daļu izvēle'!AK226</f>
        <v>0</v>
      </c>
      <c r="H231" s="132">
        <f>'Daļu izvēle'!AL226</f>
        <v>0</v>
      </c>
      <c r="I231" s="343"/>
      <c r="J231" s="509">
        <f t="shared" si="25"/>
        <v>0</v>
      </c>
      <c r="K231" s="124" t="str">
        <f>IF($AO231,IF(AND($I231&lt;&gt;"",$I231&lt;&gt;0),ROUND(ROUND($I231,3)*Cenas!$B$50*Cenas!B$55,2),0),"")</f>
        <v/>
      </c>
      <c r="L231" s="124" t="str">
        <f>IF($AO231,IF(AND($I231&lt;&gt;"",$I231&lt;&gt;0),ROUND(ROUND($I231,3)*Cenas!$B$50*Cenas!C$55,2),0),"")</f>
        <v/>
      </c>
      <c r="M231" s="124" t="str">
        <f>IF($AO231,IF(AND($I231&lt;&gt;"",$I231&lt;&gt;0),ROUND(ROUND($I231,3)*Cenas!$B$50*Cenas!D$55,2),0),"")</f>
        <v/>
      </c>
      <c r="N231" s="124" t="str">
        <f>IF($AO231,IF(AND($I231&lt;&gt;"",$I231&lt;&gt;0),ROUND(ROUND($I231,3)*Cenas!$B$50*Cenas!E$55,2),0),"")</f>
        <v/>
      </c>
      <c r="O231" s="124" t="str">
        <f>IF($AO231,IF(AND($I231&lt;&gt;"",$I231&lt;&gt;0),ROUND(ROUND($I231,3)*Cenas!$B$50*Cenas!F$55,2),0),"")</f>
        <v/>
      </c>
      <c r="P231" s="124" t="str">
        <f>IF($AO231,IF(AND($I231&lt;&gt;"",$I231&lt;&gt;0),ROUND(ROUND($I231,3)*Cenas!$B$50*Cenas!G$55,2),0),"")</f>
        <v/>
      </c>
      <c r="Q231" s="124" t="str">
        <f>IF($AO231,IF(AND($I231&lt;&gt;"",$I231&lt;&gt;0),ROUND(ROUND($I231,3)*Cenas!$B$50*Cenas!H$55,2),0),"")</f>
        <v/>
      </c>
      <c r="R231" s="124" t="str">
        <f>IF($AO231,IF(AND($I231&lt;&gt;"",$I231&lt;&gt;0),ROUND(ROUND($I231,3)*Cenas!$B$50*Cenas!I$55,2),0),"")</f>
        <v/>
      </c>
      <c r="S231" s="124" t="str">
        <f>IF($AO231,IF(AND($I231&lt;&gt;"",$I231&lt;&gt;0),ROUND(ROUND($I231,3)*Cenas!$B$50*Cenas!J$55,2),0),"")</f>
        <v/>
      </c>
      <c r="T231" s="124" t="str">
        <f>IF($AO231,IF(AND($I231&lt;&gt;"",$I231&lt;&gt;0),ROUND(ROUND($I231,3)*Cenas!$B$50*Cenas!K$55,2),0),"")</f>
        <v/>
      </c>
      <c r="U231" s="124" t="str">
        <f>IF($AO231,IF(AND($I231&lt;&gt;"",$I231&lt;&gt;0),ROUND(ROUND($I231,3)*Cenas!$B$50*Cenas!L$55,2),0),"")</f>
        <v/>
      </c>
      <c r="V231" s="124" t="str">
        <f>IF($AO231,IF(AND($I231&lt;&gt;"",$I231&lt;&gt;0),ROUND(ROUND($I231,3)*Cenas!$B$50*Cenas!M$55,2),0),"")</f>
        <v/>
      </c>
      <c r="W231" s="124" t="str">
        <f>IF($AO231,IF(AND($I231&lt;&gt;"",$I231&lt;&gt;0),ROUND(ROUND($I231,3)*Cenas!$B$50*Cenas!N$55,2),0),"")</f>
        <v/>
      </c>
      <c r="X231" s="124" t="str">
        <f>IF($AO231,IF(AND($I231&lt;&gt;"",$I231&lt;&gt;0),ROUND(ROUND($I231,3)*Cenas!$B$50*Cenas!O$55,2),0),"")</f>
        <v/>
      </c>
      <c r="Y231" s="124" t="str">
        <f>IF($AO231,IF(AND($I231&lt;&gt;"",$I231&lt;&gt;0),ROUND(ROUND($I231,3)*Cenas!$B$50*Cenas!P$55,2),0),"")</f>
        <v/>
      </c>
      <c r="Z231" s="124" t="str">
        <f>IF($AO231,IF(AND($I231&lt;&gt;"",$I231&lt;&gt;0),ROUND(ROUND($I231,3)*Cenas!$B$50*Cenas!Q$55,2),0),"")</f>
        <v/>
      </c>
      <c r="AA231" s="124" t="str">
        <f>IF($AO231,IF(AND($I231&lt;&gt;"",$I231&lt;&gt;0),ROUND(ROUND($I231,3)*Cenas!$B$50*Cenas!R$55,2),0),"")</f>
        <v/>
      </c>
      <c r="AB231" s="124" t="str">
        <f>IF($AO231,IF(AND($I231&lt;&gt;"",$I231&lt;&gt;0),ROUND(ROUND($I231,3)*Cenas!$B$50*Cenas!S$55,2),0),"")</f>
        <v/>
      </c>
      <c r="AC231" s="124" t="str">
        <f>IF($AO231,IF(AND($I231&lt;&gt;"",$I231&lt;&gt;0),ROUND(ROUND($I231,3)*Cenas!$B$50*Cenas!T$55,2),0),"")</f>
        <v/>
      </c>
      <c r="AD231" s="124" t="str">
        <f>IF($AO231,IF(AND($I231&lt;&gt;"",$I231&lt;&gt;0),ROUND(ROUND($I231,3)*Cenas!$B$50*Cenas!U$55,2),0),"")</f>
        <v/>
      </c>
      <c r="AE231" s="124" t="str">
        <f>IF($AO231,IF(AND($I231&lt;&gt;"",$I231&lt;&gt;0),ROUND(ROUND($I231,3)*Cenas!$B$50*Cenas!V$55,2),0),"")</f>
        <v/>
      </c>
      <c r="AF231" s="147" t="str">
        <f>IF($AO231,IF(AND($I231&lt;&gt;"",$I231&lt;&gt;0),ROUND(ROUND($I231,3)*Cenas!$B$50*Cenas!W$55,2),0),"")</f>
        <v/>
      </c>
      <c r="AH231" t="b">
        <f t="shared" si="26"/>
        <v>1</v>
      </c>
      <c r="AI231" t="b">
        <f t="shared" si="27"/>
        <v>1</v>
      </c>
      <c r="AJ231" t="e">
        <f>OR(AND(AH231,AI231,#REF!&gt;=0.74*'Daļu izvēle'!J226),NOT(AL231))</f>
        <v>#REF!</v>
      </c>
      <c r="AK231" t="e">
        <f t="shared" si="28"/>
        <v>#REF!</v>
      </c>
      <c r="AL231" t="b">
        <f>AND($A231="x",NOT(ISBLANK('Daļu izvēle'!AI226)))</f>
        <v>0</v>
      </c>
      <c r="AM231" t="b">
        <f t="shared" si="24"/>
        <v>1</v>
      </c>
      <c r="AO231" s="56" t="b">
        <f>AND($A231="x",'Daļu izvēle'!AI226&lt;&gt;"",'Daļu izvēle'!AI226&lt;&gt;0)</f>
        <v>0</v>
      </c>
      <c r="AP231" s="56" t="b">
        <f t="shared" si="29"/>
        <v>0</v>
      </c>
      <c r="AQ231" s="56" t="b">
        <f t="shared" si="30"/>
        <v>1</v>
      </c>
    </row>
    <row r="232" spans="1:43" hidden="1" x14ac:dyDescent="0.3">
      <c r="A232" s="324" t="str">
        <f>SUBSTITUTE('Daļu izvēle'!A227,"0","")</f>
        <v/>
      </c>
      <c r="B232" s="365">
        <f>'Daļu izvēle'!B227</f>
        <v>219</v>
      </c>
      <c r="C232" s="365" t="str">
        <f>'Daļu izvēle'!C227</f>
        <v>Zemgale</v>
      </c>
      <c r="D232" s="366" t="str">
        <f>'Daļu izvēle'!D227</f>
        <v>Misas</v>
      </c>
      <c r="E232" s="511">
        <f>'Daļu izvēle'!AI227</f>
        <v>0</v>
      </c>
      <c r="F232" s="511">
        <f>'Daļu izvēle'!AJ227</f>
        <v>0</v>
      </c>
      <c r="G232" s="131">
        <f>'Daļu izvēle'!AK227</f>
        <v>0</v>
      </c>
      <c r="H232" s="132">
        <f>'Daļu izvēle'!AL227</f>
        <v>0</v>
      </c>
      <c r="I232" s="343"/>
      <c r="J232" s="509">
        <f t="shared" si="25"/>
        <v>0</v>
      </c>
      <c r="K232" s="124" t="str">
        <f>IF($AO232,IF(AND($I232&lt;&gt;"",$I232&lt;&gt;0),ROUND(ROUND($I232,3)*Cenas!$B$50*Cenas!B$55,2),0),"")</f>
        <v/>
      </c>
      <c r="L232" s="124" t="str">
        <f>IF($AO232,IF(AND($I232&lt;&gt;"",$I232&lt;&gt;0),ROUND(ROUND($I232,3)*Cenas!$B$50*Cenas!C$55,2),0),"")</f>
        <v/>
      </c>
      <c r="M232" s="124" t="str">
        <f>IF($AO232,IF(AND($I232&lt;&gt;"",$I232&lt;&gt;0),ROUND(ROUND($I232,3)*Cenas!$B$50*Cenas!D$55,2),0),"")</f>
        <v/>
      </c>
      <c r="N232" s="124" t="str">
        <f>IF($AO232,IF(AND($I232&lt;&gt;"",$I232&lt;&gt;0),ROUND(ROUND($I232,3)*Cenas!$B$50*Cenas!E$55,2),0),"")</f>
        <v/>
      </c>
      <c r="O232" s="124" t="str">
        <f>IF($AO232,IF(AND($I232&lt;&gt;"",$I232&lt;&gt;0),ROUND(ROUND($I232,3)*Cenas!$B$50*Cenas!F$55,2),0),"")</f>
        <v/>
      </c>
      <c r="P232" s="124" t="str">
        <f>IF($AO232,IF(AND($I232&lt;&gt;"",$I232&lt;&gt;0),ROUND(ROUND($I232,3)*Cenas!$B$50*Cenas!G$55,2),0),"")</f>
        <v/>
      </c>
      <c r="Q232" s="124" t="str">
        <f>IF($AO232,IF(AND($I232&lt;&gt;"",$I232&lt;&gt;0),ROUND(ROUND($I232,3)*Cenas!$B$50*Cenas!H$55,2),0),"")</f>
        <v/>
      </c>
      <c r="R232" s="124" t="str">
        <f>IF($AO232,IF(AND($I232&lt;&gt;"",$I232&lt;&gt;0),ROUND(ROUND($I232,3)*Cenas!$B$50*Cenas!I$55,2),0),"")</f>
        <v/>
      </c>
      <c r="S232" s="124" t="str">
        <f>IF($AO232,IF(AND($I232&lt;&gt;"",$I232&lt;&gt;0),ROUND(ROUND($I232,3)*Cenas!$B$50*Cenas!J$55,2),0),"")</f>
        <v/>
      </c>
      <c r="T232" s="124" t="str">
        <f>IF($AO232,IF(AND($I232&lt;&gt;"",$I232&lt;&gt;0),ROUND(ROUND($I232,3)*Cenas!$B$50*Cenas!K$55,2),0),"")</f>
        <v/>
      </c>
      <c r="U232" s="124" t="str">
        <f>IF($AO232,IF(AND($I232&lt;&gt;"",$I232&lt;&gt;0),ROUND(ROUND($I232,3)*Cenas!$B$50*Cenas!L$55,2),0),"")</f>
        <v/>
      </c>
      <c r="V232" s="124" t="str">
        <f>IF($AO232,IF(AND($I232&lt;&gt;"",$I232&lt;&gt;0),ROUND(ROUND($I232,3)*Cenas!$B$50*Cenas!M$55,2),0),"")</f>
        <v/>
      </c>
      <c r="W232" s="124" t="str">
        <f>IF($AO232,IF(AND($I232&lt;&gt;"",$I232&lt;&gt;0),ROUND(ROUND($I232,3)*Cenas!$B$50*Cenas!N$55,2),0),"")</f>
        <v/>
      </c>
      <c r="X232" s="124" t="str">
        <f>IF($AO232,IF(AND($I232&lt;&gt;"",$I232&lt;&gt;0),ROUND(ROUND($I232,3)*Cenas!$B$50*Cenas!O$55,2),0),"")</f>
        <v/>
      </c>
      <c r="Y232" s="124" t="str">
        <f>IF($AO232,IF(AND($I232&lt;&gt;"",$I232&lt;&gt;0),ROUND(ROUND($I232,3)*Cenas!$B$50*Cenas!P$55,2),0),"")</f>
        <v/>
      </c>
      <c r="Z232" s="124" t="str">
        <f>IF($AO232,IF(AND($I232&lt;&gt;"",$I232&lt;&gt;0),ROUND(ROUND($I232,3)*Cenas!$B$50*Cenas!Q$55,2),0),"")</f>
        <v/>
      </c>
      <c r="AA232" s="124" t="str">
        <f>IF($AO232,IF(AND($I232&lt;&gt;"",$I232&lt;&gt;0),ROUND(ROUND($I232,3)*Cenas!$B$50*Cenas!R$55,2),0),"")</f>
        <v/>
      </c>
      <c r="AB232" s="124" t="str">
        <f>IF($AO232,IF(AND($I232&lt;&gt;"",$I232&lt;&gt;0),ROUND(ROUND($I232,3)*Cenas!$B$50*Cenas!S$55,2),0),"")</f>
        <v/>
      </c>
      <c r="AC232" s="124" t="str">
        <f>IF($AO232,IF(AND($I232&lt;&gt;"",$I232&lt;&gt;0),ROUND(ROUND($I232,3)*Cenas!$B$50*Cenas!T$55,2),0),"")</f>
        <v/>
      </c>
      <c r="AD232" s="124" t="str">
        <f>IF($AO232,IF(AND($I232&lt;&gt;"",$I232&lt;&gt;0),ROUND(ROUND($I232,3)*Cenas!$B$50*Cenas!U$55,2),0),"")</f>
        <v/>
      </c>
      <c r="AE232" s="124" t="str">
        <f>IF($AO232,IF(AND($I232&lt;&gt;"",$I232&lt;&gt;0),ROUND(ROUND($I232,3)*Cenas!$B$50*Cenas!V$55,2),0),"")</f>
        <v/>
      </c>
      <c r="AF232" s="147" t="str">
        <f>IF($AO232,IF(AND($I232&lt;&gt;"",$I232&lt;&gt;0),ROUND(ROUND($I232,3)*Cenas!$B$50*Cenas!W$55,2),0),"")</f>
        <v/>
      </c>
      <c r="AH232" t="b">
        <f t="shared" si="26"/>
        <v>1</v>
      </c>
      <c r="AI232" t="b">
        <f t="shared" si="27"/>
        <v>1</v>
      </c>
      <c r="AJ232" t="e">
        <f>OR(AND(AH232,AI232,#REF!&gt;=0.74*'Daļu izvēle'!J227),NOT(AL232))</f>
        <v>#REF!</v>
      </c>
      <c r="AK232" t="e">
        <f t="shared" si="28"/>
        <v>#REF!</v>
      </c>
      <c r="AL232" t="b">
        <f>AND($A232="x",NOT(ISBLANK('Daļu izvēle'!AI227)))</f>
        <v>0</v>
      </c>
      <c r="AM232" t="b">
        <f t="shared" si="24"/>
        <v>1</v>
      </c>
      <c r="AO232" s="56" t="b">
        <f>AND($A232="x",'Daļu izvēle'!AI227&lt;&gt;"",'Daļu izvēle'!AI227&lt;&gt;0)</f>
        <v>0</v>
      </c>
      <c r="AP232" s="56" t="b">
        <f t="shared" si="29"/>
        <v>0</v>
      </c>
      <c r="AQ232" s="56" t="b">
        <f t="shared" si="30"/>
        <v>1</v>
      </c>
    </row>
    <row r="233" spans="1:43" hidden="1" x14ac:dyDescent="0.3">
      <c r="A233" s="324" t="str">
        <f>SUBSTITUTE('Daļu izvēle'!A228,"0","")</f>
        <v/>
      </c>
      <c r="B233" s="365">
        <f>'Daļu izvēle'!B228</f>
        <v>220</v>
      </c>
      <c r="C233" s="365" t="str">
        <f>'Daļu izvēle'!C228</f>
        <v>Zemgale</v>
      </c>
      <c r="D233" s="366" t="str">
        <f>'Daļu izvēle'!D228</f>
        <v>Misas</v>
      </c>
      <c r="E233" s="511">
        <f>'Daļu izvēle'!AI228</f>
        <v>30</v>
      </c>
      <c r="F233" s="511">
        <f>'Daļu izvēle'!AJ228</f>
        <v>0</v>
      </c>
      <c r="G233" s="131">
        <f>'Daļu izvēle'!AK228</f>
        <v>0</v>
      </c>
      <c r="H233" s="132">
        <f>'Daļu izvēle'!AL228</f>
        <v>0</v>
      </c>
      <c r="I233" s="343"/>
      <c r="J233" s="509">
        <f t="shared" si="25"/>
        <v>0</v>
      </c>
      <c r="K233" s="124" t="str">
        <f>IF($AO233,IF(AND($I233&lt;&gt;"",$I233&lt;&gt;0),ROUND(ROUND($I233,3)*Cenas!$B$50*Cenas!B$55,2),0),"")</f>
        <v/>
      </c>
      <c r="L233" s="124" t="str">
        <f>IF($AO233,IF(AND($I233&lt;&gt;"",$I233&lt;&gt;0),ROUND(ROUND($I233,3)*Cenas!$B$50*Cenas!C$55,2),0),"")</f>
        <v/>
      </c>
      <c r="M233" s="124" t="str">
        <f>IF($AO233,IF(AND($I233&lt;&gt;"",$I233&lt;&gt;0),ROUND(ROUND($I233,3)*Cenas!$B$50*Cenas!D$55,2),0),"")</f>
        <v/>
      </c>
      <c r="N233" s="124" t="str">
        <f>IF($AO233,IF(AND($I233&lt;&gt;"",$I233&lt;&gt;0),ROUND(ROUND($I233,3)*Cenas!$B$50*Cenas!E$55,2),0),"")</f>
        <v/>
      </c>
      <c r="O233" s="124" t="str">
        <f>IF($AO233,IF(AND($I233&lt;&gt;"",$I233&lt;&gt;0),ROUND(ROUND($I233,3)*Cenas!$B$50*Cenas!F$55,2),0),"")</f>
        <v/>
      </c>
      <c r="P233" s="124" t="str">
        <f>IF($AO233,IF(AND($I233&lt;&gt;"",$I233&lt;&gt;0),ROUND(ROUND($I233,3)*Cenas!$B$50*Cenas!G$55,2),0),"")</f>
        <v/>
      </c>
      <c r="Q233" s="124" t="str">
        <f>IF($AO233,IF(AND($I233&lt;&gt;"",$I233&lt;&gt;0),ROUND(ROUND($I233,3)*Cenas!$B$50*Cenas!H$55,2),0),"")</f>
        <v/>
      </c>
      <c r="R233" s="124" t="str">
        <f>IF($AO233,IF(AND($I233&lt;&gt;"",$I233&lt;&gt;0),ROUND(ROUND($I233,3)*Cenas!$B$50*Cenas!I$55,2),0),"")</f>
        <v/>
      </c>
      <c r="S233" s="124" t="str">
        <f>IF($AO233,IF(AND($I233&lt;&gt;"",$I233&lt;&gt;0),ROUND(ROUND($I233,3)*Cenas!$B$50*Cenas!J$55,2),0),"")</f>
        <v/>
      </c>
      <c r="T233" s="124" t="str">
        <f>IF($AO233,IF(AND($I233&lt;&gt;"",$I233&lt;&gt;0),ROUND(ROUND($I233,3)*Cenas!$B$50*Cenas!K$55,2),0),"")</f>
        <v/>
      </c>
      <c r="U233" s="124" t="str">
        <f>IF($AO233,IF(AND($I233&lt;&gt;"",$I233&lt;&gt;0),ROUND(ROUND($I233,3)*Cenas!$B$50*Cenas!L$55,2),0),"")</f>
        <v/>
      </c>
      <c r="V233" s="124" t="str">
        <f>IF($AO233,IF(AND($I233&lt;&gt;"",$I233&lt;&gt;0),ROUND(ROUND($I233,3)*Cenas!$B$50*Cenas!M$55,2),0),"")</f>
        <v/>
      </c>
      <c r="W233" s="124" t="str">
        <f>IF($AO233,IF(AND($I233&lt;&gt;"",$I233&lt;&gt;0),ROUND(ROUND($I233,3)*Cenas!$B$50*Cenas!N$55,2),0),"")</f>
        <v/>
      </c>
      <c r="X233" s="124" t="str">
        <f>IF($AO233,IF(AND($I233&lt;&gt;"",$I233&lt;&gt;0),ROUND(ROUND($I233,3)*Cenas!$B$50*Cenas!O$55,2),0),"")</f>
        <v/>
      </c>
      <c r="Y233" s="124" t="str">
        <f>IF($AO233,IF(AND($I233&lt;&gt;"",$I233&lt;&gt;0),ROUND(ROUND($I233,3)*Cenas!$B$50*Cenas!P$55,2),0),"")</f>
        <v/>
      </c>
      <c r="Z233" s="124" t="str">
        <f>IF($AO233,IF(AND($I233&lt;&gt;"",$I233&lt;&gt;0),ROUND(ROUND($I233,3)*Cenas!$B$50*Cenas!Q$55,2),0),"")</f>
        <v/>
      </c>
      <c r="AA233" s="124" t="str">
        <f>IF($AO233,IF(AND($I233&lt;&gt;"",$I233&lt;&gt;0),ROUND(ROUND($I233,3)*Cenas!$B$50*Cenas!R$55,2),0),"")</f>
        <v/>
      </c>
      <c r="AB233" s="124" t="str">
        <f>IF($AO233,IF(AND($I233&lt;&gt;"",$I233&lt;&gt;0),ROUND(ROUND($I233,3)*Cenas!$B$50*Cenas!S$55,2),0),"")</f>
        <v/>
      </c>
      <c r="AC233" s="124" t="str">
        <f>IF($AO233,IF(AND($I233&lt;&gt;"",$I233&lt;&gt;0),ROUND(ROUND($I233,3)*Cenas!$B$50*Cenas!T$55,2),0),"")</f>
        <v/>
      </c>
      <c r="AD233" s="124" t="str">
        <f>IF($AO233,IF(AND($I233&lt;&gt;"",$I233&lt;&gt;0),ROUND(ROUND($I233,3)*Cenas!$B$50*Cenas!U$55,2),0),"")</f>
        <v/>
      </c>
      <c r="AE233" s="124" t="str">
        <f>IF($AO233,IF(AND($I233&lt;&gt;"",$I233&lt;&gt;0),ROUND(ROUND($I233,3)*Cenas!$B$50*Cenas!V$55,2),0),"")</f>
        <v/>
      </c>
      <c r="AF233" s="147" t="str">
        <f>IF($AO233,IF(AND($I233&lt;&gt;"",$I233&lt;&gt;0),ROUND(ROUND($I233,3)*Cenas!$B$50*Cenas!W$55,2),0),"")</f>
        <v/>
      </c>
      <c r="AH233" t="b">
        <f t="shared" si="26"/>
        <v>1</v>
      </c>
      <c r="AI233" t="b">
        <f t="shared" si="27"/>
        <v>1</v>
      </c>
      <c r="AJ233" t="e">
        <f>OR(AND(AH233,AI233,#REF!&gt;=0.74*'Daļu izvēle'!J228),NOT(AL233))</f>
        <v>#REF!</v>
      </c>
      <c r="AK233" t="e">
        <f t="shared" si="28"/>
        <v>#REF!</v>
      </c>
      <c r="AL233" t="b">
        <f>AND($A233="x",NOT(ISBLANK('Daļu izvēle'!AI228)))</f>
        <v>0</v>
      </c>
      <c r="AM233" t="b">
        <f t="shared" si="24"/>
        <v>1</v>
      </c>
      <c r="AO233" s="56" t="b">
        <f>AND($A233="x",'Daļu izvēle'!AI228&lt;&gt;"",'Daļu izvēle'!AI228&lt;&gt;0)</f>
        <v>0</v>
      </c>
      <c r="AP233" s="56" t="b">
        <f t="shared" si="29"/>
        <v>0</v>
      </c>
      <c r="AQ233" s="56" t="b">
        <f t="shared" si="30"/>
        <v>1</v>
      </c>
    </row>
    <row r="234" spans="1:43" hidden="1" x14ac:dyDescent="0.3">
      <c r="A234" s="324" t="str">
        <f>SUBSTITUTE('Daļu izvēle'!A229,"0","")</f>
        <v/>
      </c>
      <c r="B234" s="365">
        <f>'Daļu izvēle'!B229</f>
        <v>221</v>
      </c>
      <c r="C234" s="365" t="str">
        <f>'Daļu izvēle'!C229</f>
        <v>Zemgale</v>
      </c>
      <c r="D234" s="366" t="str">
        <f>'Daļu izvēle'!D229</f>
        <v>Misas</v>
      </c>
      <c r="E234" s="511">
        <f>'Daļu izvēle'!AI229</f>
        <v>30</v>
      </c>
      <c r="F234" s="511">
        <f>'Daļu izvēle'!AJ229</f>
        <v>0</v>
      </c>
      <c r="G234" s="131">
        <f>'Daļu izvēle'!AK229</f>
        <v>0</v>
      </c>
      <c r="H234" s="132">
        <f>'Daļu izvēle'!AL229</f>
        <v>0</v>
      </c>
      <c r="I234" s="343"/>
      <c r="J234" s="509">
        <f t="shared" si="25"/>
        <v>0</v>
      </c>
      <c r="K234" s="124" t="str">
        <f>IF($AO234,IF(AND($I234&lt;&gt;"",$I234&lt;&gt;0),ROUND(ROUND($I234,3)*Cenas!$B$50*Cenas!B$55,2),0),"")</f>
        <v/>
      </c>
      <c r="L234" s="124" t="str">
        <f>IF($AO234,IF(AND($I234&lt;&gt;"",$I234&lt;&gt;0),ROUND(ROUND($I234,3)*Cenas!$B$50*Cenas!C$55,2),0),"")</f>
        <v/>
      </c>
      <c r="M234" s="124" t="str">
        <f>IF($AO234,IF(AND($I234&lt;&gt;"",$I234&lt;&gt;0),ROUND(ROUND($I234,3)*Cenas!$B$50*Cenas!D$55,2),0),"")</f>
        <v/>
      </c>
      <c r="N234" s="124" t="str">
        <f>IF($AO234,IF(AND($I234&lt;&gt;"",$I234&lt;&gt;0),ROUND(ROUND($I234,3)*Cenas!$B$50*Cenas!E$55,2),0),"")</f>
        <v/>
      </c>
      <c r="O234" s="124" t="str">
        <f>IF($AO234,IF(AND($I234&lt;&gt;"",$I234&lt;&gt;0),ROUND(ROUND($I234,3)*Cenas!$B$50*Cenas!F$55,2),0),"")</f>
        <v/>
      </c>
      <c r="P234" s="124" t="str">
        <f>IF($AO234,IF(AND($I234&lt;&gt;"",$I234&lt;&gt;0),ROUND(ROUND($I234,3)*Cenas!$B$50*Cenas!G$55,2),0),"")</f>
        <v/>
      </c>
      <c r="Q234" s="124" t="str">
        <f>IF($AO234,IF(AND($I234&lt;&gt;"",$I234&lt;&gt;0),ROUND(ROUND($I234,3)*Cenas!$B$50*Cenas!H$55,2),0),"")</f>
        <v/>
      </c>
      <c r="R234" s="124" t="str">
        <f>IF($AO234,IF(AND($I234&lt;&gt;"",$I234&lt;&gt;0),ROUND(ROUND($I234,3)*Cenas!$B$50*Cenas!I$55,2),0),"")</f>
        <v/>
      </c>
      <c r="S234" s="124" t="str">
        <f>IF($AO234,IF(AND($I234&lt;&gt;"",$I234&lt;&gt;0),ROUND(ROUND($I234,3)*Cenas!$B$50*Cenas!J$55,2),0),"")</f>
        <v/>
      </c>
      <c r="T234" s="124" t="str">
        <f>IF($AO234,IF(AND($I234&lt;&gt;"",$I234&lt;&gt;0),ROUND(ROUND($I234,3)*Cenas!$B$50*Cenas!K$55,2),0),"")</f>
        <v/>
      </c>
      <c r="U234" s="124" t="str">
        <f>IF($AO234,IF(AND($I234&lt;&gt;"",$I234&lt;&gt;0),ROUND(ROUND($I234,3)*Cenas!$B$50*Cenas!L$55,2),0),"")</f>
        <v/>
      </c>
      <c r="V234" s="124" t="str">
        <f>IF($AO234,IF(AND($I234&lt;&gt;"",$I234&lt;&gt;0),ROUND(ROUND($I234,3)*Cenas!$B$50*Cenas!M$55,2),0),"")</f>
        <v/>
      </c>
      <c r="W234" s="124" t="str">
        <f>IF($AO234,IF(AND($I234&lt;&gt;"",$I234&lt;&gt;0),ROUND(ROUND($I234,3)*Cenas!$B$50*Cenas!N$55,2),0),"")</f>
        <v/>
      </c>
      <c r="X234" s="124" t="str">
        <f>IF($AO234,IF(AND($I234&lt;&gt;"",$I234&lt;&gt;0),ROUND(ROUND($I234,3)*Cenas!$B$50*Cenas!O$55,2),0),"")</f>
        <v/>
      </c>
      <c r="Y234" s="124" t="str">
        <f>IF($AO234,IF(AND($I234&lt;&gt;"",$I234&lt;&gt;0),ROUND(ROUND($I234,3)*Cenas!$B$50*Cenas!P$55,2),0),"")</f>
        <v/>
      </c>
      <c r="Z234" s="124" t="str">
        <f>IF($AO234,IF(AND($I234&lt;&gt;"",$I234&lt;&gt;0),ROUND(ROUND($I234,3)*Cenas!$B$50*Cenas!Q$55,2),0),"")</f>
        <v/>
      </c>
      <c r="AA234" s="124" t="str">
        <f>IF($AO234,IF(AND($I234&lt;&gt;"",$I234&lt;&gt;0),ROUND(ROUND($I234,3)*Cenas!$B$50*Cenas!R$55,2),0),"")</f>
        <v/>
      </c>
      <c r="AB234" s="124" t="str">
        <f>IF($AO234,IF(AND($I234&lt;&gt;"",$I234&lt;&gt;0),ROUND(ROUND($I234,3)*Cenas!$B$50*Cenas!S$55,2),0),"")</f>
        <v/>
      </c>
      <c r="AC234" s="124" t="str">
        <f>IF($AO234,IF(AND($I234&lt;&gt;"",$I234&lt;&gt;0),ROUND(ROUND($I234,3)*Cenas!$B$50*Cenas!T$55,2),0),"")</f>
        <v/>
      </c>
      <c r="AD234" s="124" t="str">
        <f>IF($AO234,IF(AND($I234&lt;&gt;"",$I234&lt;&gt;0),ROUND(ROUND($I234,3)*Cenas!$B$50*Cenas!U$55,2),0),"")</f>
        <v/>
      </c>
      <c r="AE234" s="124" t="str">
        <f>IF($AO234,IF(AND($I234&lt;&gt;"",$I234&lt;&gt;0),ROUND(ROUND($I234,3)*Cenas!$B$50*Cenas!V$55,2),0),"")</f>
        <v/>
      </c>
      <c r="AF234" s="147" t="str">
        <f>IF($AO234,IF(AND($I234&lt;&gt;"",$I234&lt;&gt;0),ROUND(ROUND($I234,3)*Cenas!$B$50*Cenas!W$55,2),0),"")</f>
        <v/>
      </c>
      <c r="AH234" t="b">
        <f t="shared" si="26"/>
        <v>1</v>
      </c>
      <c r="AI234" t="b">
        <f t="shared" si="27"/>
        <v>1</v>
      </c>
      <c r="AJ234" t="e">
        <f>OR(AND(AH234,AI234,#REF!&gt;=0.74*'Daļu izvēle'!J229),NOT(AL234))</f>
        <v>#REF!</v>
      </c>
      <c r="AK234" t="e">
        <f t="shared" si="28"/>
        <v>#REF!</v>
      </c>
      <c r="AL234" t="b">
        <f>AND($A234="x",NOT(ISBLANK('Daļu izvēle'!AI229)))</f>
        <v>0</v>
      </c>
      <c r="AM234" t="b">
        <f t="shared" si="24"/>
        <v>1</v>
      </c>
      <c r="AO234" s="56" t="b">
        <f>AND($A234="x",'Daļu izvēle'!AI229&lt;&gt;"",'Daļu izvēle'!AI229&lt;&gt;0)</f>
        <v>0</v>
      </c>
      <c r="AP234" s="56" t="b">
        <f t="shared" si="29"/>
        <v>0</v>
      </c>
      <c r="AQ234" s="56" t="b">
        <f t="shared" si="30"/>
        <v>1</v>
      </c>
    </row>
    <row r="235" spans="1:43" hidden="1" x14ac:dyDescent="0.3">
      <c r="A235" s="324" t="str">
        <f>SUBSTITUTE('Daļu izvēle'!A230,"0","")</f>
        <v/>
      </c>
      <c r="B235" s="365">
        <f>'Daļu izvēle'!B230</f>
        <v>222</v>
      </c>
      <c r="C235" s="365" t="str">
        <f>'Daļu izvēle'!C230</f>
        <v>Zemgale</v>
      </c>
      <c r="D235" s="366" t="str">
        <f>'Daļu izvēle'!D230</f>
        <v>Tērvetes</v>
      </c>
      <c r="E235" s="511">
        <f>'Daļu izvēle'!AI230</f>
        <v>0</v>
      </c>
      <c r="F235" s="511">
        <f>'Daļu izvēle'!AJ230</f>
        <v>0</v>
      </c>
      <c r="G235" s="131">
        <f>'Daļu izvēle'!AK230</f>
        <v>0</v>
      </c>
      <c r="H235" s="132">
        <f>'Daļu izvēle'!AL230</f>
        <v>0</v>
      </c>
      <c r="I235" s="343"/>
      <c r="J235" s="509">
        <f t="shared" si="25"/>
        <v>0</v>
      </c>
      <c r="K235" s="124" t="str">
        <f>IF($AO235,IF(AND($I235&lt;&gt;"",$I235&lt;&gt;0),ROUND(ROUND($I235,3)*Cenas!$B$50*Cenas!B$55,2),0),"")</f>
        <v/>
      </c>
      <c r="L235" s="124" t="str">
        <f>IF($AO235,IF(AND($I235&lt;&gt;"",$I235&lt;&gt;0),ROUND(ROUND($I235,3)*Cenas!$B$50*Cenas!C$55,2),0),"")</f>
        <v/>
      </c>
      <c r="M235" s="124" t="str">
        <f>IF($AO235,IF(AND($I235&lt;&gt;"",$I235&lt;&gt;0),ROUND(ROUND($I235,3)*Cenas!$B$50*Cenas!D$55,2),0),"")</f>
        <v/>
      </c>
      <c r="N235" s="124" t="str">
        <f>IF($AO235,IF(AND($I235&lt;&gt;"",$I235&lt;&gt;0),ROUND(ROUND($I235,3)*Cenas!$B$50*Cenas!E$55,2),0),"")</f>
        <v/>
      </c>
      <c r="O235" s="124" t="str">
        <f>IF($AO235,IF(AND($I235&lt;&gt;"",$I235&lt;&gt;0),ROUND(ROUND($I235,3)*Cenas!$B$50*Cenas!F$55,2),0),"")</f>
        <v/>
      </c>
      <c r="P235" s="124" t="str">
        <f>IF($AO235,IF(AND($I235&lt;&gt;"",$I235&lt;&gt;0),ROUND(ROUND($I235,3)*Cenas!$B$50*Cenas!G$55,2),0),"")</f>
        <v/>
      </c>
      <c r="Q235" s="124" t="str">
        <f>IF($AO235,IF(AND($I235&lt;&gt;"",$I235&lt;&gt;0),ROUND(ROUND($I235,3)*Cenas!$B$50*Cenas!H$55,2),0),"")</f>
        <v/>
      </c>
      <c r="R235" s="124" t="str">
        <f>IF($AO235,IF(AND($I235&lt;&gt;"",$I235&lt;&gt;0),ROUND(ROUND($I235,3)*Cenas!$B$50*Cenas!I$55,2),0),"")</f>
        <v/>
      </c>
      <c r="S235" s="124" t="str">
        <f>IF($AO235,IF(AND($I235&lt;&gt;"",$I235&lt;&gt;0),ROUND(ROUND($I235,3)*Cenas!$B$50*Cenas!J$55,2),0),"")</f>
        <v/>
      </c>
      <c r="T235" s="124" t="str">
        <f>IF($AO235,IF(AND($I235&lt;&gt;"",$I235&lt;&gt;0),ROUND(ROUND($I235,3)*Cenas!$B$50*Cenas!K$55,2),0),"")</f>
        <v/>
      </c>
      <c r="U235" s="124" t="str">
        <f>IF($AO235,IF(AND($I235&lt;&gt;"",$I235&lt;&gt;0),ROUND(ROUND($I235,3)*Cenas!$B$50*Cenas!L$55,2),0),"")</f>
        <v/>
      </c>
      <c r="V235" s="124" t="str">
        <f>IF($AO235,IF(AND($I235&lt;&gt;"",$I235&lt;&gt;0),ROUND(ROUND($I235,3)*Cenas!$B$50*Cenas!M$55,2),0),"")</f>
        <v/>
      </c>
      <c r="W235" s="124" t="str">
        <f>IF($AO235,IF(AND($I235&lt;&gt;"",$I235&lt;&gt;0),ROUND(ROUND($I235,3)*Cenas!$B$50*Cenas!N$55,2),0),"")</f>
        <v/>
      </c>
      <c r="X235" s="124" t="str">
        <f>IF($AO235,IF(AND($I235&lt;&gt;"",$I235&lt;&gt;0),ROUND(ROUND($I235,3)*Cenas!$B$50*Cenas!O$55,2),0),"")</f>
        <v/>
      </c>
      <c r="Y235" s="124" t="str">
        <f>IF($AO235,IF(AND($I235&lt;&gt;"",$I235&lt;&gt;0),ROUND(ROUND($I235,3)*Cenas!$B$50*Cenas!P$55,2),0),"")</f>
        <v/>
      </c>
      <c r="Z235" s="124" t="str">
        <f>IF($AO235,IF(AND($I235&lt;&gt;"",$I235&lt;&gt;0),ROUND(ROUND($I235,3)*Cenas!$B$50*Cenas!Q$55,2),0),"")</f>
        <v/>
      </c>
      <c r="AA235" s="124" t="str">
        <f>IF($AO235,IF(AND($I235&lt;&gt;"",$I235&lt;&gt;0),ROUND(ROUND($I235,3)*Cenas!$B$50*Cenas!R$55,2),0),"")</f>
        <v/>
      </c>
      <c r="AB235" s="124" t="str">
        <f>IF($AO235,IF(AND($I235&lt;&gt;"",$I235&lt;&gt;0),ROUND(ROUND($I235,3)*Cenas!$B$50*Cenas!S$55,2),0),"")</f>
        <v/>
      </c>
      <c r="AC235" s="124" t="str">
        <f>IF($AO235,IF(AND($I235&lt;&gt;"",$I235&lt;&gt;0),ROUND(ROUND($I235,3)*Cenas!$B$50*Cenas!T$55,2),0),"")</f>
        <v/>
      </c>
      <c r="AD235" s="124" t="str">
        <f>IF($AO235,IF(AND($I235&lt;&gt;"",$I235&lt;&gt;0),ROUND(ROUND($I235,3)*Cenas!$B$50*Cenas!U$55,2),0),"")</f>
        <v/>
      </c>
      <c r="AE235" s="124" t="str">
        <f>IF($AO235,IF(AND($I235&lt;&gt;"",$I235&lt;&gt;0),ROUND(ROUND($I235,3)*Cenas!$B$50*Cenas!V$55,2),0),"")</f>
        <v/>
      </c>
      <c r="AF235" s="147" t="str">
        <f>IF($AO235,IF(AND($I235&lt;&gt;"",$I235&lt;&gt;0),ROUND(ROUND($I235,3)*Cenas!$B$50*Cenas!W$55,2),0),"")</f>
        <v/>
      </c>
      <c r="AH235" t="b">
        <f t="shared" si="26"/>
        <v>1</v>
      </c>
      <c r="AI235" t="b">
        <f t="shared" si="27"/>
        <v>1</v>
      </c>
      <c r="AJ235" t="e">
        <f>OR(AND(AH235,AI235,#REF!&gt;=0.74*'Daļu izvēle'!J230),NOT(AL235))</f>
        <v>#REF!</v>
      </c>
      <c r="AK235" t="e">
        <f t="shared" si="28"/>
        <v>#REF!</v>
      </c>
      <c r="AL235" t="b">
        <f>AND($A235="x",NOT(ISBLANK('Daļu izvēle'!AI230)))</f>
        <v>0</v>
      </c>
      <c r="AM235" t="b">
        <f t="shared" si="24"/>
        <v>1</v>
      </c>
      <c r="AO235" s="56" t="b">
        <f>AND($A235="x",'Daļu izvēle'!AI230&lt;&gt;"",'Daļu izvēle'!AI230&lt;&gt;0)</f>
        <v>0</v>
      </c>
      <c r="AP235" s="56" t="b">
        <f t="shared" si="29"/>
        <v>0</v>
      </c>
      <c r="AQ235" s="56" t="b">
        <f t="shared" si="30"/>
        <v>1</v>
      </c>
    </row>
    <row r="236" spans="1:43" hidden="1" x14ac:dyDescent="0.3">
      <c r="A236" s="324" t="str">
        <f>SUBSTITUTE('Daļu izvēle'!A231,"0","")</f>
        <v/>
      </c>
      <c r="B236" s="365">
        <f>'Daļu izvēle'!B231</f>
        <v>223</v>
      </c>
      <c r="C236" s="365" t="str">
        <f>'Daļu izvēle'!C231</f>
        <v>Zemgale</v>
      </c>
      <c r="D236" s="366" t="str">
        <f>'Daļu izvēle'!D231</f>
        <v>Tērvetes</v>
      </c>
      <c r="E236" s="511">
        <f>'Daļu izvēle'!AI231</f>
        <v>0</v>
      </c>
      <c r="F236" s="511">
        <f>'Daļu izvēle'!AJ231</f>
        <v>0</v>
      </c>
      <c r="G236" s="131">
        <f>'Daļu izvēle'!AK231</f>
        <v>0</v>
      </c>
      <c r="H236" s="132">
        <f>'Daļu izvēle'!AL231</f>
        <v>0</v>
      </c>
      <c r="I236" s="343"/>
      <c r="J236" s="509">
        <f t="shared" si="25"/>
        <v>0</v>
      </c>
      <c r="K236" s="124" t="str">
        <f>IF($AO236,IF(AND($I236&lt;&gt;"",$I236&lt;&gt;0),ROUND(ROUND($I236,3)*Cenas!$B$50*Cenas!B$55,2),0),"")</f>
        <v/>
      </c>
      <c r="L236" s="124" t="str">
        <f>IF($AO236,IF(AND($I236&lt;&gt;"",$I236&lt;&gt;0),ROUND(ROUND($I236,3)*Cenas!$B$50*Cenas!C$55,2),0),"")</f>
        <v/>
      </c>
      <c r="M236" s="124" t="str">
        <f>IF($AO236,IF(AND($I236&lt;&gt;"",$I236&lt;&gt;0),ROUND(ROUND($I236,3)*Cenas!$B$50*Cenas!D$55,2),0),"")</f>
        <v/>
      </c>
      <c r="N236" s="124" t="str">
        <f>IF($AO236,IF(AND($I236&lt;&gt;"",$I236&lt;&gt;0),ROUND(ROUND($I236,3)*Cenas!$B$50*Cenas!E$55,2),0),"")</f>
        <v/>
      </c>
      <c r="O236" s="124" t="str">
        <f>IF($AO236,IF(AND($I236&lt;&gt;"",$I236&lt;&gt;0),ROUND(ROUND($I236,3)*Cenas!$B$50*Cenas!F$55,2),0),"")</f>
        <v/>
      </c>
      <c r="P236" s="124" t="str">
        <f>IF($AO236,IF(AND($I236&lt;&gt;"",$I236&lt;&gt;0),ROUND(ROUND($I236,3)*Cenas!$B$50*Cenas!G$55,2),0),"")</f>
        <v/>
      </c>
      <c r="Q236" s="124" t="str">
        <f>IF($AO236,IF(AND($I236&lt;&gt;"",$I236&lt;&gt;0),ROUND(ROUND($I236,3)*Cenas!$B$50*Cenas!H$55,2),0),"")</f>
        <v/>
      </c>
      <c r="R236" s="124" t="str">
        <f>IF($AO236,IF(AND($I236&lt;&gt;"",$I236&lt;&gt;0),ROUND(ROUND($I236,3)*Cenas!$B$50*Cenas!I$55,2),0),"")</f>
        <v/>
      </c>
      <c r="S236" s="124" t="str">
        <f>IF($AO236,IF(AND($I236&lt;&gt;"",$I236&lt;&gt;0),ROUND(ROUND($I236,3)*Cenas!$B$50*Cenas!J$55,2),0),"")</f>
        <v/>
      </c>
      <c r="T236" s="124" t="str">
        <f>IF($AO236,IF(AND($I236&lt;&gt;"",$I236&lt;&gt;0),ROUND(ROUND($I236,3)*Cenas!$B$50*Cenas!K$55,2),0),"")</f>
        <v/>
      </c>
      <c r="U236" s="124" t="str">
        <f>IF($AO236,IF(AND($I236&lt;&gt;"",$I236&lt;&gt;0),ROUND(ROUND($I236,3)*Cenas!$B$50*Cenas!L$55,2),0),"")</f>
        <v/>
      </c>
      <c r="V236" s="124" t="str">
        <f>IF($AO236,IF(AND($I236&lt;&gt;"",$I236&lt;&gt;0),ROUND(ROUND($I236,3)*Cenas!$B$50*Cenas!M$55,2),0),"")</f>
        <v/>
      </c>
      <c r="W236" s="124" t="str">
        <f>IF($AO236,IF(AND($I236&lt;&gt;"",$I236&lt;&gt;0),ROUND(ROUND($I236,3)*Cenas!$B$50*Cenas!N$55,2),0),"")</f>
        <v/>
      </c>
      <c r="X236" s="124" t="str">
        <f>IF($AO236,IF(AND($I236&lt;&gt;"",$I236&lt;&gt;0),ROUND(ROUND($I236,3)*Cenas!$B$50*Cenas!O$55,2),0),"")</f>
        <v/>
      </c>
      <c r="Y236" s="124" t="str">
        <f>IF($AO236,IF(AND($I236&lt;&gt;"",$I236&lt;&gt;0),ROUND(ROUND($I236,3)*Cenas!$B$50*Cenas!P$55,2),0),"")</f>
        <v/>
      </c>
      <c r="Z236" s="124" t="str">
        <f>IF($AO236,IF(AND($I236&lt;&gt;"",$I236&lt;&gt;0),ROUND(ROUND($I236,3)*Cenas!$B$50*Cenas!Q$55,2),0),"")</f>
        <v/>
      </c>
      <c r="AA236" s="124" t="str">
        <f>IF($AO236,IF(AND($I236&lt;&gt;"",$I236&lt;&gt;0),ROUND(ROUND($I236,3)*Cenas!$B$50*Cenas!R$55,2),0),"")</f>
        <v/>
      </c>
      <c r="AB236" s="124" t="str">
        <f>IF($AO236,IF(AND($I236&lt;&gt;"",$I236&lt;&gt;0),ROUND(ROUND($I236,3)*Cenas!$B$50*Cenas!S$55,2),0),"")</f>
        <v/>
      </c>
      <c r="AC236" s="124" t="str">
        <f>IF($AO236,IF(AND($I236&lt;&gt;"",$I236&lt;&gt;0),ROUND(ROUND($I236,3)*Cenas!$B$50*Cenas!T$55,2),0),"")</f>
        <v/>
      </c>
      <c r="AD236" s="124" t="str">
        <f>IF($AO236,IF(AND($I236&lt;&gt;"",$I236&lt;&gt;0),ROUND(ROUND($I236,3)*Cenas!$B$50*Cenas!U$55,2),0),"")</f>
        <v/>
      </c>
      <c r="AE236" s="124" t="str">
        <f>IF($AO236,IF(AND($I236&lt;&gt;"",$I236&lt;&gt;0),ROUND(ROUND($I236,3)*Cenas!$B$50*Cenas!V$55,2),0),"")</f>
        <v/>
      </c>
      <c r="AF236" s="147" t="str">
        <f>IF($AO236,IF(AND($I236&lt;&gt;"",$I236&lt;&gt;0),ROUND(ROUND($I236,3)*Cenas!$B$50*Cenas!W$55,2),0),"")</f>
        <v/>
      </c>
      <c r="AH236" t="b">
        <f t="shared" si="26"/>
        <v>1</v>
      </c>
      <c r="AI236" t="b">
        <f t="shared" si="27"/>
        <v>1</v>
      </c>
      <c r="AJ236" t="e">
        <f>OR(AND(AH236,AI236,#REF!&gt;=0.74*'Daļu izvēle'!J231),NOT(AL236))</f>
        <v>#REF!</v>
      </c>
      <c r="AK236" t="e">
        <f t="shared" si="28"/>
        <v>#REF!</v>
      </c>
      <c r="AL236" t="b">
        <f>AND($A236="x",NOT(ISBLANK('Daļu izvēle'!AI231)))</f>
        <v>0</v>
      </c>
      <c r="AM236" t="b">
        <f t="shared" si="24"/>
        <v>1</v>
      </c>
      <c r="AO236" s="56" t="b">
        <f>AND($A236="x",'Daļu izvēle'!AI231&lt;&gt;"",'Daļu izvēle'!AI231&lt;&gt;0)</f>
        <v>0</v>
      </c>
      <c r="AP236" s="56" t="b">
        <f t="shared" si="29"/>
        <v>0</v>
      </c>
      <c r="AQ236" s="56" t="b">
        <f t="shared" si="30"/>
        <v>1</v>
      </c>
    </row>
    <row r="237" spans="1:43" hidden="1" x14ac:dyDescent="0.3">
      <c r="A237" s="324" t="str">
        <f>SUBSTITUTE('Daļu izvēle'!A232,"0","")</f>
        <v/>
      </c>
      <c r="B237" s="365">
        <f>'Daļu izvēle'!B232</f>
        <v>224</v>
      </c>
      <c r="C237" s="365" t="str">
        <f>'Daļu izvēle'!C232</f>
        <v>Zemgale</v>
      </c>
      <c r="D237" s="366" t="str">
        <f>'Daļu izvēle'!D232</f>
        <v>Tērvetes</v>
      </c>
      <c r="E237" s="511">
        <f>'Daļu izvēle'!AI232</f>
        <v>45</v>
      </c>
      <c r="F237" s="511">
        <f>'Daļu izvēle'!AJ232</f>
        <v>0</v>
      </c>
      <c r="G237" s="131">
        <f>'Daļu izvēle'!AK232</f>
        <v>0</v>
      </c>
      <c r="H237" s="132">
        <f>'Daļu izvēle'!AL232</f>
        <v>0</v>
      </c>
      <c r="I237" s="343"/>
      <c r="J237" s="509">
        <f t="shared" si="25"/>
        <v>0</v>
      </c>
      <c r="K237" s="124" t="str">
        <f>IF($AO237,IF(AND($I237&lt;&gt;"",$I237&lt;&gt;0),ROUND(ROUND($I237,3)*Cenas!$B$50*Cenas!B$55,2),0),"")</f>
        <v/>
      </c>
      <c r="L237" s="124" t="str">
        <f>IF($AO237,IF(AND($I237&lt;&gt;"",$I237&lt;&gt;0),ROUND(ROUND($I237,3)*Cenas!$B$50*Cenas!C$55,2),0),"")</f>
        <v/>
      </c>
      <c r="M237" s="124" t="str">
        <f>IF($AO237,IF(AND($I237&lt;&gt;"",$I237&lt;&gt;0),ROUND(ROUND($I237,3)*Cenas!$B$50*Cenas!D$55,2),0),"")</f>
        <v/>
      </c>
      <c r="N237" s="124" t="str">
        <f>IF($AO237,IF(AND($I237&lt;&gt;"",$I237&lt;&gt;0),ROUND(ROUND($I237,3)*Cenas!$B$50*Cenas!E$55,2),0),"")</f>
        <v/>
      </c>
      <c r="O237" s="124" t="str">
        <f>IF($AO237,IF(AND($I237&lt;&gt;"",$I237&lt;&gt;0),ROUND(ROUND($I237,3)*Cenas!$B$50*Cenas!F$55,2),0),"")</f>
        <v/>
      </c>
      <c r="P237" s="124" t="str">
        <f>IF($AO237,IF(AND($I237&lt;&gt;"",$I237&lt;&gt;0),ROUND(ROUND($I237,3)*Cenas!$B$50*Cenas!G$55,2),0),"")</f>
        <v/>
      </c>
      <c r="Q237" s="124" t="str">
        <f>IF($AO237,IF(AND($I237&lt;&gt;"",$I237&lt;&gt;0),ROUND(ROUND($I237,3)*Cenas!$B$50*Cenas!H$55,2),0),"")</f>
        <v/>
      </c>
      <c r="R237" s="124" t="str">
        <f>IF($AO237,IF(AND($I237&lt;&gt;"",$I237&lt;&gt;0),ROUND(ROUND($I237,3)*Cenas!$B$50*Cenas!I$55,2),0),"")</f>
        <v/>
      </c>
      <c r="S237" s="124" t="str">
        <f>IF($AO237,IF(AND($I237&lt;&gt;"",$I237&lt;&gt;0),ROUND(ROUND($I237,3)*Cenas!$B$50*Cenas!J$55,2),0),"")</f>
        <v/>
      </c>
      <c r="T237" s="124" t="str">
        <f>IF($AO237,IF(AND($I237&lt;&gt;"",$I237&lt;&gt;0),ROUND(ROUND($I237,3)*Cenas!$B$50*Cenas!K$55,2),0),"")</f>
        <v/>
      </c>
      <c r="U237" s="124" t="str">
        <f>IF($AO237,IF(AND($I237&lt;&gt;"",$I237&lt;&gt;0),ROUND(ROUND($I237,3)*Cenas!$B$50*Cenas!L$55,2),0),"")</f>
        <v/>
      </c>
      <c r="V237" s="124" t="str">
        <f>IF($AO237,IF(AND($I237&lt;&gt;"",$I237&lt;&gt;0),ROUND(ROUND($I237,3)*Cenas!$B$50*Cenas!M$55,2),0),"")</f>
        <v/>
      </c>
      <c r="W237" s="124" t="str">
        <f>IF($AO237,IF(AND($I237&lt;&gt;"",$I237&lt;&gt;0),ROUND(ROUND($I237,3)*Cenas!$B$50*Cenas!N$55,2),0),"")</f>
        <v/>
      </c>
      <c r="X237" s="124" t="str">
        <f>IF($AO237,IF(AND($I237&lt;&gt;"",$I237&lt;&gt;0),ROUND(ROUND($I237,3)*Cenas!$B$50*Cenas!O$55,2),0),"")</f>
        <v/>
      </c>
      <c r="Y237" s="124" t="str">
        <f>IF($AO237,IF(AND($I237&lt;&gt;"",$I237&lt;&gt;0),ROUND(ROUND($I237,3)*Cenas!$B$50*Cenas!P$55,2),0),"")</f>
        <v/>
      </c>
      <c r="Z237" s="124" t="str">
        <f>IF($AO237,IF(AND($I237&lt;&gt;"",$I237&lt;&gt;0),ROUND(ROUND($I237,3)*Cenas!$B$50*Cenas!Q$55,2),0),"")</f>
        <v/>
      </c>
      <c r="AA237" s="124" t="str">
        <f>IF($AO237,IF(AND($I237&lt;&gt;"",$I237&lt;&gt;0),ROUND(ROUND($I237,3)*Cenas!$B$50*Cenas!R$55,2),0),"")</f>
        <v/>
      </c>
      <c r="AB237" s="124" t="str">
        <f>IF($AO237,IF(AND($I237&lt;&gt;"",$I237&lt;&gt;0),ROUND(ROUND($I237,3)*Cenas!$B$50*Cenas!S$55,2),0),"")</f>
        <v/>
      </c>
      <c r="AC237" s="124" t="str">
        <f>IF($AO237,IF(AND($I237&lt;&gt;"",$I237&lt;&gt;0),ROUND(ROUND($I237,3)*Cenas!$B$50*Cenas!T$55,2),0),"")</f>
        <v/>
      </c>
      <c r="AD237" s="124" t="str">
        <f>IF($AO237,IF(AND($I237&lt;&gt;"",$I237&lt;&gt;0),ROUND(ROUND($I237,3)*Cenas!$B$50*Cenas!U$55,2),0),"")</f>
        <v/>
      </c>
      <c r="AE237" s="124" t="str">
        <f>IF($AO237,IF(AND($I237&lt;&gt;"",$I237&lt;&gt;0),ROUND(ROUND($I237,3)*Cenas!$B$50*Cenas!V$55,2),0),"")</f>
        <v/>
      </c>
      <c r="AF237" s="147" t="str">
        <f>IF($AO237,IF(AND($I237&lt;&gt;"",$I237&lt;&gt;0),ROUND(ROUND($I237,3)*Cenas!$B$50*Cenas!W$55,2),0),"")</f>
        <v/>
      </c>
      <c r="AH237" t="b">
        <f t="shared" si="26"/>
        <v>1</v>
      </c>
      <c r="AI237" t="b">
        <f t="shared" si="27"/>
        <v>1</v>
      </c>
      <c r="AJ237" t="e">
        <f>OR(AND(AH237,AI237,#REF!&gt;=0.74*'Daļu izvēle'!J232),NOT(AL237))</f>
        <v>#REF!</v>
      </c>
      <c r="AK237" t="e">
        <f t="shared" si="28"/>
        <v>#REF!</v>
      </c>
      <c r="AL237" t="b">
        <f>AND($A237="x",NOT(ISBLANK('Daļu izvēle'!AI232)))</f>
        <v>0</v>
      </c>
      <c r="AM237" t="b">
        <f t="shared" si="24"/>
        <v>1</v>
      </c>
      <c r="AO237" s="56" t="b">
        <f>AND($A237="x",'Daļu izvēle'!AI232&lt;&gt;"",'Daļu izvēle'!AI232&lt;&gt;0)</f>
        <v>0</v>
      </c>
      <c r="AP237" s="56" t="b">
        <f t="shared" si="29"/>
        <v>0</v>
      </c>
      <c r="AQ237" s="56" t="b">
        <f t="shared" si="30"/>
        <v>1</v>
      </c>
    </row>
    <row r="238" spans="1:43" hidden="1" x14ac:dyDescent="0.3">
      <c r="A238" s="324" t="str">
        <f>SUBSTITUTE('Daļu izvēle'!A233,"0","")</f>
        <v/>
      </c>
      <c r="B238" s="365">
        <f>'Daļu izvēle'!B233</f>
        <v>225</v>
      </c>
      <c r="C238" s="365" t="str">
        <f>'Daļu izvēle'!C233</f>
        <v>Zemgale</v>
      </c>
      <c r="D238" s="366" t="str">
        <f>'Daļu izvēle'!D233</f>
        <v>Tērvetes</v>
      </c>
      <c r="E238" s="511">
        <f>'Daļu izvēle'!AI233</f>
        <v>20</v>
      </c>
      <c r="F238" s="511">
        <f>'Daļu izvēle'!AJ233</f>
        <v>0</v>
      </c>
      <c r="G238" s="131">
        <f>'Daļu izvēle'!AK233</f>
        <v>0</v>
      </c>
      <c r="H238" s="132">
        <f>'Daļu izvēle'!AL233</f>
        <v>0</v>
      </c>
      <c r="I238" s="343"/>
      <c r="J238" s="509">
        <f t="shared" si="25"/>
        <v>0</v>
      </c>
      <c r="K238" s="124" t="str">
        <f>IF($AO238,IF(AND($I238&lt;&gt;"",$I238&lt;&gt;0),ROUND(ROUND($I238,3)*Cenas!$B$50*Cenas!B$55,2),0),"")</f>
        <v/>
      </c>
      <c r="L238" s="124" t="str">
        <f>IF($AO238,IF(AND($I238&lt;&gt;"",$I238&lt;&gt;0),ROUND(ROUND($I238,3)*Cenas!$B$50*Cenas!C$55,2),0),"")</f>
        <v/>
      </c>
      <c r="M238" s="124" t="str">
        <f>IF($AO238,IF(AND($I238&lt;&gt;"",$I238&lt;&gt;0),ROUND(ROUND($I238,3)*Cenas!$B$50*Cenas!D$55,2),0),"")</f>
        <v/>
      </c>
      <c r="N238" s="124" t="str">
        <f>IF($AO238,IF(AND($I238&lt;&gt;"",$I238&lt;&gt;0),ROUND(ROUND($I238,3)*Cenas!$B$50*Cenas!E$55,2),0),"")</f>
        <v/>
      </c>
      <c r="O238" s="124" t="str">
        <f>IF($AO238,IF(AND($I238&lt;&gt;"",$I238&lt;&gt;0),ROUND(ROUND($I238,3)*Cenas!$B$50*Cenas!F$55,2),0),"")</f>
        <v/>
      </c>
      <c r="P238" s="124" t="str">
        <f>IF($AO238,IF(AND($I238&lt;&gt;"",$I238&lt;&gt;0),ROUND(ROUND($I238,3)*Cenas!$B$50*Cenas!G$55,2),0),"")</f>
        <v/>
      </c>
      <c r="Q238" s="124" t="str">
        <f>IF($AO238,IF(AND($I238&lt;&gt;"",$I238&lt;&gt;0),ROUND(ROUND($I238,3)*Cenas!$B$50*Cenas!H$55,2),0),"")</f>
        <v/>
      </c>
      <c r="R238" s="124" t="str">
        <f>IF($AO238,IF(AND($I238&lt;&gt;"",$I238&lt;&gt;0),ROUND(ROUND($I238,3)*Cenas!$B$50*Cenas!I$55,2),0),"")</f>
        <v/>
      </c>
      <c r="S238" s="124" t="str">
        <f>IF($AO238,IF(AND($I238&lt;&gt;"",$I238&lt;&gt;0),ROUND(ROUND($I238,3)*Cenas!$B$50*Cenas!J$55,2),0),"")</f>
        <v/>
      </c>
      <c r="T238" s="124" t="str">
        <f>IF($AO238,IF(AND($I238&lt;&gt;"",$I238&lt;&gt;0),ROUND(ROUND($I238,3)*Cenas!$B$50*Cenas!K$55,2),0),"")</f>
        <v/>
      </c>
      <c r="U238" s="124" t="str">
        <f>IF($AO238,IF(AND($I238&lt;&gt;"",$I238&lt;&gt;0),ROUND(ROUND($I238,3)*Cenas!$B$50*Cenas!L$55,2),0),"")</f>
        <v/>
      </c>
      <c r="V238" s="124" t="str">
        <f>IF($AO238,IF(AND($I238&lt;&gt;"",$I238&lt;&gt;0),ROUND(ROUND($I238,3)*Cenas!$B$50*Cenas!M$55,2),0),"")</f>
        <v/>
      </c>
      <c r="W238" s="124" t="str">
        <f>IF($AO238,IF(AND($I238&lt;&gt;"",$I238&lt;&gt;0),ROUND(ROUND($I238,3)*Cenas!$B$50*Cenas!N$55,2),0),"")</f>
        <v/>
      </c>
      <c r="X238" s="124" t="str">
        <f>IF($AO238,IF(AND($I238&lt;&gt;"",$I238&lt;&gt;0),ROUND(ROUND($I238,3)*Cenas!$B$50*Cenas!O$55,2),0),"")</f>
        <v/>
      </c>
      <c r="Y238" s="124" t="str">
        <f>IF($AO238,IF(AND($I238&lt;&gt;"",$I238&lt;&gt;0),ROUND(ROUND($I238,3)*Cenas!$B$50*Cenas!P$55,2),0),"")</f>
        <v/>
      </c>
      <c r="Z238" s="124" t="str">
        <f>IF($AO238,IF(AND($I238&lt;&gt;"",$I238&lt;&gt;0),ROUND(ROUND($I238,3)*Cenas!$B$50*Cenas!Q$55,2),0),"")</f>
        <v/>
      </c>
      <c r="AA238" s="124" t="str">
        <f>IF($AO238,IF(AND($I238&lt;&gt;"",$I238&lt;&gt;0),ROUND(ROUND($I238,3)*Cenas!$B$50*Cenas!R$55,2),0),"")</f>
        <v/>
      </c>
      <c r="AB238" s="124" t="str">
        <f>IF($AO238,IF(AND($I238&lt;&gt;"",$I238&lt;&gt;0),ROUND(ROUND($I238,3)*Cenas!$B$50*Cenas!S$55,2),0),"")</f>
        <v/>
      </c>
      <c r="AC238" s="124" t="str">
        <f>IF($AO238,IF(AND($I238&lt;&gt;"",$I238&lt;&gt;0),ROUND(ROUND($I238,3)*Cenas!$B$50*Cenas!T$55,2),0),"")</f>
        <v/>
      </c>
      <c r="AD238" s="124" t="str">
        <f>IF($AO238,IF(AND($I238&lt;&gt;"",$I238&lt;&gt;0),ROUND(ROUND($I238,3)*Cenas!$B$50*Cenas!U$55,2),0),"")</f>
        <v/>
      </c>
      <c r="AE238" s="124" t="str">
        <f>IF($AO238,IF(AND($I238&lt;&gt;"",$I238&lt;&gt;0),ROUND(ROUND($I238,3)*Cenas!$B$50*Cenas!V$55,2),0),"")</f>
        <v/>
      </c>
      <c r="AF238" s="147" t="str">
        <f>IF($AO238,IF(AND($I238&lt;&gt;"",$I238&lt;&gt;0),ROUND(ROUND($I238,3)*Cenas!$B$50*Cenas!W$55,2),0),"")</f>
        <v/>
      </c>
      <c r="AH238" t="b">
        <f t="shared" si="26"/>
        <v>1</v>
      </c>
      <c r="AI238" t="b">
        <f t="shared" si="27"/>
        <v>1</v>
      </c>
      <c r="AJ238" t="e">
        <f>OR(AND(AH238,AI238,#REF!&gt;=0.74*'Daļu izvēle'!J233),NOT(AL238))</f>
        <v>#REF!</v>
      </c>
      <c r="AK238" t="e">
        <f t="shared" si="28"/>
        <v>#REF!</v>
      </c>
      <c r="AL238" t="b">
        <f>AND($A238="x",NOT(ISBLANK('Daļu izvēle'!AI233)))</f>
        <v>0</v>
      </c>
      <c r="AM238" t="b">
        <f t="shared" si="24"/>
        <v>1</v>
      </c>
      <c r="AO238" s="56" t="b">
        <f>AND($A238="x",'Daļu izvēle'!AI233&lt;&gt;"",'Daļu izvēle'!AI233&lt;&gt;0)</f>
        <v>0</v>
      </c>
      <c r="AP238" s="56" t="b">
        <f t="shared" si="29"/>
        <v>0</v>
      </c>
      <c r="AQ238" s="56" t="b">
        <f t="shared" si="30"/>
        <v>1</v>
      </c>
    </row>
    <row r="239" spans="1:43" hidden="1" x14ac:dyDescent="0.3">
      <c r="A239" s="324" t="str">
        <f>SUBSTITUTE('Daļu izvēle'!A234,"0","")</f>
        <v/>
      </c>
      <c r="B239" s="365">
        <f>'Daļu izvēle'!B234</f>
        <v>226</v>
      </c>
      <c r="C239" s="365" t="str">
        <f>'Daļu izvēle'!C234</f>
        <v>Zemgale</v>
      </c>
      <c r="D239" s="366" t="str">
        <f>'Daļu izvēle'!D234</f>
        <v>Tērvetes</v>
      </c>
      <c r="E239" s="511">
        <f>'Daļu izvēle'!AI234</f>
        <v>0</v>
      </c>
      <c r="F239" s="511">
        <f>'Daļu izvēle'!AJ234</f>
        <v>0</v>
      </c>
      <c r="G239" s="131">
        <f>'Daļu izvēle'!AK234</f>
        <v>0</v>
      </c>
      <c r="H239" s="132">
        <f>'Daļu izvēle'!AL234</f>
        <v>0</v>
      </c>
      <c r="I239" s="343"/>
      <c r="J239" s="509">
        <f t="shared" si="25"/>
        <v>0</v>
      </c>
      <c r="K239" s="124" t="str">
        <f>IF($AO239,IF(AND($I239&lt;&gt;"",$I239&lt;&gt;0),ROUND(ROUND($I239,3)*Cenas!$B$50*Cenas!B$55,2),0),"")</f>
        <v/>
      </c>
      <c r="L239" s="124" t="str">
        <f>IF($AO239,IF(AND($I239&lt;&gt;"",$I239&lt;&gt;0),ROUND(ROUND($I239,3)*Cenas!$B$50*Cenas!C$55,2),0),"")</f>
        <v/>
      </c>
      <c r="M239" s="124" t="str">
        <f>IF($AO239,IF(AND($I239&lt;&gt;"",$I239&lt;&gt;0),ROUND(ROUND($I239,3)*Cenas!$B$50*Cenas!D$55,2),0),"")</f>
        <v/>
      </c>
      <c r="N239" s="124" t="str">
        <f>IF($AO239,IF(AND($I239&lt;&gt;"",$I239&lt;&gt;0),ROUND(ROUND($I239,3)*Cenas!$B$50*Cenas!E$55,2),0),"")</f>
        <v/>
      </c>
      <c r="O239" s="124" t="str">
        <f>IF($AO239,IF(AND($I239&lt;&gt;"",$I239&lt;&gt;0),ROUND(ROUND($I239,3)*Cenas!$B$50*Cenas!F$55,2),0),"")</f>
        <v/>
      </c>
      <c r="P239" s="124" t="str">
        <f>IF($AO239,IF(AND($I239&lt;&gt;"",$I239&lt;&gt;0),ROUND(ROUND($I239,3)*Cenas!$B$50*Cenas!G$55,2),0),"")</f>
        <v/>
      </c>
      <c r="Q239" s="124" t="str">
        <f>IF($AO239,IF(AND($I239&lt;&gt;"",$I239&lt;&gt;0),ROUND(ROUND($I239,3)*Cenas!$B$50*Cenas!H$55,2),0),"")</f>
        <v/>
      </c>
      <c r="R239" s="124" t="str">
        <f>IF($AO239,IF(AND($I239&lt;&gt;"",$I239&lt;&gt;0),ROUND(ROUND($I239,3)*Cenas!$B$50*Cenas!I$55,2),0),"")</f>
        <v/>
      </c>
      <c r="S239" s="124" t="str">
        <f>IF($AO239,IF(AND($I239&lt;&gt;"",$I239&lt;&gt;0),ROUND(ROUND($I239,3)*Cenas!$B$50*Cenas!J$55,2),0),"")</f>
        <v/>
      </c>
      <c r="T239" s="124" t="str">
        <f>IF($AO239,IF(AND($I239&lt;&gt;"",$I239&lt;&gt;0),ROUND(ROUND($I239,3)*Cenas!$B$50*Cenas!K$55,2),0),"")</f>
        <v/>
      </c>
      <c r="U239" s="124" t="str">
        <f>IF($AO239,IF(AND($I239&lt;&gt;"",$I239&lt;&gt;0),ROUND(ROUND($I239,3)*Cenas!$B$50*Cenas!L$55,2),0),"")</f>
        <v/>
      </c>
      <c r="V239" s="124" t="str">
        <f>IF($AO239,IF(AND($I239&lt;&gt;"",$I239&lt;&gt;0),ROUND(ROUND($I239,3)*Cenas!$B$50*Cenas!M$55,2),0),"")</f>
        <v/>
      </c>
      <c r="W239" s="124" t="str">
        <f>IF($AO239,IF(AND($I239&lt;&gt;"",$I239&lt;&gt;0),ROUND(ROUND($I239,3)*Cenas!$B$50*Cenas!N$55,2),0),"")</f>
        <v/>
      </c>
      <c r="X239" s="124" t="str">
        <f>IF($AO239,IF(AND($I239&lt;&gt;"",$I239&lt;&gt;0),ROUND(ROUND($I239,3)*Cenas!$B$50*Cenas!O$55,2),0),"")</f>
        <v/>
      </c>
      <c r="Y239" s="124" t="str">
        <f>IF($AO239,IF(AND($I239&lt;&gt;"",$I239&lt;&gt;0),ROUND(ROUND($I239,3)*Cenas!$B$50*Cenas!P$55,2),0),"")</f>
        <v/>
      </c>
      <c r="Z239" s="124" t="str">
        <f>IF($AO239,IF(AND($I239&lt;&gt;"",$I239&lt;&gt;0),ROUND(ROUND($I239,3)*Cenas!$B$50*Cenas!Q$55,2),0),"")</f>
        <v/>
      </c>
      <c r="AA239" s="124" t="str">
        <f>IF($AO239,IF(AND($I239&lt;&gt;"",$I239&lt;&gt;0),ROUND(ROUND($I239,3)*Cenas!$B$50*Cenas!R$55,2),0),"")</f>
        <v/>
      </c>
      <c r="AB239" s="124" t="str">
        <f>IF($AO239,IF(AND($I239&lt;&gt;"",$I239&lt;&gt;0),ROUND(ROUND($I239,3)*Cenas!$B$50*Cenas!S$55,2),0),"")</f>
        <v/>
      </c>
      <c r="AC239" s="124" t="str">
        <f>IF($AO239,IF(AND($I239&lt;&gt;"",$I239&lt;&gt;0),ROUND(ROUND($I239,3)*Cenas!$B$50*Cenas!T$55,2),0),"")</f>
        <v/>
      </c>
      <c r="AD239" s="124" t="str">
        <f>IF($AO239,IF(AND($I239&lt;&gt;"",$I239&lt;&gt;0),ROUND(ROUND($I239,3)*Cenas!$B$50*Cenas!U$55,2),0),"")</f>
        <v/>
      </c>
      <c r="AE239" s="124" t="str">
        <f>IF($AO239,IF(AND($I239&lt;&gt;"",$I239&lt;&gt;0),ROUND(ROUND($I239,3)*Cenas!$B$50*Cenas!V$55,2),0),"")</f>
        <v/>
      </c>
      <c r="AF239" s="147" t="str">
        <f>IF($AO239,IF(AND($I239&lt;&gt;"",$I239&lt;&gt;0),ROUND(ROUND($I239,3)*Cenas!$B$50*Cenas!W$55,2),0),"")</f>
        <v/>
      </c>
      <c r="AH239" t="b">
        <f t="shared" si="26"/>
        <v>1</v>
      </c>
      <c r="AI239" t="b">
        <f t="shared" si="27"/>
        <v>1</v>
      </c>
      <c r="AJ239" t="e">
        <f>OR(AND(AH239,AI239,#REF!&gt;=0.74*'Daļu izvēle'!J234),NOT(AL239))</f>
        <v>#REF!</v>
      </c>
      <c r="AK239" t="e">
        <f t="shared" si="28"/>
        <v>#REF!</v>
      </c>
      <c r="AL239" t="b">
        <f>AND($A239="x",NOT(ISBLANK('Daļu izvēle'!AI234)))</f>
        <v>0</v>
      </c>
      <c r="AM239" t="b">
        <f t="shared" si="24"/>
        <v>1</v>
      </c>
      <c r="AO239" s="56" t="b">
        <f>AND($A239="x",'Daļu izvēle'!AI234&lt;&gt;"",'Daļu izvēle'!AI234&lt;&gt;0)</f>
        <v>0</v>
      </c>
      <c r="AP239" s="56" t="b">
        <f t="shared" si="29"/>
        <v>0</v>
      </c>
      <c r="AQ239" s="56" t="b">
        <f t="shared" si="30"/>
        <v>1</v>
      </c>
    </row>
    <row r="240" spans="1:43" hidden="1" x14ac:dyDescent="0.3">
      <c r="A240" s="324" t="str">
        <f>SUBSTITUTE('Daļu izvēle'!A235,"0","")</f>
        <v/>
      </c>
      <c r="B240" s="365">
        <f>'Daļu izvēle'!B235</f>
        <v>227</v>
      </c>
      <c r="C240" s="365" t="str">
        <f>'Daļu izvēle'!C235</f>
        <v>Ziemeļkurzeme</v>
      </c>
      <c r="D240" s="366" t="str">
        <f>'Daļu izvēle'!D235</f>
        <v>Grīņu</v>
      </c>
      <c r="E240" s="511">
        <f>'Daļu izvēle'!AI235</f>
        <v>10</v>
      </c>
      <c r="F240" s="511">
        <f>'Daļu izvēle'!AJ235</f>
        <v>10</v>
      </c>
      <c r="G240" s="131">
        <f>'Daļu izvēle'!AK235</f>
        <v>0</v>
      </c>
      <c r="H240" s="132">
        <f>'Daļu izvēle'!AL235</f>
        <v>0</v>
      </c>
      <c r="I240" s="343"/>
      <c r="J240" s="509">
        <f t="shared" si="25"/>
        <v>0</v>
      </c>
      <c r="K240" s="124" t="str">
        <f>IF($AO240,IF(AND($I240&lt;&gt;"",$I240&lt;&gt;0),ROUND(ROUND($I240,3)*Cenas!$B$50*Cenas!B$55,2),0),"")</f>
        <v/>
      </c>
      <c r="L240" s="124" t="str">
        <f>IF($AO240,IF(AND($I240&lt;&gt;"",$I240&lt;&gt;0),ROUND(ROUND($I240,3)*Cenas!$B$50*Cenas!C$55,2),0),"")</f>
        <v/>
      </c>
      <c r="M240" s="124" t="str">
        <f>IF($AO240,IF(AND($I240&lt;&gt;"",$I240&lt;&gt;0),ROUND(ROUND($I240,3)*Cenas!$B$50*Cenas!D$55,2),0),"")</f>
        <v/>
      </c>
      <c r="N240" s="124" t="str">
        <f>IF($AO240,IF(AND($I240&lt;&gt;"",$I240&lt;&gt;0),ROUND(ROUND($I240,3)*Cenas!$B$50*Cenas!E$55,2),0),"")</f>
        <v/>
      </c>
      <c r="O240" s="124" t="str">
        <f>IF($AO240,IF(AND($I240&lt;&gt;"",$I240&lt;&gt;0),ROUND(ROUND($I240,3)*Cenas!$B$50*Cenas!F$55,2),0),"")</f>
        <v/>
      </c>
      <c r="P240" s="124" t="str">
        <f>IF($AO240,IF(AND($I240&lt;&gt;"",$I240&lt;&gt;0),ROUND(ROUND($I240,3)*Cenas!$B$50*Cenas!G$55,2),0),"")</f>
        <v/>
      </c>
      <c r="Q240" s="124" t="str">
        <f>IF($AO240,IF(AND($I240&lt;&gt;"",$I240&lt;&gt;0),ROUND(ROUND($I240,3)*Cenas!$B$50*Cenas!H$55,2),0),"")</f>
        <v/>
      </c>
      <c r="R240" s="124" t="str">
        <f>IF($AO240,IF(AND($I240&lt;&gt;"",$I240&lt;&gt;0),ROUND(ROUND($I240,3)*Cenas!$B$50*Cenas!I$55,2),0),"")</f>
        <v/>
      </c>
      <c r="S240" s="124" t="str">
        <f>IF($AO240,IF(AND($I240&lt;&gt;"",$I240&lt;&gt;0),ROUND(ROUND($I240,3)*Cenas!$B$50*Cenas!J$55,2),0),"")</f>
        <v/>
      </c>
      <c r="T240" s="124" t="str">
        <f>IF($AO240,IF(AND($I240&lt;&gt;"",$I240&lt;&gt;0),ROUND(ROUND($I240,3)*Cenas!$B$50*Cenas!K$55,2),0),"")</f>
        <v/>
      </c>
      <c r="U240" s="124" t="str">
        <f>IF($AO240,IF(AND($I240&lt;&gt;"",$I240&lt;&gt;0),ROUND(ROUND($I240,3)*Cenas!$B$50*Cenas!L$55,2),0),"")</f>
        <v/>
      </c>
      <c r="V240" s="124" t="str">
        <f>IF($AO240,IF(AND($I240&lt;&gt;"",$I240&lt;&gt;0),ROUND(ROUND($I240,3)*Cenas!$B$50*Cenas!M$55,2),0),"")</f>
        <v/>
      </c>
      <c r="W240" s="124" t="str">
        <f>IF($AO240,IF(AND($I240&lt;&gt;"",$I240&lt;&gt;0),ROUND(ROUND($I240,3)*Cenas!$B$50*Cenas!N$55,2),0),"")</f>
        <v/>
      </c>
      <c r="X240" s="124" t="str">
        <f>IF($AO240,IF(AND($I240&lt;&gt;"",$I240&lt;&gt;0),ROUND(ROUND($I240,3)*Cenas!$B$50*Cenas!O$55,2),0),"")</f>
        <v/>
      </c>
      <c r="Y240" s="124" t="str">
        <f>IF($AO240,IF(AND($I240&lt;&gt;"",$I240&lt;&gt;0),ROUND(ROUND($I240,3)*Cenas!$B$50*Cenas!P$55,2),0),"")</f>
        <v/>
      </c>
      <c r="Z240" s="124" t="str">
        <f>IF($AO240,IF(AND($I240&lt;&gt;"",$I240&lt;&gt;0),ROUND(ROUND($I240,3)*Cenas!$B$50*Cenas!Q$55,2),0),"")</f>
        <v/>
      </c>
      <c r="AA240" s="124" t="str">
        <f>IF($AO240,IF(AND($I240&lt;&gt;"",$I240&lt;&gt;0),ROUND(ROUND($I240,3)*Cenas!$B$50*Cenas!R$55,2),0),"")</f>
        <v/>
      </c>
      <c r="AB240" s="124" t="str">
        <f>IF($AO240,IF(AND($I240&lt;&gt;"",$I240&lt;&gt;0),ROUND(ROUND($I240,3)*Cenas!$B$50*Cenas!S$55,2),0),"")</f>
        <v/>
      </c>
      <c r="AC240" s="124" t="str">
        <f>IF($AO240,IF(AND($I240&lt;&gt;"",$I240&lt;&gt;0),ROUND(ROUND($I240,3)*Cenas!$B$50*Cenas!T$55,2),0),"")</f>
        <v/>
      </c>
      <c r="AD240" s="124" t="str">
        <f>IF($AO240,IF(AND($I240&lt;&gt;"",$I240&lt;&gt;0),ROUND(ROUND($I240,3)*Cenas!$B$50*Cenas!U$55,2),0),"")</f>
        <v/>
      </c>
      <c r="AE240" s="124" t="str">
        <f>IF($AO240,IF(AND($I240&lt;&gt;"",$I240&lt;&gt;0),ROUND(ROUND($I240,3)*Cenas!$B$50*Cenas!V$55,2),0),"")</f>
        <v/>
      </c>
      <c r="AF240" s="147" t="str">
        <f>IF($AO240,IF(AND($I240&lt;&gt;"",$I240&lt;&gt;0),ROUND(ROUND($I240,3)*Cenas!$B$50*Cenas!W$55,2),0),"")</f>
        <v/>
      </c>
      <c r="AH240" t="b">
        <f t="shared" si="26"/>
        <v>1</v>
      </c>
      <c r="AI240" t="b">
        <f t="shared" si="27"/>
        <v>1</v>
      </c>
      <c r="AJ240" t="e">
        <f>OR(AND(AH240,AI240,#REF!&gt;=0.74*'Daļu izvēle'!J235),NOT(AL240))</f>
        <v>#REF!</v>
      </c>
      <c r="AK240" t="e">
        <f t="shared" si="28"/>
        <v>#REF!</v>
      </c>
      <c r="AL240" t="b">
        <f>AND($A240="x",NOT(ISBLANK('Daļu izvēle'!AI235)))</f>
        <v>0</v>
      </c>
      <c r="AM240" t="b">
        <f t="shared" si="24"/>
        <v>1</v>
      </c>
      <c r="AO240" s="56" t="b">
        <f>AND($A240="x",'Daļu izvēle'!AI235&lt;&gt;"",'Daļu izvēle'!AI235&lt;&gt;0)</f>
        <v>0</v>
      </c>
      <c r="AP240" s="56" t="b">
        <f t="shared" si="29"/>
        <v>0</v>
      </c>
      <c r="AQ240" s="56" t="b">
        <f t="shared" si="30"/>
        <v>1</v>
      </c>
    </row>
    <row r="241" spans="1:43" hidden="1" x14ac:dyDescent="0.3">
      <c r="A241" s="324" t="str">
        <f>SUBSTITUTE('Daļu izvēle'!A236,"0","")</f>
        <v/>
      </c>
      <c r="B241" s="365">
        <f>'Daļu izvēle'!B236</f>
        <v>228</v>
      </c>
      <c r="C241" s="365" t="str">
        <f>'Daļu izvēle'!C236</f>
        <v>Ziemeļkurzeme</v>
      </c>
      <c r="D241" s="366" t="str">
        <f>'Daļu izvēle'!D236</f>
        <v>Grīņu</v>
      </c>
      <c r="E241" s="511">
        <f>'Daļu izvēle'!AI236</f>
        <v>0</v>
      </c>
      <c r="F241" s="511">
        <f>'Daļu izvēle'!AJ236</f>
        <v>0</v>
      </c>
      <c r="G241" s="131">
        <f>'Daļu izvēle'!AK236</f>
        <v>0</v>
      </c>
      <c r="H241" s="132">
        <f>'Daļu izvēle'!AL236</f>
        <v>0</v>
      </c>
      <c r="I241" s="343"/>
      <c r="J241" s="509">
        <f t="shared" si="25"/>
        <v>0</v>
      </c>
      <c r="K241" s="124" t="str">
        <f>IF($AO241,IF(AND($I241&lt;&gt;"",$I241&lt;&gt;0),ROUND(ROUND($I241,3)*Cenas!$B$50*Cenas!B$55,2),0),"")</f>
        <v/>
      </c>
      <c r="L241" s="124" t="str">
        <f>IF($AO241,IF(AND($I241&lt;&gt;"",$I241&lt;&gt;0),ROUND(ROUND($I241,3)*Cenas!$B$50*Cenas!C$55,2),0),"")</f>
        <v/>
      </c>
      <c r="M241" s="124" t="str">
        <f>IF($AO241,IF(AND($I241&lt;&gt;"",$I241&lt;&gt;0),ROUND(ROUND($I241,3)*Cenas!$B$50*Cenas!D$55,2),0),"")</f>
        <v/>
      </c>
      <c r="N241" s="124" t="str">
        <f>IF($AO241,IF(AND($I241&lt;&gt;"",$I241&lt;&gt;0),ROUND(ROUND($I241,3)*Cenas!$B$50*Cenas!E$55,2),0),"")</f>
        <v/>
      </c>
      <c r="O241" s="124" t="str">
        <f>IF($AO241,IF(AND($I241&lt;&gt;"",$I241&lt;&gt;0),ROUND(ROUND($I241,3)*Cenas!$B$50*Cenas!F$55,2),0),"")</f>
        <v/>
      </c>
      <c r="P241" s="124" t="str">
        <f>IF($AO241,IF(AND($I241&lt;&gt;"",$I241&lt;&gt;0),ROUND(ROUND($I241,3)*Cenas!$B$50*Cenas!G$55,2),0),"")</f>
        <v/>
      </c>
      <c r="Q241" s="124" t="str">
        <f>IF($AO241,IF(AND($I241&lt;&gt;"",$I241&lt;&gt;0),ROUND(ROUND($I241,3)*Cenas!$B$50*Cenas!H$55,2),0),"")</f>
        <v/>
      </c>
      <c r="R241" s="124" t="str">
        <f>IF($AO241,IF(AND($I241&lt;&gt;"",$I241&lt;&gt;0),ROUND(ROUND($I241,3)*Cenas!$B$50*Cenas!I$55,2),0),"")</f>
        <v/>
      </c>
      <c r="S241" s="124" t="str">
        <f>IF($AO241,IF(AND($I241&lt;&gt;"",$I241&lt;&gt;0),ROUND(ROUND($I241,3)*Cenas!$B$50*Cenas!J$55,2),0),"")</f>
        <v/>
      </c>
      <c r="T241" s="124" t="str">
        <f>IF($AO241,IF(AND($I241&lt;&gt;"",$I241&lt;&gt;0),ROUND(ROUND($I241,3)*Cenas!$B$50*Cenas!K$55,2),0),"")</f>
        <v/>
      </c>
      <c r="U241" s="124" t="str">
        <f>IF($AO241,IF(AND($I241&lt;&gt;"",$I241&lt;&gt;0),ROUND(ROUND($I241,3)*Cenas!$B$50*Cenas!L$55,2),0),"")</f>
        <v/>
      </c>
      <c r="V241" s="124" t="str">
        <f>IF($AO241,IF(AND($I241&lt;&gt;"",$I241&lt;&gt;0),ROUND(ROUND($I241,3)*Cenas!$B$50*Cenas!M$55,2),0),"")</f>
        <v/>
      </c>
      <c r="W241" s="124" t="str">
        <f>IF($AO241,IF(AND($I241&lt;&gt;"",$I241&lt;&gt;0),ROUND(ROUND($I241,3)*Cenas!$B$50*Cenas!N$55,2),0),"")</f>
        <v/>
      </c>
      <c r="X241" s="124" t="str">
        <f>IF($AO241,IF(AND($I241&lt;&gt;"",$I241&lt;&gt;0),ROUND(ROUND($I241,3)*Cenas!$B$50*Cenas!O$55,2),0),"")</f>
        <v/>
      </c>
      <c r="Y241" s="124" t="str">
        <f>IF($AO241,IF(AND($I241&lt;&gt;"",$I241&lt;&gt;0),ROUND(ROUND($I241,3)*Cenas!$B$50*Cenas!P$55,2),0),"")</f>
        <v/>
      </c>
      <c r="Z241" s="124" t="str">
        <f>IF($AO241,IF(AND($I241&lt;&gt;"",$I241&lt;&gt;0),ROUND(ROUND($I241,3)*Cenas!$B$50*Cenas!Q$55,2),0),"")</f>
        <v/>
      </c>
      <c r="AA241" s="124" t="str">
        <f>IF($AO241,IF(AND($I241&lt;&gt;"",$I241&lt;&gt;0),ROUND(ROUND($I241,3)*Cenas!$B$50*Cenas!R$55,2),0),"")</f>
        <v/>
      </c>
      <c r="AB241" s="124" t="str">
        <f>IF($AO241,IF(AND($I241&lt;&gt;"",$I241&lt;&gt;0),ROUND(ROUND($I241,3)*Cenas!$B$50*Cenas!S$55,2),0),"")</f>
        <v/>
      </c>
      <c r="AC241" s="124" t="str">
        <f>IF($AO241,IF(AND($I241&lt;&gt;"",$I241&lt;&gt;0),ROUND(ROUND($I241,3)*Cenas!$B$50*Cenas!T$55,2),0),"")</f>
        <v/>
      </c>
      <c r="AD241" s="124" t="str">
        <f>IF($AO241,IF(AND($I241&lt;&gt;"",$I241&lt;&gt;0),ROUND(ROUND($I241,3)*Cenas!$B$50*Cenas!U$55,2),0),"")</f>
        <v/>
      </c>
      <c r="AE241" s="124" t="str">
        <f>IF($AO241,IF(AND($I241&lt;&gt;"",$I241&lt;&gt;0),ROUND(ROUND($I241,3)*Cenas!$B$50*Cenas!V$55,2),0),"")</f>
        <v/>
      </c>
      <c r="AF241" s="147" t="str">
        <f>IF($AO241,IF(AND($I241&lt;&gt;"",$I241&lt;&gt;0),ROUND(ROUND($I241,3)*Cenas!$B$50*Cenas!W$55,2),0),"")</f>
        <v/>
      </c>
      <c r="AH241" t="b">
        <f t="shared" si="26"/>
        <v>1</v>
      </c>
      <c r="AI241" t="b">
        <f t="shared" si="27"/>
        <v>1</v>
      </c>
      <c r="AJ241" t="e">
        <f>OR(AND(AH241,AI241,#REF!&gt;=0.74*'Daļu izvēle'!J236),NOT(AL241))</f>
        <v>#REF!</v>
      </c>
      <c r="AK241" t="e">
        <f t="shared" si="28"/>
        <v>#REF!</v>
      </c>
      <c r="AL241" t="b">
        <f>AND($A241="x",NOT(ISBLANK('Daļu izvēle'!AI236)))</f>
        <v>0</v>
      </c>
      <c r="AM241" t="b">
        <f t="shared" si="24"/>
        <v>1</v>
      </c>
      <c r="AO241" s="56" t="b">
        <f>AND($A241="x",'Daļu izvēle'!AI236&lt;&gt;"",'Daļu izvēle'!AI236&lt;&gt;0)</f>
        <v>0</v>
      </c>
      <c r="AP241" s="56" t="b">
        <f t="shared" si="29"/>
        <v>0</v>
      </c>
      <c r="AQ241" s="56" t="b">
        <f t="shared" si="30"/>
        <v>1</v>
      </c>
    </row>
    <row r="242" spans="1:43" hidden="1" x14ac:dyDescent="0.3">
      <c r="A242" s="324" t="str">
        <f>SUBSTITUTE('Daļu izvēle'!A237,"0","")</f>
        <v/>
      </c>
      <c r="B242" s="365">
        <f>'Daļu izvēle'!B237</f>
        <v>229</v>
      </c>
      <c r="C242" s="365" t="str">
        <f>'Daļu izvēle'!C237</f>
        <v>Ziemeļkurzeme</v>
      </c>
      <c r="D242" s="366" t="str">
        <f>'Daļu izvēle'!D237</f>
        <v>Grīņu</v>
      </c>
      <c r="E242" s="511">
        <f>'Daļu izvēle'!AI237</f>
        <v>45</v>
      </c>
      <c r="F242" s="511">
        <f>'Daļu izvēle'!AJ237</f>
        <v>0</v>
      </c>
      <c r="G242" s="131">
        <f>'Daļu izvēle'!AK237</f>
        <v>0</v>
      </c>
      <c r="H242" s="132">
        <f>'Daļu izvēle'!AL237</f>
        <v>0</v>
      </c>
      <c r="I242" s="343"/>
      <c r="J242" s="509">
        <f t="shared" si="25"/>
        <v>0</v>
      </c>
      <c r="K242" s="124" t="str">
        <f>IF($AO242,IF(AND($I242&lt;&gt;"",$I242&lt;&gt;0),ROUND(ROUND($I242,3)*Cenas!$B$50*Cenas!B$55,2),0),"")</f>
        <v/>
      </c>
      <c r="L242" s="124" t="str">
        <f>IF($AO242,IF(AND($I242&lt;&gt;"",$I242&lt;&gt;0),ROUND(ROUND($I242,3)*Cenas!$B$50*Cenas!C$55,2),0),"")</f>
        <v/>
      </c>
      <c r="M242" s="124" t="str">
        <f>IF($AO242,IF(AND($I242&lt;&gt;"",$I242&lt;&gt;0),ROUND(ROUND($I242,3)*Cenas!$B$50*Cenas!D$55,2),0),"")</f>
        <v/>
      </c>
      <c r="N242" s="124" t="str">
        <f>IF($AO242,IF(AND($I242&lt;&gt;"",$I242&lt;&gt;0),ROUND(ROUND($I242,3)*Cenas!$B$50*Cenas!E$55,2),0),"")</f>
        <v/>
      </c>
      <c r="O242" s="124" t="str">
        <f>IF($AO242,IF(AND($I242&lt;&gt;"",$I242&lt;&gt;0),ROUND(ROUND($I242,3)*Cenas!$B$50*Cenas!F$55,2),0),"")</f>
        <v/>
      </c>
      <c r="P242" s="124" t="str">
        <f>IF($AO242,IF(AND($I242&lt;&gt;"",$I242&lt;&gt;0),ROUND(ROUND($I242,3)*Cenas!$B$50*Cenas!G$55,2),0),"")</f>
        <v/>
      </c>
      <c r="Q242" s="124" t="str">
        <f>IF($AO242,IF(AND($I242&lt;&gt;"",$I242&lt;&gt;0),ROUND(ROUND($I242,3)*Cenas!$B$50*Cenas!H$55,2),0),"")</f>
        <v/>
      </c>
      <c r="R242" s="124" t="str">
        <f>IF($AO242,IF(AND($I242&lt;&gt;"",$I242&lt;&gt;0),ROUND(ROUND($I242,3)*Cenas!$B$50*Cenas!I$55,2),0),"")</f>
        <v/>
      </c>
      <c r="S242" s="124" t="str">
        <f>IF($AO242,IF(AND($I242&lt;&gt;"",$I242&lt;&gt;0),ROUND(ROUND($I242,3)*Cenas!$B$50*Cenas!J$55,2),0),"")</f>
        <v/>
      </c>
      <c r="T242" s="124" t="str">
        <f>IF($AO242,IF(AND($I242&lt;&gt;"",$I242&lt;&gt;0),ROUND(ROUND($I242,3)*Cenas!$B$50*Cenas!K$55,2),0),"")</f>
        <v/>
      </c>
      <c r="U242" s="124" t="str">
        <f>IF($AO242,IF(AND($I242&lt;&gt;"",$I242&lt;&gt;0),ROUND(ROUND($I242,3)*Cenas!$B$50*Cenas!L$55,2),0),"")</f>
        <v/>
      </c>
      <c r="V242" s="124" t="str">
        <f>IF($AO242,IF(AND($I242&lt;&gt;"",$I242&lt;&gt;0),ROUND(ROUND($I242,3)*Cenas!$B$50*Cenas!M$55,2),0),"")</f>
        <v/>
      </c>
      <c r="W242" s="124" t="str">
        <f>IF($AO242,IF(AND($I242&lt;&gt;"",$I242&lt;&gt;0),ROUND(ROUND($I242,3)*Cenas!$B$50*Cenas!N$55,2),0),"")</f>
        <v/>
      </c>
      <c r="X242" s="124" t="str">
        <f>IF($AO242,IF(AND($I242&lt;&gt;"",$I242&lt;&gt;0),ROUND(ROUND($I242,3)*Cenas!$B$50*Cenas!O$55,2),0),"")</f>
        <v/>
      </c>
      <c r="Y242" s="124" t="str">
        <f>IF($AO242,IF(AND($I242&lt;&gt;"",$I242&lt;&gt;0),ROUND(ROUND($I242,3)*Cenas!$B$50*Cenas!P$55,2),0),"")</f>
        <v/>
      </c>
      <c r="Z242" s="124" t="str">
        <f>IF($AO242,IF(AND($I242&lt;&gt;"",$I242&lt;&gt;0),ROUND(ROUND($I242,3)*Cenas!$B$50*Cenas!Q$55,2),0),"")</f>
        <v/>
      </c>
      <c r="AA242" s="124" t="str">
        <f>IF($AO242,IF(AND($I242&lt;&gt;"",$I242&lt;&gt;0),ROUND(ROUND($I242,3)*Cenas!$B$50*Cenas!R$55,2),0),"")</f>
        <v/>
      </c>
      <c r="AB242" s="124" t="str">
        <f>IF($AO242,IF(AND($I242&lt;&gt;"",$I242&lt;&gt;0),ROUND(ROUND($I242,3)*Cenas!$B$50*Cenas!S$55,2),0),"")</f>
        <v/>
      </c>
      <c r="AC242" s="124" t="str">
        <f>IF($AO242,IF(AND($I242&lt;&gt;"",$I242&lt;&gt;0),ROUND(ROUND($I242,3)*Cenas!$B$50*Cenas!T$55,2),0),"")</f>
        <v/>
      </c>
      <c r="AD242" s="124" t="str">
        <f>IF($AO242,IF(AND($I242&lt;&gt;"",$I242&lt;&gt;0),ROUND(ROUND($I242,3)*Cenas!$B$50*Cenas!U$55,2),0),"")</f>
        <v/>
      </c>
      <c r="AE242" s="124" t="str">
        <f>IF($AO242,IF(AND($I242&lt;&gt;"",$I242&lt;&gt;0),ROUND(ROUND($I242,3)*Cenas!$B$50*Cenas!V$55,2),0),"")</f>
        <v/>
      </c>
      <c r="AF242" s="147" t="str">
        <f>IF($AO242,IF(AND($I242&lt;&gt;"",$I242&lt;&gt;0),ROUND(ROUND($I242,3)*Cenas!$B$50*Cenas!W$55,2),0),"")</f>
        <v/>
      </c>
      <c r="AH242" t="b">
        <f t="shared" si="26"/>
        <v>1</v>
      </c>
      <c r="AI242" t="b">
        <f t="shared" si="27"/>
        <v>1</v>
      </c>
      <c r="AJ242" t="e">
        <f>OR(AND(AH242,AI242,#REF!&gt;=0.74*'Daļu izvēle'!J237),NOT(AL242))</f>
        <v>#REF!</v>
      </c>
      <c r="AK242" t="e">
        <f t="shared" si="28"/>
        <v>#REF!</v>
      </c>
      <c r="AL242" t="b">
        <f>AND($A242="x",NOT(ISBLANK('Daļu izvēle'!AI237)))</f>
        <v>0</v>
      </c>
      <c r="AM242" t="b">
        <f t="shared" si="24"/>
        <v>1</v>
      </c>
      <c r="AO242" s="56" t="b">
        <f>AND($A242="x",'Daļu izvēle'!AI237&lt;&gt;"",'Daļu izvēle'!AI237&lt;&gt;0)</f>
        <v>0</v>
      </c>
      <c r="AP242" s="56" t="b">
        <f t="shared" si="29"/>
        <v>0</v>
      </c>
      <c r="AQ242" s="56" t="b">
        <f t="shared" si="30"/>
        <v>1</v>
      </c>
    </row>
    <row r="243" spans="1:43" hidden="1" x14ac:dyDescent="0.3">
      <c r="A243" s="324" t="str">
        <f>SUBSTITUTE('Daļu izvēle'!A238,"0","")</f>
        <v/>
      </c>
      <c r="B243" s="365">
        <f>'Daļu izvēle'!B238</f>
        <v>230</v>
      </c>
      <c r="C243" s="365" t="str">
        <f>'Daļu izvēle'!C238</f>
        <v>Ziemeļkurzeme</v>
      </c>
      <c r="D243" s="366" t="str">
        <f>'Daļu izvēle'!D238</f>
        <v>Grīņu</v>
      </c>
      <c r="E243" s="511">
        <f>'Daļu izvēle'!AI238</f>
        <v>0</v>
      </c>
      <c r="F243" s="511">
        <f>'Daļu izvēle'!AJ238</f>
        <v>0</v>
      </c>
      <c r="G243" s="131">
        <f>'Daļu izvēle'!AK238</f>
        <v>0</v>
      </c>
      <c r="H243" s="132">
        <f>'Daļu izvēle'!AL238</f>
        <v>0</v>
      </c>
      <c r="I243" s="343"/>
      <c r="J243" s="509">
        <f t="shared" si="25"/>
        <v>0</v>
      </c>
      <c r="K243" s="124" t="str">
        <f>IF($AO243,IF(AND($I243&lt;&gt;"",$I243&lt;&gt;0),ROUND(ROUND($I243,3)*Cenas!$B$50*Cenas!B$55,2),0),"")</f>
        <v/>
      </c>
      <c r="L243" s="124" t="str">
        <f>IF($AO243,IF(AND($I243&lt;&gt;"",$I243&lt;&gt;0),ROUND(ROUND($I243,3)*Cenas!$B$50*Cenas!C$55,2),0),"")</f>
        <v/>
      </c>
      <c r="M243" s="124" t="str">
        <f>IF($AO243,IF(AND($I243&lt;&gt;"",$I243&lt;&gt;0),ROUND(ROUND($I243,3)*Cenas!$B$50*Cenas!D$55,2),0),"")</f>
        <v/>
      </c>
      <c r="N243" s="124" t="str">
        <f>IF($AO243,IF(AND($I243&lt;&gt;"",$I243&lt;&gt;0),ROUND(ROUND($I243,3)*Cenas!$B$50*Cenas!E$55,2),0),"")</f>
        <v/>
      </c>
      <c r="O243" s="124" t="str">
        <f>IF($AO243,IF(AND($I243&lt;&gt;"",$I243&lt;&gt;0),ROUND(ROUND($I243,3)*Cenas!$B$50*Cenas!F$55,2),0),"")</f>
        <v/>
      </c>
      <c r="P243" s="124" t="str">
        <f>IF($AO243,IF(AND($I243&lt;&gt;"",$I243&lt;&gt;0),ROUND(ROUND($I243,3)*Cenas!$B$50*Cenas!G$55,2),0),"")</f>
        <v/>
      </c>
      <c r="Q243" s="124" t="str">
        <f>IF($AO243,IF(AND($I243&lt;&gt;"",$I243&lt;&gt;0),ROUND(ROUND($I243,3)*Cenas!$B$50*Cenas!H$55,2),0),"")</f>
        <v/>
      </c>
      <c r="R243" s="124" t="str">
        <f>IF($AO243,IF(AND($I243&lt;&gt;"",$I243&lt;&gt;0),ROUND(ROUND($I243,3)*Cenas!$B$50*Cenas!I$55,2),0),"")</f>
        <v/>
      </c>
      <c r="S243" s="124" t="str">
        <f>IF($AO243,IF(AND($I243&lt;&gt;"",$I243&lt;&gt;0),ROUND(ROUND($I243,3)*Cenas!$B$50*Cenas!J$55,2),0),"")</f>
        <v/>
      </c>
      <c r="T243" s="124" t="str">
        <f>IF($AO243,IF(AND($I243&lt;&gt;"",$I243&lt;&gt;0),ROUND(ROUND($I243,3)*Cenas!$B$50*Cenas!K$55,2),0),"")</f>
        <v/>
      </c>
      <c r="U243" s="124" t="str">
        <f>IF($AO243,IF(AND($I243&lt;&gt;"",$I243&lt;&gt;0),ROUND(ROUND($I243,3)*Cenas!$B$50*Cenas!L$55,2),0),"")</f>
        <v/>
      </c>
      <c r="V243" s="124" t="str">
        <f>IF($AO243,IF(AND($I243&lt;&gt;"",$I243&lt;&gt;0),ROUND(ROUND($I243,3)*Cenas!$B$50*Cenas!M$55,2),0),"")</f>
        <v/>
      </c>
      <c r="W243" s="124" t="str">
        <f>IF($AO243,IF(AND($I243&lt;&gt;"",$I243&lt;&gt;0),ROUND(ROUND($I243,3)*Cenas!$B$50*Cenas!N$55,2),0),"")</f>
        <v/>
      </c>
      <c r="X243" s="124" t="str">
        <f>IF($AO243,IF(AND($I243&lt;&gt;"",$I243&lt;&gt;0),ROUND(ROUND($I243,3)*Cenas!$B$50*Cenas!O$55,2),0),"")</f>
        <v/>
      </c>
      <c r="Y243" s="124" t="str">
        <f>IF($AO243,IF(AND($I243&lt;&gt;"",$I243&lt;&gt;0),ROUND(ROUND($I243,3)*Cenas!$B$50*Cenas!P$55,2),0),"")</f>
        <v/>
      </c>
      <c r="Z243" s="124" t="str">
        <f>IF($AO243,IF(AND($I243&lt;&gt;"",$I243&lt;&gt;0),ROUND(ROUND($I243,3)*Cenas!$B$50*Cenas!Q$55,2),0),"")</f>
        <v/>
      </c>
      <c r="AA243" s="124" t="str">
        <f>IF($AO243,IF(AND($I243&lt;&gt;"",$I243&lt;&gt;0),ROUND(ROUND($I243,3)*Cenas!$B$50*Cenas!R$55,2),0),"")</f>
        <v/>
      </c>
      <c r="AB243" s="124" t="str">
        <f>IF($AO243,IF(AND($I243&lt;&gt;"",$I243&lt;&gt;0),ROUND(ROUND($I243,3)*Cenas!$B$50*Cenas!S$55,2),0),"")</f>
        <v/>
      </c>
      <c r="AC243" s="124" t="str">
        <f>IF($AO243,IF(AND($I243&lt;&gt;"",$I243&lt;&gt;0),ROUND(ROUND($I243,3)*Cenas!$B$50*Cenas!T$55,2),0),"")</f>
        <v/>
      </c>
      <c r="AD243" s="124" t="str">
        <f>IF($AO243,IF(AND($I243&lt;&gt;"",$I243&lt;&gt;0),ROUND(ROUND($I243,3)*Cenas!$B$50*Cenas!U$55,2),0),"")</f>
        <v/>
      </c>
      <c r="AE243" s="124" t="str">
        <f>IF($AO243,IF(AND($I243&lt;&gt;"",$I243&lt;&gt;0),ROUND(ROUND($I243,3)*Cenas!$B$50*Cenas!V$55,2),0),"")</f>
        <v/>
      </c>
      <c r="AF243" s="147" t="str">
        <f>IF($AO243,IF(AND($I243&lt;&gt;"",$I243&lt;&gt;0),ROUND(ROUND($I243,3)*Cenas!$B$50*Cenas!W$55,2),0),"")</f>
        <v/>
      </c>
      <c r="AH243" t="b">
        <f t="shared" si="26"/>
        <v>1</v>
      </c>
      <c r="AI243" t="b">
        <f t="shared" si="27"/>
        <v>1</v>
      </c>
      <c r="AJ243" t="e">
        <f>OR(AND(AH243,AI243,#REF!&gt;=0.74*'Daļu izvēle'!J238),NOT(AL243))</f>
        <v>#REF!</v>
      </c>
      <c r="AK243" t="e">
        <f t="shared" si="28"/>
        <v>#REF!</v>
      </c>
      <c r="AL243" t="b">
        <f>AND($A243="x",NOT(ISBLANK('Daļu izvēle'!AI238)))</f>
        <v>0</v>
      </c>
      <c r="AM243" t="b">
        <f t="shared" si="24"/>
        <v>1</v>
      </c>
      <c r="AO243" s="56" t="b">
        <f>AND($A243="x",'Daļu izvēle'!AI238&lt;&gt;"",'Daļu izvēle'!AI238&lt;&gt;0)</f>
        <v>0</v>
      </c>
      <c r="AP243" s="56" t="b">
        <f t="shared" si="29"/>
        <v>0</v>
      </c>
      <c r="AQ243" s="56" t="b">
        <f t="shared" si="30"/>
        <v>1</v>
      </c>
    </row>
    <row r="244" spans="1:43" hidden="1" x14ac:dyDescent="0.3">
      <c r="A244" s="324" t="str">
        <f>SUBSTITUTE('Daļu izvēle'!A239,"0","")</f>
        <v/>
      </c>
      <c r="B244" s="365">
        <f>'Daļu izvēle'!B239</f>
        <v>231</v>
      </c>
      <c r="C244" s="365" t="str">
        <f>'Daļu izvēle'!C239</f>
        <v>Ziemeļkurzeme</v>
      </c>
      <c r="D244" s="366" t="str">
        <f>'Daļu izvēle'!D239</f>
        <v>Grīņu</v>
      </c>
      <c r="E244" s="511">
        <f>'Daļu izvēle'!AI239</f>
        <v>0</v>
      </c>
      <c r="F244" s="511">
        <f>'Daļu izvēle'!AJ239</f>
        <v>0</v>
      </c>
      <c r="G244" s="131">
        <f>'Daļu izvēle'!AK239</f>
        <v>0</v>
      </c>
      <c r="H244" s="132">
        <f>'Daļu izvēle'!AL239</f>
        <v>0</v>
      </c>
      <c r="I244" s="343"/>
      <c r="J244" s="509">
        <f t="shared" si="25"/>
        <v>0</v>
      </c>
      <c r="K244" s="124" t="str">
        <f>IF($AO244,IF(AND($I244&lt;&gt;"",$I244&lt;&gt;0),ROUND(ROUND($I244,3)*Cenas!$B$50*Cenas!B$55,2),0),"")</f>
        <v/>
      </c>
      <c r="L244" s="124" t="str">
        <f>IF($AO244,IF(AND($I244&lt;&gt;"",$I244&lt;&gt;0),ROUND(ROUND($I244,3)*Cenas!$B$50*Cenas!C$55,2),0),"")</f>
        <v/>
      </c>
      <c r="M244" s="124" t="str">
        <f>IF($AO244,IF(AND($I244&lt;&gt;"",$I244&lt;&gt;0),ROUND(ROUND($I244,3)*Cenas!$B$50*Cenas!D$55,2),0),"")</f>
        <v/>
      </c>
      <c r="N244" s="124" t="str">
        <f>IF($AO244,IF(AND($I244&lt;&gt;"",$I244&lt;&gt;0),ROUND(ROUND($I244,3)*Cenas!$B$50*Cenas!E$55,2),0),"")</f>
        <v/>
      </c>
      <c r="O244" s="124" t="str">
        <f>IF($AO244,IF(AND($I244&lt;&gt;"",$I244&lt;&gt;0),ROUND(ROUND($I244,3)*Cenas!$B$50*Cenas!F$55,2),0),"")</f>
        <v/>
      </c>
      <c r="P244" s="124" t="str">
        <f>IF($AO244,IF(AND($I244&lt;&gt;"",$I244&lt;&gt;0),ROUND(ROUND($I244,3)*Cenas!$B$50*Cenas!G$55,2),0),"")</f>
        <v/>
      </c>
      <c r="Q244" s="124" t="str">
        <f>IF($AO244,IF(AND($I244&lt;&gt;"",$I244&lt;&gt;0),ROUND(ROUND($I244,3)*Cenas!$B$50*Cenas!H$55,2),0),"")</f>
        <v/>
      </c>
      <c r="R244" s="124" t="str">
        <f>IF($AO244,IF(AND($I244&lt;&gt;"",$I244&lt;&gt;0),ROUND(ROUND($I244,3)*Cenas!$B$50*Cenas!I$55,2),0),"")</f>
        <v/>
      </c>
      <c r="S244" s="124" t="str">
        <f>IF($AO244,IF(AND($I244&lt;&gt;"",$I244&lt;&gt;0),ROUND(ROUND($I244,3)*Cenas!$B$50*Cenas!J$55,2),0),"")</f>
        <v/>
      </c>
      <c r="T244" s="124" t="str">
        <f>IF($AO244,IF(AND($I244&lt;&gt;"",$I244&lt;&gt;0),ROUND(ROUND($I244,3)*Cenas!$B$50*Cenas!K$55,2),0),"")</f>
        <v/>
      </c>
      <c r="U244" s="124" t="str">
        <f>IF($AO244,IF(AND($I244&lt;&gt;"",$I244&lt;&gt;0),ROUND(ROUND($I244,3)*Cenas!$B$50*Cenas!L$55,2),0),"")</f>
        <v/>
      </c>
      <c r="V244" s="124" t="str">
        <f>IF($AO244,IF(AND($I244&lt;&gt;"",$I244&lt;&gt;0),ROUND(ROUND($I244,3)*Cenas!$B$50*Cenas!M$55,2),0),"")</f>
        <v/>
      </c>
      <c r="W244" s="124" t="str">
        <f>IF($AO244,IF(AND($I244&lt;&gt;"",$I244&lt;&gt;0),ROUND(ROUND($I244,3)*Cenas!$B$50*Cenas!N$55,2),0),"")</f>
        <v/>
      </c>
      <c r="X244" s="124" t="str">
        <f>IF($AO244,IF(AND($I244&lt;&gt;"",$I244&lt;&gt;0),ROUND(ROUND($I244,3)*Cenas!$B$50*Cenas!O$55,2),0),"")</f>
        <v/>
      </c>
      <c r="Y244" s="124" t="str">
        <f>IF($AO244,IF(AND($I244&lt;&gt;"",$I244&lt;&gt;0),ROUND(ROUND($I244,3)*Cenas!$B$50*Cenas!P$55,2),0),"")</f>
        <v/>
      </c>
      <c r="Z244" s="124" t="str">
        <f>IF($AO244,IF(AND($I244&lt;&gt;"",$I244&lt;&gt;0),ROUND(ROUND($I244,3)*Cenas!$B$50*Cenas!Q$55,2),0),"")</f>
        <v/>
      </c>
      <c r="AA244" s="124" t="str">
        <f>IF($AO244,IF(AND($I244&lt;&gt;"",$I244&lt;&gt;0),ROUND(ROUND($I244,3)*Cenas!$B$50*Cenas!R$55,2),0),"")</f>
        <v/>
      </c>
      <c r="AB244" s="124" t="str">
        <f>IF($AO244,IF(AND($I244&lt;&gt;"",$I244&lt;&gt;0),ROUND(ROUND($I244,3)*Cenas!$B$50*Cenas!S$55,2),0),"")</f>
        <v/>
      </c>
      <c r="AC244" s="124" t="str">
        <f>IF($AO244,IF(AND($I244&lt;&gt;"",$I244&lt;&gt;0),ROUND(ROUND($I244,3)*Cenas!$B$50*Cenas!T$55,2),0),"")</f>
        <v/>
      </c>
      <c r="AD244" s="124" t="str">
        <f>IF($AO244,IF(AND($I244&lt;&gt;"",$I244&lt;&gt;0),ROUND(ROUND($I244,3)*Cenas!$B$50*Cenas!U$55,2),0),"")</f>
        <v/>
      </c>
      <c r="AE244" s="124" t="str">
        <f>IF($AO244,IF(AND($I244&lt;&gt;"",$I244&lt;&gt;0),ROUND(ROUND($I244,3)*Cenas!$B$50*Cenas!V$55,2),0),"")</f>
        <v/>
      </c>
      <c r="AF244" s="147" t="str">
        <f>IF($AO244,IF(AND($I244&lt;&gt;"",$I244&lt;&gt;0),ROUND(ROUND($I244,3)*Cenas!$B$50*Cenas!W$55,2),0),"")</f>
        <v/>
      </c>
      <c r="AH244" t="b">
        <f t="shared" si="26"/>
        <v>1</v>
      </c>
      <c r="AI244" t="b">
        <f t="shared" si="27"/>
        <v>1</v>
      </c>
      <c r="AJ244" t="e">
        <f>OR(AND(AH244,AI244,#REF!&gt;=0.74*'Daļu izvēle'!J239),NOT(AL244))</f>
        <v>#REF!</v>
      </c>
      <c r="AK244" t="e">
        <f t="shared" si="28"/>
        <v>#REF!</v>
      </c>
      <c r="AL244" t="b">
        <f>AND($A244="x",NOT(ISBLANK('Daļu izvēle'!AI239)))</f>
        <v>0</v>
      </c>
      <c r="AM244" t="b">
        <f t="shared" si="24"/>
        <v>1</v>
      </c>
      <c r="AO244" s="56" t="b">
        <f>AND($A244="x",'Daļu izvēle'!AI239&lt;&gt;"",'Daļu izvēle'!AI239&lt;&gt;0)</f>
        <v>0</v>
      </c>
      <c r="AP244" s="56" t="b">
        <f t="shared" si="29"/>
        <v>0</v>
      </c>
      <c r="AQ244" s="56" t="b">
        <f t="shared" si="30"/>
        <v>1</v>
      </c>
    </row>
    <row r="245" spans="1:43" hidden="1" x14ac:dyDescent="0.3">
      <c r="A245" s="324" t="str">
        <f>SUBSTITUTE('Daļu izvēle'!A240,"0","")</f>
        <v/>
      </c>
      <c r="B245" s="365">
        <f>'Daļu izvēle'!B240</f>
        <v>232</v>
      </c>
      <c r="C245" s="365" t="str">
        <f>'Daļu izvēle'!C240</f>
        <v>Ziemeļkurzeme</v>
      </c>
      <c r="D245" s="366" t="str">
        <f>'Daļu izvēle'!D240</f>
        <v>Grīņu</v>
      </c>
      <c r="E245" s="511">
        <f>'Daļu izvēle'!AI240</f>
        <v>40</v>
      </c>
      <c r="F245" s="511">
        <f>'Daļu izvēle'!AJ240</f>
        <v>0</v>
      </c>
      <c r="G245" s="131">
        <f>'Daļu izvēle'!AK240</f>
        <v>0</v>
      </c>
      <c r="H245" s="132">
        <f>'Daļu izvēle'!AL240</f>
        <v>0</v>
      </c>
      <c r="I245" s="343"/>
      <c r="J245" s="509">
        <f t="shared" si="25"/>
        <v>0</v>
      </c>
      <c r="K245" s="124" t="str">
        <f>IF($AO245,IF(AND($I245&lt;&gt;"",$I245&lt;&gt;0),ROUND(ROUND($I245,3)*Cenas!$B$50*Cenas!B$55,2),0),"")</f>
        <v/>
      </c>
      <c r="L245" s="124" t="str">
        <f>IF($AO245,IF(AND($I245&lt;&gt;"",$I245&lt;&gt;0),ROUND(ROUND($I245,3)*Cenas!$B$50*Cenas!C$55,2),0),"")</f>
        <v/>
      </c>
      <c r="M245" s="124" t="str">
        <f>IF($AO245,IF(AND($I245&lt;&gt;"",$I245&lt;&gt;0),ROUND(ROUND($I245,3)*Cenas!$B$50*Cenas!D$55,2),0),"")</f>
        <v/>
      </c>
      <c r="N245" s="124" t="str">
        <f>IF($AO245,IF(AND($I245&lt;&gt;"",$I245&lt;&gt;0),ROUND(ROUND($I245,3)*Cenas!$B$50*Cenas!E$55,2),0),"")</f>
        <v/>
      </c>
      <c r="O245" s="124" t="str">
        <f>IF($AO245,IF(AND($I245&lt;&gt;"",$I245&lt;&gt;0),ROUND(ROUND($I245,3)*Cenas!$B$50*Cenas!F$55,2),0),"")</f>
        <v/>
      </c>
      <c r="P245" s="124" t="str">
        <f>IF($AO245,IF(AND($I245&lt;&gt;"",$I245&lt;&gt;0),ROUND(ROUND($I245,3)*Cenas!$B$50*Cenas!G$55,2),0),"")</f>
        <v/>
      </c>
      <c r="Q245" s="124" t="str">
        <f>IF($AO245,IF(AND($I245&lt;&gt;"",$I245&lt;&gt;0),ROUND(ROUND($I245,3)*Cenas!$B$50*Cenas!H$55,2),0),"")</f>
        <v/>
      </c>
      <c r="R245" s="124" t="str">
        <f>IF($AO245,IF(AND($I245&lt;&gt;"",$I245&lt;&gt;0),ROUND(ROUND($I245,3)*Cenas!$B$50*Cenas!I$55,2),0),"")</f>
        <v/>
      </c>
      <c r="S245" s="124" t="str">
        <f>IF($AO245,IF(AND($I245&lt;&gt;"",$I245&lt;&gt;0),ROUND(ROUND($I245,3)*Cenas!$B$50*Cenas!J$55,2),0),"")</f>
        <v/>
      </c>
      <c r="T245" s="124" t="str">
        <f>IF($AO245,IF(AND($I245&lt;&gt;"",$I245&lt;&gt;0),ROUND(ROUND($I245,3)*Cenas!$B$50*Cenas!K$55,2),0),"")</f>
        <v/>
      </c>
      <c r="U245" s="124" t="str">
        <f>IF($AO245,IF(AND($I245&lt;&gt;"",$I245&lt;&gt;0),ROUND(ROUND($I245,3)*Cenas!$B$50*Cenas!L$55,2),0),"")</f>
        <v/>
      </c>
      <c r="V245" s="124" t="str">
        <f>IF($AO245,IF(AND($I245&lt;&gt;"",$I245&lt;&gt;0),ROUND(ROUND($I245,3)*Cenas!$B$50*Cenas!M$55,2),0),"")</f>
        <v/>
      </c>
      <c r="W245" s="124" t="str">
        <f>IF($AO245,IF(AND($I245&lt;&gt;"",$I245&lt;&gt;0),ROUND(ROUND($I245,3)*Cenas!$B$50*Cenas!N$55,2),0),"")</f>
        <v/>
      </c>
      <c r="X245" s="124" t="str">
        <f>IF($AO245,IF(AND($I245&lt;&gt;"",$I245&lt;&gt;0),ROUND(ROUND($I245,3)*Cenas!$B$50*Cenas!O$55,2),0),"")</f>
        <v/>
      </c>
      <c r="Y245" s="124" t="str">
        <f>IF($AO245,IF(AND($I245&lt;&gt;"",$I245&lt;&gt;0),ROUND(ROUND($I245,3)*Cenas!$B$50*Cenas!P$55,2),0),"")</f>
        <v/>
      </c>
      <c r="Z245" s="124" t="str">
        <f>IF($AO245,IF(AND($I245&lt;&gt;"",$I245&lt;&gt;0),ROUND(ROUND($I245,3)*Cenas!$B$50*Cenas!Q$55,2),0),"")</f>
        <v/>
      </c>
      <c r="AA245" s="124" t="str">
        <f>IF($AO245,IF(AND($I245&lt;&gt;"",$I245&lt;&gt;0),ROUND(ROUND($I245,3)*Cenas!$B$50*Cenas!R$55,2),0),"")</f>
        <v/>
      </c>
      <c r="AB245" s="124" t="str">
        <f>IF($AO245,IF(AND($I245&lt;&gt;"",$I245&lt;&gt;0),ROUND(ROUND($I245,3)*Cenas!$B$50*Cenas!S$55,2),0),"")</f>
        <v/>
      </c>
      <c r="AC245" s="124" t="str">
        <f>IF($AO245,IF(AND($I245&lt;&gt;"",$I245&lt;&gt;0),ROUND(ROUND($I245,3)*Cenas!$B$50*Cenas!T$55,2),0),"")</f>
        <v/>
      </c>
      <c r="AD245" s="124" t="str">
        <f>IF($AO245,IF(AND($I245&lt;&gt;"",$I245&lt;&gt;0),ROUND(ROUND($I245,3)*Cenas!$B$50*Cenas!U$55,2),0),"")</f>
        <v/>
      </c>
      <c r="AE245" s="124" t="str">
        <f>IF($AO245,IF(AND($I245&lt;&gt;"",$I245&lt;&gt;0),ROUND(ROUND($I245,3)*Cenas!$B$50*Cenas!V$55,2),0),"")</f>
        <v/>
      </c>
      <c r="AF245" s="147" t="str">
        <f>IF($AO245,IF(AND($I245&lt;&gt;"",$I245&lt;&gt;0),ROUND(ROUND($I245,3)*Cenas!$B$50*Cenas!W$55,2),0),"")</f>
        <v/>
      </c>
      <c r="AH245" t="b">
        <f t="shared" si="26"/>
        <v>1</v>
      </c>
      <c r="AI245" t="b">
        <f t="shared" si="27"/>
        <v>1</v>
      </c>
      <c r="AJ245" t="e">
        <f>OR(AND(AH245,AI245,#REF!&gt;=0.74*'Daļu izvēle'!J240),NOT(AL245))</f>
        <v>#REF!</v>
      </c>
      <c r="AK245" t="e">
        <f t="shared" si="28"/>
        <v>#REF!</v>
      </c>
      <c r="AL245" t="b">
        <f>AND($A245="x",NOT(ISBLANK('Daļu izvēle'!AI240)))</f>
        <v>0</v>
      </c>
      <c r="AM245" t="b">
        <f t="shared" si="24"/>
        <v>1</v>
      </c>
      <c r="AO245" s="56" t="b">
        <f>AND($A245="x",'Daļu izvēle'!AI240&lt;&gt;"",'Daļu izvēle'!AI240&lt;&gt;0)</f>
        <v>0</v>
      </c>
      <c r="AP245" s="56" t="b">
        <f t="shared" si="29"/>
        <v>0</v>
      </c>
      <c r="AQ245" s="56" t="b">
        <f t="shared" si="30"/>
        <v>1</v>
      </c>
    </row>
    <row r="246" spans="1:43" hidden="1" x14ac:dyDescent="0.3">
      <c r="A246" s="324" t="str">
        <f>SUBSTITUTE('Daļu izvēle'!A241,"0","")</f>
        <v/>
      </c>
      <c r="B246" s="365">
        <f>'Daļu izvēle'!B241</f>
        <v>233</v>
      </c>
      <c r="C246" s="365" t="str">
        <f>'Daļu izvēle'!C241</f>
        <v>Ziemeļkurzeme</v>
      </c>
      <c r="D246" s="366" t="str">
        <f>'Daļu izvēle'!D241</f>
        <v>Zilokalnu</v>
      </c>
      <c r="E246" s="511">
        <f>'Daļu izvēle'!AI241</f>
        <v>10</v>
      </c>
      <c r="F246" s="511">
        <f>'Daļu izvēle'!AJ241</f>
        <v>10</v>
      </c>
      <c r="G246" s="131">
        <f>'Daļu izvēle'!AK241</f>
        <v>0</v>
      </c>
      <c r="H246" s="132">
        <f>'Daļu izvēle'!AL241</f>
        <v>0</v>
      </c>
      <c r="I246" s="343"/>
      <c r="J246" s="509">
        <f t="shared" si="25"/>
        <v>0</v>
      </c>
      <c r="K246" s="124" t="str">
        <f>IF($AO246,IF(AND($I246&lt;&gt;"",$I246&lt;&gt;0),ROUND(ROUND($I246,3)*Cenas!$B$50*Cenas!B$55,2),0),"")</f>
        <v/>
      </c>
      <c r="L246" s="124" t="str">
        <f>IF($AO246,IF(AND($I246&lt;&gt;"",$I246&lt;&gt;0),ROUND(ROUND($I246,3)*Cenas!$B$50*Cenas!C$55,2),0),"")</f>
        <v/>
      </c>
      <c r="M246" s="124" t="str">
        <f>IF($AO246,IF(AND($I246&lt;&gt;"",$I246&lt;&gt;0),ROUND(ROUND($I246,3)*Cenas!$B$50*Cenas!D$55,2),0),"")</f>
        <v/>
      </c>
      <c r="N246" s="124" t="str">
        <f>IF($AO246,IF(AND($I246&lt;&gt;"",$I246&lt;&gt;0),ROUND(ROUND($I246,3)*Cenas!$B$50*Cenas!E$55,2),0),"")</f>
        <v/>
      </c>
      <c r="O246" s="124" t="str">
        <f>IF($AO246,IF(AND($I246&lt;&gt;"",$I246&lt;&gt;0),ROUND(ROUND($I246,3)*Cenas!$B$50*Cenas!F$55,2),0),"")</f>
        <v/>
      </c>
      <c r="P246" s="124" t="str">
        <f>IF($AO246,IF(AND($I246&lt;&gt;"",$I246&lt;&gt;0),ROUND(ROUND($I246,3)*Cenas!$B$50*Cenas!G$55,2),0),"")</f>
        <v/>
      </c>
      <c r="Q246" s="124" t="str">
        <f>IF($AO246,IF(AND($I246&lt;&gt;"",$I246&lt;&gt;0),ROUND(ROUND($I246,3)*Cenas!$B$50*Cenas!H$55,2),0),"")</f>
        <v/>
      </c>
      <c r="R246" s="124" t="str">
        <f>IF($AO246,IF(AND($I246&lt;&gt;"",$I246&lt;&gt;0),ROUND(ROUND($I246,3)*Cenas!$B$50*Cenas!I$55,2),0),"")</f>
        <v/>
      </c>
      <c r="S246" s="124" t="str">
        <f>IF($AO246,IF(AND($I246&lt;&gt;"",$I246&lt;&gt;0),ROUND(ROUND($I246,3)*Cenas!$B$50*Cenas!J$55,2),0),"")</f>
        <v/>
      </c>
      <c r="T246" s="124" t="str">
        <f>IF($AO246,IF(AND($I246&lt;&gt;"",$I246&lt;&gt;0),ROUND(ROUND($I246,3)*Cenas!$B$50*Cenas!K$55,2),0),"")</f>
        <v/>
      </c>
      <c r="U246" s="124" t="str">
        <f>IF($AO246,IF(AND($I246&lt;&gt;"",$I246&lt;&gt;0),ROUND(ROUND($I246,3)*Cenas!$B$50*Cenas!L$55,2),0),"")</f>
        <v/>
      </c>
      <c r="V246" s="124" t="str">
        <f>IF($AO246,IF(AND($I246&lt;&gt;"",$I246&lt;&gt;0),ROUND(ROUND($I246,3)*Cenas!$B$50*Cenas!M$55,2),0),"")</f>
        <v/>
      </c>
      <c r="W246" s="124" t="str">
        <f>IF($AO246,IF(AND($I246&lt;&gt;"",$I246&lt;&gt;0),ROUND(ROUND($I246,3)*Cenas!$B$50*Cenas!N$55,2),0),"")</f>
        <v/>
      </c>
      <c r="X246" s="124" t="str">
        <f>IF($AO246,IF(AND($I246&lt;&gt;"",$I246&lt;&gt;0),ROUND(ROUND($I246,3)*Cenas!$B$50*Cenas!O$55,2),0),"")</f>
        <v/>
      </c>
      <c r="Y246" s="124" t="str">
        <f>IF($AO246,IF(AND($I246&lt;&gt;"",$I246&lt;&gt;0),ROUND(ROUND($I246,3)*Cenas!$B$50*Cenas!P$55,2),0),"")</f>
        <v/>
      </c>
      <c r="Z246" s="124" t="str">
        <f>IF($AO246,IF(AND($I246&lt;&gt;"",$I246&lt;&gt;0),ROUND(ROUND($I246,3)*Cenas!$B$50*Cenas!Q$55,2),0),"")</f>
        <v/>
      </c>
      <c r="AA246" s="124" t="str">
        <f>IF($AO246,IF(AND($I246&lt;&gt;"",$I246&lt;&gt;0),ROUND(ROUND($I246,3)*Cenas!$B$50*Cenas!R$55,2),0),"")</f>
        <v/>
      </c>
      <c r="AB246" s="124" t="str">
        <f>IF($AO246,IF(AND($I246&lt;&gt;"",$I246&lt;&gt;0),ROUND(ROUND($I246,3)*Cenas!$B$50*Cenas!S$55,2),0),"")</f>
        <v/>
      </c>
      <c r="AC246" s="124" t="str">
        <f>IF($AO246,IF(AND($I246&lt;&gt;"",$I246&lt;&gt;0),ROUND(ROUND($I246,3)*Cenas!$B$50*Cenas!T$55,2),0),"")</f>
        <v/>
      </c>
      <c r="AD246" s="124" t="str">
        <f>IF($AO246,IF(AND($I246&lt;&gt;"",$I246&lt;&gt;0),ROUND(ROUND($I246,3)*Cenas!$B$50*Cenas!U$55,2),0),"")</f>
        <v/>
      </c>
      <c r="AE246" s="124" t="str">
        <f>IF($AO246,IF(AND($I246&lt;&gt;"",$I246&lt;&gt;0),ROUND(ROUND($I246,3)*Cenas!$B$50*Cenas!V$55,2),0),"")</f>
        <v/>
      </c>
      <c r="AF246" s="147" t="str">
        <f>IF($AO246,IF(AND($I246&lt;&gt;"",$I246&lt;&gt;0),ROUND(ROUND($I246,3)*Cenas!$B$50*Cenas!W$55,2),0),"")</f>
        <v/>
      </c>
      <c r="AH246" t="b">
        <f t="shared" si="26"/>
        <v>1</v>
      </c>
      <c r="AI246" t="b">
        <f t="shared" si="27"/>
        <v>1</v>
      </c>
      <c r="AJ246" t="e">
        <f>OR(AND(AH246,AI246,#REF!&gt;=0.74*'Daļu izvēle'!J241),NOT(AL246))</f>
        <v>#REF!</v>
      </c>
      <c r="AK246" t="e">
        <f t="shared" si="28"/>
        <v>#REF!</v>
      </c>
      <c r="AL246" t="b">
        <f>AND($A246="x",NOT(ISBLANK('Daļu izvēle'!AI241)))</f>
        <v>0</v>
      </c>
      <c r="AM246" t="b">
        <f t="shared" si="24"/>
        <v>1</v>
      </c>
      <c r="AO246" s="56" t="b">
        <f>AND($A246="x",'Daļu izvēle'!AI241&lt;&gt;"",'Daļu izvēle'!AI241&lt;&gt;0)</f>
        <v>0</v>
      </c>
      <c r="AP246" s="56" t="b">
        <f t="shared" si="29"/>
        <v>0</v>
      </c>
      <c r="AQ246" s="56" t="b">
        <f t="shared" si="30"/>
        <v>1</v>
      </c>
    </row>
    <row r="247" spans="1:43" hidden="1" x14ac:dyDescent="0.3">
      <c r="A247" s="324" t="str">
        <f>SUBSTITUTE('Daļu izvēle'!A242,"0","")</f>
        <v/>
      </c>
      <c r="B247" s="365">
        <f>'Daļu izvēle'!B242</f>
        <v>234</v>
      </c>
      <c r="C247" s="365" t="str">
        <f>'Daļu izvēle'!C242</f>
        <v>Ziemeļkurzeme</v>
      </c>
      <c r="D247" s="366" t="str">
        <f>'Daļu izvēle'!D242</f>
        <v>Zilokalnu</v>
      </c>
      <c r="E247" s="511">
        <f>'Daļu izvēle'!AI242</f>
        <v>40</v>
      </c>
      <c r="F247" s="511">
        <f>'Daļu izvēle'!AJ242</f>
        <v>0</v>
      </c>
      <c r="G247" s="131">
        <f>'Daļu izvēle'!AK242</f>
        <v>0</v>
      </c>
      <c r="H247" s="132">
        <f>'Daļu izvēle'!AL242</f>
        <v>0</v>
      </c>
      <c r="I247" s="343"/>
      <c r="J247" s="509">
        <f t="shared" si="25"/>
        <v>0</v>
      </c>
      <c r="K247" s="124" t="str">
        <f>IF($AO247,IF(AND($I247&lt;&gt;"",$I247&lt;&gt;0),ROUND(ROUND($I247,3)*Cenas!$B$50*Cenas!B$55,2),0),"")</f>
        <v/>
      </c>
      <c r="L247" s="124" t="str">
        <f>IF($AO247,IF(AND($I247&lt;&gt;"",$I247&lt;&gt;0),ROUND(ROUND($I247,3)*Cenas!$B$50*Cenas!C$55,2),0),"")</f>
        <v/>
      </c>
      <c r="M247" s="124" t="str">
        <f>IF($AO247,IF(AND($I247&lt;&gt;"",$I247&lt;&gt;0),ROUND(ROUND($I247,3)*Cenas!$B$50*Cenas!D$55,2),0),"")</f>
        <v/>
      </c>
      <c r="N247" s="124" t="str">
        <f>IF($AO247,IF(AND($I247&lt;&gt;"",$I247&lt;&gt;0),ROUND(ROUND($I247,3)*Cenas!$B$50*Cenas!E$55,2),0),"")</f>
        <v/>
      </c>
      <c r="O247" s="124" t="str">
        <f>IF($AO247,IF(AND($I247&lt;&gt;"",$I247&lt;&gt;0),ROUND(ROUND($I247,3)*Cenas!$B$50*Cenas!F$55,2),0),"")</f>
        <v/>
      </c>
      <c r="P247" s="124" t="str">
        <f>IF($AO247,IF(AND($I247&lt;&gt;"",$I247&lt;&gt;0),ROUND(ROUND($I247,3)*Cenas!$B$50*Cenas!G$55,2),0),"")</f>
        <v/>
      </c>
      <c r="Q247" s="124" t="str">
        <f>IF($AO247,IF(AND($I247&lt;&gt;"",$I247&lt;&gt;0),ROUND(ROUND($I247,3)*Cenas!$B$50*Cenas!H$55,2),0),"")</f>
        <v/>
      </c>
      <c r="R247" s="124" t="str">
        <f>IF($AO247,IF(AND($I247&lt;&gt;"",$I247&lt;&gt;0),ROUND(ROUND($I247,3)*Cenas!$B$50*Cenas!I$55,2),0),"")</f>
        <v/>
      </c>
      <c r="S247" s="124" t="str">
        <f>IF($AO247,IF(AND($I247&lt;&gt;"",$I247&lt;&gt;0),ROUND(ROUND($I247,3)*Cenas!$B$50*Cenas!J$55,2),0),"")</f>
        <v/>
      </c>
      <c r="T247" s="124" t="str">
        <f>IF($AO247,IF(AND($I247&lt;&gt;"",$I247&lt;&gt;0),ROUND(ROUND($I247,3)*Cenas!$B$50*Cenas!K$55,2),0),"")</f>
        <v/>
      </c>
      <c r="U247" s="124" t="str">
        <f>IF($AO247,IF(AND($I247&lt;&gt;"",$I247&lt;&gt;0),ROUND(ROUND($I247,3)*Cenas!$B$50*Cenas!L$55,2),0),"")</f>
        <v/>
      </c>
      <c r="V247" s="124" t="str">
        <f>IF($AO247,IF(AND($I247&lt;&gt;"",$I247&lt;&gt;0),ROUND(ROUND($I247,3)*Cenas!$B$50*Cenas!M$55,2),0),"")</f>
        <v/>
      </c>
      <c r="W247" s="124" t="str">
        <f>IF($AO247,IF(AND($I247&lt;&gt;"",$I247&lt;&gt;0),ROUND(ROUND($I247,3)*Cenas!$B$50*Cenas!N$55,2),0),"")</f>
        <v/>
      </c>
      <c r="X247" s="124" t="str">
        <f>IF($AO247,IF(AND($I247&lt;&gt;"",$I247&lt;&gt;0),ROUND(ROUND($I247,3)*Cenas!$B$50*Cenas!O$55,2),0),"")</f>
        <v/>
      </c>
      <c r="Y247" s="124" t="str">
        <f>IF($AO247,IF(AND($I247&lt;&gt;"",$I247&lt;&gt;0),ROUND(ROUND($I247,3)*Cenas!$B$50*Cenas!P$55,2),0),"")</f>
        <v/>
      </c>
      <c r="Z247" s="124" t="str">
        <f>IF($AO247,IF(AND($I247&lt;&gt;"",$I247&lt;&gt;0),ROUND(ROUND($I247,3)*Cenas!$B$50*Cenas!Q$55,2),0),"")</f>
        <v/>
      </c>
      <c r="AA247" s="124" t="str">
        <f>IF($AO247,IF(AND($I247&lt;&gt;"",$I247&lt;&gt;0),ROUND(ROUND($I247,3)*Cenas!$B$50*Cenas!R$55,2),0),"")</f>
        <v/>
      </c>
      <c r="AB247" s="124" t="str">
        <f>IF($AO247,IF(AND($I247&lt;&gt;"",$I247&lt;&gt;0),ROUND(ROUND($I247,3)*Cenas!$B$50*Cenas!S$55,2),0),"")</f>
        <v/>
      </c>
      <c r="AC247" s="124" t="str">
        <f>IF($AO247,IF(AND($I247&lt;&gt;"",$I247&lt;&gt;0),ROUND(ROUND($I247,3)*Cenas!$B$50*Cenas!T$55,2),0),"")</f>
        <v/>
      </c>
      <c r="AD247" s="124" t="str">
        <f>IF($AO247,IF(AND($I247&lt;&gt;"",$I247&lt;&gt;0),ROUND(ROUND($I247,3)*Cenas!$B$50*Cenas!U$55,2),0),"")</f>
        <v/>
      </c>
      <c r="AE247" s="124" t="str">
        <f>IF($AO247,IF(AND($I247&lt;&gt;"",$I247&lt;&gt;0),ROUND(ROUND($I247,3)*Cenas!$B$50*Cenas!V$55,2),0),"")</f>
        <v/>
      </c>
      <c r="AF247" s="147" t="str">
        <f>IF($AO247,IF(AND($I247&lt;&gt;"",$I247&lt;&gt;0),ROUND(ROUND($I247,3)*Cenas!$B$50*Cenas!W$55,2),0),"")</f>
        <v/>
      </c>
      <c r="AH247" t="b">
        <f t="shared" si="26"/>
        <v>1</v>
      </c>
      <c r="AI247" t="b">
        <f t="shared" si="27"/>
        <v>1</v>
      </c>
      <c r="AJ247" t="e">
        <f>OR(AND(AH247,AI247,#REF!&gt;=0.74*'Daļu izvēle'!J242),NOT(AL247))</f>
        <v>#REF!</v>
      </c>
      <c r="AK247" t="e">
        <f t="shared" si="28"/>
        <v>#REF!</v>
      </c>
      <c r="AL247" t="b">
        <f>AND($A247="x",NOT(ISBLANK('Daļu izvēle'!AI242)))</f>
        <v>0</v>
      </c>
      <c r="AM247" t="b">
        <f t="shared" si="24"/>
        <v>1</v>
      </c>
      <c r="AO247" s="56" t="b">
        <f>AND($A247="x",'Daļu izvēle'!AI242&lt;&gt;"",'Daļu izvēle'!AI242&lt;&gt;0)</f>
        <v>0</v>
      </c>
      <c r="AP247" s="56" t="b">
        <f t="shared" si="29"/>
        <v>0</v>
      </c>
      <c r="AQ247" s="56" t="b">
        <f t="shared" si="30"/>
        <v>1</v>
      </c>
    </row>
    <row r="248" spans="1:43" hidden="1" x14ac:dyDescent="0.3">
      <c r="A248" s="324" t="str">
        <f>SUBSTITUTE('Daļu izvēle'!A243,"0","")</f>
        <v/>
      </c>
      <c r="B248" s="365">
        <f>'Daļu izvēle'!B243</f>
        <v>235</v>
      </c>
      <c r="C248" s="365" t="str">
        <f>'Daļu izvēle'!C243</f>
        <v>Ziemeļkurzeme</v>
      </c>
      <c r="D248" s="366" t="str">
        <f>'Daļu izvēle'!D243</f>
        <v>Zilokalnu</v>
      </c>
      <c r="E248" s="511">
        <f>'Daļu izvēle'!AI243</f>
        <v>20</v>
      </c>
      <c r="F248" s="511">
        <f>'Daļu izvēle'!AJ243</f>
        <v>20</v>
      </c>
      <c r="G248" s="131">
        <f>'Daļu izvēle'!AK243</f>
        <v>0</v>
      </c>
      <c r="H248" s="132">
        <f>'Daļu izvēle'!AL243</f>
        <v>0</v>
      </c>
      <c r="I248" s="343"/>
      <c r="J248" s="509">
        <f t="shared" si="25"/>
        <v>0</v>
      </c>
      <c r="K248" s="124" t="str">
        <f>IF($AO248,IF(AND($I248&lt;&gt;"",$I248&lt;&gt;0),ROUND(ROUND($I248,3)*Cenas!$B$50*Cenas!B$55,2),0),"")</f>
        <v/>
      </c>
      <c r="L248" s="124" t="str">
        <f>IF($AO248,IF(AND($I248&lt;&gt;"",$I248&lt;&gt;0),ROUND(ROUND($I248,3)*Cenas!$B$50*Cenas!C$55,2),0),"")</f>
        <v/>
      </c>
      <c r="M248" s="124" t="str">
        <f>IF($AO248,IF(AND($I248&lt;&gt;"",$I248&lt;&gt;0),ROUND(ROUND($I248,3)*Cenas!$B$50*Cenas!D$55,2),0),"")</f>
        <v/>
      </c>
      <c r="N248" s="124" t="str">
        <f>IF($AO248,IF(AND($I248&lt;&gt;"",$I248&lt;&gt;0),ROUND(ROUND($I248,3)*Cenas!$B$50*Cenas!E$55,2),0),"")</f>
        <v/>
      </c>
      <c r="O248" s="124" t="str">
        <f>IF($AO248,IF(AND($I248&lt;&gt;"",$I248&lt;&gt;0),ROUND(ROUND($I248,3)*Cenas!$B$50*Cenas!F$55,2),0),"")</f>
        <v/>
      </c>
      <c r="P248" s="124" t="str">
        <f>IF($AO248,IF(AND($I248&lt;&gt;"",$I248&lt;&gt;0),ROUND(ROUND($I248,3)*Cenas!$B$50*Cenas!G$55,2),0),"")</f>
        <v/>
      </c>
      <c r="Q248" s="124" t="str">
        <f>IF($AO248,IF(AND($I248&lt;&gt;"",$I248&lt;&gt;0),ROUND(ROUND($I248,3)*Cenas!$B$50*Cenas!H$55,2),0),"")</f>
        <v/>
      </c>
      <c r="R248" s="124" t="str">
        <f>IF($AO248,IF(AND($I248&lt;&gt;"",$I248&lt;&gt;0),ROUND(ROUND($I248,3)*Cenas!$B$50*Cenas!I$55,2),0),"")</f>
        <v/>
      </c>
      <c r="S248" s="124" t="str">
        <f>IF($AO248,IF(AND($I248&lt;&gt;"",$I248&lt;&gt;0),ROUND(ROUND($I248,3)*Cenas!$B$50*Cenas!J$55,2),0),"")</f>
        <v/>
      </c>
      <c r="T248" s="124" t="str">
        <f>IF($AO248,IF(AND($I248&lt;&gt;"",$I248&lt;&gt;0),ROUND(ROUND($I248,3)*Cenas!$B$50*Cenas!K$55,2),0),"")</f>
        <v/>
      </c>
      <c r="U248" s="124" t="str">
        <f>IF($AO248,IF(AND($I248&lt;&gt;"",$I248&lt;&gt;0),ROUND(ROUND($I248,3)*Cenas!$B$50*Cenas!L$55,2),0),"")</f>
        <v/>
      </c>
      <c r="V248" s="124" t="str">
        <f>IF($AO248,IF(AND($I248&lt;&gt;"",$I248&lt;&gt;0),ROUND(ROUND($I248,3)*Cenas!$B$50*Cenas!M$55,2),0),"")</f>
        <v/>
      </c>
      <c r="W248" s="124" t="str">
        <f>IF($AO248,IF(AND($I248&lt;&gt;"",$I248&lt;&gt;0),ROUND(ROUND($I248,3)*Cenas!$B$50*Cenas!N$55,2),0),"")</f>
        <v/>
      </c>
      <c r="X248" s="124" t="str">
        <f>IF($AO248,IF(AND($I248&lt;&gt;"",$I248&lt;&gt;0),ROUND(ROUND($I248,3)*Cenas!$B$50*Cenas!O$55,2),0),"")</f>
        <v/>
      </c>
      <c r="Y248" s="124" t="str">
        <f>IF($AO248,IF(AND($I248&lt;&gt;"",$I248&lt;&gt;0),ROUND(ROUND($I248,3)*Cenas!$B$50*Cenas!P$55,2),0),"")</f>
        <v/>
      </c>
      <c r="Z248" s="124" t="str">
        <f>IF($AO248,IF(AND($I248&lt;&gt;"",$I248&lt;&gt;0),ROUND(ROUND($I248,3)*Cenas!$B$50*Cenas!Q$55,2),0),"")</f>
        <v/>
      </c>
      <c r="AA248" s="124" t="str">
        <f>IF($AO248,IF(AND($I248&lt;&gt;"",$I248&lt;&gt;0),ROUND(ROUND($I248,3)*Cenas!$B$50*Cenas!R$55,2),0),"")</f>
        <v/>
      </c>
      <c r="AB248" s="124" t="str">
        <f>IF($AO248,IF(AND($I248&lt;&gt;"",$I248&lt;&gt;0),ROUND(ROUND($I248,3)*Cenas!$B$50*Cenas!S$55,2),0),"")</f>
        <v/>
      </c>
      <c r="AC248" s="124" t="str">
        <f>IF($AO248,IF(AND($I248&lt;&gt;"",$I248&lt;&gt;0),ROUND(ROUND($I248,3)*Cenas!$B$50*Cenas!T$55,2),0),"")</f>
        <v/>
      </c>
      <c r="AD248" s="124" t="str">
        <f>IF($AO248,IF(AND($I248&lt;&gt;"",$I248&lt;&gt;0),ROUND(ROUND($I248,3)*Cenas!$B$50*Cenas!U$55,2),0),"")</f>
        <v/>
      </c>
      <c r="AE248" s="124" t="str">
        <f>IF($AO248,IF(AND($I248&lt;&gt;"",$I248&lt;&gt;0),ROUND(ROUND($I248,3)*Cenas!$B$50*Cenas!V$55,2),0),"")</f>
        <v/>
      </c>
      <c r="AF248" s="147" t="str">
        <f>IF($AO248,IF(AND($I248&lt;&gt;"",$I248&lt;&gt;0),ROUND(ROUND($I248,3)*Cenas!$B$50*Cenas!W$55,2),0),"")</f>
        <v/>
      </c>
      <c r="AH248" t="b">
        <f t="shared" si="26"/>
        <v>1</v>
      </c>
      <c r="AI248" t="b">
        <f t="shared" si="27"/>
        <v>1</v>
      </c>
      <c r="AJ248" t="e">
        <f>OR(AND(AH248,AI248,#REF!&gt;=0.74*'Daļu izvēle'!J243),NOT(AL248))</f>
        <v>#REF!</v>
      </c>
      <c r="AK248" t="e">
        <f t="shared" si="28"/>
        <v>#REF!</v>
      </c>
      <c r="AL248" t="b">
        <f>AND($A248="x",NOT(ISBLANK('Daļu izvēle'!AI243)))</f>
        <v>0</v>
      </c>
      <c r="AM248" t="b">
        <f t="shared" si="24"/>
        <v>1</v>
      </c>
      <c r="AO248" s="56" t="b">
        <f>AND($A248="x",'Daļu izvēle'!AI243&lt;&gt;"",'Daļu izvēle'!AI243&lt;&gt;0)</f>
        <v>0</v>
      </c>
      <c r="AP248" s="56" t="b">
        <f t="shared" si="29"/>
        <v>0</v>
      </c>
      <c r="AQ248" s="56" t="b">
        <f t="shared" si="30"/>
        <v>1</v>
      </c>
    </row>
    <row r="249" spans="1:43" hidden="1" x14ac:dyDescent="0.3">
      <c r="A249" s="324" t="str">
        <f>SUBSTITUTE('Daļu izvēle'!A244,"0","")</f>
        <v/>
      </c>
      <c r="B249" s="365">
        <f>'Daļu izvēle'!B244</f>
        <v>236</v>
      </c>
      <c r="C249" s="365" t="str">
        <f>'Daļu izvēle'!C244</f>
        <v>Ziemeļkurzeme</v>
      </c>
      <c r="D249" s="366" t="str">
        <f>'Daļu izvēle'!D244</f>
        <v>Zilokalnu</v>
      </c>
      <c r="E249" s="511">
        <f>'Daļu izvēle'!AI244</f>
        <v>0</v>
      </c>
      <c r="F249" s="511">
        <f>'Daļu izvēle'!AJ244</f>
        <v>0</v>
      </c>
      <c r="G249" s="131">
        <f>'Daļu izvēle'!AK244</f>
        <v>0</v>
      </c>
      <c r="H249" s="132">
        <f>'Daļu izvēle'!AL244</f>
        <v>0</v>
      </c>
      <c r="I249" s="343"/>
      <c r="J249" s="509">
        <f t="shared" si="25"/>
        <v>0</v>
      </c>
      <c r="K249" s="124" t="str">
        <f>IF($AO249,IF(AND($I249&lt;&gt;"",$I249&lt;&gt;0),ROUND(ROUND($I249,3)*Cenas!$B$50*Cenas!B$55,2),0),"")</f>
        <v/>
      </c>
      <c r="L249" s="124" t="str">
        <f>IF($AO249,IF(AND($I249&lt;&gt;"",$I249&lt;&gt;0),ROUND(ROUND($I249,3)*Cenas!$B$50*Cenas!C$55,2),0),"")</f>
        <v/>
      </c>
      <c r="M249" s="124" t="str">
        <f>IF($AO249,IF(AND($I249&lt;&gt;"",$I249&lt;&gt;0),ROUND(ROUND($I249,3)*Cenas!$B$50*Cenas!D$55,2),0),"")</f>
        <v/>
      </c>
      <c r="N249" s="124" t="str">
        <f>IF($AO249,IF(AND($I249&lt;&gt;"",$I249&lt;&gt;0),ROUND(ROUND($I249,3)*Cenas!$B$50*Cenas!E$55,2),0),"")</f>
        <v/>
      </c>
      <c r="O249" s="124" t="str">
        <f>IF($AO249,IF(AND($I249&lt;&gt;"",$I249&lt;&gt;0),ROUND(ROUND($I249,3)*Cenas!$B$50*Cenas!F$55,2),0),"")</f>
        <v/>
      </c>
      <c r="P249" s="124" t="str">
        <f>IF($AO249,IF(AND($I249&lt;&gt;"",$I249&lt;&gt;0),ROUND(ROUND($I249,3)*Cenas!$B$50*Cenas!G$55,2),0),"")</f>
        <v/>
      </c>
      <c r="Q249" s="124" t="str">
        <f>IF($AO249,IF(AND($I249&lt;&gt;"",$I249&lt;&gt;0),ROUND(ROUND($I249,3)*Cenas!$B$50*Cenas!H$55,2),0),"")</f>
        <v/>
      </c>
      <c r="R249" s="124" t="str">
        <f>IF($AO249,IF(AND($I249&lt;&gt;"",$I249&lt;&gt;0),ROUND(ROUND($I249,3)*Cenas!$B$50*Cenas!I$55,2),0),"")</f>
        <v/>
      </c>
      <c r="S249" s="124" t="str">
        <f>IF($AO249,IF(AND($I249&lt;&gt;"",$I249&lt;&gt;0),ROUND(ROUND($I249,3)*Cenas!$B$50*Cenas!J$55,2),0),"")</f>
        <v/>
      </c>
      <c r="T249" s="124" t="str">
        <f>IF($AO249,IF(AND($I249&lt;&gt;"",$I249&lt;&gt;0),ROUND(ROUND($I249,3)*Cenas!$B$50*Cenas!K$55,2),0),"")</f>
        <v/>
      </c>
      <c r="U249" s="124" t="str">
        <f>IF($AO249,IF(AND($I249&lt;&gt;"",$I249&lt;&gt;0),ROUND(ROUND($I249,3)*Cenas!$B$50*Cenas!L$55,2),0),"")</f>
        <v/>
      </c>
      <c r="V249" s="124" t="str">
        <f>IF($AO249,IF(AND($I249&lt;&gt;"",$I249&lt;&gt;0),ROUND(ROUND($I249,3)*Cenas!$B$50*Cenas!M$55,2),0),"")</f>
        <v/>
      </c>
      <c r="W249" s="124" t="str">
        <f>IF($AO249,IF(AND($I249&lt;&gt;"",$I249&lt;&gt;0),ROUND(ROUND($I249,3)*Cenas!$B$50*Cenas!N$55,2),0),"")</f>
        <v/>
      </c>
      <c r="X249" s="124" t="str">
        <f>IF($AO249,IF(AND($I249&lt;&gt;"",$I249&lt;&gt;0),ROUND(ROUND($I249,3)*Cenas!$B$50*Cenas!O$55,2),0),"")</f>
        <v/>
      </c>
      <c r="Y249" s="124" t="str">
        <f>IF($AO249,IF(AND($I249&lt;&gt;"",$I249&lt;&gt;0),ROUND(ROUND($I249,3)*Cenas!$B$50*Cenas!P$55,2),0),"")</f>
        <v/>
      </c>
      <c r="Z249" s="124" t="str">
        <f>IF($AO249,IF(AND($I249&lt;&gt;"",$I249&lt;&gt;0),ROUND(ROUND($I249,3)*Cenas!$B$50*Cenas!Q$55,2),0),"")</f>
        <v/>
      </c>
      <c r="AA249" s="124" t="str">
        <f>IF($AO249,IF(AND($I249&lt;&gt;"",$I249&lt;&gt;0),ROUND(ROUND($I249,3)*Cenas!$B$50*Cenas!R$55,2),0),"")</f>
        <v/>
      </c>
      <c r="AB249" s="124" t="str">
        <f>IF($AO249,IF(AND($I249&lt;&gt;"",$I249&lt;&gt;0),ROUND(ROUND($I249,3)*Cenas!$B$50*Cenas!S$55,2),0),"")</f>
        <v/>
      </c>
      <c r="AC249" s="124" t="str">
        <f>IF($AO249,IF(AND($I249&lt;&gt;"",$I249&lt;&gt;0),ROUND(ROUND($I249,3)*Cenas!$B$50*Cenas!T$55,2),0),"")</f>
        <v/>
      </c>
      <c r="AD249" s="124" t="str">
        <f>IF($AO249,IF(AND($I249&lt;&gt;"",$I249&lt;&gt;0),ROUND(ROUND($I249,3)*Cenas!$B$50*Cenas!U$55,2),0),"")</f>
        <v/>
      </c>
      <c r="AE249" s="124" t="str">
        <f>IF($AO249,IF(AND($I249&lt;&gt;"",$I249&lt;&gt;0),ROUND(ROUND($I249,3)*Cenas!$B$50*Cenas!V$55,2),0),"")</f>
        <v/>
      </c>
      <c r="AF249" s="147" t="str">
        <f>IF($AO249,IF(AND($I249&lt;&gt;"",$I249&lt;&gt;0),ROUND(ROUND($I249,3)*Cenas!$B$50*Cenas!W$55,2),0),"")</f>
        <v/>
      </c>
      <c r="AH249" t="b">
        <f t="shared" si="26"/>
        <v>1</v>
      </c>
      <c r="AI249" t="b">
        <f t="shared" si="27"/>
        <v>1</v>
      </c>
      <c r="AJ249" t="e">
        <f>OR(AND(AH249,AI249,#REF!&gt;=0.74*'Daļu izvēle'!J244),NOT(AL249))</f>
        <v>#REF!</v>
      </c>
      <c r="AK249" t="e">
        <f t="shared" si="28"/>
        <v>#REF!</v>
      </c>
      <c r="AL249" t="b">
        <f>AND($A249="x",NOT(ISBLANK('Daļu izvēle'!AI244)))</f>
        <v>0</v>
      </c>
      <c r="AM249" t="b">
        <f t="shared" si="24"/>
        <v>1</v>
      </c>
      <c r="AO249" s="56" t="b">
        <f>AND($A249="x",'Daļu izvēle'!AI244&lt;&gt;"",'Daļu izvēle'!AI244&lt;&gt;0)</f>
        <v>0</v>
      </c>
      <c r="AP249" s="56" t="b">
        <f t="shared" si="29"/>
        <v>0</v>
      </c>
      <c r="AQ249" s="56" t="b">
        <f t="shared" si="30"/>
        <v>1</v>
      </c>
    </row>
    <row r="250" spans="1:43" hidden="1" x14ac:dyDescent="0.3">
      <c r="A250" s="324" t="str">
        <f>SUBSTITUTE('Daļu izvēle'!A245,"0","")</f>
        <v/>
      </c>
      <c r="B250" s="365">
        <f>'Daļu izvēle'!B245</f>
        <v>237</v>
      </c>
      <c r="C250" s="365" t="str">
        <f>'Daļu izvēle'!C245</f>
        <v>Ziemeļkurzeme</v>
      </c>
      <c r="D250" s="366" t="str">
        <f>'Daļu izvēle'!D245</f>
        <v>Zilokalnu</v>
      </c>
      <c r="E250" s="511">
        <f>'Daļu izvēle'!AI245</f>
        <v>0</v>
      </c>
      <c r="F250" s="511">
        <f>'Daļu izvēle'!AJ245</f>
        <v>0</v>
      </c>
      <c r="G250" s="131">
        <f>'Daļu izvēle'!AK245</f>
        <v>0</v>
      </c>
      <c r="H250" s="132">
        <f>'Daļu izvēle'!AL245</f>
        <v>0</v>
      </c>
      <c r="I250" s="343"/>
      <c r="J250" s="509">
        <f t="shared" si="25"/>
        <v>0</v>
      </c>
      <c r="K250" s="124" t="str">
        <f>IF($AO250,IF(AND($I250&lt;&gt;"",$I250&lt;&gt;0),ROUND(ROUND($I250,3)*Cenas!$B$50*Cenas!B$55,2),0),"")</f>
        <v/>
      </c>
      <c r="L250" s="124" t="str">
        <f>IF($AO250,IF(AND($I250&lt;&gt;"",$I250&lt;&gt;0),ROUND(ROUND($I250,3)*Cenas!$B$50*Cenas!C$55,2),0),"")</f>
        <v/>
      </c>
      <c r="M250" s="124" t="str">
        <f>IF($AO250,IF(AND($I250&lt;&gt;"",$I250&lt;&gt;0),ROUND(ROUND($I250,3)*Cenas!$B$50*Cenas!D$55,2),0),"")</f>
        <v/>
      </c>
      <c r="N250" s="124" t="str">
        <f>IF($AO250,IF(AND($I250&lt;&gt;"",$I250&lt;&gt;0),ROUND(ROUND($I250,3)*Cenas!$B$50*Cenas!E$55,2),0),"")</f>
        <v/>
      </c>
      <c r="O250" s="124" t="str">
        <f>IF($AO250,IF(AND($I250&lt;&gt;"",$I250&lt;&gt;0),ROUND(ROUND($I250,3)*Cenas!$B$50*Cenas!F$55,2),0),"")</f>
        <v/>
      </c>
      <c r="P250" s="124" t="str">
        <f>IF($AO250,IF(AND($I250&lt;&gt;"",$I250&lt;&gt;0),ROUND(ROUND($I250,3)*Cenas!$B$50*Cenas!G$55,2),0),"")</f>
        <v/>
      </c>
      <c r="Q250" s="124" t="str">
        <f>IF($AO250,IF(AND($I250&lt;&gt;"",$I250&lt;&gt;0),ROUND(ROUND($I250,3)*Cenas!$B$50*Cenas!H$55,2),0),"")</f>
        <v/>
      </c>
      <c r="R250" s="124" t="str">
        <f>IF($AO250,IF(AND($I250&lt;&gt;"",$I250&lt;&gt;0),ROUND(ROUND($I250,3)*Cenas!$B$50*Cenas!I$55,2),0),"")</f>
        <v/>
      </c>
      <c r="S250" s="124" t="str">
        <f>IF($AO250,IF(AND($I250&lt;&gt;"",$I250&lt;&gt;0),ROUND(ROUND($I250,3)*Cenas!$B$50*Cenas!J$55,2),0),"")</f>
        <v/>
      </c>
      <c r="T250" s="124" t="str">
        <f>IF($AO250,IF(AND($I250&lt;&gt;"",$I250&lt;&gt;0),ROUND(ROUND($I250,3)*Cenas!$B$50*Cenas!K$55,2),0),"")</f>
        <v/>
      </c>
      <c r="U250" s="124" t="str">
        <f>IF($AO250,IF(AND($I250&lt;&gt;"",$I250&lt;&gt;0),ROUND(ROUND($I250,3)*Cenas!$B$50*Cenas!L$55,2),0),"")</f>
        <v/>
      </c>
      <c r="V250" s="124" t="str">
        <f>IF($AO250,IF(AND($I250&lt;&gt;"",$I250&lt;&gt;0),ROUND(ROUND($I250,3)*Cenas!$B$50*Cenas!M$55,2),0),"")</f>
        <v/>
      </c>
      <c r="W250" s="124" t="str">
        <f>IF($AO250,IF(AND($I250&lt;&gt;"",$I250&lt;&gt;0),ROUND(ROUND($I250,3)*Cenas!$B$50*Cenas!N$55,2),0),"")</f>
        <v/>
      </c>
      <c r="X250" s="124" t="str">
        <f>IF($AO250,IF(AND($I250&lt;&gt;"",$I250&lt;&gt;0),ROUND(ROUND($I250,3)*Cenas!$B$50*Cenas!O$55,2),0),"")</f>
        <v/>
      </c>
      <c r="Y250" s="124" t="str">
        <f>IF($AO250,IF(AND($I250&lt;&gt;"",$I250&lt;&gt;0),ROUND(ROUND($I250,3)*Cenas!$B$50*Cenas!P$55,2),0),"")</f>
        <v/>
      </c>
      <c r="Z250" s="124" t="str">
        <f>IF($AO250,IF(AND($I250&lt;&gt;"",$I250&lt;&gt;0),ROUND(ROUND($I250,3)*Cenas!$B$50*Cenas!Q$55,2),0),"")</f>
        <v/>
      </c>
      <c r="AA250" s="124" t="str">
        <f>IF($AO250,IF(AND($I250&lt;&gt;"",$I250&lt;&gt;0),ROUND(ROUND($I250,3)*Cenas!$B$50*Cenas!R$55,2),0),"")</f>
        <v/>
      </c>
      <c r="AB250" s="124" t="str">
        <f>IF($AO250,IF(AND($I250&lt;&gt;"",$I250&lt;&gt;0),ROUND(ROUND($I250,3)*Cenas!$B$50*Cenas!S$55,2),0),"")</f>
        <v/>
      </c>
      <c r="AC250" s="124" t="str">
        <f>IF($AO250,IF(AND($I250&lt;&gt;"",$I250&lt;&gt;0),ROUND(ROUND($I250,3)*Cenas!$B$50*Cenas!T$55,2),0),"")</f>
        <v/>
      </c>
      <c r="AD250" s="124" t="str">
        <f>IF($AO250,IF(AND($I250&lt;&gt;"",$I250&lt;&gt;0),ROUND(ROUND($I250,3)*Cenas!$B$50*Cenas!U$55,2),0),"")</f>
        <v/>
      </c>
      <c r="AE250" s="124" t="str">
        <f>IF($AO250,IF(AND($I250&lt;&gt;"",$I250&lt;&gt;0),ROUND(ROUND($I250,3)*Cenas!$B$50*Cenas!V$55,2),0),"")</f>
        <v/>
      </c>
      <c r="AF250" s="147" t="str">
        <f>IF($AO250,IF(AND($I250&lt;&gt;"",$I250&lt;&gt;0),ROUND(ROUND($I250,3)*Cenas!$B$50*Cenas!W$55,2),0),"")</f>
        <v/>
      </c>
      <c r="AH250" t="b">
        <f t="shared" si="26"/>
        <v>1</v>
      </c>
      <c r="AI250" t="b">
        <f t="shared" si="27"/>
        <v>1</v>
      </c>
      <c r="AJ250" t="e">
        <f>OR(AND(AH250,AI250,#REF!&gt;=0.74*'Daļu izvēle'!J245),NOT(AL250))</f>
        <v>#REF!</v>
      </c>
      <c r="AK250" t="e">
        <f t="shared" si="28"/>
        <v>#REF!</v>
      </c>
      <c r="AL250" t="b">
        <f>AND($A250="x",NOT(ISBLANK('Daļu izvēle'!AI245)))</f>
        <v>0</v>
      </c>
      <c r="AM250" t="b">
        <f t="shared" si="24"/>
        <v>1</v>
      </c>
      <c r="AO250" s="56" t="b">
        <f>AND($A250="x",'Daļu izvēle'!AI245&lt;&gt;"",'Daļu izvēle'!AI245&lt;&gt;0)</f>
        <v>0</v>
      </c>
      <c r="AP250" s="56" t="b">
        <f t="shared" si="29"/>
        <v>0</v>
      </c>
      <c r="AQ250" s="56" t="b">
        <f t="shared" si="30"/>
        <v>1</v>
      </c>
    </row>
    <row r="251" spans="1:43" hidden="1" x14ac:dyDescent="0.3">
      <c r="A251" s="324" t="str">
        <f>SUBSTITUTE('Daļu izvēle'!A246,"0","")</f>
        <v/>
      </c>
      <c r="B251" s="365">
        <f>'Daļu izvēle'!B246</f>
        <v>238</v>
      </c>
      <c r="C251" s="365" t="str">
        <f>'Daļu izvēle'!C246</f>
        <v>Ziemeļkurzeme</v>
      </c>
      <c r="D251" s="366" t="str">
        <f>'Daļu izvēle'!D246</f>
        <v>Rindas</v>
      </c>
      <c r="E251" s="511">
        <f>'Daļu izvēle'!AI246</f>
        <v>0</v>
      </c>
      <c r="F251" s="511">
        <f>'Daļu izvēle'!AJ246</f>
        <v>0</v>
      </c>
      <c r="G251" s="131">
        <f>'Daļu izvēle'!AK246</f>
        <v>0</v>
      </c>
      <c r="H251" s="132">
        <f>'Daļu izvēle'!AL246</f>
        <v>0</v>
      </c>
      <c r="I251" s="343"/>
      <c r="J251" s="509">
        <f t="shared" si="25"/>
        <v>0</v>
      </c>
      <c r="K251" s="124" t="str">
        <f>IF($AO251,IF(AND($I251&lt;&gt;"",$I251&lt;&gt;0),ROUND(ROUND($I251,3)*Cenas!$B$50*Cenas!B$55,2),0),"")</f>
        <v/>
      </c>
      <c r="L251" s="124" t="str">
        <f>IF($AO251,IF(AND($I251&lt;&gt;"",$I251&lt;&gt;0),ROUND(ROUND($I251,3)*Cenas!$B$50*Cenas!C$55,2),0),"")</f>
        <v/>
      </c>
      <c r="M251" s="124" t="str">
        <f>IF($AO251,IF(AND($I251&lt;&gt;"",$I251&lt;&gt;0),ROUND(ROUND($I251,3)*Cenas!$B$50*Cenas!D$55,2),0),"")</f>
        <v/>
      </c>
      <c r="N251" s="124" t="str">
        <f>IF($AO251,IF(AND($I251&lt;&gt;"",$I251&lt;&gt;0),ROUND(ROUND($I251,3)*Cenas!$B$50*Cenas!E$55,2),0),"")</f>
        <v/>
      </c>
      <c r="O251" s="124" t="str">
        <f>IF($AO251,IF(AND($I251&lt;&gt;"",$I251&lt;&gt;0),ROUND(ROUND($I251,3)*Cenas!$B$50*Cenas!F$55,2),0),"")</f>
        <v/>
      </c>
      <c r="P251" s="124" t="str">
        <f>IF($AO251,IF(AND($I251&lt;&gt;"",$I251&lt;&gt;0),ROUND(ROUND($I251,3)*Cenas!$B$50*Cenas!G$55,2),0),"")</f>
        <v/>
      </c>
      <c r="Q251" s="124" t="str">
        <f>IF($AO251,IF(AND($I251&lt;&gt;"",$I251&lt;&gt;0),ROUND(ROUND($I251,3)*Cenas!$B$50*Cenas!H$55,2),0),"")</f>
        <v/>
      </c>
      <c r="R251" s="124" t="str">
        <f>IF($AO251,IF(AND($I251&lt;&gt;"",$I251&lt;&gt;0),ROUND(ROUND($I251,3)*Cenas!$B$50*Cenas!I$55,2),0),"")</f>
        <v/>
      </c>
      <c r="S251" s="124" t="str">
        <f>IF($AO251,IF(AND($I251&lt;&gt;"",$I251&lt;&gt;0),ROUND(ROUND($I251,3)*Cenas!$B$50*Cenas!J$55,2),0),"")</f>
        <v/>
      </c>
      <c r="T251" s="124" t="str">
        <f>IF($AO251,IF(AND($I251&lt;&gt;"",$I251&lt;&gt;0),ROUND(ROUND($I251,3)*Cenas!$B$50*Cenas!K$55,2),0),"")</f>
        <v/>
      </c>
      <c r="U251" s="124" t="str">
        <f>IF($AO251,IF(AND($I251&lt;&gt;"",$I251&lt;&gt;0),ROUND(ROUND($I251,3)*Cenas!$B$50*Cenas!L$55,2),0),"")</f>
        <v/>
      </c>
      <c r="V251" s="124" t="str">
        <f>IF($AO251,IF(AND($I251&lt;&gt;"",$I251&lt;&gt;0),ROUND(ROUND($I251,3)*Cenas!$B$50*Cenas!M$55,2),0),"")</f>
        <v/>
      </c>
      <c r="W251" s="124" t="str">
        <f>IF($AO251,IF(AND($I251&lt;&gt;"",$I251&lt;&gt;0),ROUND(ROUND($I251,3)*Cenas!$B$50*Cenas!N$55,2),0),"")</f>
        <v/>
      </c>
      <c r="X251" s="124" t="str">
        <f>IF($AO251,IF(AND($I251&lt;&gt;"",$I251&lt;&gt;0),ROUND(ROUND($I251,3)*Cenas!$B$50*Cenas!O$55,2),0),"")</f>
        <v/>
      </c>
      <c r="Y251" s="124" t="str">
        <f>IF($AO251,IF(AND($I251&lt;&gt;"",$I251&lt;&gt;0),ROUND(ROUND($I251,3)*Cenas!$B$50*Cenas!P$55,2),0),"")</f>
        <v/>
      </c>
      <c r="Z251" s="124" t="str">
        <f>IF($AO251,IF(AND($I251&lt;&gt;"",$I251&lt;&gt;0),ROUND(ROUND($I251,3)*Cenas!$B$50*Cenas!Q$55,2),0),"")</f>
        <v/>
      </c>
      <c r="AA251" s="124" t="str">
        <f>IF($AO251,IF(AND($I251&lt;&gt;"",$I251&lt;&gt;0),ROUND(ROUND($I251,3)*Cenas!$B$50*Cenas!R$55,2),0),"")</f>
        <v/>
      </c>
      <c r="AB251" s="124" t="str">
        <f>IF($AO251,IF(AND($I251&lt;&gt;"",$I251&lt;&gt;0),ROUND(ROUND($I251,3)*Cenas!$B$50*Cenas!S$55,2),0),"")</f>
        <v/>
      </c>
      <c r="AC251" s="124" t="str">
        <f>IF($AO251,IF(AND($I251&lt;&gt;"",$I251&lt;&gt;0),ROUND(ROUND($I251,3)*Cenas!$B$50*Cenas!T$55,2),0),"")</f>
        <v/>
      </c>
      <c r="AD251" s="124" t="str">
        <f>IF($AO251,IF(AND($I251&lt;&gt;"",$I251&lt;&gt;0),ROUND(ROUND($I251,3)*Cenas!$B$50*Cenas!U$55,2),0),"")</f>
        <v/>
      </c>
      <c r="AE251" s="124" t="str">
        <f>IF($AO251,IF(AND($I251&lt;&gt;"",$I251&lt;&gt;0),ROUND(ROUND($I251,3)*Cenas!$B$50*Cenas!V$55,2),0),"")</f>
        <v/>
      </c>
      <c r="AF251" s="147" t="str">
        <f>IF($AO251,IF(AND($I251&lt;&gt;"",$I251&lt;&gt;0),ROUND(ROUND($I251,3)*Cenas!$B$50*Cenas!W$55,2),0),"")</f>
        <v/>
      </c>
      <c r="AH251" t="b">
        <f t="shared" si="26"/>
        <v>1</v>
      </c>
      <c r="AI251" t="b">
        <f t="shared" si="27"/>
        <v>1</v>
      </c>
      <c r="AJ251" t="e">
        <f>OR(AND(AH251,AI251,#REF!&gt;=0.74*'Daļu izvēle'!J246),NOT(AL251))</f>
        <v>#REF!</v>
      </c>
      <c r="AK251" t="e">
        <f t="shared" si="28"/>
        <v>#REF!</v>
      </c>
      <c r="AL251" t="b">
        <f>AND($A251="x",NOT(ISBLANK('Daļu izvēle'!AI246)))</f>
        <v>0</v>
      </c>
      <c r="AM251" t="b">
        <f t="shared" si="24"/>
        <v>1</v>
      </c>
      <c r="AO251" s="56" t="b">
        <f>AND($A251="x",'Daļu izvēle'!AI246&lt;&gt;"",'Daļu izvēle'!AI246&lt;&gt;0)</f>
        <v>0</v>
      </c>
      <c r="AP251" s="56" t="b">
        <f t="shared" si="29"/>
        <v>0</v>
      </c>
      <c r="AQ251" s="56" t="b">
        <f t="shared" si="30"/>
        <v>1</v>
      </c>
    </row>
    <row r="252" spans="1:43" hidden="1" x14ac:dyDescent="0.3">
      <c r="A252" s="324" t="str">
        <f>SUBSTITUTE('Daļu izvēle'!A247,"0","")</f>
        <v/>
      </c>
      <c r="B252" s="365">
        <f>'Daļu izvēle'!B247</f>
        <v>239</v>
      </c>
      <c r="C252" s="365" t="str">
        <f>'Daļu izvēle'!C247</f>
        <v>Ziemeļkurzeme</v>
      </c>
      <c r="D252" s="366" t="str">
        <f>'Daļu izvēle'!D247</f>
        <v>Rindas</v>
      </c>
      <c r="E252" s="511">
        <f>'Daļu izvēle'!AI247</f>
        <v>0</v>
      </c>
      <c r="F252" s="511">
        <f>'Daļu izvēle'!AJ247</f>
        <v>0</v>
      </c>
      <c r="G252" s="131">
        <f>'Daļu izvēle'!AK247</f>
        <v>0</v>
      </c>
      <c r="H252" s="132">
        <f>'Daļu izvēle'!AL247</f>
        <v>0</v>
      </c>
      <c r="I252" s="343"/>
      <c r="J252" s="509">
        <f t="shared" si="25"/>
        <v>0</v>
      </c>
      <c r="K252" s="124" t="str">
        <f>IF($AO252,IF(AND($I252&lt;&gt;"",$I252&lt;&gt;0),ROUND(ROUND($I252,3)*Cenas!$B$50*Cenas!B$55,2),0),"")</f>
        <v/>
      </c>
      <c r="L252" s="124" t="str">
        <f>IF($AO252,IF(AND($I252&lt;&gt;"",$I252&lt;&gt;0),ROUND(ROUND($I252,3)*Cenas!$B$50*Cenas!C$55,2),0),"")</f>
        <v/>
      </c>
      <c r="M252" s="124" t="str">
        <f>IF($AO252,IF(AND($I252&lt;&gt;"",$I252&lt;&gt;0),ROUND(ROUND($I252,3)*Cenas!$B$50*Cenas!D$55,2),0),"")</f>
        <v/>
      </c>
      <c r="N252" s="124" t="str">
        <f>IF($AO252,IF(AND($I252&lt;&gt;"",$I252&lt;&gt;0),ROUND(ROUND($I252,3)*Cenas!$B$50*Cenas!E$55,2),0),"")</f>
        <v/>
      </c>
      <c r="O252" s="124" t="str">
        <f>IF($AO252,IF(AND($I252&lt;&gt;"",$I252&lt;&gt;0),ROUND(ROUND($I252,3)*Cenas!$B$50*Cenas!F$55,2),0),"")</f>
        <v/>
      </c>
      <c r="P252" s="124" t="str">
        <f>IF($AO252,IF(AND($I252&lt;&gt;"",$I252&lt;&gt;0),ROUND(ROUND($I252,3)*Cenas!$B$50*Cenas!G$55,2),0),"")</f>
        <v/>
      </c>
      <c r="Q252" s="124" t="str">
        <f>IF($AO252,IF(AND($I252&lt;&gt;"",$I252&lt;&gt;0),ROUND(ROUND($I252,3)*Cenas!$B$50*Cenas!H$55,2),0),"")</f>
        <v/>
      </c>
      <c r="R252" s="124" t="str">
        <f>IF($AO252,IF(AND($I252&lt;&gt;"",$I252&lt;&gt;0),ROUND(ROUND($I252,3)*Cenas!$B$50*Cenas!I$55,2),0),"")</f>
        <v/>
      </c>
      <c r="S252" s="124" t="str">
        <f>IF($AO252,IF(AND($I252&lt;&gt;"",$I252&lt;&gt;0),ROUND(ROUND($I252,3)*Cenas!$B$50*Cenas!J$55,2),0),"")</f>
        <v/>
      </c>
      <c r="T252" s="124" t="str">
        <f>IF($AO252,IF(AND($I252&lt;&gt;"",$I252&lt;&gt;0),ROUND(ROUND($I252,3)*Cenas!$B$50*Cenas!K$55,2),0),"")</f>
        <v/>
      </c>
      <c r="U252" s="124" t="str">
        <f>IF($AO252,IF(AND($I252&lt;&gt;"",$I252&lt;&gt;0),ROUND(ROUND($I252,3)*Cenas!$B$50*Cenas!L$55,2),0),"")</f>
        <v/>
      </c>
      <c r="V252" s="124" t="str">
        <f>IF($AO252,IF(AND($I252&lt;&gt;"",$I252&lt;&gt;0),ROUND(ROUND($I252,3)*Cenas!$B$50*Cenas!M$55,2),0),"")</f>
        <v/>
      </c>
      <c r="W252" s="124" t="str">
        <f>IF($AO252,IF(AND($I252&lt;&gt;"",$I252&lt;&gt;0),ROUND(ROUND($I252,3)*Cenas!$B$50*Cenas!N$55,2),0),"")</f>
        <v/>
      </c>
      <c r="X252" s="124" t="str">
        <f>IF($AO252,IF(AND($I252&lt;&gt;"",$I252&lt;&gt;0),ROUND(ROUND($I252,3)*Cenas!$B$50*Cenas!O$55,2),0),"")</f>
        <v/>
      </c>
      <c r="Y252" s="124" t="str">
        <f>IF($AO252,IF(AND($I252&lt;&gt;"",$I252&lt;&gt;0),ROUND(ROUND($I252,3)*Cenas!$B$50*Cenas!P$55,2),0),"")</f>
        <v/>
      </c>
      <c r="Z252" s="124" t="str">
        <f>IF($AO252,IF(AND($I252&lt;&gt;"",$I252&lt;&gt;0),ROUND(ROUND($I252,3)*Cenas!$B$50*Cenas!Q$55,2),0),"")</f>
        <v/>
      </c>
      <c r="AA252" s="124" t="str">
        <f>IF($AO252,IF(AND($I252&lt;&gt;"",$I252&lt;&gt;0),ROUND(ROUND($I252,3)*Cenas!$B$50*Cenas!R$55,2),0),"")</f>
        <v/>
      </c>
      <c r="AB252" s="124" t="str">
        <f>IF($AO252,IF(AND($I252&lt;&gt;"",$I252&lt;&gt;0),ROUND(ROUND($I252,3)*Cenas!$B$50*Cenas!S$55,2),0),"")</f>
        <v/>
      </c>
      <c r="AC252" s="124" t="str">
        <f>IF($AO252,IF(AND($I252&lt;&gt;"",$I252&lt;&gt;0),ROUND(ROUND($I252,3)*Cenas!$B$50*Cenas!T$55,2),0),"")</f>
        <v/>
      </c>
      <c r="AD252" s="124" t="str">
        <f>IF($AO252,IF(AND($I252&lt;&gt;"",$I252&lt;&gt;0),ROUND(ROUND($I252,3)*Cenas!$B$50*Cenas!U$55,2),0),"")</f>
        <v/>
      </c>
      <c r="AE252" s="124" t="str">
        <f>IF($AO252,IF(AND($I252&lt;&gt;"",$I252&lt;&gt;0),ROUND(ROUND($I252,3)*Cenas!$B$50*Cenas!V$55,2),0),"")</f>
        <v/>
      </c>
      <c r="AF252" s="147" t="str">
        <f>IF($AO252,IF(AND($I252&lt;&gt;"",$I252&lt;&gt;0),ROUND(ROUND($I252,3)*Cenas!$B$50*Cenas!W$55,2),0),"")</f>
        <v/>
      </c>
      <c r="AH252" t="b">
        <f t="shared" si="26"/>
        <v>1</v>
      </c>
      <c r="AI252" t="b">
        <f t="shared" si="27"/>
        <v>1</v>
      </c>
      <c r="AJ252" t="e">
        <f>OR(AND(AH252,AI252,#REF!&gt;=0.74*'Daļu izvēle'!J247),NOT(AL252))</f>
        <v>#REF!</v>
      </c>
      <c r="AK252" t="e">
        <f t="shared" si="28"/>
        <v>#REF!</v>
      </c>
      <c r="AL252" t="b">
        <f>AND($A252="x",NOT(ISBLANK('Daļu izvēle'!AI247)))</f>
        <v>0</v>
      </c>
      <c r="AM252" t="b">
        <f t="shared" si="24"/>
        <v>1</v>
      </c>
      <c r="AO252" s="56" t="b">
        <f>AND($A252="x",'Daļu izvēle'!AI247&lt;&gt;"",'Daļu izvēle'!AI247&lt;&gt;0)</f>
        <v>0</v>
      </c>
      <c r="AP252" s="56" t="b">
        <f t="shared" si="29"/>
        <v>0</v>
      </c>
      <c r="AQ252" s="56" t="b">
        <f t="shared" si="30"/>
        <v>1</v>
      </c>
    </row>
    <row r="253" spans="1:43" hidden="1" x14ac:dyDescent="0.3">
      <c r="A253" s="324" t="str">
        <f>SUBSTITUTE('Daļu izvēle'!A248,"0","")</f>
        <v/>
      </c>
      <c r="B253" s="365">
        <f>'Daļu izvēle'!B248</f>
        <v>240</v>
      </c>
      <c r="C253" s="365" t="str">
        <f>'Daļu izvēle'!C248</f>
        <v>Ziemeļkurzeme</v>
      </c>
      <c r="D253" s="366" t="str">
        <f>'Daļu izvēle'!D248</f>
        <v>Raķupes</v>
      </c>
      <c r="E253" s="511">
        <f>'Daļu izvēle'!AI248</f>
        <v>10</v>
      </c>
      <c r="F253" s="511">
        <f>'Daļu izvēle'!AJ248</f>
        <v>10</v>
      </c>
      <c r="G253" s="131">
        <f>'Daļu izvēle'!AK248</f>
        <v>0</v>
      </c>
      <c r="H253" s="132">
        <f>'Daļu izvēle'!AL248</f>
        <v>0</v>
      </c>
      <c r="I253" s="343"/>
      <c r="J253" s="509">
        <f t="shared" si="25"/>
        <v>0</v>
      </c>
      <c r="K253" s="124" t="str">
        <f>IF($AO253,IF(AND($I253&lt;&gt;"",$I253&lt;&gt;0),ROUND(ROUND($I253,3)*Cenas!$B$50*Cenas!B$55,2),0),"")</f>
        <v/>
      </c>
      <c r="L253" s="124" t="str">
        <f>IF($AO253,IF(AND($I253&lt;&gt;"",$I253&lt;&gt;0),ROUND(ROUND($I253,3)*Cenas!$B$50*Cenas!C$55,2),0),"")</f>
        <v/>
      </c>
      <c r="M253" s="124" t="str">
        <f>IF($AO253,IF(AND($I253&lt;&gt;"",$I253&lt;&gt;0),ROUND(ROUND($I253,3)*Cenas!$B$50*Cenas!D$55,2),0),"")</f>
        <v/>
      </c>
      <c r="N253" s="124" t="str">
        <f>IF($AO253,IF(AND($I253&lt;&gt;"",$I253&lt;&gt;0),ROUND(ROUND($I253,3)*Cenas!$B$50*Cenas!E$55,2),0),"")</f>
        <v/>
      </c>
      <c r="O253" s="124" t="str">
        <f>IF($AO253,IF(AND($I253&lt;&gt;"",$I253&lt;&gt;0),ROUND(ROUND($I253,3)*Cenas!$B$50*Cenas!F$55,2),0),"")</f>
        <v/>
      </c>
      <c r="P253" s="124" t="str">
        <f>IF($AO253,IF(AND($I253&lt;&gt;"",$I253&lt;&gt;0),ROUND(ROUND($I253,3)*Cenas!$B$50*Cenas!G$55,2),0),"")</f>
        <v/>
      </c>
      <c r="Q253" s="124" t="str">
        <f>IF($AO253,IF(AND($I253&lt;&gt;"",$I253&lt;&gt;0),ROUND(ROUND($I253,3)*Cenas!$B$50*Cenas!H$55,2),0),"")</f>
        <v/>
      </c>
      <c r="R253" s="124" t="str">
        <f>IF($AO253,IF(AND($I253&lt;&gt;"",$I253&lt;&gt;0),ROUND(ROUND($I253,3)*Cenas!$B$50*Cenas!I$55,2),0),"")</f>
        <v/>
      </c>
      <c r="S253" s="124" t="str">
        <f>IF($AO253,IF(AND($I253&lt;&gt;"",$I253&lt;&gt;0),ROUND(ROUND($I253,3)*Cenas!$B$50*Cenas!J$55,2),0),"")</f>
        <v/>
      </c>
      <c r="T253" s="124" t="str">
        <f>IF($AO253,IF(AND($I253&lt;&gt;"",$I253&lt;&gt;0),ROUND(ROUND($I253,3)*Cenas!$B$50*Cenas!K$55,2),0),"")</f>
        <v/>
      </c>
      <c r="U253" s="124" t="str">
        <f>IF($AO253,IF(AND($I253&lt;&gt;"",$I253&lt;&gt;0),ROUND(ROUND($I253,3)*Cenas!$B$50*Cenas!L$55,2),0),"")</f>
        <v/>
      </c>
      <c r="V253" s="124" t="str">
        <f>IF($AO253,IF(AND($I253&lt;&gt;"",$I253&lt;&gt;0),ROUND(ROUND($I253,3)*Cenas!$B$50*Cenas!M$55,2),0),"")</f>
        <v/>
      </c>
      <c r="W253" s="124" t="str">
        <f>IF($AO253,IF(AND($I253&lt;&gt;"",$I253&lt;&gt;0),ROUND(ROUND($I253,3)*Cenas!$B$50*Cenas!N$55,2),0),"")</f>
        <v/>
      </c>
      <c r="X253" s="124" t="str">
        <f>IF($AO253,IF(AND($I253&lt;&gt;"",$I253&lt;&gt;0),ROUND(ROUND($I253,3)*Cenas!$B$50*Cenas!O$55,2),0),"")</f>
        <v/>
      </c>
      <c r="Y253" s="124" t="str">
        <f>IF($AO253,IF(AND($I253&lt;&gt;"",$I253&lt;&gt;0),ROUND(ROUND($I253,3)*Cenas!$B$50*Cenas!P$55,2),0),"")</f>
        <v/>
      </c>
      <c r="Z253" s="124" t="str">
        <f>IF($AO253,IF(AND($I253&lt;&gt;"",$I253&lt;&gt;0),ROUND(ROUND($I253,3)*Cenas!$B$50*Cenas!Q$55,2),0),"")</f>
        <v/>
      </c>
      <c r="AA253" s="124" t="str">
        <f>IF($AO253,IF(AND($I253&lt;&gt;"",$I253&lt;&gt;0),ROUND(ROUND($I253,3)*Cenas!$B$50*Cenas!R$55,2),0),"")</f>
        <v/>
      </c>
      <c r="AB253" s="124" t="str">
        <f>IF($AO253,IF(AND($I253&lt;&gt;"",$I253&lt;&gt;0),ROUND(ROUND($I253,3)*Cenas!$B$50*Cenas!S$55,2),0),"")</f>
        <v/>
      </c>
      <c r="AC253" s="124" t="str">
        <f>IF($AO253,IF(AND($I253&lt;&gt;"",$I253&lt;&gt;0),ROUND(ROUND($I253,3)*Cenas!$B$50*Cenas!T$55,2),0),"")</f>
        <v/>
      </c>
      <c r="AD253" s="124" t="str">
        <f>IF($AO253,IF(AND($I253&lt;&gt;"",$I253&lt;&gt;0),ROUND(ROUND($I253,3)*Cenas!$B$50*Cenas!U$55,2),0),"")</f>
        <v/>
      </c>
      <c r="AE253" s="124" t="str">
        <f>IF($AO253,IF(AND($I253&lt;&gt;"",$I253&lt;&gt;0),ROUND(ROUND($I253,3)*Cenas!$B$50*Cenas!V$55,2),0),"")</f>
        <v/>
      </c>
      <c r="AF253" s="147" t="str">
        <f>IF($AO253,IF(AND($I253&lt;&gt;"",$I253&lt;&gt;0),ROUND(ROUND($I253,3)*Cenas!$B$50*Cenas!W$55,2),0),"")</f>
        <v/>
      </c>
      <c r="AH253" t="b">
        <f t="shared" si="26"/>
        <v>1</v>
      </c>
      <c r="AI253" t="b">
        <f t="shared" si="27"/>
        <v>1</v>
      </c>
      <c r="AJ253" t="e">
        <f>OR(AND(AH253,AI253,#REF!&gt;=0.74*'Daļu izvēle'!J248),NOT(AL253))</f>
        <v>#REF!</v>
      </c>
      <c r="AK253" t="e">
        <f t="shared" si="28"/>
        <v>#REF!</v>
      </c>
      <c r="AL253" t="b">
        <f>AND($A253="x",NOT(ISBLANK('Daļu izvēle'!AI248)))</f>
        <v>0</v>
      </c>
      <c r="AM253" t="b">
        <f t="shared" si="24"/>
        <v>1</v>
      </c>
      <c r="AO253" s="56" t="b">
        <f>AND($A253="x",'Daļu izvēle'!AI248&lt;&gt;"",'Daļu izvēle'!AI248&lt;&gt;0)</f>
        <v>0</v>
      </c>
      <c r="AP253" s="56" t="b">
        <f t="shared" si="29"/>
        <v>0</v>
      </c>
      <c r="AQ253" s="56" t="b">
        <f t="shared" si="30"/>
        <v>1</v>
      </c>
    </row>
    <row r="254" spans="1:43" hidden="1" x14ac:dyDescent="0.3">
      <c r="A254" s="324" t="str">
        <f>SUBSTITUTE('Daļu izvēle'!A249,"0","")</f>
        <v/>
      </c>
      <c r="B254" s="365">
        <f>'Daļu izvēle'!B249</f>
        <v>241</v>
      </c>
      <c r="C254" s="365" t="str">
        <f>'Daļu izvēle'!C249</f>
        <v>Ziemeļkurzeme</v>
      </c>
      <c r="D254" s="366" t="str">
        <f>'Daļu izvēle'!D249</f>
        <v>Raķupes</v>
      </c>
      <c r="E254" s="511">
        <f>'Daļu izvēle'!AI249</f>
        <v>10</v>
      </c>
      <c r="F254" s="511">
        <f>'Daļu izvēle'!AJ249</f>
        <v>10</v>
      </c>
      <c r="G254" s="131">
        <f>'Daļu izvēle'!AK249</f>
        <v>0</v>
      </c>
      <c r="H254" s="132">
        <f>'Daļu izvēle'!AL249</f>
        <v>0</v>
      </c>
      <c r="I254" s="343"/>
      <c r="J254" s="509">
        <f t="shared" si="25"/>
        <v>0</v>
      </c>
      <c r="K254" s="124" t="str">
        <f>IF($AO254,IF(AND($I254&lt;&gt;"",$I254&lt;&gt;0),ROUND(ROUND($I254,3)*Cenas!$B$50*Cenas!B$55,2),0),"")</f>
        <v/>
      </c>
      <c r="L254" s="124" t="str">
        <f>IF($AO254,IF(AND($I254&lt;&gt;"",$I254&lt;&gt;0),ROUND(ROUND($I254,3)*Cenas!$B$50*Cenas!C$55,2),0),"")</f>
        <v/>
      </c>
      <c r="M254" s="124" t="str">
        <f>IF($AO254,IF(AND($I254&lt;&gt;"",$I254&lt;&gt;0),ROUND(ROUND($I254,3)*Cenas!$B$50*Cenas!D$55,2),0),"")</f>
        <v/>
      </c>
      <c r="N254" s="124" t="str">
        <f>IF($AO254,IF(AND($I254&lt;&gt;"",$I254&lt;&gt;0),ROUND(ROUND($I254,3)*Cenas!$B$50*Cenas!E$55,2),0),"")</f>
        <v/>
      </c>
      <c r="O254" s="124" t="str">
        <f>IF($AO254,IF(AND($I254&lt;&gt;"",$I254&lt;&gt;0),ROUND(ROUND($I254,3)*Cenas!$B$50*Cenas!F$55,2),0),"")</f>
        <v/>
      </c>
      <c r="P254" s="124" t="str">
        <f>IF($AO254,IF(AND($I254&lt;&gt;"",$I254&lt;&gt;0),ROUND(ROUND($I254,3)*Cenas!$B$50*Cenas!G$55,2),0),"")</f>
        <v/>
      </c>
      <c r="Q254" s="124" t="str">
        <f>IF($AO254,IF(AND($I254&lt;&gt;"",$I254&lt;&gt;0),ROUND(ROUND($I254,3)*Cenas!$B$50*Cenas!H$55,2),0),"")</f>
        <v/>
      </c>
      <c r="R254" s="124" t="str">
        <f>IF($AO254,IF(AND($I254&lt;&gt;"",$I254&lt;&gt;0),ROUND(ROUND($I254,3)*Cenas!$B$50*Cenas!I$55,2),0),"")</f>
        <v/>
      </c>
      <c r="S254" s="124" t="str">
        <f>IF($AO254,IF(AND($I254&lt;&gt;"",$I254&lt;&gt;0),ROUND(ROUND($I254,3)*Cenas!$B$50*Cenas!J$55,2),0),"")</f>
        <v/>
      </c>
      <c r="T254" s="124" t="str">
        <f>IF($AO254,IF(AND($I254&lt;&gt;"",$I254&lt;&gt;0),ROUND(ROUND($I254,3)*Cenas!$B$50*Cenas!K$55,2),0),"")</f>
        <v/>
      </c>
      <c r="U254" s="124" t="str">
        <f>IF($AO254,IF(AND($I254&lt;&gt;"",$I254&lt;&gt;0),ROUND(ROUND($I254,3)*Cenas!$B$50*Cenas!L$55,2),0),"")</f>
        <v/>
      </c>
      <c r="V254" s="124" t="str">
        <f>IF($AO254,IF(AND($I254&lt;&gt;"",$I254&lt;&gt;0),ROUND(ROUND($I254,3)*Cenas!$B$50*Cenas!M$55,2),0),"")</f>
        <v/>
      </c>
      <c r="W254" s="124" t="str">
        <f>IF($AO254,IF(AND($I254&lt;&gt;"",$I254&lt;&gt;0),ROUND(ROUND($I254,3)*Cenas!$B$50*Cenas!N$55,2),0),"")</f>
        <v/>
      </c>
      <c r="X254" s="124" t="str">
        <f>IF($AO254,IF(AND($I254&lt;&gt;"",$I254&lt;&gt;0),ROUND(ROUND($I254,3)*Cenas!$B$50*Cenas!O$55,2),0),"")</f>
        <v/>
      </c>
      <c r="Y254" s="124" t="str">
        <f>IF($AO254,IF(AND($I254&lt;&gt;"",$I254&lt;&gt;0),ROUND(ROUND($I254,3)*Cenas!$B$50*Cenas!P$55,2),0),"")</f>
        <v/>
      </c>
      <c r="Z254" s="124" t="str">
        <f>IF($AO254,IF(AND($I254&lt;&gt;"",$I254&lt;&gt;0),ROUND(ROUND($I254,3)*Cenas!$B$50*Cenas!Q$55,2),0),"")</f>
        <v/>
      </c>
      <c r="AA254" s="124" t="str">
        <f>IF($AO254,IF(AND($I254&lt;&gt;"",$I254&lt;&gt;0),ROUND(ROUND($I254,3)*Cenas!$B$50*Cenas!R$55,2),0),"")</f>
        <v/>
      </c>
      <c r="AB254" s="124" t="str">
        <f>IF($AO254,IF(AND($I254&lt;&gt;"",$I254&lt;&gt;0),ROUND(ROUND($I254,3)*Cenas!$B$50*Cenas!S$55,2),0),"")</f>
        <v/>
      </c>
      <c r="AC254" s="124" t="str">
        <f>IF($AO254,IF(AND($I254&lt;&gt;"",$I254&lt;&gt;0),ROUND(ROUND($I254,3)*Cenas!$B$50*Cenas!T$55,2),0),"")</f>
        <v/>
      </c>
      <c r="AD254" s="124" t="str">
        <f>IF($AO254,IF(AND($I254&lt;&gt;"",$I254&lt;&gt;0),ROUND(ROUND($I254,3)*Cenas!$B$50*Cenas!U$55,2),0),"")</f>
        <v/>
      </c>
      <c r="AE254" s="124" t="str">
        <f>IF($AO254,IF(AND($I254&lt;&gt;"",$I254&lt;&gt;0),ROUND(ROUND($I254,3)*Cenas!$B$50*Cenas!V$55,2),0),"")</f>
        <v/>
      </c>
      <c r="AF254" s="147" t="str">
        <f>IF($AO254,IF(AND($I254&lt;&gt;"",$I254&lt;&gt;0),ROUND(ROUND($I254,3)*Cenas!$B$50*Cenas!W$55,2),0),"")</f>
        <v/>
      </c>
      <c r="AH254" t="b">
        <f t="shared" si="26"/>
        <v>1</v>
      </c>
      <c r="AI254" t="b">
        <f t="shared" si="27"/>
        <v>1</v>
      </c>
      <c r="AJ254" t="e">
        <f>OR(AND(AH254,AI254,#REF!&gt;=0.74*'Daļu izvēle'!J249),NOT(AL254))</f>
        <v>#REF!</v>
      </c>
      <c r="AK254" t="e">
        <f t="shared" si="28"/>
        <v>#REF!</v>
      </c>
      <c r="AL254" t="b">
        <f>AND($A254="x",NOT(ISBLANK('Daļu izvēle'!AI249)))</f>
        <v>0</v>
      </c>
      <c r="AM254" t="b">
        <f t="shared" si="24"/>
        <v>1</v>
      </c>
      <c r="AO254" s="56" t="b">
        <f>AND($A254="x",'Daļu izvēle'!AI249&lt;&gt;"",'Daļu izvēle'!AI249&lt;&gt;0)</f>
        <v>0</v>
      </c>
      <c r="AP254" s="56" t="b">
        <f t="shared" si="29"/>
        <v>0</v>
      </c>
      <c r="AQ254" s="56" t="b">
        <f t="shared" si="30"/>
        <v>1</v>
      </c>
    </row>
    <row r="255" spans="1:43" hidden="1" x14ac:dyDescent="0.3">
      <c r="A255" s="324" t="str">
        <f>SUBSTITUTE('Daļu izvēle'!A250,"0","")</f>
        <v/>
      </c>
      <c r="B255" s="365">
        <f>'Daļu izvēle'!B250</f>
        <v>242</v>
      </c>
      <c r="C255" s="365" t="str">
        <f>'Daļu izvēle'!C250</f>
        <v>Ziemeļkurzeme</v>
      </c>
      <c r="D255" s="366" t="str">
        <f>'Daļu izvēle'!D250</f>
        <v>Raķupes</v>
      </c>
      <c r="E255" s="511">
        <f>'Daļu izvēle'!AI250</f>
        <v>0</v>
      </c>
      <c r="F255" s="511">
        <f>'Daļu izvēle'!AJ250</f>
        <v>0</v>
      </c>
      <c r="G255" s="131">
        <f>'Daļu izvēle'!AK250</f>
        <v>0</v>
      </c>
      <c r="H255" s="132">
        <f>'Daļu izvēle'!AL250</f>
        <v>0</v>
      </c>
      <c r="I255" s="343"/>
      <c r="J255" s="509">
        <f t="shared" si="25"/>
        <v>0</v>
      </c>
      <c r="K255" s="124" t="str">
        <f>IF($AO255,IF(AND($I255&lt;&gt;"",$I255&lt;&gt;0),ROUND(ROUND($I255,3)*Cenas!$B$50*Cenas!B$55,2),0),"")</f>
        <v/>
      </c>
      <c r="L255" s="124" t="str">
        <f>IF($AO255,IF(AND($I255&lt;&gt;"",$I255&lt;&gt;0),ROUND(ROUND($I255,3)*Cenas!$B$50*Cenas!C$55,2),0),"")</f>
        <v/>
      </c>
      <c r="M255" s="124" t="str">
        <f>IF($AO255,IF(AND($I255&lt;&gt;"",$I255&lt;&gt;0),ROUND(ROUND($I255,3)*Cenas!$B$50*Cenas!D$55,2),0),"")</f>
        <v/>
      </c>
      <c r="N255" s="124" t="str">
        <f>IF($AO255,IF(AND($I255&lt;&gt;"",$I255&lt;&gt;0),ROUND(ROUND($I255,3)*Cenas!$B$50*Cenas!E$55,2),0),"")</f>
        <v/>
      </c>
      <c r="O255" s="124" t="str">
        <f>IF($AO255,IF(AND($I255&lt;&gt;"",$I255&lt;&gt;0),ROUND(ROUND($I255,3)*Cenas!$B$50*Cenas!F$55,2),0),"")</f>
        <v/>
      </c>
      <c r="P255" s="124" t="str">
        <f>IF($AO255,IF(AND($I255&lt;&gt;"",$I255&lt;&gt;0),ROUND(ROUND($I255,3)*Cenas!$B$50*Cenas!G$55,2),0),"")</f>
        <v/>
      </c>
      <c r="Q255" s="124" t="str">
        <f>IF($AO255,IF(AND($I255&lt;&gt;"",$I255&lt;&gt;0),ROUND(ROUND($I255,3)*Cenas!$B$50*Cenas!H$55,2),0),"")</f>
        <v/>
      </c>
      <c r="R255" s="124" t="str">
        <f>IF($AO255,IF(AND($I255&lt;&gt;"",$I255&lt;&gt;0),ROUND(ROUND($I255,3)*Cenas!$B$50*Cenas!I$55,2),0),"")</f>
        <v/>
      </c>
      <c r="S255" s="124" t="str">
        <f>IF($AO255,IF(AND($I255&lt;&gt;"",$I255&lt;&gt;0),ROUND(ROUND($I255,3)*Cenas!$B$50*Cenas!J$55,2),0),"")</f>
        <v/>
      </c>
      <c r="T255" s="124" t="str">
        <f>IF($AO255,IF(AND($I255&lt;&gt;"",$I255&lt;&gt;0),ROUND(ROUND($I255,3)*Cenas!$B$50*Cenas!K$55,2),0),"")</f>
        <v/>
      </c>
      <c r="U255" s="124" t="str">
        <f>IF($AO255,IF(AND($I255&lt;&gt;"",$I255&lt;&gt;0),ROUND(ROUND($I255,3)*Cenas!$B$50*Cenas!L$55,2),0),"")</f>
        <v/>
      </c>
      <c r="V255" s="124" t="str">
        <f>IF($AO255,IF(AND($I255&lt;&gt;"",$I255&lt;&gt;0),ROUND(ROUND($I255,3)*Cenas!$B$50*Cenas!M$55,2),0),"")</f>
        <v/>
      </c>
      <c r="W255" s="124" t="str">
        <f>IF($AO255,IF(AND($I255&lt;&gt;"",$I255&lt;&gt;0),ROUND(ROUND($I255,3)*Cenas!$B$50*Cenas!N$55,2),0),"")</f>
        <v/>
      </c>
      <c r="X255" s="124" t="str">
        <f>IF($AO255,IF(AND($I255&lt;&gt;"",$I255&lt;&gt;0),ROUND(ROUND($I255,3)*Cenas!$B$50*Cenas!O$55,2),0),"")</f>
        <v/>
      </c>
      <c r="Y255" s="124" t="str">
        <f>IF($AO255,IF(AND($I255&lt;&gt;"",$I255&lt;&gt;0),ROUND(ROUND($I255,3)*Cenas!$B$50*Cenas!P$55,2),0),"")</f>
        <v/>
      </c>
      <c r="Z255" s="124" t="str">
        <f>IF($AO255,IF(AND($I255&lt;&gt;"",$I255&lt;&gt;0),ROUND(ROUND($I255,3)*Cenas!$B$50*Cenas!Q$55,2),0),"")</f>
        <v/>
      </c>
      <c r="AA255" s="124" t="str">
        <f>IF($AO255,IF(AND($I255&lt;&gt;"",$I255&lt;&gt;0),ROUND(ROUND($I255,3)*Cenas!$B$50*Cenas!R$55,2),0),"")</f>
        <v/>
      </c>
      <c r="AB255" s="124" t="str">
        <f>IF($AO255,IF(AND($I255&lt;&gt;"",$I255&lt;&gt;0),ROUND(ROUND($I255,3)*Cenas!$B$50*Cenas!S$55,2),0),"")</f>
        <v/>
      </c>
      <c r="AC255" s="124" t="str">
        <f>IF($AO255,IF(AND($I255&lt;&gt;"",$I255&lt;&gt;0),ROUND(ROUND($I255,3)*Cenas!$B$50*Cenas!T$55,2),0),"")</f>
        <v/>
      </c>
      <c r="AD255" s="124" t="str">
        <f>IF($AO255,IF(AND($I255&lt;&gt;"",$I255&lt;&gt;0),ROUND(ROUND($I255,3)*Cenas!$B$50*Cenas!U$55,2),0),"")</f>
        <v/>
      </c>
      <c r="AE255" s="124" t="str">
        <f>IF($AO255,IF(AND($I255&lt;&gt;"",$I255&lt;&gt;0),ROUND(ROUND($I255,3)*Cenas!$B$50*Cenas!V$55,2),0),"")</f>
        <v/>
      </c>
      <c r="AF255" s="147" t="str">
        <f>IF($AO255,IF(AND($I255&lt;&gt;"",$I255&lt;&gt;0),ROUND(ROUND($I255,3)*Cenas!$B$50*Cenas!W$55,2),0),"")</f>
        <v/>
      </c>
      <c r="AH255" t="b">
        <f t="shared" si="26"/>
        <v>1</v>
      </c>
      <c r="AI255" t="b">
        <f t="shared" si="27"/>
        <v>1</v>
      </c>
      <c r="AJ255" t="e">
        <f>OR(AND(AH255,AI255,#REF!&gt;=0.74*'Daļu izvēle'!J250),NOT(AL255))</f>
        <v>#REF!</v>
      </c>
      <c r="AK255" t="e">
        <f t="shared" si="28"/>
        <v>#REF!</v>
      </c>
      <c r="AL255" t="b">
        <f>AND($A255="x",NOT(ISBLANK('Daļu izvēle'!AI250)))</f>
        <v>0</v>
      </c>
      <c r="AM255" t="b">
        <f t="shared" si="24"/>
        <v>1</v>
      </c>
      <c r="AO255" s="56" t="b">
        <f>AND($A255="x",'Daļu izvēle'!AI250&lt;&gt;"",'Daļu izvēle'!AI250&lt;&gt;0)</f>
        <v>0</v>
      </c>
      <c r="AP255" s="56" t="b">
        <f t="shared" si="29"/>
        <v>0</v>
      </c>
      <c r="AQ255" s="56" t="b">
        <f t="shared" si="30"/>
        <v>1</v>
      </c>
    </row>
    <row r="256" spans="1:43" hidden="1" x14ac:dyDescent="0.3">
      <c r="A256" s="324" t="str">
        <f>SUBSTITUTE('Daļu izvēle'!A251,"0","")</f>
        <v/>
      </c>
      <c r="B256" s="365">
        <f>'Daļu izvēle'!B251</f>
        <v>243</v>
      </c>
      <c r="C256" s="365" t="str">
        <f>'Daļu izvēle'!C251</f>
        <v>Ziemeļkurzeme</v>
      </c>
      <c r="D256" s="366" t="str">
        <f>'Daļu izvēle'!D251</f>
        <v>Raķupes</v>
      </c>
      <c r="E256" s="511">
        <f>'Daļu izvēle'!AI251</f>
        <v>0</v>
      </c>
      <c r="F256" s="511">
        <f>'Daļu izvēle'!AJ251</f>
        <v>0</v>
      </c>
      <c r="G256" s="131">
        <f>'Daļu izvēle'!AK251</f>
        <v>0</v>
      </c>
      <c r="H256" s="132">
        <f>'Daļu izvēle'!AL251</f>
        <v>0</v>
      </c>
      <c r="I256" s="343"/>
      <c r="J256" s="509">
        <f t="shared" si="25"/>
        <v>0</v>
      </c>
      <c r="K256" s="124" t="str">
        <f>IF($AO256,IF(AND($I256&lt;&gt;"",$I256&lt;&gt;0),ROUND(ROUND($I256,3)*Cenas!$B$50*Cenas!B$55,2),0),"")</f>
        <v/>
      </c>
      <c r="L256" s="124" t="str">
        <f>IF($AO256,IF(AND($I256&lt;&gt;"",$I256&lt;&gt;0),ROUND(ROUND($I256,3)*Cenas!$B$50*Cenas!C$55,2),0),"")</f>
        <v/>
      </c>
      <c r="M256" s="124" t="str">
        <f>IF($AO256,IF(AND($I256&lt;&gt;"",$I256&lt;&gt;0),ROUND(ROUND($I256,3)*Cenas!$B$50*Cenas!D$55,2),0),"")</f>
        <v/>
      </c>
      <c r="N256" s="124" t="str">
        <f>IF($AO256,IF(AND($I256&lt;&gt;"",$I256&lt;&gt;0),ROUND(ROUND($I256,3)*Cenas!$B$50*Cenas!E$55,2),0),"")</f>
        <v/>
      </c>
      <c r="O256" s="124" t="str">
        <f>IF($AO256,IF(AND($I256&lt;&gt;"",$I256&lt;&gt;0),ROUND(ROUND($I256,3)*Cenas!$B$50*Cenas!F$55,2),0),"")</f>
        <v/>
      </c>
      <c r="P256" s="124" t="str">
        <f>IF($AO256,IF(AND($I256&lt;&gt;"",$I256&lt;&gt;0),ROUND(ROUND($I256,3)*Cenas!$B$50*Cenas!G$55,2),0),"")</f>
        <v/>
      </c>
      <c r="Q256" s="124" t="str">
        <f>IF($AO256,IF(AND($I256&lt;&gt;"",$I256&lt;&gt;0),ROUND(ROUND($I256,3)*Cenas!$B$50*Cenas!H$55,2),0),"")</f>
        <v/>
      </c>
      <c r="R256" s="124" t="str">
        <f>IF($AO256,IF(AND($I256&lt;&gt;"",$I256&lt;&gt;0),ROUND(ROUND($I256,3)*Cenas!$B$50*Cenas!I$55,2),0),"")</f>
        <v/>
      </c>
      <c r="S256" s="124" t="str">
        <f>IF($AO256,IF(AND($I256&lt;&gt;"",$I256&lt;&gt;0),ROUND(ROUND($I256,3)*Cenas!$B$50*Cenas!J$55,2),0),"")</f>
        <v/>
      </c>
      <c r="T256" s="124" t="str">
        <f>IF($AO256,IF(AND($I256&lt;&gt;"",$I256&lt;&gt;0),ROUND(ROUND($I256,3)*Cenas!$B$50*Cenas!K$55,2),0),"")</f>
        <v/>
      </c>
      <c r="U256" s="124" t="str">
        <f>IF($AO256,IF(AND($I256&lt;&gt;"",$I256&lt;&gt;0),ROUND(ROUND($I256,3)*Cenas!$B$50*Cenas!L$55,2),0),"")</f>
        <v/>
      </c>
      <c r="V256" s="124" t="str">
        <f>IF($AO256,IF(AND($I256&lt;&gt;"",$I256&lt;&gt;0),ROUND(ROUND($I256,3)*Cenas!$B$50*Cenas!M$55,2),0),"")</f>
        <v/>
      </c>
      <c r="W256" s="124" t="str">
        <f>IF($AO256,IF(AND($I256&lt;&gt;"",$I256&lt;&gt;0),ROUND(ROUND($I256,3)*Cenas!$B$50*Cenas!N$55,2),0),"")</f>
        <v/>
      </c>
      <c r="X256" s="124" t="str">
        <f>IF($AO256,IF(AND($I256&lt;&gt;"",$I256&lt;&gt;0),ROUND(ROUND($I256,3)*Cenas!$B$50*Cenas!O$55,2),0),"")</f>
        <v/>
      </c>
      <c r="Y256" s="124" t="str">
        <f>IF($AO256,IF(AND($I256&lt;&gt;"",$I256&lt;&gt;0),ROUND(ROUND($I256,3)*Cenas!$B$50*Cenas!P$55,2),0),"")</f>
        <v/>
      </c>
      <c r="Z256" s="124" t="str">
        <f>IF($AO256,IF(AND($I256&lt;&gt;"",$I256&lt;&gt;0),ROUND(ROUND($I256,3)*Cenas!$B$50*Cenas!Q$55,2),0),"")</f>
        <v/>
      </c>
      <c r="AA256" s="124" t="str">
        <f>IF($AO256,IF(AND($I256&lt;&gt;"",$I256&lt;&gt;0),ROUND(ROUND($I256,3)*Cenas!$B$50*Cenas!R$55,2),0),"")</f>
        <v/>
      </c>
      <c r="AB256" s="124" t="str">
        <f>IF($AO256,IF(AND($I256&lt;&gt;"",$I256&lt;&gt;0),ROUND(ROUND($I256,3)*Cenas!$B$50*Cenas!S$55,2),0),"")</f>
        <v/>
      </c>
      <c r="AC256" s="124" t="str">
        <f>IF($AO256,IF(AND($I256&lt;&gt;"",$I256&lt;&gt;0),ROUND(ROUND($I256,3)*Cenas!$B$50*Cenas!T$55,2),0),"")</f>
        <v/>
      </c>
      <c r="AD256" s="124" t="str">
        <f>IF($AO256,IF(AND($I256&lt;&gt;"",$I256&lt;&gt;0),ROUND(ROUND($I256,3)*Cenas!$B$50*Cenas!U$55,2),0),"")</f>
        <v/>
      </c>
      <c r="AE256" s="124" t="str">
        <f>IF($AO256,IF(AND($I256&lt;&gt;"",$I256&lt;&gt;0),ROUND(ROUND($I256,3)*Cenas!$B$50*Cenas!V$55,2),0),"")</f>
        <v/>
      </c>
      <c r="AF256" s="147" t="str">
        <f>IF($AO256,IF(AND($I256&lt;&gt;"",$I256&lt;&gt;0),ROUND(ROUND($I256,3)*Cenas!$B$50*Cenas!W$55,2),0),"")</f>
        <v/>
      </c>
      <c r="AH256" t="b">
        <f t="shared" si="26"/>
        <v>1</v>
      </c>
      <c r="AI256" t="b">
        <f t="shared" si="27"/>
        <v>1</v>
      </c>
      <c r="AJ256" t="e">
        <f>OR(AND(AH256,AI256,#REF!&gt;=0.74*'Daļu izvēle'!J251),NOT(AL256))</f>
        <v>#REF!</v>
      </c>
      <c r="AK256" t="e">
        <f t="shared" si="28"/>
        <v>#REF!</v>
      </c>
      <c r="AL256" t="b">
        <f>AND($A256="x",NOT(ISBLANK('Daļu izvēle'!AI251)))</f>
        <v>0</v>
      </c>
      <c r="AM256" t="b">
        <f t="shared" si="24"/>
        <v>1</v>
      </c>
      <c r="AO256" s="56" t="b">
        <f>AND($A256="x",'Daļu izvēle'!AI251&lt;&gt;"",'Daļu izvēle'!AI251&lt;&gt;0)</f>
        <v>0</v>
      </c>
      <c r="AP256" s="56" t="b">
        <f t="shared" si="29"/>
        <v>0</v>
      </c>
      <c r="AQ256" s="56" t="b">
        <f t="shared" si="30"/>
        <v>1</v>
      </c>
    </row>
    <row r="257" spans="1:43" hidden="1" x14ac:dyDescent="0.3">
      <c r="A257" s="324" t="str">
        <f>SUBSTITUTE('Daļu izvēle'!A252,"0","")</f>
        <v/>
      </c>
      <c r="B257" s="365">
        <f>'Daļu izvēle'!B252</f>
        <v>244</v>
      </c>
      <c r="C257" s="365" t="str">
        <f>'Daļu izvēle'!C252</f>
        <v>Ziemeļkurzeme</v>
      </c>
      <c r="D257" s="366" t="str">
        <f>'Daļu izvēle'!D252</f>
        <v>Raķupes</v>
      </c>
      <c r="E257" s="511">
        <f>'Daļu izvēle'!AI252</f>
        <v>50</v>
      </c>
      <c r="F257" s="511">
        <f>'Daļu izvēle'!AJ252</f>
        <v>0</v>
      </c>
      <c r="G257" s="131">
        <f>'Daļu izvēle'!AK252</f>
        <v>0</v>
      </c>
      <c r="H257" s="132">
        <f>'Daļu izvēle'!AL252</f>
        <v>0</v>
      </c>
      <c r="I257" s="343"/>
      <c r="J257" s="509">
        <f t="shared" si="25"/>
        <v>0</v>
      </c>
      <c r="K257" s="124" t="str">
        <f>IF($AO257,IF(AND($I257&lt;&gt;"",$I257&lt;&gt;0),ROUND(ROUND($I257,3)*Cenas!$B$50*Cenas!B$55,2),0),"")</f>
        <v/>
      </c>
      <c r="L257" s="124" t="str">
        <f>IF($AO257,IF(AND($I257&lt;&gt;"",$I257&lt;&gt;0),ROUND(ROUND($I257,3)*Cenas!$B$50*Cenas!C$55,2),0),"")</f>
        <v/>
      </c>
      <c r="M257" s="124" t="str">
        <f>IF($AO257,IF(AND($I257&lt;&gt;"",$I257&lt;&gt;0),ROUND(ROUND($I257,3)*Cenas!$B$50*Cenas!D$55,2),0),"")</f>
        <v/>
      </c>
      <c r="N257" s="124" t="str">
        <f>IF($AO257,IF(AND($I257&lt;&gt;"",$I257&lt;&gt;0),ROUND(ROUND($I257,3)*Cenas!$B$50*Cenas!E$55,2),0),"")</f>
        <v/>
      </c>
      <c r="O257" s="124" t="str">
        <f>IF($AO257,IF(AND($I257&lt;&gt;"",$I257&lt;&gt;0),ROUND(ROUND($I257,3)*Cenas!$B$50*Cenas!F$55,2),0),"")</f>
        <v/>
      </c>
      <c r="P257" s="124" t="str">
        <f>IF($AO257,IF(AND($I257&lt;&gt;"",$I257&lt;&gt;0),ROUND(ROUND($I257,3)*Cenas!$B$50*Cenas!G$55,2),0),"")</f>
        <v/>
      </c>
      <c r="Q257" s="124" t="str">
        <f>IF($AO257,IF(AND($I257&lt;&gt;"",$I257&lt;&gt;0),ROUND(ROUND($I257,3)*Cenas!$B$50*Cenas!H$55,2),0),"")</f>
        <v/>
      </c>
      <c r="R257" s="124" t="str">
        <f>IF($AO257,IF(AND($I257&lt;&gt;"",$I257&lt;&gt;0),ROUND(ROUND($I257,3)*Cenas!$B$50*Cenas!I$55,2),0),"")</f>
        <v/>
      </c>
      <c r="S257" s="124" t="str">
        <f>IF($AO257,IF(AND($I257&lt;&gt;"",$I257&lt;&gt;0),ROUND(ROUND($I257,3)*Cenas!$B$50*Cenas!J$55,2),0),"")</f>
        <v/>
      </c>
      <c r="T257" s="124" t="str">
        <f>IF($AO257,IF(AND($I257&lt;&gt;"",$I257&lt;&gt;0),ROUND(ROUND($I257,3)*Cenas!$B$50*Cenas!K$55,2),0),"")</f>
        <v/>
      </c>
      <c r="U257" s="124" t="str">
        <f>IF($AO257,IF(AND($I257&lt;&gt;"",$I257&lt;&gt;0),ROUND(ROUND($I257,3)*Cenas!$B$50*Cenas!L$55,2),0),"")</f>
        <v/>
      </c>
      <c r="V257" s="124" t="str">
        <f>IF($AO257,IF(AND($I257&lt;&gt;"",$I257&lt;&gt;0),ROUND(ROUND($I257,3)*Cenas!$B$50*Cenas!M$55,2),0),"")</f>
        <v/>
      </c>
      <c r="W257" s="124" t="str">
        <f>IF($AO257,IF(AND($I257&lt;&gt;"",$I257&lt;&gt;0),ROUND(ROUND($I257,3)*Cenas!$B$50*Cenas!N$55,2),0),"")</f>
        <v/>
      </c>
      <c r="X257" s="124" t="str">
        <f>IF($AO257,IF(AND($I257&lt;&gt;"",$I257&lt;&gt;0),ROUND(ROUND($I257,3)*Cenas!$B$50*Cenas!O$55,2),0),"")</f>
        <v/>
      </c>
      <c r="Y257" s="124" t="str">
        <f>IF($AO257,IF(AND($I257&lt;&gt;"",$I257&lt;&gt;0),ROUND(ROUND($I257,3)*Cenas!$B$50*Cenas!P$55,2),0),"")</f>
        <v/>
      </c>
      <c r="Z257" s="124" t="str">
        <f>IF($AO257,IF(AND($I257&lt;&gt;"",$I257&lt;&gt;0),ROUND(ROUND($I257,3)*Cenas!$B$50*Cenas!Q$55,2),0),"")</f>
        <v/>
      </c>
      <c r="AA257" s="124" t="str">
        <f>IF($AO257,IF(AND($I257&lt;&gt;"",$I257&lt;&gt;0),ROUND(ROUND($I257,3)*Cenas!$B$50*Cenas!R$55,2),0),"")</f>
        <v/>
      </c>
      <c r="AB257" s="124" t="str">
        <f>IF($AO257,IF(AND($I257&lt;&gt;"",$I257&lt;&gt;0),ROUND(ROUND($I257,3)*Cenas!$B$50*Cenas!S$55,2),0),"")</f>
        <v/>
      </c>
      <c r="AC257" s="124" t="str">
        <f>IF($AO257,IF(AND($I257&lt;&gt;"",$I257&lt;&gt;0),ROUND(ROUND($I257,3)*Cenas!$B$50*Cenas!T$55,2),0),"")</f>
        <v/>
      </c>
      <c r="AD257" s="124" t="str">
        <f>IF($AO257,IF(AND($I257&lt;&gt;"",$I257&lt;&gt;0),ROUND(ROUND($I257,3)*Cenas!$B$50*Cenas!U$55,2),0),"")</f>
        <v/>
      </c>
      <c r="AE257" s="124" t="str">
        <f>IF($AO257,IF(AND($I257&lt;&gt;"",$I257&lt;&gt;0),ROUND(ROUND($I257,3)*Cenas!$B$50*Cenas!V$55,2),0),"")</f>
        <v/>
      </c>
      <c r="AF257" s="147" t="str">
        <f>IF($AO257,IF(AND($I257&lt;&gt;"",$I257&lt;&gt;0),ROUND(ROUND($I257,3)*Cenas!$B$50*Cenas!W$55,2),0),"")</f>
        <v/>
      </c>
      <c r="AH257" t="b">
        <f t="shared" si="26"/>
        <v>1</v>
      </c>
      <c r="AI257" t="b">
        <f t="shared" si="27"/>
        <v>1</v>
      </c>
      <c r="AJ257" t="e">
        <f>OR(AND(AH257,AI257,#REF!&gt;=0.74*'Daļu izvēle'!J252),NOT(AL257))</f>
        <v>#REF!</v>
      </c>
      <c r="AK257" t="e">
        <f t="shared" si="28"/>
        <v>#REF!</v>
      </c>
      <c r="AL257" t="b">
        <f>AND($A257="x",NOT(ISBLANK('Daļu izvēle'!AI252)))</f>
        <v>0</v>
      </c>
      <c r="AM257" t="b">
        <f t="shared" si="24"/>
        <v>1</v>
      </c>
      <c r="AO257" s="56" t="b">
        <f>AND($A257="x",'Daļu izvēle'!AI252&lt;&gt;"",'Daļu izvēle'!AI252&lt;&gt;0)</f>
        <v>0</v>
      </c>
      <c r="AP257" s="56" t="b">
        <f t="shared" si="29"/>
        <v>0</v>
      </c>
      <c r="AQ257" s="56" t="b">
        <f t="shared" si="30"/>
        <v>1</v>
      </c>
    </row>
    <row r="258" spans="1:43" hidden="1" x14ac:dyDescent="0.3">
      <c r="A258" s="324" t="str">
        <f>SUBSTITUTE('Daļu izvēle'!A253,"0","")</f>
        <v/>
      </c>
      <c r="B258" s="365">
        <f>'Daļu izvēle'!B253</f>
        <v>245</v>
      </c>
      <c r="C258" s="365" t="str">
        <f>'Daļu izvēle'!C253</f>
        <v>Ziemeļkurzeme</v>
      </c>
      <c r="D258" s="366" t="str">
        <f>'Daļu izvēle'!D253</f>
        <v>Raķupes</v>
      </c>
      <c r="E258" s="511">
        <f>'Daļu izvēle'!AI253</f>
        <v>0</v>
      </c>
      <c r="F258" s="511">
        <f>'Daļu izvēle'!AJ253</f>
        <v>0</v>
      </c>
      <c r="G258" s="131">
        <f>'Daļu izvēle'!AK253</f>
        <v>0</v>
      </c>
      <c r="H258" s="132">
        <f>'Daļu izvēle'!AL253</f>
        <v>0</v>
      </c>
      <c r="I258" s="343"/>
      <c r="J258" s="509">
        <f t="shared" si="25"/>
        <v>0</v>
      </c>
      <c r="K258" s="124" t="str">
        <f>IF($AO258,IF(AND($I258&lt;&gt;"",$I258&lt;&gt;0),ROUND(ROUND($I258,3)*Cenas!$B$50*Cenas!B$55,2),0),"")</f>
        <v/>
      </c>
      <c r="L258" s="124" t="str">
        <f>IF($AO258,IF(AND($I258&lt;&gt;"",$I258&lt;&gt;0),ROUND(ROUND($I258,3)*Cenas!$B$50*Cenas!C$55,2),0),"")</f>
        <v/>
      </c>
      <c r="M258" s="124" t="str">
        <f>IF($AO258,IF(AND($I258&lt;&gt;"",$I258&lt;&gt;0),ROUND(ROUND($I258,3)*Cenas!$B$50*Cenas!D$55,2),0),"")</f>
        <v/>
      </c>
      <c r="N258" s="124" t="str">
        <f>IF($AO258,IF(AND($I258&lt;&gt;"",$I258&lt;&gt;0),ROUND(ROUND($I258,3)*Cenas!$B$50*Cenas!E$55,2),0),"")</f>
        <v/>
      </c>
      <c r="O258" s="124" t="str">
        <f>IF($AO258,IF(AND($I258&lt;&gt;"",$I258&lt;&gt;0),ROUND(ROUND($I258,3)*Cenas!$B$50*Cenas!F$55,2),0),"")</f>
        <v/>
      </c>
      <c r="P258" s="124" t="str">
        <f>IF($AO258,IF(AND($I258&lt;&gt;"",$I258&lt;&gt;0),ROUND(ROUND($I258,3)*Cenas!$B$50*Cenas!G$55,2),0),"")</f>
        <v/>
      </c>
      <c r="Q258" s="124" t="str">
        <f>IF($AO258,IF(AND($I258&lt;&gt;"",$I258&lt;&gt;0),ROUND(ROUND($I258,3)*Cenas!$B$50*Cenas!H$55,2),0),"")</f>
        <v/>
      </c>
      <c r="R258" s="124" t="str">
        <f>IF($AO258,IF(AND($I258&lt;&gt;"",$I258&lt;&gt;0),ROUND(ROUND($I258,3)*Cenas!$B$50*Cenas!I$55,2),0),"")</f>
        <v/>
      </c>
      <c r="S258" s="124" t="str">
        <f>IF($AO258,IF(AND($I258&lt;&gt;"",$I258&lt;&gt;0),ROUND(ROUND($I258,3)*Cenas!$B$50*Cenas!J$55,2),0),"")</f>
        <v/>
      </c>
      <c r="T258" s="124" t="str">
        <f>IF($AO258,IF(AND($I258&lt;&gt;"",$I258&lt;&gt;0),ROUND(ROUND($I258,3)*Cenas!$B$50*Cenas!K$55,2),0),"")</f>
        <v/>
      </c>
      <c r="U258" s="124" t="str">
        <f>IF($AO258,IF(AND($I258&lt;&gt;"",$I258&lt;&gt;0),ROUND(ROUND($I258,3)*Cenas!$B$50*Cenas!L$55,2),0),"")</f>
        <v/>
      </c>
      <c r="V258" s="124" t="str">
        <f>IF($AO258,IF(AND($I258&lt;&gt;"",$I258&lt;&gt;0),ROUND(ROUND($I258,3)*Cenas!$B$50*Cenas!M$55,2),0),"")</f>
        <v/>
      </c>
      <c r="W258" s="124" t="str">
        <f>IF($AO258,IF(AND($I258&lt;&gt;"",$I258&lt;&gt;0),ROUND(ROUND($I258,3)*Cenas!$B$50*Cenas!N$55,2),0),"")</f>
        <v/>
      </c>
      <c r="X258" s="124" t="str">
        <f>IF($AO258,IF(AND($I258&lt;&gt;"",$I258&lt;&gt;0),ROUND(ROUND($I258,3)*Cenas!$B$50*Cenas!O$55,2),0),"")</f>
        <v/>
      </c>
      <c r="Y258" s="124" t="str">
        <f>IF($AO258,IF(AND($I258&lt;&gt;"",$I258&lt;&gt;0),ROUND(ROUND($I258,3)*Cenas!$B$50*Cenas!P$55,2),0),"")</f>
        <v/>
      </c>
      <c r="Z258" s="124" t="str">
        <f>IF($AO258,IF(AND($I258&lt;&gt;"",$I258&lt;&gt;0),ROUND(ROUND($I258,3)*Cenas!$B$50*Cenas!Q$55,2),0),"")</f>
        <v/>
      </c>
      <c r="AA258" s="124" t="str">
        <f>IF($AO258,IF(AND($I258&lt;&gt;"",$I258&lt;&gt;0),ROUND(ROUND($I258,3)*Cenas!$B$50*Cenas!R$55,2),0),"")</f>
        <v/>
      </c>
      <c r="AB258" s="124" t="str">
        <f>IF($AO258,IF(AND($I258&lt;&gt;"",$I258&lt;&gt;0),ROUND(ROUND($I258,3)*Cenas!$B$50*Cenas!S$55,2),0),"")</f>
        <v/>
      </c>
      <c r="AC258" s="124" t="str">
        <f>IF($AO258,IF(AND($I258&lt;&gt;"",$I258&lt;&gt;0),ROUND(ROUND($I258,3)*Cenas!$B$50*Cenas!T$55,2),0),"")</f>
        <v/>
      </c>
      <c r="AD258" s="124" t="str">
        <f>IF($AO258,IF(AND($I258&lt;&gt;"",$I258&lt;&gt;0),ROUND(ROUND($I258,3)*Cenas!$B$50*Cenas!U$55,2),0),"")</f>
        <v/>
      </c>
      <c r="AE258" s="124" t="str">
        <f>IF($AO258,IF(AND($I258&lt;&gt;"",$I258&lt;&gt;0),ROUND(ROUND($I258,3)*Cenas!$B$50*Cenas!V$55,2),0),"")</f>
        <v/>
      </c>
      <c r="AF258" s="147" t="str">
        <f>IF($AO258,IF(AND($I258&lt;&gt;"",$I258&lt;&gt;0),ROUND(ROUND($I258,3)*Cenas!$B$50*Cenas!W$55,2),0),"")</f>
        <v/>
      </c>
      <c r="AH258" t="b">
        <f t="shared" si="26"/>
        <v>1</v>
      </c>
      <c r="AI258" t="b">
        <f t="shared" si="27"/>
        <v>1</v>
      </c>
      <c r="AJ258" t="e">
        <f>OR(AND(AH258,AI258,#REF!&gt;=0.74*'Daļu izvēle'!J253),NOT(AL258))</f>
        <v>#REF!</v>
      </c>
      <c r="AK258" t="e">
        <f t="shared" si="28"/>
        <v>#REF!</v>
      </c>
      <c r="AL258" t="b">
        <f>AND($A258="x",NOT(ISBLANK('Daļu izvēle'!AI253)))</f>
        <v>0</v>
      </c>
      <c r="AM258" t="b">
        <f t="shared" si="24"/>
        <v>1</v>
      </c>
      <c r="AO258" s="56" t="b">
        <f>AND($A258="x",'Daļu izvēle'!AI253&lt;&gt;"",'Daļu izvēle'!AI253&lt;&gt;0)</f>
        <v>0</v>
      </c>
      <c r="AP258" s="56" t="b">
        <f t="shared" si="29"/>
        <v>0</v>
      </c>
      <c r="AQ258" s="56" t="b">
        <f t="shared" si="30"/>
        <v>1</v>
      </c>
    </row>
    <row r="259" spans="1:43" hidden="1" x14ac:dyDescent="0.3">
      <c r="A259" s="324" t="str">
        <f>SUBSTITUTE('Daļu izvēle'!A254,"0","")</f>
        <v/>
      </c>
      <c r="B259" s="365">
        <f>'Daļu izvēle'!B254</f>
        <v>246</v>
      </c>
      <c r="C259" s="365" t="str">
        <f>'Daļu izvēle'!C254</f>
        <v>Ziemeļkurzeme</v>
      </c>
      <c r="D259" s="366" t="str">
        <f>'Daļu izvēle'!D254</f>
        <v>Raķupes</v>
      </c>
      <c r="E259" s="511">
        <f>'Daļu izvēle'!AI254</f>
        <v>30</v>
      </c>
      <c r="F259" s="511">
        <f>'Daļu izvēle'!AJ254</f>
        <v>0</v>
      </c>
      <c r="G259" s="131">
        <f>'Daļu izvēle'!AK254</f>
        <v>0</v>
      </c>
      <c r="H259" s="132">
        <f>'Daļu izvēle'!AL254</f>
        <v>0</v>
      </c>
      <c r="I259" s="343"/>
      <c r="J259" s="509">
        <f t="shared" si="25"/>
        <v>0</v>
      </c>
      <c r="K259" s="124" t="str">
        <f>IF($AO259,IF(AND($I259&lt;&gt;"",$I259&lt;&gt;0),ROUND(ROUND($I259,3)*Cenas!$B$50*Cenas!B$55,2),0),"")</f>
        <v/>
      </c>
      <c r="L259" s="124" t="str">
        <f>IF($AO259,IF(AND($I259&lt;&gt;"",$I259&lt;&gt;0),ROUND(ROUND($I259,3)*Cenas!$B$50*Cenas!C$55,2),0),"")</f>
        <v/>
      </c>
      <c r="M259" s="124" t="str">
        <f>IF($AO259,IF(AND($I259&lt;&gt;"",$I259&lt;&gt;0),ROUND(ROUND($I259,3)*Cenas!$B$50*Cenas!D$55,2),0),"")</f>
        <v/>
      </c>
      <c r="N259" s="124" t="str">
        <f>IF($AO259,IF(AND($I259&lt;&gt;"",$I259&lt;&gt;0),ROUND(ROUND($I259,3)*Cenas!$B$50*Cenas!E$55,2),0),"")</f>
        <v/>
      </c>
      <c r="O259" s="124" t="str">
        <f>IF($AO259,IF(AND($I259&lt;&gt;"",$I259&lt;&gt;0),ROUND(ROUND($I259,3)*Cenas!$B$50*Cenas!F$55,2),0),"")</f>
        <v/>
      </c>
      <c r="P259" s="124" t="str">
        <f>IF($AO259,IF(AND($I259&lt;&gt;"",$I259&lt;&gt;0),ROUND(ROUND($I259,3)*Cenas!$B$50*Cenas!G$55,2),0),"")</f>
        <v/>
      </c>
      <c r="Q259" s="124" t="str">
        <f>IF($AO259,IF(AND($I259&lt;&gt;"",$I259&lt;&gt;0),ROUND(ROUND($I259,3)*Cenas!$B$50*Cenas!H$55,2),0),"")</f>
        <v/>
      </c>
      <c r="R259" s="124" t="str">
        <f>IF($AO259,IF(AND($I259&lt;&gt;"",$I259&lt;&gt;0),ROUND(ROUND($I259,3)*Cenas!$B$50*Cenas!I$55,2),0),"")</f>
        <v/>
      </c>
      <c r="S259" s="124" t="str">
        <f>IF($AO259,IF(AND($I259&lt;&gt;"",$I259&lt;&gt;0),ROUND(ROUND($I259,3)*Cenas!$B$50*Cenas!J$55,2),0),"")</f>
        <v/>
      </c>
      <c r="T259" s="124" t="str">
        <f>IF($AO259,IF(AND($I259&lt;&gt;"",$I259&lt;&gt;0),ROUND(ROUND($I259,3)*Cenas!$B$50*Cenas!K$55,2),0),"")</f>
        <v/>
      </c>
      <c r="U259" s="124" t="str">
        <f>IF($AO259,IF(AND($I259&lt;&gt;"",$I259&lt;&gt;0),ROUND(ROUND($I259,3)*Cenas!$B$50*Cenas!L$55,2),0),"")</f>
        <v/>
      </c>
      <c r="V259" s="124" t="str">
        <f>IF($AO259,IF(AND($I259&lt;&gt;"",$I259&lt;&gt;0),ROUND(ROUND($I259,3)*Cenas!$B$50*Cenas!M$55,2),0),"")</f>
        <v/>
      </c>
      <c r="W259" s="124" t="str">
        <f>IF($AO259,IF(AND($I259&lt;&gt;"",$I259&lt;&gt;0),ROUND(ROUND($I259,3)*Cenas!$B$50*Cenas!N$55,2),0),"")</f>
        <v/>
      </c>
      <c r="X259" s="124" t="str">
        <f>IF($AO259,IF(AND($I259&lt;&gt;"",$I259&lt;&gt;0),ROUND(ROUND($I259,3)*Cenas!$B$50*Cenas!O$55,2),0),"")</f>
        <v/>
      </c>
      <c r="Y259" s="124" t="str">
        <f>IF($AO259,IF(AND($I259&lt;&gt;"",$I259&lt;&gt;0),ROUND(ROUND($I259,3)*Cenas!$B$50*Cenas!P$55,2),0),"")</f>
        <v/>
      </c>
      <c r="Z259" s="124" t="str">
        <f>IF($AO259,IF(AND($I259&lt;&gt;"",$I259&lt;&gt;0),ROUND(ROUND($I259,3)*Cenas!$B$50*Cenas!Q$55,2),0),"")</f>
        <v/>
      </c>
      <c r="AA259" s="124" t="str">
        <f>IF($AO259,IF(AND($I259&lt;&gt;"",$I259&lt;&gt;0),ROUND(ROUND($I259,3)*Cenas!$B$50*Cenas!R$55,2),0),"")</f>
        <v/>
      </c>
      <c r="AB259" s="124" t="str">
        <f>IF($AO259,IF(AND($I259&lt;&gt;"",$I259&lt;&gt;0),ROUND(ROUND($I259,3)*Cenas!$B$50*Cenas!S$55,2),0),"")</f>
        <v/>
      </c>
      <c r="AC259" s="124" t="str">
        <f>IF($AO259,IF(AND($I259&lt;&gt;"",$I259&lt;&gt;0),ROUND(ROUND($I259,3)*Cenas!$B$50*Cenas!T$55,2),0),"")</f>
        <v/>
      </c>
      <c r="AD259" s="124" t="str">
        <f>IF($AO259,IF(AND($I259&lt;&gt;"",$I259&lt;&gt;0),ROUND(ROUND($I259,3)*Cenas!$B$50*Cenas!U$55,2),0),"")</f>
        <v/>
      </c>
      <c r="AE259" s="124" t="str">
        <f>IF($AO259,IF(AND($I259&lt;&gt;"",$I259&lt;&gt;0),ROUND(ROUND($I259,3)*Cenas!$B$50*Cenas!V$55,2),0),"")</f>
        <v/>
      </c>
      <c r="AF259" s="147" t="str">
        <f>IF($AO259,IF(AND($I259&lt;&gt;"",$I259&lt;&gt;0),ROUND(ROUND($I259,3)*Cenas!$B$50*Cenas!W$55,2),0),"")</f>
        <v/>
      </c>
      <c r="AH259" t="b">
        <f t="shared" si="26"/>
        <v>1</v>
      </c>
      <c r="AI259" t="b">
        <f t="shared" si="27"/>
        <v>1</v>
      </c>
      <c r="AJ259" t="e">
        <f>OR(AND(AH259,AI259,#REF!&gt;=0.74*'Daļu izvēle'!J254),NOT(AL259))</f>
        <v>#REF!</v>
      </c>
      <c r="AK259" t="e">
        <f t="shared" si="28"/>
        <v>#REF!</v>
      </c>
      <c r="AL259" t="b">
        <f>AND($A259="x",NOT(ISBLANK('Daļu izvēle'!AI254)))</f>
        <v>0</v>
      </c>
      <c r="AM259" t="b">
        <f t="shared" si="24"/>
        <v>1</v>
      </c>
      <c r="AO259" s="56" t="b">
        <f>AND($A259="x",'Daļu izvēle'!AI254&lt;&gt;"",'Daļu izvēle'!AI254&lt;&gt;0)</f>
        <v>0</v>
      </c>
      <c r="AP259" s="56" t="b">
        <f t="shared" si="29"/>
        <v>0</v>
      </c>
      <c r="AQ259" s="56" t="b">
        <f t="shared" si="30"/>
        <v>1</v>
      </c>
    </row>
    <row r="260" spans="1:43" hidden="1" x14ac:dyDescent="0.3">
      <c r="A260" s="324" t="str">
        <f>SUBSTITUTE('Daļu izvēle'!A255,"0","")</f>
        <v/>
      </c>
      <c r="B260" s="365">
        <f>'Daļu izvēle'!B255</f>
        <v>247</v>
      </c>
      <c r="C260" s="365" t="str">
        <f>'Daļu izvēle'!C255</f>
        <v>Ziemeļkurzeme</v>
      </c>
      <c r="D260" s="366" t="str">
        <f>'Daļu izvēle'!D255</f>
        <v>Ventas (ZK)</v>
      </c>
      <c r="E260" s="511">
        <f>'Daļu izvēle'!AI255</f>
        <v>30</v>
      </c>
      <c r="F260" s="511">
        <f>'Daļu izvēle'!AJ255</f>
        <v>30</v>
      </c>
      <c r="G260" s="131">
        <f>'Daļu izvēle'!AK255</f>
        <v>0</v>
      </c>
      <c r="H260" s="132">
        <f>'Daļu izvēle'!AL255</f>
        <v>0</v>
      </c>
      <c r="I260" s="343"/>
      <c r="J260" s="509">
        <f t="shared" si="25"/>
        <v>0</v>
      </c>
      <c r="K260" s="124" t="str">
        <f>IF($AO260,IF(AND($I260&lt;&gt;"",$I260&lt;&gt;0),ROUND(ROUND($I260,3)*Cenas!$B$50*Cenas!B$55,2),0),"")</f>
        <v/>
      </c>
      <c r="L260" s="124" t="str">
        <f>IF($AO260,IF(AND($I260&lt;&gt;"",$I260&lt;&gt;0),ROUND(ROUND($I260,3)*Cenas!$B$50*Cenas!C$55,2),0),"")</f>
        <v/>
      </c>
      <c r="M260" s="124" t="str">
        <f>IF($AO260,IF(AND($I260&lt;&gt;"",$I260&lt;&gt;0),ROUND(ROUND($I260,3)*Cenas!$B$50*Cenas!D$55,2),0),"")</f>
        <v/>
      </c>
      <c r="N260" s="124" t="str">
        <f>IF($AO260,IF(AND($I260&lt;&gt;"",$I260&lt;&gt;0),ROUND(ROUND($I260,3)*Cenas!$B$50*Cenas!E$55,2),0),"")</f>
        <v/>
      </c>
      <c r="O260" s="124" t="str">
        <f>IF($AO260,IF(AND($I260&lt;&gt;"",$I260&lt;&gt;0),ROUND(ROUND($I260,3)*Cenas!$B$50*Cenas!F$55,2),0),"")</f>
        <v/>
      </c>
      <c r="P260" s="124" t="str">
        <f>IF($AO260,IF(AND($I260&lt;&gt;"",$I260&lt;&gt;0),ROUND(ROUND($I260,3)*Cenas!$B$50*Cenas!G$55,2),0),"")</f>
        <v/>
      </c>
      <c r="Q260" s="124" t="str">
        <f>IF($AO260,IF(AND($I260&lt;&gt;"",$I260&lt;&gt;0),ROUND(ROUND($I260,3)*Cenas!$B$50*Cenas!H$55,2),0),"")</f>
        <v/>
      </c>
      <c r="R260" s="124" t="str">
        <f>IF($AO260,IF(AND($I260&lt;&gt;"",$I260&lt;&gt;0),ROUND(ROUND($I260,3)*Cenas!$B$50*Cenas!I$55,2),0),"")</f>
        <v/>
      </c>
      <c r="S260" s="124" t="str">
        <f>IF($AO260,IF(AND($I260&lt;&gt;"",$I260&lt;&gt;0),ROUND(ROUND($I260,3)*Cenas!$B$50*Cenas!J$55,2),0),"")</f>
        <v/>
      </c>
      <c r="T260" s="124" t="str">
        <f>IF($AO260,IF(AND($I260&lt;&gt;"",$I260&lt;&gt;0),ROUND(ROUND($I260,3)*Cenas!$B$50*Cenas!K$55,2),0),"")</f>
        <v/>
      </c>
      <c r="U260" s="124" t="str">
        <f>IF($AO260,IF(AND($I260&lt;&gt;"",$I260&lt;&gt;0),ROUND(ROUND($I260,3)*Cenas!$B$50*Cenas!L$55,2),0),"")</f>
        <v/>
      </c>
      <c r="V260" s="124" t="str">
        <f>IF($AO260,IF(AND($I260&lt;&gt;"",$I260&lt;&gt;0),ROUND(ROUND($I260,3)*Cenas!$B$50*Cenas!M$55,2),0),"")</f>
        <v/>
      </c>
      <c r="W260" s="124" t="str">
        <f>IF($AO260,IF(AND($I260&lt;&gt;"",$I260&lt;&gt;0),ROUND(ROUND($I260,3)*Cenas!$B$50*Cenas!N$55,2),0),"")</f>
        <v/>
      </c>
      <c r="X260" s="124" t="str">
        <f>IF($AO260,IF(AND($I260&lt;&gt;"",$I260&lt;&gt;0),ROUND(ROUND($I260,3)*Cenas!$B$50*Cenas!O$55,2),0),"")</f>
        <v/>
      </c>
      <c r="Y260" s="124" t="str">
        <f>IF($AO260,IF(AND($I260&lt;&gt;"",$I260&lt;&gt;0),ROUND(ROUND($I260,3)*Cenas!$B$50*Cenas!P$55,2),0),"")</f>
        <v/>
      </c>
      <c r="Z260" s="124" t="str">
        <f>IF($AO260,IF(AND($I260&lt;&gt;"",$I260&lt;&gt;0),ROUND(ROUND($I260,3)*Cenas!$B$50*Cenas!Q$55,2),0),"")</f>
        <v/>
      </c>
      <c r="AA260" s="124" t="str">
        <f>IF($AO260,IF(AND($I260&lt;&gt;"",$I260&lt;&gt;0),ROUND(ROUND($I260,3)*Cenas!$B$50*Cenas!R$55,2),0),"")</f>
        <v/>
      </c>
      <c r="AB260" s="124" t="str">
        <f>IF($AO260,IF(AND($I260&lt;&gt;"",$I260&lt;&gt;0),ROUND(ROUND($I260,3)*Cenas!$B$50*Cenas!S$55,2),0),"")</f>
        <v/>
      </c>
      <c r="AC260" s="124" t="str">
        <f>IF($AO260,IF(AND($I260&lt;&gt;"",$I260&lt;&gt;0),ROUND(ROUND($I260,3)*Cenas!$B$50*Cenas!T$55,2),0),"")</f>
        <v/>
      </c>
      <c r="AD260" s="124" t="str">
        <f>IF($AO260,IF(AND($I260&lt;&gt;"",$I260&lt;&gt;0),ROUND(ROUND($I260,3)*Cenas!$B$50*Cenas!U$55,2),0),"")</f>
        <v/>
      </c>
      <c r="AE260" s="124" t="str">
        <f>IF($AO260,IF(AND($I260&lt;&gt;"",$I260&lt;&gt;0),ROUND(ROUND($I260,3)*Cenas!$B$50*Cenas!V$55,2),0),"")</f>
        <v/>
      </c>
      <c r="AF260" s="147" t="str">
        <f>IF($AO260,IF(AND($I260&lt;&gt;"",$I260&lt;&gt;0),ROUND(ROUND($I260,3)*Cenas!$B$50*Cenas!W$55,2),0),"")</f>
        <v/>
      </c>
      <c r="AH260" t="b">
        <f t="shared" si="26"/>
        <v>1</v>
      </c>
      <c r="AI260" t="b">
        <f t="shared" si="27"/>
        <v>1</v>
      </c>
      <c r="AJ260" t="e">
        <f>OR(AND(AH260,AI260,#REF!&gt;=0.74*'Daļu izvēle'!J255),NOT(AL260))</f>
        <v>#REF!</v>
      </c>
      <c r="AK260" t="e">
        <f t="shared" si="28"/>
        <v>#REF!</v>
      </c>
      <c r="AL260" t="b">
        <f>AND($A260="x",NOT(ISBLANK('Daļu izvēle'!AI255)))</f>
        <v>0</v>
      </c>
      <c r="AM260" t="b">
        <f t="shared" si="24"/>
        <v>1</v>
      </c>
      <c r="AO260" s="56" t="b">
        <f>AND($A260="x",'Daļu izvēle'!AI255&lt;&gt;"",'Daļu izvēle'!AI255&lt;&gt;0)</f>
        <v>0</v>
      </c>
      <c r="AP260" s="56" t="b">
        <f t="shared" si="29"/>
        <v>0</v>
      </c>
      <c r="AQ260" s="56" t="b">
        <f t="shared" si="30"/>
        <v>1</v>
      </c>
    </row>
    <row r="261" spans="1:43" hidden="1" x14ac:dyDescent="0.3">
      <c r="A261" s="324" t="str">
        <f>SUBSTITUTE('Daļu izvēle'!A256,"0","")</f>
        <v/>
      </c>
      <c r="B261" s="365">
        <f>'Daļu izvēle'!B256</f>
        <v>248</v>
      </c>
      <c r="C261" s="365" t="str">
        <f>'Daļu izvēle'!C256</f>
        <v>Ziemeļkurzeme</v>
      </c>
      <c r="D261" s="366" t="str">
        <f>'Daļu izvēle'!D256</f>
        <v>Ventas (ZK)</v>
      </c>
      <c r="E261" s="511">
        <f>'Daļu izvēle'!AI256</f>
        <v>0</v>
      </c>
      <c r="F261" s="511">
        <f>'Daļu izvēle'!AJ256</f>
        <v>0</v>
      </c>
      <c r="G261" s="131">
        <f>'Daļu izvēle'!AK256</f>
        <v>0</v>
      </c>
      <c r="H261" s="132">
        <f>'Daļu izvēle'!AL256</f>
        <v>0</v>
      </c>
      <c r="I261" s="343"/>
      <c r="J261" s="509">
        <f t="shared" si="25"/>
        <v>0</v>
      </c>
      <c r="K261" s="124" t="str">
        <f>IF($AO261,IF(AND($I261&lt;&gt;"",$I261&lt;&gt;0),ROUND(ROUND($I261,3)*Cenas!$B$50*Cenas!B$55,2),0),"")</f>
        <v/>
      </c>
      <c r="L261" s="124" t="str">
        <f>IF($AO261,IF(AND($I261&lt;&gt;"",$I261&lt;&gt;0),ROUND(ROUND($I261,3)*Cenas!$B$50*Cenas!C$55,2),0),"")</f>
        <v/>
      </c>
      <c r="M261" s="124" t="str">
        <f>IF($AO261,IF(AND($I261&lt;&gt;"",$I261&lt;&gt;0),ROUND(ROUND($I261,3)*Cenas!$B$50*Cenas!D$55,2),0),"")</f>
        <v/>
      </c>
      <c r="N261" s="124" t="str">
        <f>IF($AO261,IF(AND($I261&lt;&gt;"",$I261&lt;&gt;0),ROUND(ROUND($I261,3)*Cenas!$B$50*Cenas!E$55,2),0),"")</f>
        <v/>
      </c>
      <c r="O261" s="124" t="str">
        <f>IF($AO261,IF(AND($I261&lt;&gt;"",$I261&lt;&gt;0),ROUND(ROUND($I261,3)*Cenas!$B$50*Cenas!F$55,2),0),"")</f>
        <v/>
      </c>
      <c r="P261" s="124" t="str">
        <f>IF($AO261,IF(AND($I261&lt;&gt;"",$I261&lt;&gt;0),ROUND(ROUND($I261,3)*Cenas!$B$50*Cenas!G$55,2),0),"")</f>
        <v/>
      </c>
      <c r="Q261" s="124" t="str">
        <f>IF($AO261,IF(AND($I261&lt;&gt;"",$I261&lt;&gt;0),ROUND(ROUND($I261,3)*Cenas!$B$50*Cenas!H$55,2),0),"")</f>
        <v/>
      </c>
      <c r="R261" s="124" t="str">
        <f>IF($AO261,IF(AND($I261&lt;&gt;"",$I261&lt;&gt;0),ROUND(ROUND($I261,3)*Cenas!$B$50*Cenas!I$55,2),0),"")</f>
        <v/>
      </c>
      <c r="S261" s="124" t="str">
        <f>IF($AO261,IF(AND($I261&lt;&gt;"",$I261&lt;&gt;0),ROUND(ROUND($I261,3)*Cenas!$B$50*Cenas!J$55,2),0),"")</f>
        <v/>
      </c>
      <c r="T261" s="124" t="str">
        <f>IF($AO261,IF(AND($I261&lt;&gt;"",$I261&lt;&gt;0),ROUND(ROUND($I261,3)*Cenas!$B$50*Cenas!K$55,2),0),"")</f>
        <v/>
      </c>
      <c r="U261" s="124" t="str">
        <f>IF($AO261,IF(AND($I261&lt;&gt;"",$I261&lt;&gt;0),ROUND(ROUND($I261,3)*Cenas!$B$50*Cenas!L$55,2),0),"")</f>
        <v/>
      </c>
      <c r="V261" s="124" t="str">
        <f>IF($AO261,IF(AND($I261&lt;&gt;"",$I261&lt;&gt;0),ROUND(ROUND($I261,3)*Cenas!$B$50*Cenas!M$55,2),0),"")</f>
        <v/>
      </c>
      <c r="W261" s="124" t="str">
        <f>IF($AO261,IF(AND($I261&lt;&gt;"",$I261&lt;&gt;0),ROUND(ROUND($I261,3)*Cenas!$B$50*Cenas!N$55,2),0),"")</f>
        <v/>
      </c>
      <c r="X261" s="124" t="str">
        <f>IF($AO261,IF(AND($I261&lt;&gt;"",$I261&lt;&gt;0),ROUND(ROUND($I261,3)*Cenas!$B$50*Cenas!O$55,2),0),"")</f>
        <v/>
      </c>
      <c r="Y261" s="124" t="str">
        <f>IF($AO261,IF(AND($I261&lt;&gt;"",$I261&lt;&gt;0),ROUND(ROUND($I261,3)*Cenas!$B$50*Cenas!P$55,2),0),"")</f>
        <v/>
      </c>
      <c r="Z261" s="124" t="str">
        <f>IF($AO261,IF(AND($I261&lt;&gt;"",$I261&lt;&gt;0),ROUND(ROUND($I261,3)*Cenas!$B$50*Cenas!Q$55,2),0),"")</f>
        <v/>
      </c>
      <c r="AA261" s="124" t="str">
        <f>IF($AO261,IF(AND($I261&lt;&gt;"",$I261&lt;&gt;0),ROUND(ROUND($I261,3)*Cenas!$B$50*Cenas!R$55,2),0),"")</f>
        <v/>
      </c>
      <c r="AB261" s="124" t="str">
        <f>IF($AO261,IF(AND($I261&lt;&gt;"",$I261&lt;&gt;0),ROUND(ROUND($I261,3)*Cenas!$B$50*Cenas!S$55,2),0),"")</f>
        <v/>
      </c>
      <c r="AC261" s="124" t="str">
        <f>IF($AO261,IF(AND($I261&lt;&gt;"",$I261&lt;&gt;0),ROUND(ROUND($I261,3)*Cenas!$B$50*Cenas!T$55,2),0),"")</f>
        <v/>
      </c>
      <c r="AD261" s="124" t="str">
        <f>IF($AO261,IF(AND($I261&lt;&gt;"",$I261&lt;&gt;0),ROUND(ROUND($I261,3)*Cenas!$B$50*Cenas!U$55,2),0),"")</f>
        <v/>
      </c>
      <c r="AE261" s="124" t="str">
        <f>IF($AO261,IF(AND($I261&lt;&gt;"",$I261&lt;&gt;0),ROUND(ROUND($I261,3)*Cenas!$B$50*Cenas!V$55,2),0),"")</f>
        <v/>
      </c>
      <c r="AF261" s="147" t="str">
        <f>IF($AO261,IF(AND($I261&lt;&gt;"",$I261&lt;&gt;0),ROUND(ROUND($I261,3)*Cenas!$B$50*Cenas!W$55,2),0),"")</f>
        <v/>
      </c>
      <c r="AH261" t="b">
        <f t="shared" si="26"/>
        <v>1</v>
      </c>
      <c r="AI261" t="b">
        <f t="shared" si="27"/>
        <v>1</v>
      </c>
      <c r="AJ261" t="e">
        <f>OR(AND(AH261,AI261,#REF!&gt;=0.74*'Daļu izvēle'!J256),NOT(AL261))</f>
        <v>#REF!</v>
      </c>
      <c r="AK261" t="e">
        <f t="shared" si="28"/>
        <v>#REF!</v>
      </c>
      <c r="AL261" t="b">
        <f>AND($A261="x",NOT(ISBLANK('Daļu izvēle'!AI256)))</f>
        <v>0</v>
      </c>
      <c r="AM261" t="b">
        <f t="shared" si="24"/>
        <v>1</v>
      </c>
      <c r="AO261" s="56" t="b">
        <f>AND($A261="x",'Daļu izvēle'!AI256&lt;&gt;"",'Daļu izvēle'!AI256&lt;&gt;0)</f>
        <v>0</v>
      </c>
      <c r="AP261" s="56" t="b">
        <f t="shared" si="29"/>
        <v>0</v>
      </c>
      <c r="AQ261" s="56" t="b">
        <f t="shared" si="30"/>
        <v>1</v>
      </c>
    </row>
    <row r="262" spans="1:43" hidden="1" x14ac:dyDescent="0.3">
      <c r="A262" s="324" t="str">
        <f>SUBSTITUTE('Daļu izvēle'!A257,"0","")</f>
        <v/>
      </c>
      <c r="B262" s="365">
        <f>'Daļu izvēle'!B257</f>
        <v>249</v>
      </c>
      <c r="C262" s="365" t="str">
        <f>'Daļu izvēle'!C257</f>
        <v>Ziemeļkurzeme</v>
      </c>
      <c r="D262" s="366" t="str">
        <f>'Daļu izvēle'!D257</f>
        <v>Ventas (ZK)</v>
      </c>
      <c r="E262" s="511">
        <f>'Daļu izvēle'!AI257</f>
        <v>0</v>
      </c>
      <c r="F262" s="511">
        <f>'Daļu izvēle'!AJ257</f>
        <v>0</v>
      </c>
      <c r="G262" s="131">
        <f>'Daļu izvēle'!AK257</f>
        <v>0</v>
      </c>
      <c r="H262" s="132">
        <f>'Daļu izvēle'!AL257</f>
        <v>0</v>
      </c>
      <c r="I262" s="343"/>
      <c r="J262" s="509">
        <f t="shared" si="25"/>
        <v>0</v>
      </c>
      <c r="K262" s="124" t="str">
        <f>IF($AO262,IF(AND($I262&lt;&gt;"",$I262&lt;&gt;0),ROUND(ROUND($I262,3)*Cenas!$B$50*Cenas!B$55,2),0),"")</f>
        <v/>
      </c>
      <c r="L262" s="124" t="str">
        <f>IF($AO262,IF(AND($I262&lt;&gt;"",$I262&lt;&gt;0),ROUND(ROUND($I262,3)*Cenas!$B$50*Cenas!C$55,2),0),"")</f>
        <v/>
      </c>
      <c r="M262" s="124" t="str">
        <f>IF($AO262,IF(AND($I262&lt;&gt;"",$I262&lt;&gt;0),ROUND(ROUND($I262,3)*Cenas!$B$50*Cenas!D$55,2),0),"")</f>
        <v/>
      </c>
      <c r="N262" s="124" t="str">
        <f>IF($AO262,IF(AND($I262&lt;&gt;"",$I262&lt;&gt;0),ROUND(ROUND($I262,3)*Cenas!$B$50*Cenas!E$55,2),0),"")</f>
        <v/>
      </c>
      <c r="O262" s="124" t="str">
        <f>IF($AO262,IF(AND($I262&lt;&gt;"",$I262&lt;&gt;0),ROUND(ROUND($I262,3)*Cenas!$B$50*Cenas!F$55,2),0),"")</f>
        <v/>
      </c>
      <c r="P262" s="124" t="str">
        <f>IF($AO262,IF(AND($I262&lt;&gt;"",$I262&lt;&gt;0),ROUND(ROUND($I262,3)*Cenas!$B$50*Cenas!G$55,2),0),"")</f>
        <v/>
      </c>
      <c r="Q262" s="124" t="str">
        <f>IF($AO262,IF(AND($I262&lt;&gt;"",$I262&lt;&gt;0),ROUND(ROUND($I262,3)*Cenas!$B$50*Cenas!H$55,2),0),"")</f>
        <v/>
      </c>
      <c r="R262" s="124" t="str">
        <f>IF($AO262,IF(AND($I262&lt;&gt;"",$I262&lt;&gt;0),ROUND(ROUND($I262,3)*Cenas!$B$50*Cenas!I$55,2),0),"")</f>
        <v/>
      </c>
      <c r="S262" s="124" t="str">
        <f>IF($AO262,IF(AND($I262&lt;&gt;"",$I262&lt;&gt;0),ROUND(ROUND($I262,3)*Cenas!$B$50*Cenas!J$55,2),0),"")</f>
        <v/>
      </c>
      <c r="T262" s="124" t="str">
        <f>IF($AO262,IF(AND($I262&lt;&gt;"",$I262&lt;&gt;0),ROUND(ROUND($I262,3)*Cenas!$B$50*Cenas!K$55,2),0),"")</f>
        <v/>
      </c>
      <c r="U262" s="124" t="str">
        <f>IF($AO262,IF(AND($I262&lt;&gt;"",$I262&lt;&gt;0),ROUND(ROUND($I262,3)*Cenas!$B$50*Cenas!L$55,2),0),"")</f>
        <v/>
      </c>
      <c r="V262" s="124" t="str">
        <f>IF($AO262,IF(AND($I262&lt;&gt;"",$I262&lt;&gt;0),ROUND(ROUND($I262,3)*Cenas!$B$50*Cenas!M$55,2),0),"")</f>
        <v/>
      </c>
      <c r="W262" s="124" t="str">
        <f>IF($AO262,IF(AND($I262&lt;&gt;"",$I262&lt;&gt;0),ROUND(ROUND($I262,3)*Cenas!$B$50*Cenas!N$55,2),0),"")</f>
        <v/>
      </c>
      <c r="X262" s="124" t="str">
        <f>IF($AO262,IF(AND($I262&lt;&gt;"",$I262&lt;&gt;0),ROUND(ROUND($I262,3)*Cenas!$B$50*Cenas!O$55,2),0),"")</f>
        <v/>
      </c>
      <c r="Y262" s="124" t="str">
        <f>IF($AO262,IF(AND($I262&lt;&gt;"",$I262&lt;&gt;0),ROUND(ROUND($I262,3)*Cenas!$B$50*Cenas!P$55,2),0),"")</f>
        <v/>
      </c>
      <c r="Z262" s="124" t="str">
        <f>IF($AO262,IF(AND($I262&lt;&gt;"",$I262&lt;&gt;0),ROUND(ROUND($I262,3)*Cenas!$B$50*Cenas!Q$55,2),0),"")</f>
        <v/>
      </c>
      <c r="AA262" s="124" t="str">
        <f>IF($AO262,IF(AND($I262&lt;&gt;"",$I262&lt;&gt;0),ROUND(ROUND($I262,3)*Cenas!$B$50*Cenas!R$55,2),0),"")</f>
        <v/>
      </c>
      <c r="AB262" s="124" t="str">
        <f>IF($AO262,IF(AND($I262&lt;&gt;"",$I262&lt;&gt;0),ROUND(ROUND($I262,3)*Cenas!$B$50*Cenas!S$55,2),0),"")</f>
        <v/>
      </c>
      <c r="AC262" s="124" t="str">
        <f>IF($AO262,IF(AND($I262&lt;&gt;"",$I262&lt;&gt;0),ROUND(ROUND($I262,3)*Cenas!$B$50*Cenas!T$55,2),0),"")</f>
        <v/>
      </c>
      <c r="AD262" s="124" t="str">
        <f>IF($AO262,IF(AND($I262&lt;&gt;"",$I262&lt;&gt;0),ROUND(ROUND($I262,3)*Cenas!$B$50*Cenas!U$55,2),0),"")</f>
        <v/>
      </c>
      <c r="AE262" s="124" t="str">
        <f>IF($AO262,IF(AND($I262&lt;&gt;"",$I262&lt;&gt;0),ROUND(ROUND($I262,3)*Cenas!$B$50*Cenas!V$55,2),0),"")</f>
        <v/>
      </c>
      <c r="AF262" s="147" t="str">
        <f>IF($AO262,IF(AND($I262&lt;&gt;"",$I262&lt;&gt;0),ROUND(ROUND($I262,3)*Cenas!$B$50*Cenas!W$55,2),0),"")</f>
        <v/>
      </c>
      <c r="AH262" t="b">
        <f t="shared" si="26"/>
        <v>1</v>
      </c>
      <c r="AI262" t="b">
        <f t="shared" si="27"/>
        <v>1</v>
      </c>
      <c r="AJ262" t="e">
        <f>OR(AND(AH262,AI262,#REF!&gt;=0.74*'Daļu izvēle'!J257),NOT(AL262))</f>
        <v>#REF!</v>
      </c>
      <c r="AK262" t="e">
        <f t="shared" si="28"/>
        <v>#REF!</v>
      </c>
      <c r="AL262" t="b">
        <f>AND($A262="x",NOT(ISBLANK('Daļu izvēle'!AI257)))</f>
        <v>0</v>
      </c>
      <c r="AM262" t="b">
        <f t="shared" si="24"/>
        <v>1</v>
      </c>
      <c r="AO262" s="56" t="b">
        <f>AND($A262="x",'Daļu izvēle'!AI257&lt;&gt;"",'Daļu izvēle'!AI257&lt;&gt;0)</f>
        <v>0</v>
      </c>
      <c r="AP262" s="56" t="b">
        <f t="shared" si="29"/>
        <v>0</v>
      </c>
      <c r="AQ262" s="56" t="b">
        <f t="shared" si="30"/>
        <v>1</v>
      </c>
    </row>
    <row r="263" spans="1:43" hidden="1" x14ac:dyDescent="0.3">
      <c r="A263" s="324" t="str">
        <f>SUBSTITUTE('Daļu izvēle'!A258,"0","")</f>
        <v/>
      </c>
      <c r="B263" s="365">
        <f>'Daļu izvēle'!B258</f>
        <v>250</v>
      </c>
      <c r="C263" s="365" t="str">
        <f>'Daļu izvēle'!C258</f>
        <v>Ziemeļkurzeme</v>
      </c>
      <c r="D263" s="366" t="str">
        <f>'Daļu izvēle'!D258</f>
        <v>Ventas (ZK)</v>
      </c>
      <c r="E263" s="511">
        <f>'Daļu izvēle'!AI258</f>
        <v>0</v>
      </c>
      <c r="F263" s="511">
        <f>'Daļu izvēle'!AJ258</f>
        <v>0</v>
      </c>
      <c r="G263" s="131">
        <f>'Daļu izvēle'!AK258</f>
        <v>0</v>
      </c>
      <c r="H263" s="132">
        <f>'Daļu izvēle'!AL258</f>
        <v>0</v>
      </c>
      <c r="I263" s="343"/>
      <c r="J263" s="509">
        <f t="shared" si="25"/>
        <v>0</v>
      </c>
      <c r="K263" s="124" t="str">
        <f>IF($AO263,IF(AND($I263&lt;&gt;"",$I263&lt;&gt;0),ROUND(ROUND($I263,3)*Cenas!$B$50*Cenas!B$55,2),0),"")</f>
        <v/>
      </c>
      <c r="L263" s="124" t="str">
        <f>IF($AO263,IF(AND($I263&lt;&gt;"",$I263&lt;&gt;0),ROUND(ROUND($I263,3)*Cenas!$B$50*Cenas!C$55,2),0),"")</f>
        <v/>
      </c>
      <c r="M263" s="124" t="str">
        <f>IF($AO263,IF(AND($I263&lt;&gt;"",$I263&lt;&gt;0),ROUND(ROUND($I263,3)*Cenas!$B$50*Cenas!D$55,2),0),"")</f>
        <v/>
      </c>
      <c r="N263" s="124" t="str">
        <f>IF($AO263,IF(AND($I263&lt;&gt;"",$I263&lt;&gt;0),ROUND(ROUND($I263,3)*Cenas!$B$50*Cenas!E$55,2),0),"")</f>
        <v/>
      </c>
      <c r="O263" s="124" t="str">
        <f>IF($AO263,IF(AND($I263&lt;&gt;"",$I263&lt;&gt;0),ROUND(ROUND($I263,3)*Cenas!$B$50*Cenas!F$55,2),0),"")</f>
        <v/>
      </c>
      <c r="P263" s="124" t="str">
        <f>IF($AO263,IF(AND($I263&lt;&gt;"",$I263&lt;&gt;0),ROUND(ROUND($I263,3)*Cenas!$B$50*Cenas!G$55,2),0),"")</f>
        <v/>
      </c>
      <c r="Q263" s="124" t="str">
        <f>IF($AO263,IF(AND($I263&lt;&gt;"",$I263&lt;&gt;0),ROUND(ROUND($I263,3)*Cenas!$B$50*Cenas!H$55,2),0),"")</f>
        <v/>
      </c>
      <c r="R263" s="124" t="str">
        <f>IF($AO263,IF(AND($I263&lt;&gt;"",$I263&lt;&gt;0),ROUND(ROUND($I263,3)*Cenas!$B$50*Cenas!I$55,2),0),"")</f>
        <v/>
      </c>
      <c r="S263" s="124" t="str">
        <f>IF($AO263,IF(AND($I263&lt;&gt;"",$I263&lt;&gt;0),ROUND(ROUND($I263,3)*Cenas!$B$50*Cenas!J$55,2),0),"")</f>
        <v/>
      </c>
      <c r="T263" s="124" t="str">
        <f>IF($AO263,IF(AND($I263&lt;&gt;"",$I263&lt;&gt;0),ROUND(ROUND($I263,3)*Cenas!$B$50*Cenas!K$55,2),0),"")</f>
        <v/>
      </c>
      <c r="U263" s="124" t="str">
        <f>IF($AO263,IF(AND($I263&lt;&gt;"",$I263&lt;&gt;0),ROUND(ROUND($I263,3)*Cenas!$B$50*Cenas!L$55,2),0),"")</f>
        <v/>
      </c>
      <c r="V263" s="124" t="str">
        <f>IF($AO263,IF(AND($I263&lt;&gt;"",$I263&lt;&gt;0),ROUND(ROUND($I263,3)*Cenas!$B$50*Cenas!M$55,2),0),"")</f>
        <v/>
      </c>
      <c r="W263" s="124" t="str">
        <f>IF($AO263,IF(AND($I263&lt;&gt;"",$I263&lt;&gt;0),ROUND(ROUND($I263,3)*Cenas!$B$50*Cenas!N$55,2),0),"")</f>
        <v/>
      </c>
      <c r="X263" s="124" t="str">
        <f>IF($AO263,IF(AND($I263&lt;&gt;"",$I263&lt;&gt;0),ROUND(ROUND($I263,3)*Cenas!$B$50*Cenas!O$55,2),0),"")</f>
        <v/>
      </c>
      <c r="Y263" s="124" t="str">
        <f>IF($AO263,IF(AND($I263&lt;&gt;"",$I263&lt;&gt;0),ROUND(ROUND($I263,3)*Cenas!$B$50*Cenas!P$55,2),0),"")</f>
        <v/>
      </c>
      <c r="Z263" s="124" t="str">
        <f>IF($AO263,IF(AND($I263&lt;&gt;"",$I263&lt;&gt;0),ROUND(ROUND($I263,3)*Cenas!$B$50*Cenas!Q$55,2),0),"")</f>
        <v/>
      </c>
      <c r="AA263" s="124" t="str">
        <f>IF($AO263,IF(AND($I263&lt;&gt;"",$I263&lt;&gt;0),ROUND(ROUND($I263,3)*Cenas!$B$50*Cenas!R$55,2),0),"")</f>
        <v/>
      </c>
      <c r="AB263" s="124" t="str">
        <f>IF($AO263,IF(AND($I263&lt;&gt;"",$I263&lt;&gt;0),ROUND(ROUND($I263,3)*Cenas!$B$50*Cenas!S$55,2),0),"")</f>
        <v/>
      </c>
      <c r="AC263" s="124" t="str">
        <f>IF($AO263,IF(AND($I263&lt;&gt;"",$I263&lt;&gt;0),ROUND(ROUND($I263,3)*Cenas!$B$50*Cenas!T$55,2),0),"")</f>
        <v/>
      </c>
      <c r="AD263" s="124" t="str">
        <f>IF($AO263,IF(AND($I263&lt;&gt;"",$I263&lt;&gt;0),ROUND(ROUND($I263,3)*Cenas!$B$50*Cenas!U$55,2),0),"")</f>
        <v/>
      </c>
      <c r="AE263" s="124" t="str">
        <f>IF($AO263,IF(AND($I263&lt;&gt;"",$I263&lt;&gt;0),ROUND(ROUND($I263,3)*Cenas!$B$50*Cenas!V$55,2),0),"")</f>
        <v/>
      </c>
      <c r="AF263" s="147" t="str">
        <f>IF($AO263,IF(AND($I263&lt;&gt;"",$I263&lt;&gt;0),ROUND(ROUND($I263,3)*Cenas!$B$50*Cenas!W$55,2),0),"")</f>
        <v/>
      </c>
      <c r="AH263" t="b">
        <f t="shared" si="26"/>
        <v>1</v>
      </c>
      <c r="AI263" t="b">
        <f t="shared" si="27"/>
        <v>1</v>
      </c>
      <c r="AJ263" t="e">
        <f>OR(AND(AH263,AI263,#REF!&gt;=0.74*'Daļu izvēle'!J258),NOT(AL263))</f>
        <v>#REF!</v>
      </c>
      <c r="AK263" t="e">
        <f t="shared" si="28"/>
        <v>#REF!</v>
      </c>
      <c r="AL263" t="b">
        <f>AND($A263="x",NOT(ISBLANK('Daļu izvēle'!AI258)))</f>
        <v>0</v>
      </c>
      <c r="AM263" t="b">
        <f t="shared" si="24"/>
        <v>1</v>
      </c>
      <c r="AO263" s="56" t="b">
        <f>AND($A263="x",'Daļu izvēle'!AI258&lt;&gt;"",'Daļu izvēle'!AI258&lt;&gt;0)</f>
        <v>0</v>
      </c>
      <c r="AP263" s="56" t="b">
        <f t="shared" si="29"/>
        <v>0</v>
      </c>
      <c r="AQ263" s="56" t="b">
        <f t="shared" si="30"/>
        <v>1</v>
      </c>
    </row>
    <row r="264" spans="1:43" hidden="1" x14ac:dyDescent="0.3">
      <c r="A264" s="324" t="str">
        <f>SUBSTITUTE('Daļu izvēle'!A259,"0","")</f>
        <v/>
      </c>
      <c r="B264" s="365">
        <f>'Daļu izvēle'!B259</f>
        <v>251</v>
      </c>
      <c r="C264" s="365" t="str">
        <f>'Daļu izvēle'!C259</f>
        <v>Ziemeļkurzeme</v>
      </c>
      <c r="D264" s="366" t="str">
        <f>'Daļu izvēle'!D259</f>
        <v>Ventas (ZK)</v>
      </c>
      <c r="E264" s="511">
        <f>'Daļu izvēle'!AI259</f>
        <v>0</v>
      </c>
      <c r="F264" s="511">
        <f>'Daļu izvēle'!AJ259</f>
        <v>0</v>
      </c>
      <c r="G264" s="131">
        <f>'Daļu izvēle'!AK259</f>
        <v>0</v>
      </c>
      <c r="H264" s="132">
        <f>'Daļu izvēle'!AL259</f>
        <v>0</v>
      </c>
      <c r="I264" s="343"/>
      <c r="J264" s="509">
        <f t="shared" si="25"/>
        <v>0</v>
      </c>
      <c r="K264" s="124" t="str">
        <f>IF($AO264,IF(AND($I264&lt;&gt;"",$I264&lt;&gt;0),ROUND(ROUND($I264,3)*Cenas!$B$50*Cenas!B$55,2),0),"")</f>
        <v/>
      </c>
      <c r="L264" s="124" t="str">
        <f>IF($AO264,IF(AND($I264&lt;&gt;"",$I264&lt;&gt;0),ROUND(ROUND($I264,3)*Cenas!$B$50*Cenas!C$55,2),0),"")</f>
        <v/>
      </c>
      <c r="M264" s="124" t="str">
        <f>IF($AO264,IF(AND($I264&lt;&gt;"",$I264&lt;&gt;0),ROUND(ROUND($I264,3)*Cenas!$B$50*Cenas!D$55,2),0),"")</f>
        <v/>
      </c>
      <c r="N264" s="124" t="str">
        <f>IF($AO264,IF(AND($I264&lt;&gt;"",$I264&lt;&gt;0),ROUND(ROUND($I264,3)*Cenas!$B$50*Cenas!E$55,2),0),"")</f>
        <v/>
      </c>
      <c r="O264" s="124" t="str">
        <f>IF($AO264,IF(AND($I264&lt;&gt;"",$I264&lt;&gt;0),ROUND(ROUND($I264,3)*Cenas!$B$50*Cenas!F$55,2),0),"")</f>
        <v/>
      </c>
      <c r="P264" s="124" t="str">
        <f>IF($AO264,IF(AND($I264&lt;&gt;"",$I264&lt;&gt;0),ROUND(ROUND($I264,3)*Cenas!$B$50*Cenas!G$55,2),0),"")</f>
        <v/>
      </c>
      <c r="Q264" s="124" t="str">
        <f>IF($AO264,IF(AND($I264&lt;&gt;"",$I264&lt;&gt;0),ROUND(ROUND($I264,3)*Cenas!$B$50*Cenas!H$55,2),0),"")</f>
        <v/>
      </c>
      <c r="R264" s="124" t="str">
        <f>IF($AO264,IF(AND($I264&lt;&gt;"",$I264&lt;&gt;0),ROUND(ROUND($I264,3)*Cenas!$B$50*Cenas!I$55,2),0),"")</f>
        <v/>
      </c>
      <c r="S264" s="124" t="str">
        <f>IF($AO264,IF(AND($I264&lt;&gt;"",$I264&lt;&gt;0),ROUND(ROUND($I264,3)*Cenas!$B$50*Cenas!J$55,2),0),"")</f>
        <v/>
      </c>
      <c r="T264" s="124" t="str">
        <f>IF($AO264,IF(AND($I264&lt;&gt;"",$I264&lt;&gt;0),ROUND(ROUND($I264,3)*Cenas!$B$50*Cenas!K$55,2),0),"")</f>
        <v/>
      </c>
      <c r="U264" s="124" t="str">
        <f>IF($AO264,IF(AND($I264&lt;&gt;"",$I264&lt;&gt;0),ROUND(ROUND($I264,3)*Cenas!$B$50*Cenas!L$55,2),0),"")</f>
        <v/>
      </c>
      <c r="V264" s="124" t="str">
        <f>IF($AO264,IF(AND($I264&lt;&gt;"",$I264&lt;&gt;0),ROUND(ROUND($I264,3)*Cenas!$B$50*Cenas!M$55,2),0),"")</f>
        <v/>
      </c>
      <c r="W264" s="124" t="str">
        <f>IF($AO264,IF(AND($I264&lt;&gt;"",$I264&lt;&gt;0),ROUND(ROUND($I264,3)*Cenas!$B$50*Cenas!N$55,2),0),"")</f>
        <v/>
      </c>
      <c r="X264" s="124" t="str">
        <f>IF($AO264,IF(AND($I264&lt;&gt;"",$I264&lt;&gt;0),ROUND(ROUND($I264,3)*Cenas!$B$50*Cenas!O$55,2),0),"")</f>
        <v/>
      </c>
      <c r="Y264" s="124" t="str">
        <f>IF($AO264,IF(AND($I264&lt;&gt;"",$I264&lt;&gt;0),ROUND(ROUND($I264,3)*Cenas!$B$50*Cenas!P$55,2),0),"")</f>
        <v/>
      </c>
      <c r="Z264" s="124" t="str">
        <f>IF($AO264,IF(AND($I264&lt;&gt;"",$I264&lt;&gt;0),ROUND(ROUND($I264,3)*Cenas!$B$50*Cenas!Q$55,2),0),"")</f>
        <v/>
      </c>
      <c r="AA264" s="124" t="str">
        <f>IF($AO264,IF(AND($I264&lt;&gt;"",$I264&lt;&gt;0),ROUND(ROUND($I264,3)*Cenas!$B$50*Cenas!R$55,2),0),"")</f>
        <v/>
      </c>
      <c r="AB264" s="124" t="str">
        <f>IF($AO264,IF(AND($I264&lt;&gt;"",$I264&lt;&gt;0),ROUND(ROUND($I264,3)*Cenas!$B$50*Cenas!S$55,2),0),"")</f>
        <v/>
      </c>
      <c r="AC264" s="124" t="str">
        <f>IF($AO264,IF(AND($I264&lt;&gt;"",$I264&lt;&gt;0),ROUND(ROUND($I264,3)*Cenas!$B$50*Cenas!T$55,2),0),"")</f>
        <v/>
      </c>
      <c r="AD264" s="124" t="str">
        <f>IF($AO264,IF(AND($I264&lt;&gt;"",$I264&lt;&gt;0),ROUND(ROUND($I264,3)*Cenas!$B$50*Cenas!U$55,2),0),"")</f>
        <v/>
      </c>
      <c r="AE264" s="124" t="str">
        <f>IF($AO264,IF(AND($I264&lt;&gt;"",$I264&lt;&gt;0),ROUND(ROUND($I264,3)*Cenas!$B$50*Cenas!V$55,2),0),"")</f>
        <v/>
      </c>
      <c r="AF264" s="147" t="str">
        <f>IF($AO264,IF(AND($I264&lt;&gt;"",$I264&lt;&gt;0),ROUND(ROUND($I264,3)*Cenas!$B$50*Cenas!W$55,2),0),"")</f>
        <v/>
      </c>
      <c r="AH264" t="b">
        <f t="shared" si="26"/>
        <v>1</v>
      </c>
      <c r="AI264" t="b">
        <f t="shared" si="27"/>
        <v>1</v>
      </c>
      <c r="AJ264" t="e">
        <f>OR(AND(AH264,AI264,#REF!&gt;=0.74*'Daļu izvēle'!J259),NOT(AL264))</f>
        <v>#REF!</v>
      </c>
      <c r="AK264" t="e">
        <f t="shared" si="28"/>
        <v>#REF!</v>
      </c>
      <c r="AL264" t="b">
        <f>AND($A264="x",NOT(ISBLANK('Daļu izvēle'!AI259)))</f>
        <v>0</v>
      </c>
      <c r="AM264" t="b">
        <f t="shared" si="24"/>
        <v>1</v>
      </c>
      <c r="AO264" s="56" t="b">
        <f>AND($A264="x",'Daļu izvēle'!AI259&lt;&gt;"",'Daļu izvēle'!AI259&lt;&gt;0)</f>
        <v>0</v>
      </c>
      <c r="AP264" s="56" t="b">
        <f t="shared" si="29"/>
        <v>0</v>
      </c>
      <c r="AQ264" s="56" t="b">
        <f t="shared" si="30"/>
        <v>1</v>
      </c>
    </row>
    <row r="265" spans="1:43" hidden="1" x14ac:dyDescent="0.3">
      <c r="A265" s="324" t="str">
        <f>SUBSTITUTE('Daļu izvēle'!A260,"0","")</f>
        <v/>
      </c>
      <c r="B265" s="365">
        <f>'Daļu izvēle'!B260</f>
        <v>252</v>
      </c>
      <c r="C265" s="365" t="str">
        <f>'Daļu izvēle'!C260</f>
        <v>Ziemeļkurzeme</v>
      </c>
      <c r="D265" s="366" t="str">
        <f>'Daļu izvēle'!D260</f>
        <v>Ventas (ZK)</v>
      </c>
      <c r="E265" s="511">
        <f>'Daļu izvēle'!AI260</f>
        <v>0</v>
      </c>
      <c r="F265" s="511">
        <f>'Daļu izvēle'!AJ260</f>
        <v>0</v>
      </c>
      <c r="G265" s="131">
        <f>'Daļu izvēle'!AK260</f>
        <v>0</v>
      </c>
      <c r="H265" s="132">
        <f>'Daļu izvēle'!AL260</f>
        <v>0</v>
      </c>
      <c r="I265" s="343"/>
      <c r="J265" s="509">
        <f t="shared" si="25"/>
        <v>0</v>
      </c>
      <c r="K265" s="124" t="str">
        <f>IF($AO265,IF(AND($I265&lt;&gt;"",$I265&lt;&gt;0),ROUND(ROUND($I265,3)*Cenas!$B$50*Cenas!B$55,2),0),"")</f>
        <v/>
      </c>
      <c r="L265" s="124" t="str">
        <f>IF($AO265,IF(AND($I265&lt;&gt;"",$I265&lt;&gt;0),ROUND(ROUND($I265,3)*Cenas!$B$50*Cenas!C$55,2),0),"")</f>
        <v/>
      </c>
      <c r="M265" s="124" t="str">
        <f>IF($AO265,IF(AND($I265&lt;&gt;"",$I265&lt;&gt;0),ROUND(ROUND($I265,3)*Cenas!$B$50*Cenas!D$55,2),0),"")</f>
        <v/>
      </c>
      <c r="N265" s="124" t="str">
        <f>IF($AO265,IF(AND($I265&lt;&gt;"",$I265&lt;&gt;0),ROUND(ROUND($I265,3)*Cenas!$B$50*Cenas!E$55,2),0),"")</f>
        <v/>
      </c>
      <c r="O265" s="124" t="str">
        <f>IF($AO265,IF(AND($I265&lt;&gt;"",$I265&lt;&gt;0),ROUND(ROUND($I265,3)*Cenas!$B$50*Cenas!F$55,2),0),"")</f>
        <v/>
      </c>
      <c r="P265" s="124" t="str">
        <f>IF($AO265,IF(AND($I265&lt;&gt;"",$I265&lt;&gt;0),ROUND(ROUND($I265,3)*Cenas!$B$50*Cenas!G$55,2),0),"")</f>
        <v/>
      </c>
      <c r="Q265" s="124" t="str">
        <f>IF($AO265,IF(AND($I265&lt;&gt;"",$I265&lt;&gt;0),ROUND(ROUND($I265,3)*Cenas!$B$50*Cenas!H$55,2),0),"")</f>
        <v/>
      </c>
      <c r="R265" s="124" t="str">
        <f>IF($AO265,IF(AND($I265&lt;&gt;"",$I265&lt;&gt;0),ROUND(ROUND($I265,3)*Cenas!$B$50*Cenas!I$55,2),0),"")</f>
        <v/>
      </c>
      <c r="S265" s="124" t="str">
        <f>IF($AO265,IF(AND($I265&lt;&gt;"",$I265&lt;&gt;0),ROUND(ROUND($I265,3)*Cenas!$B$50*Cenas!J$55,2),0),"")</f>
        <v/>
      </c>
      <c r="T265" s="124" t="str">
        <f>IF($AO265,IF(AND($I265&lt;&gt;"",$I265&lt;&gt;0),ROUND(ROUND($I265,3)*Cenas!$B$50*Cenas!K$55,2),0),"")</f>
        <v/>
      </c>
      <c r="U265" s="124" t="str">
        <f>IF($AO265,IF(AND($I265&lt;&gt;"",$I265&lt;&gt;0),ROUND(ROUND($I265,3)*Cenas!$B$50*Cenas!L$55,2),0),"")</f>
        <v/>
      </c>
      <c r="V265" s="124" t="str">
        <f>IF($AO265,IF(AND($I265&lt;&gt;"",$I265&lt;&gt;0),ROUND(ROUND($I265,3)*Cenas!$B$50*Cenas!M$55,2),0),"")</f>
        <v/>
      </c>
      <c r="W265" s="124" t="str">
        <f>IF($AO265,IF(AND($I265&lt;&gt;"",$I265&lt;&gt;0),ROUND(ROUND($I265,3)*Cenas!$B$50*Cenas!N$55,2),0),"")</f>
        <v/>
      </c>
      <c r="X265" s="124" t="str">
        <f>IF($AO265,IF(AND($I265&lt;&gt;"",$I265&lt;&gt;0),ROUND(ROUND($I265,3)*Cenas!$B$50*Cenas!O$55,2),0),"")</f>
        <v/>
      </c>
      <c r="Y265" s="124" t="str">
        <f>IF($AO265,IF(AND($I265&lt;&gt;"",$I265&lt;&gt;0),ROUND(ROUND($I265,3)*Cenas!$B$50*Cenas!P$55,2),0),"")</f>
        <v/>
      </c>
      <c r="Z265" s="124" t="str">
        <f>IF($AO265,IF(AND($I265&lt;&gt;"",$I265&lt;&gt;0),ROUND(ROUND($I265,3)*Cenas!$B$50*Cenas!Q$55,2),0),"")</f>
        <v/>
      </c>
      <c r="AA265" s="124" t="str">
        <f>IF($AO265,IF(AND($I265&lt;&gt;"",$I265&lt;&gt;0),ROUND(ROUND($I265,3)*Cenas!$B$50*Cenas!R$55,2),0),"")</f>
        <v/>
      </c>
      <c r="AB265" s="124" t="str">
        <f>IF($AO265,IF(AND($I265&lt;&gt;"",$I265&lt;&gt;0),ROUND(ROUND($I265,3)*Cenas!$B$50*Cenas!S$55,2),0),"")</f>
        <v/>
      </c>
      <c r="AC265" s="124" t="str">
        <f>IF($AO265,IF(AND($I265&lt;&gt;"",$I265&lt;&gt;0),ROUND(ROUND($I265,3)*Cenas!$B$50*Cenas!T$55,2),0),"")</f>
        <v/>
      </c>
      <c r="AD265" s="124" t="str">
        <f>IF($AO265,IF(AND($I265&lt;&gt;"",$I265&lt;&gt;0),ROUND(ROUND($I265,3)*Cenas!$B$50*Cenas!U$55,2),0),"")</f>
        <v/>
      </c>
      <c r="AE265" s="124" t="str">
        <f>IF($AO265,IF(AND($I265&lt;&gt;"",$I265&lt;&gt;0),ROUND(ROUND($I265,3)*Cenas!$B$50*Cenas!V$55,2),0),"")</f>
        <v/>
      </c>
      <c r="AF265" s="147" t="str">
        <f>IF($AO265,IF(AND($I265&lt;&gt;"",$I265&lt;&gt;0),ROUND(ROUND($I265,3)*Cenas!$B$50*Cenas!W$55,2),0),"")</f>
        <v/>
      </c>
      <c r="AH265" t="b">
        <f t="shared" si="26"/>
        <v>1</v>
      </c>
      <c r="AI265" t="b">
        <f t="shared" si="27"/>
        <v>1</v>
      </c>
      <c r="AJ265" t="e">
        <f>OR(AND(AH265,AI265,#REF!&gt;=0.74*'Daļu izvēle'!J260),NOT(AL265))</f>
        <v>#REF!</v>
      </c>
      <c r="AK265" t="e">
        <f t="shared" si="28"/>
        <v>#REF!</v>
      </c>
      <c r="AL265" t="b">
        <f>AND($A265="x",NOT(ISBLANK('Daļu izvēle'!AI260)))</f>
        <v>0</v>
      </c>
      <c r="AM265" t="b">
        <f t="shared" si="24"/>
        <v>1</v>
      </c>
      <c r="AO265" s="56" t="b">
        <f>AND($A265="x",'Daļu izvēle'!AI260&lt;&gt;"",'Daļu izvēle'!AI260&lt;&gt;0)</f>
        <v>0</v>
      </c>
      <c r="AP265" s="56" t="b">
        <f t="shared" si="29"/>
        <v>0</v>
      </c>
      <c r="AQ265" s="56" t="b">
        <f t="shared" si="30"/>
        <v>1</v>
      </c>
    </row>
    <row r="266" spans="1:43" hidden="1" x14ac:dyDescent="0.3">
      <c r="A266" s="324" t="str">
        <f>SUBSTITUTE('Daļu izvēle'!A261,"0","")</f>
        <v/>
      </c>
      <c r="B266" s="365">
        <f>'Daļu izvēle'!B261</f>
        <v>253</v>
      </c>
      <c r="C266" s="365" t="str">
        <f>'Daļu izvēle'!C261</f>
        <v>Ziemeļkurzeme</v>
      </c>
      <c r="D266" s="366" t="str">
        <f>'Daļu izvēle'!D261</f>
        <v>Mētru</v>
      </c>
      <c r="E266" s="511">
        <f>'Daļu izvēle'!AI261</f>
        <v>0</v>
      </c>
      <c r="F266" s="511">
        <f>'Daļu izvēle'!AJ261</f>
        <v>0</v>
      </c>
      <c r="G266" s="131">
        <f>'Daļu izvēle'!AK261</f>
        <v>0</v>
      </c>
      <c r="H266" s="132">
        <f>'Daļu izvēle'!AL261</f>
        <v>0</v>
      </c>
      <c r="I266" s="343"/>
      <c r="J266" s="509">
        <f t="shared" si="25"/>
        <v>0</v>
      </c>
      <c r="K266" s="124" t="str">
        <f>IF($AO266,IF(AND($I266&lt;&gt;"",$I266&lt;&gt;0),ROUND(ROUND($I266,3)*Cenas!$B$50*Cenas!B$55,2),0),"")</f>
        <v/>
      </c>
      <c r="L266" s="124" t="str">
        <f>IF($AO266,IF(AND($I266&lt;&gt;"",$I266&lt;&gt;0),ROUND(ROUND($I266,3)*Cenas!$B$50*Cenas!C$55,2),0),"")</f>
        <v/>
      </c>
      <c r="M266" s="124" t="str">
        <f>IF($AO266,IF(AND($I266&lt;&gt;"",$I266&lt;&gt;0),ROUND(ROUND($I266,3)*Cenas!$B$50*Cenas!D$55,2),0),"")</f>
        <v/>
      </c>
      <c r="N266" s="124" t="str">
        <f>IF($AO266,IF(AND($I266&lt;&gt;"",$I266&lt;&gt;0),ROUND(ROUND($I266,3)*Cenas!$B$50*Cenas!E$55,2),0),"")</f>
        <v/>
      </c>
      <c r="O266" s="124" t="str">
        <f>IF($AO266,IF(AND($I266&lt;&gt;"",$I266&lt;&gt;0),ROUND(ROUND($I266,3)*Cenas!$B$50*Cenas!F$55,2),0),"")</f>
        <v/>
      </c>
      <c r="P266" s="124" t="str">
        <f>IF($AO266,IF(AND($I266&lt;&gt;"",$I266&lt;&gt;0),ROUND(ROUND($I266,3)*Cenas!$B$50*Cenas!G$55,2),0),"")</f>
        <v/>
      </c>
      <c r="Q266" s="124" t="str">
        <f>IF($AO266,IF(AND($I266&lt;&gt;"",$I266&lt;&gt;0),ROUND(ROUND($I266,3)*Cenas!$B$50*Cenas!H$55,2),0),"")</f>
        <v/>
      </c>
      <c r="R266" s="124" t="str">
        <f>IF($AO266,IF(AND($I266&lt;&gt;"",$I266&lt;&gt;0),ROUND(ROUND($I266,3)*Cenas!$B$50*Cenas!I$55,2),0),"")</f>
        <v/>
      </c>
      <c r="S266" s="124" t="str">
        <f>IF($AO266,IF(AND($I266&lt;&gt;"",$I266&lt;&gt;0),ROUND(ROUND($I266,3)*Cenas!$B$50*Cenas!J$55,2),0),"")</f>
        <v/>
      </c>
      <c r="T266" s="124" t="str">
        <f>IF($AO266,IF(AND($I266&lt;&gt;"",$I266&lt;&gt;0),ROUND(ROUND($I266,3)*Cenas!$B$50*Cenas!K$55,2),0),"")</f>
        <v/>
      </c>
      <c r="U266" s="124" t="str">
        <f>IF($AO266,IF(AND($I266&lt;&gt;"",$I266&lt;&gt;0),ROUND(ROUND($I266,3)*Cenas!$B$50*Cenas!L$55,2),0),"")</f>
        <v/>
      </c>
      <c r="V266" s="124" t="str">
        <f>IF($AO266,IF(AND($I266&lt;&gt;"",$I266&lt;&gt;0),ROUND(ROUND($I266,3)*Cenas!$B$50*Cenas!M$55,2),0),"")</f>
        <v/>
      </c>
      <c r="W266" s="124" t="str">
        <f>IF($AO266,IF(AND($I266&lt;&gt;"",$I266&lt;&gt;0),ROUND(ROUND($I266,3)*Cenas!$B$50*Cenas!N$55,2),0),"")</f>
        <v/>
      </c>
      <c r="X266" s="124" t="str">
        <f>IF($AO266,IF(AND($I266&lt;&gt;"",$I266&lt;&gt;0),ROUND(ROUND($I266,3)*Cenas!$B$50*Cenas!O$55,2),0),"")</f>
        <v/>
      </c>
      <c r="Y266" s="124" t="str">
        <f>IF($AO266,IF(AND($I266&lt;&gt;"",$I266&lt;&gt;0),ROUND(ROUND($I266,3)*Cenas!$B$50*Cenas!P$55,2),0),"")</f>
        <v/>
      </c>
      <c r="Z266" s="124" t="str">
        <f>IF($AO266,IF(AND($I266&lt;&gt;"",$I266&lt;&gt;0),ROUND(ROUND($I266,3)*Cenas!$B$50*Cenas!Q$55,2),0),"")</f>
        <v/>
      </c>
      <c r="AA266" s="124" t="str">
        <f>IF($AO266,IF(AND($I266&lt;&gt;"",$I266&lt;&gt;0),ROUND(ROUND($I266,3)*Cenas!$B$50*Cenas!R$55,2),0),"")</f>
        <v/>
      </c>
      <c r="AB266" s="124" t="str">
        <f>IF($AO266,IF(AND($I266&lt;&gt;"",$I266&lt;&gt;0),ROUND(ROUND($I266,3)*Cenas!$B$50*Cenas!S$55,2),0),"")</f>
        <v/>
      </c>
      <c r="AC266" s="124" t="str">
        <f>IF($AO266,IF(AND($I266&lt;&gt;"",$I266&lt;&gt;0),ROUND(ROUND($I266,3)*Cenas!$B$50*Cenas!T$55,2),0),"")</f>
        <v/>
      </c>
      <c r="AD266" s="124" t="str">
        <f>IF($AO266,IF(AND($I266&lt;&gt;"",$I266&lt;&gt;0),ROUND(ROUND($I266,3)*Cenas!$B$50*Cenas!U$55,2),0),"")</f>
        <v/>
      </c>
      <c r="AE266" s="124" t="str">
        <f>IF($AO266,IF(AND($I266&lt;&gt;"",$I266&lt;&gt;0),ROUND(ROUND($I266,3)*Cenas!$B$50*Cenas!V$55,2),0),"")</f>
        <v/>
      </c>
      <c r="AF266" s="147" t="str">
        <f>IF($AO266,IF(AND($I266&lt;&gt;"",$I266&lt;&gt;0),ROUND(ROUND($I266,3)*Cenas!$B$50*Cenas!W$55,2),0),"")</f>
        <v/>
      </c>
      <c r="AH266" t="b">
        <f t="shared" si="26"/>
        <v>1</v>
      </c>
      <c r="AI266" t="b">
        <f t="shared" si="27"/>
        <v>1</v>
      </c>
      <c r="AJ266" t="e">
        <f>OR(AND(AH266,AI266,#REF!&gt;=0.74*'Daļu izvēle'!J261),NOT(AL266))</f>
        <v>#REF!</v>
      </c>
      <c r="AK266" t="e">
        <f t="shared" si="28"/>
        <v>#REF!</v>
      </c>
      <c r="AL266" t="b">
        <f>AND($A266="x",NOT(ISBLANK('Daļu izvēle'!AI261)))</f>
        <v>0</v>
      </c>
      <c r="AM266" t="b">
        <f t="shared" si="24"/>
        <v>1</v>
      </c>
      <c r="AO266" s="56" t="b">
        <f>AND($A266="x",'Daļu izvēle'!AI261&lt;&gt;"",'Daļu izvēle'!AI261&lt;&gt;0)</f>
        <v>0</v>
      </c>
      <c r="AP266" s="56" t="b">
        <f t="shared" si="29"/>
        <v>0</v>
      </c>
      <c r="AQ266" s="56" t="b">
        <f t="shared" si="30"/>
        <v>1</v>
      </c>
    </row>
    <row r="267" spans="1:43" hidden="1" x14ac:dyDescent="0.3">
      <c r="A267" s="324" t="str">
        <f>SUBSTITUTE('Daļu izvēle'!A262,"0","")</f>
        <v/>
      </c>
      <c r="B267" s="365">
        <f>'Daļu izvēle'!B262</f>
        <v>254</v>
      </c>
      <c r="C267" s="365" t="str">
        <f>'Daļu izvēle'!C262</f>
        <v>Ziemeļkurzeme</v>
      </c>
      <c r="D267" s="366" t="str">
        <f>'Daļu izvēle'!D262</f>
        <v>Mētru</v>
      </c>
      <c r="E267" s="511">
        <f>'Daļu izvēle'!AI262</f>
        <v>0</v>
      </c>
      <c r="F267" s="511">
        <f>'Daļu izvēle'!AJ262</f>
        <v>0</v>
      </c>
      <c r="G267" s="131">
        <f>'Daļu izvēle'!AK262</f>
        <v>0</v>
      </c>
      <c r="H267" s="132">
        <f>'Daļu izvēle'!AL262</f>
        <v>0</v>
      </c>
      <c r="I267" s="343"/>
      <c r="J267" s="509">
        <f t="shared" si="25"/>
        <v>0</v>
      </c>
      <c r="K267" s="124" t="str">
        <f>IF($AO267,IF(AND($I267&lt;&gt;"",$I267&lt;&gt;0),ROUND(ROUND($I267,3)*Cenas!$B$50*Cenas!B$55,2),0),"")</f>
        <v/>
      </c>
      <c r="L267" s="124" t="str">
        <f>IF($AO267,IF(AND($I267&lt;&gt;"",$I267&lt;&gt;0),ROUND(ROUND($I267,3)*Cenas!$B$50*Cenas!C$55,2),0),"")</f>
        <v/>
      </c>
      <c r="M267" s="124" t="str">
        <f>IF($AO267,IF(AND($I267&lt;&gt;"",$I267&lt;&gt;0),ROUND(ROUND($I267,3)*Cenas!$B$50*Cenas!D$55,2),0),"")</f>
        <v/>
      </c>
      <c r="N267" s="124" t="str">
        <f>IF($AO267,IF(AND($I267&lt;&gt;"",$I267&lt;&gt;0),ROUND(ROUND($I267,3)*Cenas!$B$50*Cenas!E$55,2),0),"")</f>
        <v/>
      </c>
      <c r="O267" s="124" t="str">
        <f>IF($AO267,IF(AND($I267&lt;&gt;"",$I267&lt;&gt;0),ROUND(ROUND($I267,3)*Cenas!$B$50*Cenas!F$55,2),0),"")</f>
        <v/>
      </c>
      <c r="P267" s="124" t="str">
        <f>IF($AO267,IF(AND($I267&lt;&gt;"",$I267&lt;&gt;0),ROUND(ROUND($I267,3)*Cenas!$B$50*Cenas!G$55,2),0),"")</f>
        <v/>
      </c>
      <c r="Q267" s="124" t="str">
        <f>IF($AO267,IF(AND($I267&lt;&gt;"",$I267&lt;&gt;0),ROUND(ROUND($I267,3)*Cenas!$B$50*Cenas!H$55,2),0),"")</f>
        <v/>
      </c>
      <c r="R267" s="124" t="str">
        <f>IF($AO267,IF(AND($I267&lt;&gt;"",$I267&lt;&gt;0),ROUND(ROUND($I267,3)*Cenas!$B$50*Cenas!I$55,2),0),"")</f>
        <v/>
      </c>
      <c r="S267" s="124" t="str">
        <f>IF($AO267,IF(AND($I267&lt;&gt;"",$I267&lt;&gt;0),ROUND(ROUND($I267,3)*Cenas!$B$50*Cenas!J$55,2),0),"")</f>
        <v/>
      </c>
      <c r="T267" s="124" t="str">
        <f>IF($AO267,IF(AND($I267&lt;&gt;"",$I267&lt;&gt;0),ROUND(ROUND($I267,3)*Cenas!$B$50*Cenas!K$55,2),0),"")</f>
        <v/>
      </c>
      <c r="U267" s="124" t="str">
        <f>IF($AO267,IF(AND($I267&lt;&gt;"",$I267&lt;&gt;0),ROUND(ROUND($I267,3)*Cenas!$B$50*Cenas!L$55,2),0),"")</f>
        <v/>
      </c>
      <c r="V267" s="124" t="str">
        <f>IF($AO267,IF(AND($I267&lt;&gt;"",$I267&lt;&gt;0),ROUND(ROUND($I267,3)*Cenas!$B$50*Cenas!M$55,2),0),"")</f>
        <v/>
      </c>
      <c r="W267" s="124" t="str">
        <f>IF($AO267,IF(AND($I267&lt;&gt;"",$I267&lt;&gt;0),ROUND(ROUND($I267,3)*Cenas!$B$50*Cenas!N$55,2),0),"")</f>
        <v/>
      </c>
      <c r="X267" s="124" t="str">
        <f>IF($AO267,IF(AND($I267&lt;&gt;"",$I267&lt;&gt;0),ROUND(ROUND($I267,3)*Cenas!$B$50*Cenas!O$55,2),0),"")</f>
        <v/>
      </c>
      <c r="Y267" s="124" t="str">
        <f>IF($AO267,IF(AND($I267&lt;&gt;"",$I267&lt;&gt;0),ROUND(ROUND($I267,3)*Cenas!$B$50*Cenas!P$55,2),0),"")</f>
        <v/>
      </c>
      <c r="Z267" s="124" t="str">
        <f>IF($AO267,IF(AND($I267&lt;&gt;"",$I267&lt;&gt;0),ROUND(ROUND($I267,3)*Cenas!$B$50*Cenas!Q$55,2),0),"")</f>
        <v/>
      </c>
      <c r="AA267" s="124" t="str">
        <f>IF($AO267,IF(AND($I267&lt;&gt;"",$I267&lt;&gt;0),ROUND(ROUND($I267,3)*Cenas!$B$50*Cenas!R$55,2),0),"")</f>
        <v/>
      </c>
      <c r="AB267" s="124" t="str">
        <f>IF($AO267,IF(AND($I267&lt;&gt;"",$I267&lt;&gt;0),ROUND(ROUND($I267,3)*Cenas!$B$50*Cenas!S$55,2),0),"")</f>
        <v/>
      </c>
      <c r="AC267" s="124" t="str">
        <f>IF($AO267,IF(AND($I267&lt;&gt;"",$I267&lt;&gt;0),ROUND(ROUND($I267,3)*Cenas!$B$50*Cenas!T$55,2),0),"")</f>
        <v/>
      </c>
      <c r="AD267" s="124" t="str">
        <f>IF($AO267,IF(AND($I267&lt;&gt;"",$I267&lt;&gt;0),ROUND(ROUND($I267,3)*Cenas!$B$50*Cenas!U$55,2),0),"")</f>
        <v/>
      </c>
      <c r="AE267" s="124" t="str">
        <f>IF($AO267,IF(AND($I267&lt;&gt;"",$I267&lt;&gt;0),ROUND(ROUND($I267,3)*Cenas!$B$50*Cenas!V$55,2),0),"")</f>
        <v/>
      </c>
      <c r="AF267" s="147" t="str">
        <f>IF($AO267,IF(AND($I267&lt;&gt;"",$I267&lt;&gt;0),ROUND(ROUND($I267,3)*Cenas!$B$50*Cenas!W$55,2),0),"")</f>
        <v/>
      </c>
      <c r="AH267" t="b">
        <f t="shared" si="26"/>
        <v>1</v>
      </c>
      <c r="AI267" t="b">
        <f t="shared" si="27"/>
        <v>1</v>
      </c>
      <c r="AJ267" t="e">
        <f>OR(AND(AH267,AI267,#REF!&gt;=0.74*'Daļu izvēle'!J262),NOT(AL267))</f>
        <v>#REF!</v>
      </c>
      <c r="AK267" t="e">
        <f t="shared" si="28"/>
        <v>#REF!</v>
      </c>
      <c r="AL267" t="b">
        <f>AND($A267="x",NOT(ISBLANK('Daļu izvēle'!AI262)))</f>
        <v>0</v>
      </c>
      <c r="AM267" t="b">
        <f t="shared" si="24"/>
        <v>1</v>
      </c>
      <c r="AO267" s="56" t="b">
        <f>AND($A267="x",'Daļu izvēle'!AI262&lt;&gt;"",'Daļu izvēle'!AI262&lt;&gt;0)</f>
        <v>0</v>
      </c>
      <c r="AP267" s="56" t="b">
        <f t="shared" si="29"/>
        <v>0</v>
      </c>
      <c r="AQ267" s="56" t="b">
        <f t="shared" si="30"/>
        <v>1</v>
      </c>
    </row>
    <row r="268" spans="1:43" hidden="1" x14ac:dyDescent="0.3">
      <c r="A268" s="324" t="str">
        <f>SUBSTITUTE('Daļu izvēle'!A263,"0","")</f>
        <v/>
      </c>
      <c r="B268" s="365">
        <f>'Daļu izvēle'!B263</f>
        <v>255</v>
      </c>
      <c r="C268" s="365" t="str">
        <f>'Daļu izvēle'!C263</f>
        <v>Ziemeļkurzeme</v>
      </c>
      <c r="D268" s="366" t="str">
        <f>'Daļu izvēle'!D263</f>
        <v>Mētru</v>
      </c>
      <c r="E268" s="511">
        <f>'Daļu izvēle'!AI263</f>
        <v>0</v>
      </c>
      <c r="F268" s="511">
        <f>'Daļu izvēle'!AJ263</f>
        <v>0</v>
      </c>
      <c r="G268" s="131">
        <f>'Daļu izvēle'!AK263</f>
        <v>0</v>
      </c>
      <c r="H268" s="132">
        <f>'Daļu izvēle'!AL263</f>
        <v>0</v>
      </c>
      <c r="I268" s="343"/>
      <c r="J268" s="509">
        <f t="shared" si="25"/>
        <v>0</v>
      </c>
      <c r="K268" s="124" t="str">
        <f>IF($AO268,IF(AND($I268&lt;&gt;"",$I268&lt;&gt;0),ROUND(ROUND($I268,3)*Cenas!$B$50*Cenas!B$55,2),0),"")</f>
        <v/>
      </c>
      <c r="L268" s="124" t="str">
        <f>IF($AO268,IF(AND($I268&lt;&gt;"",$I268&lt;&gt;0),ROUND(ROUND($I268,3)*Cenas!$B$50*Cenas!C$55,2),0),"")</f>
        <v/>
      </c>
      <c r="M268" s="124" t="str">
        <f>IF($AO268,IF(AND($I268&lt;&gt;"",$I268&lt;&gt;0),ROUND(ROUND($I268,3)*Cenas!$B$50*Cenas!D$55,2),0),"")</f>
        <v/>
      </c>
      <c r="N268" s="124" t="str">
        <f>IF($AO268,IF(AND($I268&lt;&gt;"",$I268&lt;&gt;0),ROUND(ROUND($I268,3)*Cenas!$B$50*Cenas!E$55,2),0),"")</f>
        <v/>
      </c>
      <c r="O268" s="124" t="str">
        <f>IF($AO268,IF(AND($I268&lt;&gt;"",$I268&lt;&gt;0),ROUND(ROUND($I268,3)*Cenas!$B$50*Cenas!F$55,2),0),"")</f>
        <v/>
      </c>
      <c r="P268" s="124" t="str">
        <f>IF($AO268,IF(AND($I268&lt;&gt;"",$I268&lt;&gt;0),ROUND(ROUND($I268,3)*Cenas!$B$50*Cenas!G$55,2),0),"")</f>
        <v/>
      </c>
      <c r="Q268" s="124" t="str">
        <f>IF($AO268,IF(AND($I268&lt;&gt;"",$I268&lt;&gt;0),ROUND(ROUND($I268,3)*Cenas!$B$50*Cenas!H$55,2),0),"")</f>
        <v/>
      </c>
      <c r="R268" s="124" t="str">
        <f>IF($AO268,IF(AND($I268&lt;&gt;"",$I268&lt;&gt;0),ROUND(ROUND($I268,3)*Cenas!$B$50*Cenas!I$55,2),0),"")</f>
        <v/>
      </c>
      <c r="S268" s="124" t="str">
        <f>IF($AO268,IF(AND($I268&lt;&gt;"",$I268&lt;&gt;0),ROUND(ROUND($I268,3)*Cenas!$B$50*Cenas!J$55,2),0),"")</f>
        <v/>
      </c>
      <c r="T268" s="124" t="str">
        <f>IF($AO268,IF(AND($I268&lt;&gt;"",$I268&lt;&gt;0),ROUND(ROUND($I268,3)*Cenas!$B$50*Cenas!K$55,2),0),"")</f>
        <v/>
      </c>
      <c r="U268" s="124" t="str">
        <f>IF($AO268,IF(AND($I268&lt;&gt;"",$I268&lt;&gt;0),ROUND(ROUND($I268,3)*Cenas!$B$50*Cenas!L$55,2),0),"")</f>
        <v/>
      </c>
      <c r="V268" s="124" t="str">
        <f>IF($AO268,IF(AND($I268&lt;&gt;"",$I268&lt;&gt;0),ROUND(ROUND($I268,3)*Cenas!$B$50*Cenas!M$55,2),0),"")</f>
        <v/>
      </c>
      <c r="W268" s="124" t="str">
        <f>IF($AO268,IF(AND($I268&lt;&gt;"",$I268&lt;&gt;0),ROUND(ROUND($I268,3)*Cenas!$B$50*Cenas!N$55,2),0),"")</f>
        <v/>
      </c>
      <c r="X268" s="124" t="str">
        <f>IF($AO268,IF(AND($I268&lt;&gt;"",$I268&lt;&gt;0),ROUND(ROUND($I268,3)*Cenas!$B$50*Cenas!O$55,2),0),"")</f>
        <v/>
      </c>
      <c r="Y268" s="124" t="str">
        <f>IF($AO268,IF(AND($I268&lt;&gt;"",$I268&lt;&gt;0),ROUND(ROUND($I268,3)*Cenas!$B$50*Cenas!P$55,2),0),"")</f>
        <v/>
      </c>
      <c r="Z268" s="124" t="str">
        <f>IF($AO268,IF(AND($I268&lt;&gt;"",$I268&lt;&gt;0),ROUND(ROUND($I268,3)*Cenas!$B$50*Cenas!Q$55,2),0),"")</f>
        <v/>
      </c>
      <c r="AA268" s="124" t="str">
        <f>IF($AO268,IF(AND($I268&lt;&gt;"",$I268&lt;&gt;0),ROUND(ROUND($I268,3)*Cenas!$B$50*Cenas!R$55,2),0),"")</f>
        <v/>
      </c>
      <c r="AB268" s="124" t="str">
        <f>IF($AO268,IF(AND($I268&lt;&gt;"",$I268&lt;&gt;0),ROUND(ROUND($I268,3)*Cenas!$B$50*Cenas!S$55,2),0),"")</f>
        <v/>
      </c>
      <c r="AC268" s="124" t="str">
        <f>IF($AO268,IF(AND($I268&lt;&gt;"",$I268&lt;&gt;0),ROUND(ROUND($I268,3)*Cenas!$B$50*Cenas!T$55,2),0),"")</f>
        <v/>
      </c>
      <c r="AD268" s="124" t="str">
        <f>IF($AO268,IF(AND($I268&lt;&gt;"",$I268&lt;&gt;0),ROUND(ROUND($I268,3)*Cenas!$B$50*Cenas!U$55,2),0),"")</f>
        <v/>
      </c>
      <c r="AE268" s="124" t="str">
        <f>IF($AO268,IF(AND($I268&lt;&gt;"",$I268&lt;&gt;0),ROUND(ROUND($I268,3)*Cenas!$B$50*Cenas!V$55,2),0),"")</f>
        <v/>
      </c>
      <c r="AF268" s="147" t="str">
        <f>IF($AO268,IF(AND($I268&lt;&gt;"",$I268&lt;&gt;0),ROUND(ROUND($I268,3)*Cenas!$B$50*Cenas!W$55,2),0),"")</f>
        <v/>
      </c>
      <c r="AH268" t="b">
        <f t="shared" si="26"/>
        <v>1</v>
      </c>
      <c r="AI268" t="b">
        <f t="shared" si="27"/>
        <v>1</v>
      </c>
      <c r="AJ268" t="e">
        <f>OR(AND(AH268,AI268,#REF!&gt;=0.74*'Daļu izvēle'!J263),NOT(AL268))</f>
        <v>#REF!</v>
      </c>
      <c r="AK268" t="e">
        <f t="shared" si="28"/>
        <v>#REF!</v>
      </c>
      <c r="AL268" t="b">
        <f>AND($A268="x",NOT(ISBLANK('Daļu izvēle'!AI263)))</f>
        <v>0</v>
      </c>
      <c r="AM268" t="b">
        <f t="shared" si="24"/>
        <v>1</v>
      </c>
      <c r="AO268" s="56" t="b">
        <f>AND($A268="x",'Daļu izvēle'!AI263&lt;&gt;"",'Daļu izvēle'!AI263&lt;&gt;0)</f>
        <v>0</v>
      </c>
      <c r="AP268" s="56" t="b">
        <f t="shared" si="29"/>
        <v>0</v>
      </c>
      <c r="AQ268" s="56" t="b">
        <f t="shared" si="30"/>
        <v>1</v>
      </c>
    </row>
    <row r="269" spans="1:43" hidden="1" x14ac:dyDescent="0.3">
      <c r="A269" s="324" t="str">
        <f>SUBSTITUTE('Daļu izvēle'!A264,"0","")</f>
        <v/>
      </c>
      <c r="B269" s="365">
        <f>'Daļu izvēle'!B264</f>
        <v>256</v>
      </c>
      <c r="C269" s="365" t="str">
        <f>'Daļu izvēle'!C264</f>
        <v>Ziemeļkurzeme</v>
      </c>
      <c r="D269" s="366" t="str">
        <f>'Daļu izvēle'!D264</f>
        <v>Mētru</v>
      </c>
      <c r="E269" s="511">
        <f>'Daļu izvēle'!AI264</f>
        <v>0</v>
      </c>
      <c r="F269" s="511">
        <f>'Daļu izvēle'!AJ264</f>
        <v>0</v>
      </c>
      <c r="G269" s="131">
        <f>'Daļu izvēle'!AK264</f>
        <v>0</v>
      </c>
      <c r="H269" s="132">
        <f>'Daļu izvēle'!AL264</f>
        <v>0</v>
      </c>
      <c r="I269" s="343"/>
      <c r="J269" s="509">
        <f t="shared" si="25"/>
        <v>0</v>
      </c>
      <c r="K269" s="124" t="str">
        <f>IF($AO269,IF(AND($I269&lt;&gt;"",$I269&lt;&gt;0),ROUND(ROUND($I269,3)*Cenas!$B$50*Cenas!B$55,2),0),"")</f>
        <v/>
      </c>
      <c r="L269" s="124" t="str">
        <f>IF($AO269,IF(AND($I269&lt;&gt;"",$I269&lt;&gt;0),ROUND(ROUND($I269,3)*Cenas!$B$50*Cenas!C$55,2),0),"")</f>
        <v/>
      </c>
      <c r="M269" s="124" t="str">
        <f>IF($AO269,IF(AND($I269&lt;&gt;"",$I269&lt;&gt;0),ROUND(ROUND($I269,3)*Cenas!$B$50*Cenas!D$55,2),0),"")</f>
        <v/>
      </c>
      <c r="N269" s="124" t="str">
        <f>IF($AO269,IF(AND($I269&lt;&gt;"",$I269&lt;&gt;0),ROUND(ROUND($I269,3)*Cenas!$B$50*Cenas!E$55,2),0),"")</f>
        <v/>
      </c>
      <c r="O269" s="124" t="str">
        <f>IF($AO269,IF(AND($I269&lt;&gt;"",$I269&lt;&gt;0),ROUND(ROUND($I269,3)*Cenas!$B$50*Cenas!F$55,2),0),"")</f>
        <v/>
      </c>
      <c r="P269" s="124" t="str">
        <f>IF($AO269,IF(AND($I269&lt;&gt;"",$I269&lt;&gt;0),ROUND(ROUND($I269,3)*Cenas!$B$50*Cenas!G$55,2),0),"")</f>
        <v/>
      </c>
      <c r="Q269" s="124" t="str">
        <f>IF($AO269,IF(AND($I269&lt;&gt;"",$I269&lt;&gt;0),ROUND(ROUND($I269,3)*Cenas!$B$50*Cenas!H$55,2),0),"")</f>
        <v/>
      </c>
      <c r="R269" s="124" t="str">
        <f>IF($AO269,IF(AND($I269&lt;&gt;"",$I269&lt;&gt;0),ROUND(ROUND($I269,3)*Cenas!$B$50*Cenas!I$55,2),0),"")</f>
        <v/>
      </c>
      <c r="S269" s="124" t="str">
        <f>IF($AO269,IF(AND($I269&lt;&gt;"",$I269&lt;&gt;0),ROUND(ROUND($I269,3)*Cenas!$B$50*Cenas!J$55,2),0),"")</f>
        <v/>
      </c>
      <c r="T269" s="124" t="str">
        <f>IF($AO269,IF(AND($I269&lt;&gt;"",$I269&lt;&gt;0),ROUND(ROUND($I269,3)*Cenas!$B$50*Cenas!K$55,2),0),"")</f>
        <v/>
      </c>
      <c r="U269" s="124" t="str">
        <f>IF($AO269,IF(AND($I269&lt;&gt;"",$I269&lt;&gt;0),ROUND(ROUND($I269,3)*Cenas!$B$50*Cenas!L$55,2),0),"")</f>
        <v/>
      </c>
      <c r="V269" s="124" t="str">
        <f>IF($AO269,IF(AND($I269&lt;&gt;"",$I269&lt;&gt;0),ROUND(ROUND($I269,3)*Cenas!$B$50*Cenas!M$55,2),0),"")</f>
        <v/>
      </c>
      <c r="W269" s="124" t="str">
        <f>IF($AO269,IF(AND($I269&lt;&gt;"",$I269&lt;&gt;0),ROUND(ROUND($I269,3)*Cenas!$B$50*Cenas!N$55,2),0),"")</f>
        <v/>
      </c>
      <c r="X269" s="124" t="str">
        <f>IF($AO269,IF(AND($I269&lt;&gt;"",$I269&lt;&gt;0),ROUND(ROUND($I269,3)*Cenas!$B$50*Cenas!O$55,2),0),"")</f>
        <v/>
      </c>
      <c r="Y269" s="124" t="str">
        <f>IF($AO269,IF(AND($I269&lt;&gt;"",$I269&lt;&gt;0),ROUND(ROUND($I269,3)*Cenas!$B$50*Cenas!P$55,2),0),"")</f>
        <v/>
      </c>
      <c r="Z269" s="124" t="str">
        <f>IF($AO269,IF(AND($I269&lt;&gt;"",$I269&lt;&gt;0),ROUND(ROUND($I269,3)*Cenas!$B$50*Cenas!Q$55,2),0),"")</f>
        <v/>
      </c>
      <c r="AA269" s="124" t="str">
        <f>IF($AO269,IF(AND($I269&lt;&gt;"",$I269&lt;&gt;0),ROUND(ROUND($I269,3)*Cenas!$B$50*Cenas!R$55,2),0),"")</f>
        <v/>
      </c>
      <c r="AB269" s="124" t="str">
        <f>IF($AO269,IF(AND($I269&lt;&gt;"",$I269&lt;&gt;0),ROUND(ROUND($I269,3)*Cenas!$B$50*Cenas!S$55,2),0),"")</f>
        <v/>
      </c>
      <c r="AC269" s="124" t="str">
        <f>IF($AO269,IF(AND($I269&lt;&gt;"",$I269&lt;&gt;0),ROUND(ROUND($I269,3)*Cenas!$B$50*Cenas!T$55,2),0),"")</f>
        <v/>
      </c>
      <c r="AD269" s="124" t="str">
        <f>IF($AO269,IF(AND($I269&lt;&gt;"",$I269&lt;&gt;0),ROUND(ROUND($I269,3)*Cenas!$B$50*Cenas!U$55,2),0),"")</f>
        <v/>
      </c>
      <c r="AE269" s="124" t="str">
        <f>IF($AO269,IF(AND($I269&lt;&gt;"",$I269&lt;&gt;0),ROUND(ROUND($I269,3)*Cenas!$B$50*Cenas!V$55,2),0),"")</f>
        <v/>
      </c>
      <c r="AF269" s="147" t="str">
        <f>IF($AO269,IF(AND($I269&lt;&gt;"",$I269&lt;&gt;0),ROUND(ROUND($I269,3)*Cenas!$B$50*Cenas!W$55,2),0),"")</f>
        <v/>
      </c>
      <c r="AH269" t="b">
        <f t="shared" si="26"/>
        <v>1</v>
      </c>
      <c r="AI269" t="b">
        <f t="shared" si="27"/>
        <v>1</v>
      </c>
      <c r="AJ269" t="e">
        <f>OR(AND(AH269,AI269,#REF!&gt;=0.74*'Daļu izvēle'!J264),NOT(AL269))</f>
        <v>#REF!</v>
      </c>
      <c r="AK269" t="e">
        <f t="shared" si="28"/>
        <v>#REF!</v>
      </c>
      <c r="AL269" t="b">
        <f>AND($A269="x",NOT(ISBLANK('Daļu izvēle'!AI264)))</f>
        <v>0</v>
      </c>
      <c r="AM269" t="b">
        <f t="shared" si="24"/>
        <v>1</v>
      </c>
      <c r="AO269" s="56" t="b">
        <f>AND($A269="x",'Daļu izvēle'!AI264&lt;&gt;"",'Daļu izvēle'!AI264&lt;&gt;0)</f>
        <v>0</v>
      </c>
      <c r="AP269" s="56" t="b">
        <f t="shared" si="29"/>
        <v>0</v>
      </c>
      <c r="AQ269" s="56" t="b">
        <f t="shared" si="30"/>
        <v>1</v>
      </c>
    </row>
    <row r="270" spans="1:43" hidden="1" x14ac:dyDescent="0.3">
      <c r="A270" s="324" t="str">
        <f>SUBSTITUTE('Daļu izvēle'!A265,"0","")</f>
        <v/>
      </c>
      <c r="B270" s="365">
        <f>'Daļu izvēle'!B265</f>
        <v>257</v>
      </c>
      <c r="C270" s="365" t="str">
        <f>'Daļu izvēle'!C265</f>
        <v>Ziemeļkurzeme</v>
      </c>
      <c r="D270" s="366" t="str">
        <f>'Daļu izvēle'!D265</f>
        <v>Mētru</v>
      </c>
      <c r="E270" s="511">
        <f>'Daļu izvēle'!AI265</f>
        <v>0</v>
      </c>
      <c r="F270" s="511">
        <f>'Daļu izvēle'!AJ265</f>
        <v>0</v>
      </c>
      <c r="G270" s="131">
        <f>'Daļu izvēle'!AK265</f>
        <v>0</v>
      </c>
      <c r="H270" s="132">
        <f>'Daļu izvēle'!AL265</f>
        <v>0</v>
      </c>
      <c r="I270" s="343"/>
      <c r="J270" s="509">
        <f t="shared" si="25"/>
        <v>0</v>
      </c>
      <c r="K270" s="124" t="str">
        <f>IF($AO270,IF(AND($I270&lt;&gt;"",$I270&lt;&gt;0),ROUND(ROUND($I270,3)*Cenas!$B$50*Cenas!B$55,2),0),"")</f>
        <v/>
      </c>
      <c r="L270" s="124" t="str">
        <f>IF($AO270,IF(AND($I270&lt;&gt;"",$I270&lt;&gt;0),ROUND(ROUND($I270,3)*Cenas!$B$50*Cenas!C$55,2),0),"")</f>
        <v/>
      </c>
      <c r="M270" s="124" t="str">
        <f>IF($AO270,IF(AND($I270&lt;&gt;"",$I270&lt;&gt;0),ROUND(ROUND($I270,3)*Cenas!$B$50*Cenas!D$55,2),0),"")</f>
        <v/>
      </c>
      <c r="N270" s="124" t="str">
        <f>IF($AO270,IF(AND($I270&lt;&gt;"",$I270&lt;&gt;0),ROUND(ROUND($I270,3)*Cenas!$B$50*Cenas!E$55,2),0),"")</f>
        <v/>
      </c>
      <c r="O270" s="124" t="str">
        <f>IF($AO270,IF(AND($I270&lt;&gt;"",$I270&lt;&gt;0),ROUND(ROUND($I270,3)*Cenas!$B$50*Cenas!F$55,2),0),"")</f>
        <v/>
      </c>
      <c r="P270" s="124" t="str">
        <f>IF($AO270,IF(AND($I270&lt;&gt;"",$I270&lt;&gt;0),ROUND(ROUND($I270,3)*Cenas!$B$50*Cenas!G$55,2),0),"")</f>
        <v/>
      </c>
      <c r="Q270" s="124" t="str">
        <f>IF($AO270,IF(AND($I270&lt;&gt;"",$I270&lt;&gt;0),ROUND(ROUND($I270,3)*Cenas!$B$50*Cenas!H$55,2),0),"")</f>
        <v/>
      </c>
      <c r="R270" s="124" t="str">
        <f>IF($AO270,IF(AND($I270&lt;&gt;"",$I270&lt;&gt;0),ROUND(ROUND($I270,3)*Cenas!$B$50*Cenas!I$55,2),0),"")</f>
        <v/>
      </c>
      <c r="S270" s="124" t="str">
        <f>IF($AO270,IF(AND($I270&lt;&gt;"",$I270&lt;&gt;0),ROUND(ROUND($I270,3)*Cenas!$B$50*Cenas!J$55,2),0),"")</f>
        <v/>
      </c>
      <c r="T270" s="124" t="str">
        <f>IF($AO270,IF(AND($I270&lt;&gt;"",$I270&lt;&gt;0),ROUND(ROUND($I270,3)*Cenas!$B$50*Cenas!K$55,2),0),"")</f>
        <v/>
      </c>
      <c r="U270" s="124" t="str">
        <f>IF($AO270,IF(AND($I270&lt;&gt;"",$I270&lt;&gt;0),ROUND(ROUND($I270,3)*Cenas!$B$50*Cenas!L$55,2),0),"")</f>
        <v/>
      </c>
      <c r="V270" s="124" t="str">
        <f>IF($AO270,IF(AND($I270&lt;&gt;"",$I270&lt;&gt;0),ROUND(ROUND($I270,3)*Cenas!$B$50*Cenas!M$55,2),0),"")</f>
        <v/>
      </c>
      <c r="W270" s="124" t="str">
        <f>IF($AO270,IF(AND($I270&lt;&gt;"",$I270&lt;&gt;0),ROUND(ROUND($I270,3)*Cenas!$B$50*Cenas!N$55,2),0),"")</f>
        <v/>
      </c>
      <c r="X270" s="124" t="str">
        <f>IF($AO270,IF(AND($I270&lt;&gt;"",$I270&lt;&gt;0),ROUND(ROUND($I270,3)*Cenas!$B$50*Cenas!O$55,2),0),"")</f>
        <v/>
      </c>
      <c r="Y270" s="124" t="str">
        <f>IF($AO270,IF(AND($I270&lt;&gt;"",$I270&lt;&gt;0),ROUND(ROUND($I270,3)*Cenas!$B$50*Cenas!P$55,2),0),"")</f>
        <v/>
      </c>
      <c r="Z270" s="124" t="str">
        <f>IF($AO270,IF(AND($I270&lt;&gt;"",$I270&lt;&gt;0),ROUND(ROUND($I270,3)*Cenas!$B$50*Cenas!Q$55,2),0),"")</f>
        <v/>
      </c>
      <c r="AA270" s="124" t="str">
        <f>IF($AO270,IF(AND($I270&lt;&gt;"",$I270&lt;&gt;0),ROUND(ROUND($I270,3)*Cenas!$B$50*Cenas!R$55,2),0),"")</f>
        <v/>
      </c>
      <c r="AB270" s="124" t="str">
        <f>IF($AO270,IF(AND($I270&lt;&gt;"",$I270&lt;&gt;0),ROUND(ROUND($I270,3)*Cenas!$B$50*Cenas!S$55,2),0),"")</f>
        <v/>
      </c>
      <c r="AC270" s="124" t="str">
        <f>IF($AO270,IF(AND($I270&lt;&gt;"",$I270&lt;&gt;0),ROUND(ROUND($I270,3)*Cenas!$B$50*Cenas!T$55,2),0),"")</f>
        <v/>
      </c>
      <c r="AD270" s="124" t="str">
        <f>IF($AO270,IF(AND($I270&lt;&gt;"",$I270&lt;&gt;0),ROUND(ROUND($I270,3)*Cenas!$B$50*Cenas!U$55,2),0),"")</f>
        <v/>
      </c>
      <c r="AE270" s="124" t="str">
        <f>IF($AO270,IF(AND($I270&lt;&gt;"",$I270&lt;&gt;0),ROUND(ROUND($I270,3)*Cenas!$B$50*Cenas!V$55,2),0),"")</f>
        <v/>
      </c>
      <c r="AF270" s="147" t="str">
        <f>IF($AO270,IF(AND($I270&lt;&gt;"",$I270&lt;&gt;0),ROUND(ROUND($I270,3)*Cenas!$B$50*Cenas!W$55,2),0),"")</f>
        <v/>
      </c>
      <c r="AH270" t="b">
        <f t="shared" si="26"/>
        <v>1</v>
      </c>
      <c r="AI270" t="b">
        <f t="shared" si="27"/>
        <v>1</v>
      </c>
      <c r="AJ270" t="e">
        <f>OR(AND(AH270,AI270,#REF!&gt;=0.74*'Daļu izvēle'!J265),NOT(AL270))</f>
        <v>#REF!</v>
      </c>
      <c r="AK270" t="e">
        <f t="shared" si="28"/>
        <v>#REF!</v>
      </c>
      <c r="AL270" t="b">
        <f>AND($A270="x",NOT(ISBLANK('Daļu izvēle'!AI265)))</f>
        <v>0</v>
      </c>
      <c r="AM270" t="b">
        <f t="shared" ref="AM270:AM307" si="31">AND(NOT(ISBLANK(K270)),NOT(ISBLANK(T270)))</f>
        <v>1</v>
      </c>
      <c r="AO270" s="56" t="b">
        <f>AND($A270="x",'Daļu izvēle'!AI265&lt;&gt;"",'Daļu izvēle'!AI265&lt;&gt;0)</f>
        <v>0</v>
      </c>
      <c r="AP270" s="56" t="b">
        <f t="shared" si="29"/>
        <v>0</v>
      </c>
      <c r="AQ270" s="56" t="b">
        <f t="shared" si="30"/>
        <v>1</v>
      </c>
    </row>
    <row r="271" spans="1:43" hidden="1" x14ac:dyDescent="0.3">
      <c r="A271" s="324" t="str">
        <f>SUBSTITUTE('Daļu izvēle'!A266,"0","")</f>
        <v/>
      </c>
      <c r="B271" s="365">
        <f>'Daļu izvēle'!B266</f>
        <v>258</v>
      </c>
      <c r="C271" s="365" t="str">
        <f>'Daļu izvēle'!C266</f>
        <v>Ziemeļkurzeme</v>
      </c>
      <c r="D271" s="366" t="str">
        <f>'Daļu izvēle'!D266</f>
        <v>Vanemas</v>
      </c>
      <c r="E271" s="511">
        <f>'Daļu izvēle'!AI266</f>
        <v>0</v>
      </c>
      <c r="F271" s="511">
        <f>'Daļu izvēle'!AJ266</f>
        <v>0</v>
      </c>
      <c r="G271" s="131">
        <f>'Daļu izvēle'!AK266</f>
        <v>0</v>
      </c>
      <c r="H271" s="132">
        <f>'Daļu izvēle'!AL266</f>
        <v>0</v>
      </c>
      <c r="I271" s="343"/>
      <c r="J271" s="509">
        <f t="shared" ref="J271:J307" si="32">IF(AND(K271&lt;&gt;"",L271&lt;&gt;"",M271&lt;&gt;"",N271&lt;&gt;"",O271&lt;&gt;"",P271&lt;&gt;"",Q271&lt;&gt;"",R271&lt;&gt;"",S271&lt;&gt;"",T271&lt;&gt;"",U271&lt;&gt;"",V271&lt;&gt;"",W271&lt;&gt;"",X271&lt;&gt;"",Y271&lt;&gt;"",Z271&lt;&gt;"",AA271&lt;&gt;"",AB271&lt;&gt;"",AC271&lt;&gt;"",AD271&lt;&gt;"",AE271&lt;&gt;"",AF271&lt;&gt;""),ROUND(AVERAGE(K271:AF271),2),0)</f>
        <v>0</v>
      </c>
      <c r="K271" s="124" t="str">
        <f>IF($AO271,IF(AND($I271&lt;&gt;"",$I271&lt;&gt;0),ROUND(ROUND($I271,3)*Cenas!$B$50*Cenas!B$55,2),0),"")</f>
        <v/>
      </c>
      <c r="L271" s="124" t="str">
        <f>IF($AO271,IF(AND($I271&lt;&gt;"",$I271&lt;&gt;0),ROUND(ROUND($I271,3)*Cenas!$B$50*Cenas!C$55,2),0),"")</f>
        <v/>
      </c>
      <c r="M271" s="124" t="str">
        <f>IF($AO271,IF(AND($I271&lt;&gt;"",$I271&lt;&gt;0),ROUND(ROUND($I271,3)*Cenas!$B$50*Cenas!D$55,2),0),"")</f>
        <v/>
      </c>
      <c r="N271" s="124" t="str">
        <f>IF($AO271,IF(AND($I271&lt;&gt;"",$I271&lt;&gt;0),ROUND(ROUND($I271,3)*Cenas!$B$50*Cenas!E$55,2),0),"")</f>
        <v/>
      </c>
      <c r="O271" s="124" t="str">
        <f>IF($AO271,IF(AND($I271&lt;&gt;"",$I271&lt;&gt;0),ROUND(ROUND($I271,3)*Cenas!$B$50*Cenas!F$55,2),0),"")</f>
        <v/>
      </c>
      <c r="P271" s="124" t="str">
        <f>IF($AO271,IF(AND($I271&lt;&gt;"",$I271&lt;&gt;0),ROUND(ROUND($I271,3)*Cenas!$B$50*Cenas!G$55,2),0),"")</f>
        <v/>
      </c>
      <c r="Q271" s="124" t="str">
        <f>IF($AO271,IF(AND($I271&lt;&gt;"",$I271&lt;&gt;0),ROUND(ROUND($I271,3)*Cenas!$B$50*Cenas!H$55,2),0),"")</f>
        <v/>
      </c>
      <c r="R271" s="124" t="str">
        <f>IF($AO271,IF(AND($I271&lt;&gt;"",$I271&lt;&gt;0),ROUND(ROUND($I271,3)*Cenas!$B$50*Cenas!I$55,2),0),"")</f>
        <v/>
      </c>
      <c r="S271" s="124" t="str">
        <f>IF($AO271,IF(AND($I271&lt;&gt;"",$I271&lt;&gt;0),ROUND(ROUND($I271,3)*Cenas!$B$50*Cenas!J$55,2),0),"")</f>
        <v/>
      </c>
      <c r="T271" s="124" t="str">
        <f>IF($AO271,IF(AND($I271&lt;&gt;"",$I271&lt;&gt;0),ROUND(ROUND($I271,3)*Cenas!$B$50*Cenas!K$55,2),0),"")</f>
        <v/>
      </c>
      <c r="U271" s="124" t="str">
        <f>IF($AO271,IF(AND($I271&lt;&gt;"",$I271&lt;&gt;0),ROUND(ROUND($I271,3)*Cenas!$B$50*Cenas!L$55,2),0),"")</f>
        <v/>
      </c>
      <c r="V271" s="124" t="str">
        <f>IF($AO271,IF(AND($I271&lt;&gt;"",$I271&lt;&gt;0),ROUND(ROUND($I271,3)*Cenas!$B$50*Cenas!M$55,2),0),"")</f>
        <v/>
      </c>
      <c r="W271" s="124" t="str">
        <f>IF($AO271,IF(AND($I271&lt;&gt;"",$I271&lt;&gt;0),ROUND(ROUND($I271,3)*Cenas!$B$50*Cenas!N$55,2),0),"")</f>
        <v/>
      </c>
      <c r="X271" s="124" t="str">
        <f>IF($AO271,IF(AND($I271&lt;&gt;"",$I271&lt;&gt;0),ROUND(ROUND($I271,3)*Cenas!$B$50*Cenas!O$55,2),0),"")</f>
        <v/>
      </c>
      <c r="Y271" s="124" t="str">
        <f>IF($AO271,IF(AND($I271&lt;&gt;"",$I271&lt;&gt;0),ROUND(ROUND($I271,3)*Cenas!$B$50*Cenas!P$55,2),0),"")</f>
        <v/>
      </c>
      <c r="Z271" s="124" t="str">
        <f>IF($AO271,IF(AND($I271&lt;&gt;"",$I271&lt;&gt;0),ROUND(ROUND($I271,3)*Cenas!$B$50*Cenas!Q$55,2),0),"")</f>
        <v/>
      </c>
      <c r="AA271" s="124" t="str">
        <f>IF($AO271,IF(AND($I271&lt;&gt;"",$I271&lt;&gt;0),ROUND(ROUND($I271,3)*Cenas!$B$50*Cenas!R$55,2),0),"")</f>
        <v/>
      </c>
      <c r="AB271" s="124" t="str">
        <f>IF($AO271,IF(AND($I271&lt;&gt;"",$I271&lt;&gt;0),ROUND(ROUND($I271,3)*Cenas!$B$50*Cenas!S$55,2),0),"")</f>
        <v/>
      </c>
      <c r="AC271" s="124" t="str">
        <f>IF($AO271,IF(AND($I271&lt;&gt;"",$I271&lt;&gt;0),ROUND(ROUND($I271,3)*Cenas!$B$50*Cenas!T$55,2),0),"")</f>
        <v/>
      </c>
      <c r="AD271" s="124" t="str">
        <f>IF($AO271,IF(AND($I271&lt;&gt;"",$I271&lt;&gt;0),ROUND(ROUND($I271,3)*Cenas!$B$50*Cenas!U$55,2),0),"")</f>
        <v/>
      </c>
      <c r="AE271" s="124" t="str">
        <f>IF($AO271,IF(AND($I271&lt;&gt;"",$I271&lt;&gt;0),ROUND(ROUND($I271,3)*Cenas!$B$50*Cenas!V$55,2),0),"")</f>
        <v/>
      </c>
      <c r="AF271" s="147" t="str">
        <f>IF($AO271,IF(AND($I271&lt;&gt;"",$I271&lt;&gt;0),ROUND(ROUND($I271,3)*Cenas!$B$50*Cenas!W$55,2),0),"")</f>
        <v/>
      </c>
      <c r="AH271" t="b">
        <f t="shared" ref="AH271:AH307" si="33">OR(NOT(ISBLANK($K271)),NOT(AL271))</f>
        <v>1</v>
      </c>
      <c r="AI271" t="b">
        <f t="shared" ref="AI271:AI307" si="34">OR(NOT(ISBLANK($T271)),NOT(AL271))</f>
        <v>1</v>
      </c>
      <c r="AJ271" t="e">
        <f>OR(AND(AH271,AI271,#REF!&gt;=0.74*'Daļu izvēle'!J266),NOT(AL271))</f>
        <v>#REF!</v>
      </c>
      <c r="AK271" t="e">
        <f t="shared" ref="AK271:AK307" si="35">OR(AND(AH271,AI271,AJ271),NOT(AL271))</f>
        <v>#REF!</v>
      </c>
      <c r="AL271" t="b">
        <f>AND($A271="x",NOT(ISBLANK('Daļu izvēle'!AI266)))</f>
        <v>0</v>
      </c>
      <c r="AM271" t="b">
        <f t="shared" si="31"/>
        <v>1</v>
      </c>
      <c r="AO271" s="56" t="b">
        <f>AND($A271="x",'Daļu izvēle'!AI266&lt;&gt;"",'Daļu izvēle'!AI266&lt;&gt;0)</f>
        <v>0</v>
      </c>
      <c r="AP271" s="56" t="b">
        <f t="shared" ref="AP271:AP307" si="36">AND(AO271=TRUE,I271&lt;&gt;"",I271&lt;&gt;0)</f>
        <v>0</v>
      </c>
      <c r="AQ271" s="56" t="b">
        <f t="shared" ref="AQ271:AQ307" si="37">IF(AO271,AND(AO271,AP271),TRUE)</f>
        <v>1</v>
      </c>
    </row>
    <row r="272" spans="1:43" hidden="1" x14ac:dyDescent="0.3">
      <c r="A272" s="324" t="str">
        <f>SUBSTITUTE('Daļu izvēle'!A267,"0","")</f>
        <v/>
      </c>
      <c r="B272" s="365">
        <f>'Daļu izvēle'!B267</f>
        <v>259</v>
      </c>
      <c r="C272" s="365" t="str">
        <f>'Daļu izvēle'!C267</f>
        <v>Ziemeļkurzeme</v>
      </c>
      <c r="D272" s="366" t="str">
        <f>'Daļu izvēle'!D267</f>
        <v>Vanemas</v>
      </c>
      <c r="E272" s="511">
        <f>'Daļu izvēle'!AI267</f>
        <v>0</v>
      </c>
      <c r="F272" s="511">
        <f>'Daļu izvēle'!AJ267</f>
        <v>0</v>
      </c>
      <c r="G272" s="131">
        <f>'Daļu izvēle'!AK267</f>
        <v>0</v>
      </c>
      <c r="H272" s="132">
        <f>'Daļu izvēle'!AL267</f>
        <v>0</v>
      </c>
      <c r="I272" s="343"/>
      <c r="J272" s="509">
        <f t="shared" si="32"/>
        <v>0</v>
      </c>
      <c r="K272" s="124" t="str">
        <f>IF($AO272,IF(AND($I272&lt;&gt;"",$I272&lt;&gt;0),ROUND(ROUND($I272,3)*Cenas!$B$50*Cenas!B$55,2),0),"")</f>
        <v/>
      </c>
      <c r="L272" s="124" t="str">
        <f>IF($AO272,IF(AND($I272&lt;&gt;"",$I272&lt;&gt;0),ROUND(ROUND($I272,3)*Cenas!$B$50*Cenas!C$55,2),0),"")</f>
        <v/>
      </c>
      <c r="M272" s="124" t="str">
        <f>IF($AO272,IF(AND($I272&lt;&gt;"",$I272&lt;&gt;0),ROUND(ROUND($I272,3)*Cenas!$B$50*Cenas!D$55,2),0),"")</f>
        <v/>
      </c>
      <c r="N272" s="124" t="str">
        <f>IF($AO272,IF(AND($I272&lt;&gt;"",$I272&lt;&gt;0),ROUND(ROUND($I272,3)*Cenas!$B$50*Cenas!E$55,2),0),"")</f>
        <v/>
      </c>
      <c r="O272" s="124" t="str">
        <f>IF($AO272,IF(AND($I272&lt;&gt;"",$I272&lt;&gt;0),ROUND(ROUND($I272,3)*Cenas!$B$50*Cenas!F$55,2),0),"")</f>
        <v/>
      </c>
      <c r="P272" s="124" t="str">
        <f>IF($AO272,IF(AND($I272&lt;&gt;"",$I272&lt;&gt;0),ROUND(ROUND($I272,3)*Cenas!$B$50*Cenas!G$55,2),0),"")</f>
        <v/>
      </c>
      <c r="Q272" s="124" t="str">
        <f>IF($AO272,IF(AND($I272&lt;&gt;"",$I272&lt;&gt;0),ROUND(ROUND($I272,3)*Cenas!$B$50*Cenas!H$55,2),0),"")</f>
        <v/>
      </c>
      <c r="R272" s="124" t="str">
        <f>IF($AO272,IF(AND($I272&lt;&gt;"",$I272&lt;&gt;0),ROUND(ROUND($I272,3)*Cenas!$B$50*Cenas!I$55,2),0),"")</f>
        <v/>
      </c>
      <c r="S272" s="124" t="str">
        <f>IF($AO272,IF(AND($I272&lt;&gt;"",$I272&lt;&gt;0),ROUND(ROUND($I272,3)*Cenas!$B$50*Cenas!J$55,2),0),"")</f>
        <v/>
      </c>
      <c r="T272" s="124" t="str">
        <f>IF($AO272,IF(AND($I272&lt;&gt;"",$I272&lt;&gt;0),ROUND(ROUND($I272,3)*Cenas!$B$50*Cenas!K$55,2),0),"")</f>
        <v/>
      </c>
      <c r="U272" s="124" t="str">
        <f>IF($AO272,IF(AND($I272&lt;&gt;"",$I272&lt;&gt;0),ROUND(ROUND($I272,3)*Cenas!$B$50*Cenas!L$55,2),0),"")</f>
        <v/>
      </c>
      <c r="V272" s="124" t="str">
        <f>IF($AO272,IF(AND($I272&lt;&gt;"",$I272&lt;&gt;0),ROUND(ROUND($I272,3)*Cenas!$B$50*Cenas!M$55,2),0),"")</f>
        <v/>
      </c>
      <c r="W272" s="124" t="str">
        <f>IF($AO272,IF(AND($I272&lt;&gt;"",$I272&lt;&gt;0),ROUND(ROUND($I272,3)*Cenas!$B$50*Cenas!N$55,2),0),"")</f>
        <v/>
      </c>
      <c r="X272" s="124" t="str">
        <f>IF($AO272,IF(AND($I272&lt;&gt;"",$I272&lt;&gt;0),ROUND(ROUND($I272,3)*Cenas!$B$50*Cenas!O$55,2),0),"")</f>
        <v/>
      </c>
      <c r="Y272" s="124" t="str">
        <f>IF($AO272,IF(AND($I272&lt;&gt;"",$I272&lt;&gt;0),ROUND(ROUND($I272,3)*Cenas!$B$50*Cenas!P$55,2),0),"")</f>
        <v/>
      </c>
      <c r="Z272" s="124" t="str">
        <f>IF($AO272,IF(AND($I272&lt;&gt;"",$I272&lt;&gt;0),ROUND(ROUND($I272,3)*Cenas!$B$50*Cenas!Q$55,2),0),"")</f>
        <v/>
      </c>
      <c r="AA272" s="124" t="str">
        <f>IF($AO272,IF(AND($I272&lt;&gt;"",$I272&lt;&gt;0),ROUND(ROUND($I272,3)*Cenas!$B$50*Cenas!R$55,2),0),"")</f>
        <v/>
      </c>
      <c r="AB272" s="124" t="str">
        <f>IF($AO272,IF(AND($I272&lt;&gt;"",$I272&lt;&gt;0),ROUND(ROUND($I272,3)*Cenas!$B$50*Cenas!S$55,2),0),"")</f>
        <v/>
      </c>
      <c r="AC272" s="124" t="str">
        <f>IF($AO272,IF(AND($I272&lt;&gt;"",$I272&lt;&gt;0),ROUND(ROUND($I272,3)*Cenas!$B$50*Cenas!T$55,2),0),"")</f>
        <v/>
      </c>
      <c r="AD272" s="124" t="str">
        <f>IF($AO272,IF(AND($I272&lt;&gt;"",$I272&lt;&gt;0),ROUND(ROUND($I272,3)*Cenas!$B$50*Cenas!U$55,2),0),"")</f>
        <v/>
      </c>
      <c r="AE272" s="124" t="str">
        <f>IF($AO272,IF(AND($I272&lt;&gt;"",$I272&lt;&gt;0),ROUND(ROUND($I272,3)*Cenas!$B$50*Cenas!V$55,2),0),"")</f>
        <v/>
      </c>
      <c r="AF272" s="147" t="str">
        <f>IF($AO272,IF(AND($I272&lt;&gt;"",$I272&lt;&gt;0),ROUND(ROUND($I272,3)*Cenas!$B$50*Cenas!W$55,2),0),"")</f>
        <v/>
      </c>
      <c r="AH272" t="b">
        <f t="shared" si="33"/>
        <v>1</v>
      </c>
      <c r="AI272" t="b">
        <f t="shared" si="34"/>
        <v>1</v>
      </c>
      <c r="AJ272" t="e">
        <f>OR(AND(AH272,AI272,#REF!&gt;=0.74*'Daļu izvēle'!J267),NOT(AL272))</f>
        <v>#REF!</v>
      </c>
      <c r="AK272" t="e">
        <f t="shared" si="35"/>
        <v>#REF!</v>
      </c>
      <c r="AL272" t="b">
        <f>AND($A272="x",NOT(ISBLANK('Daļu izvēle'!AI267)))</f>
        <v>0</v>
      </c>
      <c r="AM272" t="b">
        <f t="shared" si="31"/>
        <v>1</v>
      </c>
      <c r="AO272" s="56" t="b">
        <f>AND($A272="x",'Daļu izvēle'!AI267&lt;&gt;"",'Daļu izvēle'!AI267&lt;&gt;0)</f>
        <v>0</v>
      </c>
      <c r="AP272" s="56" t="b">
        <f t="shared" si="36"/>
        <v>0</v>
      </c>
      <c r="AQ272" s="56" t="b">
        <f t="shared" si="37"/>
        <v>1</v>
      </c>
    </row>
    <row r="273" spans="1:43" hidden="1" x14ac:dyDescent="0.3">
      <c r="A273" s="324" t="str">
        <f>SUBSTITUTE('Daļu izvēle'!A268,"0","")</f>
        <v/>
      </c>
      <c r="B273" s="365">
        <f>'Daļu izvēle'!B268</f>
        <v>260</v>
      </c>
      <c r="C273" s="365" t="str">
        <f>'Daļu izvēle'!C268</f>
        <v>Ziemeļkurzeme</v>
      </c>
      <c r="D273" s="366" t="str">
        <f>'Daļu izvēle'!D268</f>
        <v>Vanemas</v>
      </c>
      <c r="E273" s="511">
        <f>'Daļu izvēle'!AI268</f>
        <v>0</v>
      </c>
      <c r="F273" s="511">
        <f>'Daļu izvēle'!AJ268</f>
        <v>0</v>
      </c>
      <c r="G273" s="131">
        <f>'Daļu izvēle'!AK268</f>
        <v>0</v>
      </c>
      <c r="H273" s="132">
        <f>'Daļu izvēle'!AL268</f>
        <v>0</v>
      </c>
      <c r="I273" s="343"/>
      <c r="J273" s="509">
        <f t="shared" si="32"/>
        <v>0</v>
      </c>
      <c r="K273" s="124" t="str">
        <f>IF($AO273,IF(AND($I273&lt;&gt;"",$I273&lt;&gt;0),ROUND(ROUND($I273,3)*Cenas!$B$50*Cenas!B$55,2),0),"")</f>
        <v/>
      </c>
      <c r="L273" s="124" t="str">
        <f>IF($AO273,IF(AND($I273&lt;&gt;"",$I273&lt;&gt;0),ROUND(ROUND($I273,3)*Cenas!$B$50*Cenas!C$55,2),0),"")</f>
        <v/>
      </c>
      <c r="M273" s="124" t="str">
        <f>IF($AO273,IF(AND($I273&lt;&gt;"",$I273&lt;&gt;0),ROUND(ROUND($I273,3)*Cenas!$B$50*Cenas!D$55,2),0),"")</f>
        <v/>
      </c>
      <c r="N273" s="124" t="str">
        <f>IF($AO273,IF(AND($I273&lt;&gt;"",$I273&lt;&gt;0),ROUND(ROUND($I273,3)*Cenas!$B$50*Cenas!E$55,2),0),"")</f>
        <v/>
      </c>
      <c r="O273" s="124" t="str">
        <f>IF($AO273,IF(AND($I273&lt;&gt;"",$I273&lt;&gt;0),ROUND(ROUND($I273,3)*Cenas!$B$50*Cenas!F$55,2),0),"")</f>
        <v/>
      </c>
      <c r="P273" s="124" t="str">
        <f>IF($AO273,IF(AND($I273&lt;&gt;"",$I273&lt;&gt;0),ROUND(ROUND($I273,3)*Cenas!$B$50*Cenas!G$55,2),0),"")</f>
        <v/>
      </c>
      <c r="Q273" s="124" t="str">
        <f>IF($AO273,IF(AND($I273&lt;&gt;"",$I273&lt;&gt;0),ROUND(ROUND($I273,3)*Cenas!$B$50*Cenas!H$55,2),0),"")</f>
        <v/>
      </c>
      <c r="R273" s="124" t="str">
        <f>IF($AO273,IF(AND($I273&lt;&gt;"",$I273&lt;&gt;0),ROUND(ROUND($I273,3)*Cenas!$B$50*Cenas!I$55,2),0),"")</f>
        <v/>
      </c>
      <c r="S273" s="124" t="str">
        <f>IF($AO273,IF(AND($I273&lt;&gt;"",$I273&lt;&gt;0),ROUND(ROUND($I273,3)*Cenas!$B$50*Cenas!J$55,2),0),"")</f>
        <v/>
      </c>
      <c r="T273" s="124" t="str">
        <f>IF($AO273,IF(AND($I273&lt;&gt;"",$I273&lt;&gt;0),ROUND(ROUND($I273,3)*Cenas!$B$50*Cenas!K$55,2),0),"")</f>
        <v/>
      </c>
      <c r="U273" s="124" t="str">
        <f>IF($AO273,IF(AND($I273&lt;&gt;"",$I273&lt;&gt;0),ROUND(ROUND($I273,3)*Cenas!$B$50*Cenas!L$55,2),0),"")</f>
        <v/>
      </c>
      <c r="V273" s="124" t="str">
        <f>IF($AO273,IF(AND($I273&lt;&gt;"",$I273&lt;&gt;0),ROUND(ROUND($I273,3)*Cenas!$B$50*Cenas!M$55,2),0),"")</f>
        <v/>
      </c>
      <c r="W273" s="124" t="str">
        <f>IF($AO273,IF(AND($I273&lt;&gt;"",$I273&lt;&gt;0),ROUND(ROUND($I273,3)*Cenas!$B$50*Cenas!N$55,2),0),"")</f>
        <v/>
      </c>
      <c r="X273" s="124" t="str">
        <f>IF($AO273,IF(AND($I273&lt;&gt;"",$I273&lt;&gt;0),ROUND(ROUND($I273,3)*Cenas!$B$50*Cenas!O$55,2),0),"")</f>
        <v/>
      </c>
      <c r="Y273" s="124" t="str">
        <f>IF($AO273,IF(AND($I273&lt;&gt;"",$I273&lt;&gt;0),ROUND(ROUND($I273,3)*Cenas!$B$50*Cenas!P$55,2),0),"")</f>
        <v/>
      </c>
      <c r="Z273" s="124" t="str">
        <f>IF($AO273,IF(AND($I273&lt;&gt;"",$I273&lt;&gt;0),ROUND(ROUND($I273,3)*Cenas!$B$50*Cenas!Q$55,2),0),"")</f>
        <v/>
      </c>
      <c r="AA273" s="124" t="str">
        <f>IF($AO273,IF(AND($I273&lt;&gt;"",$I273&lt;&gt;0),ROUND(ROUND($I273,3)*Cenas!$B$50*Cenas!R$55,2),0),"")</f>
        <v/>
      </c>
      <c r="AB273" s="124" t="str">
        <f>IF($AO273,IF(AND($I273&lt;&gt;"",$I273&lt;&gt;0),ROUND(ROUND($I273,3)*Cenas!$B$50*Cenas!S$55,2),0),"")</f>
        <v/>
      </c>
      <c r="AC273" s="124" t="str">
        <f>IF($AO273,IF(AND($I273&lt;&gt;"",$I273&lt;&gt;0),ROUND(ROUND($I273,3)*Cenas!$B$50*Cenas!T$55,2),0),"")</f>
        <v/>
      </c>
      <c r="AD273" s="124" t="str">
        <f>IF($AO273,IF(AND($I273&lt;&gt;"",$I273&lt;&gt;0),ROUND(ROUND($I273,3)*Cenas!$B$50*Cenas!U$55,2),0),"")</f>
        <v/>
      </c>
      <c r="AE273" s="124" t="str">
        <f>IF($AO273,IF(AND($I273&lt;&gt;"",$I273&lt;&gt;0),ROUND(ROUND($I273,3)*Cenas!$B$50*Cenas!V$55,2),0),"")</f>
        <v/>
      </c>
      <c r="AF273" s="147" t="str">
        <f>IF($AO273,IF(AND($I273&lt;&gt;"",$I273&lt;&gt;0),ROUND(ROUND($I273,3)*Cenas!$B$50*Cenas!W$55,2),0),"")</f>
        <v/>
      </c>
      <c r="AH273" t="b">
        <f t="shared" si="33"/>
        <v>1</v>
      </c>
      <c r="AI273" t="b">
        <f t="shared" si="34"/>
        <v>1</v>
      </c>
      <c r="AJ273" t="e">
        <f>OR(AND(AH273,AI273,#REF!&gt;=0.74*'Daļu izvēle'!J268),NOT(AL273))</f>
        <v>#REF!</v>
      </c>
      <c r="AK273" t="e">
        <f t="shared" si="35"/>
        <v>#REF!</v>
      </c>
      <c r="AL273" t="b">
        <f>AND($A273="x",NOT(ISBLANK('Daļu izvēle'!AI268)))</f>
        <v>0</v>
      </c>
      <c r="AM273" t="b">
        <f t="shared" si="31"/>
        <v>1</v>
      </c>
      <c r="AO273" s="56" t="b">
        <f>AND($A273="x",'Daļu izvēle'!AI268&lt;&gt;"",'Daļu izvēle'!AI268&lt;&gt;0)</f>
        <v>0</v>
      </c>
      <c r="AP273" s="56" t="b">
        <f t="shared" si="36"/>
        <v>0</v>
      </c>
      <c r="AQ273" s="56" t="b">
        <f t="shared" si="37"/>
        <v>1</v>
      </c>
    </row>
    <row r="274" spans="1:43" hidden="1" x14ac:dyDescent="0.3">
      <c r="A274" s="324" t="str">
        <f>SUBSTITUTE('Daļu izvēle'!A269,"0","")</f>
        <v/>
      </c>
      <c r="B274" s="365">
        <f>'Daļu izvēle'!B269</f>
        <v>261</v>
      </c>
      <c r="C274" s="365" t="str">
        <f>'Daļu izvēle'!C269</f>
        <v>Ziemeļkurzeme</v>
      </c>
      <c r="D274" s="366" t="str">
        <f>'Daļu izvēle'!D269</f>
        <v>Vanemas</v>
      </c>
      <c r="E274" s="511">
        <f>'Daļu izvēle'!AI269</f>
        <v>0</v>
      </c>
      <c r="F274" s="511">
        <f>'Daļu izvēle'!AJ269</f>
        <v>0</v>
      </c>
      <c r="G274" s="131">
        <f>'Daļu izvēle'!AK269</f>
        <v>0</v>
      </c>
      <c r="H274" s="132">
        <f>'Daļu izvēle'!AL269</f>
        <v>0</v>
      </c>
      <c r="I274" s="343"/>
      <c r="J274" s="509">
        <f t="shared" si="32"/>
        <v>0</v>
      </c>
      <c r="K274" s="124" t="str">
        <f>IF($AO274,IF(AND($I274&lt;&gt;"",$I274&lt;&gt;0),ROUND(ROUND($I274,3)*Cenas!$B$50*Cenas!B$55,2),0),"")</f>
        <v/>
      </c>
      <c r="L274" s="124" t="str">
        <f>IF($AO274,IF(AND($I274&lt;&gt;"",$I274&lt;&gt;0),ROUND(ROUND($I274,3)*Cenas!$B$50*Cenas!C$55,2),0),"")</f>
        <v/>
      </c>
      <c r="M274" s="124" t="str">
        <f>IF($AO274,IF(AND($I274&lt;&gt;"",$I274&lt;&gt;0),ROUND(ROUND($I274,3)*Cenas!$B$50*Cenas!D$55,2),0),"")</f>
        <v/>
      </c>
      <c r="N274" s="124" t="str">
        <f>IF($AO274,IF(AND($I274&lt;&gt;"",$I274&lt;&gt;0),ROUND(ROUND($I274,3)*Cenas!$B$50*Cenas!E$55,2),0),"")</f>
        <v/>
      </c>
      <c r="O274" s="124" t="str">
        <f>IF($AO274,IF(AND($I274&lt;&gt;"",$I274&lt;&gt;0),ROUND(ROUND($I274,3)*Cenas!$B$50*Cenas!F$55,2),0),"")</f>
        <v/>
      </c>
      <c r="P274" s="124" t="str">
        <f>IF($AO274,IF(AND($I274&lt;&gt;"",$I274&lt;&gt;0),ROUND(ROUND($I274,3)*Cenas!$B$50*Cenas!G$55,2),0),"")</f>
        <v/>
      </c>
      <c r="Q274" s="124" t="str">
        <f>IF($AO274,IF(AND($I274&lt;&gt;"",$I274&lt;&gt;0),ROUND(ROUND($I274,3)*Cenas!$B$50*Cenas!H$55,2),0),"")</f>
        <v/>
      </c>
      <c r="R274" s="124" t="str">
        <f>IF($AO274,IF(AND($I274&lt;&gt;"",$I274&lt;&gt;0),ROUND(ROUND($I274,3)*Cenas!$B$50*Cenas!I$55,2),0),"")</f>
        <v/>
      </c>
      <c r="S274" s="124" t="str">
        <f>IF($AO274,IF(AND($I274&lt;&gt;"",$I274&lt;&gt;0),ROUND(ROUND($I274,3)*Cenas!$B$50*Cenas!J$55,2),0),"")</f>
        <v/>
      </c>
      <c r="T274" s="124" t="str">
        <f>IF($AO274,IF(AND($I274&lt;&gt;"",$I274&lt;&gt;0),ROUND(ROUND($I274,3)*Cenas!$B$50*Cenas!K$55,2),0),"")</f>
        <v/>
      </c>
      <c r="U274" s="124" t="str">
        <f>IF($AO274,IF(AND($I274&lt;&gt;"",$I274&lt;&gt;0),ROUND(ROUND($I274,3)*Cenas!$B$50*Cenas!L$55,2),0),"")</f>
        <v/>
      </c>
      <c r="V274" s="124" t="str">
        <f>IF($AO274,IF(AND($I274&lt;&gt;"",$I274&lt;&gt;0),ROUND(ROUND($I274,3)*Cenas!$B$50*Cenas!M$55,2),0),"")</f>
        <v/>
      </c>
      <c r="W274" s="124" t="str">
        <f>IF($AO274,IF(AND($I274&lt;&gt;"",$I274&lt;&gt;0),ROUND(ROUND($I274,3)*Cenas!$B$50*Cenas!N$55,2),0),"")</f>
        <v/>
      </c>
      <c r="X274" s="124" t="str">
        <f>IF($AO274,IF(AND($I274&lt;&gt;"",$I274&lt;&gt;0),ROUND(ROUND($I274,3)*Cenas!$B$50*Cenas!O$55,2),0),"")</f>
        <v/>
      </c>
      <c r="Y274" s="124" t="str">
        <f>IF($AO274,IF(AND($I274&lt;&gt;"",$I274&lt;&gt;0),ROUND(ROUND($I274,3)*Cenas!$B$50*Cenas!P$55,2),0),"")</f>
        <v/>
      </c>
      <c r="Z274" s="124" t="str">
        <f>IF($AO274,IF(AND($I274&lt;&gt;"",$I274&lt;&gt;0),ROUND(ROUND($I274,3)*Cenas!$B$50*Cenas!Q$55,2),0),"")</f>
        <v/>
      </c>
      <c r="AA274" s="124" t="str">
        <f>IF($AO274,IF(AND($I274&lt;&gt;"",$I274&lt;&gt;0),ROUND(ROUND($I274,3)*Cenas!$B$50*Cenas!R$55,2),0),"")</f>
        <v/>
      </c>
      <c r="AB274" s="124" t="str">
        <f>IF($AO274,IF(AND($I274&lt;&gt;"",$I274&lt;&gt;0),ROUND(ROUND($I274,3)*Cenas!$B$50*Cenas!S$55,2),0),"")</f>
        <v/>
      </c>
      <c r="AC274" s="124" t="str">
        <f>IF($AO274,IF(AND($I274&lt;&gt;"",$I274&lt;&gt;0),ROUND(ROUND($I274,3)*Cenas!$B$50*Cenas!T$55,2),0),"")</f>
        <v/>
      </c>
      <c r="AD274" s="124" t="str">
        <f>IF($AO274,IF(AND($I274&lt;&gt;"",$I274&lt;&gt;0),ROUND(ROUND($I274,3)*Cenas!$B$50*Cenas!U$55,2),0),"")</f>
        <v/>
      </c>
      <c r="AE274" s="124" t="str">
        <f>IF($AO274,IF(AND($I274&lt;&gt;"",$I274&lt;&gt;0),ROUND(ROUND($I274,3)*Cenas!$B$50*Cenas!V$55,2),0),"")</f>
        <v/>
      </c>
      <c r="AF274" s="147" t="str">
        <f>IF($AO274,IF(AND($I274&lt;&gt;"",$I274&lt;&gt;0),ROUND(ROUND($I274,3)*Cenas!$B$50*Cenas!W$55,2),0),"")</f>
        <v/>
      </c>
      <c r="AH274" t="b">
        <f t="shared" si="33"/>
        <v>1</v>
      </c>
      <c r="AI274" t="b">
        <f t="shared" si="34"/>
        <v>1</v>
      </c>
      <c r="AJ274" t="e">
        <f>OR(AND(AH274,AI274,#REF!&gt;=0.74*'Daļu izvēle'!J269),NOT(AL274))</f>
        <v>#REF!</v>
      </c>
      <c r="AK274" t="e">
        <f t="shared" si="35"/>
        <v>#REF!</v>
      </c>
      <c r="AL274" t="b">
        <f>AND($A274="x",NOT(ISBLANK('Daļu izvēle'!AI269)))</f>
        <v>0</v>
      </c>
      <c r="AM274" t="b">
        <f t="shared" si="31"/>
        <v>1</v>
      </c>
      <c r="AO274" s="56" t="b">
        <f>AND($A274="x",'Daļu izvēle'!AI269&lt;&gt;"",'Daļu izvēle'!AI269&lt;&gt;0)</f>
        <v>0</v>
      </c>
      <c r="AP274" s="56" t="b">
        <f t="shared" si="36"/>
        <v>0</v>
      </c>
      <c r="AQ274" s="56" t="b">
        <f t="shared" si="37"/>
        <v>1</v>
      </c>
    </row>
    <row r="275" spans="1:43" hidden="1" x14ac:dyDescent="0.3">
      <c r="A275" s="324" t="str">
        <f>SUBSTITUTE('Daļu izvēle'!A270,"0","")</f>
        <v/>
      </c>
      <c r="B275" s="365">
        <f>'Daļu izvēle'!B270</f>
        <v>262</v>
      </c>
      <c r="C275" s="365" t="str">
        <f>'Daļu izvēle'!C270</f>
        <v>Ziemeļkurzeme</v>
      </c>
      <c r="D275" s="366" t="str">
        <f>'Daļu izvēle'!D270</f>
        <v>Vanemas</v>
      </c>
      <c r="E275" s="511">
        <f>'Daļu izvēle'!AI270</f>
        <v>0</v>
      </c>
      <c r="F275" s="511">
        <f>'Daļu izvēle'!AJ270</f>
        <v>0</v>
      </c>
      <c r="G275" s="131">
        <f>'Daļu izvēle'!AK270</f>
        <v>0</v>
      </c>
      <c r="H275" s="132">
        <f>'Daļu izvēle'!AL270</f>
        <v>0</v>
      </c>
      <c r="I275" s="343"/>
      <c r="J275" s="509">
        <f t="shared" si="32"/>
        <v>0</v>
      </c>
      <c r="K275" s="124" t="str">
        <f>IF($AO275,IF(AND($I275&lt;&gt;"",$I275&lt;&gt;0),ROUND(ROUND($I275,3)*Cenas!$B$50*Cenas!B$55,2),0),"")</f>
        <v/>
      </c>
      <c r="L275" s="124" t="str">
        <f>IF($AO275,IF(AND($I275&lt;&gt;"",$I275&lt;&gt;0),ROUND(ROUND($I275,3)*Cenas!$B$50*Cenas!C$55,2),0),"")</f>
        <v/>
      </c>
      <c r="M275" s="124" t="str">
        <f>IF($AO275,IF(AND($I275&lt;&gt;"",$I275&lt;&gt;0),ROUND(ROUND($I275,3)*Cenas!$B$50*Cenas!D$55,2),0),"")</f>
        <v/>
      </c>
      <c r="N275" s="124" t="str">
        <f>IF($AO275,IF(AND($I275&lt;&gt;"",$I275&lt;&gt;0),ROUND(ROUND($I275,3)*Cenas!$B$50*Cenas!E$55,2),0),"")</f>
        <v/>
      </c>
      <c r="O275" s="124" t="str">
        <f>IF($AO275,IF(AND($I275&lt;&gt;"",$I275&lt;&gt;0),ROUND(ROUND($I275,3)*Cenas!$B$50*Cenas!F$55,2),0),"")</f>
        <v/>
      </c>
      <c r="P275" s="124" t="str">
        <f>IF($AO275,IF(AND($I275&lt;&gt;"",$I275&lt;&gt;0),ROUND(ROUND($I275,3)*Cenas!$B$50*Cenas!G$55,2),0),"")</f>
        <v/>
      </c>
      <c r="Q275" s="124" t="str">
        <f>IF($AO275,IF(AND($I275&lt;&gt;"",$I275&lt;&gt;0),ROUND(ROUND($I275,3)*Cenas!$B$50*Cenas!H$55,2),0),"")</f>
        <v/>
      </c>
      <c r="R275" s="124" t="str">
        <f>IF($AO275,IF(AND($I275&lt;&gt;"",$I275&lt;&gt;0),ROUND(ROUND($I275,3)*Cenas!$B$50*Cenas!I$55,2),0),"")</f>
        <v/>
      </c>
      <c r="S275" s="124" t="str">
        <f>IF($AO275,IF(AND($I275&lt;&gt;"",$I275&lt;&gt;0),ROUND(ROUND($I275,3)*Cenas!$B$50*Cenas!J$55,2),0),"")</f>
        <v/>
      </c>
      <c r="T275" s="124" t="str">
        <f>IF($AO275,IF(AND($I275&lt;&gt;"",$I275&lt;&gt;0),ROUND(ROUND($I275,3)*Cenas!$B$50*Cenas!K$55,2),0),"")</f>
        <v/>
      </c>
      <c r="U275" s="124" t="str">
        <f>IF($AO275,IF(AND($I275&lt;&gt;"",$I275&lt;&gt;0),ROUND(ROUND($I275,3)*Cenas!$B$50*Cenas!L$55,2),0),"")</f>
        <v/>
      </c>
      <c r="V275" s="124" t="str">
        <f>IF($AO275,IF(AND($I275&lt;&gt;"",$I275&lt;&gt;0),ROUND(ROUND($I275,3)*Cenas!$B$50*Cenas!M$55,2),0),"")</f>
        <v/>
      </c>
      <c r="W275" s="124" t="str">
        <f>IF($AO275,IF(AND($I275&lt;&gt;"",$I275&lt;&gt;0),ROUND(ROUND($I275,3)*Cenas!$B$50*Cenas!N$55,2),0),"")</f>
        <v/>
      </c>
      <c r="X275" s="124" t="str">
        <f>IF($AO275,IF(AND($I275&lt;&gt;"",$I275&lt;&gt;0),ROUND(ROUND($I275,3)*Cenas!$B$50*Cenas!O$55,2),0),"")</f>
        <v/>
      </c>
      <c r="Y275" s="124" t="str">
        <f>IF($AO275,IF(AND($I275&lt;&gt;"",$I275&lt;&gt;0),ROUND(ROUND($I275,3)*Cenas!$B$50*Cenas!P$55,2),0),"")</f>
        <v/>
      </c>
      <c r="Z275" s="124" t="str">
        <f>IF($AO275,IF(AND($I275&lt;&gt;"",$I275&lt;&gt;0),ROUND(ROUND($I275,3)*Cenas!$B$50*Cenas!Q$55,2),0),"")</f>
        <v/>
      </c>
      <c r="AA275" s="124" t="str">
        <f>IF($AO275,IF(AND($I275&lt;&gt;"",$I275&lt;&gt;0),ROUND(ROUND($I275,3)*Cenas!$B$50*Cenas!R$55,2),0),"")</f>
        <v/>
      </c>
      <c r="AB275" s="124" t="str">
        <f>IF($AO275,IF(AND($I275&lt;&gt;"",$I275&lt;&gt;0),ROUND(ROUND($I275,3)*Cenas!$B$50*Cenas!S$55,2),0),"")</f>
        <v/>
      </c>
      <c r="AC275" s="124" t="str">
        <f>IF($AO275,IF(AND($I275&lt;&gt;"",$I275&lt;&gt;0),ROUND(ROUND($I275,3)*Cenas!$B$50*Cenas!T$55,2),0),"")</f>
        <v/>
      </c>
      <c r="AD275" s="124" t="str">
        <f>IF($AO275,IF(AND($I275&lt;&gt;"",$I275&lt;&gt;0),ROUND(ROUND($I275,3)*Cenas!$B$50*Cenas!U$55,2),0),"")</f>
        <v/>
      </c>
      <c r="AE275" s="124" t="str">
        <f>IF($AO275,IF(AND($I275&lt;&gt;"",$I275&lt;&gt;0),ROUND(ROUND($I275,3)*Cenas!$B$50*Cenas!V$55,2),0),"")</f>
        <v/>
      </c>
      <c r="AF275" s="147" t="str">
        <f>IF($AO275,IF(AND($I275&lt;&gt;"",$I275&lt;&gt;0),ROUND(ROUND($I275,3)*Cenas!$B$50*Cenas!W$55,2),0),"")</f>
        <v/>
      </c>
      <c r="AH275" t="b">
        <f t="shared" si="33"/>
        <v>1</v>
      </c>
      <c r="AI275" t="b">
        <f t="shared" si="34"/>
        <v>1</v>
      </c>
      <c r="AJ275" t="e">
        <f>OR(AND(AH275,AI275,#REF!&gt;=0.74*'Daļu izvēle'!J270),NOT(AL275))</f>
        <v>#REF!</v>
      </c>
      <c r="AK275" t="e">
        <f t="shared" si="35"/>
        <v>#REF!</v>
      </c>
      <c r="AL275" t="b">
        <f>AND($A275="x",NOT(ISBLANK('Daļu izvēle'!AI270)))</f>
        <v>0</v>
      </c>
      <c r="AM275" t="b">
        <f t="shared" si="31"/>
        <v>1</v>
      </c>
      <c r="AO275" s="56" t="b">
        <f>AND($A275="x",'Daļu izvēle'!AI270&lt;&gt;"",'Daļu izvēle'!AI270&lt;&gt;0)</f>
        <v>0</v>
      </c>
      <c r="AP275" s="56" t="b">
        <f t="shared" si="36"/>
        <v>0</v>
      </c>
      <c r="AQ275" s="56" t="b">
        <f t="shared" si="37"/>
        <v>1</v>
      </c>
    </row>
    <row r="276" spans="1:43" hidden="1" x14ac:dyDescent="0.3">
      <c r="A276" s="324" t="str">
        <f>SUBSTITUTE('Daļu izvēle'!A271,"0","")</f>
        <v/>
      </c>
      <c r="B276" s="365">
        <f>'Daļu izvēle'!B271</f>
        <v>263</v>
      </c>
      <c r="C276" s="365" t="str">
        <f>'Daļu izvēle'!C271</f>
        <v>Ziemeļkurzeme</v>
      </c>
      <c r="D276" s="366" t="str">
        <f>'Daļu izvēle'!D271</f>
        <v>Mērsraga</v>
      </c>
      <c r="E276" s="511">
        <f>'Daļu izvēle'!AI271</f>
        <v>5</v>
      </c>
      <c r="F276" s="511">
        <f>'Daļu izvēle'!AJ271</f>
        <v>0</v>
      </c>
      <c r="G276" s="131">
        <f>'Daļu izvēle'!AK271</f>
        <v>0</v>
      </c>
      <c r="H276" s="132">
        <f>'Daļu izvēle'!AL271</f>
        <v>0</v>
      </c>
      <c r="I276" s="343"/>
      <c r="J276" s="509">
        <f t="shared" si="32"/>
        <v>0</v>
      </c>
      <c r="K276" s="124" t="str">
        <f>IF($AO276,IF(AND($I276&lt;&gt;"",$I276&lt;&gt;0),ROUND(ROUND($I276,3)*Cenas!$B$50*Cenas!B$55,2),0),"")</f>
        <v/>
      </c>
      <c r="L276" s="124" t="str">
        <f>IF($AO276,IF(AND($I276&lt;&gt;"",$I276&lt;&gt;0),ROUND(ROUND($I276,3)*Cenas!$B$50*Cenas!C$55,2),0),"")</f>
        <v/>
      </c>
      <c r="M276" s="124" t="str">
        <f>IF($AO276,IF(AND($I276&lt;&gt;"",$I276&lt;&gt;0),ROUND(ROUND($I276,3)*Cenas!$B$50*Cenas!D$55,2),0),"")</f>
        <v/>
      </c>
      <c r="N276" s="124" t="str">
        <f>IF($AO276,IF(AND($I276&lt;&gt;"",$I276&lt;&gt;0),ROUND(ROUND($I276,3)*Cenas!$B$50*Cenas!E$55,2),0),"")</f>
        <v/>
      </c>
      <c r="O276" s="124" t="str">
        <f>IF($AO276,IF(AND($I276&lt;&gt;"",$I276&lt;&gt;0),ROUND(ROUND($I276,3)*Cenas!$B$50*Cenas!F$55,2),0),"")</f>
        <v/>
      </c>
      <c r="P276" s="124" t="str">
        <f>IF($AO276,IF(AND($I276&lt;&gt;"",$I276&lt;&gt;0),ROUND(ROUND($I276,3)*Cenas!$B$50*Cenas!G$55,2),0),"")</f>
        <v/>
      </c>
      <c r="Q276" s="124" t="str">
        <f>IF($AO276,IF(AND($I276&lt;&gt;"",$I276&lt;&gt;0),ROUND(ROUND($I276,3)*Cenas!$B$50*Cenas!H$55,2),0),"")</f>
        <v/>
      </c>
      <c r="R276" s="124" t="str">
        <f>IF($AO276,IF(AND($I276&lt;&gt;"",$I276&lt;&gt;0),ROUND(ROUND($I276,3)*Cenas!$B$50*Cenas!I$55,2),0),"")</f>
        <v/>
      </c>
      <c r="S276" s="124" t="str">
        <f>IF($AO276,IF(AND($I276&lt;&gt;"",$I276&lt;&gt;0),ROUND(ROUND($I276,3)*Cenas!$B$50*Cenas!J$55,2),0),"")</f>
        <v/>
      </c>
      <c r="T276" s="124" t="str">
        <f>IF($AO276,IF(AND($I276&lt;&gt;"",$I276&lt;&gt;0),ROUND(ROUND($I276,3)*Cenas!$B$50*Cenas!K$55,2),0),"")</f>
        <v/>
      </c>
      <c r="U276" s="124" t="str">
        <f>IF($AO276,IF(AND($I276&lt;&gt;"",$I276&lt;&gt;0),ROUND(ROUND($I276,3)*Cenas!$B$50*Cenas!L$55,2),0),"")</f>
        <v/>
      </c>
      <c r="V276" s="124" t="str">
        <f>IF($AO276,IF(AND($I276&lt;&gt;"",$I276&lt;&gt;0),ROUND(ROUND($I276,3)*Cenas!$B$50*Cenas!M$55,2),0),"")</f>
        <v/>
      </c>
      <c r="W276" s="124" t="str">
        <f>IF($AO276,IF(AND($I276&lt;&gt;"",$I276&lt;&gt;0),ROUND(ROUND($I276,3)*Cenas!$B$50*Cenas!N$55,2),0),"")</f>
        <v/>
      </c>
      <c r="X276" s="124" t="str">
        <f>IF($AO276,IF(AND($I276&lt;&gt;"",$I276&lt;&gt;0),ROUND(ROUND($I276,3)*Cenas!$B$50*Cenas!O$55,2),0),"")</f>
        <v/>
      </c>
      <c r="Y276" s="124" t="str">
        <f>IF($AO276,IF(AND($I276&lt;&gt;"",$I276&lt;&gt;0),ROUND(ROUND($I276,3)*Cenas!$B$50*Cenas!P$55,2),0),"")</f>
        <v/>
      </c>
      <c r="Z276" s="124" t="str">
        <f>IF($AO276,IF(AND($I276&lt;&gt;"",$I276&lt;&gt;0),ROUND(ROUND($I276,3)*Cenas!$B$50*Cenas!Q$55,2),0),"")</f>
        <v/>
      </c>
      <c r="AA276" s="124" t="str">
        <f>IF($AO276,IF(AND($I276&lt;&gt;"",$I276&lt;&gt;0),ROUND(ROUND($I276,3)*Cenas!$B$50*Cenas!R$55,2),0),"")</f>
        <v/>
      </c>
      <c r="AB276" s="124" t="str">
        <f>IF($AO276,IF(AND($I276&lt;&gt;"",$I276&lt;&gt;0),ROUND(ROUND($I276,3)*Cenas!$B$50*Cenas!S$55,2),0),"")</f>
        <v/>
      </c>
      <c r="AC276" s="124" t="str">
        <f>IF($AO276,IF(AND($I276&lt;&gt;"",$I276&lt;&gt;0),ROUND(ROUND($I276,3)*Cenas!$B$50*Cenas!T$55,2),0),"")</f>
        <v/>
      </c>
      <c r="AD276" s="124" t="str">
        <f>IF($AO276,IF(AND($I276&lt;&gt;"",$I276&lt;&gt;0),ROUND(ROUND($I276,3)*Cenas!$B$50*Cenas!U$55,2),0),"")</f>
        <v/>
      </c>
      <c r="AE276" s="124" t="str">
        <f>IF($AO276,IF(AND($I276&lt;&gt;"",$I276&lt;&gt;0),ROUND(ROUND($I276,3)*Cenas!$B$50*Cenas!V$55,2),0),"")</f>
        <v/>
      </c>
      <c r="AF276" s="147" t="str">
        <f>IF($AO276,IF(AND($I276&lt;&gt;"",$I276&lt;&gt;0),ROUND(ROUND($I276,3)*Cenas!$B$50*Cenas!W$55,2),0),"")</f>
        <v/>
      </c>
      <c r="AH276" t="b">
        <f t="shared" si="33"/>
        <v>1</v>
      </c>
      <c r="AI276" t="b">
        <f t="shared" si="34"/>
        <v>1</v>
      </c>
      <c r="AJ276" t="e">
        <f>OR(AND(AH276,AI276,#REF!&gt;=0.74*'Daļu izvēle'!J271),NOT(AL276))</f>
        <v>#REF!</v>
      </c>
      <c r="AK276" t="e">
        <f t="shared" si="35"/>
        <v>#REF!</v>
      </c>
      <c r="AL276" t="b">
        <f>AND($A276="x",NOT(ISBLANK('Daļu izvēle'!AI271)))</f>
        <v>0</v>
      </c>
      <c r="AM276" t="b">
        <f t="shared" si="31"/>
        <v>1</v>
      </c>
      <c r="AO276" s="56" t="b">
        <f>AND($A276="x",'Daļu izvēle'!AI271&lt;&gt;"",'Daļu izvēle'!AI271&lt;&gt;0)</f>
        <v>0</v>
      </c>
      <c r="AP276" s="56" t="b">
        <f t="shared" si="36"/>
        <v>0</v>
      </c>
      <c r="AQ276" s="56" t="b">
        <f t="shared" si="37"/>
        <v>1</v>
      </c>
    </row>
    <row r="277" spans="1:43" hidden="1" x14ac:dyDescent="0.3">
      <c r="A277" s="324" t="str">
        <f>SUBSTITUTE('Daļu izvēle'!A272,"0","")</f>
        <v/>
      </c>
      <c r="B277" s="365">
        <f>'Daļu izvēle'!B272</f>
        <v>264</v>
      </c>
      <c r="C277" s="365" t="str">
        <f>'Daļu izvēle'!C272</f>
        <v>Ziemeļkurzeme</v>
      </c>
      <c r="D277" s="366" t="str">
        <f>'Daļu izvēle'!D272</f>
        <v>Mērsraga</v>
      </c>
      <c r="E277" s="511">
        <f>'Daļu izvēle'!AI272</f>
        <v>5</v>
      </c>
      <c r="F277" s="511">
        <f>'Daļu izvēle'!AJ272</f>
        <v>0</v>
      </c>
      <c r="G277" s="131">
        <f>'Daļu izvēle'!AK272</f>
        <v>0</v>
      </c>
      <c r="H277" s="132">
        <f>'Daļu izvēle'!AL272</f>
        <v>0</v>
      </c>
      <c r="I277" s="343"/>
      <c r="J277" s="509">
        <f t="shared" si="32"/>
        <v>0</v>
      </c>
      <c r="K277" s="124" t="str">
        <f>IF($AO277,IF(AND($I277&lt;&gt;"",$I277&lt;&gt;0),ROUND(ROUND($I277,3)*Cenas!$B$50*Cenas!B$55,2),0),"")</f>
        <v/>
      </c>
      <c r="L277" s="124" t="str">
        <f>IF($AO277,IF(AND($I277&lt;&gt;"",$I277&lt;&gt;0),ROUND(ROUND($I277,3)*Cenas!$B$50*Cenas!C$55,2),0),"")</f>
        <v/>
      </c>
      <c r="M277" s="124" t="str">
        <f>IF($AO277,IF(AND($I277&lt;&gt;"",$I277&lt;&gt;0),ROUND(ROUND($I277,3)*Cenas!$B$50*Cenas!D$55,2),0),"")</f>
        <v/>
      </c>
      <c r="N277" s="124" t="str">
        <f>IF($AO277,IF(AND($I277&lt;&gt;"",$I277&lt;&gt;0),ROUND(ROUND($I277,3)*Cenas!$B$50*Cenas!E$55,2),0),"")</f>
        <v/>
      </c>
      <c r="O277" s="124" t="str">
        <f>IF($AO277,IF(AND($I277&lt;&gt;"",$I277&lt;&gt;0),ROUND(ROUND($I277,3)*Cenas!$B$50*Cenas!F$55,2),0),"")</f>
        <v/>
      </c>
      <c r="P277" s="124" t="str">
        <f>IF($AO277,IF(AND($I277&lt;&gt;"",$I277&lt;&gt;0),ROUND(ROUND($I277,3)*Cenas!$B$50*Cenas!G$55,2),0),"")</f>
        <v/>
      </c>
      <c r="Q277" s="124" t="str">
        <f>IF($AO277,IF(AND($I277&lt;&gt;"",$I277&lt;&gt;0),ROUND(ROUND($I277,3)*Cenas!$B$50*Cenas!H$55,2),0),"")</f>
        <v/>
      </c>
      <c r="R277" s="124" t="str">
        <f>IF($AO277,IF(AND($I277&lt;&gt;"",$I277&lt;&gt;0),ROUND(ROUND($I277,3)*Cenas!$B$50*Cenas!I$55,2),0),"")</f>
        <v/>
      </c>
      <c r="S277" s="124" t="str">
        <f>IF($AO277,IF(AND($I277&lt;&gt;"",$I277&lt;&gt;0),ROUND(ROUND($I277,3)*Cenas!$B$50*Cenas!J$55,2),0),"")</f>
        <v/>
      </c>
      <c r="T277" s="124" t="str">
        <f>IF($AO277,IF(AND($I277&lt;&gt;"",$I277&lt;&gt;0),ROUND(ROUND($I277,3)*Cenas!$B$50*Cenas!K$55,2),0),"")</f>
        <v/>
      </c>
      <c r="U277" s="124" t="str">
        <f>IF($AO277,IF(AND($I277&lt;&gt;"",$I277&lt;&gt;0),ROUND(ROUND($I277,3)*Cenas!$B$50*Cenas!L$55,2),0),"")</f>
        <v/>
      </c>
      <c r="V277" s="124" t="str">
        <f>IF($AO277,IF(AND($I277&lt;&gt;"",$I277&lt;&gt;0),ROUND(ROUND($I277,3)*Cenas!$B$50*Cenas!M$55,2),0),"")</f>
        <v/>
      </c>
      <c r="W277" s="124" t="str">
        <f>IF($AO277,IF(AND($I277&lt;&gt;"",$I277&lt;&gt;0),ROUND(ROUND($I277,3)*Cenas!$B$50*Cenas!N$55,2),0),"")</f>
        <v/>
      </c>
      <c r="X277" s="124" t="str">
        <f>IF($AO277,IF(AND($I277&lt;&gt;"",$I277&lt;&gt;0),ROUND(ROUND($I277,3)*Cenas!$B$50*Cenas!O$55,2),0),"")</f>
        <v/>
      </c>
      <c r="Y277" s="124" t="str">
        <f>IF($AO277,IF(AND($I277&lt;&gt;"",$I277&lt;&gt;0),ROUND(ROUND($I277,3)*Cenas!$B$50*Cenas!P$55,2),0),"")</f>
        <v/>
      </c>
      <c r="Z277" s="124" t="str">
        <f>IF($AO277,IF(AND($I277&lt;&gt;"",$I277&lt;&gt;0),ROUND(ROUND($I277,3)*Cenas!$B$50*Cenas!Q$55,2),0),"")</f>
        <v/>
      </c>
      <c r="AA277" s="124" t="str">
        <f>IF($AO277,IF(AND($I277&lt;&gt;"",$I277&lt;&gt;0),ROUND(ROUND($I277,3)*Cenas!$B$50*Cenas!R$55,2),0),"")</f>
        <v/>
      </c>
      <c r="AB277" s="124" t="str">
        <f>IF($AO277,IF(AND($I277&lt;&gt;"",$I277&lt;&gt;0),ROUND(ROUND($I277,3)*Cenas!$B$50*Cenas!S$55,2),0),"")</f>
        <v/>
      </c>
      <c r="AC277" s="124" t="str">
        <f>IF($AO277,IF(AND($I277&lt;&gt;"",$I277&lt;&gt;0),ROUND(ROUND($I277,3)*Cenas!$B$50*Cenas!T$55,2),0),"")</f>
        <v/>
      </c>
      <c r="AD277" s="124" t="str">
        <f>IF($AO277,IF(AND($I277&lt;&gt;"",$I277&lt;&gt;0),ROUND(ROUND($I277,3)*Cenas!$B$50*Cenas!U$55,2),0),"")</f>
        <v/>
      </c>
      <c r="AE277" s="124" t="str">
        <f>IF($AO277,IF(AND($I277&lt;&gt;"",$I277&lt;&gt;0),ROUND(ROUND($I277,3)*Cenas!$B$50*Cenas!V$55,2),0),"")</f>
        <v/>
      </c>
      <c r="AF277" s="147" t="str">
        <f>IF($AO277,IF(AND($I277&lt;&gt;"",$I277&lt;&gt;0),ROUND(ROUND($I277,3)*Cenas!$B$50*Cenas!W$55,2),0),"")</f>
        <v/>
      </c>
      <c r="AH277" t="b">
        <f t="shared" si="33"/>
        <v>1</v>
      </c>
      <c r="AI277" t="b">
        <f t="shared" si="34"/>
        <v>1</v>
      </c>
      <c r="AJ277" t="e">
        <f>OR(AND(AH277,AI277,#REF!&gt;=0.74*'Daļu izvēle'!J272),NOT(AL277))</f>
        <v>#REF!</v>
      </c>
      <c r="AK277" t="e">
        <f t="shared" si="35"/>
        <v>#REF!</v>
      </c>
      <c r="AL277" t="b">
        <f>AND($A277="x",NOT(ISBLANK('Daļu izvēle'!AI272)))</f>
        <v>0</v>
      </c>
      <c r="AM277" t="b">
        <f t="shared" si="31"/>
        <v>1</v>
      </c>
      <c r="AO277" s="56" t="b">
        <f>AND($A277="x",'Daļu izvēle'!AI272&lt;&gt;"",'Daļu izvēle'!AI272&lt;&gt;0)</f>
        <v>0</v>
      </c>
      <c r="AP277" s="56" t="b">
        <f t="shared" si="36"/>
        <v>0</v>
      </c>
      <c r="AQ277" s="56" t="b">
        <f t="shared" si="37"/>
        <v>1</v>
      </c>
    </row>
    <row r="278" spans="1:43" hidden="1" x14ac:dyDescent="0.3">
      <c r="A278" s="324" t="str">
        <f>SUBSTITUTE('Daļu izvēle'!A273,"0","")</f>
        <v/>
      </c>
      <c r="B278" s="365">
        <f>'Daļu izvēle'!B273</f>
        <v>265</v>
      </c>
      <c r="C278" s="365" t="str">
        <f>'Daļu izvēle'!C273</f>
        <v>Ziemeļkurzeme</v>
      </c>
      <c r="D278" s="366" t="str">
        <f>'Daļu izvēle'!D273</f>
        <v>Mērsraga</v>
      </c>
      <c r="E278" s="511">
        <f>'Daļu izvēle'!AI273</f>
        <v>0</v>
      </c>
      <c r="F278" s="511">
        <f>'Daļu izvēle'!AJ273</f>
        <v>0</v>
      </c>
      <c r="G278" s="131">
        <f>'Daļu izvēle'!AK273</f>
        <v>0</v>
      </c>
      <c r="H278" s="132">
        <f>'Daļu izvēle'!AL273</f>
        <v>0</v>
      </c>
      <c r="I278" s="343"/>
      <c r="J278" s="509">
        <f t="shared" si="32"/>
        <v>0</v>
      </c>
      <c r="K278" s="124" t="str">
        <f>IF($AO278,IF(AND($I278&lt;&gt;"",$I278&lt;&gt;0),ROUND(ROUND($I278,3)*Cenas!$B$50*Cenas!B$55,2),0),"")</f>
        <v/>
      </c>
      <c r="L278" s="124" t="str">
        <f>IF($AO278,IF(AND($I278&lt;&gt;"",$I278&lt;&gt;0),ROUND(ROUND($I278,3)*Cenas!$B$50*Cenas!C$55,2),0),"")</f>
        <v/>
      </c>
      <c r="M278" s="124" t="str">
        <f>IF($AO278,IF(AND($I278&lt;&gt;"",$I278&lt;&gt;0),ROUND(ROUND($I278,3)*Cenas!$B$50*Cenas!D$55,2),0),"")</f>
        <v/>
      </c>
      <c r="N278" s="124" t="str">
        <f>IF($AO278,IF(AND($I278&lt;&gt;"",$I278&lt;&gt;0),ROUND(ROUND($I278,3)*Cenas!$B$50*Cenas!E$55,2),0),"")</f>
        <v/>
      </c>
      <c r="O278" s="124" t="str">
        <f>IF($AO278,IF(AND($I278&lt;&gt;"",$I278&lt;&gt;0),ROUND(ROUND($I278,3)*Cenas!$B$50*Cenas!F$55,2),0),"")</f>
        <v/>
      </c>
      <c r="P278" s="124" t="str">
        <f>IF($AO278,IF(AND($I278&lt;&gt;"",$I278&lt;&gt;0),ROUND(ROUND($I278,3)*Cenas!$B$50*Cenas!G$55,2),0),"")</f>
        <v/>
      </c>
      <c r="Q278" s="124" t="str">
        <f>IF($AO278,IF(AND($I278&lt;&gt;"",$I278&lt;&gt;0),ROUND(ROUND($I278,3)*Cenas!$B$50*Cenas!H$55,2),0),"")</f>
        <v/>
      </c>
      <c r="R278" s="124" t="str">
        <f>IF($AO278,IF(AND($I278&lt;&gt;"",$I278&lt;&gt;0),ROUND(ROUND($I278,3)*Cenas!$B$50*Cenas!I$55,2),0),"")</f>
        <v/>
      </c>
      <c r="S278" s="124" t="str">
        <f>IF($AO278,IF(AND($I278&lt;&gt;"",$I278&lt;&gt;0),ROUND(ROUND($I278,3)*Cenas!$B$50*Cenas!J$55,2),0),"")</f>
        <v/>
      </c>
      <c r="T278" s="124" t="str">
        <f>IF($AO278,IF(AND($I278&lt;&gt;"",$I278&lt;&gt;0),ROUND(ROUND($I278,3)*Cenas!$B$50*Cenas!K$55,2),0),"")</f>
        <v/>
      </c>
      <c r="U278" s="124" t="str">
        <f>IF($AO278,IF(AND($I278&lt;&gt;"",$I278&lt;&gt;0),ROUND(ROUND($I278,3)*Cenas!$B$50*Cenas!L$55,2),0),"")</f>
        <v/>
      </c>
      <c r="V278" s="124" t="str">
        <f>IF($AO278,IF(AND($I278&lt;&gt;"",$I278&lt;&gt;0),ROUND(ROUND($I278,3)*Cenas!$B$50*Cenas!M$55,2),0),"")</f>
        <v/>
      </c>
      <c r="W278" s="124" t="str">
        <f>IF($AO278,IF(AND($I278&lt;&gt;"",$I278&lt;&gt;0),ROUND(ROUND($I278,3)*Cenas!$B$50*Cenas!N$55,2),0),"")</f>
        <v/>
      </c>
      <c r="X278" s="124" t="str">
        <f>IF($AO278,IF(AND($I278&lt;&gt;"",$I278&lt;&gt;0),ROUND(ROUND($I278,3)*Cenas!$B$50*Cenas!O$55,2),0),"")</f>
        <v/>
      </c>
      <c r="Y278" s="124" t="str">
        <f>IF($AO278,IF(AND($I278&lt;&gt;"",$I278&lt;&gt;0),ROUND(ROUND($I278,3)*Cenas!$B$50*Cenas!P$55,2),0),"")</f>
        <v/>
      </c>
      <c r="Z278" s="124" t="str">
        <f>IF($AO278,IF(AND($I278&lt;&gt;"",$I278&lt;&gt;0),ROUND(ROUND($I278,3)*Cenas!$B$50*Cenas!Q$55,2),0),"")</f>
        <v/>
      </c>
      <c r="AA278" s="124" t="str">
        <f>IF($AO278,IF(AND($I278&lt;&gt;"",$I278&lt;&gt;0),ROUND(ROUND($I278,3)*Cenas!$B$50*Cenas!R$55,2),0),"")</f>
        <v/>
      </c>
      <c r="AB278" s="124" t="str">
        <f>IF($AO278,IF(AND($I278&lt;&gt;"",$I278&lt;&gt;0),ROUND(ROUND($I278,3)*Cenas!$B$50*Cenas!S$55,2),0),"")</f>
        <v/>
      </c>
      <c r="AC278" s="124" t="str">
        <f>IF($AO278,IF(AND($I278&lt;&gt;"",$I278&lt;&gt;0),ROUND(ROUND($I278,3)*Cenas!$B$50*Cenas!T$55,2),0),"")</f>
        <v/>
      </c>
      <c r="AD278" s="124" t="str">
        <f>IF($AO278,IF(AND($I278&lt;&gt;"",$I278&lt;&gt;0),ROUND(ROUND($I278,3)*Cenas!$B$50*Cenas!U$55,2),0),"")</f>
        <v/>
      </c>
      <c r="AE278" s="124" t="str">
        <f>IF($AO278,IF(AND($I278&lt;&gt;"",$I278&lt;&gt;0),ROUND(ROUND($I278,3)*Cenas!$B$50*Cenas!V$55,2),0),"")</f>
        <v/>
      </c>
      <c r="AF278" s="147" t="str">
        <f>IF($AO278,IF(AND($I278&lt;&gt;"",$I278&lt;&gt;0),ROUND(ROUND($I278,3)*Cenas!$B$50*Cenas!W$55,2),0),"")</f>
        <v/>
      </c>
      <c r="AH278" t="b">
        <f t="shared" si="33"/>
        <v>1</v>
      </c>
      <c r="AI278" t="b">
        <f t="shared" si="34"/>
        <v>1</v>
      </c>
      <c r="AJ278" t="e">
        <f>OR(AND(AH278,AI278,#REF!&gt;=0.74*'Daļu izvēle'!J273),NOT(AL278))</f>
        <v>#REF!</v>
      </c>
      <c r="AK278" t="e">
        <f t="shared" si="35"/>
        <v>#REF!</v>
      </c>
      <c r="AL278" t="b">
        <f>AND($A278="x",NOT(ISBLANK('Daļu izvēle'!AI273)))</f>
        <v>0</v>
      </c>
      <c r="AM278" t="b">
        <f t="shared" si="31"/>
        <v>1</v>
      </c>
      <c r="AO278" s="56" t="b">
        <f>AND($A278="x",'Daļu izvēle'!AI273&lt;&gt;"",'Daļu izvēle'!AI273&lt;&gt;0)</f>
        <v>0</v>
      </c>
      <c r="AP278" s="56" t="b">
        <f t="shared" si="36"/>
        <v>0</v>
      </c>
      <c r="AQ278" s="56" t="b">
        <f t="shared" si="37"/>
        <v>1</v>
      </c>
    </row>
    <row r="279" spans="1:43" hidden="1" x14ac:dyDescent="0.3">
      <c r="A279" s="324" t="str">
        <f>SUBSTITUTE('Daļu izvēle'!A274,"0","")</f>
        <v/>
      </c>
      <c r="B279" s="365">
        <f>'Daļu izvēle'!B274</f>
        <v>266</v>
      </c>
      <c r="C279" s="365" t="str">
        <f>'Daļu izvēle'!C274</f>
        <v>Ziemeļkurzeme</v>
      </c>
      <c r="D279" s="366" t="str">
        <f>'Daļu izvēle'!D274</f>
        <v>Mērsraga</v>
      </c>
      <c r="E279" s="511">
        <f>'Daļu izvēle'!AI274</f>
        <v>0</v>
      </c>
      <c r="F279" s="511">
        <f>'Daļu izvēle'!AJ274</f>
        <v>0</v>
      </c>
      <c r="G279" s="131">
        <f>'Daļu izvēle'!AK274</f>
        <v>0</v>
      </c>
      <c r="H279" s="132">
        <f>'Daļu izvēle'!AL274</f>
        <v>0</v>
      </c>
      <c r="I279" s="343"/>
      <c r="J279" s="509">
        <f t="shared" si="32"/>
        <v>0</v>
      </c>
      <c r="K279" s="124" t="str">
        <f>IF($AO279,IF(AND($I279&lt;&gt;"",$I279&lt;&gt;0),ROUND(ROUND($I279,3)*Cenas!$B$50*Cenas!B$55,2),0),"")</f>
        <v/>
      </c>
      <c r="L279" s="124" t="str">
        <f>IF($AO279,IF(AND($I279&lt;&gt;"",$I279&lt;&gt;0),ROUND(ROUND($I279,3)*Cenas!$B$50*Cenas!C$55,2),0),"")</f>
        <v/>
      </c>
      <c r="M279" s="124" t="str">
        <f>IF($AO279,IF(AND($I279&lt;&gt;"",$I279&lt;&gt;0),ROUND(ROUND($I279,3)*Cenas!$B$50*Cenas!D$55,2),0),"")</f>
        <v/>
      </c>
      <c r="N279" s="124" t="str">
        <f>IF($AO279,IF(AND($I279&lt;&gt;"",$I279&lt;&gt;0),ROUND(ROUND($I279,3)*Cenas!$B$50*Cenas!E$55,2),0),"")</f>
        <v/>
      </c>
      <c r="O279" s="124" t="str">
        <f>IF($AO279,IF(AND($I279&lt;&gt;"",$I279&lt;&gt;0),ROUND(ROUND($I279,3)*Cenas!$B$50*Cenas!F$55,2),0),"")</f>
        <v/>
      </c>
      <c r="P279" s="124" t="str">
        <f>IF($AO279,IF(AND($I279&lt;&gt;"",$I279&lt;&gt;0),ROUND(ROUND($I279,3)*Cenas!$B$50*Cenas!G$55,2),0),"")</f>
        <v/>
      </c>
      <c r="Q279" s="124" t="str">
        <f>IF($AO279,IF(AND($I279&lt;&gt;"",$I279&lt;&gt;0),ROUND(ROUND($I279,3)*Cenas!$B$50*Cenas!H$55,2),0),"")</f>
        <v/>
      </c>
      <c r="R279" s="124" t="str">
        <f>IF($AO279,IF(AND($I279&lt;&gt;"",$I279&lt;&gt;0),ROUND(ROUND($I279,3)*Cenas!$B$50*Cenas!I$55,2),0),"")</f>
        <v/>
      </c>
      <c r="S279" s="124" t="str">
        <f>IF($AO279,IF(AND($I279&lt;&gt;"",$I279&lt;&gt;0),ROUND(ROUND($I279,3)*Cenas!$B$50*Cenas!J$55,2),0),"")</f>
        <v/>
      </c>
      <c r="T279" s="124" t="str">
        <f>IF($AO279,IF(AND($I279&lt;&gt;"",$I279&lt;&gt;0),ROUND(ROUND($I279,3)*Cenas!$B$50*Cenas!K$55,2),0),"")</f>
        <v/>
      </c>
      <c r="U279" s="124" t="str">
        <f>IF($AO279,IF(AND($I279&lt;&gt;"",$I279&lt;&gt;0),ROUND(ROUND($I279,3)*Cenas!$B$50*Cenas!L$55,2),0),"")</f>
        <v/>
      </c>
      <c r="V279" s="124" t="str">
        <f>IF($AO279,IF(AND($I279&lt;&gt;"",$I279&lt;&gt;0),ROUND(ROUND($I279,3)*Cenas!$B$50*Cenas!M$55,2),0),"")</f>
        <v/>
      </c>
      <c r="W279" s="124" t="str">
        <f>IF($AO279,IF(AND($I279&lt;&gt;"",$I279&lt;&gt;0),ROUND(ROUND($I279,3)*Cenas!$B$50*Cenas!N$55,2),0),"")</f>
        <v/>
      </c>
      <c r="X279" s="124" t="str">
        <f>IF($AO279,IF(AND($I279&lt;&gt;"",$I279&lt;&gt;0),ROUND(ROUND($I279,3)*Cenas!$B$50*Cenas!O$55,2),0),"")</f>
        <v/>
      </c>
      <c r="Y279" s="124" t="str">
        <f>IF($AO279,IF(AND($I279&lt;&gt;"",$I279&lt;&gt;0),ROUND(ROUND($I279,3)*Cenas!$B$50*Cenas!P$55,2),0),"")</f>
        <v/>
      </c>
      <c r="Z279" s="124" t="str">
        <f>IF($AO279,IF(AND($I279&lt;&gt;"",$I279&lt;&gt;0),ROUND(ROUND($I279,3)*Cenas!$B$50*Cenas!Q$55,2),0),"")</f>
        <v/>
      </c>
      <c r="AA279" s="124" t="str">
        <f>IF($AO279,IF(AND($I279&lt;&gt;"",$I279&lt;&gt;0),ROUND(ROUND($I279,3)*Cenas!$B$50*Cenas!R$55,2),0),"")</f>
        <v/>
      </c>
      <c r="AB279" s="124" t="str">
        <f>IF($AO279,IF(AND($I279&lt;&gt;"",$I279&lt;&gt;0),ROUND(ROUND($I279,3)*Cenas!$B$50*Cenas!S$55,2),0),"")</f>
        <v/>
      </c>
      <c r="AC279" s="124" t="str">
        <f>IF($AO279,IF(AND($I279&lt;&gt;"",$I279&lt;&gt;0),ROUND(ROUND($I279,3)*Cenas!$B$50*Cenas!T$55,2),0),"")</f>
        <v/>
      </c>
      <c r="AD279" s="124" t="str">
        <f>IF($AO279,IF(AND($I279&lt;&gt;"",$I279&lt;&gt;0),ROUND(ROUND($I279,3)*Cenas!$B$50*Cenas!U$55,2),0),"")</f>
        <v/>
      </c>
      <c r="AE279" s="124" t="str">
        <f>IF($AO279,IF(AND($I279&lt;&gt;"",$I279&lt;&gt;0),ROUND(ROUND($I279,3)*Cenas!$B$50*Cenas!V$55,2),0),"")</f>
        <v/>
      </c>
      <c r="AF279" s="147" t="str">
        <f>IF($AO279,IF(AND($I279&lt;&gt;"",$I279&lt;&gt;0),ROUND(ROUND($I279,3)*Cenas!$B$50*Cenas!W$55,2),0),"")</f>
        <v/>
      </c>
      <c r="AH279" t="b">
        <f t="shared" si="33"/>
        <v>1</v>
      </c>
      <c r="AI279" t="b">
        <f t="shared" si="34"/>
        <v>1</v>
      </c>
      <c r="AJ279" t="e">
        <f>OR(AND(AH279,AI279,#REF!&gt;=0.74*'Daļu izvēle'!J274),NOT(AL279))</f>
        <v>#REF!</v>
      </c>
      <c r="AK279" t="e">
        <f t="shared" si="35"/>
        <v>#REF!</v>
      </c>
      <c r="AL279" t="b">
        <f>AND($A279="x",NOT(ISBLANK('Daļu izvēle'!AI274)))</f>
        <v>0</v>
      </c>
      <c r="AM279" t="b">
        <f t="shared" si="31"/>
        <v>1</v>
      </c>
      <c r="AO279" s="56" t="b">
        <f>AND($A279="x",'Daļu izvēle'!AI274&lt;&gt;"",'Daļu izvēle'!AI274&lt;&gt;0)</f>
        <v>0</v>
      </c>
      <c r="AP279" s="56" t="b">
        <f t="shared" si="36"/>
        <v>0</v>
      </c>
      <c r="AQ279" s="56" t="b">
        <f t="shared" si="37"/>
        <v>1</v>
      </c>
    </row>
    <row r="280" spans="1:43" hidden="1" x14ac:dyDescent="0.3">
      <c r="A280" s="324" t="str">
        <f>SUBSTITUTE('Daļu izvēle'!A275,"0","")</f>
        <v/>
      </c>
      <c r="B280" s="365">
        <f>'Daļu izvēle'!B275</f>
        <v>267</v>
      </c>
      <c r="C280" s="365" t="str">
        <f>'Daļu izvēle'!C275</f>
        <v>Ziemeļkurzeme</v>
      </c>
      <c r="D280" s="366" t="str">
        <f>'Daļu izvēle'!D275</f>
        <v>Mērsraga</v>
      </c>
      <c r="E280" s="511">
        <f>'Daļu izvēle'!AI275</f>
        <v>40</v>
      </c>
      <c r="F280" s="511">
        <f>'Daļu izvēle'!AJ275</f>
        <v>0</v>
      </c>
      <c r="G280" s="131">
        <f>'Daļu izvēle'!AK275</f>
        <v>0</v>
      </c>
      <c r="H280" s="132">
        <f>'Daļu izvēle'!AL275</f>
        <v>0</v>
      </c>
      <c r="I280" s="343"/>
      <c r="J280" s="509">
        <f t="shared" si="32"/>
        <v>0</v>
      </c>
      <c r="K280" s="124" t="str">
        <f>IF($AO280,IF(AND($I280&lt;&gt;"",$I280&lt;&gt;0),ROUND(ROUND($I280,3)*Cenas!$B$50*Cenas!B$55,2),0),"")</f>
        <v/>
      </c>
      <c r="L280" s="124" t="str">
        <f>IF($AO280,IF(AND($I280&lt;&gt;"",$I280&lt;&gt;0),ROUND(ROUND($I280,3)*Cenas!$B$50*Cenas!C$55,2),0),"")</f>
        <v/>
      </c>
      <c r="M280" s="124" t="str">
        <f>IF($AO280,IF(AND($I280&lt;&gt;"",$I280&lt;&gt;0),ROUND(ROUND($I280,3)*Cenas!$B$50*Cenas!D$55,2),0),"")</f>
        <v/>
      </c>
      <c r="N280" s="124" t="str">
        <f>IF($AO280,IF(AND($I280&lt;&gt;"",$I280&lt;&gt;0),ROUND(ROUND($I280,3)*Cenas!$B$50*Cenas!E$55,2),0),"")</f>
        <v/>
      </c>
      <c r="O280" s="124" t="str">
        <f>IF($AO280,IF(AND($I280&lt;&gt;"",$I280&lt;&gt;0),ROUND(ROUND($I280,3)*Cenas!$B$50*Cenas!F$55,2),0),"")</f>
        <v/>
      </c>
      <c r="P280" s="124" t="str">
        <f>IF($AO280,IF(AND($I280&lt;&gt;"",$I280&lt;&gt;0),ROUND(ROUND($I280,3)*Cenas!$B$50*Cenas!G$55,2),0),"")</f>
        <v/>
      </c>
      <c r="Q280" s="124" t="str">
        <f>IF($AO280,IF(AND($I280&lt;&gt;"",$I280&lt;&gt;0),ROUND(ROUND($I280,3)*Cenas!$B$50*Cenas!H$55,2),0),"")</f>
        <v/>
      </c>
      <c r="R280" s="124" t="str">
        <f>IF($AO280,IF(AND($I280&lt;&gt;"",$I280&lt;&gt;0),ROUND(ROUND($I280,3)*Cenas!$B$50*Cenas!I$55,2),0),"")</f>
        <v/>
      </c>
      <c r="S280" s="124" t="str">
        <f>IF($AO280,IF(AND($I280&lt;&gt;"",$I280&lt;&gt;0),ROUND(ROUND($I280,3)*Cenas!$B$50*Cenas!J$55,2),0),"")</f>
        <v/>
      </c>
      <c r="T280" s="124" t="str">
        <f>IF($AO280,IF(AND($I280&lt;&gt;"",$I280&lt;&gt;0),ROUND(ROUND($I280,3)*Cenas!$B$50*Cenas!K$55,2),0),"")</f>
        <v/>
      </c>
      <c r="U280" s="124" t="str">
        <f>IF($AO280,IF(AND($I280&lt;&gt;"",$I280&lt;&gt;0),ROUND(ROUND($I280,3)*Cenas!$B$50*Cenas!L$55,2),0),"")</f>
        <v/>
      </c>
      <c r="V280" s="124" t="str">
        <f>IF($AO280,IF(AND($I280&lt;&gt;"",$I280&lt;&gt;0),ROUND(ROUND($I280,3)*Cenas!$B$50*Cenas!M$55,2),0),"")</f>
        <v/>
      </c>
      <c r="W280" s="124" t="str">
        <f>IF($AO280,IF(AND($I280&lt;&gt;"",$I280&lt;&gt;0),ROUND(ROUND($I280,3)*Cenas!$B$50*Cenas!N$55,2),0),"")</f>
        <v/>
      </c>
      <c r="X280" s="124" t="str">
        <f>IF($AO280,IF(AND($I280&lt;&gt;"",$I280&lt;&gt;0),ROUND(ROUND($I280,3)*Cenas!$B$50*Cenas!O$55,2),0),"")</f>
        <v/>
      </c>
      <c r="Y280" s="124" t="str">
        <f>IF($AO280,IF(AND($I280&lt;&gt;"",$I280&lt;&gt;0),ROUND(ROUND($I280,3)*Cenas!$B$50*Cenas!P$55,2),0),"")</f>
        <v/>
      </c>
      <c r="Z280" s="124" t="str">
        <f>IF($AO280,IF(AND($I280&lt;&gt;"",$I280&lt;&gt;0),ROUND(ROUND($I280,3)*Cenas!$B$50*Cenas!Q$55,2),0),"")</f>
        <v/>
      </c>
      <c r="AA280" s="124" t="str">
        <f>IF($AO280,IF(AND($I280&lt;&gt;"",$I280&lt;&gt;0),ROUND(ROUND($I280,3)*Cenas!$B$50*Cenas!R$55,2),0),"")</f>
        <v/>
      </c>
      <c r="AB280" s="124" t="str">
        <f>IF($AO280,IF(AND($I280&lt;&gt;"",$I280&lt;&gt;0),ROUND(ROUND($I280,3)*Cenas!$B$50*Cenas!S$55,2),0),"")</f>
        <v/>
      </c>
      <c r="AC280" s="124" t="str">
        <f>IF($AO280,IF(AND($I280&lt;&gt;"",$I280&lt;&gt;0),ROUND(ROUND($I280,3)*Cenas!$B$50*Cenas!T$55,2),0),"")</f>
        <v/>
      </c>
      <c r="AD280" s="124" t="str">
        <f>IF($AO280,IF(AND($I280&lt;&gt;"",$I280&lt;&gt;0),ROUND(ROUND($I280,3)*Cenas!$B$50*Cenas!U$55,2),0),"")</f>
        <v/>
      </c>
      <c r="AE280" s="124" t="str">
        <f>IF($AO280,IF(AND($I280&lt;&gt;"",$I280&lt;&gt;0),ROUND(ROUND($I280,3)*Cenas!$B$50*Cenas!V$55,2),0),"")</f>
        <v/>
      </c>
      <c r="AF280" s="147" t="str">
        <f>IF($AO280,IF(AND($I280&lt;&gt;"",$I280&lt;&gt;0),ROUND(ROUND($I280,3)*Cenas!$B$50*Cenas!W$55,2),0),"")</f>
        <v/>
      </c>
      <c r="AH280" t="b">
        <f t="shared" si="33"/>
        <v>1</v>
      </c>
      <c r="AI280" t="b">
        <f t="shared" si="34"/>
        <v>1</v>
      </c>
      <c r="AJ280" t="e">
        <f>OR(AND(AH280,AI280,#REF!&gt;=0.74*'Daļu izvēle'!J275),NOT(AL280))</f>
        <v>#REF!</v>
      </c>
      <c r="AK280" t="e">
        <f t="shared" si="35"/>
        <v>#REF!</v>
      </c>
      <c r="AL280" t="b">
        <f>AND($A280="x",NOT(ISBLANK('Daļu izvēle'!AI275)))</f>
        <v>0</v>
      </c>
      <c r="AM280" t="b">
        <f t="shared" si="31"/>
        <v>1</v>
      </c>
      <c r="AO280" s="56" t="b">
        <f>AND($A280="x",'Daļu izvēle'!AI275&lt;&gt;"",'Daļu izvēle'!AI275&lt;&gt;0)</f>
        <v>0</v>
      </c>
      <c r="AP280" s="56" t="b">
        <f t="shared" si="36"/>
        <v>0</v>
      </c>
      <c r="AQ280" s="56" t="b">
        <f t="shared" si="37"/>
        <v>1</v>
      </c>
    </row>
    <row r="281" spans="1:43" hidden="1" x14ac:dyDescent="0.3">
      <c r="A281" s="324" t="str">
        <f>SUBSTITUTE('Daļu izvēle'!A276,"0","")</f>
        <v/>
      </c>
      <c r="B281" s="365">
        <f>'Daļu izvēle'!B276</f>
        <v>268</v>
      </c>
      <c r="C281" s="365" t="str">
        <f>'Daļu izvēle'!C276</f>
        <v>Ziemeļkurzeme</v>
      </c>
      <c r="D281" s="366" t="str">
        <f>'Daļu izvēle'!D276</f>
        <v>Mērsraga</v>
      </c>
      <c r="E281" s="511">
        <f>'Daļu izvēle'!AI276</f>
        <v>0</v>
      </c>
      <c r="F281" s="511">
        <f>'Daļu izvēle'!AJ276</f>
        <v>0</v>
      </c>
      <c r="G281" s="131">
        <f>'Daļu izvēle'!AK276</f>
        <v>0</v>
      </c>
      <c r="H281" s="132">
        <f>'Daļu izvēle'!AL276</f>
        <v>0</v>
      </c>
      <c r="I281" s="343"/>
      <c r="J281" s="509">
        <f t="shared" si="32"/>
        <v>0</v>
      </c>
      <c r="K281" s="124" t="str">
        <f>IF($AO281,IF(AND($I281&lt;&gt;"",$I281&lt;&gt;0),ROUND(ROUND($I281,3)*Cenas!$B$50*Cenas!B$55,2),0),"")</f>
        <v/>
      </c>
      <c r="L281" s="124" t="str">
        <f>IF($AO281,IF(AND($I281&lt;&gt;"",$I281&lt;&gt;0),ROUND(ROUND($I281,3)*Cenas!$B$50*Cenas!C$55,2),0),"")</f>
        <v/>
      </c>
      <c r="M281" s="124" t="str">
        <f>IF($AO281,IF(AND($I281&lt;&gt;"",$I281&lt;&gt;0),ROUND(ROUND($I281,3)*Cenas!$B$50*Cenas!D$55,2),0),"")</f>
        <v/>
      </c>
      <c r="N281" s="124" t="str">
        <f>IF($AO281,IF(AND($I281&lt;&gt;"",$I281&lt;&gt;0),ROUND(ROUND($I281,3)*Cenas!$B$50*Cenas!E$55,2),0),"")</f>
        <v/>
      </c>
      <c r="O281" s="124" t="str">
        <f>IF($AO281,IF(AND($I281&lt;&gt;"",$I281&lt;&gt;0),ROUND(ROUND($I281,3)*Cenas!$B$50*Cenas!F$55,2),0),"")</f>
        <v/>
      </c>
      <c r="P281" s="124" t="str">
        <f>IF($AO281,IF(AND($I281&lt;&gt;"",$I281&lt;&gt;0),ROUND(ROUND($I281,3)*Cenas!$B$50*Cenas!G$55,2),0),"")</f>
        <v/>
      </c>
      <c r="Q281" s="124" t="str">
        <f>IF($AO281,IF(AND($I281&lt;&gt;"",$I281&lt;&gt;0),ROUND(ROUND($I281,3)*Cenas!$B$50*Cenas!H$55,2),0),"")</f>
        <v/>
      </c>
      <c r="R281" s="124" t="str">
        <f>IF($AO281,IF(AND($I281&lt;&gt;"",$I281&lt;&gt;0),ROUND(ROUND($I281,3)*Cenas!$B$50*Cenas!I$55,2),0),"")</f>
        <v/>
      </c>
      <c r="S281" s="124" t="str">
        <f>IF($AO281,IF(AND($I281&lt;&gt;"",$I281&lt;&gt;0),ROUND(ROUND($I281,3)*Cenas!$B$50*Cenas!J$55,2),0),"")</f>
        <v/>
      </c>
      <c r="T281" s="124" t="str">
        <f>IF($AO281,IF(AND($I281&lt;&gt;"",$I281&lt;&gt;0),ROUND(ROUND($I281,3)*Cenas!$B$50*Cenas!K$55,2),0),"")</f>
        <v/>
      </c>
      <c r="U281" s="124" t="str">
        <f>IF($AO281,IF(AND($I281&lt;&gt;"",$I281&lt;&gt;0),ROUND(ROUND($I281,3)*Cenas!$B$50*Cenas!L$55,2),0),"")</f>
        <v/>
      </c>
      <c r="V281" s="124" t="str">
        <f>IF($AO281,IF(AND($I281&lt;&gt;"",$I281&lt;&gt;0),ROUND(ROUND($I281,3)*Cenas!$B$50*Cenas!M$55,2),0),"")</f>
        <v/>
      </c>
      <c r="W281" s="124" t="str">
        <f>IF($AO281,IF(AND($I281&lt;&gt;"",$I281&lt;&gt;0),ROUND(ROUND($I281,3)*Cenas!$B$50*Cenas!N$55,2),0),"")</f>
        <v/>
      </c>
      <c r="X281" s="124" t="str">
        <f>IF($AO281,IF(AND($I281&lt;&gt;"",$I281&lt;&gt;0),ROUND(ROUND($I281,3)*Cenas!$B$50*Cenas!O$55,2),0),"")</f>
        <v/>
      </c>
      <c r="Y281" s="124" t="str">
        <f>IF($AO281,IF(AND($I281&lt;&gt;"",$I281&lt;&gt;0),ROUND(ROUND($I281,3)*Cenas!$B$50*Cenas!P$55,2),0),"")</f>
        <v/>
      </c>
      <c r="Z281" s="124" t="str">
        <f>IF($AO281,IF(AND($I281&lt;&gt;"",$I281&lt;&gt;0),ROUND(ROUND($I281,3)*Cenas!$B$50*Cenas!Q$55,2),0),"")</f>
        <v/>
      </c>
      <c r="AA281" s="124" t="str">
        <f>IF($AO281,IF(AND($I281&lt;&gt;"",$I281&lt;&gt;0),ROUND(ROUND($I281,3)*Cenas!$B$50*Cenas!R$55,2),0),"")</f>
        <v/>
      </c>
      <c r="AB281" s="124" t="str">
        <f>IF($AO281,IF(AND($I281&lt;&gt;"",$I281&lt;&gt;0),ROUND(ROUND($I281,3)*Cenas!$B$50*Cenas!S$55,2),0),"")</f>
        <v/>
      </c>
      <c r="AC281" s="124" t="str">
        <f>IF($AO281,IF(AND($I281&lt;&gt;"",$I281&lt;&gt;0),ROUND(ROUND($I281,3)*Cenas!$B$50*Cenas!T$55,2),0),"")</f>
        <v/>
      </c>
      <c r="AD281" s="124" t="str">
        <f>IF($AO281,IF(AND($I281&lt;&gt;"",$I281&lt;&gt;0),ROUND(ROUND($I281,3)*Cenas!$B$50*Cenas!U$55,2),0),"")</f>
        <v/>
      </c>
      <c r="AE281" s="124" t="str">
        <f>IF($AO281,IF(AND($I281&lt;&gt;"",$I281&lt;&gt;0),ROUND(ROUND($I281,3)*Cenas!$B$50*Cenas!V$55,2),0),"")</f>
        <v/>
      </c>
      <c r="AF281" s="147" t="str">
        <f>IF($AO281,IF(AND($I281&lt;&gt;"",$I281&lt;&gt;0),ROUND(ROUND($I281,3)*Cenas!$B$50*Cenas!W$55,2),0),"")</f>
        <v/>
      </c>
      <c r="AH281" t="b">
        <f t="shared" si="33"/>
        <v>1</v>
      </c>
      <c r="AI281" t="b">
        <f t="shared" si="34"/>
        <v>1</v>
      </c>
      <c r="AJ281" t="e">
        <f>OR(AND(AH281,AI281,#REF!&gt;=0.74*'Daļu izvēle'!J276),NOT(AL281))</f>
        <v>#REF!</v>
      </c>
      <c r="AK281" t="e">
        <f t="shared" si="35"/>
        <v>#REF!</v>
      </c>
      <c r="AL281" t="b">
        <f>AND($A281="x",NOT(ISBLANK('Daļu izvēle'!AI276)))</f>
        <v>0</v>
      </c>
      <c r="AM281" t="b">
        <f t="shared" si="31"/>
        <v>1</v>
      </c>
      <c r="AO281" s="56" t="b">
        <f>AND($A281="x",'Daļu izvēle'!AI276&lt;&gt;"",'Daļu izvēle'!AI276&lt;&gt;0)</f>
        <v>0</v>
      </c>
      <c r="AP281" s="56" t="b">
        <f t="shared" si="36"/>
        <v>0</v>
      </c>
      <c r="AQ281" s="56" t="b">
        <f t="shared" si="37"/>
        <v>1</v>
      </c>
    </row>
    <row r="282" spans="1:43" hidden="1" x14ac:dyDescent="0.3">
      <c r="A282" s="324" t="str">
        <f>SUBSTITUTE('Daļu izvēle'!A277,"0","")</f>
        <v/>
      </c>
      <c r="B282" s="365">
        <f>'Daļu izvēle'!B277</f>
        <v>269</v>
      </c>
      <c r="C282" s="365" t="str">
        <f>'Daļu izvēle'!C277</f>
        <v>Ziemeļkurzeme</v>
      </c>
      <c r="D282" s="366" t="str">
        <f>'Daļu izvēle'!D277</f>
        <v>Usmas</v>
      </c>
      <c r="E282" s="511">
        <f>'Daļu izvēle'!AI277</f>
        <v>0</v>
      </c>
      <c r="F282" s="511">
        <f>'Daļu izvēle'!AJ277</f>
        <v>0</v>
      </c>
      <c r="G282" s="131">
        <f>'Daļu izvēle'!AK277</f>
        <v>0</v>
      </c>
      <c r="H282" s="132">
        <f>'Daļu izvēle'!AL277</f>
        <v>0</v>
      </c>
      <c r="I282" s="343"/>
      <c r="J282" s="509">
        <f t="shared" si="32"/>
        <v>0</v>
      </c>
      <c r="K282" s="124" t="str">
        <f>IF($AO282,IF(AND($I282&lt;&gt;"",$I282&lt;&gt;0),ROUND(ROUND($I282,3)*Cenas!$B$50*Cenas!B$55,2),0),"")</f>
        <v/>
      </c>
      <c r="L282" s="124" t="str">
        <f>IF($AO282,IF(AND($I282&lt;&gt;"",$I282&lt;&gt;0),ROUND(ROUND($I282,3)*Cenas!$B$50*Cenas!C$55,2),0),"")</f>
        <v/>
      </c>
      <c r="M282" s="124" t="str">
        <f>IF($AO282,IF(AND($I282&lt;&gt;"",$I282&lt;&gt;0),ROUND(ROUND($I282,3)*Cenas!$B$50*Cenas!D$55,2),0),"")</f>
        <v/>
      </c>
      <c r="N282" s="124" t="str">
        <f>IF($AO282,IF(AND($I282&lt;&gt;"",$I282&lt;&gt;0),ROUND(ROUND($I282,3)*Cenas!$B$50*Cenas!E$55,2),0),"")</f>
        <v/>
      </c>
      <c r="O282" s="124" t="str">
        <f>IF($AO282,IF(AND($I282&lt;&gt;"",$I282&lt;&gt;0),ROUND(ROUND($I282,3)*Cenas!$B$50*Cenas!F$55,2),0),"")</f>
        <v/>
      </c>
      <c r="P282" s="124" t="str">
        <f>IF($AO282,IF(AND($I282&lt;&gt;"",$I282&lt;&gt;0),ROUND(ROUND($I282,3)*Cenas!$B$50*Cenas!G$55,2),0),"")</f>
        <v/>
      </c>
      <c r="Q282" s="124" t="str">
        <f>IF($AO282,IF(AND($I282&lt;&gt;"",$I282&lt;&gt;0),ROUND(ROUND($I282,3)*Cenas!$B$50*Cenas!H$55,2),0),"")</f>
        <v/>
      </c>
      <c r="R282" s="124" t="str">
        <f>IF($AO282,IF(AND($I282&lt;&gt;"",$I282&lt;&gt;0),ROUND(ROUND($I282,3)*Cenas!$B$50*Cenas!I$55,2),0),"")</f>
        <v/>
      </c>
      <c r="S282" s="124" t="str">
        <f>IF($AO282,IF(AND($I282&lt;&gt;"",$I282&lt;&gt;0),ROUND(ROUND($I282,3)*Cenas!$B$50*Cenas!J$55,2),0),"")</f>
        <v/>
      </c>
      <c r="T282" s="124" t="str">
        <f>IF($AO282,IF(AND($I282&lt;&gt;"",$I282&lt;&gt;0),ROUND(ROUND($I282,3)*Cenas!$B$50*Cenas!K$55,2),0),"")</f>
        <v/>
      </c>
      <c r="U282" s="124" t="str">
        <f>IF($AO282,IF(AND($I282&lt;&gt;"",$I282&lt;&gt;0),ROUND(ROUND($I282,3)*Cenas!$B$50*Cenas!L$55,2),0),"")</f>
        <v/>
      </c>
      <c r="V282" s="124" t="str">
        <f>IF($AO282,IF(AND($I282&lt;&gt;"",$I282&lt;&gt;0),ROUND(ROUND($I282,3)*Cenas!$B$50*Cenas!M$55,2),0),"")</f>
        <v/>
      </c>
      <c r="W282" s="124" t="str">
        <f>IF($AO282,IF(AND($I282&lt;&gt;"",$I282&lt;&gt;0),ROUND(ROUND($I282,3)*Cenas!$B$50*Cenas!N$55,2),0),"")</f>
        <v/>
      </c>
      <c r="X282" s="124" t="str">
        <f>IF($AO282,IF(AND($I282&lt;&gt;"",$I282&lt;&gt;0),ROUND(ROUND($I282,3)*Cenas!$B$50*Cenas!O$55,2),0),"")</f>
        <v/>
      </c>
      <c r="Y282" s="124" t="str">
        <f>IF($AO282,IF(AND($I282&lt;&gt;"",$I282&lt;&gt;0),ROUND(ROUND($I282,3)*Cenas!$B$50*Cenas!P$55,2),0),"")</f>
        <v/>
      </c>
      <c r="Z282" s="124" t="str">
        <f>IF($AO282,IF(AND($I282&lt;&gt;"",$I282&lt;&gt;0),ROUND(ROUND($I282,3)*Cenas!$B$50*Cenas!Q$55,2),0),"")</f>
        <v/>
      </c>
      <c r="AA282" s="124" t="str">
        <f>IF($AO282,IF(AND($I282&lt;&gt;"",$I282&lt;&gt;0),ROUND(ROUND($I282,3)*Cenas!$B$50*Cenas!R$55,2),0),"")</f>
        <v/>
      </c>
      <c r="AB282" s="124" t="str">
        <f>IF($AO282,IF(AND($I282&lt;&gt;"",$I282&lt;&gt;0),ROUND(ROUND($I282,3)*Cenas!$B$50*Cenas!S$55,2),0),"")</f>
        <v/>
      </c>
      <c r="AC282" s="124" t="str">
        <f>IF($AO282,IF(AND($I282&lt;&gt;"",$I282&lt;&gt;0),ROUND(ROUND($I282,3)*Cenas!$B$50*Cenas!T$55,2),0),"")</f>
        <v/>
      </c>
      <c r="AD282" s="124" t="str">
        <f>IF($AO282,IF(AND($I282&lt;&gt;"",$I282&lt;&gt;0),ROUND(ROUND($I282,3)*Cenas!$B$50*Cenas!U$55,2),0),"")</f>
        <v/>
      </c>
      <c r="AE282" s="124" t="str">
        <f>IF($AO282,IF(AND($I282&lt;&gt;"",$I282&lt;&gt;0),ROUND(ROUND($I282,3)*Cenas!$B$50*Cenas!V$55,2),0),"")</f>
        <v/>
      </c>
      <c r="AF282" s="147" t="str">
        <f>IF($AO282,IF(AND($I282&lt;&gt;"",$I282&lt;&gt;0),ROUND(ROUND($I282,3)*Cenas!$B$50*Cenas!W$55,2),0),"")</f>
        <v/>
      </c>
      <c r="AH282" t="b">
        <f t="shared" si="33"/>
        <v>1</v>
      </c>
      <c r="AI282" t="b">
        <f t="shared" si="34"/>
        <v>1</v>
      </c>
      <c r="AJ282" t="e">
        <f>OR(AND(AH282,AI282,#REF!&gt;=0.74*'Daļu izvēle'!J277),NOT(AL282))</f>
        <v>#REF!</v>
      </c>
      <c r="AK282" t="e">
        <f t="shared" si="35"/>
        <v>#REF!</v>
      </c>
      <c r="AL282" t="b">
        <f>AND($A282="x",NOT(ISBLANK('Daļu izvēle'!AI277)))</f>
        <v>0</v>
      </c>
      <c r="AM282" t="b">
        <f t="shared" si="31"/>
        <v>1</v>
      </c>
      <c r="AO282" s="56" t="b">
        <f>AND($A282="x",'Daļu izvēle'!AI277&lt;&gt;"",'Daļu izvēle'!AI277&lt;&gt;0)</f>
        <v>0</v>
      </c>
      <c r="AP282" s="56" t="b">
        <f t="shared" si="36"/>
        <v>0</v>
      </c>
      <c r="AQ282" s="56" t="b">
        <f t="shared" si="37"/>
        <v>1</v>
      </c>
    </row>
    <row r="283" spans="1:43" hidden="1" x14ac:dyDescent="0.3">
      <c r="A283" s="324" t="str">
        <f>SUBSTITUTE('Daļu izvēle'!A278,"0","")</f>
        <v/>
      </c>
      <c r="B283" s="365">
        <f>'Daļu izvēle'!B278</f>
        <v>270</v>
      </c>
      <c r="C283" s="365" t="str">
        <f>'Daļu izvēle'!C278</f>
        <v>Ziemeļkurzeme</v>
      </c>
      <c r="D283" s="366" t="str">
        <f>'Daļu izvēle'!D278</f>
        <v>Usmas</v>
      </c>
      <c r="E283" s="511">
        <f>'Daļu izvēle'!AI278</f>
        <v>50</v>
      </c>
      <c r="F283" s="511">
        <f>'Daļu izvēle'!AJ278</f>
        <v>50</v>
      </c>
      <c r="G283" s="131">
        <f>'Daļu izvēle'!AK278</f>
        <v>0</v>
      </c>
      <c r="H283" s="132">
        <f>'Daļu izvēle'!AL278</f>
        <v>0</v>
      </c>
      <c r="I283" s="343"/>
      <c r="J283" s="509">
        <f t="shared" si="32"/>
        <v>0</v>
      </c>
      <c r="K283" s="124" t="str">
        <f>IF($AO283,IF(AND($I283&lt;&gt;"",$I283&lt;&gt;0),ROUND(ROUND($I283,3)*Cenas!$B$50*Cenas!B$55,2),0),"")</f>
        <v/>
      </c>
      <c r="L283" s="124" t="str">
        <f>IF($AO283,IF(AND($I283&lt;&gt;"",$I283&lt;&gt;0),ROUND(ROUND($I283,3)*Cenas!$B$50*Cenas!C$55,2),0),"")</f>
        <v/>
      </c>
      <c r="M283" s="124" t="str">
        <f>IF($AO283,IF(AND($I283&lt;&gt;"",$I283&lt;&gt;0),ROUND(ROUND($I283,3)*Cenas!$B$50*Cenas!D$55,2),0),"")</f>
        <v/>
      </c>
      <c r="N283" s="124" t="str">
        <f>IF($AO283,IF(AND($I283&lt;&gt;"",$I283&lt;&gt;0),ROUND(ROUND($I283,3)*Cenas!$B$50*Cenas!E$55,2),0),"")</f>
        <v/>
      </c>
      <c r="O283" s="124" t="str">
        <f>IF($AO283,IF(AND($I283&lt;&gt;"",$I283&lt;&gt;0),ROUND(ROUND($I283,3)*Cenas!$B$50*Cenas!F$55,2),0),"")</f>
        <v/>
      </c>
      <c r="P283" s="124" t="str">
        <f>IF($AO283,IF(AND($I283&lt;&gt;"",$I283&lt;&gt;0),ROUND(ROUND($I283,3)*Cenas!$B$50*Cenas!G$55,2),0),"")</f>
        <v/>
      </c>
      <c r="Q283" s="124" t="str">
        <f>IF($AO283,IF(AND($I283&lt;&gt;"",$I283&lt;&gt;0),ROUND(ROUND($I283,3)*Cenas!$B$50*Cenas!H$55,2),0),"")</f>
        <v/>
      </c>
      <c r="R283" s="124" t="str">
        <f>IF($AO283,IF(AND($I283&lt;&gt;"",$I283&lt;&gt;0),ROUND(ROUND($I283,3)*Cenas!$B$50*Cenas!I$55,2),0),"")</f>
        <v/>
      </c>
      <c r="S283" s="124" t="str">
        <f>IF($AO283,IF(AND($I283&lt;&gt;"",$I283&lt;&gt;0),ROUND(ROUND($I283,3)*Cenas!$B$50*Cenas!J$55,2),0),"")</f>
        <v/>
      </c>
      <c r="T283" s="124" t="str">
        <f>IF($AO283,IF(AND($I283&lt;&gt;"",$I283&lt;&gt;0),ROUND(ROUND($I283,3)*Cenas!$B$50*Cenas!K$55,2),0),"")</f>
        <v/>
      </c>
      <c r="U283" s="124" t="str">
        <f>IF($AO283,IF(AND($I283&lt;&gt;"",$I283&lt;&gt;0),ROUND(ROUND($I283,3)*Cenas!$B$50*Cenas!L$55,2),0),"")</f>
        <v/>
      </c>
      <c r="V283" s="124" t="str">
        <f>IF($AO283,IF(AND($I283&lt;&gt;"",$I283&lt;&gt;0),ROUND(ROUND($I283,3)*Cenas!$B$50*Cenas!M$55,2),0),"")</f>
        <v/>
      </c>
      <c r="W283" s="124" t="str">
        <f>IF($AO283,IF(AND($I283&lt;&gt;"",$I283&lt;&gt;0),ROUND(ROUND($I283,3)*Cenas!$B$50*Cenas!N$55,2),0),"")</f>
        <v/>
      </c>
      <c r="X283" s="124" t="str">
        <f>IF($AO283,IF(AND($I283&lt;&gt;"",$I283&lt;&gt;0),ROUND(ROUND($I283,3)*Cenas!$B$50*Cenas!O$55,2),0),"")</f>
        <v/>
      </c>
      <c r="Y283" s="124" t="str">
        <f>IF($AO283,IF(AND($I283&lt;&gt;"",$I283&lt;&gt;0),ROUND(ROUND($I283,3)*Cenas!$B$50*Cenas!P$55,2),0),"")</f>
        <v/>
      </c>
      <c r="Z283" s="124" t="str">
        <f>IF($AO283,IF(AND($I283&lt;&gt;"",$I283&lt;&gt;0),ROUND(ROUND($I283,3)*Cenas!$B$50*Cenas!Q$55,2),0),"")</f>
        <v/>
      </c>
      <c r="AA283" s="124" t="str">
        <f>IF($AO283,IF(AND($I283&lt;&gt;"",$I283&lt;&gt;0),ROUND(ROUND($I283,3)*Cenas!$B$50*Cenas!R$55,2),0),"")</f>
        <v/>
      </c>
      <c r="AB283" s="124" t="str">
        <f>IF($AO283,IF(AND($I283&lt;&gt;"",$I283&lt;&gt;0),ROUND(ROUND($I283,3)*Cenas!$B$50*Cenas!S$55,2),0),"")</f>
        <v/>
      </c>
      <c r="AC283" s="124" t="str">
        <f>IF($AO283,IF(AND($I283&lt;&gt;"",$I283&lt;&gt;0),ROUND(ROUND($I283,3)*Cenas!$B$50*Cenas!T$55,2),0),"")</f>
        <v/>
      </c>
      <c r="AD283" s="124" t="str">
        <f>IF($AO283,IF(AND($I283&lt;&gt;"",$I283&lt;&gt;0),ROUND(ROUND($I283,3)*Cenas!$B$50*Cenas!U$55,2),0),"")</f>
        <v/>
      </c>
      <c r="AE283" s="124" t="str">
        <f>IF($AO283,IF(AND($I283&lt;&gt;"",$I283&lt;&gt;0),ROUND(ROUND($I283,3)*Cenas!$B$50*Cenas!V$55,2),0),"")</f>
        <v/>
      </c>
      <c r="AF283" s="147" t="str">
        <f>IF($AO283,IF(AND($I283&lt;&gt;"",$I283&lt;&gt;0),ROUND(ROUND($I283,3)*Cenas!$B$50*Cenas!W$55,2),0),"")</f>
        <v/>
      </c>
      <c r="AH283" t="b">
        <f t="shared" si="33"/>
        <v>1</v>
      </c>
      <c r="AI283" t="b">
        <f t="shared" si="34"/>
        <v>1</v>
      </c>
      <c r="AJ283" t="e">
        <f>OR(AND(AH283,AI283,#REF!&gt;=0.74*'Daļu izvēle'!J278),NOT(AL283))</f>
        <v>#REF!</v>
      </c>
      <c r="AK283" t="e">
        <f t="shared" si="35"/>
        <v>#REF!</v>
      </c>
      <c r="AL283" t="b">
        <f>AND($A283="x",NOT(ISBLANK('Daļu izvēle'!AI278)))</f>
        <v>0</v>
      </c>
      <c r="AM283" t="b">
        <f t="shared" si="31"/>
        <v>1</v>
      </c>
      <c r="AO283" s="56" t="b">
        <f>AND($A283="x",'Daļu izvēle'!AI278&lt;&gt;"",'Daļu izvēle'!AI278&lt;&gt;0)</f>
        <v>0</v>
      </c>
      <c r="AP283" s="56" t="b">
        <f t="shared" si="36"/>
        <v>0</v>
      </c>
      <c r="AQ283" s="56" t="b">
        <f t="shared" si="37"/>
        <v>1</v>
      </c>
    </row>
    <row r="284" spans="1:43" hidden="1" x14ac:dyDescent="0.3">
      <c r="A284" s="324" t="str">
        <f>SUBSTITUTE('Daļu izvēle'!A279,"0","")</f>
        <v/>
      </c>
      <c r="B284" s="365">
        <f>'Daļu izvēle'!B279</f>
        <v>271</v>
      </c>
      <c r="C284" s="365" t="str">
        <f>'Daļu izvēle'!C279</f>
        <v>Ziemeļkurzeme</v>
      </c>
      <c r="D284" s="366" t="str">
        <f>'Daļu izvēle'!D279</f>
        <v>Usmas</v>
      </c>
      <c r="E284" s="511">
        <f>'Daļu izvēle'!AI279</f>
        <v>40</v>
      </c>
      <c r="F284" s="511">
        <f>'Daļu izvēle'!AJ279</f>
        <v>0</v>
      </c>
      <c r="G284" s="131">
        <f>'Daļu izvēle'!AK279</f>
        <v>0</v>
      </c>
      <c r="H284" s="132">
        <f>'Daļu izvēle'!AL279</f>
        <v>0</v>
      </c>
      <c r="I284" s="343"/>
      <c r="J284" s="509">
        <f t="shared" si="32"/>
        <v>0</v>
      </c>
      <c r="K284" s="124" t="str">
        <f>IF($AO284,IF(AND($I284&lt;&gt;"",$I284&lt;&gt;0),ROUND(ROUND($I284,3)*Cenas!$B$50*Cenas!B$55,2),0),"")</f>
        <v/>
      </c>
      <c r="L284" s="124" t="str">
        <f>IF($AO284,IF(AND($I284&lt;&gt;"",$I284&lt;&gt;0),ROUND(ROUND($I284,3)*Cenas!$B$50*Cenas!C$55,2),0),"")</f>
        <v/>
      </c>
      <c r="M284" s="124" t="str">
        <f>IF($AO284,IF(AND($I284&lt;&gt;"",$I284&lt;&gt;0),ROUND(ROUND($I284,3)*Cenas!$B$50*Cenas!D$55,2),0),"")</f>
        <v/>
      </c>
      <c r="N284" s="124" t="str">
        <f>IF($AO284,IF(AND($I284&lt;&gt;"",$I284&lt;&gt;0),ROUND(ROUND($I284,3)*Cenas!$B$50*Cenas!E$55,2),0),"")</f>
        <v/>
      </c>
      <c r="O284" s="124" t="str">
        <f>IF($AO284,IF(AND($I284&lt;&gt;"",$I284&lt;&gt;0),ROUND(ROUND($I284,3)*Cenas!$B$50*Cenas!F$55,2),0),"")</f>
        <v/>
      </c>
      <c r="P284" s="124" t="str">
        <f>IF($AO284,IF(AND($I284&lt;&gt;"",$I284&lt;&gt;0),ROUND(ROUND($I284,3)*Cenas!$B$50*Cenas!G$55,2),0),"")</f>
        <v/>
      </c>
      <c r="Q284" s="124" t="str">
        <f>IF($AO284,IF(AND($I284&lt;&gt;"",$I284&lt;&gt;0),ROUND(ROUND($I284,3)*Cenas!$B$50*Cenas!H$55,2),0),"")</f>
        <v/>
      </c>
      <c r="R284" s="124" t="str">
        <f>IF($AO284,IF(AND($I284&lt;&gt;"",$I284&lt;&gt;0),ROUND(ROUND($I284,3)*Cenas!$B$50*Cenas!I$55,2),0),"")</f>
        <v/>
      </c>
      <c r="S284" s="124" t="str">
        <f>IF($AO284,IF(AND($I284&lt;&gt;"",$I284&lt;&gt;0),ROUND(ROUND($I284,3)*Cenas!$B$50*Cenas!J$55,2),0),"")</f>
        <v/>
      </c>
      <c r="T284" s="124" t="str">
        <f>IF($AO284,IF(AND($I284&lt;&gt;"",$I284&lt;&gt;0),ROUND(ROUND($I284,3)*Cenas!$B$50*Cenas!K$55,2),0),"")</f>
        <v/>
      </c>
      <c r="U284" s="124" t="str">
        <f>IF($AO284,IF(AND($I284&lt;&gt;"",$I284&lt;&gt;0),ROUND(ROUND($I284,3)*Cenas!$B$50*Cenas!L$55,2),0),"")</f>
        <v/>
      </c>
      <c r="V284" s="124" t="str">
        <f>IF($AO284,IF(AND($I284&lt;&gt;"",$I284&lt;&gt;0),ROUND(ROUND($I284,3)*Cenas!$B$50*Cenas!M$55,2),0),"")</f>
        <v/>
      </c>
      <c r="W284" s="124" t="str">
        <f>IF($AO284,IF(AND($I284&lt;&gt;"",$I284&lt;&gt;0),ROUND(ROUND($I284,3)*Cenas!$B$50*Cenas!N$55,2),0),"")</f>
        <v/>
      </c>
      <c r="X284" s="124" t="str">
        <f>IF($AO284,IF(AND($I284&lt;&gt;"",$I284&lt;&gt;0),ROUND(ROUND($I284,3)*Cenas!$B$50*Cenas!O$55,2),0),"")</f>
        <v/>
      </c>
      <c r="Y284" s="124" t="str">
        <f>IF($AO284,IF(AND($I284&lt;&gt;"",$I284&lt;&gt;0),ROUND(ROUND($I284,3)*Cenas!$B$50*Cenas!P$55,2),0),"")</f>
        <v/>
      </c>
      <c r="Z284" s="124" t="str">
        <f>IF($AO284,IF(AND($I284&lt;&gt;"",$I284&lt;&gt;0),ROUND(ROUND($I284,3)*Cenas!$B$50*Cenas!Q$55,2),0),"")</f>
        <v/>
      </c>
      <c r="AA284" s="124" t="str">
        <f>IF($AO284,IF(AND($I284&lt;&gt;"",$I284&lt;&gt;0),ROUND(ROUND($I284,3)*Cenas!$B$50*Cenas!R$55,2),0),"")</f>
        <v/>
      </c>
      <c r="AB284" s="124" t="str">
        <f>IF($AO284,IF(AND($I284&lt;&gt;"",$I284&lt;&gt;0),ROUND(ROUND($I284,3)*Cenas!$B$50*Cenas!S$55,2),0),"")</f>
        <v/>
      </c>
      <c r="AC284" s="124" t="str">
        <f>IF($AO284,IF(AND($I284&lt;&gt;"",$I284&lt;&gt;0),ROUND(ROUND($I284,3)*Cenas!$B$50*Cenas!T$55,2),0),"")</f>
        <v/>
      </c>
      <c r="AD284" s="124" t="str">
        <f>IF($AO284,IF(AND($I284&lt;&gt;"",$I284&lt;&gt;0),ROUND(ROUND($I284,3)*Cenas!$B$50*Cenas!U$55,2),0),"")</f>
        <v/>
      </c>
      <c r="AE284" s="124" t="str">
        <f>IF($AO284,IF(AND($I284&lt;&gt;"",$I284&lt;&gt;0),ROUND(ROUND($I284,3)*Cenas!$B$50*Cenas!V$55,2),0),"")</f>
        <v/>
      </c>
      <c r="AF284" s="147" t="str">
        <f>IF($AO284,IF(AND($I284&lt;&gt;"",$I284&lt;&gt;0),ROUND(ROUND($I284,3)*Cenas!$B$50*Cenas!W$55,2),0),"")</f>
        <v/>
      </c>
      <c r="AH284" t="b">
        <f t="shared" si="33"/>
        <v>1</v>
      </c>
      <c r="AI284" t="b">
        <f t="shared" si="34"/>
        <v>1</v>
      </c>
      <c r="AJ284" t="e">
        <f>OR(AND(AH284,AI284,#REF!&gt;=0.74*'Daļu izvēle'!J279),NOT(AL284))</f>
        <v>#REF!</v>
      </c>
      <c r="AK284" t="e">
        <f t="shared" si="35"/>
        <v>#REF!</v>
      </c>
      <c r="AL284" t="b">
        <f>AND($A284="x",NOT(ISBLANK('Daļu izvēle'!AI279)))</f>
        <v>0</v>
      </c>
      <c r="AM284" t="b">
        <f t="shared" si="31"/>
        <v>1</v>
      </c>
      <c r="AO284" s="56" t="b">
        <f>AND($A284="x",'Daļu izvēle'!AI279&lt;&gt;"",'Daļu izvēle'!AI279&lt;&gt;0)</f>
        <v>0</v>
      </c>
      <c r="AP284" s="56" t="b">
        <f t="shared" si="36"/>
        <v>0</v>
      </c>
      <c r="AQ284" s="56" t="b">
        <f t="shared" si="37"/>
        <v>1</v>
      </c>
    </row>
    <row r="285" spans="1:43" hidden="1" x14ac:dyDescent="0.3">
      <c r="A285" s="324" t="str">
        <f>SUBSTITUTE('Daļu izvēle'!A280,"0","")</f>
        <v/>
      </c>
      <c r="B285" s="365">
        <f>'Daļu izvēle'!B280</f>
        <v>272</v>
      </c>
      <c r="C285" s="365" t="str">
        <f>'Daļu izvēle'!C280</f>
        <v>Ziemeļkurzeme</v>
      </c>
      <c r="D285" s="366" t="str">
        <f>'Daļu izvēle'!D280</f>
        <v>Usmas</v>
      </c>
      <c r="E285" s="511">
        <f>'Daļu izvēle'!AI280</f>
        <v>120</v>
      </c>
      <c r="F285" s="511">
        <f>'Daļu izvēle'!AJ280</f>
        <v>0</v>
      </c>
      <c r="G285" s="131">
        <f>'Daļu izvēle'!AK280</f>
        <v>0</v>
      </c>
      <c r="H285" s="132">
        <f>'Daļu izvēle'!AL280</f>
        <v>0</v>
      </c>
      <c r="I285" s="343"/>
      <c r="J285" s="509">
        <f t="shared" si="32"/>
        <v>0</v>
      </c>
      <c r="K285" s="124" t="str">
        <f>IF($AO285,IF(AND($I285&lt;&gt;"",$I285&lt;&gt;0),ROUND(ROUND($I285,3)*Cenas!$B$50*Cenas!B$55,2),0),"")</f>
        <v/>
      </c>
      <c r="L285" s="124" t="str">
        <f>IF($AO285,IF(AND($I285&lt;&gt;"",$I285&lt;&gt;0),ROUND(ROUND($I285,3)*Cenas!$B$50*Cenas!C$55,2),0),"")</f>
        <v/>
      </c>
      <c r="M285" s="124" t="str">
        <f>IF($AO285,IF(AND($I285&lt;&gt;"",$I285&lt;&gt;0),ROUND(ROUND($I285,3)*Cenas!$B$50*Cenas!D$55,2),0),"")</f>
        <v/>
      </c>
      <c r="N285" s="124" t="str">
        <f>IF($AO285,IF(AND($I285&lt;&gt;"",$I285&lt;&gt;0),ROUND(ROUND($I285,3)*Cenas!$B$50*Cenas!E$55,2),0),"")</f>
        <v/>
      </c>
      <c r="O285" s="124" t="str">
        <f>IF($AO285,IF(AND($I285&lt;&gt;"",$I285&lt;&gt;0),ROUND(ROUND($I285,3)*Cenas!$B$50*Cenas!F$55,2),0),"")</f>
        <v/>
      </c>
      <c r="P285" s="124" t="str">
        <f>IF($AO285,IF(AND($I285&lt;&gt;"",$I285&lt;&gt;0),ROUND(ROUND($I285,3)*Cenas!$B$50*Cenas!G$55,2),0),"")</f>
        <v/>
      </c>
      <c r="Q285" s="124" t="str">
        <f>IF($AO285,IF(AND($I285&lt;&gt;"",$I285&lt;&gt;0),ROUND(ROUND($I285,3)*Cenas!$B$50*Cenas!H$55,2),0),"")</f>
        <v/>
      </c>
      <c r="R285" s="124" t="str">
        <f>IF($AO285,IF(AND($I285&lt;&gt;"",$I285&lt;&gt;0),ROUND(ROUND($I285,3)*Cenas!$B$50*Cenas!I$55,2),0),"")</f>
        <v/>
      </c>
      <c r="S285" s="124" t="str">
        <f>IF($AO285,IF(AND($I285&lt;&gt;"",$I285&lt;&gt;0),ROUND(ROUND($I285,3)*Cenas!$B$50*Cenas!J$55,2),0),"")</f>
        <v/>
      </c>
      <c r="T285" s="124" t="str">
        <f>IF($AO285,IF(AND($I285&lt;&gt;"",$I285&lt;&gt;0),ROUND(ROUND($I285,3)*Cenas!$B$50*Cenas!K$55,2),0),"")</f>
        <v/>
      </c>
      <c r="U285" s="124" t="str">
        <f>IF($AO285,IF(AND($I285&lt;&gt;"",$I285&lt;&gt;0),ROUND(ROUND($I285,3)*Cenas!$B$50*Cenas!L$55,2),0),"")</f>
        <v/>
      </c>
      <c r="V285" s="124" t="str">
        <f>IF($AO285,IF(AND($I285&lt;&gt;"",$I285&lt;&gt;0),ROUND(ROUND($I285,3)*Cenas!$B$50*Cenas!M$55,2),0),"")</f>
        <v/>
      </c>
      <c r="W285" s="124" t="str">
        <f>IF($AO285,IF(AND($I285&lt;&gt;"",$I285&lt;&gt;0),ROUND(ROUND($I285,3)*Cenas!$B$50*Cenas!N$55,2),0),"")</f>
        <v/>
      </c>
      <c r="X285" s="124" t="str">
        <f>IF($AO285,IF(AND($I285&lt;&gt;"",$I285&lt;&gt;0),ROUND(ROUND($I285,3)*Cenas!$B$50*Cenas!O$55,2),0),"")</f>
        <v/>
      </c>
      <c r="Y285" s="124" t="str">
        <f>IF($AO285,IF(AND($I285&lt;&gt;"",$I285&lt;&gt;0),ROUND(ROUND($I285,3)*Cenas!$B$50*Cenas!P$55,2),0),"")</f>
        <v/>
      </c>
      <c r="Z285" s="124" t="str">
        <f>IF($AO285,IF(AND($I285&lt;&gt;"",$I285&lt;&gt;0),ROUND(ROUND($I285,3)*Cenas!$B$50*Cenas!Q$55,2),0),"")</f>
        <v/>
      </c>
      <c r="AA285" s="124" t="str">
        <f>IF($AO285,IF(AND($I285&lt;&gt;"",$I285&lt;&gt;0),ROUND(ROUND($I285,3)*Cenas!$B$50*Cenas!R$55,2),0),"")</f>
        <v/>
      </c>
      <c r="AB285" s="124" t="str">
        <f>IF($AO285,IF(AND($I285&lt;&gt;"",$I285&lt;&gt;0),ROUND(ROUND($I285,3)*Cenas!$B$50*Cenas!S$55,2),0),"")</f>
        <v/>
      </c>
      <c r="AC285" s="124" t="str">
        <f>IF($AO285,IF(AND($I285&lt;&gt;"",$I285&lt;&gt;0),ROUND(ROUND($I285,3)*Cenas!$B$50*Cenas!T$55,2),0),"")</f>
        <v/>
      </c>
      <c r="AD285" s="124" t="str">
        <f>IF($AO285,IF(AND($I285&lt;&gt;"",$I285&lt;&gt;0),ROUND(ROUND($I285,3)*Cenas!$B$50*Cenas!U$55,2),0),"")</f>
        <v/>
      </c>
      <c r="AE285" s="124" t="str">
        <f>IF($AO285,IF(AND($I285&lt;&gt;"",$I285&lt;&gt;0),ROUND(ROUND($I285,3)*Cenas!$B$50*Cenas!V$55,2),0),"")</f>
        <v/>
      </c>
      <c r="AF285" s="147" t="str">
        <f>IF($AO285,IF(AND($I285&lt;&gt;"",$I285&lt;&gt;0),ROUND(ROUND($I285,3)*Cenas!$B$50*Cenas!W$55,2),0),"")</f>
        <v/>
      </c>
      <c r="AH285" t="b">
        <f t="shared" si="33"/>
        <v>1</v>
      </c>
      <c r="AI285" t="b">
        <f t="shared" si="34"/>
        <v>1</v>
      </c>
      <c r="AJ285" t="e">
        <f>OR(AND(AH285,AI285,#REF!&gt;=0.74*'Daļu izvēle'!J280),NOT(AL285))</f>
        <v>#REF!</v>
      </c>
      <c r="AK285" t="e">
        <f t="shared" si="35"/>
        <v>#REF!</v>
      </c>
      <c r="AL285" t="b">
        <f>AND($A285="x",NOT(ISBLANK('Daļu izvēle'!AI280)))</f>
        <v>0</v>
      </c>
      <c r="AM285" t="b">
        <f t="shared" si="31"/>
        <v>1</v>
      </c>
      <c r="AO285" s="56" t="b">
        <f>AND($A285="x",'Daļu izvēle'!AI280&lt;&gt;"",'Daļu izvēle'!AI280&lt;&gt;0)</f>
        <v>0</v>
      </c>
      <c r="AP285" s="56" t="b">
        <f t="shared" si="36"/>
        <v>0</v>
      </c>
      <c r="AQ285" s="56" t="b">
        <f t="shared" si="37"/>
        <v>1</v>
      </c>
    </row>
    <row r="286" spans="1:43" hidden="1" x14ac:dyDescent="0.3">
      <c r="A286" s="324" t="str">
        <f>SUBSTITUTE('Daļu izvēle'!A281,"0","")</f>
        <v/>
      </c>
      <c r="B286" s="365">
        <f>'Daļu izvēle'!B281</f>
        <v>273</v>
      </c>
      <c r="C286" s="365" t="str">
        <f>'Daļu izvēle'!C281</f>
        <v>Ziemeļkurzeme</v>
      </c>
      <c r="D286" s="366" t="str">
        <f>'Daļu izvēle'!D281</f>
        <v>Usmas</v>
      </c>
      <c r="E286" s="511">
        <f>'Daļu izvēle'!AI281</f>
        <v>0</v>
      </c>
      <c r="F286" s="511">
        <f>'Daļu izvēle'!AJ281</f>
        <v>0</v>
      </c>
      <c r="G286" s="131">
        <f>'Daļu izvēle'!AK281</f>
        <v>0</v>
      </c>
      <c r="H286" s="132">
        <f>'Daļu izvēle'!AL281</f>
        <v>0</v>
      </c>
      <c r="I286" s="343"/>
      <c r="J286" s="509">
        <f t="shared" si="32"/>
        <v>0</v>
      </c>
      <c r="K286" s="124" t="str">
        <f>IF($AO286,IF(AND($I286&lt;&gt;"",$I286&lt;&gt;0),ROUND(ROUND($I286,3)*Cenas!$B$50*Cenas!B$55,2),0),"")</f>
        <v/>
      </c>
      <c r="L286" s="124" t="str">
        <f>IF($AO286,IF(AND($I286&lt;&gt;"",$I286&lt;&gt;0),ROUND(ROUND($I286,3)*Cenas!$B$50*Cenas!C$55,2),0),"")</f>
        <v/>
      </c>
      <c r="M286" s="124" t="str">
        <f>IF($AO286,IF(AND($I286&lt;&gt;"",$I286&lt;&gt;0),ROUND(ROUND($I286,3)*Cenas!$B$50*Cenas!D$55,2),0),"")</f>
        <v/>
      </c>
      <c r="N286" s="124" t="str">
        <f>IF($AO286,IF(AND($I286&lt;&gt;"",$I286&lt;&gt;0),ROUND(ROUND($I286,3)*Cenas!$B$50*Cenas!E$55,2),0),"")</f>
        <v/>
      </c>
      <c r="O286" s="124" t="str">
        <f>IF($AO286,IF(AND($I286&lt;&gt;"",$I286&lt;&gt;0),ROUND(ROUND($I286,3)*Cenas!$B$50*Cenas!F$55,2),0),"")</f>
        <v/>
      </c>
      <c r="P286" s="124" t="str">
        <f>IF($AO286,IF(AND($I286&lt;&gt;"",$I286&lt;&gt;0),ROUND(ROUND($I286,3)*Cenas!$B$50*Cenas!G$55,2),0),"")</f>
        <v/>
      </c>
      <c r="Q286" s="124" t="str">
        <f>IF($AO286,IF(AND($I286&lt;&gt;"",$I286&lt;&gt;0),ROUND(ROUND($I286,3)*Cenas!$B$50*Cenas!H$55,2),0),"")</f>
        <v/>
      </c>
      <c r="R286" s="124" t="str">
        <f>IF($AO286,IF(AND($I286&lt;&gt;"",$I286&lt;&gt;0),ROUND(ROUND($I286,3)*Cenas!$B$50*Cenas!I$55,2),0),"")</f>
        <v/>
      </c>
      <c r="S286" s="124" t="str">
        <f>IF($AO286,IF(AND($I286&lt;&gt;"",$I286&lt;&gt;0),ROUND(ROUND($I286,3)*Cenas!$B$50*Cenas!J$55,2),0),"")</f>
        <v/>
      </c>
      <c r="T286" s="124" t="str">
        <f>IF($AO286,IF(AND($I286&lt;&gt;"",$I286&lt;&gt;0),ROUND(ROUND($I286,3)*Cenas!$B$50*Cenas!K$55,2),0),"")</f>
        <v/>
      </c>
      <c r="U286" s="124" t="str">
        <f>IF($AO286,IF(AND($I286&lt;&gt;"",$I286&lt;&gt;0),ROUND(ROUND($I286,3)*Cenas!$B$50*Cenas!L$55,2),0),"")</f>
        <v/>
      </c>
      <c r="V286" s="124" t="str">
        <f>IF($AO286,IF(AND($I286&lt;&gt;"",$I286&lt;&gt;0),ROUND(ROUND($I286,3)*Cenas!$B$50*Cenas!M$55,2),0),"")</f>
        <v/>
      </c>
      <c r="W286" s="124" t="str">
        <f>IF($AO286,IF(AND($I286&lt;&gt;"",$I286&lt;&gt;0),ROUND(ROUND($I286,3)*Cenas!$B$50*Cenas!N$55,2),0),"")</f>
        <v/>
      </c>
      <c r="X286" s="124" t="str">
        <f>IF($AO286,IF(AND($I286&lt;&gt;"",$I286&lt;&gt;0),ROUND(ROUND($I286,3)*Cenas!$B$50*Cenas!O$55,2),0),"")</f>
        <v/>
      </c>
      <c r="Y286" s="124" t="str">
        <f>IF($AO286,IF(AND($I286&lt;&gt;"",$I286&lt;&gt;0),ROUND(ROUND($I286,3)*Cenas!$B$50*Cenas!P$55,2),0),"")</f>
        <v/>
      </c>
      <c r="Z286" s="124" t="str">
        <f>IF($AO286,IF(AND($I286&lt;&gt;"",$I286&lt;&gt;0),ROUND(ROUND($I286,3)*Cenas!$B$50*Cenas!Q$55,2),0),"")</f>
        <v/>
      </c>
      <c r="AA286" s="124" t="str">
        <f>IF($AO286,IF(AND($I286&lt;&gt;"",$I286&lt;&gt;0),ROUND(ROUND($I286,3)*Cenas!$B$50*Cenas!R$55,2),0),"")</f>
        <v/>
      </c>
      <c r="AB286" s="124" t="str">
        <f>IF($AO286,IF(AND($I286&lt;&gt;"",$I286&lt;&gt;0),ROUND(ROUND($I286,3)*Cenas!$B$50*Cenas!S$55,2),0),"")</f>
        <v/>
      </c>
      <c r="AC286" s="124" t="str">
        <f>IF($AO286,IF(AND($I286&lt;&gt;"",$I286&lt;&gt;0),ROUND(ROUND($I286,3)*Cenas!$B$50*Cenas!T$55,2),0),"")</f>
        <v/>
      </c>
      <c r="AD286" s="124" t="str">
        <f>IF($AO286,IF(AND($I286&lt;&gt;"",$I286&lt;&gt;0),ROUND(ROUND($I286,3)*Cenas!$B$50*Cenas!U$55,2),0),"")</f>
        <v/>
      </c>
      <c r="AE286" s="124" t="str">
        <f>IF($AO286,IF(AND($I286&lt;&gt;"",$I286&lt;&gt;0),ROUND(ROUND($I286,3)*Cenas!$B$50*Cenas!V$55,2),0),"")</f>
        <v/>
      </c>
      <c r="AF286" s="147" t="str">
        <f>IF($AO286,IF(AND($I286&lt;&gt;"",$I286&lt;&gt;0),ROUND(ROUND($I286,3)*Cenas!$B$50*Cenas!W$55,2),0),"")</f>
        <v/>
      </c>
      <c r="AH286" t="b">
        <f t="shared" si="33"/>
        <v>1</v>
      </c>
      <c r="AI286" t="b">
        <f t="shared" si="34"/>
        <v>1</v>
      </c>
      <c r="AJ286" t="e">
        <f>OR(AND(AH286,AI286,#REF!&gt;=0.74*'Daļu izvēle'!J281),NOT(AL286))</f>
        <v>#REF!</v>
      </c>
      <c r="AK286" t="e">
        <f t="shared" si="35"/>
        <v>#REF!</v>
      </c>
      <c r="AL286" t="b">
        <f>AND($A286="x",NOT(ISBLANK('Daļu izvēle'!AI281)))</f>
        <v>0</v>
      </c>
      <c r="AM286" t="b">
        <f t="shared" si="31"/>
        <v>1</v>
      </c>
      <c r="AO286" s="56" t="b">
        <f>AND($A286="x",'Daļu izvēle'!AI281&lt;&gt;"",'Daļu izvēle'!AI281&lt;&gt;0)</f>
        <v>0</v>
      </c>
      <c r="AP286" s="56" t="b">
        <f t="shared" si="36"/>
        <v>0</v>
      </c>
      <c r="AQ286" s="56" t="b">
        <f t="shared" si="37"/>
        <v>1</v>
      </c>
    </row>
    <row r="287" spans="1:43" hidden="1" x14ac:dyDescent="0.3">
      <c r="A287" s="324" t="str">
        <f>SUBSTITUTE('Daļu izvēle'!A282,"0","")</f>
        <v/>
      </c>
      <c r="B287" s="365">
        <f>'Daļu izvēle'!B282</f>
        <v>274</v>
      </c>
      <c r="C287" s="365" t="str">
        <f>'Daļu izvēle'!C282</f>
        <v>Ziemeļlatgale</v>
      </c>
      <c r="D287" s="366" t="str">
        <f>'Daļu izvēle'!D282</f>
        <v>Madonas</v>
      </c>
      <c r="E287" s="511">
        <f>'Daļu izvēle'!AI282</f>
        <v>70</v>
      </c>
      <c r="F287" s="511">
        <f>'Daļu izvēle'!AJ282</f>
        <v>0</v>
      </c>
      <c r="G287" s="131">
        <f>'Daļu izvēle'!AK282</f>
        <v>0</v>
      </c>
      <c r="H287" s="132">
        <f>'Daļu izvēle'!AL282</f>
        <v>0</v>
      </c>
      <c r="I287" s="343"/>
      <c r="J287" s="509">
        <f t="shared" si="32"/>
        <v>0</v>
      </c>
      <c r="K287" s="124" t="str">
        <f>IF($AO287,IF(AND($I287&lt;&gt;"",$I287&lt;&gt;0),ROUND(ROUND($I287,3)*Cenas!$B$50*Cenas!B$55,2),0),"")</f>
        <v/>
      </c>
      <c r="L287" s="124" t="str">
        <f>IF($AO287,IF(AND($I287&lt;&gt;"",$I287&lt;&gt;0),ROUND(ROUND($I287,3)*Cenas!$B$50*Cenas!C$55,2),0),"")</f>
        <v/>
      </c>
      <c r="M287" s="124" t="str">
        <f>IF($AO287,IF(AND($I287&lt;&gt;"",$I287&lt;&gt;0),ROUND(ROUND($I287,3)*Cenas!$B$50*Cenas!D$55,2),0),"")</f>
        <v/>
      </c>
      <c r="N287" s="124" t="str">
        <f>IF($AO287,IF(AND($I287&lt;&gt;"",$I287&lt;&gt;0),ROUND(ROUND($I287,3)*Cenas!$B$50*Cenas!E$55,2),0),"")</f>
        <v/>
      </c>
      <c r="O287" s="124" t="str">
        <f>IF($AO287,IF(AND($I287&lt;&gt;"",$I287&lt;&gt;0),ROUND(ROUND($I287,3)*Cenas!$B$50*Cenas!F$55,2),0),"")</f>
        <v/>
      </c>
      <c r="P287" s="124" t="str">
        <f>IF($AO287,IF(AND($I287&lt;&gt;"",$I287&lt;&gt;0),ROUND(ROUND($I287,3)*Cenas!$B$50*Cenas!G$55,2),0),"")</f>
        <v/>
      </c>
      <c r="Q287" s="124" t="str">
        <f>IF($AO287,IF(AND($I287&lt;&gt;"",$I287&lt;&gt;0),ROUND(ROUND($I287,3)*Cenas!$B$50*Cenas!H$55,2),0),"")</f>
        <v/>
      </c>
      <c r="R287" s="124" t="str">
        <f>IF($AO287,IF(AND($I287&lt;&gt;"",$I287&lt;&gt;0),ROUND(ROUND($I287,3)*Cenas!$B$50*Cenas!I$55,2),0),"")</f>
        <v/>
      </c>
      <c r="S287" s="124" t="str">
        <f>IF($AO287,IF(AND($I287&lt;&gt;"",$I287&lt;&gt;0),ROUND(ROUND($I287,3)*Cenas!$B$50*Cenas!J$55,2),0),"")</f>
        <v/>
      </c>
      <c r="T287" s="124" t="str">
        <f>IF($AO287,IF(AND($I287&lt;&gt;"",$I287&lt;&gt;0),ROUND(ROUND($I287,3)*Cenas!$B$50*Cenas!K$55,2),0),"")</f>
        <v/>
      </c>
      <c r="U287" s="124" t="str">
        <f>IF($AO287,IF(AND($I287&lt;&gt;"",$I287&lt;&gt;0),ROUND(ROUND($I287,3)*Cenas!$B$50*Cenas!L$55,2),0),"")</f>
        <v/>
      </c>
      <c r="V287" s="124" t="str">
        <f>IF($AO287,IF(AND($I287&lt;&gt;"",$I287&lt;&gt;0),ROUND(ROUND($I287,3)*Cenas!$B$50*Cenas!M$55,2),0),"")</f>
        <v/>
      </c>
      <c r="W287" s="124" t="str">
        <f>IF($AO287,IF(AND($I287&lt;&gt;"",$I287&lt;&gt;0),ROUND(ROUND($I287,3)*Cenas!$B$50*Cenas!N$55,2),0),"")</f>
        <v/>
      </c>
      <c r="X287" s="124" t="str">
        <f>IF($AO287,IF(AND($I287&lt;&gt;"",$I287&lt;&gt;0),ROUND(ROUND($I287,3)*Cenas!$B$50*Cenas!O$55,2),0),"")</f>
        <v/>
      </c>
      <c r="Y287" s="124" t="str">
        <f>IF($AO287,IF(AND($I287&lt;&gt;"",$I287&lt;&gt;0),ROUND(ROUND($I287,3)*Cenas!$B$50*Cenas!P$55,2),0),"")</f>
        <v/>
      </c>
      <c r="Z287" s="124" t="str">
        <f>IF($AO287,IF(AND($I287&lt;&gt;"",$I287&lt;&gt;0),ROUND(ROUND($I287,3)*Cenas!$B$50*Cenas!Q$55,2),0),"")</f>
        <v/>
      </c>
      <c r="AA287" s="124" t="str">
        <f>IF($AO287,IF(AND($I287&lt;&gt;"",$I287&lt;&gt;0),ROUND(ROUND($I287,3)*Cenas!$B$50*Cenas!R$55,2),0),"")</f>
        <v/>
      </c>
      <c r="AB287" s="124" t="str">
        <f>IF($AO287,IF(AND($I287&lt;&gt;"",$I287&lt;&gt;0),ROUND(ROUND($I287,3)*Cenas!$B$50*Cenas!S$55,2),0),"")</f>
        <v/>
      </c>
      <c r="AC287" s="124" t="str">
        <f>IF($AO287,IF(AND($I287&lt;&gt;"",$I287&lt;&gt;0),ROUND(ROUND($I287,3)*Cenas!$B$50*Cenas!T$55,2),0),"")</f>
        <v/>
      </c>
      <c r="AD287" s="124" t="str">
        <f>IF($AO287,IF(AND($I287&lt;&gt;"",$I287&lt;&gt;0),ROUND(ROUND($I287,3)*Cenas!$B$50*Cenas!U$55,2),0),"")</f>
        <v/>
      </c>
      <c r="AE287" s="124" t="str">
        <f>IF($AO287,IF(AND($I287&lt;&gt;"",$I287&lt;&gt;0),ROUND(ROUND($I287,3)*Cenas!$B$50*Cenas!V$55,2),0),"")</f>
        <v/>
      </c>
      <c r="AF287" s="147" t="str">
        <f>IF($AO287,IF(AND($I287&lt;&gt;"",$I287&lt;&gt;0),ROUND(ROUND($I287,3)*Cenas!$B$50*Cenas!W$55,2),0),"")</f>
        <v/>
      </c>
      <c r="AH287" t="b">
        <f t="shared" si="33"/>
        <v>1</v>
      </c>
      <c r="AI287" t="b">
        <f t="shared" si="34"/>
        <v>1</v>
      </c>
      <c r="AJ287" t="e">
        <f>OR(AND(AH287,AI287,#REF!&gt;=0.74*'Daļu izvēle'!J282),NOT(AL287))</f>
        <v>#REF!</v>
      </c>
      <c r="AK287" t="e">
        <f t="shared" si="35"/>
        <v>#REF!</v>
      </c>
      <c r="AL287" t="b">
        <f>AND($A287="x",NOT(ISBLANK('Daļu izvēle'!AI282)))</f>
        <v>0</v>
      </c>
      <c r="AM287" t="b">
        <f t="shared" si="31"/>
        <v>1</v>
      </c>
      <c r="AO287" s="56" t="b">
        <f>AND($A287="x",'Daļu izvēle'!AI282&lt;&gt;"",'Daļu izvēle'!AI282&lt;&gt;0)</f>
        <v>0</v>
      </c>
      <c r="AP287" s="56" t="b">
        <f t="shared" si="36"/>
        <v>0</v>
      </c>
      <c r="AQ287" s="56" t="b">
        <f t="shared" si="37"/>
        <v>1</v>
      </c>
    </row>
    <row r="288" spans="1:43" hidden="1" x14ac:dyDescent="0.3">
      <c r="A288" s="324" t="str">
        <f>SUBSTITUTE('Daļu izvēle'!A283,"0","")</f>
        <v/>
      </c>
      <c r="B288" s="365">
        <f>'Daļu izvēle'!B283</f>
        <v>275</v>
      </c>
      <c r="C288" s="365" t="str">
        <f>'Daļu izvēle'!C283</f>
        <v>Ziemeļlatgale</v>
      </c>
      <c r="D288" s="366" t="str">
        <f>'Daļu izvēle'!D283</f>
        <v>Madonas</v>
      </c>
      <c r="E288" s="511">
        <f>'Daļu izvēle'!AI283</f>
        <v>0</v>
      </c>
      <c r="F288" s="511">
        <f>'Daļu izvēle'!AJ283</f>
        <v>0</v>
      </c>
      <c r="G288" s="131">
        <f>'Daļu izvēle'!AK283</f>
        <v>0</v>
      </c>
      <c r="H288" s="132">
        <f>'Daļu izvēle'!AL283</f>
        <v>0</v>
      </c>
      <c r="I288" s="343"/>
      <c r="J288" s="509">
        <f t="shared" si="32"/>
        <v>0</v>
      </c>
      <c r="K288" s="124" t="str">
        <f>IF($AO288,IF(AND($I288&lt;&gt;"",$I288&lt;&gt;0),ROUND(ROUND($I288,3)*Cenas!$B$50*Cenas!B$55,2),0),"")</f>
        <v/>
      </c>
      <c r="L288" s="124" t="str">
        <f>IF($AO288,IF(AND($I288&lt;&gt;"",$I288&lt;&gt;0),ROUND(ROUND($I288,3)*Cenas!$B$50*Cenas!C$55,2),0),"")</f>
        <v/>
      </c>
      <c r="M288" s="124" t="str">
        <f>IF($AO288,IF(AND($I288&lt;&gt;"",$I288&lt;&gt;0),ROUND(ROUND($I288,3)*Cenas!$B$50*Cenas!D$55,2),0),"")</f>
        <v/>
      </c>
      <c r="N288" s="124" t="str">
        <f>IF($AO288,IF(AND($I288&lt;&gt;"",$I288&lt;&gt;0),ROUND(ROUND($I288,3)*Cenas!$B$50*Cenas!E$55,2),0),"")</f>
        <v/>
      </c>
      <c r="O288" s="124" t="str">
        <f>IF($AO288,IF(AND($I288&lt;&gt;"",$I288&lt;&gt;0),ROUND(ROUND($I288,3)*Cenas!$B$50*Cenas!F$55,2),0),"")</f>
        <v/>
      </c>
      <c r="P288" s="124" t="str">
        <f>IF($AO288,IF(AND($I288&lt;&gt;"",$I288&lt;&gt;0),ROUND(ROUND($I288,3)*Cenas!$B$50*Cenas!G$55,2),0),"")</f>
        <v/>
      </c>
      <c r="Q288" s="124" t="str">
        <f>IF($AO288,IF(AND($I288&lt;&gt;"",$I288&lt;&gt;0),ROUND(ROUND($I288,3)*Cenas!$B$50*Cenas!H$55,2),0),"")</f>
        <v/>
      </c>
      <c r="R288" s="124" t="str">
        <f>IF($AO288,IF(AND($I288&lt;&gt;"",$I288&lt;&gt;0),ROUND(ROUND($I288,3)*Cenas!$B$50*Cenas!I$55,2),0),"")</f>
        <v/>
      </c>
      <c r="S288" s="124" t="str">
        <f>IF($AO288,IF(AND($I288&lt;&gt;"",$I288&lt;&gt;0),ROUND(ROUND($I288,3)*Cenas!$B$50*Cenas!J$55,2),0),"")</f>
        <v/>
      </c>
      <c r="T288" s="124" t="str">
        <f>IF($AO288,IF(AND($I288&lt;&gt;"",$I288&lt;&gt;0),ROUND(ROUND($I288,3)*Cenas!$B$50*Cenas!K$55,2),0),"")</f>
        <v/>
      </c>
      <c r="U288" s="124" t="str">
        <f>IF($AO288,IF(AND($I288&lt;&gt;"",$I288&lt;&gt;0),ROUND(ROUND($I288,3)*Cenas!$B$50*Cenas!L$55,2),0),"")</f>
        <v/>
      </c>
      <c r="V288" s="124" t="str">
        <f>IF($AO288,IF(AND($I288&lt;&gt;"",$I288&lt;&gt;0),ROUND(ROUND($I288,3)*Cenas!$B$50*Cenas!M$55,2),0),"")</f>
        <v/>
      </c>
      <c r="W288" s="124" t="str">
        <f>IF($AO288,IF(AND($I288&lt;&gt;"",$I288&lt;&gt;0),ROUND(ROUND($I288,3)*Cenas!$B$50*Cenas!N$55,2),0),"")</f>
        <v/>
      </c>
      <c r="X288" s="124" t="str">
        <f>IF($AO288,IF(AND($I288&lt;&gt;"",$I288&lt;&gt;0),ROUND(ROUND($I288,3)*Cenas!$B$50*Cenas!O$55,2),0),"")</f>
        <v/>
      </c>
      <c r="Y288" s="124" t="str">
        <f>IF($AO288,IF(AND($I288&lt;&gt;"",$I288&lt;&gt;0),ROUND(ROUND($I288,3)*Cenas!$B$50*Cenas!P$55,2),0),"")</f>
        <v/>
      </c>
      <c r="Z288" s="124" t="str">
        <f>IF($AO288,IF(AND($I288&lt;&gt;"",$I288&lt;&gt;0),ROUND(ROUND($I288,3)*Cenas!$B$50*Cenas!Q$55,2),0),"")</f>
        <v/>
      </c>
      <c r="AA288" s="124" t="str">
        <f>IF($AO288,IF(AND($I288&lt;&gt;"",$I288&lt;&gt;0),ROUND(ROUND($I288,3)*Cenas!$B$50*Cenas!R$55,2),0),"")</f>
        <v/>
      </c>
      <c r="AB288" s="124" t="str">
        <f>IF($AO288,IF(AND($I288&lt;&gt;"",$I288&lt;&gt;0),ROUND(ROUND($I288,3)*Cenas!$B$50*Cenas!S$55,2),0),"")</f>
        <v/>
      </c>
      <c r="AC288" s="124" t="str">
        <f>IF($AO288,IF(AND($I288&lt;&gt;"",$I288&lt;&gt;0),ROUND(ROUND($I288,3)*Cenas!$B$50*Cenas!T$55,2),0),"")</f>
        <v/>
      </c>
      <c r="AD288" s="124" t="str">
        <f>IF($AO288,IF(AND($I288&lt;&gt;"",$I288&lt;&gt;0),ROUND(ROUND($I288,3)*Cenas!$B$50*Cenas!U$55,2),0),"")</f>
        <v/>
      </c>
      <c r="AE288" s="124" t="str">
        <f>IF($AO288,IF(AND($I288&lt;&gt;"",$I288&lt;&gt;0),ROUND(ROUND($I288,3)*Cenas!$B$50*Cenas!V$55,2),0),"")</f>
        <v/>
      </c>
      <c r="AF288" s="147" t="str">
        <f>IF($AO288,IF(AND($I288&lt;&gt;"",$I288&lt;&gt;0),ROUND(ROUND($I288,3)*Cenas!$B$50*Cenas!W$55,2),0),"")</f>
        <v/>
      </c>
      <c r="AH288" t="b">
        <f t="shared" si="33"/>
        <v>1</v>
      </c>
      <c r="AI288" t="b">
        <f t="shared" si="34"/>
        <v>1</v>
      </c>
      <c r="AJ288" t="e">
        <f>OR(AND(AH288,AI288,#REF!&gt;=0.74*'Daļu izvēle'!J283),NOT(AL288))</f>
        <v>#REF!</v>
      </c>
      <c r="AK288" t="e">
        <f t="shared" si="35"/>
        <v>#REF!</v>
      </c>
      <c r="AL288" t="b">
        <f>AND($A288="x",NOT(ISBLANK('Daļu izvēle'!AI283)))</f>
        <v>0</v>
      </c>
      <c r="AM288" t="b">
        <f t="shared" si="31"/>
        <v>1</v>
      </c>
      <c r="AO288" s="56" t="b">
        <f>AND($A288="x",'Daļu izvēle'!AI283&lt;&gt;"",'Daļu izvēle'!AI283&lt;&gt;0)</f>
        <v>0</v>
      </c>
      <c r="AP288" s="56" t="b">
        <f t="shared" si="36"/>
        <v>0</v>
      </c>
      <c r="AQ288" s="56" t="b">
        <f t="shared" si="37"/>
        <v>1</v>
      </c>
    </row>
    <row r="289" spans="1:43" hidden="1" x14ac:dyDescent="0.3">
      <c r="A289" s="324" t="str">
        <f>SUBSTITUTE('Daļu izvēle'!A284,"0","")</f>
        <v/>
      </c>
      <c r="B289" s="365">
        <f>'Daļu izvēle'!B284</f>
        <v>276</v>
      </c>
      <c r="C289" s="365" t="str">
        <f>'Daļu izvēle'!C284</f>
        <v>Ziemeļlatgale</v>
      </c>
      <c r="D289" s="366" t="str">
        <f>'Daļu izvēle'!D284</f>
        <v>Lubānas</v>
      </c>
      <c r="E289" s="511">
        <f>'Daļu izvēle'!AI284</f>
        <v>0</v>
      </c>
      <c r="F289" s="511">
        <f>'Daļu izvēle'!AJ284</f>
        <v>0</v>
      </c>
      <c r="G289" s="131">
        <f>'Daļu izvēle'!AK284</f>
        <v>0</v>
      </c>
      <c r="H289" s="132">
        <f>'Daļu izvēle'!AL284</f>
        <v>0</v>
      </c>
      <c r="I289" s="343"/>
      <c r="J289" s="509">
        <f t="shared" si="32"/>
        <v>0</v>
      </c>
      <c r="K289" s="124" t="str">
        <f>IF($AO289,IF(AND($I289&lt;&gt;"",$I289&lt;&gt;0),ROUND(ROUND($I289,3)*Cenas!$B$50*Cenas!B$55,2),0),"")</f>
        <v/>
      </c>
      <c r="L289" s="124" t="str">
        <f>IF($AO289,IF(AND($I289&lt;&gt;"",$I289&lt;&gt;0),ROUND(ROUND($I289,3)*Cenas!$B$50*Cenas!C$55,2),0),"")</f>
        <v/>
      </c>
      <c r="M289" s="124" t="str">
        <f>IF($AO289,IF(AND($I289&lt;&gt;"",$I289&lt;&gt;0),ROUND(ROUND($I289,3)*Cenas!$B$50*Cenas!D$55,2),0),"")</f>
        <v/>
      </c>
      <c r="N289" s="124" t="str">
        <f>IF($AO289,IF(AND($I289&lt;&gt;"",$I289&lt;&gt;0),ROUND(ROUND($I289,3)*Cenas!$B$50*Cenas!E$55,2),0),"")</f>
        <v/>
      </c>
      <c r="O289" s="124" t="str">
        <f>IF($AO289,IF(AND($I289&lt;&gt;"",$I289&lt;&gt;0),ROUND(ROUND($I289,3)*Cenas!$B$50*Cenas!F$55,2),0),"")</f>
        <v/>
      </c>
      <c r="P289" s="124" t="str">
        <f>IF($AO289,IF(AND($I289&lt;&gt;"",$I289&lt;&gt;0),ROUND(ROUND($I289,3)*Cenas!$B$50*Cenas!G$55,2),0),"")</f>
        <v/>
      </c>
      <c r="Q289" s="124" t="str">
        <f>IF($AO289,IF(AND($I289&lt;&gt;"",$I289&lt;&gt;0),ROUND(ROUND($I289,3)*Cenas!$B$50*Cenas!H$55,2),0),"")</f>
        <v/>
      </c>
      <c r="R289" s="124" t="str">
        <f>IF($AO289,IF(AND($I289&lt;&gt;"",$I289&lt;&gt;0),ROUND(ROUND($I289,3)*Cenas!$B$50*Cenas!I$55,2),0),"")</f>
        <v/>
      </c>
      <c r="S289" s="124" t="str">
        <f>IF($AO289,IF(AND($I289&lt;&gt;"",$I289&lt;&gt;0),ROUND(ROUND($I289,3)*Cenas!$B$50*Cenas!J$55,2),0),"")</f>
        <v/>
      </c>
      <c r="T289" s="124" t="str">
        <f>IF($AO289,IF(AND($I289&lt;&gt;"",$I289&lt;&gt;0),ROUND(ROUND($I289,3)*Cenas!$B$50*Cenas!K$55,2),0),"")</f>
        <v/>
      </c>
      <c r="U289" s="124" t="str">
        <f>IF($AO289,IF(AND($I289&lt;&gt;"",$I289&lt;&gt;0),ROUND(ROUND($I289,3)*Cenas!$B$50*Cenas!L$55,2),0),"")</f>
        <v/>
      </c>
      <c r="V289" s="124" t="str">
        <f>IF($AO289,IF(AND($I289&lt;&gt;"",$I289&lt;&gt;0),ROUND(ROUND($I289,3)*Cenas!$B$50*Cenas!M$55,2),0),"")</f>
        <v/>
      </c>
      <c r="W289" s="124" t="str">
        <f>IF($AO289,IF(AND($I289&lt;&gt;"",$I289&lt;&gt;0),ROUND(ROUND($I289,3)*Cenas!$B$50*Cenas!N$55,2),0),"")</f>
        <v/>
      </c>
      <c r="X289" s="124" t="str">
        <f>IF($AO289,IF(AND($I289&lt;&gt;"",$I289&lt;&gt;0),ROUND(ROUND($I289,3)*Cenas!$B$50*Cenas!O$55,2),0),"")</f>
        <v/>
      </c>
      <c r="Y289" s="124" t="str">
        <f>IF($AO289,IF(AND($I289&lt;&gt;"",$I289&lt;&gt;0),ROUND(ROUND($I289,3)*Cenas!$B$50*Cenas!P$55,2),0),"")</f>
        <v/>
      </c>
      <c r="Z289" s="124" t="str">
        <f>IF($AO289,IF(AND($I289&lt;&gt;"",$I289&lt;&gt;0),ROUND(ROUND($I289,3)*Cenas!$B$50*Cenas!Q$55,2),0),"")</f>
        <v/>
      </c>
      <c r="AA289" s="124" t="str">
        <f>IF($AO289,IF(AND($I289&lt;&gt;"",$I289&lt;&gt;0),ROUND(ROUND($I289,3)*Cenas!$B$50*Cenas!R$55,2),0),"")</f>
        <v/>
      </c>
      <c r="AB289" s="124" t="str">
        <f>IF($AO289,IF(AND($I289&lt;&gt;"",$I289&lt;&gt;0),ROUND(ROUND($I289,3)*Cenas!$B$50*Cenas!S$55,2),0),"")</f>
        <v/>
      </c>
      <c r="AC289" s="124" t="str">
        <f>IF($AO289,IF(AND($I289&lt;&gt;"",$I289&lt;&gt;0),ROUND(ROUND($I289,3)*Cenas!$B$50*Cenas!T$55,2),0),"")</f>
        <v/>
      </c>
      <c r="AD289" s="124" t="str">
        <f>IF($AO289,IF(AND($I289&lt;&gt;"",$I289&lt;&gt;0),ROUND(ROUND($I289,3)*Cenas!$B$50*Cenas!U$55,2),0),"")</f>
        <v/>
      </c>
      <c r="AE289" s="124" t="str">
        <f>IF($AO289,IF(AND($I289&lt;&gt;"",$I289&lt;&gt;0),ROUND(ROUND($I289,3)*Cenas!$B$50*Cenas!V$55,2),0),"")</f>
        <v/>
      </c>
      <c r="AF289" s="147" t="str">
        <f>IF($AO289,IF(AND($I289&lt;&gt;"",$I289&lt;&gt;0),ROUND(ROUND($I289,3)*Cenas!$B$50*Cenas!W$55,2),0),"")</f>
        <v/>
      </c>
      <c r="AH289" t="b">
        <f t="shared" si="33"/>
        <v>1</v>
      </c>
      <c r="AI289" t="b">
        <f t="shared" si="34"/>
        <v>1</v>
      </c>
      <c r="AJ289" t="e">
        <f>OR(AND(AH289,AI289,#REF!&gt;=0.74*'Daļu izvēle'!J284),NOT(AL289))</f>
        <v>#REF!</v>
      </c>
      <c r="AK289" t="e">
        <f t="shared" si="35"/>
        <v>#REF!</v>
      </c>
      <c r="AL289" t="b">
        <f>AND($A289="x",NOT(ISBLANK('Daļu izvēle'!AI284)))</f>
        <v>0</v>
      </c>
      <c r="AM289" t="b">
        <f t="shared" si="31"/>
        <v>1</v>
      </c>
      <c r="AO289" s="56" t="b">
        <f>AND($A289="x",'Daļu izvēle'!AI284&lt;&gt;"",'Daļu izvēle'!AI284&lt;&gt;0)</f>
        <v>0</v>
      </c>
      <c r="AP289" s="56" t="b">
        <f t="shared" si="36"/>
        <v>0</v>
      </c>
      <c r="AQ289" s="56" t="b">
        <f t="shared" si="37"/>
        <v>1</v>
      </c>
    </row>
    <row r="290" spans="1:43" hidden="1" x14ac:dyDescent="0.3">
      <c r="A290" s="324" t="str">
        <f>SUBSTITUTE('Daļu izvēle'!A285,"0","")</f>
        <v/>
      </c>
      <c r="B290" s="365">
        <f>'Daļu izvēle'!B285</f>
        <v>277</v>
      </c>
      <c r="C290" s="365" t="str">
        <f>'Daļu izvēle'!C285</f>
        <v>Ziemeļlatgale</v>
      </c>
      <c r="D290" s="366" t="str">
        <f>'Daļu izvēle'!D285</f>
        <v>Lubānas</v>
      </c>
      <c r="E290" s="511">
        <f>'Daļu izvēle'!AI285</f>
        <v>0</v>
      </c>
      <c r="F290" s="511">
        <f>'Daļu izvēle'!AJ285</f>
        <v>0</v>
      </c>
      <c r="G290" s="131">
        <f>'Daļu izvēle'!AK285</f>
        <v>0</v>
      </c>
      <c r="H290" s="132">
        <f>'Daļu izvēle'!AL285</f>
        <v>0</v>
      </c>
      <c r="I290" s="343"/>
      <c r="J290" s="509">
        <f t="shared" si="32"/>
        <v>0</v>
      </c>
      <c r="K290" s="124" t="str">
        <f>IF($AO290,IF(AND($I290&lt;&gt;"",$I290&lt;&gt;0),ROUND(ROUND($I290,3)*Cenas!$B$50*Cenas!B$55,2),0),"")</f>
        <v/>
      </c>
      <c r="L290" s="124" t="str">
        <f>IF($AO290,IF(AND($I290&lt;&gt;"",$I290&lt;&gt;0),ROUND(ROUND($I290,3)*Cenas!$B$50*Cenas!C$55,2),0),"")</f>
        <v/>
      </c>
      <c r="M290" s="124" t="str">
        <f>IF($AO290,IF(AND($I290&lt;&gt;"",$I290&lt;&gt;0),ROUND(ROUND($I290,3)*Cenas!$B$50*Cenas!D$55,2),0),"")</f>
        <v/>
      </c>
      <c r="N290" s="124" t="str">
        <f>IF($AO290,IF(AND($I290&lt;&gt;"",$I290&lt;&gt;0),ROUND(ROUND($I290,3)*Cenas!$B$50*Cenas!E$55,2),0),"")</f>
        <v/>
      </c>
      <c r="O290" s="124" t="str">
        <f>IF($AO290,IF(AND($I290&lt;&gt;"",$I290&lt;&gt;0),ROUND(ROUND($I290,3)*Cenas!$B$50*Cenas!F$55,2),0),"")</f>
        <v/>
      </c>
      <c r="P290" s="124" t="str">
        <f>IF($AO290,IF(AND($I290&lt;&gt;"",$I290&lt;&gt;0),ROUND(ROUND($I290,3)*Cenas!$B$50*Cenas!G$55,2),0),"")</f>
        <v/>
      </c>
      <c r="Q290" s="124" t="str">
        <f>IF($AO290,IF(AND($I290&lt;&gt;"",$I290&lt;&gt;0),ROUND(ROUND($I290,3)*Cenas!$B$50*Cenas!H$55,2),0),"")</f>
        <v/>
      </c>
      <c r="R290" s="124" t="str">
        <f>IF($AO290,IF(AND($I290&lt;&gt;"",$I290&lt;&gt;0),ROUND(ROUND($I290,3)*Cenas!$B$50*Cenas!I$55,2),0),"")</f>
        <v/>
      </c>
      <c r="S290" s="124" t="str">
        <f>IF($AO290,IF(AND($I290&lt;&gt;"",$I290&lt;&gt;0),ROUND(ROUND($I290,3)*Cenas!$B$50*Cenas!J$55,2),0),"")</f>
        <v/>
      </c>
      <c r="T290" s="124" t="str">
        <f>IF($AO290,IF(AND($I290&lt;&gt;"",$I290&lt;&gt;0),ROUND(ROUND($I290,3)*Cenas!$B$50*Cenas!K$55,2),0),"")</f>
        <v/>
      </c>
      <c r="U290" s="124" t="str">
        <f>IF($AO290,IF(AND($I290&lt;&gt;"",$I290&lt;&gt;0),ROUND(ROUND($I290,3)*Cenas!$B$50*Cenas!L$55,2),0),"")</f>
        <v/>
      </c>
      <c r="V290" s="124" t="str">
        <f>IF($AO290,IF(AND($I290&lt;&gt;"",$I290&lt;&gt;0),ROUND(ROUND($I290,3)*Cenas!$B$50*Cenas!M$55,2),0),"")</f>
        <v/>
      </c>
      <c r="W290" s="124" t="str">
        <f>IF($AO290,IF(AND($I290&lt;&gt;"",$I290&lt;&gt;0),ROUND(ROUND($I290,3)*Cenas!$B$50*Cenas!N$55,2),0),"")</f>
        <v/>
      </c>
      <c r="X290" s="124" t="str">
        <f>IF($AO290,IF(AND($I290&lt;&gt;"",$I290&lt;&gt;0),ROUND(ROUND($I290,3)*Cenas!$B$50*Cenas!O$55,2),0),"")</f>
        <v/>
      </c>
      <c r="Y290" s="124" t="str">
        <f>IF($AO290,IF(AND($I290&lt;&gt;"",$I290&lt;&gt;0),ROUND(ROUND($I290,3)*Cenas!$B$50*Cenas!P$55,2),0),"")</f>
        <v/>
      </c>
      <c r="Z290" s="124" t="str">
        <f>IF($AO290,IF(AND($I290&lt;&gt;"",$I290&lt;&gt;0),ROUND(ROUND($I290,3)*Cenas!$B$50*Cenas!Q$55,2),0),"")</f>
        <v/>
      </c>
      <c r="AA290" s="124" t="str">
        <f>IF($AO290,IF(AND($I290&lt;&gt;"",$I290&lt;&gt;0),ROUND(ROUND($I290,3)*Cenas!$B$50*Cenas!R$55,2),0),"")</f>
        <v/>
      </c>
      <c r="AB290" s="124" t="str">
        <f>IF($AO290,IF(AND($I290&lt;&gt;"",$I290&lt;&gt;0),ROUND(ROUND($I290,3)*Cenas!$B$50*Cenas!S$55,2),0),"")</f>
        <v/>
      </c>
      <c r="AC290" s="124" t="str">
        <f>IF($AO290,IF(AND($I290&lt;&gt;"",$I290&lt;&gt;0),ROUND(ROUND($I290,3)*Cenas!$B$50*Cenas!T$55,2),0),"")</f>
        <v/>
      </c>
      <c r="AD290" s="124" t="str">
        <f>IF($AO290,IF(AND($I290&lt;&gt;"",$I290&lt;&gt;0),ROUND(ROUND($I290,3)*Cenas!$B$50*Cenas!U$55,2),0),"")</f>
        <v/>
      </c>
      <c r="AE290" s="124" t="str">
        <f>IF($AO290,IF(AND($I290&lt;&gt;"",$I290&lt;&gt;0),ROUND(ROUND($I290,3)*Cenas!$B$50*Cenas!V$55,2),0),"")</f>
        <v/>
      </c>
      <c r="AF290" s="147" t="str">
        <f>IF($AO290,IF(AND($I290&lt;&gt;"",$I290&lt;&gt;0),ROUND(ROUND($I290,3)*Cenas!$B$50*Cenas!W$55,2),0),"")</f>
        <v/>
      </c>
      <c r="AH290" t="b">
        <f t="shared" si="33"/>
        <v>1</v>
      </c>
      <c r="AI290" t="b">
        <f t="shared" si="34"/>
        <v>1</v>
      </c>
      <c r="AJ290" t="e">
        <f>OR(AND(AH290,AI290,#REF!&gt;=0.74*'Daļu izvēle'!J285),NOT(AL290))</f>
        <v>#REF!</v>
      </c>
      <c r="AK290" t="e">
        <f t="shared" si="35"/>
        <v>#REF!</v>
      </c>
      <c r="AL290" t="b">
        <f>AND($A290="x",NOT(ISBLANK('Daļu izvēle'!AI285)))</f>
        <v>0</v>
      </c>
      <c r="AM290" t="b">
        <f t="shared" si="31"/>
        <v>1</v>
      </c>
      <c r="AO290" s="56" t="b">
        <f>AND($A290="x",'Daļu izvēle'!AI285&lt;&gt;"",'Daļu izvēle'!AI285&lt;&gt;0)</f>
        <v>0</v>
      </c>
      <c r="AP290" s="56" t="b">
        <f t="shared" si="36"/>
        <v>0</v>
      </c>
      <c r="AQ290" s="56" t="b">
        <f t="shared" si="37"/>
        <v>1</v>
      </c>
    </row>
    <row r="291" spans="1:43" hidden="1" x14ac:dyDescent="0.3">
      <c r="A291" s="324" t="str">
        <f>SUBSTITUTE('Daļu izvēle'!A286,"0","")</f>
        <v/>
      </c>
      <c r="B291" s="365">
        <f>'Daļu izvēle'!B286</f>
        <v>278</v>
      </c>
      <c r="C291" s="365" t="str">
        <f>'Daļu izvēle'!C286</f>
        <v>Ziemeļlatgale</v>
      </c>
      <c r="D291" s="366" t="str">
        <f>'Daļu izvēle'!D286</f>
        <v>Lubānas</v>
      </c>
      <c r="E291" s="511">
        <f>'Daļu izvēle'!AI286</f>
        <v>0</v>
      </c>
      <c r="F291" s="511">
        <f>'Daļu izvēle'!AJ286</f>
        <v>0</v>
      </c>
      <c r="G291" s="131">
        <f>'Daļu izvēle'!AK286</f>
        <v>0</v>
      </c>
      <c r="H291" s="132">
        <f>'Daļu izvēle'!AL286</f>
        <v>0</v>
      </c>
      <c r="I291" s="343"/>
      <c r="J291" s="509">
        <f t="shared" si="32"/>
        <v>0</v>
      </c>
      <c r="K291" s="124" t="str">
        <f>IF($AO291,IF(AND($I291&lt;&gt;"",$I291&lt;&gt;0),ROUND(ROUND($I291,3)*Cenas!$B$50*Cenas!B$55,2),0),"")</f>
        <v/>
      </c>
      <c r="L291" s="124" t="str">
        <f>IF($AO291,IF(AND($I291&lt;&gt;"",$I291&lt;&gt;0),ROUND(ROUND($I291,3)*Cenas!$B$50*Cenas!C$55,2),0),"")</f>
        <v/>
      </c>
      <c r="M291" s="124" t="str">
        <f>IF($AO291,IF(AND($I291&lt;&gt;"",$I291&lt;&gt;0),ROUND(ROUND($I291,3)*Cenas!$B$50*Cenas!D$55,2),0),"")</f>
        <v/>
      </c>
      <c r="N291" s="124" t="str">
        <f>IF($AO291,IF(AND($I291&lt;&gt;"",$I291&lt;&gt;0),ROUND(ROUND($I291,3)*Cenas!$B$50*Cenas!E$55,2),0),"")</f>
        <v/>
      </c>
      <c r="O291" s="124" t="str">
        <f>IF($AO291,IF(AND($I291&lt;&gt;"",$I291&lt;&gt;0),ROUND(ROUND($I291,3)*Cenas!$B$50*Cenas!F$55,2),0),"")</f>
        <v/>
      </c>
      <c r="P291" s="124" t="str">
        <f>IF($AO291,IF(AND($I291&lt;&gt;"",$I291&lt;&gt;0),ROUND(ROUND($I291,3)*Cenas!$B$50*Cenas!G$55,2),0),"")</f>
        <v/>
      </c>
      <c r="Q291" s="124" t="str">
        <f>IF($AO291,IF(AND($I291&lt;&gt;"",$I291&lt;&gt;0),ROUND(ROUND($I291,3)*Cenas!$B$50*Cenas!H$55,2),0),"")</f>
        <v/>
      </c>
      <c r="R291" s="124" t="str">
        <f>IF($AO291,IF(AND($I291&lt;&gt;"",$I291&lt;&gt;0),ROUND(ROUND($I291,3)*Cenas!$B$50*Cenas!I$55,2),0),"")</f>
        <v/>
      </c>
      <c r="S291" s="124" t="str">
        <f>IF($AO291,IF(AND($I291&lt;&gt;"",$I291&lt;&gt;0),ROUND(ROUND($I291,3)*Cenas!$B$50*Cenas!J$55,2),0),"")</f>
        <v/>
      </c>
      <c r="T291" s="124" t="str">
        <f>IF($AO291,IF(AND($I291&lt;&gt;"",$I291&lt;&gt;0),ROUND(ROUND($I291,3)*Cenas!$B$50*Cenas!K$55,2),0),"")</f>
        <v/>
      </c>
      <c r="U291" s="124" t="str">
        <f>IF($AO291,IF(AND($I291&lt;&gt;"",$I291&lt;&gt;0),ROUND(ROUND($I291,3)*Cenas!$B$50*Cenas!L$55,2),0),"")</f>
        <v/>
      </c>
      <c r="V291" s="124" t="str">
        <f>IF($AO291,IF(AND($I291&lt;&gt;"",$I291&lt;&gt;0),ROUND(ROUND($I291,3)*Cenas!$B$50*Cenas!M$55,2),0),"")</f>
        <v/>
      </c>
      <c r="W291" s="124" t="str">
        <f>IF($AO291,IF(AND($I291&lt;&gt;"",$I291&lt;&gt;0),ROUND(ROUND($I291,3)*Cenas!$B$50*Cenas!N$55,2),0),"")</f>
        <v/>
      </c>
      <c r="X291" s="124" t="str">
        <f>IF($AO291,IF(AND($I291&lt;&gt;"",$I291&lt;&gt;0),ROUND(ROUND($I291,3)*Cenas!$B$50*Cenas!O$55,2),0),"")</f>
        <v/>
      </c>
      <c r="Y291" s="124" t="str">
        <f>IF($AO291,IF(AND($I291&lt;&gt;"",$I291&lt;&gt;0),ROUND(ROUND($I291,3)*Cenas!$B$50*Cenas!P$55,2),0),"")</f>
        <v/>
      </c>
      <c r="Z291" s="124" t="str">
        <f>IF($AO291,IF(AND($I291&lt;&gt;"",$I291&lt;&gt;0),ROUND(ROUND($I291,3)*Cenas!$B$50*Cenas!Q$55,2),0),"")</f>
        <v/>
      </c>
      <c r="AA291" s="124" t="str">
        <f>IF($AO291,IF(AND($I291&lt;&gt;"",$I291&lt;&gt;0),ROUND(ROUND($I291,3)*Cenas!$B$50*Cenas!R$55,2),0),"")</f>
        <v/>
      </c>
      <c r="AB291" s="124" t="str">
        <f>IF($AO291,IF(AND($I291&lt;&gt;"",$I291&lt;&gt;0),ROUND(ROUND($I291,3)*Cenas!$B$50*Cenas!S$55,2),0),"")</f>
        <v/>
      </c>
      <c r="AC291" s="124" t="str">
        <f>IF($AO291,IF(AND($I291&lt;&gt;"",$I291&lt;&gt;0),ROUND(ROUND($I291,3)*Cenas!$B$50*Cenas!T$55,2),0),"")</f>
        <v/>
      </c>
      <c r="AD291" s="124" t="str">
        <f>IF($AO291,IF(AND($I291&lt;&gt;"",$I291&lt;&gt;0),ROUND(ROUND($I291,3)*Cenas!$B$50*Cenas!U$55,2),0),"")</f>
        <v/>
      </c>
      <c r="AE291" s="124" t="str">
        <f>IF($AO291,IF(AND($I291&lt;&gt;"",$I291&lt;&gt;0),ROUND(ROUND($I291,3)*Cenas!$B$50*Cenas!V$55,2),0),"")</f>
        <v/>
      </c>
      <c r="AF291" s="147" t="str">
        <f>IF($AO291,IF(AND($I291&lt;&gt;"",$I291&lt;&gt;0),ROUND(ROUND($I291,3)*Cenas!$B$50*Cenas!W$55,2),0),"")</f>
        <v/>
      </c>
      <c r="AH291" t="b">
        <f t="shared" si="33"/>
        <v>1</v>
      </c>
      <c r="AI291" t="b">
        <f t="shared" si="34"/>
        <v>1</v>
      </c>
      <c r="AJ291" t="e">
        <f>OR(AND(AH291,AI291,#REF!&gt;=0.74*'Daļu izvēle'!J286),NOT(AL291))</f>
        <v>#REF!</v>
      </c>
      <c r="AK291" t="e">
        <f t="shared" si="35"/>
        <v>#REF!</v>
      </c>
      <c r="AL291" t="b">
        <f>AND($A291="x",NOT(ISBLANK('Daļu izvēle'!AI286)))</f>
        <v>0</v>
      </c>
      <c r="AM291" t="b">
        <f t="shared" si="31"/>
        <v>1</v>
      </c>
      <c r="AO291" s="56" t="b">
        <f>AND($A291="x",'Daļu izvēle'!AI286&lt;&gt;"",'Daļu izvēle'!AI286&lt;&gt;0)</f>
        <v>0</v>
      </c>
      <c r="AP291" s="56" t="b">
        <f t="shared" si="36"/>
        <v>0</v>
      </c>
      <c r="AQ291" s="56" t="b">
        <f t="shared" si="37"/>
        <v>1</v>
      </c>
    </row>
    <row r="292" spans="1:43" hidden="1" x14ac:dyDescent="0.3">
      <c r="A292" s="324" t="str">
        <f>SUBSTITUTE('Daļu izvēle'!A287,"0","")</f>
        <v/>
      </c>
      <c r="B292" s="365">
        <f>'Daļu izvēle'!B287</f>
        <v>279</v>
      </c>
      <c r="C292" s="365" t="str">
        <f>'Daļu izvēle'!C287</f>
        <v>Ziemeļlatgale</v>
      </c>
      <c r="D292" s="366" t="str">
        <f>'Daļu izvēle'!D287</f>
        <v>Lubānas</v>
      </c>
      <c r="E292" s="511">
        <f>'Daļu izvēle'!AI287</f>
        <v>50</v>
      </c>
      <c r="F292" s="511">
        <f>'Daļu izvēle'!AJ287</f>
        <v>0</v>
      </c>
      <c r="G292" s="131">
        <f>'Daļu izvēle'!AK287</f>
        <v>0</v>
      </c>
      <c r="H292" s="132">
        <f>'Daļu izvēle'!AL287</f>
        <v>0</v>
      </c>
      <c r="I292" s="343"/>
      <c r="J292" s="509">
        <f t="shared" si="32"/>
        <v>0</v>
      </c>
      <c r="K292" s="124" t="str">
        <f>IF($AO292,IF(AND($I292&lt;&gt;"",$I292&lt;&gt;0),ROUND(ROUND($I292,3)*Cenas!$B$50*Cenas!B$55,2),0),"")</f>
        <v/>
      </c>
      <c r="L292" s="124" t="str">
        <f>IF($AO292,IF(AND($I292&lt;&gt;"",$I292&lt;&gt;0),ROUND(ROUND($I292,3)*Cenas!$B$50*Cenas!C$55,2),0),"")</f>
        <v/>
      </c>
      <c r="M292" s="124" t="str">
        <f>IF($AO292,IF(AND($I292&lt;&gt;"",$I292&lt;&gt;0),ROUND(ROUND($I292,3)*Cenas!$B$50*Cenas!D$55,2),0),"")</f>
        <v/>
      </c>
      <c r="N292" s="124" t="str">
        <f>IF($AO292,IF(AND($I292&lt;&gt;"",$I292&lt;&gt;0),ROUND(ROUND($I292,3)*Cenas!$B$50*Cenas!E$55,2),0),"")</f>
        <v/>
      </c>
      <c r="O292" s="124" t="str">
        <f>IF($AO292,IF(AND($I292&lt;&gt;"",$I292&lt;&gt;0),ROUND(ROUND($I292,3)*Cenas!$B$50*Cenas!F$55,2),0),"")</f>
        <v/>
      </c>
      <c r="P292" s="124" t="str">
        <f>IF($AO292,IF(AND($I292&lt;&gt;"",$I292&lt;&gt;0),ROUND(ROUND($I292,3)*Cenas!$B$50*Cenas!G$55,2),0),"")</f>
        <v/>
      </c>
      <c r="Q292" s="124" t="str">
        <f>IF($AO292,IF(AND($I292&lt;&gt;"",$I292&lt;&gt;0),ROUND(ROUND($I292,3)*Cenas!$B$50*Cenas!H$55,2),0),"")</f>
        <v/>
      </c>
      <c r="R292" s="124" t="str">
        <f>IF($AO292,IF(AND($I292&lt;&gt;"",$I292&lt;&gt;0),ROUND(ROUND($I292,3)*Cenas!$B$50*Cenas!I$55,2),0),"")</f>
        <v/>
      </c>
      <c r="S292" s="124" t="str">
        <f>IF($AO292,IF(AND($I292&lt;&gt;"",$I292&lt;&gt;0),ROUND(ROUND($I292,3)*Cenas!$B$50*Cenas!J$55,2),0),"")</f>
        <v/>
      </c>
      <c r="T292" s="124" t="str">
        <f>IF($AO292,IF(AND($I292&lt;&gt;"",$I292&lt;&gt;0),ROUND(ROUND($I292,3)*Cenas!$B$50*Cenas!K$55,2),0),"")</f>
        <v/>
      </c>
      <c r="U292" s="124" t="str">
        <f>IF($AO292,IF(AND($I292&lt;&gt;"",$I292&lt;&gt;0),ROUND(ROUND($I292,3)*Cenas!$B$50*Cenas!L$55,2),0),"")</f>
        <v/>
      </c>
      <c r="V292" s="124" t="str">
        <f>IF($AO292,IF(AND($I292&lt;&gt;"",$I292&lt;&gt;0),ROUND(ROUND($I292,3)*Cenas!$B$50*Cenas!M$55,2),0),"")</f>
        <v/>
      </c>
      <c r="W292" s="124" t="str">
        <f>IF($AO292,IF(AND($I292&lt;&gt;"",$I292&lt;&gt;0),ROUND(ROUND($I292,3)*Cenas!$B$50*Cenas!N$55,2),0),"")</f>
        <v/>
      </c>
      <c r="X292" s="124" t="str">
        <f>IF($AO292,IF(AND($I292&lt;&gt;"",$I292&lt;&gt;0),ROUND(ROUND($I292,3)*Cenas!$B$50*Cenas!O$55,2),0),"")</f>
        <v/>
      </c>
      <c r="Y292" s="124" t="str">
        <f>IF($AO292,IF(AND($I292&lt;&gt;"",$I292&lt;&gt;0),ROUND(ROUND($I292,3)*Cenas!$B$50*Cenas!P$55,2),0),"")</f>
        <v/>
      </c>
      <c r="Z292" s="124" t="str">
        <f>IF($AO292,IF(AND($I292&lt;&gt;"",$I292&lt;&gt;0),ROUND(ROUND($I292,3)*Cenas!$B$50*Cenas!Q$55,2),0),"")</f>
        <v/>
      </c>
      <c r="AA292" s="124" t="str">
        <f>IF($AO292,IF(AND($I292&lt;&gt;"",$I292&lt;&gt;0),ROUND(ROUND($I292,3)*Cenas!$B$50*Cenas!R$55,2),0),"")</f>
        <v/>
      </c>
      <c r="AB292" s="124" t="str">
        <f>IF($AO292,IF(AND($I292&lt;&gt;"",$I292&lt;&gt;0),ROUND(ROUND($I292,3)*Cenas!$B$50*Cenas!S$55,2),0),"")</f>
        <v/>
      </c>
      <c r="AC292" s="124" t="str">
        <f>IF($AO292,IF(AND($I292&lt;&gt;"",$I292&lt;&gt;0),ROUND(ROUND($I292,3)*Cenas!$B$50*Cenas!T$55,2),0),"")</f>
        <v/>
      </c>
      <c r="AD292" s="124" t="str">
        <f>IF($AO292,IF(AND($I292&lt;&gt;"",$I292&lt;&gt;0),ROUND(ROUND($I292,3)*Cenas!$B$50*Cenas!U$55,2),0),"")</f>
        <v/>
      </c>
      <c r="AE292" s="124" t="str">
        <f>IF($AO292,IF(AND($I292&lt;&gt;"",$I292&lt;&gt;0),ROUND(ROUND($I292,3)*Cenas!$B$50*Cenas!V$55,2),0),"")</f>
        <v/>
      </c>
      <c r="AF292" s="147" t="str">
        <f>IF($AO292,IF(AND($I292&lt;&gt;"",$I292&lt;&gt;0),ROUND(ROUND($I292,3)*Cenas!$B$50*Cenas!W$55,2),0),"")</f>
        <v/>
      </c>
      <c r="AH292" t="b">
        <f t="shared" si="33"/>
        <v>1</v>
      </c>
      <c r="AI292" t="b">
        <f t="shared" si="34"/>
        <v>1</v>
      </c>
      <c r="AJ292" t="e">
        <f>OR(AND(AH292,AI292,#REF!&gt;=0.74*'Daļu izvēle'!J287),NOT(AL292))</f>
        <v>#REF!</v>
      </c>
      <c r="AK292" t="e">
        <f t="shared" si="35"/>
        <v>#REF!</v>
      </c>
      <c r="AL292" t="b">
        <f>AND($A292="x",NOT(ISBLANK('Daļu izvēle'!AI287)))</f>
        <v>0</v>
      </c>
      <c r="AM292" t="b">
        <f t="shared" si="31"/>
        <v>1</v>
      </c>
      <c r="AO292" s="56" t="b">
        <f>AND($A292="x",'Daļu izvēle'!AI287&lt;&gt;"",'Daļu izvēle'!AI287&lt;&gt;0)</f>
        <v>0</v>
      </c>
      <c r="AP292" s="56" t="b">
        <f t="shared" si="36"/>
        <v>0</v>
      </c>
      <c r="AQ292" s="56" t="b">
        <f t="shared" si="37"/>
        <v>1</v>
      </c>
    </row>
    <row r="293" spans="1:43" hidden="1" x14ac:dyDescent="0.3">
      <c r="A293" s="324" t="str">
        <f>SUBSTITUTE('Daļu izvēle'!A288,"0","")</f>
        <v/>
      </c>
      <c r="B293" s="365">
        <f>'Daļu izvēle'!B288</f>
        <v>280</v>
      </c>
      <c r="C293" s="365" t="str">
        <f>'Daļu izvēle'!C288</f>
        <v>Ziemeļlatgale</v>
      </c>
      <c r="D293" s="366" t="str">
        <f>'Daļu izvēle'!D288</f>
        <v>Žīguru</v>
      </c>
      <c r="E293" s="511">
        <f>'Daļu izvēle'!AI288</f>
        <v>0</v>
      </c>
      <c r="F293" s="511">
        <f>'Daļu izvēle'!AJ288</f>
        <v>0</v>
      </c>
      <c r="G293" s="131">
        <f>'Daļu izvēle'!AK288</f>
        <v>0</v>
      </c>
      <c r="H293" s="132">
        <f>'Daļu izvēle'!AL288</f>
        <v>0</v>
      </c>
      <c r="I293" s="343"/>
      <c r="J293" s="509">
        <f t="shared" si="32"/>
        <v>0</v>
      </c>
      <c r="K293" s="124" t="str">
        <f>IF($AO293,IF(AND($I293&lt;&gt;"",$I293&lt;&gt;0),ROUND(ROUND($I293,3)*Cenas!$B$50*Cenas!B$55,2),0),"")</f>
        <v/>
      </c>
      <c r="L293" s="124" t="str">
        <f>IF($AO293,IF(AND($I293&lt;&gt;"",$I293&lt;&gt;0),ROUND(ROUND($I293,3)*Cenas!$B$50*Cenas!C$55,2),0),"")</f>
        <v/>
      </c>
      <c r="M293" s="124" t="str">
        <f>IF($AO293,IF(AND($I293&lt;&gt;"",$I293&lt;&gt;0),ROUND(ROUND($I293,3)*Cenas!$B$50*Cenas!D$55,2),0),"")</f>
        <v/>
      </c>
      <c r="N293" s="124" t="str">
        <f>IF($AO293,IF(AND($I293&lt;&gt;"",$I293&lt;&gt;0),ROUND(ROUND($I293,3)*Cenas!$B$50*Cenas!E$55,2),0),"")</f>
        <v/>
      </c>
      <c r="O293" s="124" t="str">
        <f>IF($AO293,IF(AND($I293&lt;&gt;"",$I293&lt;&gt;0),ROUND(ROUND($I293,3)*Cenas!$B$50*Cenas!F$55,2),0),"")</f>
        <v/>
      </c>
      <c r="P293" s="124" t="str">
        <f>IF($AO293,IF(AND($I293&lt;&gt;"",$I293&lt;&gt;0),ROUND(ROUND($I293,3)*Cenas!$B$50*Cenas!G$55,2),0),"")</f>
        <v/>
      </c>
      <c r="Q293" s="124" t="str">
        <f>IF($AO293,IF(AND($I293&lt;&gt;"",$I293&lt;&gt;0),ROUND(ROUND($I293,3)*Cenas!$B$50*Cenas!H$55,2),0),"")</f>
        <v/>
      </c>
      <c r="R293" s="124" t="str">
        <f>IF($AO293,IF(AND($I293&lt;&gt;"",$I293&lt;&gt;0),ROUND(ROUND($I293,3)*Cenas!$B$50*Cenas!I$55,2),0),"")</f>
        <v/>
      </c>
      <c r="S293" s="124" t="str">
        <f>IF($AO293,IF(AND($I293&lt;&gt;"",$I293&lt;&gt;0),ROUND(ROUND($I293,3)*Cenas!$B$50*Cenas!J$55,2),0),"")</f>
        <v/>
      </c>
      <c r="T293" s="124" t="str">
        <f>IF($AO293,IF(AND($I293&lt;&gt;"",$I293&lt;&gt;0),ROUND(ROUND($I293,3)*Cenas!$B$50*Cenas!K$55,2),0),"")</f>
        <v/>
      </c>
      <c r="U293" s="124" t="str">
        <f>IF($AO293,IF(AND($I293&lt;&gt;"",$I293&lt;&gt;0),ROUND(ROUND($I293,3)*Cenas!$B$50*Cenas!L$55,2),0),"")</f>
        <v/>
      </c>
      <c r="V293" s="124" t="str">
        <f>IF($AO293,IF(AND($I293&lt;&gt;"",$I293&lt;&gt;0),ROUND(ROUND($I293,3)*Cenas!$B$50*Cenas!M$55,2),0),"")</f>
        <v/>
      </c>
      <c r="W293" s="124" t="str">
        <f>IF($AO293,IF(AND($I293&lt;&gt;"",$I293&lt;&gt;0),ROUND(ROUND($I293,3)*Cenas!$B$50*Cenas!N$55,2),0),"")</f>
        <v/>
      </c>
      <c r="X293" s="124" t="str">
        <f>IF($AO293,IF(AND($I293&lt;&gt;"",$I293&lt;&gt;0),ROUND(ROUND($I293,3)*Cenas!$B$50*Cenas!O$55,2),0),"")</f>
        <v/>
      </c>
      <c r="Y293" s="124" t="str">
        <f>IF($AO293,IF(AND($I293&lt;&gt;"",$I293&lt;&gt;0),ROUND(ROUND($I293,3)*Cenas!$B$50*Cenas!P$55,2),0),"")</f>
        <v/>
      </c>
      <c r="Z293" s="124" t="str">
        <f>IF($AO293,IF(AND($I293&lt;&gt;"",$I293&lt;&gt;0),ROUND(ROUND($I293,3)*Cenas!$B$50*Cenas!Q$55,2),0),"")</f>
        <v/>
      </c>
      <c r="AA293" s="124" t="str">
        <f>IF($AO293,IF(AND($I293&lt;&gt;"",$I293&lt;&gt;0),ROUND(ROUND($I293,3)*Cenas!$B$50*Cenas!R$55,2),0),"")</f>
        <v/>
      </c>
      <c r="AB293" s="124" t="str">
        <f>IF($AO293,IF(AND($I293&lt;&gt;"",$I293&lt;&gt;0),ROUND(ROUND($I293,3)*Cenas!$B$50*Cenas!S$55,2),0),"")</f>
        <v/>
      </c>
      <c r="AC293" s="124" t="str">
        <f>IF($AO293,IF(AND($I293&lt;&gt;"",$I293&lt;&gt;0),ROUND(ROUND($I293,3)*Cenas!$B$50*Cenas!T$55,2),0),"")</f>
        <v/>
      </c>
      <c r="AD293" s="124" t="str">
        <f>IF($AO293,IF(AND($I293&lt;&gt;"",$I293&lt;&gt;0),ROUND(ROUND($I293,3)*Cenas!$B$50*Cenas!U$55,2),0),"")</f>
        <v/>
      </c>
      <c r="AE293" s="124" t="str">
        <f>IF($AO293,IF(AND($I293&lt;&gt;"",$I293&lt;&gt;0),ROUND(ROUND($I293,3)*Cenas!$B$50*Cenas!V$55,2),0),"")</f>
        <v/>
      </c>
      <c r="AF293" s="147" t="str">
        <f>IF($AO293,IF(AND($I293&lt;&gt;"",$I293&lt;&gt;0),ROUND(ROUND($I293,3)*Cenas!$B$50*Cenas!W$55,2),0),"")</f>
        <v/>
      </c>
      <c r="AH293" t="b">
        <f t="shared" si="33"/>
        <v>1</v>
      </c>
      <c r="AI293" t="b">
        <f t="shared" si="34"/>
        <v>1</v>
      </c>
      <c r="AJ293" t="e">
        <f>OR(AND(AH293,AI293,#REF!&gt;=0.74*'Daļu izvēle'!J288),NOT(AL293))</f>
        <v>#REF!</v>
      </c>
      <c r="AK293" t="e">
        <f t="shared" si="35"/>
        <v>#REF!</v>
      </c>
      <c r="AL293" t="b">
        <f>AND($A293="x",NOT(ISBLANK('Daļu izvēle'!AI288)))</f>
        <v>0</v>
      </c>
      <c r="AM293" t="b">
        <f t="shared" si="31"/>
        <v>1</v>
      </c>
      <c r="AO293" s="56" t="b">
        <f>AND($A293="x",'Daļu izvēle'!AI288&lt;&gt;"",'Daļu izvēle'!AI288&lt;&gt;0)</f>
        <v>0</v>
      </c>
      <c r="AP293" s="56" t="b">
        <f t="shared" si="36"/>
        <v>0</v>
      </c>
      <c r="AQ293" s="56" t="b">
        <f t="shared" si="37"/>
        <v>1</v>
      </c>
    </row>
    <row r="294" spans="1:43" hidden="1" x14ac:dyDescent="0.3">
      <c r="A294" s="324" t="str">
        <f>SUBSTITUTE('Daļu izvēle'!A289,"0","")</f>
        <v/>
      </c>
      <c r="B294" s="365">
        <f>'Daļu izvēle'!B289</f>
        <v>281</v>
      </c>
      <c r="C294" s="365" t="str">
        <f>'Daļu izvēle'!C289</f>
        <v>Ziemeļlatgale</v>
      </c>
      <c r="D294" s="366" t="str">
        <f>'Daļu izvēle'!D289</f>
        <v>Žīguru</v>
      </c>
      <c r="E294" s="511">
        <f>'Daļu izvēle'!AI289</f>
        <v>30</v>
      </c>
      <c r="F294" s="511">
        <f>'Daļu izvēle'!AJ289</f>
        <v>0</v>
      </c>
      <c r="G294" s="131">
        <f>'Daļu izvēle'!AK289</f>
        <v>0</v>
      </c>
      <c r="H294" s="132">
        <f>'Daļu izvēle'!AL289</f>
        <v>0</v>
      </c>
      <c r="I294" s="343"/>
      <c r="J294" s="509">
        <f t="shared" si="32"/>
        <v>0</v>
      </c>
      <c r="K294" s="124" t="str">
        <f>IF($AO294,IF(AND($I294&lt;&gt;"",$I294&lt;&gt;0),ROUND(ROUND($I294,3)*Cenas!$B$50*Cenas!B$55,2),0),"")</f>
        <v/>
      </c>
      <c r="L294" s="124" t="str">
        <f>IF($AO294,IF(AND($I294&lt;&gt;"",$I294&lt;&gt;0),ROUND(ROUND($I294,3)*Cenas!$B$50*Cenas!C$55,2),0),"")</f>
        <v/>
      </c>
      <c r="M294" s="124" t="str">
        <f>IF($AO294,IF(AND($I294&lt;&gt;"",$I294&lt;&gt;0),ROUND(ROUND($I294,3)*Cenas!$B$50*Cenas!D$55,2),0),"")</f>
        <v/>
      </c>
      <c r="N294" s="124" t="str">
        <f>IF($AO294,IF(AND($I294&lt;&gt;"",$I294&lt;&gt;0),ROUND(ROUND($I294,3)*Cenas!$B$50*Cenas!E$55,2),0),"")</f>
        <v/>
      </c>
      <c r="O294" s="124" t="str">
        <f>IF($AO294,IF(AND($I294&lt;&gt;"",$I294&lt;&gt;0),ROUND(ROUND($I294,3)*Cenas!$B$50*Cenas!F$55,2),0),"")</f>
        <v/>
      </c>
      <c r="P294" s="124" t="str">
        <f>IF($AO294,IF(AND($I294&lt;&gt;"",$I294&lt;&gt;0),ROUND(ROUND($I294,3)*Cenas!$B$50*Cenas!G$55,2),0),"")</f>
        <v/>
      </c>
      <c r="Q294" s="124" t="str">
        <f>IF($AO294,IF(AND($I294&lt;&gt;"",$I294&lt;&gt;0),ROUND(ROUND($I294,3)*Cenas!$B$50*Cenas!H$55,2),0),"")</f>
        <v/>
      </c>
      <c r="R294" s="124" t="str">
        <f>IF($AO294,IF(AND($I294&lt;&gt;"",$I294&lt;&gt;0),ROUND(ROUND($I294,3)*Cenas!$B$50*Cenas!I$55,2),0),"")</f>
        <v/>
      </c>
      <c r="S294" s="124" t="str">
        <f>IF($AO294,IF(AND($I294&lt;&gt;"",$I294&lt;&gt;0),ROUND(ROUND($I294,3)*Cenas!$B$50*Cenas!J$55,2),0),"")</f>
        <v/>
      </c>
      <c r="T294" s="124" t="str">
        <f>IF($AO294,IF(AND($I294&lt;&gt;"",$I294&lt;&gt;0),ROUND(ROUND($I294,3)*Cenas!$B$50*Cenas!K$55,2),0),"")</f>
        <v/>
      </c>
      <c r="U294" s="124" t="str">
        <f>IF($AO294,IF(AND($I294&lt;&gt;"",$I294&lt;&gt;0),ROUND(ROUND($I294,3)*Cenas!$B$50*Cenas!L$55,2),0),"")</f>
        <v/>
      </c>
      <c r="V294" s="124" t="str">
        <f>IF($AO294,IF(AND($I294&lt;&gt;"",$I294&lt;&gt;0),ROUND(ROUND($I294,3)*Cenas!$B$50*Cenas!M$55,2),0),"")</f>
        <v/>
      </c>
      <c r="W294" s="124" t="str">
        <f>IF($AO294,IF(AND($I294&lt;&gt;"",$I294&lt;&gt;0),ROUND(ROUND($I294,3)*Cenas!$B$50*Cenas!N$55,2),0),"")</f>
        <v/>
      </c>
      <c r="X294" s="124" t="str">
        <f>IF($AO294,IF(AND($I294&lt;&gt;"",$I294&lt;&gt;0),ROUND(ROUND($I294,3)*Cenas!$B$50*Cenas!O$55,2),0),"")</f>
        <v/>
      </c>
      <c r="Y294" s="124" t="str">
        <f>IF($AO294,IF(AND($I294&lt;&gt;"",$I294&lt;&gt;0),ROUND(ROUND($I294,3)*Cenas!$B$50*Cenas!P$55,2),0),"")</f>
        <v/>
      </c>
      <c r="Z294" s="124" t="str">
        <f>IF($AO294,IF(AND($I294&lt;&gt;"",$I294&lt;&gt;0),ROUND(ROUND($I294,3)*Cenas!$B$50*Cenas!Q$55,2),0),"")</f>
        <v/>
      </c>
      <c r="AA294" s="124" t="str">
        <f>IF($AO294,IF(AND($I294&lt;&gt;"",$I294&lt;&gt;0),ROUND(ROUND($I294,3)*Cenas!$B$50*Cenas!R$55,2),0),"")</f>
        <v/>
      </c>
      <c r="AB294" s="124" t="str">
        <f>IF($AO294,IF(AND($I294&lt;&gt;"",$I294&lt;&gt;0),ROUND(ROUND($I294,3)*Cenas!$B$50*Cenas!S$55,2),0),"")</f>
        <v/>
      </c>
      <c r="AC294" s="124" t="str">
        <f>IF($AO294,IF(AND($I294&lt;&gt;"",$I294&lt;&gt;0),ROUND(ROUND($I294,3)*Cenas!$B$50*Cenas!T$55,2),0),"")</f>
        <v/>
      </c>
      <c r="AD294" s="124" t="str">
        <f>IF($AO294,IF(AND($I294&lt;&gt;"",$I294&lt;&gt;0),ROUND(ROUND($I294,3)*Cenas!$B$50*Cenas!U$55,2),0),"")</f>
        <v/>
      </c>
      <c r="AE294" s="124" t="str">
        <f>IF($AO294,IF(AND($I294&lt;&gt;"",$I294&lt;&gt;0),ROUND(ROUND($I294,3)*Cenas!$B$50*Cenas!V$55,2),0),"")</f>
        <v/>
      </c>
      <c r="AF294" s="147" t="str">
        <f>IF($AO294,IF(AND($I294&lt;&gt;"",$I294&lt;&gt;0),ROUND(ROUND($I294,3)*Cenas!$B$50*Cenas!W$55,2),0),"")</f>
        <v/>
      </c>
      <c r="AH294" t="b">
        <f t="shared" si="33"/>
        <v>1</v>
      </c>
      <c r="AI294" t="b">
        <f t="shared" si="34"/>
        <v>1</v>
      </c>
      <c r="AJ294" t="e">
        <f>OR(AND(AH294,AI294,#REF!&gt;=0.74*'Daļu izvēle'!J289),NOT(AL294))</f>
        <v>#REF!</v>
      </c>
      <c r="AK294" t="e">
        <f t="shared" si="35"/>
        <v>#REF!</v>
      </c>
      <c r="AL294" t="b">
        <f>AND($A294="x",NOT(ISBLANK('Daļu izvēle'!AI289)))</f>
        <v>0</v>
      </c>
      <c r="AM294" t="b">
        <f t="shared" si="31"/>
        <v>1</v>
      </c>
      <c r="AO294" s="56" t="b">
        <f>AND($A294="x",'Daļu izvēle'!AI289&lt;&gt;"",'Daļu izvēle'!AI289&lt;&gt;0)</f>
        <v>0</v>
      </c>
      <c r="AP294" s="56" t="b">
        <f t="shared" si="36"/>
        <v>0</v>
      </c>
      <c r="AQ294" s="56" t="b">
        <f t="shared" si="37"/>
        <v>1</v>
      </c>
    </row>
    <row r="295" spans="1:43" hidden="1" x14ac:dyDescent="0.3">
      <c r="A295" s="324" t="str">
        <f>SUBSTITUTE('Daļu izvēle'!A290,"0","")</f>
        <v/>
      </c>
      <c r="B295" s="365">
        <f>'Daļu izvēle'!B290</f>
        <v>282</v>
      </c>
      <c r="C295" s="365" t="str">
        <f>'Daļu izvēle'!C290</f>
        <v>Ziemeļlatgale</v>
      </c>
      <c r="D295" s="366" t="str">
        <f>'Daļu izvēle'!D290</f>
        <v>Balvu</v>
      </c>
      <c r="E295" s="511">
        <f>'Daļu izvēle'!AI290</f>
        <v>0</v>
      </c>
      <c r="F295" s="511">
        <f>'Daļu izvēle'!AJ290</f>
        <v>0</v>
      </c>
      <c r="G295" s="131">
        <f>'Daļu izvēle'!AK290</f>
        <v>0</v>
      </c>
      <c r="H295" s="132">
        <f>'Daļu izvēle'!AL290</f>
        <v>0</v>
      </c>
      <c r="I295" s="343"/>
      <c r="J295" s="509">
        <f t="shared" si="32"/>
        <v>0</v>
      </c>
      <c r="K295" s="124" t="str">
        <f>IF($AO295,IF(AND($I295&lt;&gt;"",$I295&lt;&gt;0),ROUND(ROUND($I295,3)*Cenas!$B$50*Cenas!B$55,2),0),"")</f>
        <v/>
      </c>
      <c r="L295" s="124" t="str">
        <f>IF($AO295,IF(AND($I295&lt;&gt;"",$I295&lt;&gt;0),ROUND(ROUND($I295,3)*Cenas!$B$50*Cenas!C$55,2),0),"")</f>
        <v/>
      </c>
      <c r="M295" s="124" t="str">
        <f>IF($AO295,IF(AND($I295&lt;&gt;"",$I295&lt;&gt;0),ROUND(ROUND($I295,3)*Cenas!$B$50*Cenas!D$55,2),0),"")</f>
        <v/>
      </c>
      <c r="N295" s="124" t="str">
        <f>IF($AO295,IF(AND($I295&lt;&gt;"",$I295&lt;&gt;0),ROUND(ROUND($I295,3)*Cenas!$B$50*Cenas!E$55,2),0),"")</f>
        <v/>
      </c>
      <c r="O295" s="124" t="str">
        <f>IF($AO295,IF(AND($I295&lt;&gt;"",$I295&lt;&gt;0),ROUND(ROUND($I295,3)*Cenas!$B$50*Cenas!F$55,2),0),"")</f>
        <v/>
      </c>
      <c r="P295" s="124" t="str">
        <f>IF($AO295,IF(AND($I295&lt;&gt;"",$I295&lt;&gt;0),ROUND(ROUND($I295,3)*Cenas!$B$50*Cenas!G$55,2),0),"")</f>
        <v/>
      </c>
      <c r="Q295" s="124" t="str">
        <f>IF($AO295,IF(AND($I295&lt;&gt;"",$I295&lt;&gt;0),ROUND(ROUND($I295,3)*Cenas!$B$50*Cenas!H$55,2),0),"")</f>
        <v/>
      </c>
      <c r="R295" s="124" t="str">
        <f>IF($AO295,IF(AND($I295&lt;&gt;"",$I295&lt;&gt;0),ROUND(ROUND($I295,3)*Cenas!$B$50*Cenas!I$55,2),0),"")</f>
        <v/>
      </c>
      <c r="S295" s="124" t="str">
        <f>IF($AO295,IF(AND($I295&lt;&gt;"",$I295&lt;&gt;0),ROUND(ROUND($I295,3)*Cenas!$B$50*Cenas!J$55,2),0),"")</f>
        <v/>
      </c>
      <c r="T295" s="124" t="str">
        <f>IF($AO295,IF(AND($I295&lt;&gt;"",$I295&lt;&gt;0),ROUND(ROUND($I295,3)*Cenas!$B$50*Cenas!K$55,2),0),"")</f>
        <v/>
      </c>
      <c r="U295" s="124" t="str">
        <f>IF($AO295,IF(AND($I295&lt;&gt;"",$I295&lt;&gt;0),ROUND(ROUND($I295,3)*Cenas!$B$50*Cenas!L$55,2),0),"")</f>
        <v/>
      </c>
      <c r="V295" s="124" t="str">
        <f>IF($AO295,IF(AND($I295&lt;&gt;"",$I295&lt;&gt;0),ROUND(ROUND($I295,3)*Cenas!$B$50*Cenas!M$55,2),0),"")</f>
        <v/>
      </c>
      <c r="W295" s="124" t="str">
        <f>IF($AO295,IF(AND($I295&lt;&gt;"",$I295&lt;&gt;0),ROUND(ROUND($I295,3)*Cenas!$B$50*Cenas!N$55,2),0),"")</f>
        <v/>
      </c>
      <c r="X295" s="124" t="str">
        <f>IF($AO295,IF(AND($I295&lt;&gt;"",$I295&lt;&gt;0),ROUND(ROUND($I295,3)*Cenas!$B$50*Cenas!O$55,2),0),"")</f>
        <v/>
      </c>
      <c r="Y295" s="124" t="str">
        <f>IF($AO295,IF(AND($I295&lt;&gt;"",$I295&lt;&gt;0),ROUND(ROUND($I295,3)*Cenas!$B$50*Cenas!P$55,2),0),"")</f>
        <v/>
      </c>
      <c r="Z295" s="124" t="str">
        <f>IF($AO295,IF(AND($I295&lt;&gt;"",$I295&lt;&gt;0),ROUND(ROUND($I295,3)*Cenas!$B$50*Cenas!Q$55,2),0),"")</f>
        <v/>
      </c>
      <c r="AA295" s="124" t="str">
        <f>IF($AO295,IF(AND($I295&lt;&gt;"",$I295&lt;&gt;0),ROUND(ROUND($I295,3)*Cenas!$B$50*Cenas!R$55,2),0),"")</f>
        <v/>
      </c>
      <c r="AB295" s="124" t="str">
        <f>IF($AO295,IF(AND($I295&lt;&gt;"",$I295&lt;&gt;0),ROUND(ROUND($I295,3)*Cenas!$B$50*Cenas!S$55,2),0),"")</f>
        <v/>
      </c>
      <c r="AC295" s="124" t="str">
        <f>IF($AO295,IF(AND($I295&lt;&gt;"",$I295&lt;&gt;0),ROUND(ROUND($I295,3)*Cenas!$B$50*Cenas!T$55,2),0),"")</f>
        <v/>
      </c>
      <c r="AD295" s="124" t="str">
        <f>IF($AO295,IF(AND($I295&lt;&gt;"",$I295&lt;&gt;0),ROUND(ROUND($I295,3)*Cenas!$B$50*Cenas!U$55,2),0),"")</f>
        <v/>
      </c>
      <c r="AE295" s="124" t="str">
        <f>IF($AO295,IF(AND($I295&lt;&gt;"",$I295&lt;&gt;0),ROUND(ROUND($I295,3)*Cenas!$B$50*Cenas!V$55,2),0),"")</f>
        <v/>
      </c>
      <c r="AF295" s="147" t="str">
        <f>IF($AO295,IF(AND($I295&lt;&gt;"",$I295&lt;&gt;0),ROUND(ROUND($I295,3)*Cenas!$B$50*Cenas!W$55,2),0),"")</f>
        <v/>
      </c>
      <c r="AH295" t="b">
        <f t="shared" si="33"/>
        <v>1</v>
      </c>
      <c r="AI295" t="b">
        <f t="shared" si="34"/>
        <v>1</v>
      </c>
      <c r="AJ295" t="e">
        <f>OR(AND(AH295,AI295,#REF!&gt;=0.74*'Daļu izvēle'!J290),NOT(AL295))</f>
        <v>#REF!</v>
      </c>
      <c r="AK295" t="e">
        <f t="shared" si="35"/>
        <v>#REF!</v>
      </c>
      <c r="AL295" t="b">
        <f>AND($A295="x",NOT(ISBLANK('Daļu izvēle'!AI290)))</f>
        <v>0</v>
      </c>
      <c r="AM295" t="b">
        <f t="shared" si="31"/>
        <v>1</v>
      </c>
      <c r="AO295" s="56" t="b">
        <f>AND($A295="x",'Daļu izvēle'!AI290&lt;&gt;"",'Daļu izvēle'!AI290&lt;&gt;0)</f>
        <v>0</v>
      </c>
      <c r="AP295" s="56" t="b">
        <f t="shared" si="36"/>
        <v>0</v>
      </c>
      <c r="AQ295" s="56" t="b">
        <f t="shared" si="37"/>
        <v>1</v>
      </c>
    </row>
    <row r="296" spans="1:43" hidden="1" x14ac:dyDescent="0.3">
      <c r="A296" s="324" t="str">
        <f>SUBSTITUTE('Daļu izvēle'!A291,"0","")</f>
        <v/>
      </c>
      <c r="B296" s="365">
        <f>'Daļu izvēle'!B291</f>
        <v>283</v>
      </c>
      <c r="C296" s="365" t="str">
        <f>'Daļu izvēle'!C291</f>
        <v>Ziemeļlatgale</v>
      </c>
      <c r="D296" s="366" t="str">
        <f>'Daļu izvēle'!D291</f>
        <v>Balvu</v>
      </c>
      <c r="E296" s="511">
        <f>'Daļu izvēle'!AI291</f>
        <v>30</v>
      </c>
      <c r="F296" s="511">
        <f>'Daļu izvēle'!AJ291</f>
        <v>0</v>
      </c>
      <c r="G296" s="131">
        <f>'Daļu izvēle'!AK291</f>
        <v>0</v>
      </c>
      <c r="H296" s="132">
        <f>'Daļu izvēle'!AL291</f>
        <v>0</v>
      </c>
      <c r="I296" s="343"/>
      <c r="J296" s="509">
        <f t="shared" si="32"/>
        <v>0</v>
      </c>
      <c r="K296" s="124" t="str">
        <f>IF($AO296,IF(AND($I296&lt;&gt;"",$I296&lt;&gt;0),ROUND(ROUND($I296,3)*Cenas!$B$50*Cenas!B$55,2),0),"")</f>
        <v/>
      </c>
      <c r="L296" s="124" t="str">
        <f>IF($AO296,IF(AND($I296&lt;&gt;"",$I296&lt;&gt;0),ROUND(ROUND($I296,3)*Cenas!$B$50*Cenas!C$55,2),0),"")</f>
        <v/>
      </c>
      <c r="M296" s="124" t="str">
        <f>IF($AO296,IF(AND($I296&lt;&gt;"",$I296&lt;&gt;0),ROUND(ROUND($I296,3)*Cenas!$B$50*Cenas!D$55,2),0),"")</f>
        <v/>
      </c>
      <c r="N296" s="124" t="str">
        <f>IF($AO296,IF(AND($I296&lt;&gt;"",$I296&lt;&gt;0),ROUND(ROUND($I296,3)*Cenas!$B$50*Cenas!E$55,2),0),"")</f>
        <v/>
      </c>
      <c r="O296" s="124" t="str">
        <f>IF($AO296,IF(AND($I296&lt;&gt;"",$I296&lt;&gt;0),ROUND(ROUND($I296,3)*Cenas!$B$50*Cenas!F$55,2),0),"")</f>
        <v/>
      </c>
      <c r="P296" s="124" t="str">
        <f>IF($AO296,IF(AND($I296&lt;&gt;"",$I296&lt;&gt;0),ROUND(ROUND($I296,3)*Cenas!$B$50*Cenas!G$55,2),0),"")</f>
        <v/>
      </c>
      <c r="Q296" s="124" t="str">
        <f>IF($AO296,IF(AND($I296&lt;&gt;"",$I296&lt;&gt;0),ROUND(ROUND($I296,3)*Cenas!$B$50*Cenas!H$55,2),0),"")</f>
        <v/>
      </c>
      <c r="R296" s="124" t="str">
        <f>IF($AO296,IF(AND($I296&lt;&gt;"",$I296&lt;&gt;0),ROUND(ROUND($I296,3)*Cenas!$B$50*Cenas!I$55,2),0),"")</f>
        <v/>
      </c>
      <c r="S296" s="124" t="str">
        <f>IF($AO296,IF(AND($I296&lt;&gt;"",$I296&lt;&gt;0),ROUND(ROUND($I296,3)*Cenas!$B$50*Cenas!J$55,2),0),"")</f>
        <v/>
      </c>
      <c r="T296" s="124" t="str">
        <f>IF($AO296,IF(AND($I296&lt;&gt;"",$I296&lt;&gt;0),ROUND(ROUND($I296,3)*Cenas!$B$50*Cenas!K$55,2),0),"")</f>
        <v/>
      </c>
      <c r="U296" s="124" t="str">
        <f>IF($AO296,IF(AND($I296&lt;&gt;"",$I296&lt;&gt;0),ROUND(ROUND($I296,3)*Cenas!$B$50*Cenas!L$55,2),0),"")</f>
        <v/>
      </c>
      <c r="V296" s="124" t="str">
        <f>IF($AO296,IF(AND($I296&lt;&gt;"",$I296&lt;&gt;0),ROUND(ROUND($I296,3)*Cenas!$B$50*Cenas!M$55,2),0),"")</f>
        <v/>
      </c>
      <c r="W296" s="124" t="str">
        <f>IF($AO296,IF(AND($I296&lt;&gt;"",$I296&lt;&gt;0),ROUND(ROUND($I296,3)*Cenas!$B$50*Cenas!N$55,2),0),"")</f>
        <v/>
      </c>
      <c r="X296" s="124" t="str">
        <f>IF($AO296,IF(AND($I296&lt;&gt;"",$I296&lt;&gt;0),ROUND(ROUND($I296,3)*Cenas!$B$50*Cenas!O$55,2),0),"")</f>
        <v/>
      </c>
      <c r="Y296" s="124" t="str">
        <f>IF($AO296,IF(AND($I296&lt;&gt;"",$I296&lt;&gt;0),ROUND(ROUND($I296,3)*Cenas!$B$50*Cenas!P$55,2),0),"")</f>
        <v/>
      </c>
      <c r="Z296" s="124" t="str">
        <f>IF($AO296,IF(AND($I296&lt;&gt;"",$I296&lt;&gt;0),ROUND(ROUND($I296,3)*Cenas!$B$50*Cenas!Q$55,2),0),"")</f>
        <v/>
      </c>
      <c r="AA296" s="124" t="str">
        <f>IF($AO296,IF(AND($I296&lt;&gt;"",$I296&lt;&gt;0),ROUND(ROUND($I296,3)*Cenas!$B$50*Cenas!R$55,2),0),"")</f>
        <v/>
      </c>
      <c r="AB296" s="124" t="str">
        <f>IF($AO296,IF(AND($I296&lt;&gt;"",$I296&lt;&gt;0),ROUND(ROUND($I296,3)*Cenas!$B$50*Cenas!S$55,2),0),"")</f>
        <v/>
      </c>
      <c r="AC296" s="124" t="str">
        <f>IF($AO296,IF(AND($I296&lt;&gt;"",$I296&lt;&gt;0),ROUND(ROUND($I296,3)*Cenas!$B$50*Cenas!T$55,2),0),"")</f>
        <v/>
      </c>
      <c r="AD296" s="124" t="str">
        <f>IF($AO296,IF(AND($I296&lt;&gt;"",$I296&lt;&gt;0),ROUND(ROUND($I296,3)*Cenas!$B$50*Cenas!U$55,2),0),"")</f>
        <v/>
      </c>
      <c r="AE296" s="124" t="str">
        <f>IF($AO296,IF(AND($I296&lt;&gt;"",$I296&lt;&gt;0),ROUND(ROUND($I296,3)*Cenas!$B$50*Cenas!V$55,2),0),"")</f>
        <v/>
      </c>
      <c r="AF296" s="147" t="str">
        <f>IF($AO296,IF(AND($I296&lt;&gt;"",$I296&lt;&gt;0),ROUND(ROUND($I296,3)*Cenas!$B$50*Cenas!W$55,2),0),"")</f>
        <v/>
      </c>
      <c r="AH296" t="b">
        <f t="shared" si="33"/>
        <v>1</v>
      </c>
      <c r="AI296" t="b">
        <f t="shared" si="34"/>
        <v>1</v>
      </c>
      <c r="AJ296" t="e">
        <f>OR(AND(AH296,AI296,#REF!&gt;=0.74*'Daļu izvēle'!J291),NOT(AL296))</f>
        <v>#REF!</v>
      </c>
      <c r="AK296" t="e">
        <f t="shared" si="35"/>
        <v>#REF!</v>
      </c>
      <c r="AL296" t="b">
        <f>AND($A296="x",NOT(ISBLANK('Daļu izvēle'!AI291)))</f>
        <v>0</v>
      </c>
      <c r="AM296" t="b">
        <f t="shared" si="31"/>
        <v>1</v>
      </c>
      <c r="AO296" s="56" t="b">
        <f>AND($A296="x",'Daļu izvēle'!AI291&lt;&gt;"",'Daļu izvēle'!AI291&lt;&gt;0)</f>
        <v>0</v>
      </c>
      <c r="AP296" s="56" t="b">
        <f t="shared" si="36"/>
        <v>0</v>
      </c>
      <c r="AQ296" s="56" t="b">
        <f t="shared" si="37"/>
        <v>1</v>
      </c>
    </row>
    <row r="297" spans="1:43" hidden="1" x14ac:dyDescent="0.3">
      <c r="A297" s="324" t="str">
        <f>SUBSTITUTE('Daļu izvēle'!A292,"0","")</f>
        <v/>
      </c>
      <c r="B297" s="365">
        <f>'Daļu izvēle'!B292</f>
        <v>284</v>
      </c>
      <c r="C297" s="365" t="str">
        <f>'Daļu izvēle'!C292</f>
        <v>Ziemeļlatgale</v>
      </c>
      <c r="D297" s="366" t="str">
        <f>'Daļu izvēle'!D292</f>
        <v>Rēzeknes</v>
      </c>
      <c r="E297" s="511">
        <f>'Daļu izvēle'!AI292</f>
        <v>30</v>
      </c>
      <c r="F297" s="511">
        <f>'Daļu izvēle'!AJ292</f>
        <v>0</v>
      </c>
      <c r="G297" s="131">
        <f>'Daļu izvēle'!AK292</f>
        <v>0</v>
      </c>
      <c r="H297" s="132">
        <f>'Daļu izvēle'!AL292</f>
        <v>0</v>
      </c>
      <c r="I297" s="343"/>
      <c r="J297" s="509">
        <f t="shared" si="32"/>
        <v>0</v>
      </c>
      <c r="K297" s="124" t="str">
        <f>IF($AO297,IF(AND($I297&lt;&gt;"",$I297&lt;&gt;0),ROUND(ROUND($I297,3)*Cenas!$B$50*Cenas!B$55,2),0),"")</f>
        <v/>
      </c>
      <c r="L297" s="124" t="str">
        <f>IF($AO297,IF(AND($I297&lt;&gt;"",$I297&lt;&gt;0),ROUND(ROUND($I297,3)*Cenas!$B$50*Cenas!C$55,2),0),"")</f>
        <v/>
      </c>
      <c r="M297" s="124" t="str">
        <f>IF($AO297,IF(AND($I297&lt;&gt;"",$I297&lt;&gt;0),ROUND(ROUND($I297,3)*Cenas!$B$50*Cenas!D$55,2),0),"")</f>
        <v/>
      </c>
      <c r="N297" s="124" t="str">
        <f>IF($AO297,IF(AND($I297&lt;&gt;"",$I297&lt;&gt;0),ROUND(ROUND($I297,3)*Cenas!$B$50*Cenas!E$55,2),0),"")</f>
        <v/>
      </c>
      <c r="O297" s="124" t="str">
        <f>IF($AO297,IF(AND($I297&lt;&gt;"",$I297&lt;&gt;0),ROUND(ROUND($I297,3)*Cenas!$B$50*Cenas!F$55,2),0),"")</f>
        <v/>
      </c>
      <c r="P297" s="124" t="str">
        <f>IF($AO297,IF(AND($I297&lt;&gt;"",$I297&lt;&gt;0),ROUND(ROUND($I297,3)*Cenas!$B$50*Cenas!G$55,2),0),"")</f>
        <v/>
      </c>
      <c r="Q297" s="124" t="str">
        <f>IF($AO297,IF(AND($I297&lt;&gt;"",$I297&lt;&gt;0),ROUND(ROUND($I297,3)*Cenas!$B$50*Cenas!H$55,2),0),"")</f>
        <v/>
      </c>
      <c r="R297" s="124" t="str">
        <f>IF($AO297,IF(AND($I297&lt;&gt;"",$I297&lt;&gt;0),ROUND(ROUND($I297,3)*Cenas!$B$50*Cenas!I$55,2),0),"")</f>
        <v/>
      </c>
      <c r="S297" s="124" t="str">
        <f>IF($AO297,IF(AND($I297&lt;&gt;"",$I297&lt;&gt;0),ROUND(ROUND($I297,3)*Cenas!$B$50*Cenas!J$55,2),0),"")</f>
        <v/>
      </c>
      <c r="T297" s="124" t="str">
        <f>IF($AO297,IF(AND($I297&lt;&gt;"",$I297&lt;&gt;0),ROUND(ROUND($I297,3)*Cenas!$B$50*Cenas!K$55,2),0),"")</f>
        <v/>
      </c>
      <c r="U297" s="124" t="str">
        <f>IF($AO297,IF(AND($I297&lt;&gt;"",$I297&lt;&gt;0),ROUND(ROUND($I297,3)*Cenas!$B$50*Cenas!L$55,2),0),"")</f>
        <v/>
      </c>
      <c r="V297" s="124" t="str">
        <f>IF($AO297,IF(AND($I297&lt;&gt;"",$I297&lt;&gt;0),ROUND(ROUND($I297,3)*Cenas!$B$50*Cenas!M$55,2),0),"")</f>
        <v/>
      </c>
      <c r="W297" s="124" t="str">
        <f>IF($AO297,IF(AND($I297&lt;&gt;"",$I297&lt;&gt;0),ROUND(ROUND($I297,3)*Cenas!$B$50*Cenas!N$55,2),0),"")</f>
        <v/>
      </c>
      <c r="X297" s="124" t="str">
        <f>IF($AO297,IF(AND($I297&lt;&gt;"",$I297&lt;&gt;0),ROUND(ROUND($I297,3)*Cenas!$B$50*Cenas!O$55,2),0),"")</f>
        <v/>
      </c>
      <c r="Y297" s="124" t="str">
        <f>IF($AO297,IF(AND($I297&lt;&gt;"",$I297&lt;&gt;0),ROUND(ROUND($I297,3)*Cenas!$B$50*Cenas!P$55,2),0),"")</f>
        <v/>
      </c>
      <c r="Z297" s="124" t="str">
        <f>IF($AO297,IF(AND($I297&lt;&gt;"",$I297&lt;&gt;0),ROUND(ROUND($I297,3)*Cenas!$B$50*Cenas!Q$55,2),0),"")</f>
        <v/>
      </c>
      <c r="AA297" s="124" t="str">
        <f>IF($AO297,IF(AND($I297&lt;&gt;"",$I297&lt;&gt;0),ROUND(ROUND($I297,3)*Cenas!$B$50*Cenas!R$55,2),0),"")</f>
        <v/>
      </c>
      <c r="AB297" s="124" t="str">
        <f>IF($AO297,IF(AND($I297&lt;&gt;"",$I297&lt;&gt;0),ROUND(ROUND($I297,3)*Cenas!$B$50*Cenas!S$55,2),0),"")</f>
        <v/>
      </c>
      <c r="AC297" s="124" t="str">
        <f>IF($AO297,IF(AND($I297&lt;&gt;"",$I297&lt;&gt;0),ROUND(ROUND($I297,3)*Cenas!$B$50*Cenas!T$55,2),0),"")</f>
        <v/>
      </c>
      <c r="AD297" s="124" t="str">
        <f>IF($AO297,IF(AND($I297&lt;&gt;"",$I297&lt;&gt;0),ROUND(ROUND($I297,3)*Cenas!$B$50*Cenas!U$55,2),0),"")</f>
        <v/>
      </c>
      <c r="AE297" s="124" t="str">
        <f>IF($AO297,IF(AND($I297&lt;&gt;"",$I297&lt;&gt;0),ROUND(ROUND($I297,3)*Cenas!$B$50*Cenas!V$55,2),0),"")</f>
        <v/>
      </c>
      <c r="AF297" s="147" t="str">
        <f>IF($AO297,IF(AND($I297&lt;&gt;"",$I297&lt;&gt;0),ROUND(ROUND($I297,3)*Cenas!$B$50*Cenas!W$55,2),0),"")</f>
        <v/>
      </c>
      <c r="AH297" t="b">
        <f t="shared" si="33"/>
        <v>1</v>
      </c>
      <c r="AI297" t="b">
        <f t="shared" si="34"/>
        <v>1</v>
      </c>
      <c r="AJ297" t="e">
        <f>OR(AND(AH297,AI297,#REF!&gt;=0.74*'Daļu izvēle'!J292),NOT(AL297))</f>
        <v>#REF!</v>
      </c>
      <c r="AK297" t="e">
        <f t="shared" si="35"/>
        <v>#REF!</v>
      </c>
      <c r="AL297" t="b">
        <f>AND($A297="x",NOT(ISBLANK('Daļu izvēle'!AI292)))</f>
        <v>0</v>
      </c>
      <c r="AM297" t="b">
        <f t="shared" si="31"/>
        <v>1</v>
      </c>
      <c r="AO297" s="56" t="b">
        <f>AND($A297="x",'Daļu izvēle'!AI292&lt;&gt;"",'Daļu izvēle'!AI292&lt;&gt;0)</f>
        <v>0</v>
      </c>
      <c r="AP297" s="56" t="b">
        <f t="shared" si="36"/>
        <v>0</v>
      </c>
      <c r="AQ297" s="56" t="b">
        <f t="shared" si="37"/>
        <v>1</v>
      </c>
    </row>
    <row r="298" spans="1:43" hidden="1" x14ac:dyDescent="0.3">
      <c r="A298" s="324" t="str">
        <f>SUBSTITUTE('Daļu izvēle'!A293,"0","")</f>
        <v/>
      </c>
      <c r="B298" s="365">
        <f>'Daļu izvēle'!B293</f>
        <v>285</v>
      </c>
      <c r="C298" s="365" t="str">
        <f>'Daļu izvēle'!C293</f>
        <v>Ziemeļlatgale</v>
      </c>
      <c r="D298" s="366" t="str">
        <f>'Daļu izvēle'!D293</f>
        <v>Rēzeknes</v>
      </c>
      <c r="E298" s="511">
        <f>'Daļu izvēle'!AI293</f>
        <v>0</v>
      </c>
      <c r="F298" s="511">
        <f>'Daļu izvēle'!AJ293</f>
        <v>0</v>
      </c>
      <c r="G298" s="131">
        <f>'Daļu izvēle'!AK293</f>
        <v>0</v>
      </c>
      <c r="H298" s="132">
        <f>'Daļu izvēle'!AL293</f>
        <v>0</v>
      </c>
      <c r="I298" s="343"/>
      <c r="J298" s="509">
        <f t="shared" si="32"/>
        <v>0</v>
      </c>
      <c r="K298" s="124" t="str">
        <f>IF($AO298,IF(AND($I298&lt;&gt;"",$I298&lt;&gt;0),ROUND(ROUND($I298,3)*Cenas!$B$50*Cenas!B$55,2),0),"")</f>
        <v/>
      </c>
      <c r="L298" s="124" t="str">
        <f>IF($AO298,IF(AND($I298&lt;&gt;"",$I298&lt;&gt;0),ROUND(ROUND($I298,3)*Cenas!$B$50*Cenas!C$55,2),0),"")</f>
        <v/>
      </c>
      <c r="M298" s="124" t="str">
        <f>IF($AO298,IF(AND($I298&lt;&gt;"",$I298&lt;&gt;0),ROUND(ROUND($I298,3)*Cenas!$B$50*Cenas!D$55,2),0),"")</f>
        <v/>
      </c>
      <c r="N298" s="124" t="str">
        <f>IF($AO298,IF(AND($I298&lt;&gt;"",$I298&lt;&gt;0),ROUND(ROUND($I298,3)*Cenas!$B$50*Cenas!E$55,2),0),"")</f>
        <v/>
      </c>
      <c r="O298" s="124" t="str">
        <f>IF($AO298,IF(AND($I298&lt;&gt;"",$I298&lt;&gt;0),ROUND(ROUND($I298,3)*Cenas!$B$50*Cenas!F$55,2),0),"")</f>
        <v/>
      </c>
      <c r="P298" s="124" t="str">
        <f>IF($AO298,IF(AND($I298&lt;&gt;"",$I298&lt;&gt;0),ROUND(ROUND($I298,3)*Cenas!$B$50*Cenas!G$55,2),0),"")</f>
        <v/>
      </c>
      <c r="Q298" s="124" t="str">
        <f>IF($AO298,IF(AND($I298&lt;&gt;"",$I298&lt;&gt;0),ROUND(ROUND($I298,3)*Cenas!$B$50*Cenas!H$55,2),0),"")</f>
        <v/>
      </c>
      <c r="R298" s="124" t="str">
        <f>IF($AO298,IF(AND($I298&lt;&gt;"",$I298&lt;&gt;0),ROUND(ROUND($I298,3)*Cenas!$B$50*Cenas!I$55,2),0),"")</f>
        <v/>
      </c>
      <c r="S298" s="124" t="str">
        <f>IF($AO298,IF(AND($I298&lt;&gt;"",$I298&lt;&gt;0),ROUND(ROUND($I298,3)*Cenas!$B$50*Cenas!J$55,2),0),"")</f>
        <v/>
      </c>
      <c r="T298" s="124" t="str">
        <f>IF($AO298,IF(AND($I298&lt;&gt;"",$I298&lt;&gt;0),ROUND(ROUND($I298,3)*Cenas!$B$50*Cenas!K$55,2),0),"")</f>
        <v/>
      </c>
      <c r="U298" s="124" t="str">
        <f>IF($AO298,IF(AND($I298&lt;&gt;"",$I298&lt;&gt;0),ROUND(ROUND($I298,3)*Cenas!$B$50*Cenas!L$55,2),0),"")</f>
        <v/>
      </c>
      <c r="V298" s="124" t="str">
        <f>IF($AO298,IF(AND($I298&lt;&gt;"",$I298&lt;&gt;0),ROUND(ROUND($I298,3)*Cenas!$B$50*Cenas!M$55,2),0),"")</f>
        <v/>
      </c>
      <c r="W298" s="124" t="str">
        <f>IF($AO298,IF(AND($I298&lt;&gt;"",$I298&lt;&gt;0),ROUND(ROUND($I298,3)*Cenas!$B$50*Cenas!N$55,2),0),"")</f>
        <v/>
      </c>
      <c r="X298" s="124" t="str">
        <f>IF($AO298,IF(AND($I298&lt;&gt;"",$I298&lt;&gt;0),ROUND(ROUND($I298,3)*Cenas!$B$50*Cenas!O$55,2),0),"")</f>
        <v/>
      </c>
      <c r="Y298" s="124" t="str">
        <f>IF($AO298,IF(AND($I298&lt;&gt;"",$I298&lt;&gt;0),ROUND(ROUND($I298,3)*Cenas!$B$50*Cenas!P$55,2),0),"")</f>
        <v/>
      </c>
      <c r="Z298" s="124" t="str">
        <f>IF($AO298,IF(AND($I298&lt;&gt;"",$I298&lt;&gt;0),ROUND(ROUND($I298,3)*Cenas!$B$50*Cenas!Q$55,2),0),"")</f>
        <v/>
      </c>
      <c r="AA298" s="124" t="str">
        <f>IF($AO298,IF(AND($I298&lt;&gt;"",$I298&lt;&gt;0),ROUND(ROUND($I298,3)*Cenas!$B$50*Cenas!R$55,2),0),"")</f>
        <v/>
      </c>
      <c r="AB298" s="124" t="str">
        <f>IF($AO298,IF(AND($I298&lt;&gt;"",$I298&lt;&gt;0),ROUND(ROUND($I298,3)*Cenas!$B$50*Cenas!S$55,2),0),"")</f>
        <v/>
      </c>
      <c r="AC298" s="124" t="str">
        <f>IF($AO298,IF(AND($I298&lt;&gt;"",$I298&lt;&gt;0),ROUND(ROUND($I298,3)*Cenas!$B$50*Cenas!T$55,2),0),"")</f>
        <v/>
      </c>
      <c r="AD298" s="124" t="str">
        <f>IF($AO298,IF(AND($I298&lt;&gt;"",$I298&lt;&gt;0),ROUND(ROUND($I298,3)*Cenas!$B$50*Cenas!U$55,2),0),"")</f>
        <v/>
      </c>
      <c r="AE298" s="124" t="str">
        <f>IF($AO298,IF(AND($I298&lt;&gt;"",$I298&lt;&gt;0),ROUND(ROUND($I298,3)*Cenas!$B$50*Cenas!V$55,2),0),"")</f>
        <v/>
      </c>
      <c r="AF298" s="147" t="str">
        <f>IF($AO298,IF(AND($I298&lt;&gt;"",$I298&lt;&gt;0),ROUND(ROUND($I298,3)*Cenas!$B$50*Cenas!W$55,2),0),"")</f>
        <v/>
      </c>
      <c r="AH298" t="b">
        <f t="shared" si="33"/>
        <v>1</v>
      </c>
      <c r="AI298" t="b">
        <f t="shared" si="34"/>
        <v>1</v>
      </c>
      <c r="AJ298" t="e">
        <f>OR(AND(AH298,AI298,#REF!&gt;=0.74*'Daļu izvēle'!J293),NOT(AL298))</f>
        <v>#REF!</v>
      </c>
      <c r="AK298" t="e">
        <f t="shared" si="35"/>
        <v>#REF!</v>
      </c>
      <c r="AL298" t="b">
        <f>AND($A298="x",NOT(ISBLANK('Daļu izvēle'!AI293)))</f>
        <v>0</v>
      </c>
      <c r="AM298" t="b">
        <f t="shared" si="31"/>
        <v>1</v>
      </c>
      <c r="AO298" s="56" t="b">
        <f>AND($A298="x",'Daļu izvēle'!AI293&lt;&gt;"",'Daļu izvēle'!AI293&lt;&gt;0)</f>
        <v>0</v>
      </c>
      <c r="AP298" s="56" t="b">
        <f t="shared" si="36"/>
        <v>0</v>
      </c>
      <c r="AQ298" s="56" t="b">
        <f t="shared" si="37"/>
        <v>1</v>
      </c>
    </row>
    <row r="299" spans="1:43" hidden="1" x14ac:dyDescent="0.3">
      <c r="A299" s="324" t="str">
        <f>SUBSTITUTE('Daļu izvēle'!A294,"0","")</f>
        <v/>
      </c>
      <c r="B299" s="365">
        <f>'Daļu izvēle'!B294</f>
        <v>286</v>
      </c>
      <c r="C299" s="365" t="str">
        <f>'Daļu izvēle'!C294</f>
        <v>Ziemeļlatgale</v>
      </c>
      <c r="D299" s="366" t="str">
        <f>'Daļu izvēle'!D294</f>
        <v>Kārsavas</v>
      </c>
      <c r="E299" s="511">
        <f>'Daļu izvēle'!AI294</f>
        <v>0</v>
      </c>
      <c r="F299" s="511">
        <f>'Daļu izvēle'!AJ294</f>
        <v>0</v>
      </c>
      <c r="G299" s="131">
        <f>'Daļu izvēle'!AK294</f>
        <v>0</v>
      </c>
      <c r="H299" s="132">
        <f>'Daļu izvēle'!AL294</f>
        <v>0</v>
      </c>
      <c r="I299" s="343"/>
      <c r="J299" s="509">
        <f t="shared" si="32"/>
        <v>0</v>
      </c>
      <c r="K299" s="124" t="str">
        <f>IF($AO299,IF(AND($I299&lt;&gt;"",$I299&lt;&gt;0),ROUND(ROUND($I299,3)*Cenas!$B$50*Cenas!B$55,2),0),"")</f>
        <v/>
      </c>
      <c r="L299" s="124" t="str">
        <f>IF($AO299,IF(AND($I299&lt;&gt;"",$I299&lt;&gt;0),ROUND(ROUND($I299,3)*Cenas!$B$50*Cenas!C$55,2),0),"")</f>
        <v/>
      </c>
      <c r="M299" s="124" t="str">
        <f>IF($AO299,IF(AND($I299&lt;&gt;"",$I299&lt;&gt;0),ROUND(ROUND($I299,3)*Cenas!$B$50*Cenas!D$55,2),0),"")</f>
        <v/>
      </c>
      <c r="N299" s="124" t="str">
        <f>IF($AO299,IF(AND($I299&lt;&gt;"",$I299&lt;&gt;0),ROUND(ROUND($I299,3)*Cenas!$B$50*Cenas!E$55,2),0),"")</f>
        <v/>
      </c>
      <c r="O299" s="124" t="str">
        <f>IF($AO299,IF(AND($I299&lt;&gt;"",$I299&lt;&gt;0),ROUND(ROUND($I299,3)*Cenas!$B$50*Cenas!F$55,2),0),"")</f>
        <v/>
      </c>
      <c r="P299" s="124" t="str">
        <f>IF($AO299,IF(AND($I299&lt;&gt;"",$I299&lt;&gt;0),ROUND(ROUND($I299,3)*Cenas!$B$50*Cenas!G$55,2),0),"")</f>
        <v/>
      </c>
      <c r="Q299" s="124" t="str">
        <f>IF($AO299,IF(AND($I299&lt;&gt;"",$I299&lt;&gt;0),ROUND(ROUND($I299,3)*Cenas!$B$50*Cenas!H$55,2),0),"")</f>
        <v/>
      </c>
      <c r="R299" s="124" t="str">
        <f>IF($AO299,IF(AND($I299&lt;&gt;"",$I299&lt;&gt;0),ROUND(ROUND($I299,3)*Cenas!$B$50*Cenas!I$55,2),0),"")</f>
        <v/>
      </c>
      <c r="S299" s="124" t="str">
        <f>IF($AO299,IF(AND($I299&lt;&gt;"",$I299&lt;&gt;0),ROUND(ROUND($I299,3)*Cenas!$B$50*Cenas!J$55,2),0),"")</f>
        <v/>
      </c>
      <c r="T299" s="124" t="str">
        <f>IF($AO299,IF(AND($I299&lt;&gt;"",$I299&lt;&gt;0),ROUND(ROUND($I299,3)*Cenas!$B$50*Cenas!K$55,2),0),"")</f>
        <v/>
      </c>
      <c r="U299" s="124" t="str">
        <f>IF($AO299,IF(AND($I299&lt;&gt;"",$I299&lt;&gt;0),ROUND(ROUND($I299,3)*Cenas!$B$50*Cenas!L$55,2),0),"")</f>
        <v/>
      </c>
      <c r="V299" s="124" t="str">
        <f>IF($AO299,IF(AND($I299&lt;&gt;"",$I299&lt;&gt;0),ROUND(ROUND($I299,3)*Cenas!$B$50*Cenas!M$55,2),0),"")</f>
        <v/>
      </c>
      <c r="W299" s="124" t="str">
        <f>IF($AO299,IF(AND($I299&lt;&gt;"",$I299&lt;&gt;0),ROUND(ROUND($I299,3)*Cenas!$B$50*Cenas!N$55,2),0),"")</f>
        <v/>
      </c>
      <c r="X299" s="124" t="str">
        <f>IF($AO299,IF(AND($I299&lt;&gt;"",$I299&lt;&gt;0),ROUND(ROUND($I299,3)*Cenas!$B$50*Cenas!O$55,2),0),"")</f>
        <v/>
      </c>
      <c r="Y299" s="124" t="str">
        <f>IF($AO299,IF(AND($I299&lt;&gt;"",$I299&lt;&gt;0),ROUND(ROUND($I299,3)*Cenas!$B$50*Cenas!P$55,2),0),"")</f>
        <v/>
      </c>
      <c r="Z299" s="124" t="str">
        <f>IF($AO299,IF(AND($I299&lt;&gt;"",$I299&lt;&gt;0),ROUND(ROUND($I299,3)*Cenas!$B$50*Cenas!Q$55,2),0),"")</f>
        <v/>
      </c>
      <c r="AA299" s="124" t="str">
        <f>IF($AO299,IF(AND($I299&lt;&gt;"",$I299&lt;&gt;0),ROUND(ROUND($I299,3)*Cenas!$B$50*Cenas!R$55,2),0),"")</f>
        <v/>
      </c>
      <c r="AB299" s="124" t="str">
        <f>IF($AO299,IF(AND($I299&lt;&gt;"",$I299&lt;&gt;0),ROUND(ROUND($I299,3)*Cenas!$B$50*Cenas!S$55,2),0),"")</f>
        <v/>
      </c>
      <c r="AC299" s="124" t="str">
        <f>IF($AO299,IF(AND($I299&lt;&gt;"",$I299&lt;&gt;0),ROUND(ROUND($I299,3)*Cenas!$B$50*Cenas!T$55,2),0),"")</f>
        <v/>
      </c>
      <c r="AD299" s="124" t="str">
        <f>IF($AO299,IF(AND($I299&lt;&gt;"",$I299&lt;&gt;0),ROUND(ROUND($I299,3)*Cenas!$B$50*Cenas!U$55,2),0),"")</f>
        <v/>
      </c>
      <c r="AE299" s="124" t="str">
        <f>IF($AO299,IF(AND($I299&lt;&gt;"",$I299&lt;&gt;0),ROUND(ROUND($I299,3)*Cenas!$B$50*Cenas!V$55,2),0),"")</f>
        <v/>
      </c>
      <c r="AF299" s="147" t="str">
        <f>IF($AO299,IF(AND($I299&lt;&gt;"",$I299&lt;&gt;0),ROUND(ROUND($I299,3)*Cenas!$B$50*Cenas!W$55,2),0),"")</f>
        <v/>
      </c>
      <c r="AH299" t="b">
        <f t="shared" si="33"/>
        <v>1</v>
      </c>
      <c r="AI299" t="b">
        <f t="shared" si="34"/>
        <v>1</v>
      </c>
      <c r="AJ299" t="e">
        <f>OR(AND(AH299,AI299,#REF!&gt;=0.74*'Daļu izvēle'!J294),NOT(AL299))</f>
        <v>#REF!</v>
      </c>
      <c r="AK299" t="e">
        <f t="shared" si="35"/>
        <v>#REF!</v>
      </c>
      <c r="AL299" t="b">
        <f>AND($A299="x",NOT(ISBLANK('Daļu izvēle'!AI294)))</f>
        <v>0</v>
      </c>
      <c r="AM299" t="b">
        <f t="shared" si="31"/>
        <v>1</v>
      </c>
      <c r="AO299" s="56" t="b">
        <f>AND($A299="x",'Daļu izvēle'!AI294&lt;&gt;"",'Daļu izvēle'!AI294&lt;&gt;0)</f>
        <v>0</v>
      </c>
      <c r="AP299" s="56" t="b">
        <f t="shared" si="36"/>
        <v>0</v>
      </c>
      <c r="AQ299" s="56" t="b">
        <f t="shared" si="37"/>
        <v>1</v>
      </c>
    </row>
    <row r="300" spans="1:43" hidden="1" x14ac:dyDescent="0.3">
      <c r="A300" s="324" t="str">
        <f>SUBSTITUTE('Daļu izvēle'!A295,"0","")</f>
        <v/>
      </c>
      <c r="B300" s="365">
        <f>'Daļu izvēle'!B295</f>
        <v>287</v>
      </c>
      <c r="C300" s="365" t="str">
        <f>'Daļu izvēle'!C295</f>
        <v>Ziemeļlatgale</v>
      </c>
      <c r="D300" s="366" t="str">
        <f>'Daļu izvēle'!D295</f>
        <v>Kārsavas</v>
      </c>
      <c r="E300" s="511">
        <f>'Daļu izvēle'!AI295</f>
        <v>0</v>
      </c>
      <c r="F300" s="511">
        <f>'Daļu izvēle'!AJ295</f>
        <v>0</v>
      </c>
      <c r="G300" s="131">
        <f>'Daļu izvēle'!AK295</f>
        <v>0</v>
      </c>
      <c r="H300" s="132">
        <f>'Daļu izvēle'!AL295</f>
        <v>0</v>
      </c>
      <c r="I300" s="343"/>
      <c r="J300" s="509">
        <f t="shared" si="32"/>
        <v>0</v>
      </c>
      <c r="K300" s="124" t="str">
        <f>IF($AO300,IF(AND($I300&lt;&gt;"",$I300&lt;&gt;0),ROUND(ROUND($I300,3)*Cenas!$B$50*Cenas!B$55,2),0),"")</f>
        <v/>
      </c>
      <c r="L300" s="124" t="str">
        <f>IF($AO300,IF(AND($I300&lt;&gt;"",$I300&lt;&gt;0),ROUND(ROUND($I300,3)*Cenas!$B$50*Cenas!C$55,2),0),"")</f>
        <v/>
      </c>
      <c r="M300" s="124" t="str">
        <f>IF($AO300,IF(AND($I300&lt;&gt;"",$I300&lt;&gt;0),ROUND(ROUND($I300,3)*Cenas!$B$50*Cenas!D$55,2),0),"")</f>
        <v/>
      </c>
      <c r="N300" s="124" t="str">
        <f>IF($AO300,IF(AND($I300&lt;&gt;"",$I300&lt;&gt;0),ROUND(ROUND($I300,3)*Cenas!$B$50*Cenas!E$55,2),0),"")</f>
        <v/>
      </c>
      <c r="O300" s="124" t="str">
        <f>IF($AO300,IF(AND($I300&lt;&gt;"",$I300&lt;&gt;0),ROUND(ROUND($I300,3)*Cenas!$B$50*Cenas!F$55,2),0),"")</f>
        <v/>
      </c>
      <c r="P300" s="124" t="str">
        <f>IF($AO300,IF(AND($I300&lt;&gt;"",$I300&lt;&gt;0),ROUND(ROUND($I300,3)*Cenas!$B$50*Cenas!G$55,2),0),"")</f>
        <v/>
      </c>
      <c r="Q300" s="124" t="str">
        <f>IF($AO300,IF(AND($I300&lt;&gt;"",$I300&lt;&gt;0),ROUND(ROUND($I300,3)*Cenas!$B$50*Cenas!H$55,2),0),"")</f>
        <v/>
      </c>
      <c r="R300" s="124" t="str">
        <f>IF($AO300,IF(AND($I300&lt;&gt;"",$I300&lt;&gt;0),ROUND(ROUND($I300,3)*Cenas!$B$50*Cenas!I$55,2),0),"")</f>
        <v/>
      </c>
      <c r="S300" s="124" t="str">
        <f>IF($AO300,IF(AND($I300&lt;&gt;"",$I300&lt;&gt;0),ROUND(ROUND($I300,3)*Cenas!$B$50*Cenas!J$55,2),0),"")</f>
        <v/>
      </c>
      <c r="T300" s="124" t="str">
        <f>IF($AO300,IF(AND($I300&lt;&gt;"",$I300&lt;&gt;0),ROUND(ROUND($I300,3)*Cenas!$B$50*Cenas!K$55,2),0),"")</f>
        <v/>
      </c>
      <c r="U300" s="124" t="str">
        <f>IF($AO300,IF(AND($I300&lt;&gt;"",$I300&lt;&gt;0),ROUND(ROUND($I300,3)*Cenas!$B$50*Cenas!L$55,2),0),"")</f>
        <v/>
      </c>
      <c r="V300" s="124" t="str">
        <f>IF($AO300,IF(AND($I300&lt;&gt;"",$I300&lt;&gt;0),ROUND(ROUND($I300,3)*Cenas!$B$50*Cenas!M$55,2),0),"")</f>
        <v/>
      </c>
      <c r="W300" s="124" t="str">
        <f>IF($AO300,IF(AND($I300&lt;&gt;"",$I300&lt;&gt;0),ROUND(ROUND($I300,3)*Cenas!$B$50*Cenas!N$55,2),0),"")</f>
        <v/>
      </c>
      <c r="X300" s="124" t="str">
        <f>IF($AO300,IF(AND($I300&lt;&gt;"",$I300&lt;&gt;0),ROUND(ROUND($I300,3)*Cenas!$B$50*Cenas!O$55,2),0),"")</f>
        <v/>
      </c>
      <c r="Y300" s="124" t="str">
        <f>IF($AO300,IF(AND($I300&lt;&gt;"",$I300&lt;&gt;0),ROUND(ROUND($I300,3)*Cenas!$B$50*Cenas!P$55,2),0),"")</f>
        <v/>
      </c>
      <c r="Z300" s="124" t="str">
        <f>IF($AO300,IF(AND($I300&lt;&gt;"",$I300&lt;&gt;0),ROUND(ROUND($I300,3)*Cenas!$B$50*Cenas!Q$55,2),0),"")</f>
        <v/>
      </c>
      <c r="AA300" s="124" t="str">
        <f>IF($AO300,IF(AND($I300&lt;&gt;"",$I300&lt;&gt;0),ROUND(ROUND($I300,3)*Cenas!$B$50*Cenas!R$55,2),0),"")</f>
        <v/>
      </c>
      <c r="AB300" s="124" t="str">
        <f>IF($AO300,IF(AND($I300&lt;&gt;"",$I300&lt;&gt;0),ROUND(ROUND($I300,3)*Cenas!$B$50*Cenas!S$55,2),0),"")</f>
        <v/>
      </c>
      <c r="AC300" s="124" t="str">
        <f>IF($AO300,IF(AND($I300&lt;&gt;"",$I300&lt;&gt;0),ROUND(ROUND($I300,3)*Cenas!$B$50*Cenas!T$55,2),0),"")</f>
        <v/>
      </c>
      <c r="AD300" s="124" t="str">
        <f>IF($AO300,IF(AND($I300&lt;&gt;"",$I300&lt;&gt;0),ROUND(ROUND($I300,3)*Cenas!$B$50*Cenas!U$55,2),0),"")</f>
        <v/>
      </c>
      <c r="AE300" s="124" t="str">
        <f>IF($AO300,IF(AND($I300&lt;&gt;"",$I300&lt;&gt;0),ROUND(ROUND($I300,3)*Cenas!$B$50*Cenas!V$55,2),0),"")</f>
        <v/>
      </c>
      <c r="AF300" s="147" t="str">
        <f>IF($AO300,IF(AND($I300&lt;&gt;"",$I300&lt;&gt;0),ROUND(ROUND($I300,3)*Cenas!$B$50*Cenas!W$55,2),0),"")</f>
        <v/>
      </c>
      <c r="AH300" t="b">
        <f t="shared" si="33"/>
        <v>1</v>
      </c>
      <c r="AI300" t="b">
        <f t="shared" si="34"/>
        <v>1</v>
      </c>
      <c r="AJ300" t="e">
        <f>OR(AND(AH300,AI300,#REF!&gt;=0.74*'Daļu izvēle'!J295),NOT(AL300))</f>
        <v>#REF!</v>
      </c>
      <c r="AK300" t="e">
        <f t="shared" si="35"/>
        <v>#REF!</v>
      </c>
      <c r="AL300" t="b">
        <f>AND($A300="x",NOT(ISBLANK('Daļu izvēle'!AI295)))</f>
        <v>0</v>
      </c>
      <c r="AM300" t="b">
        <f t="shared" si="31"/>
        <v>1</v>
      </c>
      <c r="AO300" s="56" t="b">
        <f>AND($A300="x",'Daļu izvēle'!AI295&lt;&gt;"",'Daļu izvēle'!AI295&lt;&gt;0)</f>
        <v>0</v>
      </c>
      <c r="AP300" s="56" t="b">
        <f t="shared" si="36"/>
        <v>0</v>
      </c>
      <c r="AQ300" s="56" t="b">
        <f t="shared" si="37"/>
        <v>1</v>
      </c>
    </row>
    <row r="301" spans="1:43" hidden="1" x14ac:dyDescent="0.3">
      <c r="A301" s="324" t="str">
        <f>SUBSTITUTE('Daļu izvēle'!A296,"0","")</f>
        <v/>
      </c>
      <c r="B301" s="365">
        <f>'Daļu izvēle'!B296</f>
        <v>288</v>
      </c>
      <c r="C301" s="365" t="str">
        <f>'Daļu izvēle'!C296</f>
        <v>Ziemeļlatgale</v>
      </c>
      <c r="D301" s="366" t="str">
        <f>'Daļu izvēle'!D296</f>
        <v>Kārsavas</v>
      </c>
      <c r="E301" s="511">
        <f>'Daļu izvēle'!AI296</f>
        <v>0</v>
      </c>
      <c r="F301" s="511">
        <f>'Daļu izvēle'!AJ296</f>
        <v>0</v>
      </c>
      <c r="G301" s="131">
        <f>'Daļu izvēle'!AK296</f>
        <v>0</v>
      </c>
      <c r="H301" s="132">
        <f>'Daļu izvēle'!AL296</f>
        <v>0</v>
      </c>
      <c r="I301" s="343"/>
      <c r="J301" s="509">
        <f t="shared" si="32"/>
        <v>0</v>
      </c>
      <c r="K301" s="124" t="str">
        <f>IF($AO301,IF(AND($I301&lt;&gt;"",$I301&lt;&gt;0),ROUND(ROUND($I301,3)*Cenas!$B$50*Cenas!B$55,2),0),"")</f>
        <v/>
      </c>
      <c r="L301" s="124" t="str">
        <f>IF($AO301,IF(AND($I301&lt;&gt;"",$I301&lt;&gt;0),ROUND(ROUND($I301,3)*Cenas!$B$50*Cenas!C$55,2),0),"")</f>
        <v/>
      </c>
      <c r="M301" s="124" t="str">
        <f>IF($AO301,IF(AND($I301&lt;&gt;"",$I301&lt;&gt;0),ROUND(ROUND($I301,3)*Cenas!$B$50*Cenas!D$55,2),0),"")</f>
        <v/>
      </c>
      <c r="N301" s="124" t="str">
        <f>IF($AO301,IF(AND($I301&lt;&gt;"",$I301&lt;&gt;0),ROUND(ROUND($I301,3)*Cenas!$B$50*Cenas!E$55,2),0),"")</f>
        <v/>
      </c>
      <c r="O301" s="124" t="str">
        <f>IF($AO301,IF(AND($I301&lt;&gt;"",$I301&lt;&gt;0),ROUND(ROUND($I301,3)*Cenas!$B$50*Cenas!F$55,2),0),"")</f>
        <v/>
      </c>
      <c r="P301" s="124" t="str">
        <f>IF($AO301,IF(AND($I301&lt;&gt;"",$I301&lt;&gt;0),ROUND(ROUND($I301,3)*Cenas!$B$50*Cenas!G$55,2),0),"")</f>
        <v/>
      </c>
      <c r="Q301" s="124" t="str">
        <f>IF($AO301,IF(AND($I301&lt;&gt;"",$I301&lt;&gt;0),ROUND(ROUND($I301,3)*Cenas!$B$50*Cenas!H$55,2),0),"")</f>
        <v/>
      </c>
      <c r="R301" s="124" t="str">
        <f>IF($AO301,IF(AND($I301&lt;&gt;"",$I301&lt;&gt;0),ROUND(ROUND($I301,3)*Cenas!$B$50*Cenas!I$55,2),0),"")</f>
        <v/>
      </c>
      <c r="S301" s="124" t="str">
        <f>IF($AO301,IF(AND($I301&lt;&gt;"",$I301&lt;&gt;0),ROUND(ROUND($I301,3)*Cenas!$B$50*Cenas!J$55,2),0),"")</f>
        <v/>
      </c>
      <c r="T301" s="124" t="str">
        <f>IF($AO301,IF(AND($I301&lt;&gt;"",$I301&lt;&gt;0),ROUND(ROUND($I301,3)*Cenas!$B$50*Cenas!K$55,2),0),"")</f>
        <v/>
      </c>
      <c r="U301" s="124" t="str">
        <f>IF($AO301,IF(AND($I301&lt;&gt;"",$I301&lt;&gt;0),ROUND(ROUND($I301,3)*Cenas!$B$50*Cenas!L$55,2),0),"")</f>
        <v/>
      </c>
      <c r="V301" s="124" t="str">
        <f>IF($AO301,IF(AND($I301&lt;&gt;"",$I301&lt;&gt;0),ROUND(ROUND($I301,3)*Cenas!$B$50*Cenas!M$55,2),0),"")</f>
        <v/>
      </c>
      <c r="W301" s="124" t="str">
        <f>IF($AO301,IF(AND($I301&lt;&gt;"",$I301&lt;&gt;0),ROUND(ROUND($I301,3)*Cenas!$B$50*Cenas!N$55,2),0),"")</f>
        <v/>
      </c>
      <c r="X301" s="124" t="str">
        <f>IF($AO301,IF(AND($I301&lt;&gt;"",$I301&lt;&gt;0),ROUND(ROUND($I301,3)*Cenas!$B$50*Cenas!O$55,2),0),"")</f>
        <v/>
      </c>
      <c r="Y301" s="124" t="str">
        <f>IF($AO301,IF(AND($I301&lt;&gt;"",$I301&lt;&gt;0),ROUND(ROUND($I301,3)*Cenas!$B$50*Cenas!P$55,2),0),"")</f>
        <v/>
      </c>
      <c r="Z301" s="124" t="str">
        <f>IF($AO301,IF(AND($I301&lt;&gt;"",$I301&lt;&gt;0),ROUND(ROUND($I301,3)*Cenas!$B$50*Cenas!Q$55,2),0),"")</f>
        <v/>
      </c>
      <c r="AA301" s="124" t="str">
        <f>IF($AO301,IF(AND($I301&lt;&gt;"",$I301&lt;&gt;0),ROUND(ROUND($I301,3)*Cenas!$B$50*Cenas!R$55,2),0),"")</f>
        <v/>
      </c>
      <c r="AB301" s="124" t="str">
        <f>IF($AO301,IF(AND($I301&lt;&gt;"",$I301&lt;&gt;0),ROUND(ROUND($I301,3)*Cenas!$B$50*Cenas!S$55,2),0),"")</f>
        <v/>
      </c>
      <c r="AC301" s="124" t="str">
        <f>IF($AO301,IF(AND($I301&lt;&gt;"",$I301&lt;&gt;0),ROUND(ROUND($I301,3)*Cenas!$B$50*Cenas!T$55,2),0),"")</f>
        <v/>
      </c>
      <c r="AD301" s="124" t="str">
        <f>IF($AO301,IF(AND($I301&lt;&gt;"",$I301&lt;&gt;0),ROUND(ROUND($I301,3)*Cenas!$B$50*Cenas!U$55,2),0),"")</f>
        <v/>
      </c>
      <c r="AE301" s="124" t="str">
        <f>IF($AO301,IF(AND($I301&lt;&gt;"",$I301&lt;&gt;0),ROUND(ROUND($I301,3)*Cenas!$B$50*Cenas!V$55,2),0),"")</f>
        <v/>
      </c>
      <c r="AF301" s="147" t="str">
        <f>IF($AO301,IF(AND($I301&lt;&gt;"",$I301&lt;&gt;0),ROUND(ROUND($I301,3)*Cenas!$B$50*Cenas!W$55,2),0),"")</f>
        <v/>
      </c>
      <c r="AH301" t="b">
        <f t="shared" si="33"/>
        <v>1</v>
      </c>
      <c r="AI301" t="b">
        <f t="shared" si="34"/>
        <v>1</v>
      </c>
      <c r="AJ301" t="e">
        <f>OR(AND(AH301,AI301,#REF!&gt;=0.74*'Daļu izvēle'!J296),NOT(AL301))</f>
        <v>#REF!</v>
      </c>
      <c r="AK301" t="e">
        <f t="shared" si="35"/>
        <v>#REF!</v>
      </c>
      <c r="AL301" t="b">
        <f>AND($A301="x",NOT(ISBLANK('Daļu izvēle'!AI296)))</f>
        <v>0</v>
      </c>
      <c r="AM301" t="b">
        <f t="shared" si="31"/>
        <v>1</v>
      </c>
      <c r="AO301" s="56" t="b">
        <f>AND($A301="x",'Daļu izvēle'!AI296&lt;&gt;"",'Daļu izvēle'!AI296&lt;&gt;0)</f>
        <v>0</v>
      </c>
      <c r="AP301" s="56" t="b">
        <f t="shared" si="36"/>
        <v>0</v>
      </c>
      <c r="AQ301" s="56" t="b">
        <f t="shared" si="37"/>
        <v>1</v>
      </c>
    </row>
    <row r="302" spans="1:43" hidden="1" x14ac:dyDescent="0.3">
      <c r="A302" s="324" t="str">
        <f>SUBSTITUTE('Daļu izvēle'!A297,"0","")</f>
        <v/>
      </c>
      <c r="B302" s="365">
        <f>'Daļu izvēle'!B297</f>
        <v>289</v>
      </c>
      <c r="C302" s="365" t="str">
        <f>'Daļu izvēle'!C297</f>
        <v>Ziemeļlatgale</v>
      </c>
      <c r="D302" s="366" t="str">
        <f>'Daļu izvēle'!D297</f>
        <v>Kārsavas</v>
      </c>
      <c r="E302" s="511">
        <f>'Daļu izvēle'!AI297</f>
        <v>0</v>
      </c>
      <c r="F302" s="511">
        <f>'Daļu izvēle'!AJ297</f>
        <v>0</v>
      </c>
      <c r="G302" s="131">
        <f>'Daļu izvēle'!AK297</f>
        <v>0</v>
      </c>
      <c r="H302" s="132">
        <f>'Daļu izvēle'!AL297</f>
        <v>0</v>
      </c>
      <c r="I302" s="343"/>
      <c r="J302" s="509">
        <f t="shared" si="32"/>
        <v>0</v>
      </c>
      <c r="K302" s="124" t="str">
        <f>IF($AO302,IF(AND($I302&lt;&gt;"",$I302&lt;&gt;0),ROUND(ROUND($I302,3)*Cenas!$B$50*Cenas!B$55,2),0),"")</f>
        <v/>
      </c>
      <c r="L302" s="124" t="str">
        <f>IF($AO302,IF(AND($I302&lt;&gt;"",$I302&lt;&gt;0),ROUND(ROUND($I302,3)*Cenas!$B$50*Cenas!C$55,2),0),"")</f>
        <v/>
      </c>
      <c r="M302" s="124" t="str">
        <f>IF($AO302,IF(AND($I302&lt;&gt;"",$I302&lt;&gt;0),ROUND(ROUND($I302,3)*Cenas!$B$50*Cenas!D$55,2),0),"")</f>
        <v/>
      </c>
      <c r="N302" s="124" t="str">
        <f>IF($AO302,IF(AND($I302&lt;&gt;"",$I302&lt;&gt;0),ROUND(ROUND($I302,3)*Cenas!$B$50*Cenas!E$55,2),0),"")</f>
        <v/>
      </c>
      <c r="O302" s="124" t="str">
        <f>IF($AO302,IF(AND($I302&lt;&gt;"",$I302&lt;&gt;0),ROUND(ROUND($I302,3)*Cenas!$B$50*Cenas!F$55,2),0),"")</f>
        <v/>
      </c>
      <c r="P302" s="124" t="str">
        <f>IF($AO302,IF(AND($I302&lt;&gt;"",$I302&lt;&gt;0),ROUND(ROUND($I302,3)*Cenas!$B$50*Cenas!G$55,2),0),"")</f>
        <v/>
      </c>
      <c r="Q302" s="124" t="str">
        <f>IF($AO302,IF(AND($I302&lt;&gt;"",$I302&lt;&gt;0),ROUND(ROUND($I302,3)*Cenas!$B$50*Cenas!H$55,2),0),"")</f>
        <v/>
      </c>
      <c r="R302" s="124" t="str">
        <f>IF($AO302,IF(AND($I302&lt;&gt;"",$I302&lt;&gt;0),ROUND(ROUND($I302,3)*Cenas!$B$50*Cenas!I$55,2),0),"")</f>
        <v/>
      </c>
      <c r="S302" s="124" t="str">
        <f>IF($AO302,IF(AND($I302&lt;&gt;"",$I302&lt;&gt;0),ROUND(ROUND($I302,3)*Cenas!$B$50*Cenas!J$55,2),0),"")</f>
        <v/>
      </c>
      <c r="T302" s="124" t="str">
        <f>IF($AO302,IF(AND($I302&lt;&gt;"",$I302&lt;&gt;0),ROUND(ROUND($I302,3)*Cenas!$B$50*Cenas!K$55,2),0),"")</f>
        <v/>
      </c>
      <c r="U302" s="124" t="str">
        <f>IF($AO302,IF(AND($I302&lt;&gt;"",$I302&lt;&gt;0),ROUND(ROUND($I302,3)*Cenas!$B$50*Cenas!L$55,2),0),"")</f>
        <v/>
      </c>
      <c r="V302" s="124" t="str">
        <f>IF($AO302,IF(AND($I302&lt;&gt;"",$I302&lt;&gt;0),ROUND(ROUND($I302,3)*Cenas!$B$50*Cenas!M$55,2),0),"")</f>
        <v/>
      </c>
      <c r="W302" s="124" t="str">
        <f>IF($AO302,IF(AND($I302&lt;&gt;"",$I302&lt;&gt;0),ROUND(ROUND($I302,3)*Cenas!$B$50*Cenas!N$55,2),0),"")</f>
        <v/>
      </c>
      <c r="X302" s="124" t="str">
        <f>IF($AO302,IF(AND($I302&lt;&gt;"",$I302&lt;&gt;0),ROUND(ROUND($I302,3)*Cenas!$B$50*Cenas!O$55,2),0),"")</f>
        <v/>
      </c>
      <c r="Y302" s="124" t="str">
        <f>IF($AO302,IF(AND($I302&lt;&gt;"",$I302&lt;&gt;0),ROUND(ROUND($I302,3)*Cenas!$B$50*Cenas!P$55,2),0),"")</f>
        <v/>
      </c>
      <c r="Z302" s="124" t="str">
        <f>IF($AO302,IF(AND($I302&lt;&gt;"",$I302&lt;&gt;0),ROUND(ROUND($I302,3)*Cenas!$B$50*Cenas!Q$55,2),0),"")</f>
        <v/>
      </c>
      <c r="AA302" s="124" t="str">
        <f>IF($AO302,IF(AND($I302&lt;&gt;"",$I302&lt;&gt;0),ROUND(ROUND($I302,3)*Cenas!$B$50*Cenas!R$55,2),0),"")</f>
        <v/>
      </c>
      <c r="AB302" s="124" t="str">
        <f>IF($AO302,IF(AND($I302&lt;&gt;"",$I302&lt;&gt;0),ROUND(ROUND($I302,3)*Cenas!$B$50*Cenas!S$55,2),0),"")</f>
        <v/>
      </c>
      <c r="AC302" s="124" t="str">
        <f>IF($AO302,IF(AND($I302&lt;&gt;"",$I302&lt;&gt;0),ROUND(ROUND($I302,3)*Cenas!$B$50*Cenas!T$55,2),0),"")</f>
        <v/>
      </c>
      <c r="AD302" s="124" t="str">
        <f>IF($AO302,IF(AND($I302&lt;&gt;"",$I302&lt;&gt;0),ROUND(ROUND($I302,3)*Cenas!$B$50*Cenas!U$55,2),0),"")</f>
        <v/>
      </c>
      <c r="AE302" s="124" t="str">
        <f>IF($AO302,IF(AND($I302&lt;&gt;"",$I302&lt;&gt;0),ROUND(ROUND($I302,3)*Cenas!$B$50*Cenas!V$55,2),0),"")</f>
        <v/>
      </c>
      <c r="AF302" s="147" t="str">
        <f>IF($AO302,IF(AND($I302&lt;&gt;"",$I302&lt;&gt;0),ROUND(ROUND($I302,3)*Cenas!$B$50*Cenas!W$55,2),0),"")</f>
        <v/>
      </c>
      <c r="AH302" t="b">
        <f t="shared" si="33"/>
        <v>1</v>
      </c>
      <c r="AI302" t="b">
        <f t="shared" si="34"/>
        <v>1</v>
      </c>
      <c r="AJ302" t="e">
        <f>OR(AND(AH302,AI302,#REF!&gt;=0.74*'Daļu izvēle'!J297),NOT(AL302))</f>
        <v>#REF!</v>
      </c>
      <c r="AK302" t="e">
        <f t="shared" si="35"/>
        <v>#REF!</v>
      </c>
      <c r="AL302" t="b">
        <f>AND($A302="x",NOT(ISBLANK('Daļu izvēle'!AI297)))</f>
        <v>0</v>
      </c>
      <c r="AM302" t="b">
        <f t="shared" si="31"/>
        <v>1</v>
      </c>
      <c r="AO302" s="56" t="b">
        <f>AND($A302="x",'Daļu izvēle'!AI297&lt;&gt;"",'Daļu izvēle'!AI297&lt;&gt;0)</f>
        <v>0</v>
      </c>
      <c r="AP302" s="56" t="b">
        <f t="shared" si="36"/>
        <v>0</v>
      </c>
      <c r="AQ302" s="56" t="b">
        <f t="shared" si="37"/>
        <v>1</v>
      </c>
    </row>
    <row r="303" spans="1:43" hidden="1" x14ac:dyDescent="0.3">
      <c r="A303" s="324" t="str">
        <f>SUBSTITUTE('Daļu izvēle'!A298,"0","")</f>
        <v/>
      </c>
      <c r="B303" s="365">
        <f>'Daļu izvēle'!B298</f>
        <v>290</v>
      </c>
      <c r="C303" s="365" t="str">
        <f>'Daļu izvēle'!C298</f>
        <v>Ziemeļlatgale</v>
      </c>
      <c r="D303" s="366" t="str">
        <f>'Daļu izvēle'!D298</f>
        <v>Kārsavas</v>
      </c>
      <c r="E303" s="511">
        <f>'Daļu izvēle'!AI298</f>
        <v>50</v>
      </c>
      <c r="F303" s="511">
        <f>'Daļu izvēle'!AJ298</f>
        <v>0</v>
      </c>
      <c r="G303" s="131">
        <f>'Daļu izvēle'!AK298</f>
        <v>0</v>
      </c>
      <c r="H303" s="132">
        <f>'Daļu izvēle'!AL298</f>
        <v>0</v>
      </c>
      <c r="I303" s="343"/>
      <c r="J303" s="509">
        <f t="shared" si="32"/>
        <v>0</v>
      </c>
      <c r="K303" s="124" t="str">
        <f>IF($AO303,IF(AND($I303&lt;&gt;"",$I303&lt;&gt;0),ROUND(ROUND($I303,3)*Cenas!$B$50*Cenas!B$55,2),0),"")</f>
        <v/>
      </c>
      <c r="L303" s="124" t="str">
        <f>IF($AO303,IF(AND($I303&lt;&gt;"",$I303&lt;&gt;0),ROUND(ROUND($I303,3)*Cenas!$B$50*Cenas!C$55,2),0),"")</f>
        <v/>
      </c>
      <c r="M303" s="124" t="str">
        <f>IF($AO303,IF(AND($I303&lt;&gt;"",$I303&lt;&gt;0),ROUND(ROUND($I303,3)*Cenas!$B$50*Cenas!D$55,2),0),"")</f>
        <v/>
      </c>
      <c r="N303" s="124" t="str">
        <f>IF($AO303,IF(AND($I303&lt;&gt;"",$I303&lt;&gt;0),ROUND(ROUND($I303,3)*Cenas!$B$50*Cenas!E$55,2),0),"")</f>
        <v/>
      </c>
      <c r="O303" s="124" t="str">
        <f>IF($AO303,IF(AND($I303&lt;&gt;"",$I303&lt;&gt;0),ROUND(ROUND($I303,3)*Cenas!$B$50*Cenas!F$55,2),0),"")</f>
        <v/>
      </c>
      <c r="P303" s="124" t="str">
        <f>IF($AO303,IF(AND($I303&lt;&gt;"",$I303&lt;&gt;0),ROUND(ROUND($I303,3)*Cenas!$B$50*Cenas!G$55,2),0),"")</f>
        <v/>
      </c>
      <c r="Q303" s="124" t="str">
        <f>IF($AO303,IF(AND($I303&lt;&gt;"",$I303&lt;&gt;0),ROUND(ROUND($I303,3)*Cenas!$B$50*Cenas!H$55,2),0),"")</f>
        <v/>
      </c>
      <c r="R303" s="124" t="str">
        <f>IF($AO303,IF(AND($I303&lt;&gt;"",$I303&lt;&gt;0),ROUND(ROUND($I303,3)*Cenas!$B$50*Cenas!I$55,2),0),"")</f>
        <v/>
      </c>
      <c r="S303" s="124" t="str">
        <f>IF($AO303,IF(AND($I303&lt;&gt;"",$I303&lt;&gt;0),ROUND(ROUND($I303,3)*Cenas!$B$50*Cenas!J$55,2),0),"")</f>
        <v/>
      </c>
      <c r="T303" s="124" t="str">
        <f>IF($AO303,IF(AND($I303&lt;&gt;"",$I303&lt;&gt;0),ROUND(ROUND($I303,3)*Cenas!$B$50*Cenas!K$55,2),0),"")</f>
        <v/>
      </c>
      <c r="U303" s="124" t="str">
        <f>IF($AO303,IF(AND($I303&lt;&gt;"",$I303&lt;&gt;0),ROUND(ROUND($I303,3)*Cenas!$B$50*Cenas!L$55,2),0),"")</f>
        <v/>
      </c>
      <c r="V303" s="124" t="str">
        <f>IF($AO303,IF(AND($I303&lt;&gt;"",$I303&lt;&gt;0),ROUND(ROUND($I303,3)*Cenas!$B$50*Cenas!M$55,2),0),"")</f>
        <v/>
      </c>
      <c r="W303" s="124" t="str">
        <f>IF($AO303,IF(AND($I303&lt;&gt;"",$I303&lt;&gt;0),ROUND(ROUND($I303,3)*Cenas!$B$50*Cenas!N$55,2),0),"")</f>
        <v/>
      </c>
      <c r="X303" s="124" t="str">
        <f>IF($AO303,IF(AND($I303&lt;&gt;"",$I303&lt;&gt;0),ROUND(ROUND($I303,3)*Cenas!$B$50*Cenas!O$55,2),0),"")</f>
        <v/>
      </c>
      <c r="Y303" s="124" t="str">
        <f>IF($AO303,IF(AND($I303&lt;&gt;"",$I303&lt;&gt;0),ROUND(ROUND($I303,3)*Cenas!$B$50*Cenas!P$55,2),0),"")</f>
        <v/>
      </c>
      <c r="Z303" s="124" t="str">
        <f>IF($AO303,IF(AND($I303&lt;&gt;"",$I303&lt;&gt;0),ROUND(ROUND($I303,3)*Cenas!$B$50*Cenas!Q$55,2),0),"")</f>
        <v/>
      </c>
      <c r="AA303" s="124" t="str">
        <f>IF($AO303,IF(AND($I303&lt;&gt;"",$I303&lt;&gt;0),ROUND(ROUND($I303,3)*Cenas!$B$50*Cenas!R$55,2),0),"")</f>
        <v/>
      </c>
      <c r="AB303" s="124" t="str">
        <f>IF($AO303,IF(AND($I303&lt;&gt;"",$I303&lt;&gt;0),ROUND(ROUND($I303,3)*Cenas!$B$50*Cenas!S$55,2),0),"")</f>
        <v/>
      </c>
      <c r="AC303" s="124" t="str">
        <f>IF($AO303,IF(AND($I303&lt;&gt;"",$I303&lt;&gt;0),ROUND(ROUND($I303,3)*Cenas!$B$50*Cenas!T$55,2),0),"")</f>
        <v/>
      </c>
      <c r="AD303" s="124" t="str">
        <f>IF($AO303,IF(AND($I303&lt;&gt;"",$I303&lt;&gt;0),ROUND(ROUND($I303,3)*Cenas!$B$50*Cenas!U$55,2),0),"")</f>
        <v/>
      </c>
      <c r="AE303" s="124" t="str">
        <f>IF($AO303,IF(AND($I303&lt;&gt;"",$I303&lt;&gt;0),ROUND(ROUND($I303,3)*Cenas!$B$50*Cenas!V$55,2),0),"")</f>
        <v/>
      </c>
      <c r="AF303" s="147" t="str">
        <f>IF($AO303,IF(AND($I303&lt;&gt;"",$I303&lt;&gt;0),ROUND(ROUND($I303,3)*Cenas!$B$50*Cenas!W$55,2),0),"")</f>
        <v/>
      </c>
      <c r="AH303" t="b">
        <f t="shared" si="33"/>
        <v>1</v>
      </c>
      <c r="AI303" t="b">
        <f t="shared" si="34"/>
        <v>1</v>
      </c>
      <c r="AJ303" t="e">
        <f>OR(AND(AH303,AI303,#REF!&gt;=0.74*'Daļu izvēle'!J298),NOT(AL303))</f>
        <v>#REF!</v>
      </c>
      <c r="AK303" t="e">
        <f t="shared" si="35"/>
        <v>#REF!</v>
      </c>
      <c r="AL303" t="b">
        <f>AND($A303="x",NOT(ISBLANK('Daļu izvēle'!AI298)))</f>
        <v>0</v>
      </c>
      <c r="AM303" t="b">
        <f t="shared" si="31"/>
        <v>1</v>
      </c>
      <c r="AO303" s="56" t="b">
        <f>AND($A303="x",'Daļu izvēle'!AI298&lt;&gt;"",'Daļu izvēle'!AI298&lt;&gt;0)</f>
        <v>0</v>
      </c>
      <c r="AP303" s="56" t="b">
        <f t="shared" si="36"/>
        <v>0</v>
      </c>
      <c r="AQ303" s="56" t="b">
        <f t="shared" si="37"/>
        <v>1</v>
      </c>
    </row>
    <row r="304" spans="1:43" hidden="1" x14ac:dyDescent="0.3">
      <c r="A304" s="324" t="str">
        <f>SUBSTITUTE('Daļu izvēle'!A299,"0","")</f>
        <v/>
      </c>
      <c r="B304" s="365">
        <f>'Daļu izvēle'!B299</f>
        <v>291</v>
      </c>
      <c r="C304" s="365" t="str">
        <f>'Daļu izvēle'!C299</f>
        <v>Ziemeļlatgale</v>
      </c>
      <c r="D304" s="366" t="str">
        <f>'Daļu izvēle'!D299</f>
        <v>Ludzas</v>
      </c>
      <c r="E304" s="511">
        <f>'Daļu izvēle'!AI299</f>
        <v>0</v>
      </c>
      <c r="F304" s="511">
        <f>'Daļu izvēle'!AJ299</f>
        <v>0</v>
      </c>
      <c r="G304" s="131">
        <f>'Daļu izvēle'!AK299</f>
        <v>0</v>
      </c>
      <c r="H304" s="132">
        <f>'Daļu izvēle'!AL299</f>
        <v>0</v>
      </c>
      <c r="I304" s="343"/>
      <c r="J304" s="509">
        <f t="shared" si="32"/>
        <v>0</v>
      </c>
      <c r="K304" s="124" t="str">
        <f>IF($AO304,IF(AND($I304&lt;&gt;"",$I304&lt;&gt;0),ROUND(ROUND($I304,3)*Cenas!$B$50*Cenas!B$55,2),0),"")</f>
        <v/>
      </c>
      <c r="L304" s="124" t="str">
        <f>IF($AO304,IF(AND($I304&lt;&gt;"",$I304&lt;&gt;0),ROUND(ROUND($I304,3)*Cenas!$B$50*Cenas!C$55,2),0),"")</f>
        <v/>
      </c>
      <c r="M304" s="124" t="str">
        <f>IF($AO304,IF(AND($I304&lt;&gt;"",$I304&lt;&gt;0),ROUND(ROUND($I304,3)*Cenas!$B$50*Cenas!D$55,2),0),"")</f>
        <v/>
      </c>
      <c r="N304" s="124" t="str">
        <f>IF($AO304,IF(AND($I304&lt;&gt;"",$I304&lt;&gt;0),ROUND(ROUND($I304,3)*Cenas!$B$50*Cenas!E$55,2),0),"")</f>
        <v/>
      </c>
      <c r="O304" s="124" t="str">
        <f>IF($AO304,IF(AND($I304&lt;&gt;"",$I304&lt;&gt;0),ROUND(ROUND($I304,3)*Cenas!$B$50*Cenas!F$55,2),0),"")</f>
        <v/>
      </c>
      <c r="P304" s="124" t="str">
        <f>IF($AO304,IF(AND($I304&lt;&gt;"",$I304&lt;&gt;0),ROUND(ROUND($I304,3)*Cenas!$B$50*Cenas!G$55,2),0),"")</f>
        <v/>
      </c>
      <c r="Q304" s="124" t="str">
        <f>IF($AO304,IF(AND($I304&lt;&gt;"",$I304&lt;&gt;0),ROUND(ROUND($I304,3)*Cenas!$B$50*Cenas!H$55,2),0),"")</f>
        <v/>
      </c>
      <c r="R304" s="124" t="str">
        <f>IF($AO304,IF(AND($I304&lt;&gt;"",$I304&lt;&gt;0),ROUND(ROUND($I304,3)*Cenas!$B$50*Cenas!I$55,2),0),"")</f>
        <v/>
      </c>
      <c r="S304" s="124" t="str">
        <f>IF($AO304,IF(AND($I304&lt;&gt;"",$I304&lt;&gt;0),ROUND(ROUND($I304,3)*Cenas!$B$50*Cenas!J$55,2),0),"")</f>
        <v/>
      </c>
      <c r="T304" s="124" t="str">
        <f>IF($AO304,IF(AND($I304&lt;&gt;"",$I304&lt;&gt;0),ROUND(ROUND($I304,3)*Cenas!$B$50*Cenas!K$55,2),0),"")</f>
        <v/>
      </c>
      <c r="U304" s="124" t="str">
        <f>IF($AO304,IF(AND($I304&lt;&gt;"",$I304&lt;&gt;0),ROUND(ROUND($I304,3)*Cenas!$B$50*Cenas!L$55,2),0),"")</f>
        <v/>
      </c>
      <c r="V304" s="124" t="str">
        <f>IF($AO304,IF(AND($I304&lt;&gt;"",$I304&lt;&gt;0),ROUND(ROUND($I304,3)*Cenas!$B$50*Cenas!M$55,2),0),"")</f>
        <v/>
      </c>
      <c r="W304" s="124" t="str">
        <f>IF($AO304,IF(AND($I304&lt;&gt;"",$I304&lt;&gt;0),ROUND(ROUND($I304,3)*Cenas!$B$50*Cenas!N$55,2),0),"")</f>
        <v/>
      </c>
      <c r="X304" s="124" t="str">
        <f>IF($AO304,IF(AND($I304&lt;&gt;"",$I304&lt;&gt;0),ROUND(ROUND($I304,3)*Cenas!$B$50*Cenas!O$55,2),0),"")</f>
        <v/>
      </c>
      <c r="Y304" s="124" t="str">
        <f>IF($AO304,IF(AND($I304&lt;&gt;"",$I304&lt;&gt;0),ROUND(ROUND($I304,3)*Cenas!$B$50*Cenas!P$55,2),0),"")</f>
        <v/>
      </c>
      <c r="Z304" s="124" t="str">
        <f>IF($AO304,IF(AND($I304&lt;&gt;"",$I304&lt;&gt;0),ROUND(ROUND($I304,3)*Cenas!$B$50*Cenas!Q$55,2),0),"")</f>
        <v/>
      </c>
      <c r="AA304" s="124" t="str">
        <f>IF($AO304,IF(AND($I304&lt;&gt;"",$I304&lt;&gt;0),ROUND(ROUND($I304,3)*Cenas!$B$50*Cenas!R$55,2),0),"")</f>
        <v/>
      </c>
      <c r="AB304" s="124" t="str">
        <f>IF($AO304,IF(AND($I304&lt;&gt;"",$I304&lt;&gt;0),ROUND(ROUND($I304,3)*Cenas!$B$50*Cenas!S$55,2),0),"")</f>
        <v/>
      </c>
      <c r="AC304" s="124" t="str">
        <f>IF($AO304,IF(AND($I304&lt;&gt;"",$I304&lt;&gt;0),ROUND(ROUND($I304,3)*Cenas!$B$50*Cenas!T$55,2),0),"")</f>
        <v/>
      </c>
      <c r="AD304" s="124" t="str">
        <f>IF($AO304,IF(AND($I304&lt;&gt;"",$I304&lt;&gt;0),ROUND(ROUND($I304,3)*Cenas!$B$50*Cenas!U$55,2),0),"")</f>
        <v/>
      </c>
      <c r="AE304" s="124" t="str">
        <f>IF($AO304,IF(AND($I304&lt;&gt;"",$I304&lt;&gt;0),ROUND(ROUND($I304,3)*Cenas!$B$50*Cenas!V$55,2),0),"")</f>
        <v/>
      </c>
      <c r="AF304" s="147" t="str">
        <f>IF($AO304,IF(AND($I304&lt;&gt;"",$I304&lt;&gt;0),ROUND(ROUND($I304,3)*Cenas!$B$50*Cenas!W$55,2),0),"")</f>
        <v/>
      </c>
      <c r="AH304" t="b">
        <f t="shared" si="33"/>
        <v>1</v>
      </c>
      <c r="AI304" t="b">
        <f t="shared" si="34"/>
        <v>1</v>
      </c>
      <c r="AJ304" t="e">
        <f>OR(AND(AH304,AI304,#REF!&gt;=0.74*'Daļu izvēle'!J299),NOT(AL304))</f>
        <v>#REF!</v>
      </c>
      <c r="AK304" t="e">
        <f t="shared" si="35"/>
        <v>#REF!</v>
      </c>
      <c r="AL304" t="b">
        <f>AND($A304="x",NOT(ISBLANK('Daļu izvēle'!AI299)))</f>
        <v>0</v>
      </c>
      <c r="AM304" t="b">
        <f t="shared" si="31"/>
        <v>1</v>
      </c>
      <c r="AO304" s="56" t="b">
        <f>AND($A304="x",'Daļu izvēle'!AI299&lt;&gt;"",'Daļu izvēle'!AI299&lt;&gt;0)</f>
        <v>0</v>
      </c>
      <c r="AP304" s="56" t="b">
        <f t="shared" si="36"/>
        <v>0</v>
      </c>
      <c r="AQ304" s="56" t="b">
        <f t="shared" si="37"/>
        <v>1</v>
      </c>
    </row>
    <row r="305" spans="1:43" hidden="1" x14ac:dyDescent="0.3">
      <c r="A305" s="324" t="str">
        <f>SUBSTITUTE('Daļu izvēle'!A300,"0","")</f>
        <v/>
      </c>
      <c r="B305" s="365">
        <f>'Daļu izvēle'!B300</f>
        <v>292</v>
      </c>
      <c r="C305" s="365" t="str">
        <f>'Daļu izvēle'!C300</f>
        <v>Ziemeļlatgale</v>
      </c>
      <c r="D305" s="366" t="str">
        <f>'Daļu izvēle'!D300</f>
        <v>Ludzas</v>
      </c>
      <c r="E305" s="511">
        <f>'Daļu izvēle'!AI300</f>
        <v>0</v>
      </c>
      <c r="F305" s="511">
        <f>'Daļu izvēle'!AJ300</f>
        <v>0</v>
      </c>
      <c r="G305" s="131">
        <f>'Daļu izvēle'!AK300</f>
        <v>0</v>
      </c>
      <c r="H305" s="132">
        <f>'Daļu izvēle'!AL300</f>
        <v>0</v>
      </c>
      <c r="I305" s="343"/>
      <c r="J305" s="509">
        <f t="shared" si="32"/>
        <v>0</v>
      </c>
      <c r="K305" s="124" t="str">
        <f>IF($AO305,IF(AND($I305&lt;&gt;"",$I305&lt;&gt;0),ROUND(ROUND($I305,3)*Cenas!$B$50*Cenas!B$55,2),0),"")</f>
        <v/>
      </c>
      <c r="L305" s="124" t="str">
        <f>IF($AO305,IF(AND($I305&lt;&gt;"",$I305&lt;&gt;0),ROUND(ROUND($I305,3)*Cenas!$B$50*Cenas!C$55,2),0),"")</f>
        <v/>
      </c>
      <c r="M305" s="124" t="str">
        <f>IF($AO305,IF(AND($I305&lt;&gt;"",$I305&lt;&gt;0),ROUND(ROUND($I305,3)*Cenas!$B$50*Cenas!D$55,2),0),"")</f>
        <v/>
      </c>
      <c r="N305" s="124" t="str">
        <f>IF($AO305,IF(AND($I305&lt;&gt;"",$I305&lt;&gt;0),ROUND(ROUND($I305,3)*Cenas!$B$50*Cenas!E$55,2),0),"")</f>
        <v/>
      </c>
      <c r="O305" s="124" t="str">
        <f>IF($AO305,IF(AND($I305&lt;&gt;"",$I305&lt;&gt;0),ROUND(ROUND($I305,3)*Cenas!$B$50*Cenas!F$55,2),0),"")</f>
        <v/>
      </c>
      <c r="P305" s="124" t="str">
        <f>IF($AO305,IF(AND($I305&lt;&gt;"",$I305&lt;&gt;0),ROUND(ROUND($I305,3)*Cenas!$B$50*Cenas!G$55,2),0),"")</f>
        <v/>
      </c>
      <c r="Q305" s="124" t="str">
        <f>IF($AO305,IF(AND($I305&lt;&gt;"",$I305&lt;&gt;0),ROUND(ROUND($I305,3)*Cenas!$B$50*Cenas!H$55,2),0),"")</f>
        <v/>
      </c>
      <c r="R305" s="124" t="str">
        <f>IF($AO305,IF(AND($I305&lt;&gt;"",$I305&lt;&gt;0),ROUND(ROUND($I305,3)*Cenas!$B$50*Cenas!I$55,2),0),"")</f>
        <v/>
      </c>
      <c r="S305" s="124" t="str">
        <f>IF($AO305,IF(AND($I305&lt;&gt;"",$I305&lt;&gt;0),ROUND(ROUND($I305,3)*Cenas!$B$50*Cenas!J$55,2),0),"")</f>
        <v/>
      </c>
      <c r="T305" s="124" t="str">
        <f>IF($AO305,IF(AND($I305&lt;&gt;"",$I305&lt;&gt;0),ROUND(ROUND($I305,3)*Cenas!$B$50*Cenas!K$55,2),0),"")</f>
        <v/>
      </c>
      <c r="U305" s="124" t="str">
        <f>IF($AO305,IF(AND($I305&lt;&gt;"",$I305&lt;&gt;0),ROUND(ROUND($I305,3)*Cenas!$B$50*Cenas!L$55,2),0),"")</f>
        <v/>
      </c>
      <c r="V305" s="124" t="str">
        <f>IF($AO305,IF(AND($I305&lt;&gt;"",$I305&lt;&gt;0),ROUND(ROUND($I305,3)*Cenas!$B$50*Cenas!M$55,2),0),"")</f>
        <v/>
      </c>
      <c r="W305" s="124" t="str">
        <f>IF($AO305,IF(AND($I305&lt;&gt;"",$I305&lt;&gt;0),ROUND(ROUND($I305,3)*Cenas!$B$50*Cenas!N$55,2),0),"")</f>
        <v/>
      </c>
      <c r="X305" s="124" t="str">
        <f>IF($AO305,IF(AND($I305&lt;&gt;"",$I305&lt;&gt;0),ROUND(ROUND($I305,3)*Cenas!$B$50*Cenas!O$55,2),0),"")</f>
        <v/>
      </c>
      <c r="Y305" s="124" t="str">
        <f>IF($AO305,IF(AND($I305&lt;&gt;"",$I305&lt;&gt;0),ROUND(ROUND($I305,3)*Cenas!$B$50*Cenas!P$55,2),0),"")</f>
        <v/>
      </c>
      <c r="Z305" s="124" t="str">
        <f>IF($AO305,IF(AND($I305&lt;&gt;"",$I305&lt;&gt;0),ROUND(ROUND($I305,3)*Cenas!$B$50*Cenas!Q$55,2),0),"")</f>
        <v/>
      </c>
      <c r="AA305" s="124" t="str">
        <f>IF($AO305,IF(AND($I305&lt;&gt;"",$I305&lt;&gt;0),ROUND(ROUND($I305,3)*Cenas!$B$50*Cenas!R$55,2),0),"")</f>
        <v/>
      </c>
      <c r="AB305" s="124" t="str">
        <f>IF($AO305,IF(AND($I305&lt;&gt;"",$I305&lt;&gt;0),ROUND(ROUND($I305,3)*Cenas!$B$50*Cenas!S$55,2),0),"")</f>
        <v/>
      </c>
      <c r="AC305" s="124" t="str">
        <f>IF($AO305,IF(AND($I305&lt;&gt;"",$I305&lt;&gt;0),ROUND(ROUND($I305,3)*Cenas!$B$50*Cenas!T$55,2),0),"")</f>
        <v/>
      </c>
      <c r="AD305" s="124" t="str">
        <f>IF($AO305,IF(AND($I305&lt;&gt;"",$I305&lt;&gt;0),ROUND(ROUND($I305,3)*Cenas!$B$50*Cenas!U$55,2),0),"")</f>
        <v/>
      </c>
      <c r="AE305" s="124" t="str">
        <f>IF($AO305,IF(AND($I305&lt;&gt;"",$I305&lt;&gt;0),ROUND(ROUND($I305,3)*Cenas!$B$50*Cenas!V$55,2),0),"")</f>
        <v/>
      </c>
      <c r="AF305" s="147" t="str">
        <f>IF($AO305,IF(AND($I305&lt;&gt;"",$I305&lt;&gt;0),ROUND(ROUND($I305,3)*Cenas!$B$50*Cenas!W$55,2),0),"")</f>
        <v/>
      </c>
      <c r="AH305" t="b">
        <f t="shared" si="33"/>
        <v>1</v>
      </c>
      <c r="AI305" t="b">
        <f t="shared" si="34"/>
        <v>1</v>
      </c>
      <c r="AJ305" t="e">
        <f>OR(AND(AH305,AI305,#REF!&gt;=0.74*'Daļu izvēle'!J300),NOT(AL305))</f>
        <v>#REF!</v>
      </c>
      <c r="AK305" t="e">
        <f t="shared" si="35"/>
        <v>#REF!</v>
      </c>
      <c r="AL305" t="b">
        <f>AND($A305="x",NOT(ISBLANK('Daļu izvēle'!AI300)))</f>
        <v>0</v>
      </c>
      <c r="AM305" t="b">
        <f t="shared" si="31"/>
        <v>1</v>
      </c>
      <c r="AO305" s="56" t="b">
        <f>AND($A305="x",'Daļu izvēle'!AI300&lt;&gt;"",'Daļu izvēle'!AI300&lt;&gt;0)</f>
        <v>0</v>
      </c>
      <c r="AP305" s="56" t="b">
        <f t="shared" si="36"/>
        <v>0</v>
      </c>
      <c r="AQ305" s="56" t="b">
        <f t="shared" si="37"/>
        <v>1</v>
      </c>
    </row>
    <row r="306" spans="1:43" hidden="1" x14ac:dyDescent="0.3">
      <c r="A306" s="324" t="str">
        <f>SUBSTITUTE('Daļu izvēle'!A301,"0","")</f>
        <v/>
      </c>
      <c r="B306" s="365">
        <f>'Daļu izvēle'!B301</f>
        <v>293</v>
      </c>
      <c r="C306" s="365" t="str">
        <f>'Daļu izvēle'!C301</f>
        <v>Ziemeļlatgale</v>
      </c>
      <c r="D306" s="366" t="str">
        <f>'Daļu izvēle'!D301</f>
        <v>Ludzas</v>
      </c>
      <c r="E306" s="511">
        <f>'Daļu izvēle'!AI301</f>
        <v>0</v>
      </c>
      <c r="F306" s="511">
        <f>'Daļu izvēle'!AJ301</f>
        <v>0</v>
      </c>
      <c r="G306" s="131">
        <f>'Daļu izvēle'!AK301</f>
        <v>0</v>
      </c>
      <c r="H306" s="132">
        <f>'Daļu izvēle'!AL301</f>
        <v>0</v>
      </c>
      <c r="I306" s="343"/>
      <c r="J306" s="509">
        <f t="shared" si="32"/>
        <v>0</v>
      </c>
      <c r="K306" s="124" t="str">
        <f>IF($AO306,IF(AND($I306&lt;&gt;"",$I306&lt;&gt;0),ROUND(ROUND($I306,3)*Cenas!$B$50*Cenas!B$55,2),0),"")</f>
        <v/>
      </c>
      <c r="L306" s="124" t="str">
        <f>IF($AO306,IF(AND($I306&lt;&gt;"",$I306&lt;&gt;0),ROUND(ROUND($I306,3)*Cenas!$B$50*Cenas!C$55,2),0),"")</f>
        <v/>
      </c>
      <c r="M306" s="124" t="str">
        <f>IF($AO306,IF(AND($I306&lt;&gt;"",$I306&lt;&gt;0),ROUND(ROUND($I306,3)*Cenas!$B$50*Cenas!D$55,2),0),"")</f>
        <v/>
      </c>
      <c r="N306" s="124" t="str">
        <f>IF($AO306,IF(AND($I306&lt;&gt;"",$I306&lt;&gt;0),ROUND(ROUND($I306,3)*Cenas!$B$50*Cenas!E$55,2),0),"")</f>
        <v/>
      </c>
      <c r="O306" s="124" t="str">
        <f>IF($AO306,IF(AND($I306&lt;&gt;"",$I306&lt;&gt;0),ROUND(ROUND($I306,3)*Cenas!$B$50*Cenas!F$55,2),0),"")</f>
        <v/>
      </c>
      <c r="P306" s="124" t="str">
        <f>IF($AO306,IF(AND($I306&lt;&gt;"",$I306&lt;&gt;0),ROUND(ROUND($I306,3)*Cenas!$B$50*Cenas!G$55,2),0),"")</f>
        <v/>
      </c>
      <c r="Q306" s="124" t="str">
        <f>IF($AO306,IF(AND($I306&lt;&gt;"",$I306&lt;&gt;0),ROUND(ROUND($I306,3)*Cenas!$B$50*Cenas!H$55,2),0),"")</f>
        <v/>
      </c>
      <c r="R306" s="124" t="str">
        <f>IF($AO306,IF(AND($I306&lt;&gt;"",$I306&lt;&gt;0),ROUND(ROUND($I306,3)*Cenas!$B$50*Cenas!I$55,2),0),"")</f>
        <v/>
      </c>
      <c r="S306" s="124" t="str">
        <f>IF($AO306,IF(AND($I306&lt;&gt;"",$I306&lt;&gt;0),ROUND(ROUND($I306,3)*Cenas!$B$50*Cenas!J$55,2),0),"")</f>
        <v/>
      </c>
      <c r="T306" s="124" t="str">
        <f>IF($AO306,IF(AND($I306&lt;&gt;"",$I306&lt;&gt;0),ROUND(ROUND($I306,3)*Cenas!$B$50*Cenas!K$55,2),0),"")</f>
        <v/>
      </c>
      <c r="U306" s="124" t="str">
        <f>IF($AO306,IF(AND($I306&lt;&gt;"",$I306&lt;&gt;0),ROUND(ROUND($I306,3)*Cenas!$B$50*Cenas!L$55,2),0),"")</f>
        <v/>
      </c>
      <c r="V306" s="124" t="str">
        <f>IF($AO306,IF(AND($I306&lt;&gt;"",$I306&lt;&gt;0),ROUND(ROUND($I306,3)*Cenas!$B$50*Cenas!M$55,2),0),"")</f>
        <v/>
      </c>
      <c r="W306" s="124" t="str">
        <f>IF($AO306,IF(AND($I306&lt;&gt;"",$I306&lt;&gt;0),ROUND(ROUND($I306,3)*Cenas!$B$50*Cenas!N$55,2),0),"")</f>
        <v/>
      </c>
      <c r="X306" s="124" t="str">
        <f>IF($AO306,IF(AND($I306&lt;&gt;"",$I306&lt;&gt;0),ROUND(ROUND($I306,3)*Cenas!$B$50*Cenas!O$55,2),0),"")</f>
        <v/>
      </c>
      <c r="Y306" s="124" t="str">
        <f>IF($AO306,IF(AND($I306&lt;&gt;"",$I306&lt;&gt;0),ROUND(ROUND($I306,3)*Cenas!$B$50*Cenas!P$55,2),0),"")</f>
        <v/>
      </c>
      <c r="Z306" s="124" t="str">
        <f>IF($AO306,IF(AND($I306&lt;&gt;"",$I306&lt;&gt;0),ROUND(ROUND($I306,3)*Cenas!$B$50*Cenas!Q$55,2),0),"")</f>
        <v/>
      </c>
      <c r="AA306" s="124" t="str">
        <f>IF($AO306,IF(AND($I306&lt;&gt;"",$I306&lt;&gt;0),ROUND(ROUND($I306,3)*Cenas!$B$50*Cenas!R$55,2),0),"")</f>
        <v/>
      </c>
      <c r="AB306" s="124" t="str">
        <f>IF($AO306,IF(AND($I306&lt;&gt;"",$I306&lt;&gt;0),ROUND(ROUND($I306,3)*Cenas!$B$50*Cenas!S$55,2),0),"")</f>
        <v/>
      </c>
      <c r="AC306" s="124" t="str">
        <f>IF($AO306,IF(AND($I306&lt;&gt;"",$I306&lt;&gt;0),ROUND(ROUND($I306,3)*Cenas!$B$50*Cenas!T$55,2),0),"")</f>
        <v/>
      </c>
      <c r="AD306" s="124" t="str">
        <f>IF($AO306,IF(AND($I306&lt;&gt;"",$I306&lt;&gt;0),ROUND(ROUND($I306,3)*Cenas!$B$50*Cenas!U$55,2),0),"")</f>
        <v/>
      </c>
      <c r="AE306" s="124" t="str">
        <f>IF($AO306,IF(AND($I306&lt;&gt;"",$I306&lt;&gt;0),ROUND(ROUND($I306,3)*Cenas!$B$50*Cenas!V$55,2),0),"")</f>
        <v/>
      </c>
      <c r="AF306" s="147" t="str">
        <f>IF($AO306,IF(AND($I306&lt;&gt;"",$I306&lt;&gt;0),ROUND(ROUND($I306,3)*Cenas!$B$50*Cenas!W$55,2),0),"")</f>
        <v/>
      </c>
      <c r="AH306" t="b">
        <f t="shared" si="33"/>
        <v>1</v>
      </c>
      <c r="AI306" t="b">
        <f t="shared" si="34"/>
        <v>1</v>
      </c>
      <c r="AJ306" t="e">
        <f>OR(AND(AH306,AI306,#REF!&gt;=0.74*'Daļu izvēle'!J301),NOT(AL306))</f>
        <v>#REF!</v>
      </c>
      <c r="AK306" t="e">
        <f t="shared" si="35"/>
        <v>#REF!</v>
      </c>
      <c r="AL306" t="b">
        <f>AND($A306="x",NOT(ISBLANK('Daļu izvēle'!AI301)))</f>
        <v>0</v>
      </c>
      <c r="AM306" t="b">
        <f t="shared" si="31"/>
        <v>1</v>
      </c>
      <c r="AO306" s="56" t="b">
        <f>AND($A306="x",'Daļu izvēle'!AI301&lt;&gt;"",'Daļu izvēle'!AI301&lt;&gt;0)</f>
        <v>0</v>
      </c>
      <c r="AP306" s="56" t="b">
        <f t="shared" si="36"/>
        <v>0</v>
      </c>
      <c r="AQ306" s="56" t="b">
        <f t="shared" si="37"/>
        <v>1</v>
      </c>
    </row>
    <row r="307" spans="1:43" hidden="1" x14ac:dyDescent="0.3">
      <c r="A307" s="324" t="str">
        <f>SUBSTITUTE('Daļu izvēle'!A302,"0","")</f>
        <v/>
      </c>
      <c r="B307" s="365">
        <f>'Daļu izvēle'!B302</f>
        <v>294</v>
      </c>
      <c r="C307" s="365" t="str">
        <f>'Daļu izvēle'!C302</f>
        <v>Ziemeļlatgale</v>
      </c>
      <c r="D307" s="366" t="str">
        <f>'Daļu izvēle'!D302</f>
        <v>Ludzas</v>
      </c>
      <c r="E307" s="511">
        <f>'Daļu izvēle'!AI302</f>
        <v>100</v>
      </c>
      <c r="F307" s="511">
        <f>'Daļu izvēle'!AJ302</f>
        <v>0</v>
      </c>
      <c r="G307" s="131">
        <f>'Daļu izvēle'!AK302</f>
        <v>0</v>
      </c>
      <c r="H307" s="132">
        <f>'Daļu izvēle'!AL302</f>
        <v>0</v>
      </c>
      <c r="I307" s="343"/>
      <c r="J307" s="509">
        <f t="shared" si="32"/>
        <v>0</v>
      </c>
      <c r="K307" s="124" t="str">
        <f>IF($AO307,IF(AND($I307&lt;&gt;"",$I307&lt;&gt;0),ROUND(ROUND($I307,3)*Cenas!$B$50*Cenas!B$55,2),0),"")</f>
        <v/>
      </c>
      <c r="L307" s="124" t="str">
        <f>IF($AO307,IF(AND($I307&lt;&gt;"",$I307&lt;&gt;0),ROUND(ROUND($I307,3)*Cenas!$B$50*Cenas!C$55,2),0),"")</f>
        <v/>
      </c>
      <c r="M307" s="124" t="str">
        <f>IF($AO307,IF(AND($I307&lt;&gt;"",$I307&lt;&gt;0),ROUND(ROUND($I307,3)*Cenas!$B$50*Cenas!D$55,2),0),"")</f>
        <v/>
      </c>
      <c r="N307" s="124" t="str">
        <f>IF($AO307,IF(AND($I307&lt;&gt;"",$I307&lt;&gt;0),ROUND(ROUND($I307,3)*Cenas!$B$50*Cenas!E$55,2),0),"")</f>
        <v/>
      </c>
      <c r="O307" s="124" t="str">
        <f>IF($AO307,IF(AND($I307&lt;&gt;"",$I307&lt;&gt;0),ROUND(ROUND($I307,3)*Cenas!$B$50*Cenas!F$55,2),0),"")</f>
        <v/>
      </c>
      <c r="P307" s="124" t="str">
        <f>IF($AO307,IF(AND($I307&lt;&gt;"",$I307&lt;&gt;0),ROUND(ROUND($I307,3)*Cenas!$B$50*Cenas!G$55,2),0),"")</f>
        <v/>
      </c>
      <c r="Q307" s="124" t="str">
        <f>IF($AO307,IF(AND($I307&lt;&gt;"",$I307&lt;&gt;0),ROUND(ROUND($I307,3)*Cenas!$B$50*Cenas!H$55,2),0),"")</f>
        <v/>
      </c>
      <c r="R307" s="124" t="str">
        <f>IF($AO307,IF(AND($I307&lt;&gt;"",$I307&lt;&gt;0),ROUND(ROUND($I307,3)*Cenas!$B$50*Cenas!I$55,2),0),"")</f>
        <v/>
      </c>
      <c r="S307" s="124" t="str">
        <f>IF($AO307,IF(AND($I307&lt;&gt;"",$I307&lt;&gt;0),ROUND(ROUND($I307,3)*Cenas!$B$50*Cenas!J$55,2),0),"")</f>
        <v/>
      </c>
      <c r="T307" s="124" t="str">
        <f>IF($AO307,IF(AND($I307&lt;&gt;"",$I307&lt;&gt;0),ROUND(ROUND($I307,3)*Cenas!$B$50*Cenas!K$55,2),0),"")</f>
        <v/>
      </c>
      <c r="U307" s="124" t="str">
        <f>IF($AO307,IF(AND($I307&lt;&gt;"",$I307&lt;&gt;0),ROUND(ROUND($I307,3)*Cenas!$B$50*Cenas!L$55,2),0),"")</f>
        <v/>
      </c>
      <c r="V307" s="124" t="str">
        <f>IF($AO307,IF(AND($I307&lt;&gt;"",$I307&lt;&gt;0),ROUND(ROUND($I307,3)*Cenas!$B$50*Cenas!M$55,2),0),"")</f>
        <v/>
      </c>
      <c r="W307" s="124" t="str">
        <f>IF($AO307,IF(AND($I307&lt;&gt;"",$I307&lt;&gt;0),ROUND(ROUND($I307,3)*Cenas!$B$50*Cenas!N$55,2),0),"")</f>
        <v/>
      </c>
      <c r="X307" s="124" t="str">
        <f>IF($AO307,IF(AND($I307&lt;&gt;"",$I307&lt;&gt;0),ROUND(ROUND($I307,3)*Cenas!$B$50*Cenas!O$55,2),0),"")</f>
        <v/>
      </c>
      <c r="Y307" s="124" t="str">
        <f>IF($AO307,IF(AND($I307&lt;&gt;"",$I307&lt;&gt;0),ROUND(ROUND($I307,3)*Cenas!$B$50*Cenas!P$55,2),0),"")</f>
        <v/>
      </c>
      <c r="Z307" s="124" t="str">
        <f>IF($AO307,IF(AND($I307&lt;&gt;"",$I307&lt;&gt;0),ROUND(ROUND($I307,3)*Cenas!$B$50*Cenas!Q$55,2),0),"")</f>
        <v/>
      </c>
      <c r="AA307" s="124" t="str">
        <f>IF($AO307,IF(AND($I307&lt;&gt;"",$I307&lt;&gt;0),ROUND(ROUND($I307,3)*Cenas!$B$50*Cenas!R$55,2),0),"")</f>
        <v/>
      </c>
      <c r="AB307" s="124" t="str">
        <f>IF($AO307,IF(AND($I307&lt;&gt;"",$I307&lt;&gt;0),ROUND(ROUND($I307,3)*Cenas!$B$50*Cenas!S$55,2),0),"")</f>
        <v/>
      </c>
      <c r="AC307" s="124" t="str">
        <f>IF($AO307,IF(AND($I307&lt;&gt;"",$I307&lt;&gt;0),ROUND(ROUND($I307,3)*Cenas!$B$50*Cenas!T$55,2),0),"")</f>
        <v/>
      </c>
      <c r="AD307" s="124" t="str">
        <f>IF($AO307,IF(AND($I307&lt;&gt;"",$I307&lt;&gt;0),ROUND(ROUND($I307,3)*Cenas!$B$50*Cenas!U$55,2),0),"")</f>
        <v/>
      </c>
      <c r="AE307" s="124" t="str">
        <f>IF($AO307,IF(AND($I307&lt;&gt;"",$I307&lt;&gt;0),ROUND(ROUND($I307,3)*Cenas!$B$50*Cenas!V$55,2),0),"")</f>
        <v/>
      </c>
      <c r="AF307" s="147" t="str">
        <f>IF($AO307,IF(AND($I307&lt;&gt;"",$I307&lt;&gt;0),ROUND(ROUND($I307,3)*Cenas!$B$50*Cenas!W$55,2),0),"")</f>
        <v/>
      </c>
      <c r="AH307" t="b">
        <f t="shared" si="33"/>
        <v>1</v>
      </c>
      <c r="AI307" t="b">
        <f t="shared" si="34"/>
        <v>1</v>
      </c>
      <c r="AJ307" t="e">
        <f>OR(AND(AH307,AI307,#REF!&gt;=0.74*'Daļu izvēle'!J302),NOT(AL307))</f>
        <v>#REF!</v>
      </c>
      <c r="AK307" t="e">
        <f t="shared" si="35"/>
        <v>#REF!</v>
      </c>
      <c r="AL307" t="b">
        <f>AND($A307="x",NOT(ISBLANK('Daļu izvēle'!AI302)))</f>
        <v>0</v>
      </c>
      <c r="AM307" t="b">
        <f t="shared" si="31"/>
        <v>1</v>
      </c>
      <c r="AO307" s="56" t="b">
        <f>AND($A307="x",'Daļu izvēle'!AI302&lt;&gt;"",'Daļu izvēle'!AI302&lt;&gt;0)</f>
        <v>0</v>
      </c>
      <c r="AP307" s="56" t="b">
        <f t="shared" si="36"/>
        <v>0</v>
      </c>
      <c r="AQ307" s="56" t="b">
        <f t="shared" si="37"/>
        <v>1</v>
      </c>
    </row>
  </sheetData>
  <sheetProtection algorithmName="SHA-512" hashValue="Gy2SqP3V5pZs4H2S2JGtDGRx+4/SX+IGGbXuw0hQg/I3nJ+CijF1A/S4YNsDpfH3Putw2b/yULgQGT5Hl+Uhtw==" saltValue="Yt8o++tel/PxrHh5sdpQ2Q==" spinCount="100000" sheet="1" objects="1" scenarios="1" autoFilter="0"/>
  <autoFilter ref="A13:D307" xr:uid="{C41F1B2F-A494-4168-BC88-3243248D96EE}">
    <filterColumn colId="0">
      <customFilters>
        <customFilter operator="notEqual" val=" "/>
      </customFilters>
    </filterColumn>
  </autoFilter>
  <mergeCells count="26">
    <mergeCell ref="K12:S12"/>
    <mergeCell ref="K11:M11"/>
    <mergeCell ref="N11:P11"/>
    <mergeCell ref="Q11:S11"/>
    <mergeCell ref="K9:S9"/>
    <mergeCell ref="W11:Y11"/>
    <mergeCell ref="Z11:AB11"/>
    <mergeCell ref="AC12:AF12"/>
    <mergeCell ref="AC9:AF11"/>
    <mergeCell ref="T9:AB9"/>
    <mergeCell ref="A1:J1"/>
    <mergeCell ref="A8:AF8"/>
    <mergeCell ref="K10:S10"/>
    <mergeCell ref="T10:AB10"/>
    <mergeCell ref="A3:D3"/>
    <mergeCell ref="A4:L4"/>
    <mergeCell ref="A5:L5"/>
    <mergeCell ref="D9:D13"/>
    <mergeCell ref="C9:C13"/>
    <mergeCell ref="B9:B13"/>
    <mergeCell ref="A9:A13"/>
    <mergeCell ref="E9:H12"/>
    <mergeCell ref="J9:J13"/>
    <mergeCell ref="I9:I13"/>
    <mergeCell ref="T12:AB12"/>
    <mergeCell ref="T11:V11"/>
  </mergeCells>
  <conditionalFormatting sqref="I14:I307">
    <cfRule type="expression" dxfId="2" priority="2">
      <formula>AND($AO14=TRUE,$I14="",$I14=0)</formula>
    </cfRule>
    <cfRule type="expression" dxfId="1" priority="3">
      <formula>AND($AO14=TRUE,$I14&lt;&gt;"",$I14&lt;&gt;0)</formula>
    </cfRule>
  </conditionalFormatting>
  <conditionalFormatting sqref="K14:AF307">
    <cfRule type="expression" dxfId="0" priority="1">
      <formula>$AO14=TRUE</formula>
    </cfRule>
  </conditionalFormatting>
  <dataValidations count="1">
    <dataValidation type="custom" allowBlank="1" showInputMessage="1" showErrorMessage="1" error="Koeficientu drīks ievadīt tikai izvēlētajām iepirkuma daļām un kurās ir apjoms konkrētajā darbu veidā. Koeficienta vērtība ir lielāka par 0." sqref="I14:I307" xr:uid="{987AD3CE-AAB8-48E6-AD19-CC0C64299F22}">
      <formula1>AND($AO14=TRUE,$I14&gt;0)</formula1>
    </dataValidation>
  </dataValidation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90AF3-E85B-4518-840F-63C7B8B69F82}">
  <sheetPr codeName="Lapa1"/>
  <dimension ref="A1:W55"/>
  <sheetViews>
    <sheetView topLeftCell="A18" workbookViewId="0">
      <selection activeCell="B31" sqref="B31"/>
    </sheetView>
  </sheetViews>
  <sheetFormatPr defaultRowHeight="14.4" x14ac:dyDescent="0.3"/>
  <cols>
    <col min="1" max="1" width="28.44140625" customWidth="1"/>
    <col min="2" max="5" width="12.21875" customWidth="1"/>
    <col min="6" max="6" width="18" customWidth="1"/>
    <col min="7" max="9" width="12.21875" customWidth="1"/>
    <col min="10" max="10" width="18.77734375" customWidth="1"/>
    <col min="23" max="23" width="12" customWidth="1"/>
  </cols>
  <sheetData>
    <row r="1" spans="1:7" x14ac:dyDescent="0.3">
      <c r="A1" t="s">
        <v>99</v>
      </c>
    </row>
    <row r="2" spans="1:7" x14ac:dyDescent="0.3">
      <c r="A2" s="33" t="s">
        <v>100</v>
      </c>
    </row>
    <row r="3" spans="1:7" x14ac:dyDescent="0.3">
      <c r="A3" s="33"/>
    </row>
    <row r="5" spans="1:7" x14ac:dyDescent="0.3">
      <c r="A5" s="34" t="s">
        <v>101</v>
      </c>
    </row>
    <row r="6" spans="1:7" ht="15.6" customHeight="1" thickBot="1" x14ac:dyDescent="0.35">
      <c r="A6" s="35" t="s">
        <v>102</v>
      </c>
      <c r="B6" s="35">
        <v>250.48</v>
      </c>
    </row>
    <row r="7" spans="1:7" ht="72" customHeight="1" x14ac:dyDescent="0.3">
      <c r="B7" s="273" t="s">
        <v>103</v>
      </c>
      <c r="C7" s="274"/>
      <c r="D7" s="275" t="s">
        <v>104</v>
      </c>
      <c r="E7" s="277" t="s">
        <v>105</v>
      </c>
    </row>
    <row r="8" spans="1:7" ht="28.8" x14ac:dyDescent="0.3">
      <c r="B8" s="36" t="s">
        <v>96</v>
      </c>
      <c r="C8" s="37" t="s">
        <v>97</v>
      </c>
      <c r="D8" s="276"/>
      <c r="E8" s="278"/>
    </row>
    <row r="9" spans="1:7" x14ac:dyDescent="0.3">
      <c r="A9" t="s">
        <v>106</v>
      </c>
      <c r="B9" s="38">
        <v>1</v>
      </c>
      <c r="C9" s="38">
        <v>0.85</v>
      </c>
      <c r="D9" s="38">
        <v>1.1000000000000001</v>
      </c>
      <c r="E9" s="157"/>
    </row>
    <row r="13" spans="1:7" x14ac:dyDescent="0.3">
      <c r="A13" s="39" t="s">
        <v>107</v>
      </c>
    </row>
    <row r="14" spans="1:7" ht="15" thickBot="1" x14ac:dyDescent="0.35">
      <c r="A14" s="35" t="s">
        <v>102</v>
      </c>
      <c r="B14" s="35">
        <v>164.99</v>
      </c>
    </row>
    <row r="15" spans="1:7" x14ac:dyDescent="0.3">
      <c r="B15" s="279" t="s">
        <v>108</v>
      </c>
      <c r="C15" s="280"/>
      <c r="D15" s="281"/>
      <c r="E15" s="285" t="s">
        <v>109</v>
      </c>
      <c r="F15" s="280"/>
      <c r="G15" s="281"/>
    </row>
    <row r="16" spans="1:7" ht="15" thickBot="1" x14ac:dyDescent="0.35">
      <c r="B16" s="282"/>
      <c r="C16" s="283"/>
      <c r="D16" s="284"/>
      <c r="E16" s="282"/>
      <c r="F16" s="283"/>
      <c r="G16" s="284"/>
    </row>
    <row r="17" spans="1:10" x14ac:dyDescent="0.3">
      <c r="B17" s="40" t="s">
        <v>110</v>
      </c>
      <c r="C17" s="41" t="s">
        <v>111</v>
      </c>
      <c r="D17" s="42" t="s">
        <v>112</v>
      </c>
      <c r="E17" s="43" t="s">
        <v>110</v>
      </c>
      <c r="F17" s="44" t="s">
        <v>111</v>
      </c>
      <c r="G17" s="45" t="s">
        <v>112</v>
      </c>
    </row>
    <row r="18" spans="1:10" x14ac:dyDescent="0.3">
      <c r="A18" t="s">
        <v>106</v>
      </c>
      <c r="B18" s="38">
        <v>1</v>
      </c>
      <c r="C18" s="38">
        <v>1.2</v>
      </c>
      <c r="D18" s="38">
        <v>1.4</v>
      </c>
      <c r="E18" s="38">
        <v>1.1499999999999999</v>
      </c>
      <c r="F18" s="38">
        <v>1.35</v>
      </c>
      <c r="G18" s="38">
        <v>1.55</v>
      </c>
    </row>
    <row r="22" spans="1:10" x14ac:dyDescent="0.3">
      <c r="A22" s="39" t="s">
        <v>113</v>
      </c>
    </row>
    <row r="23" spans="1:10" x14ac:dyDescent="0.3">
      <c r="A23" s="35" t="s">
        <v>102</v>
      </c>
      <c r="B23" s="160">
        <v>227.57</v>
      </c>
    </row>
    <row r="24" spans="1:10" ht="14.25" customHeight="1" x14ac:dyDescent="0.3">
      <c r="B24" s="299" t="s">
        <v>114</v>
      </c>
      <c r="C24" s="299"/>
      <c r="D24" s="299" t="s">
        <v>115</v>
      </c>
      <c r="E24" s="299"/>
      <c r="F24" s="299" t="s">
        <v>207</v>
      </c>
      <c r="G24" s="298"/>
      <c r="H24" s="298"/>
      <c r="I24" s="298"/>
      <c r="J24" s="286"/>
    </row>
    <row r="25" spans="1:10" x14ac:dyDescent="0.3">
      <c r="B25" s="299"/>
      <c r="C25" s="299"/>
      <c r="D25" s="299"/>
      <c r="E25" s="299"/>
      <c r="F25" s="299"/>
      <c r="G25" s="298"/>
      <c r="H25" s="298"/>
      <c r="I25" s="298"/>
      <c r="J25" s="286"/>
    </row>
    <row r="26" spans="1:10" ht="55.2" x14ac:dyDescent="0.3">
      <c r="B26" s="163" t="s">
        <v>204</v>
      </c>
      <c r="C26" s="163" t="s">
        <v>206</v>
      </c>
      <c r="D26" s="163" t="s">
        <v>116</v>
      </c>
      <c r="E26" s="163" t="s">
        <v>119</v>
      </c>
      <c r="F26" s="299"/>
      <c r="G26" s="161"/>
      <c r="H26" s="161"/>
      <c r="I26" s="161"/>
      <c r="J26" s="286"/>
    </row>
    <row r="27" spans="1:10" x14ac:dyDescent="0.3">
      <c r="B27" s="164">
        <v>1</v>
      </c>
      <c r="C27" s="164">
        <v>1.2</v>
      </c>
      <c r="D27" s="164">
        <v>1.3</v>
      </c>
      <c r="E27" s="164">
        <v>1.4</v>
      </c>
      <c r="F27" s="38">
        <v>1.4</v>
      </c>
      <c r="G27" s="162"/>
      <c r="H27" s="162"/>
      <c r="I27" s="162"/>
      <c r="J27" s="162"/>
    </row>
    <row r="30" spans="1:10" x14ac:dyDescent="0.3">
      <c r="A30" s="39" t="s">
        <v>5</v>
      </c>
    </row>
    <row r="31" spans="1:10" ht="15" thickBot="1" x14ac:dyDescent="0.35">
      <c r="A31" s="35" t="s">
        <v>102</v>
      </c>
      <c r="B31" s="35">
        <v>259.88</v>
      </c>
    </row>
    <row r="32" spans="1:10" x14ac:dyDescent="0.3">
      <c r="B32" s="273" t="s">
        <v>120</v>
      </c>
      <c r="C32" s="287"/>
      <c r="D32" s="287"/>
      <c r="E32" s="274"/>
    </row>
    <row r="33" spans="1:9" x14ac:dyDescent="0.3">
      <c r="B33" s="288"/>
      <c r="C33" s="289"/>
      <c r="D33" s="289"/>
      <c r="E33" s="290"/>
    </row>
    <row r="34" spans="1:9" ht="43.2" x14ac:dyDescent="0.3">
      <c r="B34" s="48" t="s">
        <v>121</v>
      </c>
      <c r="C34" s="49" t="s">
        <v>122</v>
      </c>
      <c r="D34" s="49" t="s">
        <v>123</v>
      </c>
      <c r="E34" s="50" t="s">
        <v>124</v>
      </c>
    </row>
    <row r="35" spans="1:9" x14ac:dyDescent="0.3">
      <c r="B35" s="38">
        <v>1</v>
      </c>
      <c r="C35" s="38">
        <v>1.3</v>
      </c>
      <c r="D35" s="38">
        <v>1.2</v>
      </c>
      <c r="E35" s="38">
        <v>1.4</v>
      </c>
    </row>
    <row r="38" spans="1:9" x14ac:dyDescent="0.3">
      <c r="A38" s="39" t="s">
        <v>125</v>
      </c>
    </row>
    <row r="39" spans="1:9" ht="15" thickBot="1" x14ac:dyDescent="0.35">
      <c r="A39" s="35" t="s">
        <v>102</v>
      </c>
      <c r="B39" s="35">
        <v>116.92</v>
      </c>
    </row>
    <row r="40" spans="1:9" x14ac:dyDescent="0.3">
      <c r="B40" s="273" t="s">
        <v>126</v>
      </c>
      <c r="C40" s="287"/>
      <c r="D40" s="287"/>
      <c r="E40" s="287"/>
      <c r="F40" s="291" t="s">
        <v>127</v>
      </c>
      <c r="G40" s="287"/>
      <c r="H40" s="287"/>
      <c r="I40" s="287"/>
    </row>
    <row r="41" spans="1:9" ht="58.2" customHeight="1" x14ac:dyDescent="0.3">
      <c r="B41" s="288"/>
      <c r="C41" s="289"/>
      <c r="D41" s="289"/>
      <c r="E41" s="289"/>
      <c r="F41" s="288"/>
      <c r="G41" s="289"/>
      <c r="H41" s="289"/>
      <c r="I41" s="289"/>
    </row>
    <row r="42" spans="1:9" x14ac:dyDescent="0.3">
      <c r="B42" s="46" t="s">
        <v>128</v>
      </c>
      <c r="C42" s="47" t="s">
        <v>129</v>
      </c>
      <c r="D42" s="47" t="s">
        <v>130</v>
      </c>
      <c r="E42" s="47" t="s">
        <v>131</v>
      </c>
      <c r="F42" s="46" t="s">
        <v>128</v>
      </c>
      <c r="G42" s="47" t="s">
        <v>129</v>
      </c>
      <c r="H42" s="47" t="s">
        <v>130</v>
      </c>
      <c r="I42" s="47" t="s">
        <v>131</v>
      </c>
    </row>
    <row r="43" spans="1:9" x14ac:dyDescent="0.3">
      <c r="B43" s="158">
        <v>0.8</v>
      </c>
      <c r="C43" s="158">
        <v>0.9</v>
      </c>
      <c r="D43" s="158">
        <v>1</v>
      </c>
      <c r="E43" s="158">
        <v>1.2</v>
      </c>
      <c r="F43" s="158">
        <v>0.75</v>
      </c>
      <c r="G43" s="158">
        <v>0.85</v>
      </c>
      <c r="H43" s="158">
        <v>0.95</v>
      </c>
      <c r="I43" s="158">
        <v>1</v>
      </c>
    </row>
    <row r="49" spans="1:23" x14ac:dyDescent="0.3">
      <c r="A49" s="39" t="s">
        <v>132</v>
      </c>
    </row>
    <row r="50" spans="1:23" ht="17.399999999999999" customHeight="1" thickBot="1" x14ac:dyDescent="0.35">
      <c r="A50" s="35" t="s">
        <v>102</v>
      </c>
      <c r="B50" s="35">
        <v>122.73</v>
      </c>
    </row>
    <row r="51" spans="1:23" ht="29.4" customHeight="1" x14ac:dyDescent="0.3">
      <c r="B51" s="292" t="s">
        <v>133</v>
      </c>
      <c r="C51" s="293"/>
      <c r="D51" s="293"/>
      <c r="E51" s="293"/>
      <c r="F51" s="293"/>
      <c r="G51" s="293"/>
      <c r="H51" s="293"/>
      <c r="I51" s="293"/>
      <c r="J51" s="294"/>
      <c r="K51" s="300" t="s">
        <v>134</v>
      </c>
      <c r="L51" s="293"/>
      <c r="M51" s="293"/>
      <c r="N51" s="293"/>
      <c r="O51" s="293"/>
      <c r="P51" s="293"/>
      <c r="Q51" s="293"/>
      <c r="R51" s="293"/>
      <c r="S51" s="294"/>
      <c r="T51" s="300" t="s">
        <v>135</v>
      </c>
      <c r="U51" s="293"/>
      <c r="V51" s="293"/>
      <c r="W51" s="294"/>
    </row>
    <row r="52" spans="1:23" ht="24.6" customHeight="1" thickBot="1" x14ac:dyDescent="0.35">
      <c r="B52" s="295"/>
      <c r="C52" s="296"/>
      <c r="D52" s="296"/>
      <c r="E52" s="296"/>
      <c r="F52" s="296"/>
      <c r="G52" s="296"/>
      <c r="H52" s="296"/>
      <c r="I52" s="296"/>
      <c r="J52" s="297"/>
      <c r="K52" s="295"/>
      <c r="L52" s="296"/>
      <c r="M52" s="296"/>
      <c r="N52" s="296"/>
      <c r="O52" s="296"/>
      <c r="P52" s="296"/>
      <c r="Q52" s="296"/>
      <c r="R52" s="296"/>
      <c r="S52" s="297"/>
      <c r="T52" s="292"/>
      <c r="U52" s="301"/>
      <c r="V52" s="301"/>
      <c r="W52" s="302"/>
    </row>
    <row r="53" spans="1:23" ht="15" thickBot="1" x14ac:dyDescent="0.35">
      <c r="A53" s="51" t="s">
        <v>136</v>
      </c>
      <c r="B53" s="303" t="s">
        <v>137</v>
      </c>
      <c r="C53" s="304"/>
      <c r="D53" s="304"/>
      <c r="E53" s="304" t="s">
        <v>138</v>
      </c>
      <c r="F53" s="304"/>
      <c r="G53" s="304"/>
      <c r="H53" s="304" t="s">
        <v>139</v>
      </c>
      <c r="I53" s="304"/>
      <c r="J53" s="305"/>
      <c r="K53" s="303" t="s">
        <v>137</v>
      </c>
      <c r="L53" s="304"/>
      <c r="M53" s="304"/>
      <c r="N53" s="304" t="s">
        <v>138</v>
      </c>
      <c r="O53" s="304"/>
      <c r="P53" s="304"/>
      <c r="Q53" s="304" t="s">
        <v>139</v>
      </c>
      <c r="R53" s="304"/>
      <c r="S53" s="305"/>
      <c r="T53" s="295"/>
      <c r="U53" s="296"/>
      <c r="V53" s="296"/>
      <c r="W53" s="297"/>
    </row>
    <row r="54" spans="1:23" x14ac:dyDescent="0.3">
      <c r="A54" t="s">
        <v>140</v>
      </c>
      <c r="B54" s="52">
        <v>0.5</v>
      </c>
      <c r="C54" s="53">
        <v>1</v>
      </c>
      <c r="D54" s="53">
        <v>1.5</v>
      </c>
      <c r="E54" s="53">
        <v>0.5</v>
      </c>
      <c r="F54" s="53">
        <v>1</v>
      </c>
      <c r="G54" s="53">
        <v>1.5</v>
      </c>
      <c r="H54" s="53">
        <v>0.5</v>
      </c>
      <c r="I54" s="53">
        <v>1</v>
      </c>
      <c r="J54" s="54">
        <v>1.5</v>
      </c>
      <c r="K54" s="52">
        <v>0.5</v>
      </c>
      <c r="L54" s="53">
        <v>1</v>
      </c>
      <c r="M54" s="53">
        <v>1.5</v>
      </c>
      <c r="N54" s="53">
        <v>0.5</v>
      </c>
      <c r="O54" s="53">
        <v>1</v>
      </c>
      <c r="P54" s="53">
        <v>1.5</v>
      </c>
      <c r="Q54" s="53">
        <v>0.5</v>
      </c>
      <c r="R54" s="53">
        <v>1</v>
      </c>
      <c r="S54" s="54">
        <v>1.5</v>
      </c>
      <c r="T54" s="52">
        <v>0.5</v>
      </c>
      <c r="U54" s="53">
        <v>1</v>
      </c>
      <c r="V54" s="53">
        <v>1.5</v>
      </c>
      <c r="W54" s="54">
        <v>2</v>
      </c>
    </row>
    <row r="55" spans="1:23" x14ac:dyDescent="0.3">
      <c r="B55" s="38">
        <v>1</v>
      </c>
      <c r="C55" s="38">
        <v>1.02</v>
      </c>
      <c r="D55" s="38">
        <v>1.04</v>
      </c>
      <c r="E55" s="38">
        <v>1.1200000000000001</v>
      </c>
      <c r="F55" s="38">
        <v>1.1399999999999999</v>
      </c>
      <c r="G55" s="38">
        <v>1.1599999999999999</v>
      </c>
      <c r="H55" s="38">
        <v>1.24</v>
      </c>
      <c r="I55" s="38">
        <v>1.26</v>
      </c>
      <c r="J55" s="38">
        <v>1.28</v>
      </c>
      <c r="K55" s="38">
        <v>1.1200000000000001</v>
      </c>
      <c r="L55" s="38">
        <v>1.1399999999999999</v>
      </c>
      <c r="M55" s="38">
        <v>1.1599999999999999</v>
      </c>
      <c r="N55" s="38">
        <v>1.24</v>
      </c>
      <c r="O55" s="38">
        <v>1.26</v>
      </c>
      <c r="P55" s="38">
        <v>1.28</v>
      </c>
      <c r="Q55" s="38">
        <v>1.36</v>
      </c>
      <c r="R55" s="38">
        <v>1.38</v>
      </c>
      <c r="S55" s="38">
        <v>1.4</v>
      </c>
      <c r="T55" s="38">
        <v>2</v>
      </c>
      <c r="U55" s="38">
        <v>2.2999999999999998</v>
      </c>
      <c r="V55" s="38">
        <v>2.6</v>
      </c>
      <c r="W55" s="159">
        <v>3</v>
      </c>
    </row>
  </sheetData>
  <mergeCells count="22">
    <mergeCell ref="T51:W53"/>
    <mergeCell ref="B53:D53"/>
    <mergeCell ref="E53:G53"/>
    <mergeCell ref="H53:J53"/>
    <mergeCell ref="K53:M53"/>
    <mergeCell ref="N53:P53"/>
    <mergeCell ref="Q53:S53"/>
    <mergeCell ref="K51:S52"/>
    <mergeCell ref="J24:J26"/>
    <mergeCell ref="B32:E33"/>
    <mergeCell ref="B40:E41"/>
    <mergeCell ref="F40:I41"/>
    <mergeCell ref="B51:J52"/>
    <mergeCell ref="G24:I25"/>
    <mergeCell ref="B24:C25"/>
    <mergeCell ref="D24:E25"/>
    <mergeCell ref="F24:F26"/>
    <mergeCell ref="B7:C7"/>
    <mergeCell ref="D7:D8"/>
    <mergeCell ref="E7:E8"/>
    <mergeCell ref="B15:D16"/>
    <mergeCell ref="E15:G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B556"/>
  <sheetViews>
    <sheetView workbookViewId="0">
      <selection activeCell="E12" sqref="E12"/>
    </sheetView>
  </sheetViews>
  <sheetFormatPr defaultRowHeight="14.4" x14ac:dyDescent="0.3"/>
  <cols>
    <col min="1" max="1" width="5" customWidth="1"/>
    <col min="2" max="2" width="3.44140625" customWidth="1"/>
  </cols>
  <sheetData>
    <row r="1" spans="1:2" x14ac:dyDescent="0.3">
      <c r="A1" s="9">
        <f>'Daļu izvēle'!B9</f>
        <v>1</v>
      </c>
      <c r="B1">
        <f>'Daļu izvēle'!A9</f>
        <v>0</v>
      </c>
    </row>
    <row r="2" spans="1:2" x14ac:dyDescent="0.3">
      <c r="A2" s="9">
        <f>'Daļu izvēle'!B10</f>
        <v>2</v>
      </c>
      <c r="B2">
        <f>'Daļu izvēle'!A10</f>
        <v>0</v>
      </c>
    </row>
    <row r="3" spans="1:2" x14ac:dyDescent="0.3">
      <c r="A3" s="9">
        <f>'Daļu izvēle'!B11</f>
        <v>3</v>
      </c>
      <c r="B3">
        <f>'Daļu izvēle'!A11</f>
        <v>0</v>
      </c>
    </row>
    <row r="4" spans="1:2" x14ac:dyDescent="0.3">
      <c r="A4" s="9">
        <f>'Daļu izvēle'!B12</f>
        <v>4</v>
      </c>
      <c r="B4">
        <f>'Daļu izvēle'!A12</f>
        <v>0</v>
      </c>
    </row>
    <row r="5" spans="1:2" x14ac:dyDescent="0.3">
      <c r="A5" s="9">
        <f>'Daļu izvēle'!B13</f>
        <v>5</v>
      </c>
      <c r="B5">
        <f>'Daļu izvēle'!A13</f>
        <v>0</v>
      </c>
    </row>
    <row r="6" spans="1:2" x14ac:dyDescent="0.3">
      <c r="A6" s="9">
        <f>'Daļu izvēle'!B14</f>
        <v>6</v>
      </c>
      <c r="B6">
        <f>'Daļu izvēle'!A14</f>
        <v>0</v>
      </c>
    </row>
    <row r="7" spans="1:2" x14ac:dyDescent="0.3">
      <c r="A7" s="9">
        <f>'Daļu izvēle'!B15</f>
        <v>7</v>
      </c>
      <c r="B7">
        <f>'Daļu izvēle'!A15</f>
        <v>0</v>
      </c>
    </row>
    <row r="8" spans="1:2" x14ac:dyDescent="0.3">
      <c r="A8" s="9">
        <f>'Daļu izvēle'!B16</f>
        <v>8</v>
      </c>
      <c r="B8">
        <f>'Daļu izvēle'!A16</f>
        <v>0</v>
      </c>
    </row>
    <row r="9" spans="1:2" x14ac:dyDescent="0.3">
      <c r="A9" s="9">
        <f>'Daļu izvēle'!B17</f>
        <v>9</v>
      </c>
      <c r="B9">
        <f>'Daļu izvēle'!A17</f>
        <v>0</v>
      </c>
    </row>
    <row r="10" spans="1:2" x14ac:dyDescent="0.3">
      <c r="A10" s="9">
        <f>'Daļu izvēle'!B18</f>
        <v>10</v>
      </c>
      <c r="B10">
        <f>'Daļu izvēle'!A18</f>
        <v>0</v>
      </c>
    </row>
    <row r="11" spans="1:2" x14ac:dyDescent="0.3">
      <c r="A11" s="9">
        <f>'Daļu izvēle'!B19</f>
        <v>11</v>
      </c>
      <c r="B11">
        <f>'Daļu izvēle'!A19</f>
        <v>0</v>
      </c>
    </row>
    <row r="12" spans="1:2" x14ac:dyDescent="0.3">
      <c r="A12" s="9">
        <f>'Daļu izvēle'!B20</f>
        <v>12</v>
      </c>
      <c r="B12">
        <f>'Daļu izvēle'!A20</f>
        <v>0</v>
      </c>
    </row>
    <row r="13" spans="1:2" x14ac:dyDescent="0.3">
      <c r="A13" s="9">
        <f>'Daļu izvēle'!B21</f>
        <v>13</v>
      </c>
      <c r="B13">
        <f>'Daļu izvēle'!A21</f>
        <v>0</v>
      </c>
    </row>
    <row r="14" spans="1:2" x14ac:dyDescent="0.3">
      <c r="A14" s="9">
        <f>'Daļu izvēle'!B22</f>
        <v>14</v>
      </c>
      <c r="B14">
        <f>'Daļu izvēle'!A22</f>
        <v>0</v>
      </c>
    </row>
    <row r="15" spans="1:2" x14ac:dyDescent="0.3">
      <c r="A15" s="9">
        <f>'Daļu izvēle'!B23</f>
        <v>15</v>
      </c>
      <c r="B15">
        <f>'Daļu izvēle'!A23</f>
        <v>0</v>
      </c>
    </row>
    <row r="16" spans="1:2" x14ac:dyDescent="0.3">
      <c r="A16" s="9">
        <f>'Daļu izvēle'!B24</f>
        <v>16</v>
      </c>
      <c r="B16">
        <f>'Daļu izvēle'!A24</f>
        <v>0</v>
      </c>
    </row>
    <row r="17" spans="1:2" x14ac:dyDescent="0.3">
      <c r="A17" s="9">
        <f>'Daļu izvēle'!B25</f>
        <v>17</v>
      </c>
      <c r="B17">
        <f>'Daļu izvēle'!A25</f>
        <v>0</v>
      </c>
    </row>
    <row r="18" spans="1:2" x14ac:dyDescent="0.3">
      <c r="A18" s="9">
        <f>'Daļu izvēle'!B26</f>
        <v>18</v>
      </c>
      <c r="B18">
        <f>'Daļu izvēle'!A26</f>
        <v>0</v>
      </c>
    </row>
    <row r="19" spans="1:2" x14ac:dyDescent="0.3">
      <c r="A19" s="9">
        <f>'Daļu izvēle'!B27</f>
        <v>19</v>
      </c>
      <c r="B19">
        <f>'Daļu izvēle'!A27</f>
        <v>0</v>
      </c>
    </row>
    <row r="20" spans="1:2" x14ac:dyDescent="0.3">
      <c r="A20" s="9">
        <f>'Daļu izvēle'!B28</f>
        <v>20</v>
      </c>
      <c r="B20">
        <f>'Daļu izvēle'!A28</f>
        <v>0</v>
      </c>
    </row>
    <row r="21" spans="1:2" x14ac:dyDescent="0.3">
      <c r="A21" s="9">
        <f>'Daļu izvēle'!B29</f>
        <v>21</v>
      </c>
      <c r="B21">
        <f>'Daļu izvēle'!A29</f>
        <v>0</v>
      </c>
    </row>
    <row r="22" spans="1:2" x14ac:dyDescent="0.3">
      <c r="A22" s="9">
        <f>'Daļu izvēle'!B30</f>
        <v>22</v>
      </c>
      <c r="B22">
        <f>'Daļu izvēle'!A30</f>
        <v>0</v>
      </c>
    </row>
    <row r="23" spans="1:2" x14ac:dyDescent="0.3">
      <c r="A23" s="9">
        <f>'Daļu izvēle'!B31</f>
        <v>23</v>
      </c>
      <c r="B23">
        <f>'Daļu izvēle'!A31</f>
        <v>0</v>
      </c>
    </row>
    <row r="24" spans="1:2" x14ac:dyDescent="0.3">
      <c r="A24" s="9">
        <f>'Daļu izvēle'!B32</f>
        <v>24</v>
      </c>
      <c r="B24">
        <f>'Daļu izvēle'!A32</f>
        <v>0</v>
      </c>
    </row>
    <row r="25" spans="1:2" x14ac:dyDescent="0.3">
      <c r="A25" s="9">
        <f>'Daļu izvēle'!B33</f>
        <v>25</v>
      </c>
      <c r="B25">
        <f>'Daļu izvēle'!A33</f>
        <v>0</v>
      </c>
    </row>
    <row r="26" spans="1:2" x14ac:dyDescent="0.3">
      <c r="A26" s="9">
        <f>'Daļu izvēle'!B34</f>
        <v>26</v>
      </c>
      <c r="B26">
        <f>'Daļu izvēle'!A34</f>
        <v>0</v>
      </c>
    </row>
    <row r="27" spans="1:2" x14ac:dyDescent="0.3">
      <c r="A27" s="9">
        <f>'Daļu izvēle'!B35</f>
        <v>27</v>
      </c>
      <c r="B27">
        <f>'Daļu izvēle'!A35</f>
        <v>0</v>
      </c>
    </row>
    <row r="28" spans="1:2" x14ac:dyDescent="0.3">
      <c r="A28" s="9">
        <f>'Daļu izvēle'!B36</f>
        <v>28</v>
      </c>
      <c r="B28">
        <f>'Daļu izvēle'!A36</f>
        <v>0</v>
      </c>
    </row>
    <row r="29" spans="1:2" x14ac:dyDescent="0.3">
      <c r="A29" s="9">
        <f>'Daļu izvēle'!B37</f>
        <v>29</v>
      </c>
      <c r="B29">
        <f>'Daļu izvēle'!A37</f>
        <v>0</v>
      </c>
    </row>
    <row r="30" spans="1:2" x14ac:dyDescent="0.3">
      <c r="A30" s="9">
        <f>'Daļu izvēle'!B38</f>
        <v>30</v>
      </c>
      <c r="B30">
        <f>'Daļu izvēle'!A38</f>
        <v>0</v>
      </c>
    </row>
    <row r="31" spans="1:2" x14ac:dyDescent="0.3">
      <c r="A31" s="9">
        <f>'Daļu izvēle'!B39</f>
        <v>31</v>
      </c>
      <c r="B31">
        <f>'Daļu izvēle'!A39</f>
        <v>0</v>
      </c>
    </row>
    <row r="32" spans="1:2" x14ac:dyDescent="0.3">
      <c r="A32" s="9">
        <f>'Daļu izvēle'!B40</f>
        <v>32</v>
      </c>
      <c r="B32">
        <f>'Daļu izvēle'!A40</f>
        <v>0</v>
      </c>
    </row>
    <row r="33" spans="1:2" x14ac:dyDescent="0.3">
      <c r="A33" s="9">
        <f>'Daļu izvēle'!B41</f>
        <v>33</v>
      </c>
      <c r="B33">
        <f>'Daļu izvēle'!A41</f>
        <v>0</v>
      </c>
    </row>
    <row r="34" spans="1:2" x14ac:dyDescent="0.3">
      <c r="A34" s="9">
        <f>'Daļu izvēle'!B42</f>
        <v>34</v>
      </c>
      <c r="B34">
        <f>'Daļu izvēle'!A42</f>
        <v>0</v>
      </c>
    </row>
    <row r="35" spans="1:2" x14ac:dyDescent="0.3">
      <c r="A35" s="9">
        <f>'Daļu izvēle'!B43</f>
        <v>35</v>
      </c>
      <c r="B35">
        <f>'Daļu izvēle'!A43</f>
        <v>0</v>
      </c>
    </row>
    <row r="36" spans="1:2" x14ac:dyDescent="0.3">
      <c r="A36" s="9">
        <f>'Daļu izvēle'!B44</f>
        <v>36</v>
      </c>
      <c r="B36">
        <f>'Daļu izvēle'!A44</f>
        <v>0</v>
      </c>
    </row>
    <row r="37" spans="1:2" x14ac:dyDescent="0.3">
      <c r="A37" s="9">
        <f>'Daļu izvēle'!B45</f>
        <v>37</v>
      </c>
      <c r="B37">
        <f>'Daļu izvēle'!A45</f>
        <v>0</v>
      </c>
    </row>
    <row r="38" spans="1:2" x14ac:dyDescent="0.3">
      <c r="A38" s="9">
        <f>'Daļu izvēle'!B46</f>
        <v>38</v>
      </c>
      <c r="B38">
        <f>'Daļu izvēle'!A46</f>
        <v>0</v>
      </c>
    </row>
    <row r="39" spans="1:2" x14ac:dyDescent="0.3">
      <c r="A39" s="9">
        <f>'Daļu izvēle'!B47</f>
        <v>39</v>
      </c>
      <c r="B39">
        <f>'Daļu izvēle'!A47</f>
        <v>0</v>
      </c>
    </row>
    <row r="40" spans="1:2" x14ac:dyDescent="0.3">
      <c r="A40" s="9">
        <f>'Daļu izvēle'!B48</f>
        <v>40</v>
      </c>
      <c r="B40">
        <f>'Daļu izvēle'!A48</f>
        <v>0</v>
      </c>
    </row>
    <row r="41" spans="1:2" x14ac:dyDescent="0.3">
      <c r="A41" s="9">
        <f>'Daļu izvēle'!B49</f>
        <v>41</v>
      </c>
      <c r="B41">
        <f>'Daļu izvēle'!A49</f>
        <v>0</v>
      </c>
    </row>
    <row r="42" spans="1:2" x14ac:dyDescent="0.3">
      <c r="A42" s="9">
        <f>'Daļu izvēle'!B50</f>
        <v>42</v>
      </c>
      <c r="B42">
        <f>'Daļu izvēle'!A50</f>
        <v>0</v>
      </c>
    </row>
    <row r="43" spans="1:2" x14ac:dyDescent="0.3">
      <c r="A43" s="9">
        <f>'Daļu izvēle'!B51</f>
        <v>43</v>
      </c>
      <c r="B43">
        <f>'Daļu izvēle'!A51</f>
        <v>0</v>
      </c>
    </row>
    <row r="44" spans="1:2" x14ac:dyDescent="0.3">
      <c r="A44" s="9">
        <f>'Daļu izvēle'!B52</f>
        <v>44</v>
      </c>
      <c r="B44">
        <f>'Daļu izvēle'!A52</f>
        <v>0</v>
      </c>
    </row>
    <row r="45" spans="1:2" x14ac:dyDescent="0.3">
      <c r="A45" s="9">
        <f>'Daļu izvēle'!B53</f>
        <v>45</v>
      </c>
      <c r="B45">
        <f>'Daļu izvēle'!A53</f>
        <v>0</v>
      </c>
    </row>
    <row r="46" spans="1:2" x14ac:dyDescent="0.3">
      <c r="A46" s="9">
        <f>'Daļu izvēle'!B54</f>
        <v>46</v>
      </c>
      <c r="B46">
        <f>'Daļu izvēle'!A54</f>
        <v>0</v>
      </c>
    </row>
    <row r="47" spans="1:2" x14ac:dyDescent="0.3">
      <c r="A47" s="9">
        <f>'Daļu izvēle'!B55</f>
        <v>47</v>
      </c>
      <c r="B47">
        <f>'Daļu izvēle'!A55</f>
        <v>0</v>
      </c>
    </row>
    <row r="48" spans="1:2" x14ac:dyDescent="0.3">
      <c r="A48" s="9">
        <f>'Daļu izvēle'!B56</f>
        <v>48</v>
      </c>
      <c r="B48">
        <f>'Daļu izvēle'!A56</f>
        <v>0</v>
      </c>
    </row>
    <row r="49" spans="1:2" x14ac:dyDescent="0.3">
      <c r="A49" s="9">
        <f>'Daļu izvēle'!B57</f>
        <v>49</v>
      </c>
      <c r="B49">
        <f>'Daļu izvēle'!A57</f>
        <v>0</v>
      </c>
    </row>
    <row r="50" spans="1:2" x14ac:dyDescent="0.3">
      <c r="A50" s="9">
        <f>'Daļu izvēle'!B58</f>
        <v>50</v>
      </c>
      <c r="B50">
        <f>'Daļu izvēle'!A58</f>
        <v>0</v>
      </c>
    </row>
    <row r="51" spans="1:2" x14ac:dyDescent="0.3">
      <c r="A51" s="9">
        <f>'Daļu izvēle'!B59</f>
        <v>51</v>
      </c>
      <c r="B51">
        <f>'Daļu izvēle'!A59</f>
        <v>0</v>
      </c>
    </row>
    <row r="52" spans="1:2" x14ac:dyDescent="0.3">
      <c r="A52" s="9">
        <f>'Daļu izvēle'!B60</f>
        <v>52</v>
      </c>
      <c r="B52">
        <f>'Daļu izvēle'!A60</f>
        <v>0</v>
      </c>
    </row>
    <row r="53" spans="1:2" x14ac:dyDescent="0.3">
      <c r="A53" s="9">
        <f>'Daļu izvēle'!B61</f>
        <v>53</v>
      </c>
      <c r="B53">
        <f>'Daļu izvēle'!A61</f>
        <v>0</v>
      </c>
    </row>
    <row r="54" spans="1:2" x14ac:dyDescent="0.3">
      <c r="A54" s="9">
        <f>'Daļu izvēle'!B62</f>
        <v>54</v>
      </c>
      <c r="B54">
        <f>'Daļu izvēle'!A62</f>
        <v>0</v>
      </c>
    </row>
    <row r="55" spans="1:2" x14ac:dyDescent="0.3">
      <c r="A55" s="9">
        <f>'Daļu izvēle'!B63</f>
        <v>55</v>
      </c>
      <c r="B55">
        <f>'Daļu izvēle'!A63</f>
        <v>0</v>
      </c>
    </row>
    <row r="56" spans="1:2" x14ac:dyDescent="0.3">
      <c r="A56" s="9">
        <f>'Daļu izvēle'!B64</f>
        <v>56</v>
      </c>
      <c r="B56">
        <f>'Daļu izvēle'!A64</f>
        <v>0</v>
      </c>
    </row>
    <row r="57" spans="1:2" x14ac:dyDescent="0.3">
      <c r="A57" s="9">
        <f>'Daļu izvēle'!B65</f>
        <v>57</v>
      </c>
      <c r="B57">
        <f>'Daļu izvēle'!A65</f>
        <v>0</v>
      </c>
    </row>
    <row r="58" spans="1:2" x14ac:dyDescent="0.3">
      <c r="A58" s="9">
        <f>'Daļu izvēle'!B66</f>
        <v>58</v>
      </c>
      <c r="B58">
        <f>'Daļu izvēle'!A66</f>
        <v>0</v>
      </c>
    </row>
    <row r="59" spans="1:2" x14ac:dyDescent="0.3">
      <c r="A59" s="9">
        <f>'Daļu izvēle'!B67</f>
        <v>59</v>
      </c>
      <c r="B59">
        <f>'Daļu izvēle'!A67</f>
        <v>0</v>
      </c>
    </row>
    <row r="60" spans="1:2" x14ac:dyDescent="0.3">
      <c r="A60" s="9">
        <f>'Daļu izvēle'!B68</f>
        <v>60</v>
      </c>
      <c r="B60">
        <f>'Daļu izvēle'!A68</f>
        <v>0</v>
      </c>
    </row>
    <row r="61" spans="1:2" x14ac:dyDescent="0.3">
      <c r="A61" s="9">
        <f>'Daļu izvēle'!B69</f>
        <v>61</v>
      </c>
      <c r="B61">
        <f>'Daļu izvēle'!A69</f>
        <v>0</v>
      </c>
    </row>
    <row r="62" spans="1:2" x14ac:dyDescent="0.3">
      <c r="A62" s="9">
        <f>'Daļu izvēle'!B70</f>
        <v>62</v>
      </c>
      <c r="B62">
        <f>'Daļu izvēle'!A70</f>
        <v>0</v>
      </c>
    </row>
    <row r="63" spans="1:2" x14ac:dyDescent="0.3">
      <c r="A63" s="9">
        <f>'Daļu izvēle'!B71</f>
        <v>63</v>
      </c>
      <c r="B63">
        <f>'Daļu izvēle'!A71</f>
        <v>0</v>
      </c>
    </row>
    <row r="64" spans="1:2" x14ac:dyDescent="0.3">
      <c r="A64" s="9">
        <f>'Daļu izvēle'!B72</f>
        <v>64</v>
      </c>
      <c r="B64">
        <f>'Daļu izvēle'!A72</f>
        <v>0</v>
      </c>
    </row>
    <row r="65" spans="1:2" x14ac:dyDescent="0.3">
      <c r="A65" s="9">
        <f>'Daļu izvēle'!B73</f>
        <v>65</v>
      </c>
      <c r="B65">
        <f>'Daļu izvēle'!A73</f>
        <v>0</v>
      </c>
    </row>
    <row r="66" spans="1:2" x14ac:dyDescent="0.3">
      <c r="A66" s="9">
        <f>'Daļu izvēle'!B74</f>
        <v>66</v>
      </c>
      <c r="B66">
        <f>'Daļu izvēle'!A74</f>
        <v>0</v>
      </c>
    </row>
    <row r="67" spans="1:2" x14ac:dyDescent="0.3">
      <c r="A67" s="9">
        <f>'Daļu izvēle'!B75</f>
        <v>67</v>
      </c>
      <c r="B67">
        <f>'Daļu izvēle'!A75</f>
        <v>0</v>
      </c>
    </row>
    <row r="68" spans="1:2" x14ac:dyDescent="0.3">
      <c r="A68" s="9">
        <f>'Daļu izvēle'!B76</f>
        <v>68</v>
      </c>
      <c r="B68">
        <f>'Daļu izvēle'!A76</f>
        <v>0</v>
      </c>
    </row>
    <row r="69" spans="1:2" x14ac:dyDescent="0.3">
      <c r="A69" s="9">
        <f>'Daļu izvēle'!B77</f>
        <v>69</v>
      </c>
      <c r="B69">
        <f>'Daļu izvēle'!A77</f>
        <v>0</v>
      </c>
    </row>
    <row r="70" spans="1:2" x14ac:dyDescent="0.3">
      <c r="A70" s="9">
        <f>'Daļu izvēle'!B78</f>
        <v>70</v>
      </c>
      <c r="B70">
        <f>'Daļu izvēle'!A78</f>
        <v>0</v>
      </c>
    </row>
    <row r="71" spans="1:2" x14ac:dyDescent="0.3">
      <c r="A71" s="9">
        <f>'Daļu izvēle'!B79</f>
        <v>71</v>
      </c>
      <c r="B71">
        <f>'Daļu izvēle'!A79</f>
        <v>0</v>
      </c>
    </row>
    <row r="72" spans="1:2" x14ac:dyDescent="0.3">
      <c r="A72" s="9">
        <f>'Daļu izvēle'!B80</f>
        <v>72</v>
      </c>
      <c r="B72">
        <f>'Daļu izvēle'!A80</f>
        <v>0</v>
      </c>
    </row>
    <row r="73" spans="1:2" x14ac:dyDescent="0.3">
      <c r="A73" s="9">
        <f>'Daļu izvēle'!B81</f>
        <v>73</v>
      </c>
      <c r="B73">
        <f>'Daļu izvēle'!A81</f>
        <v>0</v>
      </c>
    </row>
    <row r="74" spans="1:2" x14ac:dyDescent="0.3">
      <c r="A74" s="9">
        <f>'Daļu izvēle'!B82</f>
        <v>74</v>
      </c>
      <c r="B74">
        <f>'Daļu izvēle'!A82</f>
        <v>0</v>
      </c>
    </row>
    <row r="75" spans="1:2" x14ac:dyDescent="0.3">
      <c r="A75" s="9">
        <f>'Daļu izvēle'!B83</f>
        <v>75</v>
      </c>
      <c r="B75">
        <f>'Daļu izvēle'!A83</f>
        <v>0</v>
      </c>
    </row>
    <row r="76" spans="1:2" x14ac:dyDescent="0.3">
      <c r="A76" s="9">
        <f>'Daļu izvēle'!B84</f>
        <v>76</v>
      </c>
      <c r="B76">
        <f>'Daļu izvēle'!A84</f>
        <v>0</v>
      </c>
    </row>
    <row r="77" spans="1:2" x14ac:dyDescent="0.3">
      <c r="A77" s="9">
        <f>'Daļu izvēle'!B85</f>
        <v>77</v>
      </c>
      <c r="B77">
        <f>'Daļu izvēle'!A85</f>
        <v>0</v>
      </c>
    </row>
    <row r="78" spans="1:2" x14ac:dyDescent="0.3">
      <c r="A78" s="9">
        <f>'Daļu izvēle'!B86</f>
        <v>78</v>
      </c>
      <c r="B78">
        <f>'Daļu izvēle'!A86</f>
        <v>0</v>
      </c>
    </row>
    <row r="79" spans="1:2" x14ac:dyDescent="0.3">
      <c r="A79" s="9">
        <f>'Daļu izvēle'!B87</f>
        <v>79</v>
      </c>
      <c r="B79">
        <f>'Daļu izvēle'!A87</f>
        <v>0</v>
      </c>
    </row>
    <row r="80" spans="1:2" x14ac:dyDescent="0.3">
      <c r="A80" s="9">
        <f>'Daļu izvēle'!B88</f>
        <v>80</v>
      </c>
      <c r="B80">
        <f>'Daļu izvēle'!A88</f>
        <v>0</v>
      </c>
    </row>
    <row r="81" spans="1:2" x14ac:dyDescent="0.3">
      <c r="A81" s="9">
        <f>'Daļu izvēle'!B89</f>
        <v>81</v>
      </c>
      <c r="B81">
        <f>'Daļu izvēle'!A89</f>
        <v>0</v>
      </c>
    </row>
    <row r="82" spans="1:2" x14ac:dyDescent="0.3">
      <c r="A82" s="9">
        <f>'Daļu izvēle'!B90</f>
        <v>82</v>
      </c>
      <c r="B82">
        <f>'Daļu izvēle'!A90</f>
        <v>0</v>
      </c>
    </row>
    <row r="83" spans="1:2" x14ac:dyDescent="0.3">
      <c r="A83" s="9">
        <f>'Daļu izvēle'!B91</f>
        <v>83</v>
      </c>
      <c r="B83">
        <f>'Daļu izvēle'!A91</f>
        <v>0</v>
      </c>
    </row>
    <row r="84" spans="1:2" x14ac:dyDescent="0.3">
      <c r="A84" s="9">
        <f>'Daļu izvēle'!B92</f>
        <v>84</v>
      </c>
      <c r="B84">
        <f>'Daļu izvēle'!A92</f>
        <v>0</v>
      </c>
    </row>
    <row r="85" spans="1:2" x14ac:dyDescent="0.3">
      <c r="A85" s="9">
        <f>'Daļu izvēle'!B93</f>
        <v>85</v>
      </c>
      <c r="B85">
        <f>'Daļu izvēle'!A93</f>
        <v>0</v>
      </c>
    </row>
    <row r="86" spans="1:2" x14ac:dyDescent="0.3">
      <c r="A86" s="9">
        <f>'Daļu izvēle'!B94</f>
        <v>86</v>
      </c>
      <c r="B86">
        <f>'Daļu izvēle'!A94</f>
        <v>0</v>
      </c>
    </row>
    <row r="87" spans="1:2" x14ac:dyDescent="0.3">
      <c r="A87" s="9">
        <f>'Daļu izvēle'!B95</f>
        <v>87</v>
      </c>
      <c r="B87">
        <f>'Daļu izvēle'!A95</f>
        <v>0</v>
      </c>
    </row>
    <row r="88" spans="1:2" x14ac:dyDescent="0.3">
      <c r="A88" s="9">
        <f>'Daļu izvēle'!B96</f>
        <v>88</v>
      </c>
      <c r="B88">
        <f>'Daļu izvēle'!A96</f>
        <v>0</v>
      </c>
    </row>
    <row r="89" spans="1:2" x14ac:dyDescent="0.3">
      <c r="A89" s="9">
        <f>'Daļu izvēle'!B97</f>
        <v>89</v>
      </c>
      <c r="B89">
        <f>'Daļu izvēle'!A97</f>
        <v>0</v>
      </c>
    </row>
    <row r="90" spans="1:2" x14ac:dyDescent="0.3">
      <c r="A90" s="9">
        <f>'Daļu izvēle'!B98</f>
        <v>90</v>
      </c>
      <c r="B90">
        <f>'Daļu izvēle'!A98</f>
        <v>0</v>
      </c>
    </row>
    <row r="91" spans="1:2" x14ac:dyDescent="0.3">
      <c r="A91" s="9">
        <f>'Daļu izvēle'!B99</f>
        <v>91</v>
      </c>
      <c r="B91">
        <f>'Daļu izvēle'!A99</f>
        <v>0</v>
      </c>
    </row>
    <row r="92" spans="1:2" x14ac:dyDescent="0.3">
      <c r="A92" s="9">
        <f>'Daļu izvēle'!B100</f>
        <v>92</v>
      </c>
      <c r="B92">
        <f>'Daļu izvēle'!A100</f>
        <v>0</v>
      </c>
    </row>
    <row r="93" spans="1:2" x14ac:dyDescent="0.3">
      <c r="A93" s="9">
        <f>'Daļu izvēle'!B101</f>
        <v>93</v>
      </c>
      <c r="B93">
        <f>'Daļu izvēle'!A101</f>
        <v>0</v>
      </c>
    </row>
    <row r="94" spans="1:2" x14ac:dyDescent="0.3">
      <c r="A94" s="9">
        <f>'Daļu izvēle'!B102</f>
        <v>94</v>
      </c>
      <c r="B94">
        <f>'Daļu izvēle'!A102</f>
        <v>0</v>
      </c>
    </row>
    <row r="95" spans="1:2" x14ac:dyDescent="0.3">
      <c r="A95" s="9">
        <f>'Daļu izvēle'!B103</f>
        <v>95</v>
      </c>
      <c r="B95">
        <f>'Daļu izvēle'!A103</f>
        <v>0</v>
      </c>
    </row>
    <row r="96" spans="1:2" x14ac:dyDescent="0.3">
      <c r="A96" s="9">
        <f>'Daļu izvēle'!B104</f>
        <v>96</v>
      </c>
      <c r="B96">
        <f>'Daļu izvēle'!A104</f>
        <v>0</v>
      </c>
    </row>
    <row r="97" spans="1:2" x14ac:dyDescent="0.3">
      <c r="A97" s="9">
        <f>'Daļu izvēle'!B105</f>
        <v>97</v>
      </c>
      <c r="B97">
        <f>'Daļu izvēle'!A105</f>
        <v>0</v>
      </c>
    </row>
    <row r="98" spans="1:2" x14ac:dyDescent="0.3">
      <c r="A98" s="9">
        <f>'Daļu izvēle'!B106</f>
        <v>98</v>
      </c>
      <c r="B98">
        <f>'Daļu izvēle'!A106</f>
        <v>0</v>
      </c>
    </row>
    <row r="99" spans="1:2" x14ac:dyDescent="0.3">
      <c r="A99" s="9">
        <f>'Daļu izvēle'!B107</f>
        <v>99</v>
      </c>
      <c r="B99">
        <f>'Daļu izvēle'!A107</f>
        <v>0</v>
      </c>
    </row>
    <row r="100" spans="1:2" x14ac:dyDescent="0.3">
      <c r="A100" s="9">
        <f>'Daļu izvēle'!B108</f>
        <v>100</v>
      </c>
      <c r="B100">
        <f>'Daļu izvēle'!A108</f>
        <v>0</v>
      </c>
    </row>
    <row r="101" spans="1:2" x14ac:dyDescent="0.3">
      <c r="A101" s="9">
        <f>'Daļu izvēle'!B109</f>
        <v>101</v>
      </c>
      <c r="B101">
        <f>'Daļu izvēle'!A109</f>
        <v>0</v>
      </c>
    </row>
    <row r="102" spans="1:2" x14ac:dyDescent="0.3">
      <c r="A102" s="9">
        <f>'Daļu izvēle'!B110</f>
        <v>102</v>
      </c>
      <c r="B102">
        <f>'Daļu izvēle'!A110</f>
        <v>0</v>
      </c>
    </row>
    <row r="103" spans="1:2" x14ac:dyDescent="0.3">
      <c r="A103" s="9">
        <f>'Daļu izvēle'!B111</f>
        <v>103</v>
      </c>
      <c r="B103">
        <f>'Daļu izvēle'!A111</f>
        <v>0</v>
      </c>
    </row>
    <row r="104" spans="1:2" x14ac:dyDescent="0.3">
      <c r="A104" s="9">
        <f>'Daļu izvēle'!B112</f>
        <v>104</v>
      </c>
      <c r="B104">
        <f>'Daļu izvēle'!A112</f>
        <v>0</v>
      </c>
    </row>
    <row r="105" spans="1:2" x14ac:dyDescent="0.3">
      <c r="A105" s="9">
        <f>'Daļu izvēle'!B113</f>
        <v>105</v>
      </c>
      <c r="B105">
        <f>'Daļu izvēle'!A113</f>
        <v>0</v>
      </c>
    </row>
    <row r="106" spans="1:2" x14ac:dyDescent="0.3">
      <c r="A106" s="9">
        <f>'Daļu izvēle'!B114</f>
        <v>106</v>
      </c>
      <c r="B106">
        <f>'Daļu izvēle'!A114</f>
        <v>0</v>
      </c>
    </row>
    <row r="107" spans="1:2" x14ac:dyDescent="0.3">
      <c r="A107" s="9">
        <f>'Daļu izvēle'!B115</f>
        <v>107</v>
      </c>
      <c r="B107">
        <f>'Daļu izvēle'!A115</f>
        <v>0</v>
      </c>
    </row>
    <row r="108" spans="1:2" x14ac:dyDescent="0.3">
      <c r="A108" s="9">
        <f>'Daļu izvēle'!B116</f>
        <v>108</v>
      </c>
      <c r="B108">
        <f>'Daļu izvēle'!A116</f>
        <v>0</v>
      </c>
    </row>
    <row r="109" spans="1:2" x14ac:dyDescent="0.3">
      <c r="A109" s="9">
        <f>'Daļu izvēle'!B117</f>
        <v>109</v>
      </c>
      <c r="B109">
        <f>'Daļu izvēle'!A117</f>
        <v>0</v>
      </c>
    </row>
    <row r="110" spans="1:2" x14ac:dyDescent="0.3">
      <c r="A110" s="9">
        <f>'Daļu izvēle'!B118</f>
        <v>110</v>
      </c>
      <c r="B110">
        <f>'Daļu izvēle'!A118</f>
        <v>0</v>
      </c>
    </row>
    <row r="111" spans="1:2" x14ac:dyDescent="0.3">
      <c r="A111" s="9">
        <f>'Daļu izvēle'!B119</f>
        <v>111</v>
      </c>
      <c r="B111">
        <f>'Daļu izvēle'!A119</f>
        <v>0</v>
      </c>
    </row>
    <row r="112" spans="1:2" x14ac:dyDescent="0.3">
      <c r="A112" s="9">
        <f>'Daļu izvēle'!B120</f>
        <v>112</v>
      </c>
      <c r="B112">
        <f>'Daļu izvēle'!A120</f>
        <v>0</v>
      </c>
    </row>
    <row r="113" spans="1:2" x14ac:dyDescent="0.3">
      <c r="A113" s="9">
        <f>'Daļu izvēle'!B121</f>
        <v>113</v>
      </c>
      <c r="B113">
        <f>'Daļu izvēle'!A121</f>
        <v>0</v>
      </c>
    </row>
    <row r="114" spans="1:2" x14ac:dyDescent="0.3">
      <c r="A114" s="9">
        <f>'Daļu izvēle'!B122</f>
        <v>114</v>
      </c>
      <c r="B114">
        <f>'Daļu izvēle'!A122</f>
        <v>0</v>
      </c>
    </row>
    <row r="115" spans="1:2" x14ac:dyDescent="0.3">
      <c r="A115" s="9">
        <f>'Daļu izvēle'!B123</f>
        <v>115</v>
      </c>
      <c r="B115">
        <f>'Daļu izvēle'!A123</f>
        <v>0</v>
      </c>
    </row>
    <row r="116" spans="1:2" x14ac:dyDescent="0.3">
      <c r="A116" s="9">
        <f>'Daļu izvēle'!B124</f>
        <v>116</v>
      </c>
      <c r="B116">
        <f>'Daļu izvēle'!A124</f>
        <v>0</v>
      </c>
    </row>
    <row r="117" spans="1:2" x14ac:dyDescent="0.3">
      <c r="A117" s="9">
        <f>'Daļu izvēle'!B125</f>
        <v>117</v>
      </c>
      <c r="B117">
        <f>'Daļu izvēle'!A125</f>
        <v>0</v>
      </c>
    </row>
    <row r="118" spans="1:2" x14ac:dyDescent="0.3">
      <c r="A118" s="9">
        <f>'Daļu izvēle'!B126</f>
        <v>118</v>
      </c>
      <c r="B118">
        <f>'Daļu izvēle'!A126</f>
        <v>0</v>
      </c>
    </row>
    <row r="119" spans="1:2" x14ac:dyDescent="0.3">
      <c r="A119" s="9">
        <f>'Daļu izvēle'!B127</f>
        <v>119</v>
      </c>
      <c r="B119">
        <f>'Daļu izvēle'!A127</f>
        <v>0</v>
      </c>
    </row>
    <row r="120" spans="1:2" x14ac:dyDescent="0.3">
      <c r="A120" s="9">
        <f>'Daļu izvēle'!B128</f>
        <v>120</v>
      </c>
      <c r="B120">
        <f>'Daļu izvēle'!A128</f>
        <v>0</v>
      </c>
    </row>
    <row r="121" spans="1:2" x14ac:dyDescent="0.3">
      <c r="A121" s="9">
        <f>'Daļu izvēle'!B129</f>
        <v>121</v>
      </c>
      <c r="B121">
        <f>'Daļu izvēle'!A129</f>
        <v>0</v>
      </c>
    </row>
    <row r="122" spans="1:2" x14ac:dyDescent="0.3">
      <c r="A122" s="9">
        <f>'Daļu izvēle'!B130</f>
        <v>122</v>
      </c>
      <c r="B122">
        <f>'Daļu izvēle'!A130</f>
        <v>0</v>
      </c>
    </row>
    <row r="123" spans="1:2" x14ac:dyDescent="0.3">
      <c r="A123" s="9">
        <f>'Daļu izvēle'!B131</f>
        <v>123</v>
      </c>
      <c r="B123">
        <f>'Daļu izvēle'!A131</f>
        <v>0</v>
      </c>
    </row>
    <row r="124" spans="1:2" x14ac:dyDescent="0.3">
      <c r="A124" s="9">
        <f>'Daļu izvēle'!B132</f>
        <v>124</v>
      </c>
      <c r="B124">
        <f>'Daļu izvēle'!A132</f>
        <v>0</v>
      </c>
    </row>
    <row r="125" spans="1:2" x14ac:dyDescent="0.3">
      <c r="A125" s="9">
        <f>'Daļu izvēle'!B133</f>
        <v>125</v>
      </c>
      <c r="B125">
        <f>'Daļu izvēle'!A133</f>
        <v>0</v>
      </c>
    </row>
    <row r="126" spans="1:2" x14ac:dyDescent="0.3">
      <c r="A126" s="9">
        <f>'Daļu izvēle'!B134</f>
        <v>126</v>
      </c>
      <c r="B126">
        <f>'Daļu izvēle'!A134</f>
        <v>0</v>
      </c>
    </row>
    <row r="127" spans="1:2" x14ac:dyDescent="0.3">
      <c r="A127" s="9">
        <f>'Daļu izvēle'!B135</f>
        <v>127</v>
      </c>
      <c r="B127">
        <f>'Daļu izvēle'!A135</f>
        <v>0</v>
      </c>
    </row>
    <row r="128" spans="1:2" x14ac:dyDescent="0.3">
      <c r="A128" s="9">
        <f>'Daļu izvēle'!B136</f>
        <v>128</v>
      </c>
      <c r="B128">
        <f>'Daļu izvēle'!A136</f>
        <v>0</v>
      </c>
    </row>
    <row r="129" spans="1:2" x14ac:dyDescent="0.3">
      <c r="A129" s="9">
        <f>'Daļu izvēle'!B137</f>
        <v>129</v>
      </c>
      <c r="B129">
        <f>'Daļu izvēle'!A137</f>
        <v>0</v>
      </c>
    </row>
    <row r="130" spans="1:2" x14ac:dyDescent="0.3">
      <c r="A130" s="9">
        <f>'Daļu izvēle'!B138</f>
        <v>130</v>
      </c>
      <c r="B130">
        <f>'Daļu izvēle'!A138</f>
        <v>0</v>
      </c>
    </row>
    <row r="131" spans="1:2" x14ac:dyDescent="0.3">
      <c r="A131" s="9">
        <f>'Daļu izvēle'!B139</f>
        <v>131</v>
      </c>
      <c r="B131">
        <f>'Daļu izvēle'!A139</f>
        <v>0</v>
      </c>
    </row>
    <row r="132" spans="1:2" x14ac:dyDescent="0.3">
      <c r="A132" s="9">
        <f>'Daļu izvēle'!B140</f>
        <v>132</v>
      </c>
      <c r="B132">
        <f>'Daļu izvēle'!A140</f>
        <v>0</v>
      </c>
    </row>
    <row r="133" spans="1:2" x14ac:dyDescent="0.3">
      <c r="A133" s="9">
        <f>'Daļu izvēle'!B141</f>
        <v>133</v>
      </c>
      <c r="B133">
        <f>'Daļu izvēle'!A141</f>
        <v>0</v>
      </c>
    </row>
    <row r="134" spans="1:2" x14ac:dyDescent="0.3">
      <c r="A134" s="9">
        <f>'Daļu izvēle'!B142</f>
        <v>134</v>
      </c>
      <c r="B134">
        <f>'Daļu izvēle'!A142</f>
        <v>0</v>
      </c>
    </row>
    <row r="135" spans="1:2" x14ac:dyDescent="0.3">
      <c r="A135" s="9">
        <f>'Daļu izvēle'!B143</f>
        <v>135</v>
      </c>
      <c r="B135">
        <f>'Daļu izvēle'!A143</f>
        <v>0</v>
      </c>
    </row>
    <row r="136" spans="1:2" x14ac:dyDescent="0.3">
      <c r="A136" s="9">
        <f>'Daļu izvēle'!B144</f>
        <v>136</v>
      </c>
      <c r="B136">
        <f>'Daļu izvēle'!A144</f>
        <v>0</v>
      </c>
    </row>
    <row r="137" spans="1:2" x14ac:dyDescent="0.3">
      <c r="A137" s="9">
        <f>'Daļu izvēle'!B145</f>
        <v>137</v>
      </c>
      <c r="B137">
        <f>'Daļu izvēle'!A145</f>
        <v>0</v>
      </c>
    </row>
    <row r="138" spans="1:2" x14ac:dyDescent="0.3">
      <c r="A138" s="9">
        <f>'Daļu izvēle'!B146</f>
        <v>138</v>
      </c>
      <c r="B138">
        <f>'Daļu izvēle'!A146</f>
        <v>0</v>
      </c>
    </row>
    <row r="139" spans="1:2" x14ac:dyDescent="0.3">
      <c r="A139" s="9">
        <f>'Daļu izvēle'!B147</f>
        <v>139</v>
      </c>
      <c r="B139">
        <f>'Daļu izvēle'!A147</f>
        <v>0</v>
      </c>
    </row>
    <row r="140" spans="1:2" x14ac:dyDescent="0.3">
      <c r="A140" s="9">
        <f>'Daļu izvēle'!B148</f>
        <v>140</v>
      </c>
      <c r="B140">
        <f>'Daļu izvēle'!A148</f>
        <v>0</v>
      </c>
    </row>
    <row r="141" spans="1:2" x14ac:dyDescent="0.3">
      <c r="A141" s="9">
        <f>'Daļu izvēle'!B149</f>
        <v>141</v>
      </c>
      <c r="B141">
        <f>'Daļu izvēle'!A149</f>
        <v>0</v>
      </c>
    </row>
    <row r="142" spans="1:2" x14ac:dyDescent="0.3">
      <c r="A142" s="9">
        <f>'Daļu izvēle'!B150</f>
        <v>142</v>
      </c>
      <c r="B142">
        <f>'Daļu izvēle'!A150</f>
        <v>0</v>
      </c>
    </row>
    <row r="143" spans="1:2" x14ac:dyDescent="0.3">
      <c r="A143" s="9">
        <f>'Daļu izvēle'!B151</f>
        <v>143</v>
      </c>
      <c r="B143">
        <f>'Daļu izvēle'!A151</f>
        <v>0</v>
      </c>
    </row>
    <row r="144" spans="1:2" x14ac:dyDescent="0.3">
      <c r="A144" s="9">
        <f>'Daļu izvēle'!B152</f>
        <v>144</v>
      </c>
      <c r="B144">
        <f>'Daļu izvēle'!A152</f>
        <v>0</v>
      </c>
    </row>
    <row r="145" spans="1:2" x14ac:dyDescent="0.3">
      <c r="A145" s="9">
        <f>'Daļu izvēle'!B153</f>
        <v>145</v>
      </c>
      <c r="B145">
        <f>'Daļu izvēle'!A153</f>
        <v>0</v>
      </c>
    </row>
    <row r="146" spans="1:2" x14ac:dyDescent="0.3">
      <c r="A146" s="9">
        <f>'Daļu izvēle'!B154</f>
        <v>146</v>
      </c>
      <c r="B146">
        <f>'Daļu izvēle'!A154</f>
        <v>0</v>
      </c>
    </row>
    <row r="147" spans="1:2" x14ac:dyDescent="0.3">
      <c r="A147" s="9">
        <f>'Daļu izvēle'!B155</f>
        <v>147</v>
      </c>
      <c r="B147">
        <f>'Daļu izvēle'!A155</f>
        <v>0</v>
      </c>
    </row>
    <row r="148" spans="1:2" x14ac:dyDescent="0.3">
      <c r="A148" s="9">
        <f>'Daļu izvēle'!B156</f>
        <v>148</v>
      </c>
      <c r="B148">
        <f>'Daļu izvēle'!A156</f>
        <v>0</v>
      </c>
    </row>
    <row r="149" spans="1:2" x14ac:dyDescent="0.3">
      <c r="A149" s="9">
        <f>'Daļu izvēle'!B157</f>
        <v>149</v>
      </c>
      <c r="B149">
        <f>'Daļu izvēle'!A157</f>
        <v>0</v>
      </c>
    </row>
    <row r="150" spans="1:2" x14ac:dyDescent="0.3">
      <c r="A150" s="9">
        <f>'Daļu izvēle'!B158</f>
        <v>150</v>
      </c>
      <c r="B150">
        <f>'Daļu izvēle'!A158</f>
        <v>0</v>
      </c>
    </row>
    <row r="151" spans="1:2" x14ac:dyDescent="0.3">
      <c r="A151" s="9">
        <f>'Daļu izvēle'!B159</f>
        <v>151</v>
      </c>
      <c r="B151">
        <f>'Daļu izvēle'!A159</f>
        <v>0</v>
      </c>
    </row>
    <row r="152" spans="1:2" x14ac:dyDescent="0.3">
      <c r="A152" s="9">
        <f>'Daļu izvēle'!B160</f>
        <v>152</v>
      </c>
      <c r="B152">
        <f>'Daļu izvēle'!A160</f>
        <v>0</v>
      </c>
    </row>
    <row r="153" spans="1:2" x14ac:dyDescent="0.3">
      <c r="A153" s="9">
        <f>'Daļu izvēle'!B161</f>
        <v>153</v>
      </c>
      <c r="B153">
        <f>'Daļu izvēle'!A161</f>
        <v>0</v>
      </c>
    </row>
    <row r="154" spans="1:2" x14ac:dyDescent="0.3">
      <c r="A154" s="9">
        <f>'Daļu izvēle'!B162</f>
        <v>154</v>
      </c>
      <c r="B154">
        <f>'Daļu izvēle'!A162</f>
        <v>0</v>
      </c>
    </row>
    <row r="155" spans="1:2" x14ac:dyDescent="0.3">
      <c r="A155" s="9">
        <f>'Daļu izvēle'!B163</f>
        <v>155</v>
      </c>
      <c r="B155">
        <f>'Daļu izvēle'!A163</f>
        <v>0</v>
      </c>
    </row>
    <row r="156" spans="1:2" x14ac:dyDescent="0.3">
      <c r="A156" s="9">
        <f>'Daļu izvēle'!B164</f>
        <v>156</v>
      </c>
      <c r="B156">
        <f>'Daļu izvēle'!A164</f>
        <v>0</v>
      </c>
    </row>
    <row r="157" spans="1:2" x14ac:dyDescent="0.3">
      <c r="A157" s="9">
        <f>'Daļu izvēle'!B165</f>
        <v>157</v>
      </c>
      <c r="B157">
        <f>'Daļu izvēle'!A165</f>
        <v>0</v>
      </c>
    </row>
    <row r="158" spans="1:2" x14ac:dyDescent="0.3">
      <c r="A158" s="9">
        <f>'Daļu izvēle'!B166</f>
        <v>158</v>
      </c>
      <c r="B158">
        <f>'Daļu izvēle'!A166</f>
        <v>0</v>
      </c>
    </row>
    <row r="159" spans="1:2" x14ac:dyDescent="0.3">
      <c r="A159" s="9">
        <f>'Daļu izvēle'!B167</f>
        <v>159</v>
      </c>
      <c r="B159">
        <f>'Daļu izvēle'!A167</f>
        <v>0</v>
      </c>
    </row>
    <row r="160" spans="1:2" x14ac:dyDescent="0.3">
      <c r="A160" s="9">
        <f>'Daļu izvēle'!B168</f>
        <v>160</v>
      </c>
      <c r="B160">
        <f>'Daļu izvēle'!A168</f>
        <v>0</v>
      </c>
    </row>
    <row r="161" spans="1:2" x14ac:dyDescent="0.3">
      <c r="A161" s="9">
        <f>'Daļu izvēle'!B169</f>
        <v>161</v>
      </c>
      <c r="B161">
        <f>'Daļu izvēle'!A169</f>
        <v>0</v>
      </c>
    </row>
    <row r="162" spans="1:2" x14ac:dyDescent="0.3">
      <c r="A162" s="9">
        <f>'Daļu izvēle'!B170</f>
        <v>162</v>
      </c>
      <c r="B162">
        <f>'Daļu izvēle'!A170</f>
        <v>0</v>
      </c>
    </row>
    <row r="163" spans="1:2" x14ac:dyDescent="0.3">
      <c r="A163" s="9">
        <f>'Daļu izvēle'!B171</f>
        <v>163</v>
      </c>
      <c r="B163">
        <f>'Daļu izvēle'!A171</f>
        <v>0</v>
      </c>
    </row>
    <row r="164" spans="1:2" x14ac:dyDescent="0.3">
      <c r="A164" s="9">
        <f>'Daļu izvēle'!B172</f>
        <v>164</v>
      </c>
      <c r="B164">
        <f>'Daļu izvēle'!A172</f>
        <v>0</v>
      </c>
    </row>
    <row r="165" spans="1:2" x14ac:dyDescent="0.3">
      <c r="A165" s="9">
        <f>'Daļu izvēle'!B173</f>
        <v>165</v>
      </c>
      <c r="B165">
        <f>'Daļu izvēle'!A173</f>
        <v>0</v>
      </c>
    </row>
    <row r="166" spans="1:2" x14ac:dyDescent="0.3">
      <c r="A166" s="9">
        <f>'Daļu izvēle'!B174</f>
        <v>166</v>
      </c>
      <c r="B166">
        <f>'Daļu izvēle'!A174</f>
        <v>0</v>
      </c>
    </row>
    <row r="167" spans="1:2" x14ac:dyDescent="0.3">
      <c r="A167" s="9">
        <f>'Daļu izvēle'!B175</f>
        <v>167</v>
      </c>
      <c r="B167">
        <f>'Daļu izvēle'!A175</f>
        <v>0</v>
      </c>
    </row>
    <row r="168" spans="1:2" x14ac:dyDescent="0.3">
      <c r="A168" s="9">
        <f>'Daļu izvēle'!B176</f>
        <v>168</v>
      </c>
      <c r="B168">
        <f>'Daļu izvēle'!A176</f>
        <v>0</v>
      </c>
    </row>
    <row r="169" spans="1:2" x14ac:dyDescent="0.3">
      <c r="A169" s="9">
        <f>'Daļu izvēle'!B177</f>
        <v>169</v>
      </c>
      <c r="B169">
        <f>'Daļu izvēle'!A177</f>
        <v>0</v>
      </c>
    </row>
    <row r="170" spans="1:2" x14ac:dyDescent="0.3">
      <c r="A170" s="9">
        <f>'Daļu izvēle'!B178</f>
        <v>170</v>
      </c>
      <c r="B170">
        <f>'Daļu izvēle'!A178</f>
        <v>0</v>
      </c>
    </row>
    <row r="171" spans="1:2" x14ac:dyDescent="0.3">
      <c r="A171" s="9">
        <f>'Daļu izvēle'!B179</f>
        <v>171</v>
      </c>
      <c r="B171">
        <f>'Daļu izvēle'!A179</f>
        <v>0</v>
      </c>
    </row>
    <row r="172" spans="1:2" x14ac:dyDescent="0.3">
      <c r="A172" s="9">
        <f>'Daļu izvēle'!B180</f>
        <v>172</v>
      </c>
      <c r="B172">
        <f>'Daļu izvēle'!A180</f>
        <v>0</v>
      </c>
    </row>
    <row r="173" spans="1:2" x14ac:dyDescent="0.3">
      <c r="A173" s="9">
        <f>'Daļu izvēle'!B181</f>
        <v>173</v>
      </c>
      <c r="B173">
        <f>'Daļu izvēle'!A181</f>
        <v>0</v>
      </c>
    </row>
    <row r="174" spans="1:2" x14ac:dyDescent="0.3">
      <c r="A174" s="9">
        <f>'Daļu izvēle'!B182</f>
        <v>174</v>
      </c>
      <c r="B174">
        <f>'Daļu izvēle'!A182</f>
        <v>0</v>
      </c>
    </row>
    <row r="175" spans="1:2" x14ac:dyDescent="0.3">
      <c r="A175" s="9">
        <f>'Daļu izvēle'!B183</f>
        <v>175</v>
      </c>
      <c r="B175">
        <f>'Daļu izvēle'!A183</f>
        <v>0</v>
      </c>
    </row>
    <row r="176" spans="1:2" x14ac:dyDescent="0.3">
      <c r="A176" s="9">
        <f>'Daļu izvēle'!B184</f>
        <v>176</v>
      </c>
      <c r="B176">
        <f>'Daļu izvēle'!A184</f>
        <v>0</v>
      </c>
    </row>
    <row r="177" spans="1:2" x14ac:dyDescent="0.3">
      <c r="A177" s="9">
        <f>'Daļu izvēle'!B185</f>
        <v>177</v>
      </c>
      <c r="B177">
        <f>'Daļu izvēle'!A185</f>
        <v>0</v>
      </c>
    </row>
    <row r="178" spans="1:2" x14ac:dyDescent="0.3">
      <c r="A178" s="9">
        <f>'Daļu izvēle'!B186</f>
        <v>178</v>
      </c>
      <c r="B178">
        <f>'Daļu izvēle'!A186</f>
        <v>0</v>
      </c>
    </row>
    <row r="179" spans="1:2" x14ac:dyDescent="0.3">
      <c r="A179" s="9">
        <f>'Daļu izvēle'!B187</f>
        <v>179</v>
      </c>
      <c r="B179">
        <f>'Daļu izvēle'!A187</f>
        <v>0</v>
      </c>
    </row>
    <row r="180" spans="1:2" x14ac:dyDescent="0.3">
      <c r="A180" s="9">
        <f>'Daļu izvēle'!B188</f>
        <v>180</v>
      </c>
      <c r="B180">
        <f>'Daļu izvēle'!A188</f>
        <v>0</v>
      </c>
    </row>
    <row r="181" spans="1:2" x14ac:dyDescent="0.3">
      <c r="A181" s="9">
        <f>'Daļu izvēle'!B189</f>
        <v>181</v>
      </c>
      <c r="B181">
        <f>'Daļu izvēle'!A189</f>
        <v>0</v>
      </c>
    </row>
    <row r="182" spans="1:2" x14ac:dyDescent="0.3">
      <c r="A182" s="9">
        <f>'Daļu izvēle'!B190</f>
        <v>182</v>
      </c>
      <c r="B182">
        <f>'Daļu izvēle'!A190</f>
        <v>0</v>
      </c>
    </row>
    <row r="183" spans="1:2" x14ac:dyDescent="0.3">
      <c r="A183" s="9">
        <f>'Daļu izvēle'!B191</f>
        <v>183</v>
      </c>
      <c r="B183">
        <f>'Daļu izvēle'!A191</f>
        <v>0</v>
      </c>
    </row>
    <row r="184" spans="1:2" x14ac:dyDescent="0.3">
      <c r="A184" s="9">
        <f>'Daļu izvēle'!B192</f>
        <v>184</v>
      </c>
      <c r="B184">
        <f>'Daļu izvēle'!A192</f>
        <v>0</v>
      </c>
    </row>
    <row r="185" spans="1:2" x14ac:dyDescent="0.3">
      <c r="A185" s="9">
        <f>'Daļu izvēle'!B193</f>
        <v>185</v>
      </c>
      <c r="B185">
        <f>'Daļu izvēle'!A193</f>
        <v>0</v>
      </c>
    </row>
    <row r="186" spans="1:2" x14ac:dyDescent="0.3">
      <c r="A186" s="9">
        <f>'Daļu izvēle'!B194</f>
        <v>186</v>
      </c>
      <c r="B186">
        <f>'Daļu izvēle'!A194</f>
        <v>0</v>
      </c>
    </row>
    <row r="187" spans="1:2" x14ac:dyDescent="0.3">
      <c r="A187" s="9">
        <f>'Daļu izvēle'!B195</f>
        <v>187</v>
      </c>
      <c r="B187">
        <f>'Daļu izvēle'!A195</f>
        <v>0</v>
      </c>
    </row>
    <row r="188" spans="1:2" x14ac:dyDescent="0.3">
      <c r="A188" s="9">
        <f>'Daļu izvēle'!B196</f>
        <v>188</v>
      </c>
      <c r="B188">
        <f>'Daļu izvēle'!A196</f>
        <v>0</v>
      </c>
    </row>
    <row r="189" spans="1:2" x14ac:dyDescent="0.3">
      <c r="A189" s="9">
        <f>'Daļu izvēle'!B197</f>
        <v>189</v>
      </c>
      <c r="B189">
        <f>'Daļu izvēle'!A197</f>
        <v>0</v>
      </c>
    </row>
    <row r="190" spans="1:2" x14ac:dyDescent="0.3">
      <c r="A190" s="9">
        <f>'Daļu izvēle'!B198</f>
        <v>190</v>
      </c>
      <c r="B190">
        <f>'Daļu izvēle'!A198</f>
        <v>0</v>
      </c>
    </row>
    <row r="191" spans="1:2" x14ac:dyDescent="0.3">
      <c r="A191" s="9">
        <f>'Daļu izvēle'!B199</f>
        <v>191</v>
      </c>
      <c r="B191">
        <f>'Daļu izvēle'!A199</f>
        <v>0</v>
      </c>
    </row>
    <row r="192" spans="1:2" x14ac:dyDescent="0.3">
      <c r="A192" s="9">
        <f>'Daļu izvēle'!B200</f>
        <v>192</v>
      </c>
      <c r="B192">
        <f>'Daļu izvēle'!A200</f>
        <v>0</v>
      </c>
    </row>
    <row r="193" spans="1:2" x14ac:dyDescent="0.3">
      <c r="A193" s="9">
        <f>'Daļu izvēle'!B201</f>
        <v>193</v>
      </c>
      <c r="B193">
        <f>'Daļu izvēle'!A201</f>
        <v>0</v>
      </c>
    </row>
    <row r="194" spans="1:2" x14ac:dyDescent="0.3">
      <c r="A194" s="9">
        <f>'Daļu izvēle'!B202</f>
        <v>194</v>
      </c>
      <c r="B194">
        <f>'Daļu izvēle'!A202</f>
        <v>0</v>
      </c>
    </row>
    <row r="195" spans="1:2" x14ac:dyDescent="0.3">
      <c r="A195" s="9">
        <f>'Daļu izvēle'!B203</f>
        <v>195</v>
      </c>
      <c r="B195">
        <f>'Daļu izvēle'!A203</f>
        <v>0</v>
      </c>
    </row>
    <row r="196" spans="1:2" x14ac:dyDescent="0.3">
      <c r="A196" s="9">
        <f>'Daļu izvēle'!B204</f>
        <v>196</v>
      </c>
      <c r="B196">
        <f>'Daļu izvēle'!A204</f>
        <v>0</v>
      </c>
    </row>
    <row r="197" spans="1:2" x14ac:dyDescent="0.3">
      <c r="A197" s="9">
        <f>'Daļu izvēle'!B205</f>
        <v>197</v>
      </c>
      <c r="B197">
        <f>'Daļu izvēle'!A205</f>
        <v>0</v>
      </c>
    </row>
    <row r="198" spans="1:2" x14ac:dyDescent="0.3">
      <c r="A198" s="9">
        <f>'Daļu izvēle'!B206</f>
        <v>198</v>
      </c>
      <c r="B198">
        <f>'Daļu izvēle'!A206</f>
        <v>0</v>
      </c>
    </row>
    <row r="199" spans="1:2" x14ac:dyDescent="0.3">
      <c r="A199" s="9">
        <f>'Daļu izvēle'!B207</f>
        <v>199</v>
      </c>
      <c r="B199">
        <f>'Daļu izvēle'!A207</f>
        <v>0</v>
      </c>
    </row>
    <row r="200" spans="1:2" x14ac:dyDescent="0.3">
      <c r="A200" s="9">
        <f>'Daļu izvēle'!B208</f>
        <v>200</v>
      </c>
      <c r="B200">
        <f>'Daļu izvēle'!A208</f>
        <v>0</v>
      </c>
    </row>
    <row r="201" spans="1:2" x14ac:dyDescent="0.3">
      <c r="A201" s="9">
        <f>'Daļu izvēle'!B209</f>
        <v>201</v>
      </c>
      <c r="B201">
        <f>'Daļu izvēle'!A209</f>
        <v>0</v>
      </c>
    </row>
    <row r="202" spans="1:2" x14ac:dyDescent="0.3">
      <c r="A202" s="9">
        <f>'Daļu izvēle'!B210</f>
        <v>202</v>
      </c>
      <c r="B202">
        <f>'Daļu izvēle'!A210</f>
        <v>0</v>
      </c>
    </row>
    <row r="203" spans="1:2" x14ac:dyDescent="0.3">
      <c r="A203" s="9">
        <f>'Daļu izvēle'!B211</f>
        <v>203</v>
      </c>
      <c r="B203">
        <f>'Daļu izvēle'!A211</f>
        <v>0</v>
      </c>
    </row>
    <row r="204" spans="1:2" x14ac:dyDescent="0.3">
      <c r="A204" s="9">
        <f>'Daļu izvēle'!B212</f>
        <v>204</v>
      </c>
      <c r="B204">
        <f>'Daļu izvēle'!A212</f>
        <v>0</v>
      </c>
    </row>
    <row r="205" spans="1:2" x14ac:dyDescent="0.3">
      <c r="A205" s="9">
        <f>'Daļu izvēle'!B213</f>
        <v>205</v>
      </c>
      <c r="B205">
        <f>'Daļu izvēle'!A213</f>
        <v>0</v>
      </c>
    </row>
    <row r="206" spans="1:2" x14ac:dyDescent="0.3">
      <c r="A206" s="9">
        <f>'Daļu izvēle'!B214</f>
        <v>206</v>
      </c>
      <c r="B206">
        <f>'Daļu izvēle'!A214</f>
        <v>0</v>
      </c>
    </row>
    <row r="207" spans="1:2" x14ac:dyDescent="0.3">
      <c r="A207" s="9">
        <f>'Daļu izvēle'!B215</f>
        <v>207</v>
      </c>
      <c r="B207">
        <f>'Daļu izvēle'!A215</f>
        <v>0</v>
      </c>
    </row>
    <row r="208" spans="1:2" x14ac:dyDescent="0.3">
      <c r="A208" s="9">
        <f>'Daļu izvēle'!B216</f>
        <v>208</v>
      </c>
      <c r="B208">
        <f>'Daļu izvēle'!A216</f>
        <v>0</v>
      </c>
    </row>
    <row r="209" spans="1:2" x14ac:dyDescent="0.3">
      <c r="A209" s="9">
        <f>'Daļu izvēle'!B217</f>
        <v>209</v>
      </c>
      <c r="B209">
        <f>'Daļu izvēle'!A217</f>
        <v>0</v>
      </c>
    </row>
    <row r="210" spans="1:2" x14ac:dyDescent="0.3">
      <c r="A210" s="9">
        <f>'Daļu izvēle'!B218</f>
        <v>210</v>
      </c>
      <c r="B210">
        <f>'Daļu izvēle'!A218</f>
        <v>0</v>
      </c>
    </row>
    <row r="211" spans="1:2" x14ac:dyDescent="0.3">
      <c r="A211" s="9">
        <f>'Daļu izvēle'!B219</f>
        <v>211</v>
      </c>
      <c r="B211">
        <f>'Daļu izvēle'!A219</f>
        <v>0</v>
      </c>
    </row>
    <row r="212" spans="1:2" x14ac:dyDescent="0.3">
      <c r="A212" s="9">
        <f>'Daļu izvēle'!B220</f>
        <v>212</v>
      </c>
      <c r="B212">
        <f>'Daļu izvēle'!A220</f>
        <v>0</v>
      </c>
    </row>
    <row r="213" spans="1:2" x14ac:dyDescent="0.3">
      <c r="A213" s="9">
        <f>'Daļu izvēle'!B221</f>
        <v>213</v>
      </c>
      <c r="B213">
        <f>'Daļu izvēle'!A221</f>
        <v>0</v>
      </c>
    </row>
    <row r="214" spans="1:2" x14ac:dyDescent="0.3">
      <c r="A214" s="9">
        <f>'Daļu izvēle'!B222</f>
        <v>214</v>
      </c>
      <c r="B214">
        <f>'Daļu izvēle'!A222</f>
        <v>0</v>
      </c>
    </row>
    <row r="215" spans="1:2" x14ac:dyDescent="0.3">
      <c r="A215" s="9">
        <f>'Daļu izvēle'!B223</f>
        <v>215</v>
      </c>
      <c r="B215">
        <f>'Daļu izvēle'!A223</f>
        <v>0</v>
      </c>
    </row>
    <row r="216" spans="1:2" x14ac:dyDescent="0.3">
      <c r="A216" s="9">
        <f>'Daļu izvēle'!B224</f>
        <v>216</v>
      </c>
      <c r="B216">
        <f>'Daļu izvēle'!A224</f>
        <v>0</v>
      </c>
    </row>
    <row r="217" spans="1:2" x14ac:dyDescent="0.3">
      <c r="A217" s="9">
        <f>'Daļu izvēle'!B225</f>
        <v>217</v>
      </c>
      <c r="B217">
        <f>'Daļu izvēle'!A225</f>
        <v>0</v>
      </c>
    </row>
    <row r="218" spans="1:2" x14ac:dyDescent="0.3">
      <c r="A218" s="9">
        <f>'Daļu izvēle'!B226</f>
        <v>218</v>
      </c>
      <c r="B218">
        <f>'Daļu izvēle'!A226</f>
        <v>0</v>
      </c>
    </row>
    <row r="219" spans="1:2" x14ac:dyDescent="0.3">
      <c r="A219" s="9">
        <f>'Daļu izvēle'!B227</f>
        <v>219</v>
      </c>
      <c r="B219">
        <f>'Daļu izvēle'!A227</f>
        <v>0</v>
      </c>
    </row>
    <row r="220" spans="1:2" x14ac:dyDescent="0.3">
      <c r="A220" s="9">
        <f>'Daļu izvēle'!B228</f>
        <v>220</v>
      </c>
      <c r="B220">
        <f>'Daļu izvēle'!A228</f>
        <v>0</v>
      </c>
    </row>
    <row r="221" spans="1:2" x14ac:dyDescent="0.3">
      <c r="A221" s="9">
        <f>'Daļu izvēle'!B229</f>
        <v>221</v>
      </c>
      <c r="B221">
        <f>'Daļu izvēle'!A229</f>
        <v>0</v>
      </c>
    </row>
    <row r="222" spans="1:2" x14ac:dyDescent="0.3">
      <c r="A222" s="9">
        <f>'Daļu izvēle'!B230</f>
        <v>222</v>
      </c>
      <c r="B222">
        <f>'Daļu izvēle'!A230</f>
        <v>0</v>
      </c>
    </row>
    <row r="223" spans="1:2" x14ac:dyDescent="0.3">
      <c r="A223" s="9">
        <f>'Daļu izvēle'!B231</f>
        <v>223</v>
      </c>
      <c r="B223">
        <f>'Daļu izvēle'!A231</f>
        <v>0</v>
      </c>
    </row>
    <row r="224" spans="1:2" x14ac:dyDescent="0.3">
      <c r="A224" s="9">
        <f>'Daļu izvēle'!B232</f>
        <v>224</v>
      </c>
      <c r="B224">
        <f>'Daļu izvēle'!A232</f>
        <v>0</v>
      </c>
    </row>
    <row r="225" spans="1:2" x14ac:dyDescent="0.3">
      <c r="A225" s="9">
        <f>'Daļu izvēle'!B233</f>
        <v>225</v>
      </c>
      <c r="B225">
        <f>'Daļu izvēle'!A233</f>
        <v>0</v>
      </c>
    </row>
    <row r="226" spans="1:2" x14ac:dyDescent="0.3">
      <c r="A226" s="9">
        <f>'Daļu izvēle'!B234</f>
        <v>226</v>
      </c>
      <c r="B226">
        <f>'Daļu izvēle'!A234</f>
        <v>0</v>
      </c>
    </row>
    <row r="227" spans="1:2" x14ac:dyDescent="0.3">
      <c r="A227" s="9">
        <f>'Daļu izvēle'!B235</f>
        <v>227</v>
      </c>
      <c r="B227">
        <f>'Daļu izvēle'!A235</f>
        <v>0</v>
      </c>
    </row>
    <row r="228" spans="1:2" x14ac:dyDescent="0.3">
      <c r="A228" s="9">
        <f>'Daļu izvēle'!B236</f>
        <v>228</v>
      </c>
      <c r="B228">
        <f>'Daļu izvēle'!A236</f>
        <v>0</v>
      </c>
    </row>
    <row r="229" spans="1:2" x14ac:dyDescent="0.3">
      <c r="A229" s="9">
        <f>'Daļu izvēle'!B237</f>
        <v>229</v>
      </c>
      <c r="B229">
        <f>'Daļu izvēle'!A237</f>
        <v>0</v>
      </c>
    </row>
    <row r="230" spans="1:2" x14ac:dyDescent="0.3">
      <c r="A230" s="9">
        <f>'Daļu izvēle'!B238</f>
        <v>230</v>
      </c>
      <c r="B230">
        <f>'Daļu izvēle'!A238</f>
        <v>0</v>
      </c>
    </row>
    <row r="231" spans="1:2" x14ac:dyDescent="0.3">
      <c r="A231" s="9">
        <f>'Daļu izvēle'!B239</f>
        <v>231</v>
      </c>
      <c r="B231">
        <f>'Daļu izvēle'!A239</f>
        <v>0</v>
      </c>
    </row>
    <row r="232" spans="1:2" x14ac:dyDescent="0.3">
      <c r="A232" s="9">
        <f>'Daļu izvēle'!B240</f>
        <v>232</v>
      </c>
      <c r="B232">
        <f>'Daļu izvēle'!A240</f>
        <v>0</v>
      </c>
    </row>
    <row r="233" spans="1:2" x14ac:dyDescent="0.3">
      <c r="A233" s="9">
        <f>'Daļu izvēle'!B241</f>
        <v>233</v>
      </c>
      <c r="B233">
        <f>'Daļu izvēle'!A241</f>
        <v>0</v>
      </c>
    </row>
    <row r="234" spans="1:2" x14ac:dyDescent="0.3">
      <c r="A234" s="9">
        <f>'Daļu izvēle'!B242</f>
        <v>234</v>
      </c>
      <c r="B234">
        <f>'Daļu izvēle'!A242</f>
        <v>0</v>
      </c>
    </row>
    <row r="235" spans="1:2" x14ac:dyDescent="0.3">
      <c r="A235" s="9">
        <f>'Daļu izvēle'!B243</f>
        <v>235</v>
      </c>
      <c r="B235">
        <f>'Daļu izvēle'!A243</f>
        <v>0</v>
      </c>
    </row>
    <row r="236" spans="1:2" x14ac:dyDescent="0.3">
      <c r="A236" s="9">
        <f>'Daļu izvēle'!B244</f>
        <v>236</v>
      </c>
      <c r="B236">
        <f>'Daļu izvēle'!A244</f>
        <v>0</v>
      </c>
    </row>
    <row r="237" spans="1:2" x14ac:dyDescent="0.3">
      <c r="A237" s="9">
        <f>'Daļu izvēle'!B245</f>
        <v>237</v>
      </c>
      <c r="B237">
        <f>'Daļu izvēle'!A245</f>
        <v>0</v>
      </c>
    </row>
    <row r="238" spans="1:2" x14ac:dyDescent="0.3">
      <c r="A238" s="9">
        <f>'Daļu izvēle'!B246</f>
        <v>238</v>
      </c>
      <c r="B238">
        <f>'Daļu izvēle'!A246</f>
        <v>0</v>
      </c>
    </row>
    <row r="239" spans="1:2" x14ac:dyDescent="0.3">
      <c r="A239" s="9">
        <f>'Daļu izvēle'!B247</f>
        <v>239</v>
      </c>
      <c r="B239">
        <f>'Daļu izvēle'!A247</f>
        <v>0</v>
      </c>
    </row>
    <row r="240" spans="1:2" x14ac:dyDescent="0.3">
      <c r="A240" s="9">
        <f>'Daļu izvēle'!B248</f>
        <v>240</v>
      </c>
      <c r="B240">
        <f>'Daļu izvēle'!A248</f>
        <v>0</v>
      </c>
    </row>
    <row r="241" spans="1:2" x14ac:dyDescent="0.3">
      <c r="A241" s="9">
        <f>'Daļu izvēle'!B249</f>
        <v>241</v>
      </c>
      <c r="B241">
        <f>'Daļu izvēle'!A249</f>
        <v>0</v>
      </c>
    </row>
    <row r="242" spans="1:2" x14ac:dyDescent="0.3">
      <c r="A242" s="9">
        <f>'Daļu izvēle'!B250</f>
        <v>242</v>
      </c>
      <c r="B242">
        <f>'Daļu izvēle'!A250</f>
        <v>0</v>
      </c>
    </row>
    <row r="243" spans="1:2" x14ac:dyDescent="0.3">
      <c r="A243" s="9">
        <f>'Daļu izvēle'!B251</f>
        <v>243</v>
      </c>
      <c r="B243">
        <f>'Daļu izvēle'!A251</f>
        <v>0</v>
      </c>
    </row>
    <row r="244" spans="1:2" x14ac:dyDescent="0.3">
      <c r="A244" s="9">
        <f>'Daļu izvēle'!B252</f>
        <v>244</v>
      </c>
      <c r="B244">
        <f>'Daļu izvēle'!A252</f>
        <v>0</v>
      </c>
    </row>
    <row r="245" spans="1:2" x14ac:dyDescent="0.3">
      <c r="A245" s="9">
        <f>'Daļu izvēle'!B253</f>
        <v>245</v>
      </c>
      <c r="B245">
        <f>'Daļu izvēle'!A253</f>
        <v>0</v>
      </c>
    </row>
    <row r="246" spans="1:2" x14ac:dyDescent="0.3">
      <c r="A246" s="9">
        <f>'Daļu izvēle'!B254</f>
        <v>246</v>
      </c>
      <c r="B246">
        <f>'Daļu izvēle'!A254</f>
        <v>0</v>
      </c>
    </row>
    <row r="247" spans="1:2" x14ac:dyDescent="0.3">
      <c r="A247" s="9">
        <f>'Daļu izvēle'!B255</f>
        <v>247</v>
      </c>
      <c r="B247">
        <f>'Daļu izvēle'!A255</f>
        <v>0</v>
      </c>
    </row>
    <row r="248" spans="1:2" x14ac:dyDescent="0.3">
      <c r="A248" s="9">
        <f>'Daļu izvēle'!B256</f>
        <v>248</v>
      </c>
      <c r="B248">
        <f>'Daļu izvēle'!A256</f>
        <v>0</v>
      </c>
    </row>
    <row r="249" spans="1:2" x14ac:dyDescent="0.3">
      <c r="A249" s="9">
        <f>'Daļu izvēle'!B257</f>
        <v>249</v>
      </c>
      <c r="B249">
        <f>'Daļu izvēle'!A257</f>
        <v>0</v>
      </c>
    </row>
    <row r="250" spans="1:2" x14ac:dyDescent="0.3">
      <c r="A250" s="9">
        <f>'Daļu izvēle'!B258</f>
        <v>250</v>
      </c>
      <c r="B250">
        <f>'Daļu izvēle'!A258</f>
        <v>0</v>
      </c>
    </row>
    <row r="251" spans="1:2" x14ac:dyDescent="0.3">
      <c r="A251" s="9">
        <f>'Daļu izvēle'!B259</f>
        <v>251</v>
      </c>
      <c r="B251">
        <f>'Daļu izvēle'!A259</f>
        <v>0</v>
      </c>
    </row>
    <row r="252" spans="1:2" x14ac:dyDescent="0.3">
      <c r="A252" s="9">
        <f>'Daļu izvēle'!B260</f>
        <v>252</v>
      </c>
      <c r="B252">
        <f>'Daļu izvēle'!A260</f>
        <v>0</v>
      </c>
    </row>
    <row r="253" spans="1:2" x14ac:dyDescent="0.3">
      <c r="A253" s="9">
        <f>'Daļu izvēle'!B261</f>
        <v>253</v>
      </c>
      <c r="B253">
        <f>'Daļu izvēle'!A261</f>
        <v>0</v>
      </c>
    </row>
    <row r="254" spans="1:2" x14ac:dyDescent="0.3">
      <c r="A254" s="9">
        <f>'Daļu izvēle'!B262</f>
        <v>254</v>
      </c>
      <c r="B254">
        <f>'Daļu izvēle'!A262</f>
        <v>0</v>
      </c>
    </row>
    <row r="255" spans="1:2" x14ac:dyDescent="0.3">
      <c r="A255" s="9">
        <f>'Daļu izvēle'!B263</f>
        <v>255</v>
      </c>
      <c r="B255">
        <f>'Daļu izvēle'!A263</f>
        <v>0</v>
      </c>
    </row>
    <row r="256" spans="1:2" x14ac:dyDescent="0.3">
      <c r="A256" s="9">
        <f>'Daļu izvēle'!B264</f>
        <v>256</v>
      </c>
      <c r="B256">
        <f>'Daļu izvēle'!A264</f>
        <v>0</v>
      </c>
    </row>
    <row r="257" spans="1:2" x14ac:dyDescent="0.3">
      <c r="A257" s="9">
        <f>'Daļu izvēle'!B265</f>
        <v>257</v>
      </c>
      <c r="B257">
        <f>'Daļu izvēle'!A265</f>
        <v>0</v>
      </c>
    </row>
    <row r="258" spans="1:2" x14ac:dyDescent="0.3">
      <c r="A258" s="9">
        <f>'Daļu izvēle'!B266</f>
        <v>258</v>
      </c>
      <c r="B258">
        <f>'Daļu izvēle'!A266</f>
        <v>0</v>
      </c>
    </row>
    <row r="259" spans="1:2" x14ac:dyDescent="0.3">
      <c r="A259" s="9">
        <f>'Daļu izvēle'!B267</f>
        <v>259</v>
      </c>
      <c r="B259">
        <f>'Daļu izvēle'!A267</f>
        <v>0</v>
      </c>
    </row>
    <row r="260" spans="1:2" x14ac:dyDescent="0.3">
      <c r="A260" s="9">
        <f>'Daļu izvēle'!B268</f>
        <v>260</v>
      </c>
      <c r="B260">
        <f>'Daļu izvēle'!A268</f>
        <v>0</v>
      </c>
    </row>
    <row r="261" spans="1:2" x14ac:dyDescent="0.3">
      <c r="A261" s="9">
        <f>'Daļu izvēle'!B269</f>
        <v>261</v>
      </c>
      <c r="B261">
        <f>'Daļu izvēle'!A269</f>
        <v>0</v>
      </c>
    </row>
    <row r="262" spans="1:2" x14ac:dyDescent="0.3">
      <c r="A262" s="9">
        <f>'Daļu izvēle'!B270</f>
        <v>262</v>
      </c>
      <c r="B262">
        <f>'Daļu izvēle'!A270</f>
        <v>0</v>
      </c>
    </row>
    <row r="263" spans="1:2" x14ac:dyDescent="0.3">
      <c r="A263" s="9">
        <f>'Daļu izvēle'!B271</f>
        <v>263</v>
      </c>
      <c r="B263">
        <f>'Daļu izvēle'!A271</f>
        <v>0</v>
      </c>
    </row>
    <row r="264" spans="1:2" x14ac:dyDescent="0.3">
      <c r="A264" s="9">
        <f>'Daļu izvēle'!B272</f>
        <v>264</v>
      </c>
      <c r="B264">
        <f>'Daļu izvēle'!A272</f>
        <v>0</v>
      </c>
    </row>
    <row r="265" spans="1:2" x14ac:dyDescent="0.3">
      <c r="A265" s="9">
        <f>'Daļu izvēle'!B273</f>
        <v>265</v>
      </c>
      <c r="B265">
        <f>'Daļu izvēle'!A273</f>
        <v>0</v>
      </c>
    </row>
    <row r="266" spans="1:2" x14ac:dyDescent="0.3">
      <c r="A266" s="9">
        <f>'Daļu izvēle'!B274</f>
        <v>266</v>
      </c>
      <c r="B266">
        <f>'Daļu izvēle'!A274</f>
        <v>0</v>
      </c>
    </row>
    <row r="267" spans="1:2" x14ac:dyDescent="0.3">
      <c r="A267" s="9">
        <f>'Daļu izvēle'!B275</f>
        <v>267</v>
      </c>
      <c r="B267">
        <f>'Daļu izvēle'!A275</f>
        <v>0</v>
      </c>
    </row>
    <row r="268" spans="1:2" x14ac:dyDescent="0.3">
      <c r="A268" s="9">
        <f>'Daļu izvēle'!B276</f>
        <v>268</v>
      </c>
      <c r="B268">
        <f>'Daļu izvēle'!A276</f>
        <v>0</v>
      </c>
    </row>
    <row r="269" spans="1:2" x14ac:dyDescent="0.3">
      <c r="A269" s="9">
        <f>'Daļu izvēle'!B277</f>
        <v>269</v>
      </c>
      <c r="B269">
        <f>'Daļu izvēle'!A277</f>
        <v>0</v>
      </c>
    </row>
    <row r="270" spans="1:2" x14ac:dyDescent="0.3">
      <c r="A270" s="9">
        <f>'Daļu izvēle'!B278</f>
        <v>270</v>
      </c>
      <c r="B270">
        <f>'Daļu izvēle'!A278</f>
        <v>0</v>
      </c>
    </row>
    <row r="271" spans="1:2" x14ac:dyDescent="0.3">
      <c r="A271" s="9">
        <f>'Daļu izvēle'!B279</f>
        <v>271</v>
      </c>
      <c r="B271">
        <f>'Daļu izvēle'!A279</f>
        <v>0</v>
      </c>
    </row>
    <row r="272" spans="1:2" x14ac:dyDescent="0.3">
      <c r="A272" s="9">
        <f>'Daļu izvēle'!B280</f>
        <v>272</v>
      </c>
      <c r="B272">
        <f>'Daļu izvēle'!A280</f>
        <v>0</v>
      </c>
    </row>
    <row r="273" spans="1:2" x14ac:dyDescent="0.3">
      <c r="A273" s="9">
        <f>'Daļu izvēle'!B281</f>
        <v>273</v>
      </c>
      <c r="B273">
        <f>'Daļu izvēle'!A281</f>
        <v>0</v>
      </c>
    </row>
    <row r="274" spans="1:2" x14ac:dyDescent="0.3">
      <c r="A274" s="9">
        <f>'Daļu izvēle'!B282</f>
        <v>274</v>
      </c>
      <c r="B274">
        <f>'Daļu izvēle'!A282</f>
        <v>0</v>
      </c>
    </row>
    <row r="275" spans="1:2" x14ac:dyDescent="0.3">
      <c r="A275" s="9">
        <f>'Daļu izvēle'!B283</f>
        <v>275</v>
      </c>
      <c r="B275">
        <f>'Daļu izvēle'!A283</f>
        <v>0</v>
      </c>
    </row>
    <row r="276" spans="1:2" x14ac:dyDescent="0.3">
      <c r="A276" s="9">
        <f>'Daļu izvēle'!B284</f>
        <v>276</v>
      </c>
      <c r="B276">
        <f>'Daļu izvēle'!A284</f>
        <v>0</v>
      </c>
    </row>
    <row r="277" spans="1:2" x14ac:dyDescent="0.3">
      <c r="A277" s="9">
        <f>'Daļu izvēle'!B285</f>
        <v>277</v>
      </c>
      <c r="B277">
        <f>'Daļu izvēle'!A285</f>
        <v>0</v>
      </c>
    </row>
    <row r="278" spans="1:2" x14ac:dyDescent="0.3">
      <c r="A278" s="9">
        <f>'Daļu izvēle'!B286</f>
        <v>278</v>
      </c>
      <c r="B278">
        <f>'Daļu izvēle'!A286</f>
        <v>0</v>
      </c>
    </row>
    <row r="279" spans="1:2" x14ac:dyDescent="0.3">
      <c r="A279" s="9">
        <f>'Daļu izvēle'!B287</f>
        <v>279</v>
      </c>
      <c r="B279">
        <f>'Daļu izvēle'!A287</f>
        <v>0</v>
      </c>
    </row>
    <row r="280" spans="1:2" x14ac:dyDescent="0.3">
      <c r="A280" s="9">
        <f>'Daļu izvēle'!B288</f>
        <v>280</v>
      </c>
      <c r="B280">
        <f>'Daļu izvēle'!A288</f>
        <v>0</v>
      </c>
    </row>
    <row r="281" spans="1:2" x14ac:dyDescent="0.3">
      <c r="A281" s="9">
        <f>'Daļu izvēle'!B289</f>
        <v>281</v>
      </c>
      <c r="B281">
        <f>'Daļu izvēle'!A289</f>
        <v>0</v>
      </c>
    </row>
    <row r="282" spans="1:2" x14ac:dyDescent="0.3">
      <c r="A282" s="9">
        <f>'Daļu izvēle'!B290</f>
        <v>282</v>
      </c>
      <c r="B282">
        <f>'Daļu izvēle'!A290</f>
        <v>0</v>
      </c>
    </row>
    <row r="283" spans="1:2" x14ac:dyDescent="0.3">
      <c r="A283" s="9">
        <f>'Daļu izvēle'!B291</f>
        <v>283</v>
      </c>
      <c r="B283">
        <f>'Daļu izvēle'!A291</f>
        <v>0</v>
      </c>
    </row>
    <row r="284" spans="1:2" x14ac:dyDescent="0.3">
      <c r="A284" s="9">
        <f>'Daļu izvēle'!B292</f>
        <v>284</v>
      </c>
      <c r="B284">
        <f>'Daļu izvēle'!A292</f>
        <v>0</v>
      </c>
    </row>
    <row r="285" spans="1:2" x14ac:dyDescent="0.3">
      <c r="A285" s="9">
        <f>'Daļu izvēle'!B293</f>
        <v>285</v>
      </c>
      <c r="B285">
        <f>'Daļu izvēle'!A293</f>
        <v>0</v>
      </c>
    </row>
    <row r="286" spans="1:2" x14ac:dyDescent="0.3">
      <c r="A286" s="9">
        <f>'Daļu izvēle'!B294</f>
        <v>286</v>
      </c>
      <c r="B286">
        <f>'Daļu izvēle'!A294</f>
        <v>0</v>
      </c>
    </row>
    <row r="287" spans="1:2" x14ac:dyDescent="0.3">
      <c r="A287" s="9">
        <f>'Daļu izvēle'!B295</f>
        <v>287</v>
      </c>
      <c r="B287">
        <f>'Daļu izvēle'!A295</f>
        <v>0</v>
      </c>
    </row>
    <row r="288" spans="1:2" x14ac:dyDescent="0.3">
      <c r="A288" s="9">
        <f>'Daļu izvēle'!B296</f>
        <v>288</v>
      </c>
      <c r="B288">
        <f>'Daļu izvēle'!A296</f>
        <v>0</v>
      </c>
    </row>
    <row r="289" spans="1:2" x14ac:dyDescent="0.3">
      <c r="A289" s="9">
        <f>'Daļu izvēle'!B297</f>
        <v>289</v>
      </c>
      <c r="B289">
        <f>'Daļu izvēle'!A297</f>
        <v>0</v>
      </c>
    </row>
    <row r="290" spans="1:2" x14ac:dyDescent="0.3">
      <c r="A290" s="9">
        <f>'Daļu izvēle'!B298</f>
        <v>290</v>
      </c>
      <c r="B290">
        <f>'Daļu izvēle'!A298</f>
        <v>0</v>
      </c>
    </row>
    <row r="291" spans="1:2" x14ac:dyDescent="0.3">
      <c r="A291" s="9">
        <f>'Daļu izvēle'!B299</f>
        <v>291</v>
      </c>
      <c r="B291">
        <f>'Daļu izvēle'!A299</f>
        <v>0</v>
      </c>
    </row>
    <row r="292" spans="1:2" x14ac:dyDescent="0.3">
      <c r="A292" s="9">
        <f>'Daļu izvēle'!B300</f>
        <v>292</v>
      </c>
      <c r="B292">
        <f>'Daļu izvēle'!A300</f>
        <v>0</v>
      </c>
    </row>
    <row r="293" spans="1:2" x14ac:dyDescent="0.3">
      <c r="A293" s="9">
        <f>'Daļu izvēle'!B301</f>
        <v>293</v>
      </c>
      <c r="B293">
        <f>'Daļu izvēle'!A301</f>
        <v>0</v>
      </c>
    </row>
    <row r="294" spans="1:2" x14ac:dyDescent="0.3">
      <c r="A294" s="9">
        <f>'Daļu izvēle'!B302</f>
        <v>294</v>
      </c>
      <c r="B294">
        <f>'Daļu izvēle'!A302</f>
        <v>0</v>
      </c>
    </row>
    <row r="295" spans="1:2" x14ac:dyDescent="0.3">
      <c r="A295" s="9" t="e">
        <f>'Daļu izvēle'!#REF!</f>
        <v>#REF!</v>
      </c>
      <c r="B295" t="e">
        <f>'Daļu izvēle'!#REF!</f>
        <v>#REF!</v>
      </c>
    </row>
    <row r="296" spans="1:2" x14ac:dyDescent="0.3">
      <c r="A296" s="9" t="e">
        <f>'Daļu izvēle'!#REF!</f>
        <v>#REF!</v>
      </c>
      <c r="B296" t="e">
        <f>'Daļu izvēle'!#REF!</f>
        <v>#REF!</v>
      </c>
    </row>
    <row r="297" spans="1:2" x14ac:dyDescent="0.3">
      <c r="A297" s="9" t="e">
        <f>'Daļu izvēle'!#REF!</f>
        <v>#REF!</v>
      </c>
      <c r="B297" t="e">
        <f>'Daļu izvēle'!#REF!</f>
        <v>#REF!</v>
      </c>
    </row>
    <row r="298" spans="1:2" x14ac:dyDescent="0.3">
      <c r="A298" s="9" t="e">
        <f>'Daļu izvēle'!#REF!</f>
        <v>#REF!</v>
      </c>
      <c r="B298" t="e">
        <f>'Daļu izvēle'!#REF!</f>
        <v>#REF!</v>
      </c>
    </row>
    <row r="299" spans="1:2" x14ac:dyDescent="0.3">
      <c r="A299" s="9" t="e">
        <f>'Daļu izvēle'!#REF!</f>
        <v>#REF!</v>
      </c>
      <c r="B299" t="e">
        <f>'Daļu izvēle'!#REF!</f>
        <v>#REF!</v>
      </c>
    </row>
    <row r="300" spans="1:2" x14ac:dyDescent="0.3">
      <c r="A300" s="9" t="e">
        <f>'Daļu izvēle'!#REF!</f>
        <v>#REF!</v>
      </c>
      <c r="B300" t="e">
        <f>'Daļu izvēle'!#REF!</f>
        <v>#REF!</v>
      </c>
    </row>
    <row r="301" spans="1:2" x14ac:dyDescent="0.3">
      <c r="A301" s="9" t="e">
        <f>'Daļu izvēle'!#REF!</f>
        <v>#REF!</v>
      </c>
      <c r="B301" t="e">
        <f>'Daļu izvēle'!#REF!</f>
        <v>#REF!</v>
      </c>
    </row>
    <row r="302" spans="1:2" x14ac:dyDescent="0.3">
      <c r="A302" s="9" t="e">
        <f>'Daļu izvēle'!#REF!</f>
        <v>#REF!</v>
      </c>
      <c r="B302" t="e">
        <f>'Daļu izvēle'!#REF!</f>
        <v>#REF!</v>
      </c>
    </row>
    <row r="303" spans="1:2" x14ac:dyDescent="0.3">
      <c r="A303" s="9" t="e">
        <f>'Daļu izvēle'!#REF!</f>
        <v>#REF!</v>
      </c>
      <c r="B303" t="e">
        <f>'Daļu izvēle'!#REF!</f>
        <v>#REF!</v>
      </c>
    </row>
    <row r="304" spans="1:2" x14ac:dyDescent="0.3">
      <c r="A304" s="9" t="e">
        <f>'Daļu izvēle'!#REF!</f>
        <v>#REF!</v>
      </c>
      <c r="B304" t="e">
        <f>'Daļu izvēle'!#REF!</f>
        <v>#REF!</v>
      </c>
    </row>
    <row r="305" spans="1:2" x14ac:dyDescent="0.3">
      <c r="A305" s="9" t="e">
        <f>'Daļu izvēle'!#REF!</f>
        <v>#REF!</v>
      </c>
      <c r="B305" t="e">
        <f>'Daļu izvēle'!#REF!</f>
        <v>#REF!</v>
      </c>
    </row>
    <row r="306" spans="1:2" x14ac:dyDescent="0.3">
      <c r="A306" s="9" t="e">
        <f>'Daļu izvēle'!#REF!</f>
        <v>#REF!</v>
      </c>
      <c r="B306" t="e">
        <f>'Daļu izvēle'!#REF!</f>
        <v>#REF!</v>
      </c>
    </row>
    <row r="307" spans="1:2" x14ac:dyDescent="0.3">
      <c r="A307" s="9" t="e">
        <f>'Daļu izvēle'!#REF!</f>
        <v>#REF!</v>
      </c>
      <c r="B307" t="e">
        <f>'Daļu izvēle'!#REF!</f>
        <v>#REF!</v>
      </c>
    </row>
    <row r="308" spans="1:2" x14ac:dyDescent="0.3">
      <c r="A308" s="9" t="e">
        <f>'Daļu izvēle'!#REF!</f>
        <v>#REF!</v>
      </c>
      <c r="B308" t="e">
        <f>'Daļu izvēle'!#REF!</f>
        <v>#REF!</v>
      </c>
    </row>
    <row r="309" spans="1:2" x14ac:dyDescent="0.3">
      <c r="A309" s="9" t="e">
        <f>'Daļu izvēle'!#REF!</f>
        <v>#REF!</v>
      </c>
      <c r="B309" t="e">
        <f>'Daļu izvēle'!#REF!</f>
        <v>#REF!</v>
      </c>
    </row>
    <row r="310" spans="1:2" x14ac:dyDescent="0.3">
      <c r="A310" s="9" t="e">
        <f>'Daļu izvēle'!#REF!</f>
        <v>#REF!</v>
      </c>
      <c r="B310" t="e">
        <f>'Daļu izvēle'!#REF!</f>
        <v>#REF!</v>
      </c>
    </row>
    <row r="311" spans="1:2" x14ac:dyDescent="0.3">
      <c r="A311" s="9" t="e">
        <f>'Daļu izvēle'!#REF!</f>
        <v>#REF!</v>
      </c>
      <c r="B311" t="e">
        <f>'Daļu izvēle'!#REF!</f>
        <v>#REF!</v>
      </c>
    </row>
    <row r="312" spans="1:2" x14ac:dyDescent="0.3">
      <c r="A312" s="9" t="e">
        <f>'Daļu izvēle'!#REF!</f>
        <v>#REF!</v>
      </c>
      <c r="B312" t="e">
        <f>'Daļu izvēle'!#REF!</f>
        <v>#REF!</v>
      </c>
    </row>
    <row r="313" spans="1:2" x14ac:dyDescent="0.3">
      <c r="A313" s="9" t="e">
        <f>'Daļu izvēle'!#REF!</f>
        <v>#REF!</v>
      </c>
      <c r="B313" t="e">
        <f>'Daļu izvēle'!#REF!</f>
        <v>#REF!</v>
      </c>
    </row>
    <row r="314" spans="1:2" x14ac:dyDescent="0.3">
      <c r="A314" s="9" t="e">
        <f>'Daļu izvēle'!#REF!</f>
        <v>#REF!</v>
      </c>
      <c r="B314" t="e">
        <f>'Daļu izvēle'!#REF!</f>
        <v>#REF!</v>
      </c>
    </row>
    <row r="315" spans="1:2" x14ac:dyDescent="0.3">
      <c r="A315" s="9" t="e">
        <f>'Daļu izvēle'!#REF!</f>
        <v>#REF!</v>
      </c>
      <c r="B315" t="e">
        <f>'Daļu izvēle'!#REF!</f>
        <v>#REF!</v>
      </c>
    </row>
    <row r="316" spans="1:2" x14ac:dyDescent="0.3">
      <c r="A316" s="9" t="e">
        <f>'Daļu izvēle'!#REF!</f>
        <v>#REF!</v>
      </c>
      <c r="B316" t="e">
        <f>'Daļu izvēle'!#REF!</f>
        <v>#REF!</v>
      </c>
    </row>
    <row r="317" spans="1:2" x14ac:dyDescent="0.3">
      <c r="A317" s="9" t="e">
        <f>'Daļu izvēle'!#REF!</f>
        <v>#REF!</v>
      </c>
      <c r="B317" t="e">
        <f>'Daļu izvēle'!#REF!</f>
        <v>#REF!</v>
      </c>
    </row>
    <row r="318" spans="1:2" x14ac:dyDescent="0.3">
      <c r="A318" s="9" t="e">
        <f>'Daļu izvēle'!#REF!</f>
        <v>#REF!</v>
      </c>
      <c r="B318" t="e">
        <f>'Daļu izvēle'!#REF!</f>
        <v>#REF!</v>
      </c>
    </row>
    <row r="319" spans="1:2" x14ac:dyDescent="0.3">
      <c r="A319" s="9" t="e">
        <f>'Daļu izvēle'!#REF!</f>
        <v>#REF!</v>
      </c>
      <c r="B319" t="e">
        <f>'Daļu izvēle'!#REF!</f>
        <v>#REF!</v>
      </c>
    </row>
    <row r="320" spans="1:2" x14ac:dyDescent="0.3">
      <c r="A320" s="9" t="e">
        <f>'Daļu izvēle'!#REF!</f>
        <v>#REF!</v>
      </c>
      <c r="B320" t="e">
        <f>'Daļu izvēle'!#REF!</f>
        <v>#REF!</v>
      </c>
    </row>
    <row r="321" spans="1:2" x14ac:dyDescent="0.3">
      <c r="A321" s="9" t="e">
        <f>'Daļu izvēle'!#REF!</f>
        <v>#REF!</v>
      </c>
      <c r="B321" t="e">
        <f>'Daļu izvēle'!#REF!</f>
        <v>#REF!</v>
      </c>
    </row>
    <row r="322" spans="1:2" x14ac:dyDescent="0.3">
      <c r="A322" s="9" t="e">
        <f>'Daļu izvēle'!#REF!</f>
        <v>#REF!</v>
      </c>
      <c r="B322" t="e">
        <f>'Daļu izvēle'!#REF!</f>
        <v>#REF!</v>
      </c>
    </row>
    <row r="323" spans="1:2" x14ac:dyDescent="0.3">
      <c r="A323" s="9" t="e">
        <f>'Daļu izvēle'!#REF!</f>
        <v>#REF!</v>
      </c>
      <c r="B323" t="e">
        <f>'Daļu izvēle'!#REF!</f>
        <v>#REF!</v>
      </c>
    </row>
    <row r="324" spans="1:2" x14ac:dyDescent="0.3">
      <c r="A324" s="9" t="e">
        <f>'Daļu izvēle'!#REF!</f>
        <v>#REF!</v>
      </c>
      <c r="B324" t="e">
        <f>'Daļu izvēle'!#REF!</f>
        <v>#REF!</v>
      </c>
    </row>
    <row r="325" spans="1:2" x14ac:dyDescent="0.3">
      <c r="A325" s="9" t="e">
        <f>'Daļu izvēle'!#REF!</f>
        <v>#REF!</v>
      </c>
      <c r="B325" t="e">
        <f>'Daļu izvēle'!#REF!</f>
        <v>#REF!</v>
      </c>
    </row>
    <row r="326" spans="1:2" x14ac:dyDescent="0.3">
      <c r="A326" s="9" t="e">
        <f>'Daļu izvēle'!#REF!</f>
        <v>#REF!</v>
      </c>
      <c r="B326" t="e">
        <f>'Daļu izvēle'!#REF!</f>
        <v>#REF!</v>
      </c>
    </row>
    <row r="327" spans="1:2" x14ac:dyDescent="0.3">
      <c r="A327" s="9" t="e">
        <f>'Daļu izvēle'!#REF!</f>
        <v>#REF!</v>
      </c>
      <c r="B327" t="e">
        <f>'Daļu izvēle'!#REF!</f>
        <v>#REF!</v>
      </c>
    </row>
    <row r="328" spans="1:2" x14ac:dyDescent="0.3">
      <c r="A328" s="9" t="e">
        <f>'Daļu izvēle'!#REF!</f>
        <v>#REF!</v>
      </c>
      <c r="B328" t="e">
        <f>'Daļu izvēle'!#REF!</f>
        <v>#REF!</v>
      </c>
    </row>
    <row r="329" spans="1:2" x14ac:dyDescent="0.3">
      <c r="A329" s="9" t="e">
        <f>'Daļu izvēle'!#REF!</f>
        <v>#REF!</v>
      </c>
      <c r="B329" t="e">
        <f>'Daļu izvēle'!#REF!</f>
        <v>#REF!</v>
      </c>
    </row>
    <row r="330" spans="1:2" x14ac:dyDescent="0.3">
      <c r="A330" s="9" t="e">
        <f>'Daļu izvēle'!#REF!</f>
        <v>#REF!</v>
      </c>
      <c r="B330" t="e">
        <f>'Daļu izvēle'!#REF!</f>
        <v>#REF!</v>
      </c>
    </row>
    <row r="331" spans="1:2" x14ac:dyDescent="0.3">
      <c r="A331" s="9" t="e">
        <f>'Daļu izvēle'!#REF!</f>
        <v>#REF!</v>
      </c>
      <c r="B331" t="e">
        <f>'Daļu izvēle'!#REF!</f>
        <v>#REF!</v>
      </c>
    </row>
    <row r="332" spans="1:2" x14ac:dyDescent="0.3">
      <c r="A332" s="9" t="e">
        <f>'Daļu izvēle'!#REF!</f>
        <v>#REF!</v>
      </c>
      <c r="B332" t="e">
        <f>'Daļu izvēle'!#REF!</f>
        <v>#REF!</v>
      </c>
    </row>
    <row r="333" spans="1:2" x14ac:dyDescent="0.3">
      <c r="A333" s="9" t="e">
        <f>'Daļu izvēle'!#REF!</f>
        <v>#REF!</v>
      </c>
      <c r="B333" t="e">
        <f>'Daļu izvēle'!#REF!</f>
        <v>#REF!</v>
      </c>
    </row>
    <row r="334" spans="1:2" x14ac:dyDescent="0.3">
      <c r="A334" s="9" t="e">
        <f>'Daļu izvēle'!#REF!</f>
        <v>#REF!</v>
      </c>
      <c r="B334" t="e">
        <f>'Daļu izvēle'!#REF!</f>
        <v>#REF!</v>
      </c>
    </row>
    <row r="335" spans="1:2" x14ac:dyDescent="0.3">
      <c r="A335" s="9" t="e">
        <f>'Daļu izvēle'!#REF!</f>
        <v>#REF!</v>
      </c>
      <c r="B335" t="e">
        <f>'Daļu izvēle'!#REF!</f>
        <v>#REF!</v>
      </c>
    </row>
    <row r="336" spans="1:2" x14ac:dyDescent="0.3">
      <c r="A336" s="9" t="e">
        <f>'Daļu izvēle'!#REF!</f>
        <v>#REF!</v>
      </c>
      <c r="B336" t="e">
        <f>'Daļu izvēle'!#REF!</f>
        <v>#REF!</v>
      </c>
    </row>
    <row r="337" spans="1:2" x14ac:dyDescent="0.3">
      <c r="A337" s="9" t="e">
        <f>'Daļu izvēle'!#REF!</f>
        <v>#REF!</v>
      </c>
      <c r="B337" t="e">
        <f>'Daļu izvēle'!#REF!</f>
        <v>#REF!</v>
      </c>
    </row>
    <row r="338" spans="1:2" x14ac:dyDescent="0.3">
      <c r="A338" s="9" t="e">
        <f>'Daļu izvēle'!#REF!</f>
        <v>#REF!</v>
      </c>
      <c r="B338" t="e">
        <f>'Daļu izvēle'!#REF!</f>
        <v>#REF!</v>
      </c>
    </row>
    <row r="339" spans="1:2" x14ac:dyDescent="0.3">
      <c r="A339" s="9" t="e">
        <f>'Daļu izvēle'!#REF!</f>
        <v>#REF!</v>
      </c>
      <c r="B339" t="e">
        <f>'Daļu izvēle'!#REF!</f>
        <v>#REF!</v>
      </c>
    </row>
    <row r="340" spans="1:2" x14ac:dyDescent="0.3">
      <c r="A340" s="9" t="e">
        <f>'Daļu izvēle'!#REF!</f>
        <v>#REF!</v>
      </c>
      <c r="B340" t="e">
        <f>'Daļu izvēle'!#REF!</f>
        <v>#REF!</v>
      </c>
    </row>
    <row r="341" spans="1:2" x14ac:dyDescent="0.3">
      <c r="A341" s="9" t="e">
        <f>'Daļu izvēle'!#REF!</f>
        <v>#REF!</v>
      </c>
      <c r="B341" t="e">
        <f>'Daļu izvēle'!#REF!</f>
        <v>#REF!</v>
      </c>
    </row>
    <row r="342" spans="1:2" x14ac:dyDescent="0.3">
      <c r="A342" s="9" t="e">
        <f>'Daļu izvēle'!#REF!</f>
        <v>#REF!</v>
      </c>
      <c r="B342" t="e">
        <f>'Daļu izvēle'!#REF!</f>
        <v>#REF!</v>
      </c>
    </row>
    <row r="343" spans="1:2" x14ac:dyDescent="0.3">
      <c r="A343" s="9" t="e">
        <f>'Daļu izvēle'!#REF!</f>
        <v>#REF!</v>
      </c>
      <c r="B343" t="e">
        <f>'Daļu izvēle'!#REF!</f>
        <v>#REF!</v>
      </c>
    </row>
    <row r="344" spans="1:2" x14ac:dyDescent="0.3">
      <c r="A344" s="9" t="e">
        <f>'Daļu izvēle'!#REF!</f>
        <v>#REF!</v>
      </c>
      <c r="B344" t="e">
        <f>'Daļu izvēle'!#REF!</f>
        <v>#REF!</v>
      </c>
    </row>
    <row r="345" spans="1:2" x14ac:dyDescent="0.3">
      <c r="A345" s="9" t="e">
        <f>'Daļu izvēle'!#REF!</f>
        <v>#REF!</v>
      </c>
      <c r="B345" t="e">
        <f>'Daļu izvēle'!#REF!</f>
        <v>#REF!</v>
      </c>
    </row>
    <row r="346" spans="1:2" x14ac:dyDescent="0.3">
      <c r="A346" s="9" t="e">
        <f>'Daļu izvēle'!#REF!</f>
        <v>#REF!</v>
      </c>
      <c r="B346" t="e">
        <f>'Daļu izvēle'!#REF!</f>
        <v>#REF!</v>
      </c>
    </row>
    <row r="347" spans="1:2" x14ac:dyDescent="0.3">
      <c r="A347" s="9" t="e">
        <f>'Daļu izvēle'!#REF!</f>
        <v>#REF!</v>
      </c>
      <c r="B347" t="e">
        <f>'Daļu izvēle'!#REF!</f>
        <v>#REF!</v>
      </c>
    </row>
    <row r="348" spans="1:2" x14ac:dyDescent="0.3">
      <c r="A348" s="9" t="e">
        <f>'Daļu izvēle'!#REF!</f>
        <v>#REF!</v>
      </c>
      <c r="B348" t="e">
        <f>'Daļu izvēle'!#REF!</f>
        <v>#REF!</v>
      </c>
    </row>
    <row r="349" spans="1:2" x14ac:dyDescent="0.3">
      <c r="A349" s="9" t="e">
        <f>'Daļu izvēle'!#REF!</f>
        <v>#REF!</v>
      </c>
      <c r="B349" t="e">
        <f>'Daļu izvēle'!#REF!</f>
        <v>#REF!</v>
      </c>
    </row>
    <row r="350" spans="1:2" x14ac:dyDescent="0.3">
      <c r="A350" s="9" t="e">
        <f>'Daļu izvēle'!#REF!</f>
        <v>#REF!</v>
      </c>
      <c r="B350" t="e">
        <f>'Daļu izvēle'!#REF!</f>
        <v>#REF!</v>
      </c>
    </row>
    <row r="351" spans="1:2" x14ac:dyDescent="0.3">
      <c r="A351" s="9" t="e">
        <f>'Daļu izvēle'!#REF!</f>
        <v>#REF!</v>
      </c>
      <c r="B351" t="e">
        <f>'Daļu izvēle'!#REF!</f>
        <v>#REF!</v>
      </c>
    </row>
    <row r="352" spans="1:2" x14ac:dyDescent="0.3">
      <c r="A352" s="9" t="e">
        <f>'Daļu izvēle'!#REF!</f>
        <v>#REF!</v>
      </c>
      <c r="B352" t="e">
        <f>'Daļu izvēle'!#REF!</f>
        <v>#REF!</v>
      </c>
    </row>
    <row r="353" spans="1:2" x14ac:dyDescent="0.3">
      <c r="A353" s="9" t="e">
        <f>'Daļu izvēle'!#REF!</f>
        <v>#REF!</v>
      </c>
      <c r="B353" t="e">
        <f>'Daļu izvēle'!#REF!</f>
        <v>#REF!</v>
      </c>
    </row>
    <row r="354" spans="1:2" x14ac:dyDescent="0.3">
      <c r="A354" s="9" t="e">
        <f>'Daļu izvēle'!#REF!</f>
        <v>#REF!</v>
      </c>
      <c r="B354" t="e">
        <f>'Daļu izvēle'!#REF!</f>
        <v>#REF!</v>
      </c>
    </row>
    <row r="355" spans="1:2" x14ac:dyDescent="0.3">
      <c r="A355" s="9" t="e">
        <f>'Daļu izvēle'!#REF!</f>
        <v>#REF!</v>
      </c>
      <c r="B355" t="e">
        <f>'Daļu izvēle'!#REF!</f>
        <v>#REF!</v>
      </c>
    </row>
    <row r="356" spans="1:2" x14ac:dyDescent="0.3">
      <c r="A356" s="9" t="e">
        <f>'Daļu izvēle'!#REF!</f>
        <v>#REF!</v>
      </c>
      <c r="B356" t="e">
        <f>'Daļu izvēle'!#REF!</f>
        <v>#REF!</v>
      </c>
    </row>
    <row r="357" spans="1:2" x14ac:dyDescent="0.3">
      <c r="A357" s="9" t="e">
        <f>'Daļu izvēle'!#REF!</f>
        <v>#REF!</v>
      </c>
      <c r="B357" t="e">
        <f>'Daļu izvēle'!#REF!</f>
        <v>#REF!</v>
      </c>
    </row>
    <row r="358" spans="1:2" x14ac:dyDescent="0.3">
      <c r="A358" s="9" t="e">
        <f>'Daļu izvēle'!#REF!</f>
        <v>#REF!</v>
      </c>
      <c r="B358" t="e">
        <f>'Daļu izvēle'!#REF!</f>
        <v>#REF!</v>
      </c>
    </row>
    <row r="359" spans="1:2" x14ac:dyDescent="0.3">
      <c r="A359" s="9" t="e">
        <f>'Daļu izvēle'!#REF!</f>
        <v>#REF!</v>
      </c>
      <c r="B359" t="e">
        <f>'Daļu izvēle'!#REF!</f>
        <v>#REF!</v>
      </c>
    </row>
    <row r="360" spans="1:2" x14ac:dyDescent="0.3">
      <c r="A360" s="9" t="e">
        <f>'Daļu izvēle'!#REF!</f>
        <v>#REF!</v>
      </c>
      <c r="B360" t="e">
        <f>'Daļu izvēle'!#REF!</f>
        <v>#REF!</v>
      </c>
    </row>
    <row r="361" spans="1:2" x14ac:dyDescent="0.3">
      <c r="A361" s="9" t="e">
        <f>'Daļu izvēle'!#REF!</f>
        <v>#REF!</v>
      </c>
      <c r="B361" t="e">
        <f>'Daļu izvēle'!#REF!</f>
        <v>#REF!</v>
      </c>
    </row>
    <row r="362" spans="1:2" x14ac:dyDescent="0.3">
      <c r="A362" s="9" t="e">
        <f>'Daļu izvēle'!#REF!</f>
        <v>#REF!</v>
      </c>
      <c r="B362" t="e">
        <f>'Daļu izvēle'!#REF!</f>
        <v>#REF!</v>
      </c>
    </row>
    <row r="363" spans="1:2" x14ac:dyDescent="0.3">
      <c r="A363" s="9" t="e">
        <f>'Daļu izvēle'!#REF!</f>
        <v>#REF!</v>
      </c>
      <c r="B363" t="e">
        <f>'Daļu izvēle'!#REF!</f>
        <v>#REF!</v>
      </c>
    </row>
    <row r="364" spans="1:2" x14ac:dyDescent="0.3">
      <c r="A364" s="9" t="e">
        <f>'Daļu izvēle'!#REF!</f>
        <v>#REF!</v>
      </c>
      <c r="B364" t="e">
        <f>'Daļu izvēle'!#REF!</f>
        <v>#REF!</v>
      </c>
    </row>
    <row r="365" spans="1:2" x14ac:dyDescent="0.3">
      <c r="A365" s="9" t="e">
        <f>'Daļu izvēle'!#REF!</f>
        <v>#REF!</v>
      </c>
      <c r="B365" t="e">
        <f>'Daļu izvēle'!#REF!</f>
        <v>#REF!</v>
      </c>
    </row>
    <row r="366" spans="1:2" x14ac:dyDescent="0.3">
      <c r="A366" s="9" t="e">
        <f>'Daļu izvēle'!#REF!</f>
        <v>#REF!</v>
      </c>
      <c r="B366" t="e">
        <f>'Daļu izvēle'!#REF!</f>
        <v>#REF!</v>
      </c>
    </row>
    <row r="367" spans="1:2" x14ac:dyDescent="0.3">
      <c r="A367" s="9" t="e">
        <f>'Daļu izvēle'!#REF!</f>
        <v>#REF!</v>
      </c>
      <c r="B367" t="e">
        <f>'Daļu izvēle'!#REF!</f>
        <v>#REF!</v>
      </c>
    </row>
    <row r="368" spans="1:2" x14ac:dyDescent="0.3">
      <c r="A368" s="9" t="e">
        <f>'Daļu izvēle'!#REF!</f>
        <v>#REF!</v>
      </c>
      <c r="B368" t="e">
        <f>'Daļu izvēle'!#REF!</f>
        <v>#REF!</v>
      </c>
    </row>
    <row r="369" spans="1:2" x14ac:dyDescent="0.3">
      <c r="A369" s="9" t="e">
        <f>'Daļu izvēle'!#REF!</f>
        <v>#REF!</v>
      </c>
      <c r="B369" t="e">
        <f>'Daļu izvēle'!#REF!</f>
        <v>#REF!</v>
      </c>
    </row>
    <row r="370" spans="1:2" x14ac:dyDescent="0.3">
      <c r="A370" s="9" t="e">
        <f>'Daļu izvēle'!#REF!</f>
        <v>#REF!</v>
      </c>
      <c r="B370" t="e">
        <f>'Daļu izvēle'!#REF!</f>
        <v>#REF!</v>
      </c>
    </row>
    <row r="371" spans="1:2" x14ac:dyDescent="0.3">
      <c r="A371" s="9" t="e">
        <f>'Daļu izvēle'!#REF!</f>
        <v>#REF!</v>
      </c>
      <c r="B371" t="e">
        <f>'Daļu izvēle'!#REF!</f>
        <v>#REF!</v>
      </c>
    </row>
    <row r="372" spans="1:2" x14ac:dyDescent="0.3">
      <c r="A372" s="9" t="e">
        <f>'Daļu izvēle'!#REF!</f>
        <v>#REF!</v>
      </c>
      <c r="B372" t="e">
        <f>'Daļu izvēle'!#REF!</f>
        <v>#REF!</v>
      </c>
    </row>
    <row r="373" spans="1:2" x14ac:dyDescent="0.3">
      <c r="A373" s="9" t="e">
        <f>'Daļu izvēle'!#REF!</f>
        <v>#REF!</v>
      </c>
      <c r="B373" t="e">
        <f>'Daļu izvēle'!#REF!</f>
        <v>#REF!</v>
      </c>
    </row>
    <row r="374" spans="1:2" x14ac:dyDescent="0.3">
      <c r="A374" s="9" t="e">
        <f>'Daļu izvēle'!#REF!</f>
        <v>#REF!</v>
      </c>
      <c r="B374" t="e">
        <f>'Daļu izvēle'!#REF!</f>
        <v>#REF!</v>
      </c>
    </row>
    <row r="375" spans="1:2" x14ac:dyDescent="0.3">
      <c r="A375" s="9" t="e">
        <f>'Daļu izvēle'!#REF!</f>
        <v>#REF!</v>
      </c>
      <c r="B375" t="e">
        <f>'Daļu izvēle'!#REF!</f>
        <v>#REF!</v>
      </c>
    </row>
    <row r="376" spans="1:2" x14ac:dyDescent="0.3">
      <c r="A376" s="9" t="e">
        <f>'Daļu izvēle'!#REF!</f>
        <v>#REF!</v>
      </c>
      <c r="B376" t="e">
        <f>'Daļu izvēle'!#REF!</f>
        <v>#REF!</v>
      </c>
    </row>
    <row r="377" spans="1:2" x14ac:dyDescent="0.3">
      <c r="A377" s="9" t="e">
        <f>'Daļu izvēle'!#REF!</f>
        <v>#REF!</v>
      </c>
      <c r="B377" t="e">
        <f>'Daļu izvēle'!#REF!</f>
        <v>#REF!</v>
      </c>
    </row>
    <row r="378" spans="1:2" x14ac:dyDescent="0.3">
      <c r="A378" s="9" t="e">
        <f>'Daļu izvēle'!#REF!</f>
        <v>#REF!</v>
      </c>
      <c r="B378" t="e">
        <f>'Daļu izvēle'!#REF!</f>
        <v>#REF!</v>
      </c>
    </row>
    <row r="379" spans="1:2" x14ac:dyDescent="0.3">
      <c r="A379" s="9" t="e">
        <f>'Daļu izvēle'!#REF!</f>
        <v>#REF!</v>
      </c>
      <c r="B379" t="e">
        <f>'Daļu izvēle'!#REF!</f>
        <v>#REF!</v>
      </c>
    </row>
    <row r="380" spans="1:2" x14ac:dyDescent="0.3">
      <c r="A380" s="9" t="e">
        <f>'Daļu izvēle'!#REF!</f>
        <v>#REF!</v>
      </c>
      <c r="B380" t="e">
        <f>'Daļu izvēle'!#REF!</f>
        <v>#REF!</v>
      </c>
    </row>
    <row r="381" spans="1:2" x14ac:dyDescent="0.3">
      <c r="A381" s="9" t="e">
        <f>'Daļu izvēle'!#REF!</f>
        <v>#REF!</v>
      </c>
      <c r="B381" t="e">
        <f>'Daļu izvēle'!#REF!</f>
        <v>#REF!</v>
      </c>
    </row>
    <row r="382" spans="1:2" x14ac:dyDescent="0.3">
      <c r="A382" s="9" t="e">
        <f>'Daļu izvēle'!#REF!</f>
        <v>#REF!</v>
      </c>
      <c r="B382" t="e">
        <f>'Daļu izvēle'!#REF!</f>
        <v>#REF!</v>
      </c>
    </row>
    <row r="383" spans="1:2" x14ac:dyDescent="0.3">
      <c r="A383" s="9" t="e">
        <f>'Daļu izvēle'!#REF!</f>
        <v>#REF!</v>
      </c>
      <c r="B383" t="e">
        <f>'Daļu izvēle'!#REF!</f>
        <v>#REF!</v>
      </c>
    </row>
    <row r="384" spans="1:2" x14ac:dyDescent="0.3">
      <c r="A384" s="9" t="e">
        <f>'Daļu izvēle'!#REF!</f>
        <v>#REF!</v>
      </c>
      <c r="B384" t="e">
        <f>'Daļu izvēle'!#REF!</f>
        <v>#REF!</v>
      </c>
    </row>
    <row r="385" spans="1:2" x14ac:dyDescent="0.3">
      <c r="A385" s="9" t="e">
        <f>'Daļu izvēle'!#REF!</f>
        <v>#REF!</v>
      </c>
      <c r="B385" t="e">
        <f>'Daļu izvēle'!#REF!</f>
        <v>#REF!</v>
      </c>
    </row>
    <row r="386" spans="1:2" x14ac:dyDescent="0.3">
      <c r="A386" s="9" t="e">
        <f>'Daļu izvēle'!#REF!</f>
        <v>#REF!</v>
      </c>
      <c r="B386" t="e">
        <f>'Daļu izvēle'!#REF!</f>
        <v>#REF!</v>
      </c>
    </row>
    <row r="387" spans="1:2" x14ac:dyDescent="0.3">
      <c r="A387" s="9" t="e">
        <f>'Daļu izvēle'!#REF!</f>
        <v>#REF!</v>
      </c>
      <c r="B387" t="e">
        <f>'Daļu izvēle'!#REF!</f>
        <v>#REF!</v>
      </c>
    </row>
    <row r="388" spans="1:2" x14ac:dyDescent="0.3">
      <c r="A388" s="9" t="e">
        <f>'Daļu izvēle'!#REF!</f>
        <v>#REF!</v>
      </c>
      <c r="B388" t="e">
        <f>'Daļu izvēle'!#REF!</f>
        <v>#REF!</v>
      </c>
    </row>
    <row r="389" spans="1:2" x14ac:dyDescent="0.3">
      <c r="A389" s="9" t="e">
        <f>'Daļu izvēle'!#REF!</f>
        <v>#REF!</v>
      </c>
      <c r="B389" t="e">
        <f>'Daļu izvēle'!#REF!</f>
        <v>#REF!</v>
      </c>
    </row>
    <row r="390" spans="1:2" x14ac:dyDescent="0.3">
      <c r="A390" s="9" t="e">
        <f>'Daļu izvēle'!#REF!</f>
        <v>#REF!</v>
      </c>
      <c r="B390" t="e">
        <f>'Daļu izvēle'!#REF!</f>
        <v>#REF!</v>
      </c>
    </row>
    <row r="391" spans="1:2" x14ac:dyDescent="0.3">
      <c r="A391" s="9" t="e">
        <f>'Daļu izvēle'!#REF!</f>
        <v>#REF!</v>
      </c>
      <c r="B391" t="e">
        <f>'Daļu izvēle'!#REF!</f>
        <v>#REF!</v>
      </c>
    </row>
    <row r="392" spans="1:2" x14ac:dyDescent="0.3">
      <c r="A392" s="9" t="e">
        <f>'Daļu izvēle'!#REF!</f>
        <v>#REF!</v>
      </c>
      <c r="B392" t="e">
        <f>'Daļu izvēle'!#REF!</f>
        <v>#REF!</v>
      </c>
    </row>
    <row r="393" spans="1:2" x14ac:dyDescent="0.3">
      <c r="A393" s="9" t="e">
        <f>'Daļu izvēle'!#REF!</f>
        <v>#REF!</v>
      </c>
      <c r="B393" t="e">
        <f>'Daļu izvēle'!#REF!</f>
        <v>#REF!</v>
      </c>
    </row>
    <row r="394" spans="1:2" x14ac:dyDescent="0.3">
      <c r="A394" s="9" t="e">
        <f>'Daļu izvēle'!#REF!</f>
        <v>#REF!</v>
      </c>
      <c r="B394" t="e">
        <f>'Daļu izvēle'!#REF!</f>
        <v>#REF!</v>
      </c>
    </row>
    <row r="395" spans="1:2" x14ac:dyDescent="0.3">
      <c r="A395" s="9" t="e">
        <f>'Daļu izvēle'!#REF!</f>
        <v>#REF!</v>
      </c>
      <c r="B395" t="e">
        <f>'Daļu izvēle'!#REF!</f>
        <v>#REF!</v>
      </c>
    </row>
    <row r="396" spans="1:2" x14ac:dyDescent="0.3">
      <c r="A396" s="9" t="e">
        <f>'Daļu izvēle'!#REF!</f>
        <v>#REF!</v>
      </c>
      <c r="B396" t="e">
        <f>'Daļu izvēle'!#REF!</f>
        <v>#REF!</v>
      </c>
    </row>
    <row r="397" spans="1:2" x14ac:dyDescent="0.3">
      <c r="A397" s="9" t="e">
        <f>'Daļu izvēle'!#REF!</f>
        <v>#REF!</v>
      </c>
      <c r="B397" t="e">
        <f>'Daļu izvēle'!#REF!</f>
        <v>#REF!</v>
      </c>
    </row>
    <row r="398" spans="1:2" x14ac:dyDescent="0.3">
      <c r="A398" s="9" t="e">
        <f>'Daļu izvēle'!#REF!</f>
        <v>#REF!</v>
      </c>
      <c r="B398" t="e">
        <f>'Daļu izvēle'!#REF!</f>
        <v>#REF!</v>
      </c>
    </row>
    <row r="399" spans="1:2" x14ac:dyDescent="0.3">
      <c r="A399" s="9" t="e">
        <f>'Daļu izvēle'!#REF!</f>
        <v>#REF!</v>
      </c>
      <c r="B399" t="e">
        <f>'Daļu izvēle'!#REF!</f>
        <v>#REF!</v>
      </c>
    </row>
    <row r="400" spans="1:2" x14ac:dyDescent="0.3">
      <c r="A400" s="9" t="e">
        <f>'Daļu izvēle'!#REF!</f>
        <v>#REF!</v>
      </c>
      <c r="B400" t="e">
        <f>'Daļu izvēle'!#REF!</f>
        <v>#REF!</v>
      </c>
    </row>
    <row r="401" spans="1:2" x14ac:dyDescent="0.3">
      <c r="A401" s="9" t="e">
        <f>'Daļu izvēle'!#REF!</f>
        <v>#REF!</v>
      </c>
      <c r="B401" t="e">
        <f>'Daļu izvēle'!#REF!</f>
        <v>#REF!</v>
      </c>
    </row>
    <row r="402" spans="1:2" x14ac:dyDescent="0.3">
      <c r="A402" s="9" t="e">
        <f>'Daļu izvēle'!#REF!</f>
        <v>#REF!</v>
      </c>
      <c r="B402" t="e">
        <f>'Daļu izvēle'!#REF!</f>
        <v>#REF!</v>
      </c>
    </row>
    <row r="403" spans="1:2" x14ac:dyDescent="0.3">
      <c r="A403" s="9" t="e">
        <f>'Daļu izvēle'!#REF!</f>
        <v>#REF!</v>
      </c>
      <c r="B403" t="e">
        <f>'Daļu izvēle'!#REF!</f>
        <v>#REF!</v>
      </c>
    </row>
    <row r="404" spans="1:2" x14ac:dyDescent="0.3">
      <c r="A404" s="9" t="e">
        <f>'Daļu izvēle'!#REF!</f>
        <v>#REF!</v>
      </c>
      <c r="B404" t="e">
        <f>'Daļu izvēle'!#REF!</f>
        <v>#REF!</v>
      </c>
    </row>
    <row r="405" spans="1:2" x14ac:dyDescent="0.3">
      <c r="A405" s="9" t="e">
        <f>'Daļu izvēle'!#REF!</f>
        <v>#REF!</v>
      </c>
      <c r="B405" t="e">
        <f>'Daļu izvēle'!#REF!</f>
        <v>#REF!</v>
      </c>
    </row>
    <row r="406" spans="1:2" x14ac:dyDescent="0.3">
      <c r="A406" s="9" t="e">
        <f>'Daļu izvēle'!#REF!</f>
        <v>#REF!</v>
      </c>
      <c r="B406" t="e">
        <f>'Daļu izvēle'!#REF!</f>
        <v>#REF!</v>
      </c>
    </row>
    <row r="407" spans="1:2" x14ac:dyDescent="0.3">
      <c r="A407" s="9" t="e">
        <f>'Daļu izvēle'!#REF!</f>
        <v>#REF!</v>
      </c>
      <c r="B407" t="e">
        <f>'Daļu izvēle'!#REF!</f>
        <v>#REF!</v>
      </c>
    </row>
    <row r="408" spans="1:2" x14ac:dyDescent="0.3">
      <c r="A408" s="9" t="e">
        <f>'Daļu izvēle'!#REF!</f>
        <v>#REF!</v>
      </c>
      <c r="B408" t="e">
        <f>'Daļu izvēle'!#REF!</f>
        <v>#REF!</v>
      </c>
    </row>
    <row r="409" spans="1:2" x14ac:dyDescent="0.3">
      <c r="A409" s="9" t="e">
        <f>'Daļu izvēle'!#REF!</f>
        <v>#REF!</v>
      </c>
      <c r="B409" t="e">
        <f>'Daļu izvēle'!#REF!</f>
        <v>#REF!</v>
      </c>
    </row>
    <row r="410" spans="1:2" x14ac:dyDescent="0.3">
      <c r="A410" s="9" t="e">
        <f>'Daļu izvēle'!#REF!</f>
        <v>#REF!</v>
      </c>
      <c r="B410" t="e">
        <f>'Daļu izvēle'!#REF!</f>
        <v>#REF!</v>
      </c>
    </row>
    <row r="411" spans="1:2" x14ac:dyDescent="0.3">
      <c r="A411" s="9" t="e">
        <f>'Daļu izvēle'!#REF!</f>
        <v>#REF!</v>
      </c>
      <c r="B411" t="e">
        <f>'Daļu izvēle'!#REF!</f>
        <v>#REF!</v>
      </c>
    </row>
    <row r="412" spans="1:2" x14ac:dyDescent="0.3">
      <c r="A412" s="9" t="e">
        <f>'Daļu izvēle'!#REF!</f>
        <v>#REF!</v>
      </c>
      <c r="B412" t="e">
        <f>'Daļu izvēle'!#REF!</f>
        <v>#REF!</v>
      </c>
    </row>
    <row r="413" spans="1:2" x14ac:dyDescent="0.3">
      <c r="A413" s="9" t="e">
        <f>'Daļu izvēle'!#REF!</f>
        <v>#REF!</v>
      </c>
      <c r="B413" t="e">
        <f>'Daļu izvēle'!#REF!</f>
        <v>#REF!</v>
      </c>
    </row>
    <row r="414" spans="1:2" x14ac:dyDescent="0.3">
      <c r="A414" s="9" t="e">
        <f>'Daļu izvēle'!#REF!</f>
        <v>#REF!</v>
      </c>
      <c r="B414" t="e">
        <f>'Daļu izvēle'!#REF!</f>
        <v>#REF!</v>
      </c>
    </row>
    <row r="415" spans="1:2" x14ac:dyDescent="0.3">
      <c r="A415" s="9" t="e">
        <f>'Daļu izvēle'!#REF!</f>
        <v>#REF!</v>
      </c>
      <c r="B415" t="e">
        <f>'Daļu izvēle'!#REF!</f>
        <v>#REF!</v>
      </c>
    </row>
    <row r="416" spans="1:2" x14ac:dyDescent="0.3">
      <c r="A416" s="9" t="e">
        <f>'Daļu izvēle'!#REF!</f>
        <v>#REF!</v>
      </c>
      <c r="B416" t="e">
        <f>'Daļu izvēle'!#REF!</f>
        <v>#REF!</v>
      </c>
    </row>
    <row r="417" spans="1:2" x14ac:dyDescent="0.3">
      <c r="A417" s="9" t="e">
        <f>'Daļu izvēle'!#REF!</f>
        <v>#REF!</v>
      </c>
      <c r="B417" t="e">
        <f>'Daļu izvēle'!#REF!</f>
        <v>#REF!</v>
      </c>
    </row>
    <row r="418" spans="1:2" x14ac:dyDescent="0.3">
      <c r="A418" s="9" t="e">
        <f>'Daļu izvēle'!#REF!</f>
        <v>#REF!</v>
      </c>
      <c r="B418" t="e">
        <f>'Daļu izvēle'!#REF!</f>
        <v>#REF!</v>
      </c>
    </row>
    <row r="419" spans="1:2" x14ac:dyDescent="0.3">
      <c r="A419" s="9" t="e">
        <f>'Daļu izvēle'!#REF!</f>
        <v>#REF!</v>
      </c>
      <c r="B419" t="e">
        <f>'Daļu izvēle'!#REF!</f>
        <v>#REF!</v>
      </c>
    </row>
    <row r="420" spans="1:2" x14ac:dyDescent="0.3">
      <c r="A420" s="9" t="e">
        <f>'Daļu izvēle'!#REF!</f>
        <v>#REF!</v>
      </c>
      <c r="B420" t="e">
        <f>'Daļu izvēle'!#REF!</f>
        <v>#REF!</v>
      </c>
    </row>
    <row r="421" spans="1:2" x14ac:dyDescent="0.3">
      <c r="A421" s="9" t="e">
        <f>'Daļu izvēle'!#REF!</f>
        <v>#REF!</v>
      </c>
      <c r="B421" t="e">
        <f>'Daļu izvēle'!#REF!</f>
        <v>#REF!</v>
      </c>
    </row>
    <row r="422" spans="1:2" x14ac:dyDescent="0.3">
      <c r="A422" s="9" t="e">
        <f>'Daļu izvēle'!#REF!</f>
        <v>#REF!</v>
      </c>
      <c r="B422" t="e">
        <f>'Daļu izvēle'!#REF!</f>
        <v>#REF!</v>
      </c>
    </row>
    <row r="423" spans="1:2" x14ac:dyDescent="0.3">
      <c r="A423" s="9" t="e">
        <f>'Daļu izvēle'!#REF!</f>
        <v>#REF!</v>
      </c>
      <c r="B423" t="e">
        <f>'Daļu izvēle'!#REF!</f>
        <v>#REF!</v>
      </c>
    </row>
    <row r="424" spans="1:2" x14ac:dyDescent="0.3">
      <c r="A424" s="9" t="e">
        <f>'Daļu izvēle'!#REF!</f>
        <v>#REF!</v>
      </c>
      <c r="B424" t="e">
        <f>'Daļu izvēle'!#REF!</f>
        <v>#REF!</v>
      </c>
    </row>
    <row r="425" spans="1:2" x14ac:dyDescent="0.3">
      <c r="A425" s="9" t="e">
        <f>'Daļu izvēle'!#REF!</f>
        <v>#REF!</v>
      </c>
      <c r="B425" t="e">
        <f>'Daļu izvēle'!#REF!</f>
        <v>#REF!</v>
      </c>
    </row>
    <row r="426" spans="1:2" x14ac:dyDescent="0.3">
      <c r="A426" s="9" t="e">
        <f>'Daļu izvēle'!#REF!</f>
        <v>#REF!</v>
      </c>
      <c r="B426" t="e">
        <f>'Daļu izvēle'!#REF!</f>
        <v>#REF!</v>
      </c>
    </row>
    <row r="427" spans="1:2" x14ac:dyDescent="0.3">
      <c r="A427" s="9" t="e">
        <f>'Daļu izvēle'!#REF!</f>
        <v>#REF!</v>
      </c>
      <c r="B427" t="e">
        <f>'Daļu izvēle'!#REF!</f>
        <v>#REF!</v>
      </c>
    </row>
    <row r="428" spans="1:2" x14ac:dyDescent="0.3">
      <c r="A428" s="9" t="e">
        <f>'Daļu izvēle'!#REF!</f>
        <v>#REF!</v>
      </c>
      <c r="B428" t="e">
        <f>'Daļu izvēle'!#REF!</f>
        <v>#REF!</v>
      </c>
    </row>
    <row r="429" spans="1:2" x14ac:dyDescent="0.3">
      <c r="A429" s="9" t="e">
        <f>'Daļu izvēle'!#REF!</f>
        <v>#REF!</v>
      </c>
      <c r="B429" t="e">
        <f>'Daļu izvēle'!#REF!</f>
        <v>#REF!</v>
      </c>
    </row>
    <row r="430" spans="1:2" x14ac:dyDescent="0.3">
      <c r="A430" s="9" t="e">
        <f>'Daļu izvēle'!#REF!</f>
        <v>#REF!</v>
      </c>
      <c r="B430" t="e">
        <f>'Daļu izvēle'!#REF!</f>
        <v>#REF!</v>
      </c>
    </row>
    <row r="431" spans="1:2" x14ac:dyDescent="0.3">
      <c r="A431" s="9" t="e">
        <f>'Daļu izvēle'!#REF!</f>
        <v>#REF!</v>
      </c>
      <c r="B431" t="e">
        <f>'Daļu izvēle'!#REF!</f>
        <v>#REF!</v>
      </c>
    </row>
    <row r="432" spans="1:2" x14ac:dyDescent="0.3">
      <c r="A432" s="9" t="e">
        <f>'Daļu izvēle'!#REF!</f>
        <v>#REF!</v>
      </c>
      <c r="B432" t="e">
        <f>'Daļu izvēle'!#REF!</f>
        <v>#REF!</v>
      </c>
    </row>
    <row r="433" spans="1:2" x14ac:dyDescent="0.3">
      <c r="A433" s="9" t="e">
        <f>'Daļu izvēle'!#REF!</f>
        <v>#REF!</v>
      </c>
      <c r="B433" t="e">
        <f>'Daļu izvēle'!#REF!</f>
        <v>#REF!</v>
      </c>
    </row>
    <row r="434" spans="1:2" x14ac:dyDescent="0.3">
      <c r="A434" s="9" t="e">
        <f>'Daļu izvēle'!#REF!</f>
        <v>#REF!</v>
      </c>
      <c r="B434" t="e">
        <f>'Daļu izvēle'!#REF!</f>
        <v>#REF!</v>
      </c>
    </row>
    <row r="435" spans="1:2" x14ac:dyDescent="0.3">
      <c r="A435" s="9" t="e">
        <f>'Daļu izvēle'!#REF!</f>
        <v>#REF!</v>
      </c>
      <c r="B435" t="e">
        <f>'Daļu izvēle'!#REF!</f>
        <v>#REF!</v>
      </c>
    </row>
    <row r="436" spans="1:2" x14ac:dyDescent="0.3">
      <c r="A436" s="9" t="e">
        <f>'Daļu izvēle'!#REF!</f>
        <v>#REF!</v>
      </c>
      <c r="B436" t="e">
        <f>'Daļu izvēle'!#REF!</f>
        <v>#REF!</v>
      </c>
    </row>
    <row r="437" spans="1:2" x14ac:dyDescent="0.3">
      <c r="A437" s="9" t="e">
        <f>'Daļu izvēle'!#REF!</f>
        <v>#REF!</v>
      </c>
      <c r="B437" t="e">
        <f>'Daļu izvēle'!#REF!</f>
        <v>#REF!</v>
      </c>
    </row>
    <row r="438" spans="1:2" x14ac:dyDescent="0.3">
      <c r="A438" s="9" t="e">
        <f>'Daļu izvēle'!#REF!</f>
        <v>#REF!</v>
      </c>
      <c r="B438" t="e">
        <f>'Daļu izvēle'!#REF!</f>
        <v>#REF!</v>
      </c>
    </row>
    <row r="439" spans="1:2" x14ac:dyDescent="0.3">
      <c r="A439" s="9" t="e">
        <f>'Daļu izvēle'!#REF!</f>
        <v>#REF!</v>
      </c>
      <c r="B439" t="e">
        <f>'Daļu izvēle'!#REF!</f>
        <v>#REF!</v>
      </c>
    </row>
    <row r="440" spans="1:2" x14ac:dyDescent="0.3">
      <c r="A440" s="9" t="e">
        <f>'Daļu izvēle'!#REF!</f>
        <v>#REF!</v>
      </c>
      <c r="B440" t="e">
        <f>'Daļu izvēle'!#REF!</f>
        <v>#REF!</v>
      </c>
    </row>
    <row r="441" spans="1:2" x14ac:dyDescent="0.3">
      <c r="A441" s="9" t="e">
        <f>'Daļu izvēle'!#REF!</f>
        <v>#REF!</v>
      </c>
      <c r="B441" t="e">
        <f>'Daļu izvēle'!#REF!</f>
        <v>#REF!</v>
      </c>
    </row>
    <row r="442" spans="1:2" x14ac:dyDescent="0.3">
      <c r="A442" s="9" t="e">
        <f>'Daļu izvēle'!#REF!</f>
        <v>#REF!</v>
      </c>
      <c r="B442" t="e">
        <f>'Daļu izvēle'!#REF!</f>
        <v>#REF!</v>
      </c>
    </row>
    <row r="443" spans="1:2" x14ac:dyDescent="0.3">
      <c r="A443" s="9" t="e">
        <f>'Daļu izvēle'!#REF!</f>
        <v>#REF!</v>
      </c>
      <c r="B443" t="e">
        <f>'Daļu izvēle'!#REF!</f>
        <v>#REF!</v>
      </c>
    </row>
    <row r="444" spans="1:2" x14ac:dyDescent="0.3">
      <c r="A444" s="9" t="e">
        <f>'Daļu izvēle'!#REF!</f>
        <v>#REF!</v>
      </c>
      <c r="B444" t="e">
        <f>'Daļu izvēle'!#REF!</f>
        <v>#REF!</v>
      </c>
    </row>
    <row r="445" spans="1:2" x14ac:dyDescent="0.3">
      <c r="A445" s="9" t="e">
        <f>'Daļu izvēle'!#REF!</f>
        <v>#REF!</v>
      </c>
      <c r="B445" t="e">
        <f>'Daļu izvēle'!#REF!</f>
        <v>#REF!</v>
      </c>
    </row>
    <row r="446" spans="1:2" x14ac:dyDescent="0.3">
      <c r="A446" s="9" t="e">
        <f>'Daļu izvēle'!#REF!</f>
        <v>#REF!</v>
      </c>
      <c r="B446" t="e">
        <f>'Daļu izvēle'!#REF!</f>
        <v>#REF!</v>
      </c>
    </row>
    <row r="447" spans="1:2" x14ac:dyDescent="0.3">
      <c r="A447" s="9" t="e">
        <f>'Daļu izvēle'!#REF!</f>
        <v>#REF!</v>
      </c>
      <c r="B447" t="e">
        <f>'Daļu izvēle'!#REF!</f>
        <v>#REF!</v>
      </c>
    </row>
    <row r="448" spans="1:2" x14ac:dyDescent="0.3">
      <c r="A448" s="9" t="e">
        <f>'Daļu izvēle'!#REF!</f>
        <v>#REF!</v>
      </c>
      <c r="B448" t="e">
        <f>'Daļu izvēle'!#REF!</f>
        <v>#REF!</v>
      </c>
    </row>
    <row r="449" spans="1:2" x14ac:dyDescent="0.3">
      <c r="A449" s="9" t="e">
        <f>'Daļu izvēle'!#REF!</f>
        <v>#REF!</v>
      </c>
      <c r="B449" t="e">
        <f>'Daļu izvēle'!#REF!</f>
        <v>#REF!</v>
      </c>
    </row>
    <row r="450" spans="1:2" x14ac:dyDescent="0.3">
      <c r="A450" s="9" t="e">
        <f>'Daļu izvēle'!#REF!</f>
        <v>#REF!</v>
      </c>
      <c r="B450" t="e">
        <f>'Daļu izvēle'!#REF!</f>
        <v>#REF!</v>
      </c>
    </row>
    <row r="451" spans="1:2" x14ac:dyDescent="0.3">
      <c r="A451" s="9" t="e">
        <f>'Daļu izvēle'!#REF!</f>
        <v>#REF!</v>
      </c>
      <c r="B451" t="e">
        <f>'Daļu izvēle'!#REF!</f>
        <v>#REF!</v>
      </c>
    </row>
    <row r="452" spans="1:2" x14ac:dyDescent="0.3">
      <c r="A452" s="9" t="e">
        <f>'Daļu izvēle'!#REF!</f>
        <v>#REF!</v>
      </c>
      <c r="B452" t="e">
        <f>'Daļu izvēle'!#REF!</f>
        <v>#REF!</v>
      </c>
    </row>
    <row r="453" spans="1:2" x14ac:dyDescent="0.3">
      <c r="A453" s="9" t="e">
        <f>'Daļu izvēle'!#REF!</f>
        <v>#REF!</v>
      </c>
      <c r="B453" t="e">
        <f>'Daļu izvēle'!#REF!</f>
        <v>#REF!</v>
      </c>
    </row>
    <row r="454" spans="1:2" x14ac:dyDescent="0.3">
      <c r="A454" s="9" t="e">
        <f>'Daļu izvēle'!#REF!</f>
        <v>#REF!</v>
      </c>
      <c r="B454" t="e">
        <f>'Daļu izvēle'!#REF!</f>
        <v>#REF!</v>
      </c>
    </row>
    <row r="455" spans="1:2" x14ac:dyDescent="0.3">
      <c r="A455" s="9" t="e">
        <f>'Daļu izvēle'!#REF!</f>
        <v>#REF!</v>
      </c>
      <c r="B455" t="e">
        <f>'Daļu izvēle'!#REF!</f>
        <v>#REF!</v>
      </c>
    </row>
    <row r="456" spans="1:2" x14ac:dyDescent="0.3">
      <c r="A456" s="9" t="e">
        <f>'Daļu izvēle'!#REF!</f>
        <v>#REF!</v>
      </c>
      <c r="B456" t="e">
        <f>'Daļu izvēle'!#REF!</f>
        <v>#REF!</v>
      </c>
    </row>
    <row r="457" spans="1:2" x14ac:dyDescent="0.3">
      <c r="A457" s="9" t="e">
        <f>'Daļu izvēle'!#REF!</f>
        <v>#REF!</v>
      </c>
      <c r="B457" t="e">
        <f>'Daļu izvēle'!#REF!</f>
        <v>#REF!</v>
      </c>
    </row>
    <row r="458" spans="1:2" x14ac:dyDescent="0.3">
      <c r="A458" s="9" t="e">
        <f>'Daļu izvēle'!#REF!</f>
        <v>#REF!</v>
      </c>
      <c r="B458" t="e">
        <f>'Daļu izvēle'!#REF!</f>
        <v>#REF!</v>
      </c>
    </row>
    <row r="459" spans="1:2" x14ac:dyDescent="0.3">
      <c r="A459" s="9" t="e">
        <f>'Daļu izvēle'!#REF!</f>
        <v>#REF!</v>
      </c>
      <c r="B459" t="e">
        <f>'Daļu izvēle'!#REF!</f>
        <v>#REF!</v>
      </c>
    </row>
    <row r="460" spans="1:2" x14ac:dyDescent="0.3">
      <c r="A460" s="9" t="e">
        <f>'Daļu izvēle'!#REF!</f>
        <v>#REF!</v>
      </c>
      <c r="B460" t="e">
        <f>'Daļu izvēle'!#REF!</f>
        <v>#REF!</v>
      </c>
    </row>
    <row r="461" spans="1:2" x14ac:dyDescent="0.3">
      <c r="A461" s="9" t="e">
        <f>'Daļu izvēle'!#REF!</f>
        <v>#REF!</v>
      </c>
      <c r="B461" t="e">
        <f>'Daļu izvēle'!#REF!</f>
        <v>#REF!</v>
      </c>
    </row>
    <row r="462" spans="1:2" x14ac:dyDescent="0.3">
      <c r="A462" s="9" t="e">
        <f>'Daļu izvēle'!#REF!</f>
        <v>#REF!</v>
      </c>
      <c r="B462" t="e">
        <f>'Daļu izvēle'!#REF!</f>
        <v>#REF!</v>
      </c>
    </row>
    <row r="463" spans="1:2" x14ac:dyDescent="0.3">
      <c r="A463" s="9" t="e">
        <f>'Daļu izvēle'!#REF!</f>
        <v>#REF!</v>
      </c>
      <c r="B463" t="e">
        <f>'Daļu izvēle'!#REF!</f>
        <v>#REF!</v>
      </c>
    </row>
    <row r="464" spans="1:2" x14ac:dyDescent="0.3">
      <c r="A464" s="9" t="e">
        <f>'Daļu izvēle'!#REF!</f>
        <v>#REF!</v>
      </c>
      <c r="B464" t="e">
        <f>'Daļu izvēle'!#REF!</f>
        <v>#REF!</v>
      </c>
    </row>
    <row r="465" spans="1:2" x14ac:dyDescent="0.3">
      <c r="A465" s="9" t="e">
        <f>'Daļu izvēle'!#REF!</f>
        <v>#REF!</v>
      </c>
      <c r="B465" t="e">
        <f>'Daļu izvēle'!#REF!</f>
        <v>#REF!</v>
      </c>
    </row>
    <row r="466" spans="1:2" x14ac:dyDescent="0.3">
      <c r="A466" s="9" t="e">
        <f>'Daļu izvēle'!#REF!</f>
        <v>#REF!</v>
      </c>
      <c r="B466" t="e">
        <f>'Daļu izvēle'!#REF!</f>
        <v>#REF!</v>
      </c>
    </row>
    <row r="467" spans="1:2" x14ac:dyDescent="0.3">
      <c r="A467" s="9" t="e">
        <f>'Daļu izvēle'!#REF!</f>
        <v>#REF!</v>
      </c>
      <c r="B467" t="e">
        <f>'Daļu izvēle'!#REF!</f>
        <v>#REF!</v>
      </c>
    </row>
    <row r="468" spans="1:2" x14ac:dyDescent="0.3">
      <c r="A468" s="9" t="e">
        <f>'Daļu izvēle'!#REF!</f>
        <v>#REF!</v>
      </c>
      <c r="B468" t="e">
        <f>'Daļu izvēle'!#REF!</f>
        <v>#REF!</v>
      </c>
    </row>
    <row r="469" spans="1:2" x14ac:dyDescent="0.3">
      <c r="A469" s="9" t="e">
        <f>'Daļu izvēle'!#REF!</f>
        <v>#REF!</v>
      </c>
      <c r="B469" t="e">
        <f>'Daļu izvēle'!#REF!</f>
        <v>#REF!</v>
      </c>
    </row>
    <row r="470" spans="1:2" x14ac:dyDescent="0.3">
      <c r="A470" s="9" t="e">
        <f>'Daļu izvēle'!#REF!</f>
        <v>#REF!</v>
      </c>
      <c r="B470" t="e">
        <f>'Daļu izvēle'!#REF!</f>
        <v>#REF!</v>
      </c>
    </row>
    <row r="471" spans="1:2" x14ac:dyDescent="0.3">
      <c r="A471" s="9" t="e">
        <f>'Daļu izvēle'!#REF!</f>
        <v>#REF!</v>
      </c>
      <c r="B471" t="e">
        <f>'Daļu izvēle'!#REF!</f>
        <v>#REF!</v>
      </c>
    </row>
    <row r="472" spans="1:2" x14ac:dyDescent="0.3">
      <c r="A472" s="9" t="e">
        <f>'Daļu izvēle'!#REF!</f>
        <v>#REF!</v>
      </c>
      <c r="B472" t="e">
        <f>'Daļu izvēle'!#REF!</f>
        <v>#REF!</v>
      </c>
    </row>
    <row r="473" spans="1:2" x14ac:dyDescent="0.3">
      <c r="A473" s="9" t="e">
        <f>'Daļu izvēle'!#REF!</f>
        <v>#REF!</v>
      </c>
      <c r="B473" t="e">
        <f>'Daļu izvēle'!#REF!</f>
        <v>#REF!</v>
      </c>
    </row>
    <row r="474" spans="1:2" x14ac:dyDescent="0.3">
      <c r="A474" s="9" t="e">
        <f>'Daļu izvēle'!#REF!</f>
        <v>#REF!</v>
      </c>
      <c r="B474" t="e">
        <f>'Daļu izvēle'!#REF!</f>
        <v>#REF!</v>
      </c>
    </row>
    <row r="475" spans="1:2" x14ac:dyDescent="0.3">
      <c r="A475" s="9" t="e">
        <f>'Daļu izvēle'!#REF!</f>
        <v>#REF!</v>
      </c>
      <c r="B475" t="e">
        <f>'Daļu izvēle'!#REF!</f>
        <v>#REF!</v>
      </c>
    </row>
    <row r="476" spans="1:2" x14ac:dyDescent="0.3">
      <c r="A476" s="9" t="e">
        <f>'Daļu izvēle'!#REF!</f>
        <v>#REF!</v>
      </c>
      <c r="B476" t="e">
        <f>'Daļu izvēle'!#REF!</f>
        <v>#REF!</v>
      </c>
    </row>
    <row r="477" spans="1:2" x14ac:dyDescent="0.3">
      <c r="A477" s="9" t="e">
        <f>'Daļu izvēle'!#REF!</f>
        <v>#REF!</v>
      </c>
      <c r="B477" t="e">
        <f>'Daļu izvēle'!#REF!</f>
        <v>#REF!</v>
      </c>
    </row>
    <row r="478" spans="1:2" x14ac:dyDescent="0.3">
      <c r="A478" s="9" t="e">
        <f>'Daļu izvēle'!#REF!</f>
        <v>#REF!</v>
      </c>
      <c r="B478" t="e">
        <f>'Daļu izvēle'!#REF!</f>
        <v>#REF!</v>
      </c>
    </row>
    <row r="479" spans="1:2" x14ac:dyDescent="0.3">
      <c r="A479" s="9" t="e">
        <f>'Daļu izvēle'!#REF!</f>
        <v>#REF!</v>
      </c>
      <c r="B479" t="e">
        <f>'Daļu izvēle'!#REF!</f>
        <v>#REF!</v>
      </c>
    </row>
    <row r="480" spans="1:2" x14ac:dyDescent="0.3">
      <c r="A480" s="9" t="e">
        <f>'Daļu izvēle'!#REF!</f>
        <v>#REF!</v>
      </c>
      <c r="B480" t="e">
        <f>'Daļu izvēle'!#REF!</f>
        <v>#REF!</v>
      </c>
    </row>
    <row r="481" spans="1:2" x14ac:dyDescent="0.3">
      <c r="A481" s="9" t="e">
        <f>'Daļu izvēle'!#REF!</f>
        <v>#REF!</v>
      </c>
      <c r="B481" t="e">
        <f>'Daļu izvēle'!#REF!</f>
        <v>#REF!</v>
      </c>
    </row>
    <row r="482" spans="1:2" x14ac:dyDescent="0.3">
      <c r="A482" s="9" t="e">
        <f>'Daļu izvēle'!#REF!</f>
        <v>#REF!</v>
      </c>
      <c r="B482" t="e">
        <f>'Daļu izvēle'!#REF!</f>
        <v>#REF!</v>
      </c>
    </row>
    <row r="483" spans="1:2" x14ac:dyDescent="0.3">
      <c r="A483" s="9" t="e">
        <f>'Daļu izvēle'!#REF!</f>
        <v>#REF!</v>
      </c>
      <c r="B483" t="e">
        <f>'Daļu izvēle'!#REF!</f>
        <v>#REF!</v>
      </c>
    </row>
    <row r="484" spans="1:2" x14ac:dyDescent="0.3">
      <c r="A484" s="9" t="e">
        <f>'Daļu izvēle'!#REF!</f>
        <v>#REF!</v>
      </c>
      <c r="B484" t="e">
        <f>'Daļu izvēle'!#REF!</f>
        <v>#REF!</v>
      </c>
    </row>
    <row r="485" spans="1:2" x14ac:dyDescent="0.3">
      <c r="A485" s="9" t="e">
        <f>'Daļu izvēle'!#REF!</f>
        <v>#REF!</v>
      </c>
      <c r="B485" t="e">
        <f>'Daļu izvēle'!#REF!</f>
        <v>#REF!</v>
      </c>
    </row>
    <row r="486" spans="1:2" x14ac:dyDescent="0.3">
      <c r="A486" s="9" t="e">
        <f>'Daļu izvēle'!#REF!</f>
        <v>#REF!</v>
      </c>
      <c r="B486" t="e">
        <f>'Daļu izvēle'!#REF!</f>
        <v>#REF!</v>
      </c>
    </row>
    <row r="487" spans="1:2" x14ac:dyDescent="0.3">
      <c r="A487" s="9" t="e">
        <f>'Daļu izvēle'!#REF!</f>
        <v>#REF!</v>
      </c>
      <c r="B487" t="e">
        <f>'Daļu izvēle'!#REF!</f>
        <v>#REF!</v>
      </c>
    </row>
    <row r="488" spans="1:2" x14ac:dyDescent="0.3">
      <c r="A488" s="9" t="e">
        <f>'Daļu izvēle'!#REF!</f>
        <v>#REF!</v>
      </c>
      <c r="B488" t="e">
        <f>'Daļu izvēle'!#REF!</f>
        <v>#REF!</v>
      </c>
    </row>
    <row r="489" spans="1:2" x14ac:dyDescent="0.3">
      <c r="A489" s="9" t="e">
        <f>'Daļu izvēle'!#REF!</f>
        <v>#REF!</v>
      </c>
      <c r="B489" t="e">
        <f>'Daļu izvēle'!#REF!</f>
        <v>#REF!</v>
      </c>
    </row>
    <row r="490" spans="1:2" x14ac:dyDescent="0.3">
      <c r="A490" s="9" t="e">
        <f>'Daļu izvēle'!#REF!</f>
        <v>#REF!</v>
      </c>
      <c r="B490" t="e">
        <f>'Daļu izvēle'!#REF!</f>
        <v>#REF!</v>
      </c>
    </row>
    <row r="491" spans="1:2" x14ac:dyDescent="0.3">
      <c r="A491" s="9" t="e">
        <f>'Daļu izvēle'!#REF!</f>
        <v>#REF!</v>
      </c>
      <c r="B491" t="e">
        <f>'Daļu izvēle'!#REF!</f>
        <v>#REF!</v>
      </c>
    </row>
    <row r="492" spans="1:2" x14ac:dyDescent="0.3">
      <c r="A492" s="9" t="e">
        <f>'Daļu izvēle'!#REF!</f>
        <v>#REF!</v>
      </c>
      <c r="B492" t="e">
        <f>'Daļu izvēle'!#REF!</f>
        <v>#REF!</v>
      </c>
    </row>
    <row r="493" spans="1:2" x14ac:dyDescent="0.3">
      <c r="A493" s="9" t="e">
        <f>'Daļu izvēle'!#REF!</f>
        <v>#REF!</v>
      </c>
      <c r="B493" t="e">
        <f>'Daļu izvēle'!#REF!</f>
        <v>#REF!</v>
      </c>
    </row>
    <row r="494" spans="1:2" x14ac:dyDescent="0.3">
      <c r="A494" s="9" t="e">
        <f>'Daļu izvēle'!#REF!</f>
        <v>#REF!</v>
      </c>
      <c r="B494" t="e">
        <f>'Daļu izvēle'!#REF!</f>
        <v>#REF!</v>
      </c>
    </row>
    <row r="495" spans="1:2" x14ac:dyDescent="0.3">
      <c r="A495" s="9" t="e">
        <f>'Daļu izvēle'!#REF!</f>
        <v>#REF!</v>
      </c>
      <c r="B495" t="e">
        <f>'Daļu izvēle'!#REF!</f>
        <v>#REF!</v>
      </c>
    </row>
    <row r="496" spans="1:2" x14ac:dyDescent="0.3">
      <c r="A496" s="9" t="e">
        <f>'Daļu izvēle'!#REF!</f>
        <v>#REF!</v>
      </c>
      <c r="B496" t="e">
        <f>'Daļu izvēle'!#REF!</f>
        <v>#REF!</v>
      </c>
    </row>
    <row r="497" spans="1:2" x14ac:dyDescent="0.3">
      <c r="A497" s="9" t="e">
        <f>'Daļu izvēle'!#REF!</f>
        <v>#REF!</v>
      </c>
      <c r="B497" t="e">
        <f>'Daļu izvēle'!#REF!</f>
        <v>#REF!</v>
      </c>
    </row>
    <row r="498" spans="1:2" x14ac:dyDescent="0.3">
      <c r="A498" s="9" t="e">
        <f>'Daļu izvēle'!#REF!</f>
        <v>#REF!</v>
      </c>
      <c r="B498" t="e">
        <f>'Daļu izvēle'!#REF!</f>
        <v>#REF!</v>
      </c>
    </row>
    <row r="499" spans="1:2" x14ac:dyDescent="0.3">
      <c r="A499" s="9" t="e">
        <f>'Daļu izvēle'!#REF!</f>
        <v>#REF!</v>
      </c>
      <c r="B499" t="e">
        <f>'Daļu izvēle'!#REF!</f>
        <v>#REF!</v>
      </c>
    </row>
    <row r="500" spans="1:2" x14ac:dyDescent="0.3">
      <c r="A500" s="9" t="e">
        <f>'Daļu izvēle'!#REF!</f>
        <v>#REF!</v>
      </c>
      <c r="B500" t="e">
        <f>'Daļu izvēle'!#REF!</f>
        <v>#REF!</v>
      </c>
    </row>
    <row r="501" spans="1:2" x14ac:dyDescent="0.3">
      <c r="A501" s="9" t="e">
        <f>'Daļu izvēle'!#REF!</f>
        <v>#REF!</v>
      </c>
      <c r="B501" t="e">
        <f>'Daļu izvēle'!#REF!</f>
        <v>#REF!</v>
      </c>
    </row>
    <row r="502" spans="1:2" x14ac:dyDescent="0.3">
      <c r="A502" s="9" t="e">
        <f>'Daļu izvēle'!#REF!</f>
        <v>#REF!</v>
      </c>
      <c r="B502" t="e">
        <f>'Daļu izvēle'!#REF!</f>
        <v>#REF!</v>
      </c>
    </row>
    <row r="503" spans="1:2" x14ac:dyDescent="0.3">
      <c r="A503" s="9" t="e">
        <f>'Daļu izvēle'!#REF!</f>
        <v>#REF!</v>
      </c>
      <c r="B503" t="e">
        <f>'Daļu izvēle'!#REF!</f>
        <v>#REF!</v>
      </c>
    </row>
    <row r="504" spans="1:2" x14ac:dyDescent="0.3">
      <c r="A504" s="9" t="e">
        <f>'Daļu izvēle'!#REF!</f>
        <v>#REF!</v>
      </c>
      <c r="B504" t="e">
        <f>'Daļu izvēle'!#REF!</f>
        <v>#REF!</v>
      </c>
    </row>
    <row r="505" spans="1:2" x14ac:dyDescent="0.3">
      <c r="A505" s="9" t="e">
        <f>'Daļu izvēle'!#REF!</f>
        <v>#REF!</v>
      </c>
      <c r="B505" t="e">
        <f>'Daļu izvēle'!#REF!</f>
        <v>#REF!</v>
      </c>
    </row>
    <row r="506" spans="1:2" x14ac:dyDescent="0.3">
      <c r="A506" s="9" t="e">
        <f>'Daļu izvēle'!#REF!</f>
        <v>#REF!</v>
      </c>
      <c r="B506" t="e">
        <f>'Daļu izvēle'!#REF!</f>
        <v>#REF!</v>
      </c>
    </row>
    <row r="507" spans="1:2" x14ac:dyDescent="0.3">
      <c r="A507" s="9" t="e">
        <f>'Daļu izvēle'!#REF!</f>
        <v>#REF!</v>
      </c>
      <c r="B507" t="e">
        <f>'Daļu izvēle'!#REF!</f>
        <v>#REF!</v>
      </c>
    </row>
    <row r="508" spans="1:2" x14ac:dyDescent="0.3">
      <c r="A508" s="9" t="e">
        <f>'Daļu izvēle'!#REF!</f>
        <v>#REF!</v>
      </c>
      <c r="B508" t="e">
        <f>'Daļu izvēle'!#REF!</f>
        <v>#REF!</v>
      </c>
    </row>
    <row r="509" spans="1:2" x14ac:dyDescent="0.3">
      <c r="A509" s="9" t="e">
        <f>'Daļu izvēle'!#REF!</f>
        <v>#REF!</v>
      </c>
      <c r="B509" t="e">
        <f>'Daļu izvēle'!#REF!</f>
        <v>#REF!</v>
      </c>
    </row>
    <row r="510" spans="1:2" x14ac:dyDescent="0.3">
      <c r="A510" s="9" t="e">
        <f>'Daļu izvēle'!#REF!</f>
        <v>#REF!</v>
      </c>
      <c r="B510" t="e">
        <f>'Daļu izvēle'!#REF!</f>
        <v>#REF!</v>
      </c>
    </row>
    <row r="511" spans="1:2" x14ac:dyDescent="0.3">
      <c r="A511" s="9" t="e">
        <f>'Daļu izvēle'!#REF!</f>
        <v>#REF!</v>
      </c>
      <c r="B511" t="e">
        <f>'Daļu izvēle'!#REF!</f>
        <v>#REF!</v>
      </c>
    </row>
    <row r="512" spans="1:2" x14ac:dyDescent="0.3">
      <c r="A512" s="9" t="e">
        <f>'Daļu izvēle'!#REF!</f>
        <v>#REF!</v>
      </c>
      <c r="B512" t="e">
        <f>'Daļu izvēle'!#REF!</f>
        <v>#REF!</v>
      </c>
    </row>
    <row r="513" spans="1:2" x14ac:dyDescent="0.3">
      <c r="A513" s="9" t="e">
        <f>'Daļu izvēle'!#REF!</f>
        <v>#REF!</v>
      </c>
      <c r="B513" t="e">
        <f>'Daļu izvēle'!#REF!</f>
        <v>#REF!</v>
      </c>
    </row>
    <row r="514" spans="1:2" x14ac:dyDescent="0.3">
      <c r="A514" s="9" t="e">
        <f>'Daļu izvēle'!#REF!</f>
        <v>#REF!</v>
      </c>
      <c r="B514" t="e">
        <f>'Daļu izvēle'!#REF!</f>
        <v>#REF!</v>
      </c>
    </row>
    <row r="515" spans="1:2" x14ac:dyDescent="0.3">
      <c r="A515" s="9" t="e">
        <f>'Daļu izvēle'!#REF!</f>
        <v>#REF!</v>
      </c>
      <c r="B515" t="e">
        <f>'Daļu izvēle'!#REF!</f>
        <v>#REF!</v>
      </c>
    </row>
    <row r="516" spans="1:2" x14ac:dyDescent="0.3">
      <c r="A516" s="9" t="e">
        <f>'Daļu izvēle'!#REF!</f>
        <v>#REF!</v>
      </c>
      <c r="B516" t="e">
        <f>'Daļu izvēle'!#REF!</f>
        <v>#REF!</v>
      </c>
    </row>
    <row r="517" spans="1:2" x14ac:dyDescent="0.3">
      <c r="A517" s="9" t="e">
        <f>'Daļu izvēle'!#REF!</f>
        <v>#REF!</v>
      </c>
      <c r="B517" t="e">
        <f>'Daļu izvēle'!#REF!</f>
        <v>#REF!</v>
      </c>
    </row>
    <row r="518" spans="1:2" x14ac:dyDescent="0.3">
      <c r="A518" s="9" t="e">
        <f>'Daļu izvēle'!#REF!</f>
        <v>#REF!</v>
      </c>
      <c r="B518" t="e">
        <f>'Daļu izvēle'!#REF!</f>
        <v>#REF!</v>
      </c>
    </row>
    <row r="519" spans="1:2" x14ac:dyDescent="0.3">
      <c r="A519" s="9" t="e">
        <f>'Daļu izvēle'!#REF!</f>
        <v>#REF!</v>
      </c>
      <c r="B519" t="e">
        <f>'Daļu izvēle'!#REF!</f>
        <v>#REF!</v>
      </c>
    </row>
    <row r="520" spans="1:2" x14ac:dyDescent="0.3">
      <c r="A520" s="9" t="e">
        <f>'Daļu izvēle'!#REF!</f>
        <v>#REF!</v>
      </c>
      <c r="B520" t="e">
        <f>'Daļu izvēle'!#REF!</f>
        <v>#REF!</v>
      </c>
    </row>
    <row r="521" spans="1:2" x14ac:dyDescent="0.3">
      <c r="A521" s="9" t="e">
        <f>'Daļu izvēle'!#REF!</f>
        <v>#REF!</v>
      </c>
      <c r="B521" t="e">
        <f>'Daļu izvēle'!#REF!</f>
        <v>#REF!</v>
      </c>
    </row>
    <row r="522" spans="1:2" x14ac:dyDescent="0.3">
      <c r="A522" s="9" t="e">
        <f>'Daļu izvēle'!#REF!</f>
        <v>#REF!</v>
      </c>
      <c r="B522" t="e">
        <f>'Daļu izvēle'!#REF!</f>
        <v>#REF!</v>
      </c>
    </row>
    <row r="523" spans="1:2" x14ac:dyDescent="0.3">
      <c r="A523" s="9" t="e">
        <f>'Daļu izvēle'!#REF!</f>
        <v>#REF!</v>
      </c>
      <c r="B523" t="e">
        <f>'Daļu izvēle'!#REF!</f>
        <v>#REF!</v>
      </c>
    </row>
    <row r="524" spans="1:2" x14ac:dyDescent="0.3">
      <c r="A524" s="9" t="e">
        <f>'Daļu izvēle'!#REF!</f>
        <v>#REF!</v>
      </c>
      <c r="B524" t="e">
        <f>'Daļu izvēle'!#REF!</f>
        <v>#REF!</v>
      </c>
    </row>
    <row r="525" spans="1:2" x14ac:dyDescent="0.3">
      <c r="A525" s="9" t="e">
        <f>'Daļu izvēle'!#REF!</f>
        <v>#REF!</v>
      </c>
      <c r="B525" t="e">
        <f>'Daļu izvēle'!#REF!</f>
        <v>#REF!</v>
      </c>
    </row>
    <row r="526" spans="1:2" x14ac:dyDescent="0.3">
      <c r="A526" s="9" t="e">
        <f>'Daļu izvēle'!#REF!</f>
        <v>#REF!</v>
      </c>
      <c r="B526" t="e">
        <f>'Daļu izvēle'!#REF!</f>
        <v>#REF!</v>
      </c>
    </row>
    <row r="527" spans="1:2" x14ac:dyDescent="0.3">
      <c r="A527" s="9" t="e">
        <f>'Daļu izvēle'!#REF!</f>
        <v>#REF!</v>
      </c>
      <c r="B527" t="e">
        <f>'Daļu izvēle'!#REF!</f>
        <v>#REF!</v>
      </c>
    </row>
    <row r="528" spans="1:2" x14ac:dyDescent="0.3">
      <c r="A528" s="9" t="e">
        <f>'Daļu izvēle'!#REF!</f>
        <v>#REF!</v>
      </c>
      <c r="B528" t="e">
        <f>'Daļu izvēle'!#REF!</f>
        <v>#REF!</v>
      </c>
    </row>
    <row r="529" spans="1:2" x14ac:dyDescent="0.3">
      <c r="A529" s="9" t="e">
        <f>'Daļu izvēle'!#REF!</f>
        <v>#REF!</v>
      </c>
      <c r="B529" t="e">
        <f>'Daļu izvēle'!#REF!</f>
        <v>#REF!</v>
      </c>
    </row>
    <row r="530" spans="1:2" x14ac:dyDescent="0.3">
      <c r="A530" s="9" t="e">
        <f>'Daļu izvēle'!#REF!</f>
        <v>#REF!</v>
      </c>
      <c r="B530" t="e">
        <f>'Daļu izvēle'!#REF!</f>
        <v>#REF!</v>
      </c>
    </row>
    <row r="531" spans="1:2" x14ac:dyDescent="0.3">
      <c r="A531" s="9" t="e">
        <f>'Daļu izvēle'!#REF!</f>
        <v>#REF!</v>
      </c>
      <c r="B531" t="e">
        <f>'Daļu izvēle'!#REF!</f>
        <v>#REF!</v>
      </c>
    </row>
    <row r="532" spans="1:2" x14ac:dyDescent="0.3">
      <c r="A532" s="9" t="e">
        <f>'Daļu izvēle'!#REF!</f>
        <v>#REF!</v>
      </c>
      <c r="B532" t="e">
        <f>'Daļu izvēle'!#REF!</f>
        <v>#REF!</v>
      </c>
    </row>
    <row r="533" spans="1:2" x14ac:dyDescent="0.3">
      <c r="A533" s="9" t="e">
        <f>'Daļu izvēle'!#REF!</f>
        <v>#REF!</v>
      </c>
      <c r="B533" t="e">
        <f>'Daļu izvēle'!#REF!</f>
        <v>#REF!</v>
      </c>
    </row>
    <row r="534" spans="1:2" x14ac:dyDescent="0.3">
      <c r="A534" s="9" t="e">
        <f>'Daļu izvēle'!#REF!</f>
        <v>#REF!</v>
      </c>
      <c r="B534" t="e">
        <f>'Daļu izvēle'!#REF!</f>
        <v>#REF!</v>
      </c>
    </row>
    <row r="535" spans="1:2" x14ac:dyDescent="0.3">
      <c r="A535" s="9" t="e">
        <f>'Daļu izvēle'!#REF!</f>
        <v>#REF!</v>
      </c>
      <c r="B535" t="e">
        <f>'Daļu izvēle'!#REF!</f>
        <v>#REF!</v>
      </c>
    </row>
    <row r="536" spans="1:2" x14ac:dyDescent="0.3">
      <c r="A536" s="9" t="e">
        <f>'Daļu izvēle'!#REF!</f>
        <v>#REF!</v>
      </c>
      <c r="B536" t="e">
        <f>'Daļu izvēle'!#REF!</f>
        <v>#REF!</v>
      </c>
    </row>
    <row r="537" spans="1:2" x14ac:dyDescent="0.3">
      <c r="A537" s="9" t="e">
        <f>'Daļu izvēle'!#REF!</f>
        <v>#REF!</v>
      </c>
      <c r="B537" t="e">
        <f>'Daļu izvēle'!#REF!</f>
        <v>#REF!</v>
      </c>
    </row>
    <row r="538" spans="1:2" x14ac:dyDescent="0.3">
      <c r="A538" s="9" t="e">
        <f>'Daļu izvēle'!#REF!</f>
        <v>#REF!</v>
      </c>
      <c r="B538" t="e">
        <f>'Daļu izvēle'!#REF!</f>
        <v>#REF!</v>
      </c>
    </row>
    <row r="539" spans="1:2" x14ac:dyDescent="0.3">
      <c r="A539" s="9" t="e">
        <f>'Daļu izvēle'!#REF!</f>
        <v>#REF!</v>
      </c>
      <c r="B539" t="e">
        <f>'Daļu izvēle'!#REF!</f>
        <v>#REF!</v>
      </c>
    </row>
    <row r="540" spans="1:2" x14ac:dyDescent="0.3">
      <c r="A540" s="9" t="e">
        <f>'Daļu izvēle'!#REF!</f>
        <v>#REF!</v>
      </c>
      <c r="B540" t="e">
        <f>'Daļu izvēle'!#REF!</f>
        <v>#REF!</v>
      </c>
    </row>
    <row r="541" spans="1:2" x14ac:dyDescent="0.3">
      <c r="A541" s="9" t="e">
        <f>'Daļu izvēle'!#REF!</f>
        <v>#REF!</v>
      </c>
      <c r="B541" t="e">
        <f>'Daļu izvēle'!#REF!</f>
        <v>#REF!</v>
      </c>
    </row>
    <row r="542" spans="1:2" x14ac:dyDescent="0.3">
      <c r="A542" s="9" t="e">
        <f>'Daļu izvēle'!#REF!</f>
        <v>#REF!</v>
      </c>
      <c r="B542" t="e">
        <f>'Daļu izvēle'!#REF!</f>
        <v>#REF!</v>
      </c>
    </row>
    <row r="543" spans="1:2" x14ac:dyDescent="0.3">
      <c r="A543" s="9" t="e">
        <f>'Daļu izvēle'!#REF!</f>
        <v>#REF!</v>
      </c>
      <c r="B543" t="e">
        <f>'Daļu izvēle'!#REF!</f>
        <v>#REF!</v>
      </c>
    </row>
    <row r="544" spans="1:2" x14ac:dyDescent="0.3">
      <c r="A544" s="9" t="e">
        <f>'Daļu izvēle'!#REF!</f>
        <v>#REF!</v>
      </c>
      <c r="B544" t="e">
        <f>'Daļu izvēle'!#REF!</f>
        <v>#REF!</v>
      </c>
    </row>
    <row r="545" spans="1:2" x14ac:dyDescent="0.3">
      <c r="A545" s="9" t="e">
        <f>'Daļu izvēle'!#REF!</f>
        <v>#REF!</v>
      </c>
      <c r="B545" t="e">
        <f>'Daļu izvēle'!#REF!</f>
        <v>#REF!</v>
      </c>
    </row>
    <row r="546" spans="1:2" x14ac:dyDescent="0.3">
      <c r="A546" s="9" t="e">
        <f>'Daļu izvēle'!#REF!</f>
        <v>#REF!</v>
      </c>
      <c r="B546" t="e">
        <f>'Daļu izvēle'!#REF!</f>
        <v>#REF!</v>
      </c>
    </row>
    <row r="547" spans="1:2" x14ac:dyDescent="0.3">
      <c r="A547" s="9" t="e">
        <f>'Daļu izvēle'!#REF!</f>
        <v>#REF!</v>
      </c>
      <c r="B547" t="e">
        <f>'Daļu izvēle'!#REF!</f>
        <v>#REF!</v>
      </c>
    </row>
    <row r="548" spans="1:2" x14ac:dyDescent="0.3">
      <c r="A548" s="9" t="e">
        <f>'Daļu izvēle'!#REF!</f>
        <v>#REF!</v>
      </c>
      <c r="B548" t="e">
        <f>'Daļu izvēle'!#REF!</f>
        <v>#REF!</v>
      </c>
    </row>
    <row r="549" spans="1:2" x14ac:dyDescent="0.3">
      <c r="A549" s="9" t="e">
        <f>'Daļu izvēle'!#REF!</f>
        <v>#REF!</v>
      </c>
      <c r="B549" t="e">
        <f>'Daļu izvēle'!#REF!</f>
        <v>#REF!</v>
      </c>
    </row>
    <row r="550" spans="1:2" x14ac:dyDescent="0.3">
      <c r="A550" s="9" t="e">
        <f>'Daļu izvēle'!#REF!</f>
        <v>#REF!</v>
      </c>
      <c r="B550" t="e">
        <f>'Daļu izvēle'!#REF!</f>
        <v>#REF!</v>
      </c>
    </row>
    <row r="551" spans="1:2" x14ac:dyDescent="0.3">
      <c r="A551" s="9" t="e">
        <f>'Daļu izvēle'!#REF!</f>
        <v>#REF!</v>
      </c>
      <c r="B551" t="e">
        <f>'Daļu izvēle'!#REF!</f>
        <v>#REF!</v>
      </c>
    </row>
    <row r="552" spans="1:2" x14ac:dyDescent="0.3">
      <c r="A552" s="9" t="e">
        <f>'Daļu izvēle'!#REF!</f>
        <v>#REF!</v>
      </c>
      <c r="B552" t="e">
        <f>'Daļu izvēle'!#REF!</f>
        <v>#REF!</v>
      </c>
    </row>
    <row r="553" spans="1:2" x14ac:dyDescent="0.3">
      <c r="A553" s="9" t="e">
        <f>'Daļu izvēle'!#REF!</f>
        <v>#REF!</v>
      </c>
      <c r="B553" t="e">
        <f>'Daļu izvēle'!#REF!</f>
        <v>#REF!</v>
      </c>
    </row>
    <row r="554" spans="1:2" x14ac:dyDescent="0.3">
      <c r="A554" s="9" t="e">
        <f>'Daļu izvēle'!#REF!</f>
        <v>#REF!</v>
      </c>
      <c r="B554" t="e">
        <f>'Daļu izvēle'!#REF!</f>
        <v>#REF!</v>
      </c>
    </row>
    <row r="555" spans="1:2" x14ac:dyDescent="0.3">
      <c r="A555" s="9" t="e">
        <f>'Daļu izvēle'!#REF!</f>
        <v>#REF!</v>
      </c>
      <c r="B555" t="e">
        <f>'Daļu izvēle'!#REF!</f>
        <v>#REF!</v>
      </c>
    </row>
    <row r="556" spans="1:2" x14ac:dyDescent="0.3">
      <c r="A556" s="9" t="e">
        <f>'Daļu izvēle'!#REF!</f>
        <v>#REF!</v>
      </c>
      <c r="B556" t="e">
        <f>'Daļu izvēle'!#REF!</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Publiskojamā lapa</vt:lpstr>
      <vt:lpstr>Daļu izvēle</vt:lpstr>
      <vt:lpstr>Stādīšana</vt:lpstr>
      <vt:lpstr>Papildināšana</vt:lpstr>
      <vt:lpstr>Agrotehniskā kopšana</vt:lpstr>
      <vt:lpstr>Jaunaudžu kopšana</vt:lpstr>
      <vt:lpstr>Aizsardzība</vt:lpstr>
      <vt:lpstr>Stumbru aizsardzība</vt:lpstr>
      <vt:lpstr>Cenas</vt:lpstr>
      <vt:lpstr>SelectedRows</vt:lpstr>
      <vt:lpstr>'Publiskojamā lapa'!Print_Titles</vt:lpstr>
    </vt:vector>
  </TitlesOfParts>
  <Company>AS "Latvijas valsts meži"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Ozola</dc:creator>
  <cp:lastModifiedBy>Anta Eveliņa</cp:lastModifiedBy>
  <cp:lastPrinted>2017-09-20T09:02:14Z</cp:lastPrinted>
  <dcterms:created xsi:type="dcterms:W3CDTF">2016-08-30T11:23:49Z</dcterms:created>
  <dcterms:modified xsi:type="dcterms:W3CDTF">2026-07-14T06:40:07Z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7a6d5d7a-a008-4606-986f-67947807fbc1</vt:lpwstr>
  </property>
</Properties>
</file>