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jurmalasudenssia-my.sharepoint.com/personal/anda_zake_jurmalasudens_lv/Documents/Desktop/Desktop_old/iepirkumi_NE_PROJEKTAM/Vispārīgā vienošanās avārijas darbi/Iepirkuma apspriede/"/>
    </mc:Choice>
  </mc:AlternateContent>
  <xr:revisionPtr revIDLastSave="0" documentId="8_{1B4A4812-5BED-4459-9F3D-1F5B43B10F1A}" xr6:coauthVersionLast="47" xr6:coauthVersionMax="47" xr10:uidLastSave="{00000000-0000-0000-0000-000000000000}"/>
  <bookViews>
    <workbookView xWindow="-108" yWindow="-108" windowWidth="30936" windowHeight="16776" activeTab="7" xr2:uid="{00000000-000D-0000-FFFF-FFFF00000000}"/>
  </bookViews>
  <sheets>
    <sheet name="00_Instrukcija" sheetId="1" r:id="rId1"/>
    <sheet name="01_Finanšu_piedāvājums" sheetId="2" r:id="rId2"/>
    <sheet name="02_Vienību_cenas" sheetId="3" r:id="rId3"/>
    <sheet name="03_Materiāli" sheetId="4" r:id="rId4"/>
    <sheet name="04_Scenāriju_grozs" sheetId="5" r:id="rId5"/>
    <sheet name="05_Termini_raditaji" sheetId="6" r:id="rId6"/>
    <sheet name="06_Pārbaude" sheetId="7" r:id="rId7"/>
    <sheet name="99_Klasifikatori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7" l="1"/>
  <c r="D9" i="7" s="1"/>
  <c r="C7" i="7"/>
  <c r="D7" i="7" s="1"/>
  <c r="C5" i="7"/>
  <c r="D5" i="7" s="1"/>
  <c r="C4" i="7"/>
  <c r="D4" i="7" s="1"/>
  <c r="C3" i="7"/>
  <c r="D3" i="7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E13" i="2" s="1"/>
  <c r="F13" i="2" s="1"/>
  <c r="J54" i="5"/>
  <c r="K54" i="5" s="1"/>
  <c r="J53" i="5"/>
  <c r="K53" i="5" s="1"/>
  <c r="J52" i="5"/>
  <c r="K52" i="5" s="1"/>
  <c r="J51" i="5"/>
  <c r="K51" i="5" s="1"/>
  <c r="J50" i="5"/>
  <c r="K50" i="5" s="1"/>
  <c r="J49" i="5"/>
  <c r="K49" i="5" s="1"/>
  <c r="J48" i="5"/>
  <c r="K48" i="5" s="1"/>
  <c r="J47" i="5"/>
  <c r="K47" i="5" s="1"/>
  <c r="J46" i="5"/>
  <c r="K46" i="5" s="1"/>
  <c r="E12" i="2" s="1"/>
  <c r="F12" i="2" s="1"/>
  <c r="J45" i="5"/>
  <c r="K45" i="5" s="1"/>
  <c r="J44" i="5"/>
  <c r="K44" i="5" s="1"/>
  <c r="J43" i="5"/>
  <c r="K43" i="5" s="1"/>
  <c r="J42" i="5"/>
  <c r="K42" i="5" s="1"/>
  <c r="J41" i="5"/>
  <c r="K41" i="5" s="1"/>
  <c r="J40" i="5"/>
  <c r="K40" i="5" s="1"/>
  <c r="J39" i="5"/>
  <c r="K39" i="5" s="1"/>
  <c r="J38" i="5"/>
  <c r="K38" i="5" s="1"/>
  <c r="J37" i="5"/>
  <c r="K37" i="5" s="1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J4" i="5"/>
  <c r="K4" i="5" s="1"/>
  <c r="J3" i="5"/>
  <c r="K3" i="5" s="1"/>
  <c r="J2" i="5"/>
  <c r="K2" i="5" s="1"/>
  <c r="E8" i="2" s="1"/>
  <c r="F8" i="2" s="1"/>
  <c r="H369" i="4"/>
  <c r="H368" i="4"/>
  <c r="H367" i="4"/>
  <c r="H366" i="4"/>
  <c r="H365" i="4"/>
  <c r="H364" i="4"/>
  <c r="H363" i="4"/>
  <c r="H362" i="4"/>
  <c r="H361" i="4"/>
  <c r="H360" i="4"/>
  <c r="H359" i="4"/>
  <c r="H358" i="4"/>
  <c r="H357" i="4"/>
  <c r="H356" i="4"/>
  <c r="H355" i="4"/>
  <c r="H354" i="4"/>
  <c r="H353" i="4"/>
  <c r="H352" i="4"/>
  <c r="H351" i="4"/>
  <c r="H350" i="4"/>
  <c r="H349" i="4"/>
  <c r="H348" i="4"/>
  <c r="H347" i="4"/>
  <c r="H346" i="4"/>
  <c r="H345" i="4"/>
  <c r="H344" i="4"/>
  <c r="H343" i="4"/>
  <c r="H342" i="4"/>
  <c r="H341" i="4"/>
  <c r="H340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20" i="4"/>
  <c r="H319" i="4"/>
  <c r="H318" i="4"/>
  <c r="H317" i="4"/>
  <c r="H316" i="4"/>
  <c r="H315" i="4"/>
  <c r="H314" i="4"/>
  <c r="H313" i="4"/>
  <c r="H312" i="4"/>
  <c r="H311" i="4"/>
  <c r="H310" i="4"/>
  <c r="H309" i="4"/>
  <c r="H308" i="4"/>
  <c r="H307" i="4"/>
  <c r="H306" i="4"/>
  <c r="H305" i="4"/>
  <c r="H304" i="4"/>
  <c r="H303" i="4"/>
  <c r="H302" i="4"/>
  <c r="H301" i="4"/>
  <c r="H300" i="4"/>
  <c r="H299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285" i="4"/>
  <c r="H284" i="4"/>
  <c r="H283" i="4"/>
  <c r="H282" i="4"/>
  <c r="H281" i="4"/>
  <c r="H280" i="4"/>
  <c r="H279" i="4"/>
  <c r="H278" i="4"/>
  <c r="H277" i="4"/>
  <c r="H276" i="4"/>
  <c r="H275" i="4"/>
  <c r="H274" i="4"/>
  <c r="H273" i="4"/>
  <c r="H272" i="4"/>
  <c r="H271" i="4"/>
  <c r="H270" i="4"/>
  <c r="H269" i="4"/>
  <c r="H268" i="4"/>
  <c r="H267" i="4"/>
  <c r="H266" i="4"/>
  <c r="H265" i="4"/>
  <c r="H264" i="4"/>
  <c r="H263" i="4"/>
  <c r="H262" i="4"/>
  <c r="H261" i="4"/>
  <c r="H260" i="4"/>
  <c r="H259" i="4"/>
  <c r="H258" i="4"/>
  <c r="H257" i="4"/>
  <c r="H256" i="4"/>
  <c r="H255" i="4"/>
  <c r="H254" i="4"/>
  <c r="H253" i="4"/>
  <c r="H252" i="4"/>
  <c r="H251" i="4"/>
  <c r="H250" i="4"/>
  <c r="H249" i="4"/>
  <c r="H248" i="4"/>
  <c r="H247" i="4"/>
  <c r="H246" i="4"/>
  <c r="H245" i="4"/>
  <c r="H244" i="4"/>
  <c r="H243" i="4"/>
  <c r="H242" i="4"/>
  <c r="H241" i="4"/>
  <c r="H240" i="4"/>
  <c r="H239" i="4"/>
  <c r="H238" i="4"/>
  <c r="H237" i="4"/>
  <c r="H236" i="4"/>
  <c r="H235" i="4"/>
  <c r="H234" i="4"/>
  <c r="H233" i="4"/>
  <c r="H232" i="4"/>
  <c r="H231" i="4"/>
  <c r="H230" i="4"/>
  <c r="H229" i="4"/>
  <c r="H228" i="4"/>
  <c r="H227" i="4"/>
  <c r="H226" i="4"/>
  <c r="H225" i="4"/>
  <c r="H224" i="4"/>
  <c r="H223" i="4"/>
  <c r="H222" i="4"/>
  <c r="H221" i="4"/>
  <c r="H220" i="4"/>
  <c r="H219" i="4"/>
  <c r="H218" i="4"/>
  <c r="H217" i="4"/>
  <c r="H216" i="4"/>
  <c r="H215" i="4"/>
  <c r="H214" i="4"/>
  <c r="H213" i="4"/>
  <c r="H212" i="4"/>
  <c r="H211" i="4"/>
  <c r="H210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H2" i="4"/>
  <c r="C6" i="7" s="1"/>
  <c r="D6" i="7" s="1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J2" i="3"/>
  <c r="E15" i="2"/>
  <c r="E11" i="2" l="1"/>
  <c r="F11" i="2" s="1"/>
  <c r="E9" i="2"/>
  <c r="F9" i="2" s="1"/>
  <c r="E16" i="2" s="1"/>
  <c r="C8" i="7" s="1"/>
  <c r="D8" i="7" s="1"/>
  <c r="D10" i="7" s="1"/>
  <c r="E17" i="2" s="1"/>
  <c r="E10" i="2"/>
  <c r="F10" i="2" s="1"/>
</calcChain>
</file>

<file path=xl/sharedStrings.xml><?xml version="1.0" encoding="utf-8"?>
<sst xmlns="http://schemas.openxmlformats.org/spreadsheetml/2006/main" count="2591" uniqueCount="982">
  <si>
    <t>SIA “Jūrmalas ūdens” – FINANŠU PIEDĀVĀJUMA EXCEL PIELIKUMS</t>
  </si>
  <si>
    <t>Iepirkums</t>
  </si>
  <si>
    <t>Nepārtrauktas gatavības, avārijas lokalizācijas un neatliekamu remontdarbu izpilde SIA “Jūrmalas ūdens” ūdensapgādes un kanalizācijas sistēmā</t>
  </si>
  <si>
    <t>Identifikācijas Nr.</t>
  </si>
  <si>
    <t>JŪ 2026/02 VVAD</t>
  </si>
  <si>
    <t>KO AIZPILDA PRETENDENTS</t>
  </si>
  <si>
    <t>Lapa 02_Vienību_cenas</t>
  </si>
  <si>
    <t>OBLIGĀTI aizpilda visas četras cenu kolonnas (E:H) katrai pozīcijai. Ja pozīcijai nakts vai svētku režīms objektīvi neatšķiras, norāda to pašu cenu, kas darba laikā. Tukša šūna = neatbilstošs piedāvājums.</t>
  </si>
  <si>
    <t>Lapa 03_Materiāli</t>
  </si>
  <si>
    <t>OBLIGĀTI norāda cenu pozīcijām ar statusu “Obligāta” (kolonna F). Pozīcijām “Pēc nepieciešamības” cenu norādīt ir vēlams; ja cena nav norādīta, līguma izpildē piemēro faktisko pierādāmo iegādes cenu + ne vairāk kā 10% administrēšanas uzcenojumu.</t>
  </si>
  <si>
    <t>KO NEDRĪKST MAINĪT</t>
  </si>
  <si>
    <t>Lapas 01_Finanšu_piedāvājums un 04_Scenāriju_grozs satur Pasūtītāja fiksētus daudzumus, svarus un aprēķina formulas. Pretendents šajās lapās neko neaizpilda un nemaina. Scenāriju cenas aprēķinās automātiski no lapās 02 un 03 norādītajām vienību cenām.</t>
  </si>
  <si>
    <t>VĒRTĒŠANAS PRINCIPS</t>
  </si>
  <si>
    <t>K1 kritērijam (80 punkti) izmanto lapā 01 automātiski aprēķināto svērto scenāriju groza cenu. Scenāriju sastāvu un atsauces daudzumus ir fiksējis Pasūtītājs, tāpēc visu pretendentu cenas ir tieši salīdzināmas.</t>
  </si>
  <si>
    <t>CENU REŽĪMI</t>
  </si>
  <si>
    <t>Darba laiks: darba dienās 7.00–22.00. Nakts: 22.00–7.00. Svētku diena: brīvdienas un svētku dienas 7.00–22.00. Svētku nakts: brīvdienas un svētku dienas 22.00–7.00.</t>
  </si>
  <si>
    <t>CENU ATTIECĪBU GRIESTI</t>
  </si>
  <si>
    <t>PĀRBAUDE</t>
  </si>
  <si>
    <t>Lapa 06_Pārbaude automātiski uzrāda, vai piedāvājums ir pilnīgi aizpildīts. Pirms iesniegšanas galīgajam statusam jābūt “OK”.</t>
  </si>
  <si>
    <t>VIENĪBU CENĀS IEKĻAUTS</t>
  </si>
  <si>
    <t>Visas tehnikas stundu likmes ietver operatoru, degvielu, amortizāciju un palīgmateriālus. Mobilizācija (T01) ietver brigādes un tehnikas nokļūšanu objektā un atgriešanos bāzē; atsevišķa transporta maksa par nokļūšanu objektā nav piemērojama.</t>
  </si>
  <si>
    <t>FINANŠU PIEDĀVĀJUMA KOPSAVILKUMS – JŪ 2026/02 VVAD</t>
  </si>
  <si>
    <t>Pretendenta nosaukums</t>
  </si>
  <si>
    <t>Reģistrācijas Nr.</t>
  </si>
  <si>
    <t>Kontaktpersona, e-pasts, tālrunis</t>
  </si>
  <si>
    <t>Piedāvājuma datums</t>
  </si>
  <si>
    <t>Kods</t>
  </si>
  <si>
    <t>Scenārijs</t>
  </si>
  <si>
    <t>Darba kategorija</t>
  </si>
  <si>
    <t>Svars</t>
  </si>
  <si>
    <t>Scenārija cena, EUR bez PVN</t>
  </si>
  <si>
    <t>Svērtais rezultāts, EUR</t>
  </si>
  <si>
    <t>Piezīmes</t>
  </si>
  <si>
    <t>S1</t>
  </si>
  <si>
    <t>Mazs ūdensvada bojājums bez plašas rakšanas (A – kritiska avārija)</t>
  </si>
  <si>
    <t>A – kritiska avārija</t>
  </si>
  <si>
    <t>S2</t>
  </si>
  <si>
    <t>Ūdensvada plīsums ar rakšanu līdz 2,5 m dziļumam (A – kritiska avārija)</t>
  </si>
  <si>
    <t>S3</t>
  </si>
  <si>
    <t>Kanalizācijas aizsprostojums / TV diagnostika / lokāls remonts (B – būtiska avārija)</t>
  </si>
  <si>
    <t>B – būtiska avārija</t>
  </si>
  <si>
    <t>S4</t>
  </si>
  <si>
    <t>Kanalizācijas spiedvada bojājums ar atsūknēšanu / apvedplūsmu (A – kritiska avārija)</t>
  </si>
  <si>
    <t>S5</t>
  </si>
  <si>
    <t>Nakts avārija – ūdensvada bojājums ar rakšanu (A – kritiska avārija)</t>
  </si>
  <si>
    <t>S6</t>
  </si>
  <si>
    <t>Seguma atjaunošana un satiksmes organizācija pēc avārijas (C – neatliekams remonts)</t>
  </si>
  <si>
    <t>C – neatliekams remonts</t>
  </si>
  <si>
    <t>Scenāriju svaru summa</t>
  </si>
  <si>
    <t>SVĒRTĀ SCENĀRIJU GROZA CENA (K1 vērtēšanai), EUR bez PVN</t>
  </si>
  <si>
    <t>Piedāvājuma pilnīguma statuss (no lapas 06)</t>
  </si>
  <si>
    <t>Šī lapa aizpildās automātiski no lapām 02, 03 un 04. Pretendents šeit aizpilda tikai rekvizītus (3.–6. rinda).</t>
  </si>
  <si>
    <t>Kategorija</t>
  </si>
  <si>
    <t>Pozīcija</t>
  </si>
  <si>
    <t>Mērv.</t>
  </si>
  <si>
    <t>Cena darba laikā, EUR bez PVN</t>
  </si>
  <si>
    <t>Cena naktī, EUR bez PVN</t>
  </si>
  <si>
    <t>Cena svētku dienā, EUR bez PVN</t>
  </si>
  <si>
    <t>Cena svētku naktī, EUR bez PVN</t>
  </si>
  <si>
    <t>Attiecību pārbaude</t>
  </si>
  <si>
    <t>T01</t>
  </si>
  <si>
    <t>Mobilizācija / satiksme</t>
  </si>
  <si>
    <t>Mobilizācija (brigādes un tehnikas ierašanās objektā un atgriešanās bāzē)</t>
  </si>
  <si>
    <t>objekts</t>
  </si>
  <si>
    <t>Vienreiz par izsaukumu; ietver visu izsaukto tehniku</t>
  </si>
  <si>
    <t>T02</t>
  </si>
  <si>
    <t>Mobilizācijas kompensācija, ja izsaukums atcelts 2 stundu laikā no pieteikuma</t>
  </si>
  <si>
    <t>Piemēro tikai atcelta izsaukuma gadījumā T01 vietā</t>
  </si>
  <si>
    <t>T03</t>
  </si>
  <si>
    <t>Objekta norobežošana un darba zonas uzturēšana</t>
  </si>
  <si>
    <t>Ietver žogus, barjeras, apgaismojumu, uzturēšanu līdz darbu beigām</t>
  </si>
  <si>
    <t>T04</t>
  </si>
  <si>
    <t>Satiksmes organizācijas zīmju izvietošana, uzturēšana un noņemšana</t>
  </si>
  <si>
    <t>Saskaņā ar apstiprinātu satiksmes organizācijas shēmu</t>
  </si>
  <si>
    <t>T05</t>
  </si>
  <si>
    <t>Darbs / personāls</t>
  </si>
  <si>
    <t>Brigādes strādnieks</t>
  </si>
  <si>
    <t>cilv./st</t>
  </si>
  <si>
    <t>T06</t>
  </si>
  <si>
    <t>Gruntsūdens pazemināšanas iekārtas operators</t>
  </si>
  <si>
    <t>T07</t>
  </si>
  <si>
    <t>Darbu vadītājs (sertificēts ŪK būvdarbu vadītājs)</t>
  </si>
  <si>
    <t>st</t>
  </si>
  <si>
    <t>T08</t>
  </si>
  <si>
    <t>Tehnika</t>
  </si>
  <si>
    <t>Autodarbnīca ar aprīkojumu</t>
  </si>
  <si>
    <t>T09</t>
  </si>
  <si>
    <t>Ekskavators rakšanai dziļumā līdz 4,5 m ar operatoru</t>
  </si>
  <si>
    <t>T10</t>
  </si>
  <si>
    <t>Ekskavators rakšanai dziļumā līdz 6,5 m ar operatoru</t>
  </si>
  <si>
    <t>T11</t>
  </si>
  <si>
    <t>Ekskavators ar hidroāmuru ar operatoru</t>
  </si>
  <si>
    <t>T12</t>
  </si>
  <si>
    <t>Kompaktiekrāvējs ar operatoru</t>
  </si>
  <si>
    <t>T13</t>
  </si>
  <si>
    <t>Kravas pašizgāzējs ar vadītāju</t>
  </si>
  <si>
    <t>T14</t>
  </si>
  <si>
    <t>Autoceltnis ar operatoru</t>
  </si>
  <si>
    <t>T15</t>
  </si>
  <si>
    <t>Sūkņi / diagnostika</t>
  </si>
  <si>
    <t>Sūknis ar ražību līdz 500 l/min (ar šļūtenēm)</t>
  </si>
  <si>
    <t>T16</t>
  </si>
  <si>
    <t>Sūknis ar ražību virs 500 l/min (ar šļūtenēm)</t>
  </si>
  <si>
    <t>T17</t>
  </si>
  <si>
    <t>Gruntsūdens pazemināšanas stacija (komplekts)</t>
  </si>
  <si>
    <t>T18</t>
  </si>
  <si>
    <t>Hidrodinamiskā cauruļvadu skalošanas iekārta ar apkalpi</t>
  </si>
  <si>
    <t>T19</t>
  </si>
  <si>
    <t>TV inspekcijas iekārta ar operatoru un atskaiti</t>
  </si>
  <si>
    <t>T20</t>
  </si>
  <si>
    <t>Segums / pamatne</t>
  </si>
  <si>
    <t>Asfalta/betona griešana</t>
  </si>
  <si>
    <t>m</t>
  </si>
  <si>
    <t>T21</t>
  </si>
  <si>
    <t>Blietēšanas iekārta līdz 100 kg ar operatoru</t>
  </si>
  <si>
    <t>T22</t>
  </si>
  <si>
    <t>Blietēšanas iekārta virs 100 kg ar operatoru</t>
  </si>
  <si>
    <t>T23</t>
  </si>
  <si>
    <t>Asfaltbetona seguma atjaunošana pilnā ciklā (ar materiālu, kārta ≥6 cm)</t>
  </si>
  <si>
    <t>m2</t>
  </si>
  <si>
    <t>Ietver pamatnes sagatavošanu, materiālu, ieklāšanu, blietēšanu</t>
  </si>
  <si>
    <t>T24</t>
  </si>
  <si>
    <t>Bruģa seguma atjaunošana pilnā ciklā (ar esošā bruģa pārlikšanu)</t>
  </si>
  <si>
    <t>T25</t>
  </si>
  <si>
    <t>Tranšeju stiprināšana</t>
  </si>
  <si>
    <t>Tranšeju stiprināšana – vieglā tipa rievsienas, komplekts (min. 5 gab.)</t>
  </si>
  <si>
    <t>T26</t>
  </si>
  <si>
    <t>Tranšeju stiprināšana – vairogi</t>
  </si>
  <si>
    <t>diennakts</t>
  </si>
  <si>
    <t>T27</t>
  </si>
  <si>
    <t>Tranšeju stiprināšana – tērauda rievsienas</t>
  </si>
  <si>
    <t>t.m.</t>
  </si>
  <si>
    <t>T28</t>
  </si>
  <si>
    <t>Tērauda rievsienu vibroiegremdētājs ar operatoru</t>
  </si>
  <si>
    <t>T29</t>
  </si>
  <si>
    <t>Elektrostacija līdz 9 kW</t>
  </si>
  <si>
    <t>T30</t>
  </si>
  <si>
    <t>Elektrostacija virs 9 kW</t>
  </si>
  <si>
    <t>T31</t>
  </si>
  <si>
    <t>Hidrostacija</t>
  </si>
  <si>
    <t>T32</t>
  </si>
  <si>
    <t>Kompresors</t>
  </si>
  <si>
    <t>T33</t>
  </si>
  <si>
    <t>Cits</t>
  </si>
  <si>
    <t>Metināšanas komplekts tērauda darbiem ar metinātāju</t>
  </si>
  <si>
    <t>T34</t>
  </si>
  <si>
    <t>Metināšanas komplekts PE veidgabaliem ar metinātāju</t>
  </si>
  <si>
    <t>T35</t>
  </si>
  <si>
    <t>Rokas instrumentu komplekts (urbjmašīna, leņķa slīpmašīna, perforators u.c.)</t>
  </si>
  <si>
    <t>T36</t>
  </si>
  <si>
    <t>Ģeodēzija un izpilduzmērījums ar datu nodošanu GIS formātā</t>
  </si>
  <si>
    <t>Materiāls (norādot ražotāju, piemērojams princips “vai ekvivalents”)</t>
  </si>
  <si>
    <t>Vienības cena, EUR bez PVN</t>
  </si>
  <si>
    <t>Obligātums</t>
  </si>
  <si>
    <t>M001</t>
  </si>
  <si>
    <t>Savienojumi / uzmavas</t>
  </si>
  <si>
    <t>GEBO pāreja, uzmava-ārējā vītne 3/4" vai ekvivalents</t>
  </si>
  <si>
    <t>gab./kompl.</t>
  </si>
  <si>
    <t>Pēc nepieciešamības</t>
  </si>
  <si>
    <t>M002</t>
  </si>
  <si>
    <t>GEBO pāreja, uzmava-ārējā vītne 1” vai ekvivalents</t>
  </si>
  <si>
    <t>M003</t>
  </si>
  <si>
    <t>GEBO pāreja, uzmava-ārējā vītne 1 ¼” vai ekvivalents</t>
  </si>
  <si>
    <t>M004</t>
  </si>
  <si>
    <t>GEBO pāreja, uzmava-ārējā vītne 1 ½” vai ekvivalents</t>
  </si>
  <si>
    <t>M005</t>
  </si>
  <si>
    <t>GEBO pāreja, uzmava-ārējā vītne 2” vai ekvivalents</t>
  </si>
  <si>
    <t>M006</t>
  </si>
  <si>
    <t>GEBO pāreja, uzmava-iekšējā vītne 3/4" vai ekvivalents</t>
  </si>
  <si>
    <t>M007</t>
  </si>
  <si>
    <t>GEBO pāreja, uzmava-iekšējā vītne 1” vai ekvivalents</t>
  </si>
  <si>
    <t>M008</t>
  </si>
  <si>
    <t>GEBO pāreja, uzmava-iekšējā vītne 1 ¼” vai ekvivalents</t>
  </si>
  <si>
    <t>M009</t>
  </si>
  <si>
    <t>GEBO pāreja, uzmava-iekšējā vītne 1 ½” vai ekvivalents</t>
  </si>
  <si>
    <t>M010</t>
  </si>
  <si>
    <t>GEBO pāreja, uzmava-iekšējā vītne 2” vai ekvivalents</t>
  </si>
  <si>
    <t>M011</t>
  </si>
  <si>
    <t>GEBO savienojošā uzmava 3/4'' vai ekvivalents</t>
  </si>
  <si>
    <t>M012</t>
  </si>
  <si>
    <t>GEBO savienojošā uzmava 1” vai ekvivalents</t>
  </si>
  <si>
    <t>M013</t>
  </si>
  <si>
    <t>GEBO savienojošā uzmava 1 ¼” vai ekvivalents</t>
  </si>
  <si>
    <t>M014</t>
  </si>
  <si>
    <t>GEBO savienojošā uzmava 1 ½” vai ekvivalents</t>
  </si>
  <si>
    <t>M015</t>
  </si>
  <si>
    <t>GEBO savienojošā uzmava 2” vai ekvivalents</t>
  </si>
  <si>
    <t>M016</t>
  </si>
  <si>
    <t>Īscaurule ar vītni 1”</t>
  </si>
  <si>
    <t>M017</t>
  </si>
  <si>
    <t>Īscaurule ar vītni 1 ¼”</t>
  </si>
  <si>
    <t>M018</t>
  </si>
  <si>
    <t>Īscaurule ar vītni 1 ½”</t>
  </si>
  <si>
    <t>M019</t>
  </si>
  <si>
    <t>Īscaurule ar vītni 2”</t>
  </si>
  <si>
    <t>M020</t>
  </si>
  <si>
    <t>Materiāli</t>
  </si>
  <si>
    <t>Pāreja iekšējā-ārējā vītne, cinkota 3/4”-1”</t>
  </si>
  <si>
    <t>M021</t>
  </si>
  <si>
    <t>Pāreja iekšējā-ārējā vītne, cinkota 3/4”-1 ½”</t>
  </si>
  <si>
    <t>M022</t>
  </si>
  <si>
    <t>Pāreja iekšējā-ārējā vītne, cinkota 3/4”-1 ¼”</t>
  </si>
  <si>
    <t>M023</t>
  </si>
  <si>
    <t>Pāreja iekšējā-ārējā vītne, cinkota 3/4”-2”</t>
  </si>
  <si>
    <t>M024</t>
  </si>
  <si>
    <t>Pāreja iekšējā-ārējā vītne, cinkota 1”-1 ¼”</t>
  </si>
  <si>
    <t>M025</t>
  </si>
  <si>
    <t>Pāreja iekšējā-ārējā vītne, cinkota 1”-1 ½”</t>
  </si>
  <si>
    <t>M026</t>
  </si>
  <si>
    <t>Pāreja iekšējā-ārējā vītne, cinkota 1 ¼”-1 ½”</t>
  </si>
  <si>
    <t>M027</t>
  </si>
  <si>
    <t>Pāreja iekšējā-ārējā vītne, cinkota 1 ½”-2”</t>
  </si>
  <si>
    <t>M028</t>
  </si>
  <si>
    <t>Pāreja iekšējā-ārējā vītne, cinkota 1”-2”</t>
  </si>
  <si>
    <t>M029</t>
  </si>
  <si>
    <t>Pāreja iekšējā-ārējā vītne, cinkota 2”-1 ¼”</t>
  </si>
  <si>
    <t>M030</t>
  </si>
  <si>
    <t>Caurules / veidgabali</t>
  </si>
  <si>
    <t>Pāreja PE caurule-vītne 32-1”</t>
  </si>
  <si>
    <t>Obligāta</t>
  </si>
  <si>
    <t>M031</t>
  </si>
  <si>
    <t>Pāreja PE caurule-vītne 40-1 ¼”</t>
  </si>
  <si>
    <t>M032</t>
  </si>
  <si>
    <t>Pāreja PE caurule-vītne 50-1 ½”</t>
  </si>
  <si>
    <t>M033</t>
  </si>
  <si>
    <t>Pāreja PE caurule-vītne 63-2”</t>
  </si>
  <si>
    <t>M034</t>
  </si>
  <si>
    <t>Līkums cinkots 1”</t>
  </si>
  <si>
    <t>M035</t>
  </si>
  <si>
    <t>Līkums cinkots 1 ¼”</t>
  </si>
  <si>
    <t>M036</t>
  </si>
  <si>
    <t>Līkums cinkots 1 ½”</t>
  </si>
  <si>
    <t>M037</t>
  </si>
  <si>
    <t>Līkums cinkots 2”</t>
  </si>
  <si>
    <t>M038</t>
  </si>
  <si>
    <t>PE caurules ūdensapgādei PN10, DN20(De25)</t>
  </si>
  <si>
    <t>M039</t>
  </si>
  <si>
    <t>PE caurules ūdensapgādei PN10, DN25(De32)</t>
  </si>
  <si>
    <t>M040</t>
  </si>
  <si>
    <t>PE caurules ūdensapgādei PN10, DN32(De40)</t>
  </si>
  <si>
    <t>M041</t>
  </si>
  <si>
    <t>PE caurules ūdensapgādei PN10, DN40(De50)</t>
  </si>
  <si>
    <t>M042</t>
  </si>
  <si>
    <t>PE caurules ūdensapgādei PN10, DN50(De63)</t>
  </si>
  <si>
    <t>M043</t>
  </si>
  <si>
    <t>PE caurules ūdensapgādei PN10, DN65(De75)</t>
  </si>
  <si>
    <t>M044</t>
  </si>
  <si>
    <t>PE caurules ūdensapgādei PN10, DN80(De90)</t>
  </si>
  <si>
    <t>M045</t>
  </si>
  <si>
    <t>PE caurules ūdensapgādei PN10, DN100(De110)</t>
  </si>
  <si>
    <t>M046</t>
  </si>
  <si>
    <t>Nipeļi 3/4''</t>
  </si>
  <si>
    <t>M047</t>
  </si>
  <si>
    <t>Nipeļi 1''</t>
  </si>
  <si>
    <t>M048</t>
  </si>
  <si>
    <t>Nipeļi 1 ¼''</t>
  </si>
  <si>
    <t>M049</t>
  </si>
  <si>
    <t>Nipeļi 1 ½''</t>
  </si>
  <si>
    <t>M050</t>
  </si>
  <si>
    <t>Nipeļi 2'</t>
  </si>
  <si>
    <t>M051</t>
  </si>
  <si>
    <t>Noslēgtapa vai korķis 3/4''</t>
  </si>
  <si>
    <t>M052</t>
  </si>
  <si>
    <t>Noslēgtapa vai korķis 1''</t>
  </si>
  <si>
    <t>M053</t>
  </si>
  <si>
    <t>Noslēgtapa vai korķis 1 ¼''</t>
  </si>
  <si>
    <t>M054</t>
  </si>
  <si>
    <t>Noslēgtapa vai korķis 1 ½''</t>
  </si>
  <si>
    <t>M055</t>
  </si>
  <si>
    <t>Noslēgtapa vai korķis 2''</t>
  </si>
  <si>
    <t>M056</t>
  </si>
  <si>
    <t>Pāreja ārējā-ārējā vītne, cinkota 3/4”-1”</t>
  </si>
  <si>
    <t>M057</t>
  </si>
  <si>
    <t>Pāreja ārējā-ārējā vītne, cinkota 3/4”-1 ½”</t>
  </si>
  <si>
    <t>M058</t>
  </si>
  <si>
    <t>Pāreja ārējā-ārējā vītne, cinkota 3/4”-1 ¼”</t>
  </si>
  <si>
    <t>M059</t>
  </si>
  <si>
    <t>Pāreja ārējā-ārējā vītne, cinkota 3/4”-2”</t>
  </si>
  <si>
    <t>M060</t>
  </si>
  <si>
    <t>Pāreja ārējā-ārējā vītne, cinkota 1”-1 ¼”</t>
  </si>
  <si>
    <t>M061</t>
  </si>
  <si>
    <t>Pāreja ārējā-ārējā vītne, cinkota 1”-1 ½”</t>
  </si>
  <si>
    <t>M062</t>
  </si>
  <si>
    <t>Pāreja ārējā-ārējā vītne, cinkota 1 ¼”-1 ½”</t>
  </si>
  <si>
    <t>M063</t>
  </si>
  <si>
    <t>Pāreja ārējā-ārējā vītne, cinkota 1 ½”-2”</t>
  </si>
  <si>
    <t>M064</t>
  </si>
  <si>
    <t>Pāreja ārējā-ārējā vītne, cinkota 1”-2”</t>
  </si>
  <si>
    <t>M065</t>
  </si>
  <si>
    <t>Pāreja ārējā-ārējā vītne, cinkota 2”-1 ¼”</t>
  </si>
  <si>
    <t>M066</t>
  </si>
  <si>
    <t>PE uzmavu līkums 90 grādos DN20(De25)</t>
  </si>
  <si>
    <t>M067</t>
  </si>
  <si>
    <t>PE uzmavu līkums 90 grādos DN25(De32)</t>
  </si>
  <si>
    <t>M068</t>
  </si>
  <si>
    <t>PE uzmavu līkums 90 grādos DN32(De40)</t>
  </si>
  <si>
    <t>M069</t>
  </si>
  <si>
    <t>PE uzmavu līkums 90 grādos DN40(De50)</t>
  </si>
  <si>
    <t>M070</t>
  </si>
  <si>
    <t>PE uzmavu līkums 90 grādos DN50(De63)</t>
  </si>
  <si>
    <t>M071</t>
  </si>
  <si>
    <t>Universālais savienojums PE/svins DN27-35 / OD32</t>
  </si>
  <si>
    <t>M072</t>
  </si>
  <si>
    <t>PE savienojošā uzmava DN20(De25)</t>
  </si>
  <si>
    <t>M073</t>
  </si>
  <si>
    <t>PE savienojošā uzmava DN25(De32)</t>
  </si>
  <si>
    <t>M074</t>
  </si>
  <si>
    <t>PE savienojošā uzmava DN32(De40)</t>
  </si>
  <si>
    <t>M075</t>
  </si>
  <si>
    <t>PE savienojošā uzmava DN40(De50)</t>
  </si>
  <si>
    <t>M076</t>
  </si>
  <si>
    <t>PE savienojošā uzmava DN50(De63)</t>
  </si>
  <si>
    <t>M077</t>
  </si>
  <si>
    <t>Armatūra</t>
  </si>
  <si>
    <t>Lodveida ventīlis 3/4''</t>
  </si>
  <si>
    <t>M078</t>
  </si>
  <si>
    <t>Lodveida ventīlis 1''</t>
  </si>
  <si>
    <t>M079</t>
  </si>
  <si>
    <t>Lodveida ventīlis 1 ¼''</t>
  </si>
  <si>
    <t>M080</t>
  </si>
  <si>
    <t>Lodveida ventīlis 1 ½''</t>
  </si>
  <si>
    <t>M081</t>
  </si>
  <si>
    <t>Lodveida ventīlis 2''</t>
  </si>
  <si>
    <t>M082</t>
  </si>
  <si>
    <t>Cinkota tērauda īscaurule 3/4''</t>
  </si>
  <si>
    <t>M083</t>
  </si>
  <si>
    <t>Cinkota tērauda īscaurule 1''</t>
  </si>
  <si>
    <t>M084</t>
  </si>
  <si>
    <t>Cinkota tērauda īscaurule 1 ¼''</t>
  </si>
  <si>
    <t>M085</t>
  </si>
  <si>
    <t>Cinkota tērauda īscaurule 1 ½''</t>
  </si>
  <si>
    <t>M086</t>
  </si>
  <si>
    <t>Cinkota tērauda īscaurule 2''</t>
  </si>
  <si>
    <t>M087</t>
  </si>
  <si>
    <t>Betona balsts 30cm x 30cm x 8cm</t>
  </si>
  <si>
    <t>M088</t>
  </si>
  <si>
    <t>Betona balsts 50cm x 50cm x 10cm</t>
  </si>
  <si>
    <t>M089</t>
  </si>
  <si>
    <t>Atloku Blīve DN50</t>
  </si>
  <si>
    <t>M090</t>
  </si>
  <si>
    <t>Atloku Blīve DN65</t>
  </si>
  <si>
    <t>M091</t>
  </si>
  <si>
    <t>Atloku Blīve DN80</t>
  </si>
  <si>
    <t>M092</t>
  </si>
  <si>
    <t>Atloku Blīve DN100</t>
  </si>
  <si>
    <t>M093</t>
  </si>
  <si>
    <t>Atloku Blīve DN150</t>
  </si>
  <si>
    <t>M094</t>
  </si>
  <si>
    <t>Atloku Blīve DN200</t>
  </si>
  <si>
    <t>M095</t>
  </si>
  <si>
    <t>Atloku Blīve DN250</t>
  </si>
  <si>
    <t>M096</t>
  </si>
  <si>
    <t>Atloku Blīve DN300</t>
  </si>
  <si>
    <t>M097</t>
  </si>
  <si>
    <t>Ķeta caurule ūdensapgādei DN50</t>
  </si>
  <si>
    <t>M098</t>
  </si>
  <si>
    <t>Ķeta caurule ūdensapgādei DN65</t>
  </si>
  <si>
    <t>M099</t>
  </si>
  <si>
    <t>Ķeta caurule ūdensapgādei DN80</t>
  </si>
  <si>
    <t>M100</t>
  </si>
  <si>
    <t>Ķeta caurule ūdensapgādei DN100</t>
  </si>
  <si>
    <t>M101</t>
  </si>
  <si>
    <t>Ķeta caurule ūdensapgādei DN150</t>
  </si>
  <si>
    <t>M102</t>
  </si>
  <si>
    <t>Ķeta caurule ūdensapgādei DN200</t>
  </si>
  <si>
    <t>M103</t>
  </si>
  <si>
    <t>Dolomīta šķembas</t>
  </si>
  <si>
    <t>m3</t>
  </si>
  <si>
    <t>M104</t>
  </si>
  <si>
    <t>Smilts</t>
  </si>
  <si>
    <t>M105</t>
  </si>
  <si>
    <t>Melnzeme</t>
  </si>
  <si>
    <t>M106</t>
  </si>
  <si>
    <t>Mazgāti oļi</t>
  </si>
  <si>
    <t>M107</t>
  </si>
  <si>
    <t>Hidrotehniskais betons</t>
  </si>
  <si>
    <t>M108</t>
  </si>
  <si>
    <t>Smalkgraudainais betons</t>
  </si>
  <si>
    <t>M109</t>
  </si>
  <si>
    <t>Tērauds</t>
  </si>
  <si>
    <t>kg</t>
  </si>
  <si>
    <t>M110</t>
  </si>
  <si>
    <t>Cementa javas maisījums</t>
  </si>
  <si>
    <t>M111</t>
  </si>
  <si>
    <t>Cements</t>
  </si>
  <si>
    <t>M112</t>
  </si>
  <si>
    <t>Ķieģeļi māla</t>
  </si>
  <si>
    <t>M113</t>
  </si>
  <si>
    <t>Šķidrais stikls</t>
  </si>
  <si>
    <t>M114</t>
  </si>
  <si>
    <t>Dēļi</t>
  </si>
  <si>
    <t>M115</t>
  </si>
  <si>
    <t>Brusas</t>
  </si>
  <si>
    <t>M116</t>
  </si>
  <si>
    <t>Skābeklis 50l balons</t>
  </si>
  <si>
    <t>M117</t>
  </si>
  <si>
    <t>Acitilēns 40l balons</t>
  </si>
  <si>
    <t>M118</t>
  </si>
  <si>
    <t>Griezējripas</t>
  </si>
  <si>
    <t>M119</t>
  </si>
  <si>
    <t>Elektrodi</t>
  </si>
  <si>
    <t>M120</t>
  </si>
  <si>
    <t>Adapteris Dn50 ar atloku</t>
  </si>
  <si>
    <t>M121</t>
  </si>
  <si>
    <t>Adapteris Dn50 ar atloku [59-72]</t>
  </si>
  <si>
    <t>M122</t>
  </si>
  <si>
    <t>Adapteris Dn80 ar atloku [84-106]</t>
  </si>
  <si>
    <t>M123</t>
  </si>
  <si>
    <t>Adapteris Dn100 ar atloku [108-128]</t>
  </si>
  <si>
    <t>M124</t>
  </si>
  <si>
    <t>Adapteris, Dn125</t>
  </si>
  <si>
    <t>M125</t>
  </si>
  <si>
    <t>Adapteris Dn80 savienojošais</t>
  </si>
  <si>
    <t>M126</t>
  </si>
  <si>
    <t>Adapteris Dn100 savienojošais</t>
  </si>
  <si>
    <t>M127</t>
  </si>
  <si>
    <t>Adapteris Dn150 ar atloku [159-182]</t>
  </si>
  <si>
    <t>M128</t>
  </si>
  <si>
    <t>Adapteris Dn150 savienojošais</t>
  </si>
  <si>
    <t>M129</t>
  </si>
  <si>
    <t>Adapteris Dn200 ar atloku [218-235]</t>
  </si>
  <si>
    <t>M130</t>
  </si>
  <si>
    <t>Adapteris Dn200 savienojošais</t>
  </si>
  <si>
    <t>M131</t>
  </si>
  <si>
    <t>Adapteris Dn250 ar atloku [272-289]</t>
  </si>
  <si>
    <t>M132</t>
  </si>
  <si>
    <t>Adapteris Dn300 ar atloku [315-332]</t>
  </si>
  <si>
    <t>M133</t>
  </si>
  <si>
    <t>Adapteris Dn250 savienojošais</t>
  </si>
  <si>
    <t>M134</t>
  </si>
  <si>
    <t>Adapteris Dn50 savienojošais</t>
  </si>
  <si>
    <t>M135</t>
  </si>
  <si>
    <t>Adapteris Dn400 savienojošais</t>
  </si>
  <si>
    <t>M136</t>
  </si>
  <si>
    <t>Adapteris Dn500 savienojošais</t>
  </si>
  <si>
    <t>M137</t>
  </si>
  <si>
    <t>Adapteris Dn65 savienojošais</t>
  </si>
  <si>
    <t>M138</t>
  </si>
  <si>
    <t>Adapteris stiepes noturīgs Dn80 ar atloku</t>
  </si>
  <si>
    <t>M139</t>
  </si>
  <si>
    <t>Adapteris stiepes noturīgs Dn80 savienojošais</t>
  </si>
  <si>
    <t>M140</t>
  </si>
  <si>
    <t>Adapteris stiepes noturīgs Dn100 ar atloku</t>
  </si>
  <si>
    <t>M141</t>
  </si>
  <si>
    <t>Adapteris stiepes noturīgs Dn100 savienojošais</t>
  </si>
  <si>
    <t>M142</t>
  </si>
  <si>
    <t>Adapteris stiepes noturīgs Dn150 ar atloku</t>
  </si>
  <si>
    <t>M143</t>
  </si>
  <si>
    <t>Adapteris stiepes noturīgs Dn150 savienojošais</t>
  </si>
  <si>
    <t>M144</t>
  </si>
  <si>
    <t>Adapteris stiepes noturīgs Dn200 savienojošais</t>
  </si>
  <si>
    <t>M145</t>
  </si>
  <si>
    <t>Adapteris stiepes noturīgs ar atloku Dn200 tērauda un ķeta caurulei Dn225</t>
  </si>
  <si>
    <t>M146</t>
  </si>
  <si>
    <t>Adapteris stiepes noturīgs Dn200 ar atloku</t>
  </si>
  <si>
    <t>M147</t>
  </si>
  <si>
    <t>Adapteris stiepes noturīgs Dn250 ar atloku</t>
  </si>
  <si>
    <t>M148</t>
  </si>
  <si>
    <t>Adapteris stiepes noturīgs Dn250 savienojošais</t>
  </si>
  <si>
    <t>M149</t>
  </si>
  <si>
    <t>Adapteris stiepes noturīgs Dn300 ar atloku</t>
  </si>
  <si>
    <t>M150</t>
  </si>
  <si>
    <t>Adapteris stiepes noturīgs Dn300 savienojošais</t>
  </si>
  <si>
    <t>M151</t>
  </si>
  <si>
    <t>Adapteris stiepes noturīgs Dn40 savienojošais</t>
  </si>
  <si>
    <t>M152</t>
  </si>
  <si>
    <t>Adapteris stiepes noturīgs Dn40 ar atloku</t>
  </si>
  <si>
    <t>M153</t>
  </si>
  <si>
    <t>Adapteris stiepes noturīgs Dn50 ar atloku</t>
  </si>
  <si>
    <t>M154</t>
  </si>
  <si>
    <t>Adapteris stiepes noturīgs Dn50 savienojošais</t>
  </si>
  <si>
    <t>M155</t>
  </si>
  <si>
    <t>Adapteris stiepes noturīgs Dn65 savienojošais</t>
  </si>
  <si>
    <t>M156</t>
  </si>
  <si>
    <t>Adapteris stiepes noturīgs Dn65 ar atloku</t>
  </si>
  <si>
    <t>M157</t>
  </si>
  <si>
    <t>Aizbīdnis, DN32 ar kātu</t>
  </si>
  <si>
    <t>M158</t>
  </si>
  <si>
    <t>Aizbīdnis, DN25/50 ar kātu</t>
  </si>
  <si>
    <t>M159</t>
  </si>
  <si>
    <t>Aizbīdnis, Dn50</t>
  </si>
  <si>
    <t>M160</t>
  </si>
  <si>
    <t>Aizbīdnis, Dn65 ar atlokiem komplektā ar fiksēta garuma kāta pagarinātāju h=2.0</t>
  </si>
  <si>
    <t>M161</t>
  </si>
  <si>
    <t>Aizbīdnis, DN80 ar atlokiem komplektā ar fiksēta garuma kāta pagarinātāju h=2.0</t>
  </si>
  <si>
    <t>M162</t>
  </si>
  <si>
    <t>Aizbīdnis, DN100 ar atlokiem komplektā ar fiksēta garuma kāta pagarinātāju h=2.0</t>
  </si>
  <si>
    <t>M163</t>
  </si>
  <si>
    <t>Aizbīdnis, Dn100 ar gludiem galiem komplektā ar adapteriem un fiksēta garuma kāta pagarinātāju h=2,0</t>
  </si>
  <si>
    <t>M164</t>
  </si>
  <si>
    <t>Aizbīdnis, DN150 ar atlokiem komplektā ar fiksēta garuma kāta pagarinātāju h=2.0</t>
  </si>
  <si>
    <t>M165</t>
  </si>
  <si>
    <t>Aizbīdnis, DN200 ar atlokiem komplektā ar fiksēta garuma kāta pagarinātāju h=2.0</t>
  </si>
  <si>
    <t>M166</t>
  </si>
  <si>
    <t>Aizbīdnis, DN250 ar atlokiem komplektā ar fiksēta garuma kāta pagarinātāju h=2.0</t>
  </si>
  <si>
    <t>M167</t>
  </si>
  <si>
    <t>Aizbīdnis, DN300 ar atlokiem komplektā ar fiksēta garuma kāta pagarinātāju h=2.0</t>
  </si>
  <si>
    <t>M168</t>
  </si>
  <si>
    <t>Aizbīdnis, DN40 ar atlokiem komplektā ar fiksēta garuma kāta pagarinātāju h=2.0</t>
  </si>
  <si>
    <t>M169</t>
  </si>
  <si>
    <t>Aizbīdnis, DN50 ar atlokiem komplektā ar fiksēta garuma kāta pagarinātāju h=2.0</t>
  </si>
  <si>
    <t>M170</t>
  </si>
  <si>
    <t>Aizbīdnis, servisa Dn25 iekšējā/iekšējā vītne komplektā ar fiksēta garuma kāta pagarinātāju h=2.0</t>
  </si>
  <si>
    <t>M171</t>
  </si>
  <si>
    <t>Aizbīdnis, servisa Dn25 ārējā/iekšējā vītne komplektā ar fiksēta garuma kāta pagarinātāju h=2.0</t>
  </si>
  <si>
    <t>M172</t>
  </si>
  <si>
    <t>Aizbīdnis, servisa DN32/Dn25 ārējā/iekšējā vītne komplektā ar fiksēta garuma kāta pagarinātāju h=2.0</t>
  </si>
  <si>
    <t>M173</t>
  </si>
  <si>
    <t>Aizbīdnis, servisa Dn25 ārējā/iekšējā vītne 90grādi komplektā ar fiksēta garuma kāta pagarinātāju</t>
  </si>
  <si>
    <t>M174</t>
  </si>
  <si>
    <t>Aizbīdnis, servisa Dn50 ārējā/iekšējā vītne 90grādi komplektā ar fiksēta garuma kāta pagarinātāju</t>
  </si>
  <si>
    <t>M175</t>
  </si>
  <si>
    <t>Aizbīdnis, servisa Dn50 ārējā/iekšējā vītne komplektā ar fiksēta garuma kāta pagarinātāju h=2.0</t>
  </si>
  <si>
    <t>M176</t>
  </si>
  <si>
    <t>Aizsarguzmava, pragma, 250 vai ekvivalents</t>
  </si>
  <si>
    <t>M177</t>
  </si>
  <si>
    <t>AVK fiksētais kapju komplekts</t>
  </si>
  <si>
    <t>M178</t>
  </si>
  <si>
    <t>AVK peldošais kapju komplekts</t>
  </si>
  <si>
    <t>M179</t>
  </si>
  <si>
    <t>AVK kapju atbalsta plātne</t>
  </si>
  <si>
    <t>M180</t>
  </si>
  <si>
    <t>Blīve Dn65</t>
  </si>
  <si>
    <t>M181</t>
  </si>
  <si>
    <t>Blīve Dn80</t>
  </si>
  <si>
    <t>M182</t>
  </si>
  <si>
    <t>Blīve Dn100</t>
  </si>
  <si>
    <t>M183</t>
  </si>
  <si>
    <t>Blīve Dn150</t>
  </si>
  <si>
    <t>M184</t>
  </si>
  <si>
    <t>Blīve Dn200</t>
  </si>
  <si>
    <t>M185</t>
  </si>
  <si>
    <t>Blīve Dn250 ar metāla armējumu</t>
  </si>
  <si>
    <t>M186</t>
  </si>
  <si>
    <t>Blīve Dn300 ar metāla armējumu</t>
  </si>
  <si>
    <t>M187</t>
  </si>
  <si>
    <t>Blīve Dn400 ar metāla armējumu</t>
  </si>
  <si>
    <t>M188</t>
  </si>
  <si>
    <t>Blīve Dn50</t>
  </si>
  <si>
    <t>M189</t>
  </si>
  <si>
    <t>Blīvgumija uzmavas un fiksējošais gredzens 250</t>
  </si>
  <si>
    <t>M190</t>
  </si>
  <si>
    <t>Blīvgumija, Pragma 160 vai ekvivalents</t>
  </si>
  <si>
    <t>M191</t>
  </si>
  <si>
    <t>Pāreja, dubultsienu, PVC, 160</t>
  </si>
  <si>
    <t>M192</t>
  </si>
  <si>
    <t>PE100 caurule, DN/OD 50X4.6mm, PE100 (PN10), 100m</t>
  </si>
  <si>
    <t>M193</t>
  </si>
  <si>
    <t>Caurule ķeta Dn60 (m)</t>
  </si>
  <si>
    <t>M194</t>
  </si>
  <si>
    <t>Caurule ķeta Dn80(m)</t>
  </si>
  <si>
    <t>M195</t>
  </si>
  <si>
    <t>Caurule ķeta Dn100 (m)</t>
  </si>
  <si>
    <t>M196</t>
  </si>
  <si>
    <t>Caurule ķeta Dn150 (m)</t>
  </si>
  <si>
    <t>M197</t>
  </si>
  <si>
    <t>Caurule ķeta Dn200 (m)</t>
  </si>
  <si>
    <t>M198</t>
  </si>
  <si>
    <t>Caurule ķeta Dn250 (m)</t>
  </si>
  <si>
    <t>M199</t>
  </si>
  <si>
    <t>Caurule ķeta Dn300 (m)</t>
  </si>
  <si>
    <t>M200</t>
  </si>
  <si>
    <t>Caurule ķeta Dn400 (m)</t>
  </si>
  <si>
    <t>M201</t>
  </si>
  <si>
    <t>Caurule ķeta Dn500 (m)</t>
  </si>
  <si>
    <t>M202</t>
  </si>
  <si>
    <t>Caurule ķeta Natural Dn200</t>
  </si>
  <si>
    <t>M203</t>
  </si>
  <si>
    <t>Caurule PVC Dn110</t>
  </si>
  <si>
    <t>M204</t>
  </si>
  <si>
    <t>Caurule PVC Dn160</t>
  </si>
  <si>
    <t>M205</t>
  </si>
  <si>
    <t>Caurule PVC Dn200</t>
  </si>
  <si>
    <t>M206</t>
  </si>
  <si>
    <t>Caurule PVC Dn250</t>
  </si>
  <si>
    <t>M207</t>
  </si>
  <si>
    <t>Caurule, Pragma Dn 315 vai ekvivalents</t>
  </si>
  <si>
    <t>M208</t>
  </si>
  <si>
    <t>Caurule, Pragma Dn 630 vai ekvivalents</t>
  </si>
  <si>
    <t>M209</t>
  </si>
  <si>
    <t>Caurule-apvalkcaurule Dn160 HDPE (teleskopiskā)</t>
  </si>
  <si>
    <t>M210</t>
  </si>
  <si>
    <t>Caurule-apvalkcaurule Dn315 HDPE (teleskopiskā)</t>
  </si>
  <si>
    <t>M211</t>
  </si>
  <si>
    <t>Caurule-apvalkcaurule Dn500 HDPE (teleskopiskā)</t>
  </si>
  <si>
    <t>M212</t>
  </si>
  <si>
    <t>Dubultuzmava PVC Dn110</t>
  </si>
  <si>
    <t>M213</t>
  </si>
  <si>
    <t>Dubultuzmava PVC Dn160</t>
  </si>
  <si>
    <t>M214</t>
  </si>
  <si>
    <t>Dubultuzmava PVC Dn200</t>
  </si>
  <si>
    <t>M215</t>
  </si>
  <si>
    <t>Dubultuzmava PVC Dn250</t>
  </si>
  <si>
    <t>M216</t>
  </si>
  <si>
    <t>Hidrants virszemes L=1,25m</t>
  </si>
  <si>
    <t>M217</t>
  </si>
  <si>
    <t>Hidrants virszemes L=1,25m (senlaicīga dizaina)</t>
  </si>
  <si>
    <t>M218</t>
  </si>
  <si>
    <t>Hidrants virszemes L=1,50m (senlaicīga dizaina)</t>
  </si>
  <si>
    <t>M219</t>
  </si>
  <si>
    <t>Hidrants pazemes Dn100 L=0,75m</t>
  </si>
  <si>
    <t>M220</t>
  </si>
  <si>
    <t>Hidrants pazemes Dn100 L=1.00m</t>
  </si>
  <si>
    <t>M221</t>
  </si>
  <si>
    <t>Hidrants pazemes Dn100 L=1.25m</t>
  </si>
  <si>
    <t>M222</t>
  </si>
  <si>
    <t>Hidrants pazemes Dn100 L=1.5m</t>
  </si>
  <si>
    <t>M223</t>
  </si>
  <si>
    <t>Hidrants pazemes Dn100 L=1.75m</t>
  </si>
  <si>
    <t>M224</t>
  </si>
  <si>
    <t>Hidrants pazemes GOST L=1.00m</t>
  </si>
  <si>
    <t>M225</t>
  </si>
  <si>
    <t>Hidrants pazemes GOST L=1.25m</t>
  </si>
  <si>
    <t>M226</t>
  </si>
  <si>
    <t>Hidrants pazemes GOST L=1.5m</t>
  </si>
  <si>
    <t>M227</t>
  </si>
  <si>
    <t>Īscaurule Dn100 ar atlokiem L=200mm</t>
  </si>
  <si>
    <t>M228</t>
  </si>
  <si>
    <t>Īscaurule Dn100 ar atlokiem L=300mm</t>
  </si>
  <si>
    <t>M229</t>
  </si>
  <si>
    <t>Īscaurule Dn100 ar atlokiem L=400mm</t>
  </si>
  <si>
    <t>M230</t>
  </si>
  <si>
    <t>Īscaurule Dn100 ar atlokiem L=500mm</t>
  </si>
  <si>
    <t>M231</t>
  </si>
  <si>
    <t>Īscaurule Dn100 ar atlokiem L=600mm</t>
  </si>
  <si>
    <t>M232</t>
  </si>
  <si>
    <t>Īscaurule Dn100 ar atlokiem L=800mm</t>
  </si>
  <si>
    <t>M233</t>
  </si>
  <si>
    <t>Īscaurule Dn100 ar atlokiem L=1000mm</t>
  </si>
  <si>
    <t>M234</t>
  </si>
  <si>
    <t>Īscaurule Dn80 ar atloku un gludo galu</t>
  </si>
  <si>
    <t>M235</t>
  </si>
  <si>
    <t>Īscaurule Dn65 ar atloku un gludo galu</t>
  </si>
  <si>
    <t>M236</t>
  </si>
  <si>
    <t>Īscaurule Dn100 ar atloku un gludo galu</t>
  </si>
  <si>
    <t>M237</t>
  </si>
  <si>
    <t>Īscaurule Dn100 ar rotējošiem atlokiem L=250mm</t>
  </si>
  <si>
    <t>M238</t>
  </si>
  <si>
    <t>Īscaurule Dn150 ar atloku un gludo galu</t>
  </si>
  <si>
    <t>M239</t>
  </si>
  <si>
    <t>Īscaurule Dn200 ar atloku un gludo galu</t>
  </si>
  <si>
    <t>M240</t>
  </si>
  <si>
    <t>Īscaurule Dn250 ar atloku un gludo galu</t>
  </si>
  <si>
    <t>M241</t>
  </si>
  <si>
    <t>Īscaurule Dn300 ar atloku un gludo galu</t>
  </si>
  <si>
    <t>M242</t>
  </si>
  <si>
    <t>Īscaurule Dn50 ar atloku un gludo galu</t>
  </si>
  <si>
    <t>M243</t>
  </si>
  <si>
    <t>Kāta pagarinātājs aizbīdnim Dn40-Dn50 fiksēts h=3.0m no caurules augšas</t>
  </si>
  <si>
    <t>M244</t>
  </si>
  <si>
    <t>Kāta pagarinātājs aizbīdnim Dn65-Dn80 fiksēts h=3.0m no caurules augšas</t>
  </si>
  <si>
    <t>M245</t>
  </si>
  <si>
    <t>Kāta pagarinātājs aizbīdnim Dn100-Dn150 fiksēts h=3.0m no caurules augšas</t>
  </si>
  <si>
    <t>M246</t>
  </si>
  <si>
    <t>Kāta pagarinātājs aizbīdnim Dn200 fiksēts h=3.0m no caurules augšas</t>
  </si>
  <si>
    <t>M247</t>
  </si>
  <si>
    <t>Kāta pagarinātājs aizbīdnim Dn250-Dn300 fiksēts h=3.0m no caurules augšas</t>
  </si>
  <si>
    <t>M248</t>
  </si>
  <si>
    <t>Kāta pagarinātājs servisa aizbīdnim Dn25-50 fiksēts h=3,0m no caurules augšas</t>
  </si>
  <si>
    <t>M249</t>
  </si>
  <si>
    <t>Ķeta atloku pāreja Dn100/50</t>
  </si>
  <si>
    <t>M250</t>
  </si>
  <si>
    <t>Ķeta atloku pāreja Dn100/Dn80</t>
  </si>
  <si>
    <t>M251</t>
  </si>
  <si>
    <t>Ķeta atloku pāreja Dn250/200</t>
  </si>
  <si>
    <t>M252</t>
  </si>
  <si>
    <t>Ķeta pāreja atlokā Dn100 GOST hidrantam</t>
  </si>
  <si>
    <t>M253</t>
  </si>
  <si>
    <t>Ķeta pāreja atlokā Dn100/Dn50 īsā</t>
  </si>
  <si>
    <t>M254</t>
  </si>
  <si>
    <t>Ķeta pāreja atlokā Dn100/Dn65 īsā</t>
  </si>
  <si>
    <t>M255</t>
  </si>
  <si>
    <t>Ķeta pāreja atlokā Dn100/Dn80 īsā</t>
  </si>
  <si>
    <t>M256</t>
  </si>
  <si>
    <t>Ķeta pāreja atlokā Dn150/Dn100 īsā</t>
  </si>
  <si>
    <t>M257</t>
  </si>
  <si>
    <t>Ķeta pāreja atlokā Dn200/Dn100 īsā</t>
  </si>
  <si>
    <t>M258</t>
  </si>
  <si>
    <t>Ķeta pāreja atlokā Dn250/Dn100 īsā</t>
  </si>
  <si>
    <t>M259</t>
  </si>
  <si>
    <t>Ķeta pāreja atlokā Dn250/Dn200 īsā</t>
  </si>
  <si>
    <t>M260</t>
  </si>
  <si>
    <t>Ķeta atlok u pāreja Dn200/Dn100 īsā</t>
  </si>
  <si>
    <t>M261</t>
  </si>
  <si>
    <t>Ķeta pāreja atlokā Dn400/Dn300 īsā</t>
  </si>
  <si>
    <t>M262</t>
  </si>
  <si>
    <t>Līkums 90 Hawle FIT Dn32/32 vai ekvivalents</t>
  </si>
  <si>
    <t>M263</t>
  </si>
  <si>
    <t>Līkums 90 Hawle FIT Dn50/50 vai ekvivalents</t>
  </si>
  <si>
    <t>M264</t>
  </si>
  <si>
    <t>Līkums 90 Hawle FIT Dn63/63 vai ekvivalents</t>
  </si>
  <si>
    <t>M265</t>
  </si>
  <si>
    <t>Līkums ķeta Dn100 90grādi ar balstu</t>
  </si>
  <si>
    <t>M266</t>
  </si>
  <si>
    <t>Līkums ķeta Dn100 11grādi ar rotējošiem atlokiem</t>
  </si>
  <si>
    <t>M267</t>
  </si>
  <si>
    <t>Līkums ķeta Dn100 22grādi ar rotējošiem atlokiem</t>
  </si>
  <si>
    <t>M268</t>
  </si>
  <si>
    <t>Līkums ķeta Dn200 22grādi ar rotējošiem atlokiem</t>
  </si>
  <si>
    <t>M269</t>
  </si>
  <si>
    <t>Līkums ķeta Dn100 30grādi ar rotējošiem atlokiem</t>
  </si>
  <si>
    <t>M270</t>
  </si>
  <si>
    <t>Līkums ķeta Dn200 30grādi ar rotējošiem atlokiem</t>
  </si>
  <si>
    <t>M271</t>
  </si>
  <si>
    <t>Līkums ķeta Dn100 45grādi ar rotējošiem atlokiem</t>
  </si>
  <si>
    <t>M272</t>
  </si>
  <si>
    <t>Līkums ķeta Dn50 90grādi ar rotējošiem atlokiem</t>
  </si>
  <si>
    <t>M273</t>
  </si>
  <si>
    <t>Līkums ķeta Dn65 90grādi ar rotējošiem atlokiem</t>
  </si>
  <si>
    <t>M274</t>
  </si>
  <si>
    <t>Līkums ķeta Dn80 90grādi ar rotējošiem atlokiem</t>
  </si>
  <si>
    <t>M275</t>
  </si>
  <si>
    <t>Līkums ķeta Dn100 90grādi ar rotējošiem atlokiem</t>
  </si>
  <si>
    <t>M276</t>
  </si>
  <si>
    <t>Līkums ķeta Dn200 90grādi ar rotējošiem atlokiem</t>
  </si>
  <si>
    <t>M277</t>
  </si>
  <si>
    <t>Līkums ķeta Dn150 22grādi ar rotējošiem atlokiem</t>
  </si>
  <si>
    <t>M278</t>
  </si>
  <si>
    <t>Līkums ķeta Dn150 90grādi ar rotējošiem atlokiem</t>
  </si>
  <si>
    <t>M279</t>
  </si>
  <si>
    <t>Līkums ķeta Dn250 ar atlokiem</t>
  </si>
  <si>
    <t>M280</t>
  </si>
  <si>
    <t>Līkums ķeta Dn300 ar atlokiem</t>
  </si>
  <si>
    <t>M281</t>
  </si>
  <si>
    <t>Līkums PVC 250</t>
  </si>
  <si>
    <t>M282</t>
  </si>
  <si>
    <t>Lūka, Dn500, peldošā, hidrantu</t>
  </si>
  <si>
    <t>M283</t>
  </si>
  <si>
    <t>Manžete teleskopiskai caurulei Dn630/Dn500</t>
  </si>
  <si>
    <t>M284</t>
  </si>
  <si>
    <t>Noslēgtapa, PVC, 400</t>
  </si>
  <si>
    <t>M285</t>
  </si>
  <si>
    <t>Noslēgatloks Dn50</t>
  </si>
  <si>
    <t>M286</t>
  </si>
  <si>
    <t>Noslēgatloks Dn100</t>
  </si>
  <si>
    <t>M287</t>
  </si>
  <si>
    <t>Noslēgatloks Dn150</t>
  </si>
  <si>
    <t>M288</t>
  </si>
  <si>
    <t>Noslēgatloks Dn200</t>
  </si>
  <si>
    <t>M289</t>
  </si>
  <si>
    <t>Noslēgatloks Dn100 ar vītni 1 1/4''</t>
  </si>
  <si>
    <t>M290</t>
  </si>
  <si>
    <t>Noslēgatloks Dn150 ar vītni 2''</t>
  </si>
  <si>
    <t>M291</t>
  </si>
  <si>
    <t>Noslēgatloks Dn100 ar vītni 2''</t>
  </si>
  <si>
    <t>M292</t>
  </si>
  <si>
    <t>Noslēgatloks Dn50 ar vītni 1 1/4''</t>
  </si>
  <si>
    <t>M293</t>
  </si>
  <si>
    <t>Noslēgatloks Dn65ar vītni 2''</t>
  </si>
  <si>
    <t>M294</t>
  </si>
  <si>
    <t>Noslēgatloks Dn50 ar vītni 2''</t>
  </si>
  <si>
    <t>M295</t>
  </si>
  <si>
    <t>Noslēgkorķis ar ārējo vītni 2"</t>
  </si>
  <si>
    <t>M296</t>
  </si>
  <si>
    <t>Paplāksne M18 (gab)</t>
  </si>
  <si>
    <t>M297</t>
  </si>
  <si>
    <t>Pāreja Hawle FIT u-a.v. 32-1'' vai ekvivalents</t>
  </si>
  <si>
    <t>M298</t>
  </si>
  <si>
    <t>Pāreja iekšējā-ārējā vītne, cinkota 1”-”3/4”</t>
  </si>
  <si>
    <t>M299</t>
  </si>
  <si>
    <t>Remontskava DN600 L=500mm</t>
  </si>
  <si>
    <t>M300</t>
  </si>
  <si>
    <t>Remontskava, 108-128 L=300mm</t>
  </si>
  <si>
    <t>M301</t>
  </si>
  <si>
    <t>Remontskava, 159-180</t>
  </si>
  <si>
    <t>M302</t>
  </si>
  <si>
    <t>Remontskava, 165-185</t>
  </si>
  <si>
    <t>M303</t>
  </si>
  <si>
    <t>Remontskava, 210-230</t>
  </si>
  <si>
    <t>M304</t>
  </si>
  <si>
    <t>Remontskava, 250-270</t>
  </si>
  <si>
    <t>M305</t>
  </si>
  <si>
    <t>Remontskava, 269-289</t>
  </si>
  <si>
    <t>M306</t>
  </si>
  <si>
    <t>Remontskava, 315-335</t>
  </si>
  <si>
    <t>M307</t>
  </si>
  <si>
    <t>Remontskava, 322-344</t>
  </si>
  <si>
    <t>M308</t>
  </si>
  <si>
    <t>Remontskava, 410-430</t>
  </si>
  <si>
    <t>M309</t>
  </si>
  <si>
    <t>Remontskava, 54-58</t>
  </si>
  <si>
    <t>M310</t>
  </si>
  <si>
    <t>Remontskava, 610-640</t>
  </si>
  <si>
    <t>M311</t>
  </si>
  <si>
    <t>Remontskava, 60-67</t>
  </si>
  <si>
    <t>M312</t>
  </si>
  <si>
    <t>Remontskava, 73-80</t>
  </si>
  <si>
    <t>M313</t>
  </si>
  <si>
    <t>Remontskava, 82-89</t>
  </si>
  <si>
    <t>M314</t>
  </si>
  <si>
    <t>Savienojošā uzmava PE Hawle FIT 50/50 vai ekvivalents</t>
  </si>
  <si>
    <t>M315</t>
  </si>
  <si>
    <t>Savienojošā uzmava PE Hawle FIT 63/63 vai ekvivalents</t>
  </si>
  <si>
    <t>M316</t>
  </si>
  <si>
    <t>Sedls Dn100 ar šīberi 1 1/4'' komplektā ar stīpām</t>
  </si>
  <si>
    <t>M317</t>
  </si>
  <si>
    <t>Sedls Dn100 ar šīberi 2'' komplektā ar stīpām</t>
  </si>
  <si>
    <t>M318</t>
  </si>
  <si>
    <t>Sedls Dn150 ar šīberi 2'' komplektā ar stīpām</t>
  </si>
  <si>
    <t>M319</t>
  </si>
  <si>
    <t>Sedls Dn150 ar šīberi 1 1/4'' komplektā ar stīpām</t>
  </si>
  <si>
    <t>M320</t>
  </si>
  <si>
    <t>Sedls Dn200 ar šīberi 1 1/4'' komplektā ar stīpām</t>
  </si>
  <si>
    <t>M321</t>
  </si>
  <si>
    <t>Sedls Dn200 ar šīberi 2'' komplektā ar stīpām</t>
  </si>
  <si>
    <t>M322</t>
  </si>
  <si>
    <t>Sedls Dn250 ar šīberi 1 1/4'' komplektā ar stīpām</t>
  </si>
  <si>
    <t>M323</t>
  </si>
  <si>
    <t>Sedls Dn250 ar šīberi 2'' komplektā ar stīpām</t>
  </si>
  <si>
    <t>M324</t>
  </si>
  <si>
    <t>Sedls Dn300 ar šīberi 1 1/4'' komplektā ar stīpām</t>
  </si>
  <si>
    <t>M325</t>
  </si>
  <si>
    <t>Sedls Dn300 ar šīberi 2'' komplektā ar stīpām</t>
  </si>
  <si>
    <t>M326</t>
  </si>
  <si>
    <t>Sedls Dn400 ar atloku Dn100 komplektā ar stīpām</t>
  </si>
  <si>
    <t>M327</t>
  </si>
  <si>
    <t>Sedls Dn400 ar šīberi 2'' komplektā ar stīpām</t>
  </si>
  <si>
    <t>M328</t>
  </si>
  <si>
    <t>Trejgabals PVC 250x250</t>
  </si>
  <si>
    <t>M329</t>
  </si>
  <si>
    <t>Trejgabals 100x100x100 ar atlokiem</t>
  </si>
  <si>
    <t>M330</t>
  </si>
  <si>
    <t>Trejgabals 100x50x100 ar atlokiem</t>
  </si>
  <si>
    <t>M331</t>
  </si>
  <si>
    <t>Trejgabals 150x100x150 ar atlokiem</t>
  </si>
  <si>
    <t>M332</t>
  </si>
  <si>
    <t>Trejgabals 150x150x150 ar atlokiem</t>
  </si>
  <si>
    <t>M333</t>
  </si>
  <si>
    <t>Trejgabals 200x100x200 ar atlokiem</t>
  </si>
  <si>
    <t>M334</t>
  </si>
  <si>
    <t>Trejgabals 250x100x250 ar atlokiem</t>
  </si>
  <si>
    <t>M335</t>
  </si>
  <si>
    <t>Trejgabals 250x150x250 ar atlokiem</t>
  </si>
  <si>
    <t>M336</t>
  </si>
  <si>
    <t>Trejgabals 250x200x250 ar atlokiem</t>
  </si>
  <si>
    <t>M337</t>
  </si>
  <si>
    <t>Trejgabals 250x250x250 ar atlokiem</t>
  </si>
  <si>
    <t>M338</t>
  </si>
  <si>
    <t>Trejgabals 300x100x300 ar atlokiem</t>
  </si>
  <si>
    <t>M339</t>
  </si>
  <si>
    <t>Trejgabals 200x200x200 ar atlokiem</t>
  </si>
  <si>
    <t>M340</t>
  </si>
  <si>
    <t>ULTRASTRESS PROTECT caurules, SDR17, DN/OD 110mm, PE100-RC/PP (PN10), 100m vai ekvivalents</t>
  </si>
  <si>
    <t>M341</t>
  </si>
  <si>
    <t>ULTRASTRESS VISIO caurule, SDR17, 315mm, CO-EX PE100-RC (PN10), 12m, brūna vai ekvivalents</t>
  </si>
  <si>
    <t>M342</t>
  </si>
  <si>
    <t>bultskrūvju komplekts - skrūve,paplāksnis,uzgrieznis (gab)</t>
  </si>
  <si>
    <t>M343</t>
  </si>
  <si>
    <t>Uzgrieznis M18 (gab)</t>
  </si>
  <si>
    <t>M344</t>
  </si>
  <si>
    <t>Uzmava aizsarga PVC Dn200</t>
  </si>
  <si>
    <t>M345</t>
  </si>
  <si>
    <t>Uzmava termo PVC betonam DN160/Dn224</t>
  </si>
  <si>
    <t>M346</t>
  </si>
  <si>
    <t>Uzmava termo PVC betonam DN200/Dn300</t>
  </si>
  <si>
    <t>M347</t>
  </si>
  <si>
    <t>Uzmava termo PVC betonam DN250/Dn354</t>
  </si>
  <si>
    <t>M348</t>
  </si>
  <si>
    <t>Uzmava, remonta, Dn510-540, L-500</t>
  </si>
  <si>
    <t>M349</t>
  </si>
  <si>
    <t>Vītņstienis</t>
  </si>
  <si>
    <t>M350</t>
  </si>
  <si>
    <t>Kape hidrantam (komplekts)</t>
  </si>
  <si>
    <t>M351</t>
  </si>
  <si>
    <t>Grods D1.5m</t>
  </si>
  <si>
    <t>M352</t>
  </si>
  <si>
    <t>Lūka kanalizācijas peldošā Viatop vai ekvivalents</t>
  </si>
  <si>
    <t>M353</t>
  </si>
  <si>
    <t>Lūka kanalizācijas vieglā tipa Rexess vai ekvivalents</t>
  </si>
  <si>
    <t>M354</t>
  </si>
  <si>
    <t>Grodu pārsedze D1.5m</t>
  </si>
  <si>
    <t>M355</t>
  </si>
  <si>
    <t>Regulējošais gredzens, KO-10 iekš.Dn70,h=5cm</t>
  </si>
  <si>
    <t>M356</t>
  </si>
  <si>
    <t>Līkums elektrometināms D32</t>
  </si>
  <si>
    <t>M357</t>
  </si>
  <si>
    <t>Līknis, PVC 200mm</t>
  </si>
  <si>
    <t>M358</t>
  </si>
  <si>
    <t>Multi Joint savienojoša uzmava DN100 (104-132)</t>
  </si>
  <si>
    <t>M359</t>
  </si>
  <si>
    <t>Savienojošā uzmava WR DN32 (25-55mm) NS</t>
  </si>
  <si>
    <t>M360</t>
  </si>
  <si>
    <t>Uzmava GEBO Dn25 (31,4-34,2) vai ekvivalents</t>
  </si>
  <si>
    <t>M361</t>
  </si>
  <si>
    <t>Uzmava - pāreja GEBO Dn25 (31,4-34,2) vai ekvivalents</t>
  </si>
  <si>
    <t>M362</t>
  </si>
  <si>
    <t>Līkums, Dn25</t>
  </si>
  <si>
    <t>M363</t>
  </si>
  <si>
    <t>Betona grods DN100 H1000 P</t>
  </si>
  <si>
    <t>M364</t>
  </si>
  <si>
    <t>Bituma lenta 20x20</t>
  </si>
  <si>
    <t>M365</t>
  </si>
  <si>
    <t>Konuss DN100/700 H-600 P</t>
  </si>
  <si>
    <t>M366</t>
  </si>
  <si>
    <t>Akas / betona elementi</t>
  </si>
  <si>
    <t>Izlīdzināšanas gredzens AIG 700 H-100</t>
  </si>
  <si>
    <t>M367</t>
  </si>
  <si>
    <t>Izlīdzināšanas gredzens AIG 700 H-60</t>
  </si>
  <si>
    <t>M368</t>
  </si>
  <si>
    <t>Korķi / blīvējumi</t>
  </si>
  <si>
    <t>MAXPLUG vai ekvivalents</t>
  </si>
  <si>
    <t>Scenārija kods</t>
  </si>
  <si>
    <t>Rindas tips</t>
  </si>
  <si>
    <t>Vienības kods</t>
  </si>
  <si>
    <t>Daudzums (fiksē Pasūtītājs)</t>
  </si>
  <si>
    <t>Cenu režīms</t>
  </si>
  <si>
    <t>Summa, EUR bez PVN</t>
  </si>
  <si>
    <t>Darba laiks</t>
  </si>
  <si>
    <t>Autodarbnīca / brigādes bāze</t>
  </si>
  <si>
    <t>3 strādnieki × 3 h</t>
  </si>
  <si>
    <t>Materiāls</t>
  </si>
  <si>
    <t>4 strādnieki × 8 h</t>
  </si>
  <si>
    <t>2 strādnieki × 4 h</t>
  </si>
  <si>
    <t>Pagaidu blīvējums</t>
  </si>
  <si>
    <t>Atsūknēšana / apvedplūsma</t>
  </si>
  <si>
    <t>4 strādnieki × 10 h</t>
  </si>
  <si>
    <t>Nakts</t>
  </si>
  <si>
    <t>3 strādnieki × 6 h</t>
  </si>
  <si>
    <t>3 strādnieki × 8 h</t>
  </si>
  <si>
    <t>Asfaltbetona atjaunošana</t>
  </si>
  <si>
    <t>Nr.</t>
  </si>
  <si>
    <t>1</t>
  </si>
  <si>
    <t>A kategorija – kritiska avārija</t>
  </si>
  <si>
    <t>Apstiprinājums ≤30 min; izbraukšana ≤90 min; darbu uzsākšana objektā ≤3 h</t>
  </si>
  <si>
    <t>2</t>
  </si>
  <si>
    <t>B kategorija – būtiska avārija</t>
  </si>
  <si>
    <t>Apstiprinājums ≤30 min; izbraukšana ≤2 h; darbu uzsākšana ≤4 h</t>
  </si>
  <si>
    <t>3</t>
  </si>
  <si>
    <t>Darbu uzsākšana 24–72 h vai darba uzdevuma termiņā</t>
  </si>
  <si>
    <t>4</t>
  </si>
  <si>
    <t>D kategorija – plānots remonts</t>
  </si>
  <si>
    <t>5</t>
  </si>
  <si>
    <t>≤30 (skaitlis; ≤15 = 5 punkti, ≤20 = 3 punkti)</t>
  </si>
  <si>
    <t>6</t>
  </si>
  <si>
    <t>≤90 (skaitlis; ≤60 = 5 punkti, ≤75 = 3 punkti)</t>
  </si>
  <si>
    <t>7</t>
  </si>
  <si>
    <t>K2 vērtēšanai: 24/7 dežūras risinājums</t>
  </si>
  <si>
    <t>Apraksts tehniskajā piedāvājumā</t>
  </si>
  <si>
    <t>8</t>
  </si>
  <si>
    <t>K2 vērtēšanai: brigāžu skaits, kas pieejams vienlaicīgi</t>
  </si>
  <si>
    <t>≥1 (skaitlis)</t>
  </si>
  <si>
    <t>PIEDĀVĀJUMA PILNĪGUMA PĀRBAUDE</t>
  </si>
  <si>
    <t>Pārbaude</t>
  </si>
  <si>
    <t>Kritērijs</t>
  </si>
  <si>
    <t>Rezultāts</t>
  </si>
  <si>
    <t>Statuss</t>
  </si>
  <si>
    <t>Scenāriju svaru summa = 100%</t>
  </si>
  <si>
    <t>Pasūtītāja fiksēti svari</t>
  </si>
  <si>
    <t>Visām vienību cenu pozīcijām aizpildītas visas 4 cenu kolonnas</t>
  </si>
  <si>
    <t>COUNTBLANK 02!E2:H37 = 0</t>
  </si>
  <si>
    <t>Cenu attiecību griesti ievēroti (nakts ≤1,5×; svētku ≤1,75×; svētku nakts ≤2,0×)</t>
  </si>
  <si>
    <t>Lapas 02 kolonna J</t>
  </si>
  <si>
    <t>Visām obligātajām materiālu pozīcijām norādīta cena</t>
  </si>
  <si>
    <t>Svērtā scenāriju groza cena aprēķināta un &gt; 0</t>
  </si>
  <si>
    <t>01!E16</t>
  </si>
  <si>
    <t>Pretendenta rekvizīti aizpildīti</t>
  </si>
  <si>
    <t>01: 3.–6. rinda</t>
  </si>
  <si>
    <t>GALĪGAIS STATUSS</t>
  </si>
  <si>
    <t>D – plānots remonts</t>
  </si>
  <si>
    <t>Svētku diena</t>
  </si>
  <si>
    <t>Svētku nakts</t>
  </si>
  <si>
    <t>Jā/Nē</t>
  </si>
  <si>
    <t>Jā</t>
  </si>
  <si>
    <t>Nē</t>
  </si>
  <si>
    <t>Versija</t>
  </si>
  <si>
    <t>3.0 – precizēta redakcija (formulu labojumi, latviskoti reakcijas un izpildes termiņi, cenu aptaujas kārtība)</t>
  </si>
  <si>
    <t>Lapa 05_Termini_raditaji</t>
  </si>
  <si>
    <t>OBLIGĀTI atzīmē apliecinājumus (Jā/Nē) par minimālo reakcijas un darbu izpildes termiņu prasību izpildi un norāda piedāvātos termiņus, kurus izmanto K2 kritērija vērtēšanai. Piedāvātie termiņi kļūst saistoši vispārīgās vienošanās izpildē.</t>
  </si>
  <si>
    <t>Pārbaude: obligāta pozīcija bez cenas</t>
  </si>
  <si>
    <t>Prasība / kritērijs</t>
  </si>
  <si>
    <t>Minimālā prasība (obligāta)</t>
  </si>
  <si>
    <t>Pretendenta apliecinājums / piedāvājums</t>
  </si>
  <si>
    <t>C kategorija – neatliekams remonts</t>
  </si>
  <si>
    <t>Tāme/cenu aptaujas piedāvājums nolikumā noteiktajā termiņā</t>
  </si>
  <si>
    <t>K2 vērtēšanai: piedāvātais A kategorijas apstiprinājuma laiks, minūtes</t>
  </si>
  <si>
    <t>Piedāvātais termiņš kļūst saistošs līguma izpildē</t>
  </si>
  <si>
    <t>K2 vērtēšanai: piedāvātais A kategorijas izbraukšanas laiks, minūtes</t>
  </si>
  <si>
    <t>Kļūst saistošs līguma izpildē</t>
  </si>
  <si>
    <t>03: Obligāta → cena aizpildīta; palīgkolonna 03!H</t>
  </si>
  <si>
    <t>Reakcijas un izpildes termiņu apliecinājumi un K2 dati aizpildīti</t>
  </si>
  <si>
    <t>05: rindas 1–8</t>
  </si>
  <si>
    <t>Nakts cena ≤ 1,5 × darba laika cena; svētku dienas cena ≤ 1,75 × darba laika cena; svētku nakts cena ≤ 2,0 × darba laika cena. Pārsniegums = neatbilstošs piedāvājums (skat. Nolikuma prasības). Kolonna J lapā 02 attiecības pārbauda automātiski.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</si>
</sst>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;\(#,##0.00\);\-"/>
  </numFmts>
  <fonts count="9" x14ac:knownFonts="1">
    <font>
      <sz val="11"/>
      <color theme="1"/>
      <name val="Calibri"/>
    </font>
    <font>
      <sz val="10"/>
      <name val="Arial"/>
    </font>
    <font>
      <b/>
      <sz val="12"/>
      <name val="Arial"/>
    </font>
    <font>
      <sz val="10"/>
      <name val="Arial"/>
    </font>
    <font>
      <b/>
      <sz val="10"/>
      <name val="Arial"/>
    </font>
    <font>
      <sz val="10"/>
      <color rgb="FF0000FF"/>
      <name val="Arial"/>
    </font>
    <font>
      <b/>
      <sz val="10"/>
      <color rgb="FFFFFFFF"/>
      <name val="Arial"/>
    </font>
    <font>
      <i/>
      <sz val="9"/>
      <name val="Arial"/>
    </font>
    <font>
      <sz val="10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7CC"/>
      </patternFill>
    </fill>
    <fill>
      <patternFill patternType="solid">
        <fgColor rgb="FF1F4E7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/>
    <xf numFmtId="43" fontId="1" fillId="0" borderId="0" applyBorder="0" applyAlignment="0" applyProtection="0"/>
    <xf numFmtId="41" fontId="1" fillId="0" borderId="0" applyBorder="0" applyAlignment="0" applyProtection="0"/>
    <xf numFmtId="44" fontId="1" fillId="0" borderId="0" applyBorder="0" applyAlignment="0" applyProtection="0"/>
    <xf numFmtId="42" fontId="1" fillId="0" borderId="0" applyBorder="0" applyAlignment="0" applyProtection="0"/>
    <xf numFmtId="9" fontId="1" fillId="0" borderId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4" fillId="0" borderId="0" xfId="0" applyFont="1"/>
    <xf numFmtId="0" fontId="6" fillId="3" borderId="1" xfId="0" applyFont="1" applyFill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9" fontId="3" fillId="0" borderId="1" xfId="0" applyNumberFormat="1" applyFont="1" applyBorder="1"/>
    <xf numFmtId="164" fontId="3" fillId="4" borderId="1" xfId="0" applyNumberFormat="1" applyFont="1" applyFill="1" applyBorder="1"/>
    <xf numFmtId="9" fontId="4" fillId="4" borderId="1" xfId="0" applyNumberFormat="1" applyFont="1" applyFill="1" applyBorder="1"/>
    <xf numFmtId="164" fontId="4" fillId="4" borderId="1" xfId="0" applyNumberFormat="1" applyFont="1" applyFill="1" applyBorder="1"/>
    <xf numFmtId="0" fontId="4" fillId="4" borderId="1" xfId="0" applyFont="1" applyFill="1" applyBorder="1"/>
    <xf numFmtId="0" fontId="7" fillId="0" borderId="0" xfId="0" applyFont="1"/>
    <xf numFmtId="164" fontId="5" fillId="2" borderId="1" xfId="0" applyNumberFormat="1" applyFont="1" applyFill="1" applyBorder="1"/>
    <xf numFmtId="0" fontId="3" fillId="4" borderId="1" xfId="0" applyFont="1" applyFill="1" applyBorder="1"/>
    <xf numFmtId="0" fontId="4" fillId="0" borderId="1" xfId="0" applyFont="1" applyBorder="1"/>
    <xf numFmtId="0" fontId="5" fillId="2" borderId="1" xfId="0" applyFont="1" applyFill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10" fontId="3" fillId="4" borderId="1" xfId="0" applyNumberFormat="1" applyFont="1" applyFill="1" applyBorder="1"/>
    <xf numFmtId="9" fontId="3" fillId="4" borderId="1" xfId="0" applyNumberFormat="1" applyFont="1" applyFill="1" applyBorder="1"/>
    <xf numFmtId="0" fontId="4" fillId="2" borderId="1" xfId="0" applyFont="1" applyFill="1" applyBorder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5" fillId="2" borderId="1" xfId="0" applyFont="1" applyFill="1" applyBorder="1"/>
  </cellXfs>
  <cellStyles count="6">
    <cellStyle name="Comma" xfId="1" xr:uid="{00000000-0005-0000-0000-000001000000}"/>
    <cellStyle name="Comma [0]" xfId="2" xr:uid="{00000000-0005-0000-0000-000002000000}"/>
    <cellStyle name="Currency" xfId="3" xr:uid="{00000000-0005-0000-0000-000003000000}"/>
    <cellStyle name="Currency [0]" xfId="4" xr:uid="{00000000-0005-0000-0000-000004000000}"/>
    <cellStyle name="Normal" xfId="0" builtinId="0"/>
    <cellStyle name="Percent" xfId="5" xr:uid="{00000000-0005-0000-0000-000005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7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7"/>
  <sheetViews>
    <sheetView workbookViewId="0">
      <selection activeCell="B14" sqref="B14"/>
    </sheetView>
  </sheetViews>
  <sheetFormatPr defaultColWidth="8.6640625" defaultRowHeight="14.4" x14ac:dyDescent="0.3"/>
  <cols>
    <col min="1" max="1" width="30" style="22" customWidth="1"/>
    <col min="2" max="2" width="110" style="22" customWidth="1"/>
    <col min="3" max="16384" width="8.6640625" style="22"/>
  </cols>
  <sheetData>
    <row r="1" spans="1:2" ht="15" customHeight="1" x14ac:dyDescent="0.3">
      <c r="A1" s="20" t="s">
        <v>0</v>
      </c>
      <c r="B1" s="21"/>
    </row>
    <row r="2" spans="1:2" ht="27.6" customHeight="1" x14ac:dyDescent="0.3">
      <c r="A2" s="23" t="s">
        <v>1</v>
      </c>
      <c r="B2" s="21" t="s">
        <v>2</v>
      </c>
    </row>
    <row r="3" spans="1:2" ht="15" customHeight="1" x14ac:dyDescent="0.3">
      <c r="A3" s="23" t="s">
        <v>3</v>
      </c>
      <c r="B3" s="21" t="s">
        <v>4</v>
      </c>
    </row>
    <row r="4" spans="1:2" ht="15" customHeight="1" x14ac:dyDescent="0.3">
      <c r="A4" s="23" t="s">
        <v>964</v>
      </c>
      <c r="B4" s="21" t="s">
        <v>965</v>
      </c>
    </row>
    <row r="5" spans="1:2" ht="15" customHeight="1" x14ac:dyDescent="0.3">
      <c r="A5" s="24"/>
      <c r="B5" s="21"/>
    </row>
    <row r="6" spans="1:2" ht="15" customHeight="1" x14ac:dyDescent="0.3">
      <c r="A6" s="23" t="s">
        <v>5</v>
      </c>
      <c r="B6" s="21"/>
    </row>
    <row r="7" spans="1:2" ht="31.2" customHeight="1" x14ac:dyDescent="0.3">
      <c r="A7" s="23" t="s">
        <v>6</v>
      </c>
      <c r="B7" s="21" t="s">
        <v>7</v>
      </c>
    </row>
    <row r="8" spans="1:2" ht="31.2" customHeight="1" x14ac:dyDescent="0.3">
      <c r="A8" s="23" t="s">
        <v>8</v>
      </c>
      <c r="B8" s="21" t="s">
        <v>9</v>
      </c>
    </row>
    <row r="9" spans="1:2" ht="31.8" customHeight="1" x14ac:dyDescent="0.3">
      <c r="A9" s="23" t="s">
        <v>966</v>
      </c>
      <c r="B9" s="21" t="s">
        <v>967</v>
      </c>
    </row>
    <row r="10" spans="1:2" ht="15" customHeight="1" x14ac:dyDescent="0.3">
      <c r="A10" s="24"/>
      <c r="B10" s="21"/>
    </row>
    <row r="11" spans="1:2" ht="34.200000000000003" customHeight="1" x14ac:dyDescent="0.3">
      <c r="A11" s="23" t="s">
        <v>10</v>
      </c>
      <c r="B11" s="21" t="s">
        <v>11</v>
      </c>
    </row>
    <row r="12" spans="1:2" ht="15" customHeight="1" x14ac:dyDescent="0.3">
      <c r="A12" s="24"/>
      <c r="B12" s="21"/>
    </row>
    <row r="13" spans="1:2" ht="32.4" customHeight="1" x14ac:dyDescent="0.3">
      <c r="A13" s="23" t="s">
        <v>12</v>
      </c>
      <c r="B13" s="21" t="s">
        <v>13</v>
      </c>
    </row>
    <row r="14" spans="1:2" ht="36" customHeight="1" x14ac:dyDescent="0.3">
      <c r="A14" s="23" t="s">
        <v>14</v>
      </c>
      <c r="B14" s="21" t="s">
        <v>15</v>
      </c>
    </row>
    <row r="15" spans="1:2" ht="36" customHeight="1" x14ac:dyDescent="0.3">
      <c r="A15" s="23" t="s">
        <v>16</v>
      </c>
      <c r="B15" s="25" t="s">
        <v>981</v>
      </c>
    </row>
    <row r="16" spans="1:2" ht="21.6" customHeight="1" x14ac:dyDescent="0.3">
      <c r="A16" s="23" t="s">
        <v>17</v>
      </c>
      <c r="B16" s="21" t="s">
        <v>18</v>
      </c>
    </row>
    <row r="17" spans="1:2" ht="33" customHeight="1" x14ac:dyDescent="0.3">
      <c r="A17" s="23" t="s">
        <v>19</v>
      </c>
      <c r="B17" s="21" t="s">
        <v>20</v>
      </c>
    </row>
  </sheetData>
  <pageMargins left="0.7" right="0.7" top="0.75" bottom="0.75" header="0.3" footer="0.3"/>
  <pageSetup paperSize="9" scale="9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9"/>
  <sheetViews>
    <sheetView workbookViewId="0">
      <selection activeCell="B21" sqref="B21"/>
    </sheetView>
  </sheetViews>
  <sheetFormatPr defaultColWidth="8.6640625" defaultRowHeight="14.4" x14ac:dyDescent="0.3"/>
  <cols>
    <col min="1" max="1" width="10" customWidth="1"/>
    <col min="2" max="2" width="58" customWidth="1"/>
    <col min="3" max="3" width="24" customWidth="1"/>
    <col min="4" max="4" width="10" customWidth="1"/>
    <col min="5" max="6" width="18" customWidth="1"/>
    <col min="7" max="7" width="30" customWidth="1"/>
  </cols>
  <sheetData>
    <row r="1" spans="1:7" ht="15" customHeight="1" x14ac:dyDescent="0.3">
      <c r="A1" s="1" t="s">
        <v>21</v>
      </c>
    </row>
    <row r="3" spans="1:7" ht="15" customHeight="1" x14ac:dyDescent="0.3">
      <c r="A3" s="2" t="s">
        <v>22</v>
      </c>
      <c r="C3" s="26"/>
      <c r="D3" s="26"/>
      <c r="E3" s="26"/>
    </row>
    <row r="4" spans="1:7" ht="15" customHeight="1" x14ac:dyDescent="0.3">
      <c r="A4" s="2" t="s">
        <v>23</v>
      </c>
      <c r="C4" s="26"/>
      <c r="D4" s="26"/>
      <c r="E4" s="26"/>
    </row>
    <row r="5" spans="1:7" ht="15" customHeight="1" x14ac:dyDescent="0.3">
      <c r="A5" s="2" t="s">
        <v>24</v>
      </c>
      <c r="C5" s="26"/>
      <c r="D5" s="26"/>
      <c r="E5" s="26"/>
    </row>
    <row r="6" spans="1:7" ht="15" customHeight="1" x14ac:dyDescent="0.3">
      <c r="A6" s="2" t="s">
        <v>25</v>
      </c>
      <c r="C6" s="26"/>
      <c r="D6" s="26"/>
      <c r="E6" s="26"/>
    </row>
    <row r="7" spans="1:7" ht="23.25" customHeight="1" x14ac:dyDescent="0.3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</row>
    <row r="8" spans="1:7" ht="15" customHeight="1" x14ac:dyDescent="0.3">
      <c r="A8" s="4" t="s">
        <v>33</v>
      </c>
      <c r="B8" s="5" t="s">
        <v>34</v>
      </c>
      <c r="C8" s="4" t="s">
        <v>35</v>
      </c>
      <c r="D8" s="6">
        <v>0.1</v>
      </c>
      <c r="E8" s="7">
        <f>SUMIF('04_Scenāriju_grozs'!$A:$A,A8,'04_Scenāriju_grozs'!$K:$K)</f>
        <v>0</v>
      </c>
      <c r="F8" s="7">
        <f t="shared" ref="F8:F13" si="0">D8*E8</f>
        <v>0</v>
      </c>
      <c r="G8" s="4"/>
    </row>
    <row r="9" spans="1:7" ht="27.6" customHeight="1" x14ac:dyDescent="0.3">
      <c r="A9" s="4" t="s">
        <v>36</v>
      </c>
      <c r="B9" s="5" t="s">
        <v>37</v>
      </c>
      <c r="C9" s="4" t="s">
        <v>35</v>
      </c>
      <c r="D9" s="6">
        <v>0.25</v>
      </c>
      <c r="E9" s="7">
        <f>SUMIF('04_Scenāriju_grozs'!$A:$A,A9,'04_Scenāriju_grozs'!$K:$K)</f>
        <v>0</v>
      </c>
      <c r="F9" s="7">
        <f t="shared" si="0"/>
        <v>0</v>
      </c>
      <c r="G9" s="4"/>
    </row>
    <row r="10" spans="1:7" ht="32.4" customHeight="1" x14ac:dyDescent="0.3">
      <c r="A10" s="4" t="s">
        <v>38</v>
      </c>
      <c r="B10" s="5" t="s">
        <v>39</v>
      </c>
      <c r="C10" s="4" t="s">
        <v>40</v>
      </c>
      <c r="D10" s="6">
        <v>0.2</v>
      </c>
      <c r="E10" s="7">
        <f>SUMIF('04_Scenāriju_grozs'!$A:$A,A10,'04_Scenāriju_grozs'!$K:$K)</f>
        <v>0</v>
      </c>
      <c r="F10" s="7">
        <f t="shared" si="0"/>
        <v>0</v>
      </c>
      <c r="G10" s="4"/>
    </row>
    <row r="11" spans="1:7" ht="33" customHeight="1" x14ac:dyDescent="0.3">
      <c r="A11" s="4" t="s">
        <v>41</v>
      </c>
      <c r="B11" s="5" t="s">
        <v>42</v>
      </c>
      <c r="C11" s="4" t="s">
        <v>35</v>
      </c>
      <c r="D11" s="6">
        <v>0.2</v>
      </c>
      <c r="E11" s="7">
        <f>SUMIF('04_Scenāriju_grozs'!$A:$A,A11,'04_Scenāriju_grozs'!$K:$K)</f>
        <v>0</v>
      </c>
      <c r="F11" s="7">
        <f t="shared" si="0"/>
        <v>0</v>
      </c>
      <c r="G11" s="4"/>
    </row>
    <row r="12" spans="1:7" ht="15" customHeight="1" x14ac:dyDescent="0.3">
      <c r="A12" s="4" t="s">
        <v>43</v>
      </c>
      <c r="B12" s="5" t="s">
        <v>44</v>
      </c>
      <c r="C12" s="4" t="s">
        <v>35</v>
      </c>
      <c r="D12" s="6">
        <v>0.15</v>
      </c>
      <c r="E12" s="7">
        <f>SUMIF('04_Scenāriju_grozs'!$A:$A,A12,'04_Scenāriju_grozs'!$K:$K)</f>
        <v>0</v>
      </c>
      <c r="F12" s="7">
        <f t="shared" si="0"/>
        <v>0</v>
      </c>
      <c r="G12" s="4"/>
    </row>
    <row r="13" spans="1:7" ht="29.4" customHeight="1" x14ac:dyDescent="0.3">
      <c r="A13" s="4" t="s">
        <v>45</v>
      </c>
      <c r="B13" s="5" t="s">
        <v>46</v>
      </c>
      <c r="C13" s="4" t="s">
        <v>47</v>
      </c>
      <c r="D13" s="6">
        <v>0.1</v>
      </c>
      <c r="E13" s="7">
        <f>SUMIF('04_Scenāriju_grozs'!$A:$A,A13,'04_Scenāriju_grozs'!$K:$K)</f>
        <v>0</v>
      </c>
      <c r="F13" s="7">
        <f t="shared" si="0"/>
        <v>0</v>
      </c>
      <c r="G13" s="4"/>
    </row>
    <row r="15" spans="1:7" ht="15" customHeight="1" x14ac:dyDescent="0.3">
      <c r="B15" s="2" t="s">
        <v>48</v>
      </c>
      <c r="E15" s="8">
        <f>SUM(D8:D13)</f>
        <v>1</v>
      </c>
    </row>
    <row r="16" spans="1:7" ht="15" customHeight="1" x14ac:dyDescent="0.3">
      <c r="B16" s="2" t="s">
        <v>49</v>
      </c>
      <c r="E16" s="9">
        <f>SUM(F8:F13)</f>
        <v>0</v>
      </c>
    </row>
    <row r="17" spans="2:5" ht="15" customHeight="1" x14ac:dyDescent="0.3">
      <c r="B17" s="2" t="s">
        <v>50</v>
      </c>
      <c r="E17" s="10" t="str">
        <f>'06_Pārbaude'!D10</f>
        <v>Pārbaudīt</v>
      </c>
    </row>
    <row r="19" spans="2:5" ht="15" customHeight="1" x14ac:dyDescent="0.3">
      <c r="B19" s="11" t="s">
        <v>51</v>
      </c>
    </row>
  </sheetData>
  <mergeCells count="4">
    <mergeCell ref="C3:E3"/>
    <mergeCell ref="C4:E4"/>
    <mergeCell ref="C5:E5"/>
    <mergeCell ref="C6:E6"/>
  </mergeCells>
  <pageMargins left="0.7" right="0.7" top="0.75" bottom="0.75" header="0.3" footer="0.3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7"/>
  <sheetViews>
    <sheetView topLeftCell="A13" workbookViewId="0"/>
  </sheetViews>
  <sheetFormatPr defaultColWidth="8.6640625" defaultRowHeight="14.4" x14ac:dyDescent="0.3"/>
  <cols>
    <col min="1" max="1" width="6" customWidth="1"/>
    <col min="2" max="2" width="20" customWidth="1"/>
    <col min="3" max="3" width="52" customWidth="1"/>
    <col min="4" max="4" width="10" customWidth="1"/>
    <col min="5" max="8" width="13" customWidth="1"/>
    <col min="9" max="9" width="34" customWidth="1"/>
    <col min="10" max="10" width="12" customWidth="1"/>
  </cols>
  <sheetData>
    <row r="1" spans="1:10" ht="34.5" customHeight="1" x14ac:dyDescent="0.3">
      <c r="A1" s="3" t="s">
        <v>26</v>
      </c>
      <c r="B1" s="3" t="s">
        <v>52</v>
      </c>
      <c r="C1" s="3" t="s">
        <v>53</v>
      </c>
      <c r="D1" s="3" t="s">
        <v>54</v>
      </c>
      <c r="E1" s="3" t="s">
        <v>55</v>
      </c>
      <c r="F1" s="3" t="s">
        <v>56</v>
      </c>
      <c r="G1" s="3" t="s">
        <v>57</v>
      </c>
      <c r="H1" s="3" t="s">
        <v>58</v>
      </c>
      <c r="I1" s="3" t="s">
        <v>32</v>
      </c>
      <c r="J1" s="3" t="s">
        <v>59</v>
      </c>
    </row>
    <row r="2" spans="1:10" ht="27.6" customHeight="1" x14ac:dyDescent="0.3">
      <c r="A2" s="4" t="s">
        <v>60</v>
      </c>
      <c r="B2" s="4" t="s">
        <v>61</v>
      </c>
      <c r="C2" s="5" t="s">
        <v>62</v>
      </c>
      <c r="D2" s="4" t="s">
        <v>63</v>
      </c>
      <c r="E2" s="12"/>
      <c r="F2" s="12"/>
      <c r="G2" s="12"/>
      <c r="H2" s="12"/>
      <c r="I2" s="5" t="s">
        <v>64</v>
      </c>
      <c r="J2" s="13" t="str">
        <f t="shared" ref="J2:J37" si="0">IF(COUNTBLANK(E2:H2)&gt;0,"",IF(OR(F2&gt;1.5*E2+0.0001,G2&gt;1.75*E2+0.0001,H2&gt;2*E2+0.0001),"Pārbaudīt","OK"))</f>
        <v/>
      </c>
    </row>
    <row r="3" spans="1:10" ht="30.6" customHeight="1" x14ac:dyDescent="0.3">
      <c r="A3" s="4" t="s">
        <v>65</v>
      </c>
      <c r="B3" s="4" t="s">
        <v>61</v>
      </c>
      <c r="C3" s="5" t="s">
        <v>66</v>
      </c>
      <c r="D3" s="4" t="s">
        <v>63</v>
      </c>
      <c r="E3" s="12"/>
      <c r="F3" s="12"/>
      <c r="G3" s="12"/>
      <c r="H3" s="12"/>
      <c r="I3" s="5" t="s">
        <v>67</v>
      </c>
      <c r="J3" s="13" t="str">
        <f t="shared" si="0"/>
        <v/>
      </c>
    </row>
    <row r="4" spans="1:10" ht="31.2" customHeight="1" x14ac:dyDescent="0.3">
      <c r="A4" s="4" t="s">
        <v>68</v>
      </c>
      <c r="B4" s="4" t="s">
        <v>61</v>
      </c>
      <c r="C4" s="5" t="s">
        <v>69</v>
      </c>
      <c r="D4" s="4" t="s">
        <v>63</v>
      </c>
      <c r="E4" s="12"/>
      <c r="F4" s="12"/>
      <c r="G4" s="12"/>
      <c r="H4" s="12"/>
      <c r="I4" s="5" t="s">
        <v>70</v>
      </c>
      <c r="J4" s="13" t="str">
        <f t="shared" si="0"/>
        <v/>
      </c>
    </row>
    <row r="5" spans="1:10" ht="29.4" customHeight="1" x14ac:dyDescent="0.3">
      <c r="A5" s="4" t="s">
        <v>71</v>
      </c>
      <c r="B5" s="4" t="s">
        <v>61</v>
      </c>
      <c r="C5" s="5" t="s">
        <v>72</v>
      </c>
      <c r="D5" s="4" t="s">
        <v>63</v>
      </c>
      <c r="E5" s="12"/>
      <c r="F5" s="12"/>
      <c r="G5" s="12"/>
      <c r="H5" s="12"/>
      <c r="I5" s="5" t="s">
        <v>73</v>
      </c>
      <c r="J5" s="13" t="str">
        <f t="shared" si="0"/>
        <v/>
      </c>
    </row>
    <row r="6" spans="1:10" ht="15" customHeight="1" x14ac:dyDescent="0.3">
      <c r="A6" s="4" t="s">
        <v>74</v>
      </c>
      <c r="B6" s="4" t="s">
        <v>75</v>
      </c>
      <c r="C6" s="5" t="s">
        <v>76</v>
      </c>
      <c r="D6" s="4" t="s">
        <v>77</v>
      </c>
      <c r="E6" s="12"/>
      <c r="F6" s="12"/>
      <c r="G6" s="12"/>
      <c r="H6" s="12"/>
      <c r="I6" s="5"/>
      <c r="J6" s="13" t="str">
        <f t="shared" si="0"/>
        <v/>
      </c>
    </row>
    <row r="7" spans="1:10" ht="15" customHeight="1" x14ac:dyDescent="0.3">
      <c r="A7" s="4" t="s">
        <v>78</v>
      </c>
      <c r="B7" s="4" t="s">
        <v>75</v>
      </c>
      <c r="C7" s="5" t="s">
        <v>79</v>
      </c>
      <c r="D7" s="4" t="s">
        <v>77</v>
      </c>
      <c r="E7" s="12"/>
      <c r="F7" s="12"/>
      <c r="G7" s="12"/>
      <c r="H7" s="12"/>
      <c r="I7" s="5"/>
      <c r="J7" s="13" t="str">
        <f t="shared" si="0"/>
        <v/>
      </c>
    </row>
    <row r="8" spans="1:10" ht="15" customHeight="1" x14ac:dyDescent="0.3">
      <c r="A8" s="4" t="s">
        <v>80</v>
      </c>
      <c r="B8" s="4" t="s">
        <v>75</v>
      </c>
      <c r="C8" s="5" t="s">
        <v>81</v>
      </c>
      <c r="D8" s="4" t="s">
        <v>82</v>
      </c>
      <c r="E8" s="12"/>
      <c r="F8" s="12"/>
      <c r="G8" s="12"/>
      <c r="H8" s="12"/>
      <c r="I8" s="5"/>
      <c r="J8" s="13" t="str">
        <f t="shared" si="0"/>
        <v/>
      </c>
    </row>
    <row r="9" spans="1:10" ht="15" customHeight="1" x14ac:dyDescent="0.3">
      <c r="A9" s="4" t="s">
        <v>83</v>
      </c>
      <c r="B9" s="4" t="s">
        <v>84</v>
      </c>
      <c r="C9" s="5" t="s">
        <v>85</v>
      </c>
      <c r="D9" s="4" t="s">
        <v>82</v>
      </c>
      <c r="E9" s="12"/>
      <c r="F9" s="12"/>
      <c r="G9" s="12"/>
      <c r="H9" s="12"/>
      <c r="I9" s="5"/>
      <c r="J9" s="13" t="str">
        <f t="shared" si="0"/>
        <v/>
      </c>
    </row>
    <row r="10" spans="1:10" ht="15" customHeight="1" x14ac:dyDescent="0.3">
      <c r="A10" s="4" t="s">
        <v>86</v>
      </c>
      <c r="B10" s="4" t="s">
        <v>84</v>
      </c>
      <c r="C10" s="5" t="s">
        <v>87</v>
      </c>
      <c r="D10" s="4" t="s">
        <v>82</v>
      </c>
      <c r="E10" s="12"/>
      <c r="F10" s="12"/>
      <c r="G10" s="12"/>
      <c r="H10" s="12"/>
      <c r="I10" s="5"/>
      <c r="J10" s="13" t="str">
        <f t="shared" si="0"/>
        <v/>
      </c>
    </row>
    <row r="11" spans="1:10" ht="15" customHeight="1" x14ac:dyDescent="0.3">
      <c r="A11" s="4" t="s">
        <v>88</v>
      </c>
      <c r="B11" s="4" t="s">
        <v>84</v>
      </c>
      <c r="C11" s="5" t="s">
        <v>89</v>
      </c>
      <c r="D11" s="4" t="s">
        <v>82</v>
      </c>
      <c r="E11" s="12"/>
      <c r="F11" s="12"/>
      <c r="G11" s="12"/>
      <c r="H11" s="12"/>
      <c r="I11" s="5"/>
      <c r="J11" s="13" t="str">
        <f t="shared" si="0"/>
        <v/>
      </c>
    </row>
    <row r="12" spans="1:10" ht="15" customHeight="1" x14ac:dyDescent="0.3">
      <c r="A12" s="4" t="s">
        <v>90</v>
      </c>
      <c r="B12" s="4" t="s">
        <v>84</v>
      </c>
      <c r="C12" s="5" t="s">
        <v>91</v>
      </c>
      <c r="D12" s="4" t="s">
        <v>82</v>
      </c>
      <c r="E12" s="12"/>
      <c r="F12" s="12"/>
      <c r="G12" s="12"/>
      <c r="H12" s="12"/>
      <c r="I12" s="5"/>
      <c r="J12" s="13" t="str">
        <f t="shared" si="0"/>
        <v/>
      </c>
    </row>
    <row r="13" spans="1:10" ht="15" customHeight="1" x14ac:dyDescent="0.3">
      <c r="A13" s="4" t="s">
        <v>92</v>
      </c>
      <c r="B13" s="4" t="s">
        <v>84</v>
      </c>
      <c r="C13" s="5" t="s">
        <v>93</v>
      </c>
      <c r="D13" s="4" t="s">
        <v>82</v>
      </c>
      <c r="E13" s="12"/>
      <c r="F13" s="12"/>
      <c r="G13" s="12"/>
      <c r="H13" s="12"/>
      <c r="I13" s="5"/>
      <c r="J13" s="13" t="str">
        <f t="shared" si="0"/>
        <v/>
      </c>
    </row>
    <row r="14" spans="1:10" ht="15" customHeight="1" x14ac:dyDescent="0.3">
      <c r="A14" s="4" t="s">
        <v>94</v>
      </c>
      <c r="B14" s="4" t="s">
        <v>84</v>
      </c>
      <c r="C14" s="5" t="s">
        <v>95</v>
      </c>
      <c r="D14" s="4" t="s">
        <v>82</v>
      </c>
      <c r="E14" s="12"/>
      <c r="F14" s="12"/>
      <c r="G14" s="12"/>
      <c r="H14" s="12"/>
      <c r="I14" s="5"/>
      <c r="J14" s="13" t="str">
        <f t="shared" si="0"/>
        <v/>
      </c>
    </row>
    <row r="15" spans="1:10" ht="15" customHeight="1" x14ac:dyDescent="0.3">
      <c r="A15" s="4" t="s">
        <v>96</v>
      </c>
      <c r="B15" s="4" t="s">
        <v>84</v>
      </c>
      <c r="C15" s="5" t="s">
        <v>97</v>
      </c>
      <c r="D15" s="4" t="s">
        <v>82</v>
      </c>
      <c r="E15" s="12"/>
      <c r="F15" s="12"/>
      <c r="G15" s="12"/>
      <c r="H15" s="12"/>
      <c r="I15" s="5"/>
      <c r="J15" s="13" t="str">
        <f t="shared" si="0"/>
        <v/>
      </c>
    </row>
    <row r="16" spans="1:10" ht="15" customHeight="1" x14ac:dyDescent="0.3">
      <c r="A16" s="4" t="s">
        <v>98</v>
      </c>
      <c r="B16" s="4" t="s">
        <v>99</v>
      </c>
      <c r="C16" s="5" t="s">
        <v>100</v>
      </c>
      <c r="D16" s="4" t="s">
        <v>82</v>
      </c>
      <c r="E16" s="12"/>
      <c r="F16" s="12"/>
      <c r="G16" s="12"/>
      <c r="H16" s="12"/>
      <c r="I16" s="5"/>
      <c r="J16" s="13" t="str">
        <f t="shared" si="0"/>
        <v/>
      </c>
    </row>
    <row r="17" spans="1:10" ht="15" customHeight="1" x14ac:dyDescent="0.3">
      <c r="A17" s="4" t="s">
        <v>101</v>
      </c>
      <c r="B17" s="4" t="s">
        <v>99</v>
      </c>
      <c r="C17" s="5" t="s">
        <v>102</v>
      </c>
      <c r="D17" s="4" t="s">
        <v>82</v>
      </c>
      <c r="E17" s="12"/>
      <c r="F17" s="12"/>
      <c r="G17" s="12"/>
      <c r="H17" s="12"/>
      <c r="I17" s="5"/>
      <c r="J17" s="13" t="str">
        <f t="shared" si="0"/>
        <v/>
      </c>
    </row>
    <row r="18" spans="1:10" ht="15" customHeight="1" x14ac:dyDescent="0.3">
      <c r="A18" s="4" t="s">
        <v>103</v>
      </c>
      <c r="B18" s="4" t="s">
        <v>99</v>
      </c>
      <c r="C18" s="5" t="s">
        <v>104</v>
      </c>
      <c r="D18" s="4" t="s">
        <v>82</v>
      </c>
      <c r="E18" s="12"/>
      <c r="F18" s="12"/>
      <c r="G18" s="12"/>
      <c r="H18" s="12"/>
      <c r="I18" s="5"/>
      <c r="J18" s="13" t="str">
        <f t="shared" si="0"/>
        <v/>
      </c>
    </row>
    <row r="19" spans="1:10" ht="15" customHeight="1" x14ac:dyDescent="0.3">
      <c r="A19" s="4" t="s">
        <v>105</v>
      </c>
      <c r="B19" s="4" t="s">
        <v>99</v>
      </c>
      <c r="C19" s="5" t="s">
        <v>106</v>
      </c>
      <c r="D19" s="4" t="s">
        <v>82</v>
      </c>
      <c r="E19" s="12"/>
      <c r="F19" s="12"/>
      <c r="G19" s="12"/>
      <c r="H19" s="12"/>
      <c r="I19" s="5"/>
      <c r="J19" s="13" t="str">
        <f t="shared" si="0"/>
        <v/>
      </c>
    </row>
    <row r="20" spans="1:10" ht="15" customHeight="1" x14ac:dyDescent="0.3">
      <c r="A20" s="4" t="s">
        <v>107</v>
      </c>
      <c r="B20" s="4" t="s">
        <v>99</v>
      </c>
      <c r="C20" s="5" t="s">
        <v>108</v>
      </c>
      <c r="D20" s="4" t="s">
        <v>82</v>
      </c>
      <c r="E20" s="12"/>
      <c r="F20" s="12"/>
      <c r="G20" s="12"/>
      <c r="H20" s="12"/>
      <c r="I20" s="5"/>
      <c r="J20" s="13" t="str">
        <f t="shared" si="0"/>
        <v/>
      </c>
    </row>
    <row r="21" spans="1:10" ht="15" customHeight="1" x14ac:dyDescent="0.3">
      <c r="A21" s="4" t="s">
        <v>109</v>
      </c>
      <c r="B21" s="4" t="s">
        <v>110</v>
      </c>
      <c r="C21" s="5" t="s">
        <v>111</v>
      </c>
      <c r="D21" s="4" t="s">
        <v>112</v>
      </c>
      <c r="E21" s="12"/>
      <c r="F21" s="12"/>
      <c r="G21" s="12"/>
      <c r="H21" s="12"/>
      <c r="I21" s="5"/>
      <c r="J21" s="13" t="str">
        <f t="shared" si="0"/>
        <v/>
      </c>
    </row>
    <row r="22" spans="1:10" ht="15" customHeight="1" x14ac:dyDescent="0.3">
      <c r="A22" s="4" t="s">
        <v>113</v>
      </c>
      <c r="B22" s="4" t="s">
        <v>110</v>
      </c>
      <c r="C22" s="5" t="s">
        <v>114</v>
      </c>
      <c r="D22" s="4" t="s">
        <v>82</v>
      </c>
      <c r="E22" s="12"/>
      <c r="F22" s="12"/>
      <c r="G22" s="12"/>
      <c r="H22" s="12"/>
      <c r="I22" s="5"/>
      <c r="J22" s="13" t="str">
        <f t="shared" si="0"/>
        <v/>
      </c>
    </row>
    <row r="23" spans="1:10" ht="15" customHeight="1" x14ac:dyDescent="0.3">
      <c r="A23" s="4" t="s">
        <v>115</v>
      </c>
      <c r="B23" s="4" t="s">
        <v>110</v>
      </c>
      <c r="C23" s="5" t="s">
        <v>116</v>
      </c>
      <c r="D23" s="4" t="s">
        <v>82</v>
      </c>
      <c r="E23" s="12"/>
      <c r="F23" s="12"/>
      <c r="G23" s="12"/>
      <c r="H23" s="12"/>
      <c r="I23" s="5"/>
      <c r="J23" s="13" t="str">
        <f t="shared" si="0"/>
        <v/>
      </c>
    </row>
    <row r="24" spans="1:10" ht="28.2" customHeight="1" x14ac:dyDescent="0.3">
      <c r="A24" s="4" t="s">
        <v>117</v>
      </c>
      <c r="B24" s="4" t="s">
        <v>110</v>
      </c>
      <c r="C24" s="5" t="s">
        <v>118</v>
      </c>
      <c r="D24" s="4" t="s">
        <v>119</v>
      </c>
      <c r="E24" s="12"/>
      <c r="F24" s="12"/>
      <c r="G24" s="12"/>
      <c r="H24" s="12"/>
      <c r="I24" s="5" t="s">
        <v>120</v>
      </c>
      <c r="J24" s="13" t="str">
        <f t="shared" si="0"/>
        <v/>
      </c>
    </row>
    <row r="25" spans="1:10" ht="23.25" customHeight="1" x14ac:dyDescent="0.3">
      <c r="A25" s="4" t="s">
        <v>121</v>
      </c>
      <c r="B25" s="4" t="s">
        <v>110</v>
      </c>
      <c r="C25" s="5" t="s">
        <v>122</v>
      </c>
      <c r="D25" s="4" t="s">
        <v>119</v>
      </c>
      <c r="E25" s="12"/>
      <c r="F25" s="12"/>
      <c r="G25" s="12"/>
      <c r="H25" s="12"/>
      <c r="I25" s="5"/>
      <c r="J25" s="13" t="str">
        <f t="shared" si="0"/>
        <v/>
      </c>
    </row>
    <row r="26" spans="1:10" ht="23.25" customHeight="1" x14ac:dyDescent="0.3">
      <c r="A26" s="4" t="s">
        <v>123</v>
      </c>
      <c r="B26" s="4" t="s">
        <v>124</v>
      </c>
      <c r="C26" s="5" t="s">
        <v>125</v>
      </c>
      <c r="D26" s="4" t="s">
        <v>63</v>
      </c>
      <c r="E26" s="12"/>
      <c r="F26" s="12"/>
      <c r="G26" s="12"/>
      <c r="H26" s="12"/>
      <c r="I26" s="5"/>
      <c r="J26" s="13" t="str">
        <f t="shared" si="0"/>
        <v/>
      </c>
    </row>
    <row r="27" spans="1:10" ht="15" customHeight="1" x14ac:dyDescent="0.3">
      <c r="A27" s="4" t="s">
        <v>126</v>
      </c>
      <c r="B27" s="4" t="s">
        <v>124</v>
      </c>
      <c r="C27" s="5" t="s">
        <v>127</v>
      </c>
      <c r="D27" s="4" t="s">
        <v>128</v>
      </c>
      <c r="E27" s="12"/>
      <c r="F27" s="12"/>
      <c r="G27" s="12"/>
      <c r="H27" s="12"/>
      <c r="I27" s="5"/>
      <c r="J27" s="13" t="str">
        <f t="shared" si="0"/>
        <v/>
      </c>
    </row>
    <row r="28" spans="1:10" ht="15" customHeight="1" x14ac:dyDescent="0.3">
      <c r="A28" s="4" t="s">
        <v>129</v>
      </c>
      <c r="B28" s="4" t="s">
        <v>124</v>
      </c>
      <c r="C28" s="5" t="s">
        <v>130</v>
      </c>
      <c r="D28" s="4" t="s">
        <v>131</v>
      </c>
      <c r="E28" s="12"/>
      <c r="F28" s="12"/>
      <c r="G28" s="12"/>
      <c r="H28" s="12"/>
      <c r="I28" s="5"/>
      <c r="J28" s="13" t="str">
        <f t="shared" si="0"/>
        <v/>
      </c>
    </row>
    <row r="29" spans="1:10" ht="15" customHeight="1" x14ac:dyDescent="0.3">
      <c r="A29" s="4" t="s">
        <v>132</v>
      </c>
      <c r="B29" s="4" t="s">
        <v>124</v>
      </c>
      <c r="C29" s="5" t="s">
        <v>133</v>
      </c>
      <c r="D29" s="4" t="s">
        <v>82</v>
      </c>
      <c r="E29" s="12"/>
      <c r="F29" s="12"/>
      <c r="G29" s="12"/>
      <c r="H29" s="12"/>
      <c r="I29" s="5"/>
      <c r="J29" s="13" t="str">
        <f t="shared" si="0"/>
        <v/>
      </c>
    </row>
    <row r="30" spans="1:10" ht="15" customHeight="1" x14ac:dyDescent="0.3">
      <c r="A30" s="4" t="s">
        <v>134</v>
      </c>
      <c r="B30" s="4" t="s">
        <v>84</v>
      </c>
      <c r="C30" s="5" t="s">
        <v>135</v>
      </c>
      <c r="D30" s="4" t="s">
        <v>82</v>
      </c>
      <c r="E30" s="12"/>
      <c r="F30" s="12"/>
      <c r="G30" s="12"/>
      <c r="H30" s="12"/>
      <c r="I30" s="5"/>
      <c r="J30" s="13" t="str">
        <f t="shared" si="0"/>
        <v/>
      </c>
    </row>
    <row r="31" spans="1:10" ht="15" customHeight="1" x14ac:dyDescent="0.3">
      <c r="A31" s="4" t="s">
        <v>136</v>
      </c>
      <c r="B31" s="4" t="s">
        <v>84</v>
      </c>
      <c r="C31" s="5" t="s">
        <v>137</v>
      </c>
      <c r="D31" s="4" t="s">
        <v>82</v>
      </c>
      <c r="E31" s="12"/>
      <c r="F31" s="12"/>
      <c r="G31" s="12"/>
      <c r="H31" s="12"/>
      <c r="I31" s="5"/>
      <c r="J31" s="13" t="str">
        <f t="shared" si="0"/>
        <v/>
      </c>
    </row>
    <row r="32" spans="1:10" ht="15" customHeight="1" x14ac:dyDescent="0.3">
      <c r="A32" s="4" t="s">
        <v>138</v>
      </c>
      <c r="B32" s="4" t="s">
        <v>84</v>
      </c>
      <c r="C32" s="5" t="s">
        <v>139</v>
      </c>
      <c r="D32" s="4" t="s">
        <v>82</v>
      </c>
      <c r="E32" s="12"/>
      <c r="F32" s="12"/>
      <c r="G32" s="12"/>
      <c r="H32" s="12"/>
      <c r="I32" s="5"/>
      <c r="J32" s="13" t="str">
        <f t="shared" si="0"/>
        <v/>
      </c>
    </row>
    <row r="33" spans="1:10" ht="15" customHeight="1" x14ac:dyDescent="0.3">
      <c r="A33" s="4" t="s">
        <v>140</v>
      </c>
      <c r="B33" s="4" t="s">
        <v>84</v>
      </c>
      <c r="C33" s="5" t="s">
        <v>141</v>
      </c>
      <c r="D33" s="4" t="s">
        <v>82</v>
      </c>
      <c r="E33" s="12"/>
      <c r="F33" s="12"/>
      <c r="G33" s="12"/>
      <c r="H33" s="12"/>
      <c r="I33" s="5"/>
      <c r="J33" s="13" t="str">
        <f t="shared" si="0"/>
        <v/>
      </c>
    </row>
    <row r="34" spans="1:10" ht="15" customHeight="1" x14ac:dyDescent="0.3">
      <c r="A34" s="4" t="s">
        <v>142</v>
      </c>
      <c r="B34" s="4" t="s">
        <v>143</v>
      </c>
      <c r="C34" s="5" t="s">
        <v>144</v>
      </c>
      <c r="D34" s="4" t="s">
        <v>82</v>
      </c>
      <c r="E34" s="12"/>
      <c r="F34" s="12"/>
      <c r="G34" s="12"/>
      <c r="H34" s="12"/>
      <c r="I34" s="5"/>
      <c r="J34" s="13" t="str">
        <f t="shared" si="0"/>
        <v/>
      </c>
    </row>
    <row r="35" spans="1:10" ht="15" customHeight="1" x14ac:dyDescent="0.3">
      <c r="A35" s="4" t="s">
        <v>145</v>
      </c>
      <c r="B35" s="4" t="s">
        <v>143</v>
      </c>
      <c r="C35" s="5" t="s">
        <v>146</v>
      </c>
      <c r="D35" s="4" t="s">
        <v>82</v>
      </c>
      <c r="E35" s="12"/>
      <c r="F35" s="12"/>
      <c r="G35" s="12"/>
      <c r="H35" s="12"/>
      <c r="I35" s="5"/>
      <c r="J35" s="13" t="str">
        <f t="shared" si="0"/>
        <v/>
      </c>
    </row>
    <row r="36" spans="1:10" ht="30" customHeight="1" x14ac:dyDescent="0.3">
      <c r="A36" s="4" t="s">
        <v>147</v>
      </c>
      <c r="B36" s="4" t="s">
        <v>143</v>
      </c>
      <c r="C36" s="5" t="s">
        <v>148</v>
      </c>
      <c r="D36" s="4" t="s">
        <v>82</v>
      </c>
      <c r="E36" s="12"/>
      <c r="F36" s="12"/>
      <c r="G36" s="12"/>
      <c r="H36" s="12"/>
      <c r="I36" s="5"/>
      <c r="J36" s="13" t="str">
        <f t="shared" si="0"/>
        <v/>
      </c>
    </row>
    <row r="37" spans="1:10" ht="15" customHeight="1" x14ac:dyDescent="0.3">
      <c r="A37" s="4" t="s">
        <v>149</v>
      </c>
      <c r="B37" s="4" t="s">
        <v>143</v>
      </c>
      <c r="C37" s="5" t="s">
        <v>150</v>
      </c>
      <c r="D37" s="4" t="s">
        <v>63</v>
      </c>
      <c r="E37" s="12"/>
      <c r="F37" s="12"/>
      <c r="G37" s="12"/>
      <c r="H37" s="12"/>
      <c r="I37" s="5"/>
      <c r="J37" s="13" t="str">
        <f t="shared" si="0"/>
        <v/>
      </c>
    </row>
  </sheetData>
  <pageMargins left="0.7" right="0.7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69"/>
  <sheetViews>
    <sheetView workbookViewId="0"/>
  </sheetViews>
  <sheetFormatPr defaultColWidth="8.6640625" defaultRowHeight="14.4" x14ac:dyDescent="0.3"/>
  <cols>
    <col min="1" max="1" width="7" customWidth="1"/>
    <col min="2" max="2" width="22" customWidth="1"/>
    <col min="3" max="3" width="62" customWidth="1"/>
    <col min="4" max="4" width="10" customWidth="1"/>
    <col min="5" max="5" width="14" customWidth="1"/>
    <col min="6" max="6" width="20" customWidth="1"/>
    <col min="7" max="7" width="30" customWidth="1"/>
  </cols>
  <sheetData>
    <row r="1" spans="1:8" ht="23.25" customHeight="1" x14ac:dyDescent="0.3">
      <c r="A1" s="3" t="s">
        <v>26</v>
      </c>
      <c r="B1" s="3" t="s">
        <v>52</v>
      </c>
      <c r="C1" s="3" t="s">
        <v>151</v>
      </c>
      <c r="D1" s="3" t="s">
        <v>54</v>
      </c>
      <c r="E1" s="3" t="s">
        <v>152</v>
      </c>
      <c r="F1" s="3" t="s">
        <v>153</v>
      </c>
      <c r="G1" s="3" t="s">
        <v>32</v>
      </c>
      <c r="H1" t="s">
        <v>968</v>
      </c>
    </row>
    <row r="2" spans="1:8" ht="15" customHeight="1" x14ac:dyDescent="0.3">
      <c r="A2" s="4" t="s">
        <v>154</v>
      </c>
      <c r="B2" s="4" t="s">
        <v>155</v>
      </c>
      <c r="C2" s="5" t="s">
        <v>156</v>
      </c>
      <c r="D2" s="4" t="s">
        <v>157</v>
      </c>
      <c r="E2" s="12"/>
      <c r="F2" s="4" t="s">
        <v>158</v>
      </c>
      <c r="G2" s="4"/>
      <c r="H2">
        <f t="shared" ref="H2:H65" si="0">IF(F2="Obligāta",IF(E2="",1,0),0)</f>
        <v>0</v>
      </c>
    </row>
    <row r="3" spans="1:8" ht="15" customHeight="1" x14ac:dyDescent="0.3">
      <c r="A3" s="4" t="s">
        <v>159</v>
      </c>
      <c r="B3" s="4" t="s">
        <v>155</v>
      </c>
      <c r="C3" s="5" t="s">
        <v>160</v>
      </c>
      <c r="D3" s="4" t="s">
        <v>157</v>
      </c>
      <c r="E3" s="12"/>
      <c r="F3" s="4" t="s">
        <v>158</v>
      </c>
      <c r="G3" s="4"/>
      <c r="H3">
        <f t="shared" si="0"/>
        <v>0</v>
      </c>
    </row>
    <row r="4" spans="1:8" ht="15" customHeight="1" x14ac:dyDescent="0.3">
      <c r="A4" s="4" t="s">
        <v>161</v>
      </c>
      <c r="B4" s="4" t="s">
        <v>155</v>
      </c>
      <c r="C4" s="5" t="s">
        <v>162</v>
      </c>
      <c r="D4" s="4" t="s">
        <v>157</v>
      </c>
      <c r="E4" s="12"/>
      <c r="F4" s="4" t="s">
        <v>158</v>
      </c>
      <c r="G4" s="4"/>
      <c r="H4">
        <f t="shared" si="0"/>
        <v>0</v>
      </c>
    </row>
    <row r="5" spans="1:8" ht="15" customHeight="1" x14ac:dyDescent="0.3">
      <c r="A5" s="4" t="s">
        <v>163</v>
      </c>
      <c r="B5" s="4" t="s">
        <v>155</v>
      </c>
      <c r="C5" s="5" t="s">
        <v>164</v>
      </c>
      <c r="D5" s="4" t="s">
        <v>157</v>
      </c>
      <c r="E5" s="12"/>
      <c r="F5" s="4" t="s">
        <v>158</v>
      </c>
      <c r="G5" s="4"/>
      <c r="H5">
        <f t="shared" si="0"/>
        <v>0</v>
      </c>
    </row>
    <row r="6" spans="1:8" ht="15" customHeight="1" x14ac:dyDescent="0.3">
      <c r="A6" s="4" t="s">
        <v>165</v>
      </c>
      <c r="B6" s="4" t="s">
        <v>155</v>
      </c>
      <c r="C6" s="5" t="s">
        <v>166</v>
      </c>
      <c r="D6" s="4" t="s">
        <v>157</v>
      </c>
      <c r="E6" s="12"/>
      <c r="F6" s="4" t="s">
        <v>158</v>
      </c>
      <c r="G6" s="4"/>
      <c r="H6">
        <f t="shared" si="0"/>
        <v>0</v>
      </c>
    </row>
    <row r="7" spans="1:8" ht="15" customHeight="1" x14ac:dyDescent="0.3">
      <c r="A7" s="4" t="s">
        <v>167</v>
      </c>
      <c r="B7" s="4" t="s">
        <v>155</v>
      </c>
      <c r="C7" s="5" t="s">
        <v>168</v>
      </c>
      <c r="D7" s="4" t="s">
        <v>157</v>
      </c>
      <c r="E7" s="12"/>
      <c r="F7" s="4" t="s">
        <v>158</v>
      </c>
      <c r="G7" s="4"/>
      <c r="H7">
        <f t="shared" si="0"/>
        <v>0</v>
      </c>
    </row>
    <row r="8" spans="1:8" ht="15" customHeight="1" x14ac:dyDescent="0.3">
      <c r="A8" s="4" t="s">
        <v>169</v>
      </c>
      <c r="B8" s="4" t="s">
        <v>155</v>
      </c>
      <c r="C8" s="5" t="s">
        <v>170</v>
      </c>
      <c r="D8" s="4" t="s">
        <v>157</v>
      </c>
      <c r="E8" s="12"/>
      <c r="F8" s="4" t="s">
        <v>158</v>
      </c>
      <c r="G8" s="4"/>
      <c r="H8">
        <f t="shared" si="0"/>
        <v>0</v>
      </c>
    </row>
    <row r="9" spans="1:8" ht="15" customHeight="1" x14ac:dyDescent="0.3">
      <c r="A9" s="4" t="s">
        <v>171</v>
      </c>
      <c r="B9" s="4" t="s">
        <v>155</v>
      </c>
      <c r="C9" s="5" t="s">
        <v>172</v>
      </c>
      <c r="D9" s="4" t="s">
        <v>157</v>
      </c>
      <c r="E9" s="12"/>
      <c r="F9" s="4" t="s">
        <v>158</v>
      </c>
      <c r="G9" s="4"/>
      <c r="H9">
        <f t="shared" si="0"/>
        <v>0</v>
      </c>
    </row>
    <row r="10" spans="1:8" ht="15" customHeight="1" x14ac:dyDescent="0.3">
      <c r="A10" s="4" t="s">
        <v>173</v>
      </c>
      <c r="B10" s="4" t="s">
        <v>155</v>
      </c>
      <c r="C10" s="5" t="s">
        <v>174</v>
      </c>
      <c r="D10" s="4" t="s">
        <v>157</v>
      </c>
      <c r="E10" s="12"/>
      <c r="F10" s="4" t="s">
        <v>158</v>
      </c>
      <c r="G10" s="4"/>
      <c r="H10">
        <f t="shared" si="0"/>
        <v>0</v>
      </c>
    </row>
    <row r="11" spans="1:8" ht="15" customHeight="1" x14ac:dyDescent="0.3">
      <c r="A11" s="4" t="s">
        <v>175</v>
      </c>
      <c r="B11" s="4" t="s">
        <v>155</v>
      </c>
      <c r="C11" s="5" t="s">
        <v>176</v>
      </c>
      <c r="D11" s="4" t="s">
        <v>157</v>
      </c>
      <c r="E11" s="12"/>
      <c r="F11" s="4" t="s">
        <v>158</v>
      </c>
      <c r="G11" s="4"/>
      <c r="H11">
        <f t="shared" si="0"/>
        <v>0</v>
      </c>
    </row>
    <row r="12" spans="1:8" ht="15" customHeight="1" x14ac:dyDescent="0.3">
      <c r="A12" s="4" t="s">
        <v>177</v>
      </c>
      <c r="B12" s="4" t="s">
        <v>155</v>
      </c>
      <c r="C12" s="5" t="s">
        <v>178</v>
      </c>
      <c r="D12" s="4" t="s">
        <v>157</v>
      </c>
      <c r="E12" s="12"/>
      <c r="F12" s="4" t="s">
        <v>158</v>
      </c>
      <c r="G12" s="4"/>
      <c r="H12">
        <f t="shared" si="0"/>
        <v>0</v>
      </c>
    </row>
    <row r="13" spans="1:8" ht="15" customHeight="1" x14ac:dyDescent="0.3">
      <c r="A13" s="4" t="s">
        <v>179</v>
      </c>
      <c r="B13" s="4" t="s">
        <v>155</v>
      </c>
      <c r="C13" s="5" t="s">
        <v>180</v>
      </c>
      <c r="D13" s="4" t="s">
        <v>157</v>
      </c>
      <c r="E13" s="12"/>
      <c r="F13" s="4" t="s">
        <v>219</v>
      </c>
      <c r="G13" s="4"/>
      <c r="H13">
        <f t="shared" si="0"/>
        <v>1</v>
      </c>
    </row>
    <row r="14" spans="1:8" ht="15" customHeight="1" x14ac:dyDescent="0.3">
      <c r="A14" s="4" t="s">
        <v>181</v>
      </c>
      <c r="B14" s="4" t="s">
        <v>155</v>
      </c>
      <c r="C14" s="5" t="s">
        <v>182</v>
      </c>
      <c r="D14" s="4" t="s">
        <v>157</v>
      </c>
      <c r="E14" s="12"/>
      <c r="F14" s="4" t="s">
        <v>158</v>
      </c>
      <c r="G14" s="4"/>
      <c r="H14">
        <f t="shared" si="0"/>
        <v>0</v>
      </c>
    </row>
    <row r="15" spans="1:8" ht="15" customHeight="1" x14ac:dyDescent="0.3">
      <c r="A15" s="4" t="s">
        <v>183</v>
      </c>
      <c r="B15" s="4" t="s">
        <v>155</v>
      </c>
      <c r="C15" s="5" t="s">
        <v>184</v>
      </c>
      <c r="D15" s="4" t="s">
        <v>157</v>
      </c>
      <c r="E15" s="12"/>
      <c r="F15" s="4" t="s">
        <v>158</v>
      </c>
      <c r="G15" s="4"/>
      <c r="H15">
        <f t="shared" si="0"/>
        <v>0</v>
      </c>
    </row>
    <row r="16" spans="1:8" ht="15" customHeight="1" x14ac:dyDescent="0.3">
      <c r="A16" s="4" t="s">
        <v>185</v>
      </c>
      <c r="B16" s="4" t="s">
        <v>155</v>
      </c>
      <c r="C16" s="5" t="s">
        <v>186</v>
      </c>
      <c r="D16" s="4" t="s">
        <v>157</v>
      </c>
      <c r="E16" s="12"/>
      <c r="F16" s="4" t="s">
        <v>158</v>
      </c>
      <c r="G16" s="4"/>
      <c r="H16">
        <f t="shared" si="0"/>
        <v>0</v>
      </c>
    </row>
    <row r="17" spans="1:8" ht="15" customHeight="1" x14ac:dyDescent="0.3">
      <c r="A17" s="4" t="s">
        <v>187</v>
      </c>
      <c r="B17" s="4" t="s">
        <v>155</v>
      </c>
      <c r="C17" s="5" t="s">
        <v>188</v>
      </c>
      <c r="D17" s="4" t="s">
        <v>157</v>
      </c>
      <c r="E17" s="12"/>
      <c r="F17" s="4" t="s">
        <v>158</v>
      </c>
      <c r="G17" s="4"/>
      <c r="H17">
        <f t="shared" si="0"/>
        <v>0</v>
      </c>
    </row>
    <row r="18" spans="1:8" ht="15" customHeight="1" x14ac:dyDescent="0.3">
      <c r="A18" s="4" t="s">
        <v>189</v>
      </c>
      <c r="B18" s="4" t="s">
        <v>155</v>
      </c>
      <c r="C18" s="5" t="s">
        <v>190</v>
      </c>
      <c r="D18" s="4" t="s">
        <v>157</v>
      </c>
      <c r="E18" s="12"/>
      <c r="F18" s="4" t="s">
        <v>158</v>
      </c>
      <c r="G18" s="4"/>
      <c r="H18">
        <f t="shared" si="0"/>
        <v>0</v>
      </c>
    </row>
    <row r="19" spans="1:8" ht="15" customHeight="1" x14ac:dyDescent="0.3">
      <c r="A19" s="4" t="s">
        <v>191</v>
      </c>
      <c r="B19" s="4" t="s">
        <v>155</v>
      </c>
      <c r="C19" s="5" t="s">
        <v>192</v>
      </c>
      <c r="D19" s="4" t="s">
        <v>157</v>
      </c>
      <c r="E19" s="12"/>
      <c r="F19" s="4" t="s">
        <v>158</v>
      </c>
      <c r="G19" s="4"/>
      <c r="H19">
        <f t="shared" si="0"/>
        <v>0</v>
      </c>
    </row>
    <row r="20" spans="1:8" ht="15" customHeight="1" x14ac:dyDescent="0.3">
      <c r="A20" s="4" t="s">
        <v>193</v>
      </c>
      <c r="B20" s="4" t="s">
        <v>155</v>
      </c>
      <c r="C20" s="5" t="s">
        <v>194</v>
      </c>
      <c r="D20" s="4" t="s">
        <v>157</v>
      </c>
      <c r="E20" s="12"/>
      <c r="F20" s="4" t="s">
        <v>158</v>
      </c>
      <c r="G20" s="4"/>
      <c r="H20">
        <f t="shared" si="0"/>
        <v>0</v>
      </c>
    </row>
    <row r="21" spans="1:8" ht="15" customHeight="1" x14ac:dyDescent="0.3">
      <c r="A21" s="4" t="s">
        <v>195</v>
      </c>
      <c r="B21" s="4" t="s">
        <v>196</v>
      </c>
      <c r="C21" s="5" t="s">
        <v>197</v>
      </c>
      <c r="D21" s="4" t="s">
        <v>157</v>
      </c>
      <c r="E21" s="12"/>
      <c r="F21" s="4" t="s">
        <v>158</v>
      </c>
      <c r="G21" s="4"/>
      <c r="H21">
        <f t="shared" si="0"/>
        <v>0</v>
      </c>
    </row>
    <row r="22" spans="1:8" ht="15" customHeight="1" x14ac:dyDescent="0.3">
      <c r="A22" s="4" t="s">
        <v>198</v>
      </c>
      <c r="B22" s="4" t="s">
        <v>196</v>
      </c>
      <c r="C22" s="5" t="s">
        <v>199</v>
      </c>
      <c r="D22" s="4" t="s">
        <v>157</v>
      </c>
      <c r="E22" s="12"/>
      <c r="F22" s="4" t="s">
        <v>158</v>
      </c>
      <c r="G22" s="4"/>
      <c r="H22">
        <f t="shared" si="0"/>
        <v>0</v>
      </c>
    </row>
    <row r="23" spans="1:8" ht="15" customHeight="1" x14ac:dyDescent="0.3">
      <c r="A23" s="4" t="s">
        <v>200</v>
      </c>
      <c r="B23" s="4" t="s">
        <v>196</v>
      </c>
      <c r="C23" s="5" t="s">
        <v>201</v>
      </c>
      <c r="D23" s="4" t="s">
        <v>157</v>
      </c>
      <c r="E23" s="12"/>
      <c r="F23" s="4" t="s">
        <v>158</v>
      </c>
      <c r="G23" s="4"/>
      <c r="H23">
        <f t="shared" si="0"/>
        <v>0</v>
      </c>
    </row>
    <row r="24" spans="1:8" ht="15" customHeight="1" x14ac:dyDescent="0.3">
      <c r="A24" s="4" t="s">
        <v>202</v>
      </c>
      <c r="B24" s="4" t="s">
        <v>196</v>
      </c>
      <c r="C24" s="5" t="s">
        <v>203</v>
      </c>
      <c r="D24" s="4" t="s">
        <v>157</v>
      </c>
      <c r="E24" s="12"/>
      <c r="F24" s="4" t="s">
        <v>158</v>
      </c>
      <c r="G24" s="4"/>
      <c r="H24">
        <f t="shared" si="0"/>
        <v>0</v>
      </c>
    </row>
    <row r="25" spans="1:8" ht="15" customHeight="1" x14ac:dyDescent="0.3">
      <c r="A25" s="4" t="s">
        <v>204</v>
      </c>
      <c r="B25" s="4" t="s">
        <v>196</v>
      </c>
      <c r="C25" s="5" t="s">
        <v>205</v>
      </c>
      <c r="D25" s="4" t="s">
        <v>157</v>
      </c>
      <c r="E25" s="12"/>
      <c r="F25" s="4" t="s">
        <v>158</v>
      </c>
      <c r="G25" s="4"/>
      <c r="H25">
        <f t="shared" si="0"/>
        <v>0</v>
      </c>
    </row>
    <row r="26" spans="1:8" ht="15" customHeight="1" x14ac:dyDescent="0.3">
      <c r="A26" s="4" t="s">
        <v>206</v>
      </c>
      <c r="B26" s="4" t="s">
        <v>196</v>
      </c>
      <c r="C26" s="5" t="s">
        <v>207</v>
      </c>
      <c r="D26" s="4" t="s">
        <v>157</v>
      </c>
      <c r="E26" s="12"/>
      <c r="F26" s="4" t="s">
        <v>158</v>
      </c>
      <c r="G26" s="4"/>
      <c r="H26">
        <f t="shared" si="0"/>
        <v>0</v>
      </c>
    </row>
    <row r="27" spans="1:8" ht="15" customHeight="1" x14ac:dyDescent="0.3">
      <c r="A27" s="4" t="s">
        <v>208</v>
      </c>
      <c r="B27" s="4" t="s">
        <v>196</v>
      </c>
      <c r="C27" s="5" t="s">
        <v>209</v>
      </c>
      <c r="D27" s="4" t="s">
        <v>157</v>
      </c>
      <c r="E27" s="12"/>
      <c r="F27" s="4" t="s">
        <v>158</v>
      </c>
      <c r="G27" s="4"/>
      <c r="H27">
        <f t="shared" si="0"/>
        <v>0</v>
      </c>
    </row>
    <row r="28" spans="1:8" ht="15" customHeight="1" x14ac:dyDescent="0.3">
      <c r="A28" s="4" t="s">
        <v>210</v>
      </c>
      <c r="B28" s="4" t="s">
        <v>196</v>
      </c>
      <c r="C28" s="5" t="s">
        <v>211</v>
      </c>
      <c r="D28" s="4" t="s">
        <v>157</v>
      </c>
      <c r="E28" s="12"/>
      <c r="F28" s="4" t="s">
        <v>158</v>
      </c>
      <c r="G28" s="4"/>
      <c r="H28">
        <f t="shared" si="0"/>
        <v>0</v>
      </c>
    </row>
    <row r="29" spans="1:8" ht="15" customHeight="1" x14ac:dyDescent="0.3">
      <c r="A29" s="4" t="s">
        <v>212</v>
      </c>
      <c r="B29" s="4" t="s">
        <v>196</v>
      </c>
      <c r="C29" s="5" t="s">
        <v>213</v>
      </c>
      <c r="D29" s="4" t="s">
        <v>157</v>
      </c>
      <c r="E29" s="12"/>
      <c r="F29" s="4" t="s">
        <v>158</v>
      </c>
      <c r="G29" s="4"/>
      <c r="H29">
        <f t="shared" si="0"/>
        <v>0</v>
      </c>
    </row>
    <row r="30" spans="1:8" ht="15" customHeight="1" x14ac:dyDescent="0.3">
      <c r="A30" s="4" t="s">
        <v>214</v>
      </c>
      <c r="B30" s="4" t="s">
        <v>196</v>
      </c>
      <c r="C30" s="5" t="s">
        <v>215</v>
      </c>
      <c r="D30" s="4" t="s">
        <v>157</v>
      </c>
      <c r="E30" s="12"/>
      <c r="F30" s="4" t="s">
        <v>158</v>
      </c>
      <c r="G30" s="4"/>
      <c r="H30">
        <f t="shared" si="0"/>
        <v>0</v>
      </c>
    </row>
    <row r="31" spans="1:8" ht="15" customHeight="1" x14ac:dyDescent="0.3">
      <c r="A31" s="4" t="s">
        <v>216</v>
      </c>
      <c r="B31" s="4" t="s">
        <v>217</v>
      </c>
      <c r="C31" s="5" t="s">
        <v>218</v>
      </c>
      <c r="D31" s="4" t="s">
        <v>157</v>
      </c>
      <c r="E31" s="12"/>
      <c r="F31" s="14" t="s">
        <v>219</v>
      </c>
      <c r="G31" s="4"/>
      <c r="H31">
        <f t="shared" si="0"/>
        <v>1</v>
      </c>
    </row>
    <row r="32" spans="1:8" ht="15" customHeight="1" x14ac:dyDescent="0.3">
      <c r="A32" s="4" t="s">
        <v>220</v>
      </c>
      <c r="B32" s="4" t="s">
        <v>217</v>
      </c>
      <c r="C32" s="5" t="s">
        <v>221</v>
      </c>
      <c r="D32" s="4" t="s">
        <v>157</v>
      </c>
      <c r="E32" s="12"/>
      <c r="F32" s="14" t="s">
        <v>219</v>
      </c>
      <c r="G32" s="4"/>
      <c r="H32">
        <f t="shared" si="0"/>
        <v>1</v>
      </c>
    </row>
    <row r="33" spans="1:8" ht="15" customHeight="1" x14ac:dyDescent="0.3">
      <c r="A33" s="4" t="s">
        <v>222</v>
      </c>
      <c r="B33" s="4" t="s">
        <v>217</v>
      </c>
      <c r="C33" s="5" t="s">
        <v>223</v>
      </c>
      <c r="D33" s="4" t="s">
        <v>157</v>
      </c>
      <c r="E33" s="12"/>
      <c r="F33" s="14" t="s">
        <v>219</v>
      </c>
      <c r="G33" s="4"/>
      <c r="H33">
        <f t="shared" si="0"/>
        <v>1</v>
      </c>
    </row>
    <row r="34" spans="1:8" ht="15" customHeight="1" x14ac:dyDescent="0.3">
      <c r="A34" s="4" t="s">
        <v>224</v>
      </c>
      <c r="B34" s="4" t="s">
        <v>217</v>
      </c>
      <c r="C34" s="5" t="s">
        <v>225</v>
      </c>
      <c r="D34" s="4" t="s">
        <v>157</v>
      </c>
      <c r="E34" s="12"/>
      <c r="F34" s="14" t="s">
        <v>219</v>
      </c>
      <c r="G34" s="4"/>
      <c r="H34">
        <f t="shared" si="0"/>
        <v>1</v>
      </c>
    </row>
    <row r="35" spans="1:8" ht="15" customHeight="1" x14ac:dyDescent="0.3">
      <c r="A35" s="4" t="s">
        <v>226</v>
      </c>
      <c r="B35" s="4" t="s">
        <v>196</v>
      </c>
      <c r="C35" s="5" t="s">
        <v>227</v>
      </c>
      <c r="D35" s="4" t="s">
        <v>157</v>
      </c>
      <c r="E35" s="12"/>
      <c r="F35" s="4" t="s">
        <v>158</v>
      </c>
      <c r="G35" s="4"/>
      <c r="H35">
        <f t="shared" si="0"/>
        <v>0</v>
      </c>
    </row>
    <row r="36" spans="1:8" ht="15" customHeight="1" x14ac:dyDescent="0.3">
      <c r="A36" s="4" t="s">
        <v>228</v>
      </c>
      <c r="B36" s="4" t="s">
        <v>196</v>
      </c>
      <c r="C36" s="5" t="s">
        <v>229</v>
      </c>
      <c r="D36" s="4" t="s">
        <v>157</v>
      </c>
      <c r="E36" s="12"/>
      <c r="F36" s="4" t="s">
        <v>158</v>
      </c>
      <c r="G36" s="4"/>
      <c r="H36">
        <f t="shared" si="0"/>
        <v>0</v>
      </c>
    </row>
    <row r="37" spans="1:8" ht="15" customHeight="1" x14ac:dyDescent="0.3">
      <c r="A37" s="4" t="s">
        <v>230</v>
      </c>
      <c r="B37" s="4" t="s">
        <v>196</v>
      </c>
      <c r="C37" s="5" t="s">
        <v>231</v>
      </c>
      <c r="D37" s="4" t="s">
        <v>157</v>
      </c>
      <c r="E37" s="12"/>
      <c r="F37" s="4" t="s">
        <v>158</v>
      </c>
      <c r="G37" s="4"/>
      <c r="H37">
        <f t="shared" si="0"/>
        <v>0</v>
      </c>
    </row>
    <row r="38" spans="1:8" ht="15" customHeight="1" x14ac:dyDescent="0.3">
      <c r="A38" s="4" t="s">
        <v>232</v>
      </c>
      <c r="B38" s="4" t="s">
        <v>196</v>
      </c>
      <c r="C38" s="5" t="s">
        <v>233</v>
      </c>
      <c r="D38" s="4" t="s">
        <v>157</v>
      </c>
      <c r="E38" s="12"/>
      <c r="F38" s="4" t="s">
        <v>158</v>
      </c>
      <c r="G38" s="4"/>
      <c r="H38">
        <f t="shared" si="0"/>
        <v>0</v>
      </c>
    </row>
    <row r="39" spans="1:8" ht="15" customHeight="1" x14ac:dyDescent="0.3">
      <c r="A39" s="4" t="s">
        <v>234</v>
      </c>
      <c r="B39" s="4" t="s">
        <v>217</v>
      </c>
      <c r="C39" s="5" t="s">
        <v>235</v>
      </c>
      <c r="D39" s="4" t="s">
        <v>112</v>
      </c>
      <c r="E39" s="12"/>
      <c r="F39" s="4" t="s">
        <v>158</v>
      </c>
      <c r="G39" s="4"/>
      <c r="H39">
        <f t="shared" si="0"/>
        <v>0</v>
      </c>
    </row>
    <row r="40" spans="1:8" ht="15" customHeight="1" x14ac:dyDescent="0.3">
      <c r="A40" s="4" t="s">
        <v>236</v>
      </c>
      <c r="B40" s="4" t="s">
        <v>217</v>
      </c>
      <c r="C40" s="5" t="s">
        <v>237</v>
      </c>
      <c r="D40" s="4" t="s">
        <v>112</v>
      </c>
      <c r="E40" s="12"/>
      <c r="F40" s="4" t="s">
        <v>158</v>
      </c>
      <c r="G40" s="4"/>
      <c r="H40">
        <f t="shared" si="0"/>
        <v>0</v>
      </c>
    </row>
    <row r="41" spans="1:8" ht="15" customHeight="1" x14ac:dyDescent="0.3">
      <c r="A41" s="4" t="s">
        <v>238</v>
      </c>
      <c r="B41" s="4" t="s">
        <v>217</v>
      </c>
      <c r="C41" s="5" t="s">
        <v>239</v>
      </c>
      <c r="D41" s="4" t="s">
        <v>112</v>
      </c>
      <c r="E41" s="12"/>
      <c r="F41" s="4" t="s">
        <v>158</v>
      </c>
      <c r="G41" s="4"/>
      <c r="H41">
        <f t="shared" si="0"/>
        <v>0</v>
      </c>
    </row>
    <row r="42" spans="1:8" ht="15" customHeight="1" x14ac:dyDescent="0.3">
      <c r="A42" s="4" t="s">
        <v>240</v>
      </c>
      <c r="B42" s="4" t="s">
        <v>217</v>
      </c>
      <c r="C42" s="5" t="s">
        <v>241</v>
      </c>
      <c r="D42" s="4" t="s">
        <v>112</v>
      </c>
      <c r="E42" s="12"/>
      <c r="F42" s="4" t="s">
        <v>158</v>
      </c>
      <c r="G42" s="4"/>
      <c r="H42">
        <f t="shared" si="0"/>
        <v>0</v>
      </c>
    </row>
    <row r="43" spans="1:8" ht="15" customHeight="1" x14ac:dyDescent="0.3">
      <c r="A43" s="4" t="s">
        <v>242</v>
      </c>
      <c r="B43" s="4" t="s">
        <v>217</v>
      </c>
      <c r="C43" s="5" t="s">
        <v>243</v>
      </c>
      <c r="D43" s="4" t="s">
        <v>112</v>
      </c>
      <c r="E43" s="12"/>
      <c r="F43" s="4" t="s">
        <v>158</v>
      </c>
      <c r="G43" s="4"/>
      <c r="H43">
        <f t="shared" si="0"/>
        <v>0</v>
      </c>
    </row>
    <row r="44" spans="1:8" ht="15" customHeight="1" x14ac:dyDescent="0.3">
      <c r="A44" s="4" t="s">
        <v>244</v>
      </c>
      <c r="B44" s="4" t="s">
        <v>217</v>
      </c>
      <c r="C44" s="5" t="s">
        <v>245</v>
      </c>
      <c r="D44" s="4" t="s">
        <v>112</v>
      </c>
      <c r="E44" s="12"/>
      <c r="F44" s="4" t="s">
        <v>158</v>
      </c>
      <c r="G44" s="4"/>
      <c r="H44">
        <f t="shared" si="0"/>
        <v>0</v>
      </c>
    </row>
    <row r="45" spans="1:8" ht="15" customHeight="1" x14ac:dyDescent="0.3">
      <c r="A45" s="4" t="s">
        <v>246</v>
      </c>
      <c r="B45" s="4" t="s">
        <v>217</v>
      </c>
      <c r="C45" s="5" t="s">
        <v>247</v>
      </c>
      <c r="D45" s="4" t="s">
        <v>112</v>
      </c>
      <c r="E45" s="12"/>
      <c r="F45" s="4" t="s">
        <v>158</v>
      </c>
      <c r="G45" s="4"/>
      <c r="H45">
        <f t="shared" si="0"/>
        <v>0</v>
      </c>
    </row>
    <row r="46" spans="1:8" ht="15" customHeight="1" x14ac:dyDescent="0.3">
      <c r="A46" s="4" t="s">
        <v>248</v>
      </c>
      <c r="B46" s="4" t="s">
        <v>217</v>
      </c>
      <c r="C46" s="5" t="s">
        <v>249</v>
      </c>
      <c r="D46" s="4" t="s">
        <v>112</v>
      </c>
      <c r="E46" s="12"/>
      <c r="F46" s="4" t="s">
        <v>219</v>
      </c>
      <c r="G46" s="4"/>
      <c r="H46">
        <f t="shared" si="0"/>
        <v>1</v>
      </c>
    </row>
    <row r="47" spans="1:8" ht="15" customHeight="1" x14ac:dyDescent="0.3">
      <c r="A47" s="4" t="s">
        <v>250</v>
      </c>
      <c r="B47" s="4" t="s">
        <v>217</v>
      </c>
      <c r="C47" s="5" t="s">
        <v>251</v>
      </c>
      <c r="D47" s="4" t="s">
        <v>157</v>
      </c>
      <c r="E47" s="12"/>
      <c r="F47" s="4" t="s">
        <v>158</v>
      </c>
      <c r="G47" s="4"/>
      <c r="H47">
        <f t="shared" si="0"/>
        <v>0</v>
      </c>
    </row>
    <row r="48" spans="1:8" ht="15" customHeight="1" x14ac:dyDescent="0.3">
      <c r="A48" s="4" t="s">
        <v>252</v>
      </c>
      <c r="B48" s="4" t="s">
        <v>217</v>
      </c>
      <c r="C48" s="5" t="s">
        <v>253</v>
      </c>
      <c r="D48" s="4" t="s">
        <v>157</v>
      </c>
      <c r="E48" s="12"/>
      <c r="F48" s="4" t="s">
        <v>158</v>
      </c>
      <c r="G48" s="4"/>
      <c r="H48">
        <f t="shared" si="0"/>
        <v>0</v>
      </c>
    </row>
    <row r="49" spans="1:8" ht="15" customHeight="1" x14ac:dyDescent="0.3">
      <c r="A49" s="4" t="s">
        <v>254</v>
      </c>
      <c r="B49" s="4" t="s">
        <v>217</v>
      </c>
      <c r="C49" s="5" t="s">
        <v>255</v>
      </c>
      <c r="D49" s="4" t="s">
        <v>157</v>
      </c>
      <c r="E49" s="12"/>
      <c r="F49" s="4" t="s">
        <v>158</v>
      </c>
      <c r="G49" s="4"/>
      <c r="H49">
        <f t="shared" si="0"/>
        <v>0</v>
      </c>
    </row>
    <row r="50" spans="1:8" ht="15" customHeight="1" x14ac:dyDescent="0.3">
      <c r="A50" s="4" t="s">
        <v>256</v>
      </c>
      <c r="B50" s="4" t="s">
        <v>217</v>
      </c>
      <c r="C50" s="5" t="s">
        <v>257</v>
      </c>
      <c r="D50" s="4" t="s">
        <v>157</v>
      </c>
      <c r="E50" s="12"/>
      <c r="F50" s="4" t="s">
        <v>158</v>
      </c>
      <c r="G50" s="4"/>
      <c r="H50">
        <f t="shared" si="0"/>
        <v>0</v>
      </c>
    </row>
    <row r="51" spans="1:8" ht="15" customHeight="1" x14ac:dyDescent="0.3">
      <c r="A51" s="4" t="s">
        <v>258</v>
      </c>
      <c r="B51" s="4" t="s">
        <v>217</v>
      </c>
      <c r="C51" s="5" t="s">
        <v>259</v>
      </c>
      <c r="D51" s="4" t="s">
        <v>157</v>
      </c>
      <c r="E51" s="12"/>
      <c r="F51" s="4" t="s">
        <v>158</v>
      </c>
      <c r="G51" s="4"/>
      <c r="H51">
        <f t="shared" si="0"/>
        <v>0</v>
      </c>
    </row>
    <row r="52" spans="1:8" ht="15" customHeight="1" x14ac:dyDescent="0.3">
      <c r="A52" s="4" t="s">
        <v>260</v>
      </c>
      <c r="B52" s="4" t="s">
        <v>196</v>
      </c>
      <c r="C52" s="5" t="s">
        <v>261</v>
      </c>
      <c r="D52" s="4" t="s">
        <v>157</v>
      </c>
      <c r="E52" s="12"/>
      <c r="F52" s="4" t="s">
        <v>158</v>
      </c>
      <c r="G52" s="4"/>
      <c r="H52">
        <f t="shared" si="0"/>
        <v>0</v>
      </c>
    </row>
    <row r="53" spans="1:8" ht="15" customHeight="1" x14ac:dyDescent="0.3">
      <c r="A53" s="4" t="s">
        <v>262</v>
      </c>
      <c r="B53" s="4" t="s">
        <v>196</v>
      </c>
      <c r="C53" s="5" t="s">
        <v>263</v>
      </c>
      <c r="D53" s="4" t="s">
        <v>157</v>
      </c>
      <c r="E53" s="12"/>
      <c r="F53" s="4" t="s">
        <v>158</v>
      </c>
      <c r="G53" s="4"/>
      <c r="H53">
        <f t="shared" si="0"/>
        <v>0</v>
      </c>
    </row>
    <row r="54" spans="1:8" ht="15" customHeight="1" x14ac:dyDescent="0.3">
      <c r="A54" s="4" t="s">
        <v>264</v>
      </c>
      <c r="B54" s="4" t="s">
        <v>196</v>
      </c>
      <c r="C54" s="5" t="s">
        <v>265</v>
      </c>
      <c r="D54" s="4" t="s">
        <v>157</v>
      </c>
      <c r="E54" s="12"/>
      <c r="F54" s="4" t="s">
        <v>158</v>
      </c>
      <c r="G54" s="4"/>
      <c r="H54">
        <f t="shared" si="0"/>
        <v>0</v>
      </c>
    </row>
    <row r="55" spans="1:8" ht="15" customHeight="1" x14ac:dyDescent="0.3">
      <c r="A55" s="4" t="s">
        <v>266</v>
      </c>
      <c r="B55" s="4" t="s">
        <v>196</v>
      </c>
      <c r="C55" s="5" t="s">
        <v>267</v>
      </c>
      <c r="D55" s="4" t="s">
        <v>157</v>
      </c>
      <c r="E55" s="12"/>
      <c r="F55" s="4" t="s">
        <v>158</v>
      </c>
      <c r="G55" s="4"/>
      <c r="H55">
        <f t="shared" si="0"/>
        <v>0</v>
      </c>
    </row>
    <row r="56" spans="1:8" ht="15" customHeight="1" x14ac:dyDescent="0.3">
      <c r="A56" s="4" t="s">
        <v>268</v>
      </c>
      <c r="B56" s="4" t="s">
        <v>196</v>
      </c>
      <c r="C56" s="5" t="s">
        <v>269</v>
      </c>
      <c r="D56" s="4" t="s">
        <v>157</v>
      </c>
      <c r="E56" s="12"/>
      <c r="F56" s="4" t="s">
        <v>158</v>
      </c>
      <c r="G56" s="4"/>
      <c r="H56">
        <f t="shared" si="0"/>
        <v>0</v>
      </c>
    </row>
    <row r="57" spans="1:8" ht="15" customHeight="1" x14ac:dyDescent="0.3">
      <c r="A57" s="4" t="s">
        <v>270</v>
      </c>
      <c r="B57" s="4" t="s">
        <v>196</v>
      </c>
      <c r="C57" s="5" t="s">
        <v>271</v>
      </c>
      <c r="D57" s="4" t="s">
        <v>157</v>
      </c>
      <c r="E57" s="12"/>
      <c r="F57" s="4" t="s">
        <v>158</v>
      </c>
      <c r="G57" s="4"/>
      <c r="H57">
        <f t="shared" si="0"/>
        <v>0</v>
      </c>
    </row>
    <row r="58" spans="1:8" ht="15" customHeight="1" x14ac:dyDescent="0.3">
      <c r="A58" s="4" t="s">
        <v>272</v>
      </c>
      <c r="B58" s="4" t="s">
        <v>196</v>
      </c>
      <c r="C58" s="5" t="s">
        <v>273</v>
      </c>
      <c r="D58" s="4" t="s">
        <v>157</v>
      </c>
      <c r="E58" s="12"/>
      <c r="F58" s="4" t="s">
        <v>158</v>
      </c>
      <c r="G58" s="4"/>
      <c r="H58">
        <f t="shared" si="0"/>
        <v>0</v>
      </c>
    </row>
    <row r="59" spans="1:8" ht="15" customHeight="1" x14ac:dyDescent="0.3">
      <c r="A59" s="4" t="s">
        <v>274</v>
      </c>
      <c r="B59" s="4" t="s">
        <v>196</v>
      </c>
      <c r="C59" s="5" t="s">
        <v>275</v>
      </c>
      <c r="D59" s="4" t="s">
        <v>157</v>
      </c>
      <c r="E59" s="12"/>
      <c r="F59" s="4" t="s">
        <v>158</v>
      </c>
      <c r="G59" s="4"/>
      <c r="H59">
        <f t="shared" si="0"/>
        <v>0</v>
      </c>
    </row>
    <row r="60" spans="1:8" ht="15" customHeight="1" x14ac:dyDescent="0.3">
      <c r="A60" s="4" t="s">
        <v>276</v>
      </c>
      <c r="B60" s="4" t="s">
        <v>196</v>
      </c>
      <c r="C60" s="5" t="s">
        <v>277</v>
      </c>
      <c r="D60" s="4" t="s">
        <v>157</v>
      </c>
      <c r="E60" s="12"/>
      <c r="F60" s="4" t="s">
        <v>158</v>
      </c>
      <c r="G60" s="4"/>
      <c r="H60">
        <f t="shared" si="0"/>
        <v>0</v>
      </c>
    </row>
    <row r="61" spans="1:8" ht="15" customHeight="1" x14ac:dyDescent="0.3">
      <c r="A61" s="4" t="s">
        <v>278</v>
      </c>
      <c r="B61" s="4" t="s">
        <v>196</v>
      </c>
      <c r="C61" s="5" t="s">
        <v>279</v>
      </c>
      <c r="D61" s="4" t="s">
        <v>157</v>
      </c>
      <c r="E61" s="12"/>
      <c r="F61" s="4" t="s">
        <v>158</v>
      </c>
      <c r="G61" s="4"/>
      <c r="H61">
        <f t="shared" si="0"/>
        <v>0</v>
      </c>
    </row>
    <row r="62" spans="1:8" ht="15" customHeight="1" x14ac:dyDescent="0.3">
      <c r="A62" s="4" t="s">
        <v>280</v>
      </c>
      <c r="B62" s="4" t="s">
        <v>196</v>
      </c>
      <c r="C62" s="5" t="s">
        <v>281</v>
      </c>
      <c r="D62" s="4" t="s">
        <v>157</v>
      </c>
      <c r="E62" s="12"/>
      <c r="F62" s="4" t="s">
        <v>158</v>
      </c>
      <c r="G62" s="4"/>
      <c r="H62">
        <f t="shared" si="0"/>
        <v>0</v>
      </c>
    </row>
    <row r="63" spans="1:8" ht="15" customHeight="1" x14ac:dyDescent="0.3">
      <c r="A63" s="4" t="s">
        <v>282</v>
      </c>
      <c r="B63" s="4" t="s">
        <v>196</v>
      </c>
      <c r="C63" s="5" t="s">
        <v>283</v>
      </c>
      <c r="D63" s="4" t="s">
        <v>157</v>
      </c>
      <c r="E63" s="12"/>
      <c r="F63" s="4" t="s">
        <v>158</v>
      </c>
      <c r="G63" s="4"/>
      <c r="H63">
        <f t="shared" si="0"/>
        <v>0</v>
      </c>
    </row>
    <row r="64" spans="1:8" ht="15" customHeight="1" x14ac:dyDescent="0.3">
      <c r="A64" s="4" t="s">
        <v>284</v>
      </c>
      <c r="B64" s="4" t="s">
        <v>196</v>
      </c>
      <c r="C64" s="5" t="s">
        <v>285</v>
      </c>
      <c r="D64" s="4" t="s">
        <v>157</v>
      </c>
      <c r="E64" s="12"/>
      <c r="F64" s="4" t="s">
        <v>158</v>
      </c>
      <c r="G64" s="4"/>
      <c r="H64">
        <f t="shared" si="0"/>
        <v>0</v>
      </c>
    </row>
    <row r="65" spans="1:8" ht="15" customHeight="1" x14ac:dyDescent="0.3">
      <c r="A65" s="4" t="s">
        <v>286</v>
      </c>
      <c r="B65" s="4" t="s">
        <v>196</v>
      </c>
      <c r="C65" s="5" t="s">
        <v>287</v>
      </c>
      <c r="D65" s="4" t="s">
        <v>157</v>
      </c>
      <c r="E65" s="12"/>
      <c r="F65" s="4" t="s">
        <v>158</v>
      </c>
      <c r="G65" s="4"/>
      <c r="H65">
        <f t="shared" si="0"/>
        <v>0</v>
      </c>
    </row>
    <row r="66" spans="1:8" ht="15" customHeight="1" x14ac:dyDescent="0.3">
      <c r="A66" s="4" t="s">
        <v>288</v>
      </c>
      <c r="B66" s="4" t="s">
        <v>196</v>
      </c>
      <c r="C66" s="5" t="s">
        <v>289</v>
      </c>
      <c r="D66" s="4" t="s">
        <v>157</v>
      </c>
      <c r="E66" s="12"/>
      <c r="F66" s="4" t="s">
        <v>158</v>
      </c>
      <c r="G66" s="4"/>
      <c r="H66">
        <f t="shared" ref="H66:H129" si="1">IF(F66="Obligāta",IF(E66="",1,0),0)</f>
        <v>0</v>
      </c>
    </row>
    <row r="67" spans="1:8" ht="15" customHeight="1" x14ac:dyDescent="0.3">
      <c r="A67" s="4" t="s">
        <v>290</v>
      </c>
      <c r="B67" s="4" t="s">
        <v>217</v>
      </c>
      <c r="C67" s="5" t="s">
        <v>291</v>
      </c>
      <c r="D67" s="4" t="s">
        <v>157</v>
      </c>
      <c r="E67" s="12"/>
      <c r="F67" s="4" t="s">
        <v>158</v>
      </c>
      <c r="G67" s="4"/>
      <c r="H67">
        <f t="shared" si="1"/>
        <v>0</v>
      </c>
    </row>
    <row r="68" spans="1:8" ht="15" customHeight="1" x14ac:dyDescent="0.3">
      <c r="A68" s="4" t="s">
        <v>292</v>
      </c>
      <c r="B68" s="4" t="s">
        <v>217</v>
      </c>
      <c r="C68" s="5" t="s">
        <v>293</v>
      </c>
      <c r="D68" s="4" t="s">
        <v>157</v>
      </c>
      <c r="E68" s="12"/>
      <c r="F68" s="4" t="s">
        <v>158</v>
      </c>
      <c r="G68" s="4"/>
      <c r="H68">
        <f t="shared" si="1"/>
        <v>0</v>
      </c>
    </row>
    <row r="69" spans="1:8" ht="15" customHeight="1" x14ac:dyDescent="0.3">
      <c r="A69" s="4" t="s">
        <v>294</v>
      </c>
      <c r="B69" s="4" t="s">
        <v>217</v>
      </c>
      <c r="C69" s="5" t="s">
        <v>295</v>
      </c>
      <c r="D69" s="4" t="s">
        <v>157</v>
      </c>
      <c r="E69" s="12"/>
      <c r="F69" s="4" t="s">
        <v>158</v>
      </c>
      <c r="G69" s="4"/>
      <c r="H69">
        <f t="shared" si="1"/>
        <v>0</v>
      </c>
    </row>
    <row r="70" spans="1:8" ht="15" customHeight="1" x14ac:dyDescent="0.3">
      <c r="A70" s="4" t="s">
        <v>296</v>
      </c>
      <c r="B70" s="4" t="s">
        <v>217</v>
      </c>
      <c r="C70" s="5" t="s">
        <v>297</v>
      </c>
      <c r="D70" s="4" t="s">
        <v>157</v>
      </c>
      <c r="E70" s="12"/>
      <c r="F70" s="4" t="s">
        <v>158</v>
      </c>
      <c r="G70" s="4"/>
      <c r="H70">
        <f t="shared" si="1"/>
        <v>0</v>
      </c>
    </row>
    <row r="71" spans="1:8" ht="15" customHeight="1" x14ac:dyDescent="0.3">
      <c r="A71" s="4" t="s">
        <v>298</v>
      </c>
      <c r="B71" s="4" t="s">
        <v>217</v>
      </c>
      <c r="C71" s="5" t="s">
        <v>299</v>
      </c>
      <c r="D71" s="4" t="s">
        <v>157</v>
      </c>
      <c r="E71" s="12"/>
      <c r="F71" s="4" t="s">
        <v>158</v>
      </c>
      <c r="G71" s="4"/>
      <c r="H71">
        <f t="shared" si="1"/>
        <v>0</v>
      </c>
    </row>
    <row r="72" spans="1:8" ht="15" customHeight="1" x14ac:dyDescent="0.3">
      <c r="A72" s="4" t="s">
        <v>300</v>
      </c>
      <c r="B72" s="4" t="s">
        <v>217</v>
      </c>
      <c r="C72" s="5" t="s">
        <v>301</v>
      </c>
      <c r="D72" s="4" t="s">
        <v>157</v>
      </c>
      <c r="E72" s="12"/>
      <c r="F72" s="4" t="s">
        <v>158</v>
      </c>
      <c r="G72" s="4"/>
      <c r="H72">
        <f t="shared" si="1"/>
        <v>0</v>
      </c>
    </row>
    <row r="73" spans="1:8" ht="15" customHeight="1" x14ac:dyDescent="0.3">
      <c r="A73" s="4" t="s">
        <v>302</v>
      </c>
      <c r="B73" s="4" t="s">
        <v>155</v>
      </c>
      <c r="C73" s="5" t="s">
        <v>303</v>
      </c>
      <c r="D73" s="4" t="s">
        <v>157</v>
      </c>
      <c r="E73" s="12"/>
      <c r="F73" s="4" t="s">
        <v>158</v>
      </c>
      <c r="G73" s="4"/>
      <c r="H73">
        <f t="shared" si="1"/>
        <v>0</v>
      </c>
    </row>
    <row r="74" spans="1:8" ht="15" customHeight="1" x14ac:dyDescent="0.3">
      <c r="A74" s="4" t="s">
        <v>304</v>
      </c>
      <c r="B74" s="4" t="s">
        <v>155</v>
      </c>
      <c r="C74" s="5" t="s">
        <v>305</v>
      </c>
      <c r="D74" s="4" t="s">
        <v>157</v>
      </c>
      <c r="E74" s="12"/>
      <c r="F74" s="4" t="s">
        <v>158</v>
      </c>
      <c r="G74" s="4"/>
      <c r="H74">
        <f t="shared" si="1"/>
        <v>0</v>
      </c>
    </row>
    <row r="75" spans="1:8" ht="15" customHeight="1" x14ac:dyDescent="0.3">
      <c r="A75" s="4" t="s">
        <v>306</v>
      </c>
      <c r="B75" s="4" t="s">
        <v>155</v>
      </c>
      <c r="C75" s="5" t="s">
        <v>307</v>
      </c>
      <c r="D75" s="4" t="s">
        <v>157</v>
      </c>
      <c r="E75" s="12"/>
      <c r="F75" s="4" t="s">
        <v>158</v>
      </c>
      <c r="G75" s="4"/>
      <c r="H75">
        <f t="shared" si="1"/>
        <v>0</v>
      </c>
    </row>
    <row r="76" spans="1:8" ht="15" customHeight="1" x14ac:dyDescent="0.3">
      <c r="A76" s="4" t="s">
        <v>308</v>
      </c>
      <c r="B76" s="4" t="s">
        <v>155</v>
      </c>
      <c r="C76" s="5" t="s">
        <v>309</v>
      </c>
      <c r="D76" s="4" t="s">
        <v>157</v>
      </c>
      <c r="E76" s="12"/>
      <c r="F76" s="4" t="s">
        <v>158</v>
      </c>
      <c r="G76" s="4"/>
      <c r="H76">
        <f t="shared" si="1"/>
        <v>0</v>
      </c>
    </row>
    <row r="77" spans="1:8" ht="15" customHeight="1" x14ac:dyDescent="0.3">
      <c r="A77" s="4" t="s">
        <v>310</v>
      </c>
      <c r="B77" s="4" t="s">
        <v>155</v>
      </c>
      <c r="C77" s="5" t="s">
        <v>311</v>
      </c>
      <c r="D77" s="4" t="s">
        <v>157</v>
      </c>
      <c r="E77" s="12"/>
      <c r="F77" s="4" t="s">
        <v>158</v>
      </c>
      <c r="G77" s="4"/>
      <c r="H77">
        <f t="shared" si="1"/>
        <v>0</v>
      </c>
    </row>
    <row r="78" spans="1:8" ht="15" customHeight="1" x14ac:dyDescent="0.3">
      <c r="A78" s="4" t="s">
        <v>312</v>
      </c>
      <c r="B78" s="4" t="s">
        <v>313</v>
      </c>
      <c r="C78" s="5" t="s">
        <v>314</v>
      </c>
      <c r="D78" s="4" t="s">
        <v>157</v>
      </c>
      <c r="E78" s="12"/>
      <c r="F78" s="14" t="s">
        <v>219</v>
      </c>
      <c r="G78" s="4"/>
      <c r="H78">
        <f t="shared" si="1"/>
        <v>1</v>
      </c>
    </row>
    <row r="79" spans="1:8" ht="15" customHeight="1" x14ac:dyDescent="0.3">
      <c r="A79" s="4" t="s">
        <v>315</v>
      </c>
      <c r="B79" s="4" t="s">
        <v>313</v>
      </c>
      <c r="C79" s="5" t="s">
        <v>316</v>
      </c>
      <c r="D79" s="4" t="s">
        <v>157</v>
      </c>
      <c r="E79" s="12"/>
      <c r="F79" s="14" t="s">
        <v>219</v>
      </c>
      <c r="G79" s="4"/>
      <c r="H79">
        <f t="shared" si="1"/>
        <v>1</v>
      </c>
    </row>
    <row r="80" spans="1:8" ht="15" customHeight="1" x14ac:dyDescent="0.3">
      <c r="A80" s="4" t="s">
        <v>317</v>
      </c>
      <c r="B80" s="4" t="s">
        <v>313</v>
      </c>
      <c r="C80" s="5" t="s">
        <v>318</v>
      </c>
      <c r="D80" s="4" t="s">
        <v>157</v>
      </c>
      <c r="E80" s="12"/>
      <c r="F80" s="14" t="s">
        <v>219</v>
      </c>
      <c r="G80" s="4"/>
      <c r="H80">
        <f t="shared" si="1"/>
        <v>1</v>
      </c>
    </row>
    <row r="81" spans="1:8" ht="15" customHeight="1" x14ac:dyDescent="0.3">
      <c r="A81" s="4" t="s">
        <v>319</v>
      </c>
      <c r="B81" s="4" t="s">
        <v>313</v>
      </c>
      <c r="C81" s="5" t="s">
        <v>320</v>
      </c>
      <c r="D81" s="4" t="s">
        <v>157</v>
      </c>
      <c r="E81" s="12"/>
      <c r="F81" s="14" t="s">
        <v>219</v>
      </c>
      <c r="G81" s="4"/>
      <c r="H81">
        <f t="shared" si="1"/>
        <v>1</v>
      </c>
    </row>
    <row r="82" spans="1:8" ht="15" customHeight="1" x14ac:dyDescent="0.3">
      <c r="A82" s="4" t="s">
        <v>321</v>
      </c>
      <c r="B82" s="4" t="s">
        <v>313</v>
      </c>
      <c r="C82" s="5" t="s">
        <v>322</v>
      </c>
      <c r="D82" s="4" t="s">
        <v>157</v>
      </c>
      <c r="E82" s="12"/>
      <c r="F82" s="14" t="s">
        <v>219</v>
      </c>
      <c r="G82" s="4"/>
      <c r="H82">
        <f t="shared" si="1"/>
        <v>1</v>
      </c>
    </row>
    <row r="83" spans="1:8" ht="15" customHeight="1" x14ac:dyDescent="0.3">
      <c r="A83" s="4" t="s">
        <v>323</v>
      </c>
      <c r="B83" s="4" t="s">
        <v>155</v>
      </c>
      <c r="C83" s="5" t="s">
        <v>324</v>
      </c>
      <c r="D83" s="4" t="s">
        <v>157</v>
      </c>
      <c r="E83" s="12"/>
      <c r="F83" s="4" t="s">
        <v>158</v>
      </c>
      <c r="G83" s="4"/>
      <c r="H83">
        <f t="shared" si="1"/>
        <v>0</v>
      </c>
    </row>
    <row r="84" spans="1:8" ht="15" customHeight="1" x14ac:dyDescent="0.3">
      <c r="A84" s="4" t="s">
        <v>325</v>
      </c>
      <c r="B84" s="4" t="s">
        <v>155</v>
      </c>
      <c r="C84" s="5" t="s">
        <v>326</v>
      </c>
      <c r="D84" s="4" t="s">
        <v>157</v>
      </c>
      <c r="E84" s="12"/>
      <c r="F84" s="4" t="s">
        <v>158</v>
      </c>
      <c r="G84" s="4"/>
      <c r="H84">
        <f t="shared" si="1"/>
        <v>0</v>
      </c>
    </row>
    <row r="85" spans="1:8" ht="15" customHeight="1" x14ac:dyDescent="0.3">
      <c r="A85" s="4" t="s">
        <v>327</v>
      </c>
      <c r="B85" s="4" t="s">
        <v>155</v>
      </c>
      <c r="C85" s="5" t="s">
        <v>328</v>
      </c>
      <c r="D85" s="4" t="s">
        <v>157</v>
      </c>
      <c r="E85" s="12"/>
      <c r="F85" s="4" t="s">
        <v>158</v>
      </c>
      <c r="G85" s="4"/>
      <c r="H85">
        <f t="shared" si="1"/>
        <v>0</v>
      </c>
    </row>
    <row r="86" spans="1:8" ht="15" customHeight="1" x14ac:dyDescent="0.3">
      <c r="A86" s="4" t="s">
        <v>329</v>
      </c>
      <c r="B86" s="4" t="s">
        <v>155</v>
      </c>
      <c r="C86" s="5" t="s">
        <v>330</v>
      </c>
      <c r="D86" s="4" t="s">
        <v>157</v>
      </c>
      <c r="E86" s="12"/>
      <c r="F86" s="4" t="s">
        <v>158</v>
      </c>
      <c r="G86" s="4"/>
      <c r="H86">
        <f t="shared" si="1"/>
        <v>0</v>
      </c>
    </row>
    <row r="87" spans="1:8" ht="15" customHeight="1" x14ac:dyDescent="0.3">
      <c r="A87" s="4" t="s">
        <v>331</v>
      </c>
      <c r="B87" s="4" t="s">
        <v>155</v>
      </c>
      <c r="C87" s="5" t="s">
        <v>332</v>
      </c>
      <c r="D87" s="4" t="s">
        <v>157</v>
      </c>
      <c r="E87" s="12"/>
      <c r="F87" s="4" t="s">
        <v>158</v>
      </c>
      <c r="G87" s="4"/>
      <c r="H87">
        <f t="shared" si="1"/>
        <v>0</v>
      </c>
    </row>
    <row r="88" spans="1:8" ht="15" customHeight="1" x14ac:dyDescent="0.3">
      <c r="A88" s="4" t="s">
        <v>333</v>
      </c>
      <c r="B88" s="4" t="s">
        <v>196</v>
      </c>
      <c r="C88" s="5" t="s">
        <v>334</v>
      </c>
      <c r="D88" s="4" t="s">
        <v>157</v>
      </c>
      <c r="E88" s="12"/>
      <c r="F88" s="14" t="s">
        <v>219</v>
      </c>
      <c r="G88" s="4"/>
      <c r="H88">
        <f t="shared" si="1"/>
        <v>1</v>
      </c>
    </row>
    <row r="89" spans="1:8" ht="15" customHeight="1" x14ac:dyDescent="0.3">
      <c r="A89" s="4" t="s">
        <v>335</v>
      </c>
      <c r="B89" s="4" t="s">
        <v>196</v>
      </c>
      <c r="C89" s="5" t="s">
        <v>336</v>
      </c>
      <c r="D89" s="4" t="s">
        <v>157</v>
      </c>
      <c r="E89" s="12"/>
      <c r="F89" s="14" t="s">
        <v>219</v>
      </c>
      <c r="G89" s="4"/>
      <c r="H89">
        <f t="shared" si="1"/>
        <v>1</v>
      </c>
    </row>
    <row r="90" spans="1:8" ht="15" customHeight="1" x14ac:dyDescent="0.3">
      <c r="A90" s="4" t="s">
        <v>337</v>
      </c>
      <c r="B90" s="4" t="s">
        <v>217</v>
      </c>
      <c r="C90" s="5" t="s">
        <v>338</v>
      </c>
      <c r="D90" s="4" t="s">
        <v>157</v>
      </c>
      <c r="E90" s="12"/>
      <c r="F90" s="14" t="s">
        <v>219</v>
      </c>
      <c r="G90" s="4"/>
      <c r="H90">
        <f t="shared" si="1"/>
        <v>1</v>
      </c>
    </row>
    <row r="91" spans="1:8" ht="15" customHeight="1" x14ac:dyDescent="0.3">
      <c r="A91" s="4" t="s">
        <v>339</v>
      </c>
      <c r="B91" s="4" t="s">
        <v>217</v>
      </c>
      <c r="C91" s="5" t="s">
        <v>340</v>
      </c>
      <c r="D91" s="4" t="s">
        <v>157</v>
      </c>
      <c r="E91" s="12"/>
      <c r="F91" s="14" t="s">
        <v>219</v>
      </c>
      <c r="G91" s="4"/>
      <c r="H91">
        <f t="shared" si="1"/>
        <v>1</v>
      </c>
    </row>
    <row r="92" spans="1:8" ht="15" customHeight="1" x14ac:dyDescent="0.3">
      <c r="A92" s="4" t="s">
        <v>341</v>
      </c>
      <c r="B92" s="4" t="s">
        <v>217</v>
      </c>
      <c r="C92" s="5" t="s">
        <v>342</v>
      </c>
      <c r="D92" s="4" t="s">
        <v>157</v>
      </c>
      <c r="E92" s="12"/>
      <c r="F92" s="14" t="s">
        <v>219</v>
      </c>
      <c r="G92" s="4"/>
      <c r="H92">
        <f t="shared" si="1"/>
        <v>1</v>
      </c>
    </row>
    <row r="93" spans="1:8" ht="15" customHeight="1" x14ac:dyDescent="0.3">
      <c r="A93" s="4" t="s">
        <v>343</v>
      </c>
      <c r="B93" s="4" t="s">
        <v>217</v>
      </c>
      <c r="C93" s="5" t="s">
        <v>344</v>
      </c>
      <c r="D93" s="4" t="s">
        <v>157</v>
      </c>
      <c r="E93" s="12"/>
      <c r="F93" s="14" t="s">
        <v>219</v>
      </c>
      <c r="G93" s="4"/>
      <c r="H93">
        <f t="shared" si="1"/>
        <v>1</v>
      </c>
    </row>
    <row r="94" spans="1:8" ht="15" customHeight="1" x14ac:dyDescent="0.3">
      <c r="A94" s="4" t="s">
        <v>345</v>
      </c>
      <c r="B94" s="4" t="s">
        <v>217</v>
      </c>
      <c r="C94" s="5" t="s">
        <v>346</v>
      </c>
      <c r="D94" s="4" t="s">
        <v>157</v>
      </c>
      <c r="E94" s="12"/>
      <c r="F94" s="14" t="s">
        <v>219</v>
      </c>
      <c r="G94" s="4"/>
      <c r="H94">
        <f t="shared" si="1"/>
        <v>1</v>
      </c>
    </row>
    <row r="95" spans="1:8" ht="15" customHeight="1" x14ac:dyDescent="0.3">
      <c r="A95" s="4" t="s">
        <v>347</v>
      </c>
      <c r="B95" s="4" t="s">
        <v>217</v>
      </c>
      <c r="C95" s="5" t="s">
        <v>348</v>
      </c>
      <c r="D95" s="4" t="s">
        <v>157</v>
      </c>
      <c r="E95" s="12"/>
      <c r="F95" s="14" t="s">
        <v>219</v>
      </c>
      <c r="G95" s="4"/>
      <c r="H95">
        <f t="shared" si="1"/>
        <v>1</v>
      </c>
    </row>
    <row r="96" spans="1:8" ht="15" customHeight="1" x14ac:dyDescent="0.3">
      <c r="A96" s="4" t="s">
        <v>349</v>
      </c>
      <c r="B96" s="4" t="s">
        <v>217</v>
      </c>
      <c r="C96" s="5" t="s">
        <v>350</v>
      </c>
      <c r="D96" s="4" t="s">
        <v>157</v>
      </c>
      <c r="E96" s="12"/>
      <c r="F96" s="14" t="s">
        <v>219</v>
      </c>
      <c r="G96" s="4"/>
      <c r="H96">
        <f t="shared" si="1"/>
        <v>1</v>
      </c>
    </row>
    <row r="97" spans="1:8" ht="15" customHeight="1" x14ac:dyDescent="0.3">
      <c r="A97" s="4" t="s">
        <v>351</v>
      </c>
      <c r="B97" s="4" t="s">
        <v>217</v>
      </c>
      <c r="C97" s="5" t="s">
        <v>352</v>
      </c>
      <c r="D97" s="4" t="s">
        <v>157</v>
      </c>
      <c r="E97" s="12"/>
      <c r="F97" s="14" t="s">
        <v>219</v>
      </c>
      <c r="G97" s="4"/>
      <c r="H97">
        <f t="shared" si="1"/>
        <v>1</v>
      </c>
    </row>
    <row r="98" spans="1:8" ht="15" customHeight="1" x14ac:dyDescent="0.3">
      <c r="A98" s="4" t="s">
        <v>353</v>
      </c>
      <c r="B98" s="4" t="s">
        <v>217</v>
      </c>
      <c r="C98" s="5" t="s">
        <v>354</v>
      </c>
      <c r="D98" s="4" t="s">
        <v>112</v>
      </c>
      <c r="E98" s="12"/>
      <c r="F98" s="4" t="s">
        <v>158</v>
      </c>
      <c r="G98" s="4"/>
      <c r="H98">
        <f t="shared" si="1"/>
        <v>0</v>
      </c>
    </row>
    <row r="99" spans="1:8" ht="15" customHeight="1" x14ac:dyDescent="0.3">
      <c r="A99" s="4" t="s">
        <v>355</v>
      </c>
      <c r="B99" s="4" t="s">
        <v>217</v>
      </c>
      <c r="C99" s="5" t="s">
        <v>356</v>
      </c>
      <c r="D99" s="4" t="s">
        <v>112</v>
      </c>
      <c r="E99" s="12"/>
      <c r="F99" s="4" t="s">
        <v>158</v>
      </c>
      <c r="G99" s="4"/>
      <c r="H99">
        <f t="shared" si="1"/>
        <v>0</v>
      </c>
    </row>
    <row r="100" spans="1:8" ht="15" customHeight="1" x14ac:dyDescent="0.3">
      <c r="A100" s="4" t="s">
        <v>357</v>
      </c>
      <c r="B100" s="4" t="s">
        <v>217</v>
      </c>
      <c r="C100" s="5" t="s">
        <v>358</v>
      </c>
      <c r="D100" s="4" t="s">
        <v>112</v>
      </c>
      <c r="E100" s="12"/>
      <c r="F100" s="4" t="s">
        <v>158</v>
      </c>
      <c r="G100" s="4"/>
      <c r="H100">
        <f t="shared" si="1"/>
        <v>0</v>
      </c>
    </row>
    <row r="101" spans="1:8" ht="15" customHeight="1" x14ac:dyDescent="0.3">
      <c r="A101" s="4" t="s">
        <v>359</v>
      </c>
      <c r="B101" s="4" t="s">
        <v>217</v>
      </c>
      <c r="C101" s="5" t="s">
        <v>360</v>
      </c>
      <c r="D101" s="4" t="s">
        <v>112</v>
      </c>
      <c r="E101" s="12"/>
      <c r="F101" s="4" t="s">
        <v>158</v>
      </c>
      <c r="G101" s="4"/>
      <c r="H101">
        <f t="shared" si="1"/>
        <v>0</v>
      </c>
    </row>
    <row r="102" spans="1:8" ht="15" customHeight="1" x14ac:dyDescent="0.3">
      <c r="A102" s="4" t="s">
        <v>361</v>
      </c>
      <c r="B102" s="4" t="s">
        <v>217</v>
      </c>
      <c r="C102" s="5" t="s">
        <v>362</v>
      </c>
      <c r="D102" s="4" t="s">
        <v>112</v>
      </c>
      <c r="E102" s="12"/>
      <c r="F102" s="4" t="s">
        <v>158</v>
      </c>
      <c r="G102" s="4"/>
      <c r="H102">
        <f t="shared" si="1"/>
        <v>0</v>
      </c>
    </row>
    <row r="103" spans="1:8" ht="15" customHeight="1" x14ac:dyDescent="0.3">
      <c r="A103" s="4" t="s">
        <v>363</v>
      </c>
      <c r="B103" s="4" t="s">
        <v>217</v>
      </c>
      <c r="C103" s="5" t="s">
        <v>364</v>
      </c>
      <c r="D103" s="4" t="s">
        <v>112</v>
      </c>
      <c r="E103" s="12"/>
      <c r="F103" s="4" t="s">
        <v>158</v>
      </c>
      <c r="G103" s="4"/>
      <c r="H103">
        <f t="shared" si="1"/>
        <v>0</v>
      </c>
    </row>
    <row r="104" spans="1:8" ht="15" customHeight="1" x14ac:dyDescent="0.3">
      <c r="A104" s="4" t="s">
        <v>365</v>
      </c>
      <c r="B104" s="4" t="s">
        <v>196</v>
      </c>
      <c r="C104" s="5" t="s">
        <v>366</v>
      </c>
      <c r="D104" s="4" t="s">
        <v>367</v>
      </c>
      <c r="E104" s="12"/>
      <c r="F104" s="14" t="s">
        <v>219</v>
      </c>
      <c r="G104" s="4"/>
      <c r="H104">
        <f t="shared" si="1"/>
        <v>1</v>
      </c>
    </row>
    <row r="105" spans="1:8" ht="15" customHeight="1" x14ac:dyDescent="0.3">
      <c r="A105" s="4" t="s">
        <v>368</v>
      </c>
      <c r="B105" s="4" t="s">
        <v>196</v>
      </c>
      <c r="C105" s="5" t="s">
        <v>369</v>
      </c>
      <c r="D105" s="4" t="s">
        <v>367</v>
      </c>
      <c r="E105" s="12"/>
      <c r="F105" s="14" t="s">
        <v>219</v>
      </c>
      <c r="G105" s="4"/>
      <c r="H105">
        <f t="shared" si="1"/>
        <v>1</v>
      </c>
    </row>
    <row r="106" spans="1:8" ht="15" customHeight="1" x14ac:dyDescent="0.3">
      <c r="A106" s="4" t="s">
        <v>370</v>
      </c>
      <c r="B106" s="4" t="s">
        <v>196</v>
      </c>
      <c r="C106" s="5" t="s">
        <v>371</v>
      </c>
      <c r="D106" s="4" t="s">
        <v>367</v>
      </c>
      <c r="E106" s="12"/>
      <c r="F106" s="14" t="s">
        <v>219</v>
      </c>
      <c r="G106" s="4"/>
      <c r="H106">
        <f t="shared" si="1"/>
        <v>1</v>
      </c>
    </row>
    <row r="107" spans="1:8" ht="15" customHeight="1" x14ac:dyDescent="0.3">
      <c r="A107" s="4" t="s">
        <v>372</v>
      </c>
      <c r="B107" s="4" t="s">
        <v>196</v>
      </c>
      <c r="C107" s="5" t="s">
        <v>373</v>
      </c>
      <c r="D107" s="4" t="s">
        <v>367</v>
      </c>
      <c r="E107" s="12"/>
      <c r="F107" s="4" t="s">
        <v>158</v>
      </c>
      <c r="G107" s="4"/>
      <c r="H107">
        <f t="shared" si="1"/>
        <v>0</v>
      </c>
    </row>
    <row r="108" spans="1:8" ht="15" customHeight="1" x14ac:dyDescent="0.3">
      <c r="A108" s="4" t="s">
        <v>374</v>
      </c>
      <c r="B108" s="4" t="s">
        <v>313</v>
      </c>
      <c r="C108" s="5" t="s">
        <v>375</v>
      </c>
      <c r="D108" s="4" t="s">
        <v>367</v>
      </c>
      <c r="E108" s="12"/>
      <c r="F108" s="4" t="s">
        <v>158</v>
      </c>
      <c r="G108" s="4"/>
      <c r="H108">
        <f t="shared" si="1"/>
        <v>0</v>
      </c>
    </row>
    <row r="109" spans="1:8" ht="15" customHeight="1" x14ac:dyDescent="0.3">
      <c r="A109" s="4" t="s">
        <v>376</v>
      </c>
      <c r="B109" s="4" t="s">
        <v>196</v>
      </c>
      <c r="C109" s="5" t="s">
        <v>377</v>
      </c>
      <c r="D109" s="4" t="s">
        <v>367</v>
      </c>
      <c r="E109" s="12"/>
      <c r="F109" s="4" t="s">
        <v>158</v>
      </c>
      <c r="G109" s="4"/>
      <c r="H109">
        <f t="shared" si="1"/>
        <v>0</v>
      </c>
    </row>
    <row r="110" spans="1:8" ht="15" customHeight="1" x14ac:dyDescent="0.3">
      <c r="A110" s="4" t="s">
        <v>378</v>
      </c>
      <c r="B110" s="4" t="s">
        <v>196</v>
      </c>
      <c r="C110" s="5" t="s">
        <v>379</v>
      </c>
      <c r="D110" s="4" t="s">
        <v>380</v>
      </c>
      <c r="E110" s="12"/>
      <c r="F110" s="4" t="s">
        <v>158</v>
      </c>
      <c r="G110" s="4"/>
      <c r="H110">
        <f t="shared" si="1"/>
        <v>0</v>
      </c>
    </row>
    <row r="111" spans="1:8" ht="15" customHeight="1" x14ac:dyDescent="0.3">
      <c r="A111" s="4" t="s">
        <v>381</v>
      </c>
      <c r="B111" s="4" t="s">
        <v>196</v>
      </c>
      <c r="C111" s="5" t="s">
        <v>382</v>
      </c>
      <c r="D111" s="4" t="s">
        <v>380</v>
      </c>
      <c r="E111" s="12"/>
      <c r="F111" s="4" t="s">
        <v>158</v>
      </c>
      <c r="G111" s="4"/>
      <c r="H111">
        <f t="shared" si="1"/>
        <v>0</v>
      </c>
    </row>
    <row r="112" spans="1:8" ht="15" customHeight="1" x14ac:dyDescent="0.3">
      <c r="A112" s="4" t="s">
        <v>383</v>
      </c>
      <c r="B112" s="4" t="s">
        <v>196</v>
      </c>
      <c r="C112" s="5" t="s">
        <v>384</v>
      </c>
      <c r="D112" s="4" t="s">
        <v>380</v>
      </c>
      <c r="E112" s="12"/>
      <c r="F112" s="4" t="s">
        <v>158</v>
      </c>
      <c r="G112" s="4"/>
      <c r="H112">
        <f t="shared" si="1"/>
        <v>0</v>
      </c>
    </row>
    <row r="113" spans="1:8" ht="15" customHeight="1" x14ac:dyDescent="0.3">
      <c r="A113" s="4" t="s">
        <v>385</v>
      </c>
      <c r="B113" s="4" t="s">
        <v>196</v>
      </c>
      <c r="C113" s="5" t="s">
        <v>386</v>
      </c>
      <c r="D113" s="4" t="s">
        <v>157</v>
      </c>
      <c r="E113" s="12"/>
      <c r="F113" s="4" t="s">
        <v>158</v>
      </c>
      <c r="G113" s="4"/>
      <c r="H113">
        <f t="shared" si="1"/>
        <v>0</v>
      </c>
    </row>
    <row r="114" spans="1:8" ht="15" customHeight="1" x14ac:dyDescent="0.3">
      <c r="A114" s="4" t="s">
        <v>387</v>
      </c>
      <c r="B114" s="4" t="s">
        <v>196</v>
      </c>
      <c r="C114" s="5" t="s">
        <v>388</v>
      </c>
      <c r="D114" s="4" t="s">
        <v>157</v>
      </c>
      <c r="E114" s="12"/>
      <c r="F114" s="4" t="s">
        <v>158</v>
      </c>
      <c r="G114" s="4"/>
      <c r="H114">
        <f t="shared" si="1"/>
        <v>0</v>
      </c>
    </row>
    <row r="115" spans="1:8" ht="15" customHeight="1" x14ac:dyDescent="0.3">
      <c r="A115" s="4" t="s">
        <v>389</v>
      </c>
      <c r="B115" s="4" t="s">
        <v>196</v>
      </c>
      <c r="C115" s="5" t="s">
        <v>390</v>
      </c>
      <c r="D115" s="4" t="s">
        <v>157</v>
      </c>
      <c r="E115" s="12"/>
      <c r="F115" s="4" t="s">
        <v>158</v>
      </c>
      <c r="G115" s="4"/>
      <c r="H115">
        <f t="shared" si="1"/>
        <v>0</v>
      </c>
    </row>
    <row r="116" spans="1:8" ht="15" customHeight="1" x14ac:dyDescent="0.3">
      <c r="A116" s="4" t="s">
        <v>391</v>
      </c>
      <c r="B116" s="4" t="s">
        <v>196</v>
      </c>
      <c r="C116" s="5" t="s">
        <v>392</v>
      </c>
      <c r="D116" s="4" t="s">
        <v>157</v>
      </c>
      <c r="E116" s="12"/>
      <c r="F116" s="4" t="s">
        <v>158</v>
      </c>
      <c r="G116" s="4"/>
      <c r="H116">
        <f t="shared" si="1"/>
        <v>0</v>
      </c>
    </row>
    <row r="117" spans="1:8" ht="15" customHeight="1" x14ac:dyDescent="0.3">
      <c r="A117" s="4" t="s">
        <v>393</v>
      </c>
      <c r="B117" s="4" t="s">
        <v>196</v>
      </c>
      <c r="C117" s="5" t="s">
        <v>394</v>
      </c>
      <c r="D117" s="4" t="s">
        <v>157</v>
      </c>
      <c r="E117" s="12"/>
      <c r="F117" s="4" t="s">
        <v>158</v>
      </c>
      <c r="G117" s="4"/>
      <c r="H117">
        <f t="shared" si="1"/>
        <v>0</v>
      </c>
    </row>
    <row r="118" spans="1:8" ht="15" customHeight="1" x14ac:dyDescent="0.3">
      <c r="A118" s="4" t="s">
        <v>395</v>
      </c>
      <c r="B118" s="4" t="s">
        <v>196</v>
      </c>
      <c r="C118" s="5" t="s">
        <v>396</v>
      </c>
      <c r="D118" s="4" t="s">
        <v>157</v>
      </c>
      <c r="E118" s="12"/>
      <c r="F118" s="4" t="s">
        <v>158</v>
      </c>
      <c r="G118" s="4"/>
      <c r="H118">
        <f t="shared" si="1"/>
        <v>0</v>
      </c>
    </row>
    <row r="119" spans="1:8" ht="15" customHeight="1" x14ac:dyDescent="0.3">
      <c r="A119" s="4" t="s">
        <v>397</v>
      </c>
      <c r="B119" s="4" t="s">
        <v>196</v>
      </c>
      <c r="C119" s="5" t="s">
        <v>398</v>
      </c>
      <c r="D119" s="4" t="s">
        <v>157</v>
      </c>
      <c r="E119" s="12"/>
      <c r="F119" s="4" t="s">
        <v>158</v>
      </c>
      <c r="G119" s="4"/>
      <c r="H119">
        <f t="shared" si="1"/>
        <v>0</v>
      </c>
    </row>
    <row r="120" spans="1:8" ht="15" customHeight="1" x14ac:dyDescent="0.3">
      <c r="A120" s="4" t="s">
        <v>399</v>
      </c>
      <c r="B120" s="4" t="s">
        <v>196</v>
      </c>
      <c r="C120" s="5" t="s">
        <v>400</v>
      </c>
      <c r="D120" s="4" t="s">
        <v>157</v>
      </c>
      <c r="E120" s="12"/>
      <c r="F120" s="4" t="s">
        <v>158</v>
      </c>
      <c r="G120" s="4"/>
      <c r="H120">
        <f t="shared" si="1"/>
        <v>0</v>
      </c>
    </row>
    <row r="121" spans="1:8" ht="15" customHeight="1" x14ac:dyDescent="0.3">
      <c r="A121" s="4" t="s">
        <v>401</v>
      </c>
      <c r="B121" s="4" t="s">
        <v>217</v>
      </c>
      <c r="C121" s="5" t="s">
        <v>402</v>
      </c>
      <c r="D121" s="4" t="s">
        <v>157</v>
      </c>
      <c r="E121" s="12"/>
      <c r="F121" s="4" t="s">
        <v>158</v>
      </c>
      <c r="G121" s="4"/>
      <c r="H121">
        <f t="shared" si="1"/>
        <v>0</v>
      </c>
    </row>
    <row r="122" spans="1:8" ht="15" customHeight="1" x14ac:dyDescent="0.3">
      <c r="A122" s="4" t="s">
        <v>403</v>
      </c>
      <c r="B122" s="4" t="s">
        <v>217</v>
      </c>
      <c r="C122" s="5" t="s">
        <v>404</v>
      </c>
      <c r="D122" s="4" t="s">
        <v>157</v>
      </c>
      <c r="E122" s="12"/>
      <c r="F122" s="4" t="s">
        <v>158</v>
      </c>
      <c r="G122" s="4"/>
      <c r="H122">
        <f t="shared" si="1"/>
        <v>0</v>
      </c>
    </row>
    <row r="123" spans="1:8" ht="15" customHeight="1" x14ac:dyDescent="0.3">
      <c r="A123" s="4" t="s">
        <v>405</v>
      </c>
      <c r="B123" s="4" t="s">
        <v>217</v>
      </c>
      <c r="C123" s="5" t="s">
        <v>406</v>
      </c>
      <c r="D123" s="4" t="s">
        <v>157</v>
      </c>
      <c r="E123" s="12"/>
      <c r="F123" s="4" t="s">
        <v>158</v>
      </c>
      <c r="G123" s="4"/>
      <c r="H123">
        <f t="shared" si="1"/>
        <v>0</v>
      </c>
    </row>
    <row r="124" spans="1:8" ht="15" customHeight="1" x14ac:dyDescent="0.3">
      <c r="A124" s="4" t="s">
        <v>407</v>
      </c>
      <c r="B124" s="4" t="s">
        <v>217</v>
      </c>
      <c r="C124" s="5" t="s">
        <v>408</v>
      </c>
      <c r="D124" s="4" t="s">
        <v>157</v>
      </c>
      <c r="E124" s="12"/>
      <c r="F124" s="4" t="s">
        <v>158</v>
      </c>
      <c r="G124" s="4"/>
      <c r="H124">
        <f t="shared" si="1"/>
        <v>0</v>
      </c>
    </row>
    <row r="125" spans="1:8" ht="15" customHeight="1" x14ac:dyDescent="0.3">
      <c r="A125" s="4" t="s">
        <v>409</v>
      </c>
      <c r="B125" s="4" t="s">
        <v>217</v>
      </c>
      <c r="C125" s="5" t="s">
        <v>410</v>
      </c>
      <c r="D125" s="4" t="s">
        <v>157</v>
      </c>
      <c r="E125" s="12"/>
      <c r="F125" s="4" t="s">
        <v>158</v>
      </c>
      <c r="G125" s="4"/>
      <c r="H125">
        <f t="shared" si="1"/>
        <v>0</v>
      </c>
    </row>
    <row r="126" spans="1:8" ht="15" customHeight="1" x14ac:dyDescent="0.3">
      <c r="A126" s="4" t="s">
        <v>411</v>
      </c>
      <c r="B126" s="4" t="s">
        <v>217</v>
      </c>
      <c r="C126" s="5" t="s">
        <v>412</v>
      </c>
      <c r="D126" s="4" t="s">
        <v>157</v>
      </c>
      <c r="E126" s="12"/>
      <c r="F126" s="14" t="s">
        <v>219</v>
      </c>
      <c r="G126" s="4"/>
      <c r="H126">
        <f t="shared" si="1"/>
        <v>1</v>
      </c>
    </row>
    <row r="127" spans="1:8" ht="15" customHeight="1" x14ac:dyDescent="0.3">
      <c r="A127" s="4" t="s">
        <v>413</v>
      </c>
      <c r="B127" s="4" t="s">
        <v>217</v>
      </c>
      <c r="C127" s="5" t="s">
        <v>414</v>
      </c>
      <c r="D127" s="4" t="s">
        <v>157</v>
      </c>
      <c r="E127" s="12"/>
      <c r="F127" s="14" t="s">
        <v>219</v>
      </c>
      <c r="G127" s="4"/>
      <c r="H127">
        <f t="shared" si="1"/>
        <v>1</v>
      </c>
    </row>
    <row r="128" spans="1:8" ht="15" customHeight="1" x14ac:dyDescent="0.3">
      <c r="A128" s="4" t="s">
        <v>415</v>
      </c>
      <c r="B128" s="4" t="s">
        <v>217</v>
      </c>
      <c r="C128" s="5" t="s">
        <v>416</v>
      </c>
      <c r="D128" s="4" t="s">
        <v>157</v>
      </c>
      <c r="E128" s="12"/>
      <c r="F128" s="4" t="s">
        <v>158</v>
      </c>
      <c r="G128" s="4"/>
      <c r="H128">
        <f t="shared" si="1"/>
        <v>0</v>
      </c>
    </row>
    <row r="129" spans="1:8" ht="15" customHeight="1" x14ac:dyDescent="0.3">
      <c r="A129" s="4" t="s">
        <v>417</v>
      </c>
      <c r="B129" s="4" t="s">
        <v>217</v>
      </c>
      <c r="C129" s="5" t="s">
        <v>418</v>
      </c>
      <c r="D129" s="4" t="s">
        <v>157</v>
      </c>
      <c r="E129" s="12"/>
      <c r="F129" s="14" t="s">
        <v>219</v>
      </c>
      <c r="G129" s="4"/>
      <c r="H129">
        <f t="shared" si="1"/>
        <v>1</v>
      </c>
    </row>
    <row r="130" spans="1:8" ht="15" customHeight="1" x14ac:dyDescent="0.3">
      <c r="A130" s="4" t="s">
        <v>419</v>
      </c>
      <c r="B130" s="4" t="s">
        <v>217</v>
      </c>
      <c r="C130" s="5" t="s">
        <v>420</v>
      </c>
      <c r="D130" s="4" t="s">
        <v>157</v>
      </c>
      <c r="E130" s="12"/>
      <c r="F130" s="4" t="s">
        <v>158</v>
      </c>
      <c r="G130" s="4"/>
      <c r="H130">
        <f t="shared" ref="H130:H193" si="2">IF(F130="Obligāta",IF(E130="",1,0),0)</f>
        <v>0</v>
      </c>
    </row>
    <row r="131" spans="1:8" ht="15" customHeight="1" x14ac:dyDescent="0.3">
      <c r="A131" s="4" t="s">
        <v>421</v>
      </c>
      <c r="B131" s="4" t="s">
        <v>217</v>
      </c>
      <c r="C131" s="5" t="s">
        <v>422</v>
      </c>
      <c r="D131" s="4" t="s">
        <v>157</v>
      </c>
      <c r="E131" s="12"/>
      <c r="F131" s="14" t="s">
        <v>219</v>
      </c>
      <c r="G131" s="4"/>
      <c r="H131">
        <f t="shared" si="2"/>
        <v>1</v>
      </c>
    </row>
    <row r="132" spans="1:8" ht="15" customHeight="1" x14ac:dyDescent="0.3">
      <c r="A132" s="4" t="s">
        <v>423</v>
      </c>
      <c r="B132" s="4" t="s">
        <v>217</v>
      </c>
      <c r="C132" s="5" t="s">
        <v>424</v>
      </c>
      <c r="D132" s="4" t="s">
        <v>157</v>
      </c>
      <c r="E132" s="12"/>
      <c r="F132" s="4" t="s">
        <v>158</v>
      </c>
      <c r="G132" s="4"/>
      <c r="H132">
        <f t="shared" si="2"/>
        <v>0</v>
      </c>
    </row>
    <row r="133" spans="1:8" ht="15" customHeight="1" x14ac:dyDescent="0.3">
      <c r="A133" s="4" t="s">
        <v>425</v>
      </c>
      <c r="B133" s="4" t="s">
        <v>217</v>
      </c>
      <c r="C133" s="5" t="s">
        <v>426</v>
      </c>
      <c r="D133" s="4" t="s">
        <v>157</v>
      </c>
      <c r="E133" s="12"/>
      <c r="F133" s="4" t="s">
        <v>158</v>
      </c>
      <c r="G133" s="4"/>
      <c r="H133">
        <f t="shared" si="2"/>
        <v>0</v>
      </c>
    </row>
    <row r="134" spans="1:8" ht="15" customHeight="1" x14ac:dyDescent="0.3">
      <c r="A134" s="4" t="s">
        <v>427</v>
      </c>
      <c r="B134" s="4" t="s">
        <v>217</v>
      </c>
      <c r="C134" s="5" t="s">
        <v>428</v>
      </c>
      <c r="D134" s="4" t="s">
        <v>157</v>
      </c>
      <c r="E134" s="12"/>
      <c r="F134" s="4" t="s">
        <v>158</v>
      </c>
      <c r="G134" s="4"/>
      <c r="H134">
        <f t="shared" si="2"/>
        <v>0</v>
      </c>
    </row>
    <row r="135" spans="1:8" ht="15" customHeight="1" x14ac:dyDescent="0.3">
      <c r="A135" s="4" t="s">
        <v>429</v>
      </c>
      <c r="B135" s="4" t="s">
        <v>217</v>
      </c>
      <c r="C135" s="5" t="s">
        <v>430</v>
      </c>
      <c r="D135" s="4" t="s">
        <v>157</v>
      </c>
      <c r="E135" s="12"/>
      <c r="F135" s="14" t="s">
        <v>219</v>
      </c>
      <c r="G135" s="4"/>
      <c r="H135">
        <f t="shared" si="2"/>
        <v>1</v>
      </c>
    </row>
    <row r="136" spans="1:8" ht="15" customHeight="1" x14ac:dyDescent="0.3">
      <c r="A136" s="4" t="s">
        <v>431</v>
      </c>
      <c r="B136" s="4" t="s">
        <v>217</v>
      </c>
      <c r="C136" s="5" t="s">
        <v>432</v>
      </c>
      <c r="D136" s="4" t="s">
        <v>157</v>
      </c>
      <c r="E136" s="12"/>
      <c r="F136" s="4" t="s">
        <v>158</v>
      </c>
      <c r="G136" s="4"/>
      <c r="H136">
        <f t="shared" si="2"/>
        <v>0</v>
      </c>
    </row>
    <row r="137" spans="1:8" ht="15" customHeight="1" x14ac:dyDescent="0.3">
      <c r="A137" s="4" t="s">
        <v>433</v>
      </c>
      <c r="B137" s="4" t="s">
        <v>217</v>
      </c>
      <c r="C137" s="5" t="s">
        <v>434</v>
      </c>
      <c r="D137" s="4" t="s">
        <v>157</v>
      </c>
      <c r="E137" s="12"/>
      <c r="F137" s="4" t="s">
        <v>158</v>
      </c>
      <c r="G137" s="4"/>
      <c r="H137">
        <f t="shared" si="2"/>
        <v>0</v>
      </c>
    </row>
    <row r="138" spans="1:8" ht="15" customHeight="1" x14ac:dyDescent="0.3">
      <c r="A138" s="4" t="s">
        <v>435</v>
      </c>
      <c r="B138" s="4" t="s">
        <v>217</v>
      </c>
      <c r="C138" s="5" t="s">
        <v>436</v>
      </c>
      <c r="D138" s="4" t="s">
        <v>157</v>
      </c>
      <c r="E138" s="12"/>
      <c r="F138" s="14" t="s">
        <v>219</v>
      </c>
      <c r="G138" s="4"/>
      <c r="H138">
        <f t="shared" si="2"/>
        <v>1</v>
      </c>
    </row>
    <row r="139" spans="1:8" ht="15" customHeight="1" x14ac:dyDescent="0.3">
      <c r="A139" s="4" t="s">
        <v>437</v>
      </c>
      <c r="B139" s="4" t="s">
        <v>217</v>
      </c>
      <c r="C139" s="5" t="s">
        <v>438</v>
      </c>
      <c r="D139" s="4" t="s">
        <v>157</v>
      </c>
      <c r="E139" s="12"/>
      <c r="F139" s="4" t="s">
        <v>158</v>
      </c>
      <c r="G139" s="4"/>
      <c r="H139">
        <f t="shared" si="2"/>
        <v>0</v>
      </c>
    </row>
    <row r="140" spans="1:8" ht="15" customHeight="1" x14ac:dyDescent="0.3">
      <c r="A140" s="4" t="s">
        <v>439</v>
      </c>
      <c r="B140" s="4" t="s">
        <v>217</v>
      </c>
      <c r="C140" s="5" t="s">
        <v>440</v>
      </c>
      <c r="D140" s="4" t="s">
        <v>157</v>
      </c>
      <c r="E140" s="12"/>
      <c r="F140" s="4" t="s">
        <v>158</v>
      </c>
      <c r="G140" s="4"/>
      <c r="H140">
        <f t="shared" si="2"/>
        <v>0</v>
      </c>
    </row>
    <row r="141" spans="1:8" ht="15" customHeight="1" x14ac:dyDescent="0.3">
      <c r="A141" s="4" t="s">
        <v>441</v>
      </c>
      <c r="B141" s="4" t="s">
        <v>217</v>
      </c>
      <c r="C141" s="5" t="s">
        <v>442</v>
      </c>
      <c r="D141" s="4" t="s">
        <v>157</v>
      </c>
      <c r="E141" s="12"/>
      <c r="F141" s="4" t="s">
        <v>158</v>
      </c>
      <c r="G141" s="4"/>
      <c r="H141">
        <f t="shared" si="2"/>
        <v>0</v>
      </c>
    </row>
    <row r="142" spans="1:8" ht="15" customHeight="1" x14ac:dyDescent="0.3">
      <c r="A142" s="4" t="s">
        <v>443</v>
      </c>
      <c r="B142" s="4" t="s">
        <v>217</v>
      </c>
      <c r="C142" s="5" t="s">
        <v>444</v>
      </c>
      <c r="D142" s="4" t="s">
        <v>157</v>
      </c>
      <c r="E142" s="12"/>
      <c r="F142" s="4" t="s">
        <v>158</v>
      </c>
      <c r="G142" s="4"/>
      <c r="H142">
        <f t="shared" si="2"/>
        <v>0</v>
      </c>
    </row>
    <row r="143" spans="1:8" ht="15" customHeight="1" x14ac:dyDescent="0.3">
      <c r="A143" s="4" t="s">
        <v>445</v>
      </c>
      <c r="B143" s="4" t="s">
        <v>217</v>
      </c>
      <c r="C143" s="5" t="s">
        <v>446</v>
      </c>
      <c r="D143" s="4" t="s">
        <v>157</v>
      </c>
      <c r="E143" s="12"/>
      <c r="F143" s="4" t="s">
        <v>158</v>
      </c>
      <c r="G143" s="4"/>
      <c r="H143">
        <f t="shared" si="2"/>
        <v>0</v>
      </c>
    </row>
    <row r="144" spans="1:8" ht="15" customHeight="1" x14ac:dyDescent="0.3">
      <c r="A144" s="4" t="s">
        <v>447</v>
      </c>
      <c r="B144" s="4" t="s">
        <v>217</v>
      </c>
      <c r="C144" s="5" t="s">
        <v>448</v>
      </c>
      <c r="D144" s="4" t="s">
        <v>157</v>
      </c>
      <c r="E144" s="12"/>
      <c r="F144" s="4" t="s">
        <v>158</v>
      </c>
      <c r="G144" s="4"/>
      <c r="H144">
        <f t="shared" si="2"/>
        <v>0</v>
      </c>
    </row>
    <row r="145" spans="1:8" ht="15" customHeight="1" x14ac:dyDescent="0.3">
      <c r="A145" s="4" t="s">
        <v>449</v>
      </c>
      <c r="B145" s="4" t="s">
        <v>217</v>
      </c>
      <c r="C145" s="5" t="s">
        <v>450</v>
      </c>
      <c r="D145" s="4" t="s">
        <v>157</v>
      </c>
      <c r="E145" s="12"/>
      <c r="F145" s="4" t="s">
        <v>158</v>
      </c>
      <c r="G145" s="4"/>
      <c r="H145">
        <f t="shared" si="2"/>
        <v>0</v>
      </c>
    </row>
    <row r="146" spans="1:8" ht="15" customHeight="1" x14ac:dyDescent="0.3">
      <c r="A146" s="4" t="s">
        <v>451</v>
      </c>
      <c r="B146" s="4" t="s">
        <v>217</v>
      </c>
      <c r="C146" s="5" t="s">
        <v>452</v>
      </c>
      <c r="D146" s="4" t="s">
        <v>157</v>
      </c>
      <c r="E146" s="12"/>
      <c r="F146" s="4" t="s">
        <v>158</v>
      </c>
      <c r="G146" s="4"/>
      <c r="H146">
        <f t="shared" si="2"/>
        <v>0</v>
      </c>
    </row>
    <row r="147" spans="1:8" ht="15" customHeight="1" x14ac:dyDescent="0.3">
      <c r="A147" s="4" t="s">
        <v>453</v>
      </c>
      <c r="B147" s="4" t="s">
        <v>217</v>
      </c>
      <c r="C147" s="5" t="s">
        <v>454</v>
      </c>
      <c r="D147" s="4" t="s">
        <v>157</v>
      </c>
      <c r="E147" s="12"/>
      <c r="F147" s="4" t="s">
        <v>158</v>
      </c>
      <c r="G147" s="4"/>
      <c r="H147">
        <f t="shared" si="2"/>
        <v>0</v>
      </c>
    </row>
    <row r="148" spans="1:8" ht="15" customHeight="1" x14ac:dyDescent="0.3">
      <c r="A148" s="4" t="s">
        <v>455</v>
      </c>
      <c r="B148" s="4" t="s">
        <v>217</v>
      </c>
      <c r="C148" s="5" t="s">
        <v>456</v>
      </c>
      <c r="D148" s="4" t="s">
        <v>157</v>
      </c>
      <c r="E148" s="12"/>
      <c r="F148" s="4" t="s">
        <v>158</v>
      </c>
      <c r="G148" s="4"/>
      <c r="H148">
        <f t="shared" si="2"/>
        <v>0</v>
      </c>
    </row>
    <row r="149" spans="1:8" ht="15" customHeight="1" x14ac:dyDescent="0.3">
      <c r="A149" s="4" t="s">
        <v>457</v>
      </c>
      <c r="B149" s="4" t="s">
        <v>217</v>
      </c>
      <c r="C149" s="5" t="s">
        <v>458</v>
      </c>
      <c r="D149" s="4" t="s">
        <v>157</v>
      </c>
      <c r="E149" s="12"/>
      <c r="F149" s="4" t="s">
        <v>158</v>
      </c>
      <c r="G149" s="4"/>
      <c r="H149">
        <f t="shared" si="2"/>
        <v>0</v>
      </c>
    </row>
    <row r="150" spans="1:8" ht="15" customHeight="1" x14ac:dyDescent="0.3">
      <c r="A150" s="4" t="s">
        <v>459</v>
      </c>
      <c r="B150" s="4" t="s">
        <v>217</v>
      </c>
      <c r="C150" s="5" t="s">
        <v>460</v>
      </c>
      <c r="D150" s="4" t="s">
        <v>157</v>
      </c>
      <c r="E150" s="12"/>
      <c r="F150" s="4" t="s">
        <v>158</v>
      </c>
      <c r="G150" s="4"/>
      <c r="H150">
        <f t="shared" si="2"/>
        <v>0</v>
      </c>
    </row>
    <row r="151" spans="1:8" ht="15" customHeight="1" x14ac:dyDescent="0.3">
      <c r="A151" s="4" t="s">
        <v>461</v>
      </c>
      <c r="B151" s="4" t="s">
        <v>217</v>
      </c>
      <c r="C151" s="5" t="s">
        <v>462</v>
      </c>
      <c r="D151" s="4" t="s">
        <v>157</v>
      </c>
      <c r="E151" s="12"/>
      <c r="F151" s="4" t="s">
        <v>158</v>
      </c>
      <c r="G151" s="4"/>
      <c r="H151">
        <f t="shared" si="2"/>
        <v>0</v>
      </c>
    </row>
    <row r="152" spans="1:8" ht="15" customHeight="1" x14ac:dyDescent="0.3">
      <c r="A152" s="4" t="s">
        <v>463</v>
      </c>
      <c r="B152" s="4" t="s">
        <v>217</v>
      </c>
      <c r="C152" s="5" t="s">
        <v>464</v>
      </c>
      <c r="D152" s="4" t="s">
        <v>157</v>
      </c>
      <c r="E152" s="12"/>
      <c r="F152" s="4" t="s">
        <v>158</v>
      </c>
      <c r="G152" s="4"/>
      <c r="H152">
        <f t="shared" si="2"/>
        <v>0</v>
      </c>
    </row>
    <row r="153" spans="1:8" ht="15" customHeight="1" x14ac:dyDescent="0.3">
      <c r="A153" s="4" t="s">
        <v>465</v>
      </c>
      <c r="B153" s="4" t="s">
        <v>217</v>
      </c>
      <c r="C153" s="5" t="s">
        <v>466</v>
      </c>
      <c r="D153" s="4" t="s">
        <v>157</v>
      </c>
      <c r="E153" s="12"/>
      <c r="F153" s="4" t="s">
        <v>158</v>
      </c>
      <c r="G153" s="4"/>
      <c r="H153">
        <f t="shared" si="2"/>
        <v>0</v>
      </c>
    </row>
    <row r="154" spans="1:8" ht="15" customHeight="1" x14ac:dyDescent="0.3">
      <c r="A154" s="4" t="s">
        <v>467</v>
      </c>
      <c r="B154" s="4" t="s">
        <v>217</v>
      </c>
      <c r="C154" s="5" t="s">
        <v>468</v>
      </c>
      <c r="D154" s="4" t="s">
        <v>157</v>
      </c>
      <c r="E154" s="12"/>
      <c r="F154" s="4" t="s">
        <v>158</v>
      </c>
      <c r="G154" s="4"/>
      <c r="H154">
        <f t="shared" si="2"/>
        <v>0</v>
      </c>
    </row>
    <row r="155" spans="1:8" ht="15" customHeight="1" x14ac:dyDescent="0.3">
      <c r="A155" s="4" t="s">
        <v>469</v>
      </c>
      <c r="B155" s="4" t="s">
        <v>217</v>
      </c>
      <c r="C155" s="5" t="s">
        <v>470</v>
      </c>
      <c r="D155" s="4" t="s">
        <v>157</v>
      </c>
      <c r="E155" s="12"/>
      <c r="F155" s="4" t="s">
        <v>158</v>
      </c>
      <c r="G155" s="4"/>
      <c r="H155">
        <f t="shared" si="2"/>
        <v>0</v>
      </c>
    </row>
    <row r="156" spans="1:8" ht="15" customHeight="1" x14ac:dyDescent="0.3">
      <c r="A156" s="4" t="s">
        <v>471</v>
      </c>
      <c r="B156" s="4" t="s">
        <v>217</v>
      </c>
      <c r="C156" s="5" t="s">
        <v>472</v>
      </c>
      <c r="D156" s="4" t="s">
        <v>157</v>
      </c>
      <c r="E156" s="12"/>
      <c r="F156" s="4" t="s">
        <v>158</v>
      </c>
      <c r="G156" s="4"/>
      <c r="H156">
        <f t="shared" si="2"/>
        <v>0</v>
      </c>
    </row>
    <row r="157" spans="1:8" ht="15" customHeight="1" x14ac:dyDescent="0.3">
      <c r="A157" s="4" t="s">
        <v>473</v>
      </c>
      <c r="B157" s="4" t="s">
        <v>217</v>
      </c>
      <c r="C157" s="5" t="s">
        <v>474</v>
      </c>
      <c r="D157" s="4" t="s">
        <v>157</v>
      </c>
      <c r="E157" s="12"/>
      <c r="F157" s="4" t="s">
        <v>158</v>
      </c>
      <c r="G157" s="4"/>
      <c r="H157">
        <f t="shared" si="2"/>
        <v>0</v>
      </c>
    </row>
    <row r="158" spans="1:8" ht="15" customHeight="1" x14ac:dyDescent="0.3">
      <c r="A158" s="4" t="s">
        <v>475</v>
      </c>
      <c r="B158" s="4" t="s">
        <v>217</v>
      </c>
      <c r="C158" s="5" t="s">
        <v>476</v>
      </c>
      <c r="D158" s="4" t="s">
        <v>157</v>
      </c>
      <c r="E158" s="12"/>
      <c r="F158" s="4" t="s">
        <v>158</v>
      </c>
      <c r="G158" s="4"/>
      <c r="H158">
        <f t="shared" si="2"/>
        <v>0</v>
      </c>
    </row>
    <row r="159" spans="1:8" ht="15" customHeight="1" x14ac:dyDescent="0.3">
      <c r="A159" s="4" t="s">
        <v>477</v>
      </c>
      <c r="B159" s="4" t="s">
        <v>217</v>
      </c>
      <c r="C159" s="5" t="s">
        <v>478</v>
      </c>
      <c r="D159" s="4" t="s">
        <v>157</v>
      </c>
      <c r="E159" s="12"/>
      <c r="F159" s="4" t="s">
        <v>158</v>
      </c>
      <c r="G159" s="4"/>
      <c r="H159">
        <f t="shared" si="2"/>
        <v>0</v>
      </c>
    </row>
    <row r="160" spans="1:8" ht="15" customHeight="1" x14ac:dyDescent="0.3">
      <c r="A160" s="4" t="s">
        <v>479</v>
      </c>
      <c r="B160" s="4" t="s">
        <v>217</v>
      </c>
      <c r="C160" s="5" t="s">
        <v>480</v>
      </c>
      <c r="D160" s="4" t="s">
        <v>157</v>
      </c>
      <c r="E160" s="12"/>
      <c r="F160" s="4" t="s">
        <v>158</v>
      </c>
      <c r="G160" s="4"/>
      <c r="H160">
        <f t="shared" si="2"/>
        <v>0</v>
      </c>
    </row>
    <row r="161" spans="1:8" ht="23.25" customHeight="1" x14ac:dyDescent="0.3">
      <c r="A161" s="4" t="s">
        <v>481</v>
      </c>
      <c r="B161" s="4" t="s">
        <v>217</v>
      </c>
      <c r="C161" s="5" t="s">
        <v>482</v>
      </c>
      <c r="D161" s="4" t="s">
        <v>157</v>
      </c>
      <c r="E161" s="12"/>
      <c r="F161" s="4" t="s">
        <v>158</v>
      </c>
      <c r="G161" s="4"/>
      <c r="H161">
        <f t="shared" si="2"/>
        <v>0</v>
      </c>
    </row>
    <row r="162" spans="1:8" ht="23.25" customHeight="1" x14ac:dyDescent="0.3">
      <c r="A162" s="4" t="s">
        <v>483</v>
      </c>
      <c r="B162" s="4" t="s">
        <v>217</v>
      </c>
      <c r="C162" s="5" t="s">
        <v>484</v>
      </c>
      <c r="D162" s="4" t="s">
        <v>157</v>
      </c>
      <c r="E162" s="12"/>
      <c r="F162" s="4" t="s">
        <v>158</v>
      </c>
      <c r="G162" s="4"/>
      <c r="H162">
        <f t="shared" si="2"/>
        <v>0</v>
      </c>
    </row>
    <row r="163" spans="1:8" ht="23.25" customHeight="1" x14ac:dyDescent="0.3">
      <c r="A163" s="4" t="s">
        <v>485</v>
      </c>
      <c r="B163" s="4" t="s">
        <v>217</v>
      </c>
      <c r="C163" s="5" t="s">
        <v>486</v>
      </c>
      <c r="D163" s="4" t="s">
        <v>157</v>
      </c>
      <c r="E163" s="12"/>
      <c r="F163" s="4" t="s">
        <v>158</v>
      </c>
      <c r="G163" s="4"/>
      <c r="H163">
        <f t="shared" si="2"/>
        <v>0</v>
      </c>
    </row>
    <row r="164" spans="1:8" ht="23.25" customHeight="1" x14ac:dyDescent="0.3">
      <c r="A164" s="4" t="s">
        <v>487</v>
      </c>
      <c r="B164" s="4" t="s">
        <v>217</v>
      </c>
      <c r="C164" s="5" t="s">
        <v>488</v>
      </c>
      <c r="D164" s="4" t="s">
        <v>157</v>
      </c>
      <c r="E164" s="12"/>
      <c r="F164" s="4" t="s">
        <v>158</v>
      </c>
      <c r="G164" s="4"/>
      <c r="H164">
        <f t="shared" si="2"/>
        <v>0</v>
      </c>
    </row>
    <row r="165" spans="1:8" ht="23.25" customHeight="1" x14ac:dyDescent="0.3">
      <c r="A165" s="4" t="s">
        <v>489</v>
      </c>
      <c r="B165" s="4" t="s">
        <v>217</v>
      </c>
      <c r="C165" s="5" t="s">
        <v>490</v>
      </c>
      <c r="D165" s="4" t="s">
        <v>157</v>
      </c>
      <c r="E165" s="12"/>
      <c r="F165" s="4" t="s">
        <v>158</v>
      </c>
      <c r="G165" s="4"/>
      <c r="H165">
        <f t="shared" si="2"/>
        <v>0</v>
      </c>
    </row>
    <row r="166" spans="1:8" ht="23.25" customHeight="1" x14ac:dyDescent="0.3">
      <c r="A166" s="4" t="s">
        <v>491</v>
      </c>
      <c r="B166" s="4" t="s">
        <v>217</v>
      </c>
      <c r="C166" s="5" t="s">
        <v>492</v>
      </c>
      <c r="D166" s="4" t="s">
        <v>157</v>
      </c>
      <c r="E166" s="12"/>
      <c r="F166" s="4" t="s">
        <v>158</v>
      </c>
      <c r="G166" s="4"/>
      <c r="H166">
        <f t="shared" si="2"/>
        <v>0</v>
      </c>
    </row>
    <row r="167" spans="1:8" ht="23.25" customHeight="1" x14ac:dyDescent="0.3">
      <c r="A167" s="4" t="s">
        <v>493</v>
      </c>
      <c r="B167" s="4" t="s">
        <v>217</v>
      </c>
      <c r="C167" s="5" t="s">
        <v>494</v>
      </c>
      <c r="D167" s="4" t="s">
        <v>157</v>
      </c>
      <c r="E167" s="12"/>
      <c r="F167" s="4" t="s">
        <v>158</v>
      </c>
      <c r="G167" s="4"/>
      <c r="H167">
        <f t="shared" si="2"/>
        <v>0</v>
      </c>
    </row>
    <row r="168" spans="1:8" ht="23.25" customHeight="1" x14ac:dyDescent="0.3">
      <c r="A168" s="4" t="s">
        <v>495</v>
      </c>
      <c r="B168" s="4" t="s">
        <v>217</v>
      </c>
      <c r="C168" s="5" t="s">
        <v>496</v>
      </c>
      <c r="D168" s="4" t="s">
        <v>157</v>
      </c>
      <c r="E168" s="12"/>
      <c r="F168" s="4" t="s">
        <v>158</v>
      </c>
      <c r="G168" s="4"/>
      <c r="H168">
        <f t="shared" si="2"/>
        <v>0</v>
      </c>
    </row>
    <row r="169" spans="1:8" ht="23.25" customHeight="1" x14ac:dyDescent="0.3">
      <c r="A169" s="4" t="s">
        <v>497</v>
      </c>
      <c r="B169" s="4" t="s">
        <v>217</v>
      </c>
      <c r="C169" s="5" t="s">
        <v>498</v>
      </c>
      <c r="D169" s="4" t="s">
        <v>157</v>
      </c>
      <c r="E169" s="12"/>
      <c r="F169" s="4" t="s">
        <v>158</v>
      </c>
      <c r="G169" s="4"/>
      <c r="H169">
        <f t="shared" si="2"/>
        <v>0</v>
      </c>
    </row>
    <row r="170" spans="1:8" ht="23.25" customHeight="1" x14ac:dyDescent="0.3">
      <c r="A170" s="4" t="s">
        <v>499</v>
      </c>
      <c r="B170" s="4" t="s">
        <v>217</v>
      </c>
      <c r="C170" s="5" t="s">
        <v>500</v>
      </c>
      <c r="D170" s="4" t="s">
        <v>157</v>
      </c>
      <c r="E170" s="12"/>
      <c r="F170" s="4" t="s">
        <v>158</v>
      </c>
      <c r="G170" s="4"/>
      <c r="H170">
        <f t="shared" si="2"/>
        <v>0</v>
      </c>
    </row>
    <row r="171" spans="1:8" ht="23.25" customHeight="1" x14ac:dyDescent="0.3">
      <c r="A171" s="4" t="s">
        <v>501</v>
      </c>
      <c r="B171" s="4" t="s">
        <v>217</v>
      </c>
      <c r="C171" s="5" t="s">
        <v>502</v>
      </c>
      <c r="D171" s="4" t="s">
        <v>157</v>
      </c>
      <c r="E171" s="12"/>
      <c r="F171" s="4" t="s">
        <v>158</v>
      </c>
      <c r="G171" s="4"/>
      <c r="H171">
        <f t="shared" si="2"/>
        <v>0</v>
      </c>
    </row>
    <row r="172" spans="1:8" ht="23.25" customHeight="1" x14ac:dyDescent="0.3">
      <c r="A172" s="4" t="s">
        <v>503</v>
      </c>
      <c r="B172" s="4" t="s">
        <v>217</v>
      </c>
      <c r="C172" s="5" t="s">
        <v>504</v>
      </c>
      <c r="D172" s="4" t="s">
        <v>157</v>
      </c>
      <c r="E172" s="12"/>
      <c r="F172" s="4" t="s">
        <v>158</v>
      </c>
      <c r="G172" s="4"/>
      <c r="H172">
        <f t="shared" si="2"/>
        <v>0</v>
      </c>
    </row>
    <row r="173" spans="1:8" ht="23.25" customHeight="1" x14ac:dyDescent="0.3">
      <c r="A173" s="4" t="s">
        <v>505</v>
      </c>
      <c r="B173" s="4" t="s">
        <v>217</v>
      </c>
      <c r="C173" s="5" t="s">
        <v>506</v>
      </c>
      <c r="D173" s="4" t="s">
        <v>157</v>
      </c>
      <c r="E173" s="12"/>
      <c r="F173" s="4" t="s">
        <v>158</v>
      </c>
      <c r="G173" s="4"/>
      <c r="H173">
        <f t="shared" si="2"/>
        <v>0</v>
      </c>
    </row>
    <row r="174" spans="1:8" ht="23.25" customHeight="1" x14ac:dyDescent="0.3">
      <c r="A174" s="4" t="s">
        <v>507</v>
      </c>
      <c r="B174" s="4" t="s">
        <v>217</v>
      </c>
      <c r="C174" s="5" t="s">
        <v>508</v>
      </c>
      <c r="D174" s="4" t="s">
        <v>157</v>
      </c>
      <c r="E174" s="12"/>
      <c r="F174" s="4" t="s">
        <v>158</v>
      </c>
      <c r="G174" s="4"/>
      <c r="H174">
        <f t="shared" si="2"/>
        <v>0</v>
      </c>
    </row>
    <row r="175" spans="1:8" ht="23.25" customHeight="1" x14ac:dyDescent="0.3">
      <c r="A175" s="4" t="s">
        <v>509</v>
      </c>
      <c r="B175" s="4" t="s">
        <v>217</v>
      </c>
      <c r="C175" s="5" t="s">
        <v>510</v>
      </c>
      <c r="D175" s="4" t="s">
        <v>157</v>
      </c>
      <c r="E175" s="12"/>
      <c r="F175" s="4" t="s">
        <v>158</v>
      </c>
      <c r="G175" s="4"/>
      <c r="H175">
        <f t="shared" si="2"/>
        <v>0</v>
      </c>
    </row>
    <row r="176" spans="1:8" ht="23.25" customHeight="1" x14ac:dyDescent="0.3">
      <c r="A176" s="4" t="s">
        <v>511</v>
      </c>
      <c r="B176" s="4" t="s">
        <v>217</v>
      </c>
      <c r="C176" s="5" t="s">
        <v>512</v>
      </c>
      <c r="D176" s="4" t="s">
        <v>157</v>
      </c>
      <c r="E176" s="12"/>
      <c r="F176" s="4" t="s">
        <v>158</v>
      </c>
      <c r="G176" s="4"/>
      <c r="H176">
        <f t="shared" si="2"/>
        <v>0</v>
      </c>
    </row>
    <row r="177" spans="1:8" ht="15" customHeight="1" x14ac:dyDescent="0.3">
      <c r="A177" s="4" t="s">
        <v>513</v>
      </c>
      <c r="B177" s="4" t="s">
        <v>155</v>
      </c>
      <c r="C177" s="5" t="s">
        <v>514</v>
      </c>
      <c r="D177" s="4" t="s">
        <v>157</v>
      </c>
      <c r="E177" s="12"/>
      <c r="F177" s="4" t="s">
        <v>158</v>
      </c>
      <c r="G177" s="4"/>
      <c r="H177">
        <f t="shared" si="2"/>
        <v>0</v>
      </c>
    </row>
    <row r="178" spans="1:8" ht="15" customHeight="1" x14ac:dyDescent="0.3">
      <c r="A178" s="4" t="s">
        <v>515</v>
      </c>
      <c r="B178" s="4" t="s">
        <v>196</v>
      </c>
      <c r="C178" s="5" t="s">
        <v>516</v>
      </c>
      <c r="D178" s="4" t="s">
        <v>157</v>
      </c>
      <c r="E178" s="12"/>
      <c r="F178" s="4" t="s">
        <v>158</v>
      </c>
      <c r="G178" s="4"/>
      <c r="H178">
        <f t="shared" si="2"/>
        <v>0</v>
      </c>
    </row>
    <row r="179" spans="1:8" ht="15" customHeight="1" x14ac:dyDescent="0.3">
      <c r="A179" s="4" t="s">
        <v>517</v>
      </c>
      <c r="B179" s="4" t="s">
        <v>217</v>
      </c>
      <c r="C179" s="5" t="s">
        <v>518</v>
      </c>
      <c r="D179" s="4" t="s">
        <v>157</v>
      </c>
      <c r="E179" s="12"/>
      <c r="F179" s="4" t="s">
        <v>158</v>
      </c>
      <c r="G179" s="4"/>
      <c r="H179">
        <f t="shared" si="2"/>
        <v>0</v>
      </c>
    </row>
    <row r="180" spans="1:8" ht="15" customHeight="1" x14ac:dyDescent="0.3">
      <c r="A180" s="4" t="s">
        <v>519</v>
      </c>
      <c r="B180" s="4" t="s">
        <v>196</v>
      </c>
      <c r="C180" s="5" t="s">
        <v>520</v>
      </c>
      <c r="D180" s="4" t="s">
        <v>157</v>
      </c>
      <c r="E180" s="12"/>
      <c r="F180" s="4" t="s">
        <v>158</v>
      </c>
      <c r="G180" s="4"/>
      <c r="H180">
        <f t="shared" si="2"/>
        <v>0</v>
      </c>
    </row>
    <row r="181" spans="1:8" ht="15" customHeight="1" x14ac:dyDescent="0.3">
      <c r="A181" s="4" t="s">
        <v>521</v>
      </c>
      <c r="B181" s="4" t="s">
        <v>217</v>
      </c>
      <c r="C181" s="5" t="s">
        <v>522</v>
      </c>
      <c r="D181" s="4" t="s">
        <v>157</v>
      </c>
      <c r="E181" s="12"/>
      <c r="F181" s="4" t="s">
        <v>158</v>
      </c>
      <c r="G181" s="4"/>
      <c r="H181">
        <f t="shared" si="2"/>
        <v>0</v>
      </c>
    </row>
    <row r="182" spans="1:8" ht="15" customHeight="1" x14ac:dyDescent="0.3">
      <c r="A182" s="4" t="s">
        <v>523</v>
      </c>
      <c r="B182" s="4" t="s">
        <v>217</v>
      </c>
      <c r="C182" s="5" t="s">
        <v>524</v>
      </c>
      <c r="D182" s="4" t="s">
        <v>157</v>
      </c>
      <c r="E182" s="12"/>
      <c r="F182" s="4" t="s">
        <v>158</v>
      </c>
      <c r="G182" s="4"/>
      <c r="H182">
        <f t="shared" si="2"/>
        <v>0</v>
      </c>
    </row>
    <row r="183" spans="1:8" ht="15" customHeight="1" x14ac:dyDescent="0.3">
      <c r="A183" s="4" t="s">
        <v>525</v>
      </c>
      <c r="B183" s="4" t="s">
        <v>217</v>
      </c>
      <c r="C183" s="5" t="s">
        <v>526</v>
      </c>
      <c r="D183" s="4" t="s">
        <v>157</v>
      </c>
      <c r="E183" s="12"/>
      <c r="F183" s="4" t="s">
        <v>158</v>
      </c>
      <c r="G183" s="4"/>
      <c r="H183">
        <f t="shared" si="2"/>
        <v>0</v>
      </c>
    </row>
    <row r="184" spans="1:8" ht="15" customHeight="1" x14ac:dyDescent="0.3">
      <c r="A184" s="4" t="s">
        <v>527</v>
      </c>
      <c r="B184" s="4" t="s">
        <v>217</v>
      </c>
      <c r="C184" s="5" t="s">
        <v>528</v>
      </c>
      <c r="D184" s="4" t="s">
        <v>157</v>
      </c>
      <c r="E184" s="12"/>
      <c r="F184" s="4" t="s">
        <v>158</v>
      </c>
      <c r="G184" s="4"/>
      <c r="H184">
        <f t="shared" si="2"/>
        <v>0</v>
      </c>
    </row>
    <row r="185" spans="1:8" ht="15" customHeight="1" x14ac:dyDescent="0.3">
      <c r="A185" s="4" t="s">
        <v>529</v>
      </c>
      <c r="B185" s="4" t="s">
        <v>217</v>
      </c>
      <c r="C185" s="5" t="s">
        <v>530</v>
      </c>
      <c r="D185" s="4" t="s">
        <v>157</v>
      </c>
      <c r="E185" s="12"/>
      <c r="F185" s="4" t="s">
        <v>158</v>
      </c>
      <c r="G185" s="4"/>
      <c r="H185">
        <f t="shared" si="2"/>
        <v>0</v>
      </c>
    </row>
    <row r="186" spans="1:8" ht="15" customHeight="1" x14ac:dyDescent="0.3">
      <c r="A186" s="4" t="s">
        <v>531</v>
      </c>
      <c r="B186" s="4" t="s">
        <v>217</v>
      </c>
      <c r="C186" s="5" t="s">
        <v>532</v>
      </c>
      <c r="D186" s="4" t="s">
        <v>157</v>
      </c>
      <c r="E186" s="12"/>
      <c r="F186" s="4" t="s">
        <v>158</v>
      </c>
      <c r="G186" s="4"/>
      <c r="H186">
        <f t="shared" si="2"/>
        <v>0</v>
      </c>
    </row>
    <row r="187" spans="1:8" ht="15" customHeight="1" x14ac:dyDescent="0.3">
      <c r="A187" s="4" t="s">
        <v>533</v>
      </c>
      <c r="B187" s="4" t="s">
        <v>217</v>
      </c>
      <c r="C187" s="5" t="s">
        <v>534</v>
      </c>
      <c r="D187" s="4" t="s">
        <v>157</v>
      </c>
      <c r="E187" s="12"/>
      <c r="F187" s="4" t="s">
        <v>158</v>
      </c>
      <c r="G187" s="4"/>
      <c r="H187">
        <f t="shared" si="2"/>
        <v>0</v>
      </c>
    </row>
    <row r="188" spans="1:8" ht="15" customHeight="1" x14ac:dyDescent="0.3">
      <c r="A188" s="4" t="s">
        <v>535</v>
      </c>
      <c r="B188" s="4" t="s">
        <v>217</v>
      </c>
      <c r="C188" s="5" t="s">
        <v>536</v>
      </c>
      <c r="D188" s="4" t="s">
        <v>157</v>
      </c>
      <c r="E188" s="12"/>
      <c r="F188" s="4" t="s">
        <v>158</v>
      </c>
      <c r="G188" s="4"/>
      <c r="H188">
        <f t="shared" si="2"/>
        <v>0</v>
      </c>
    </row>
    <row r="189" spans="1:8" ht="15" customHeight="1" x14ac:dyDescent="0.3">
      <c r="A189" s="4" t="s">
        <v>537</v>
      </c>
      <c r="B189" s="4" t="s">
        <v>217</v>
      </c>
      <c r="C189" s="5" t="s">
        <v>538</v>
      </c>
      <c r="D189" s="4" t="s">
        <v>157</v>
      </c>
      <c r="E189" s="12"/>
      <c r="F189" s="4" t="s">
        <v>158</v>
      </c>
      <c r="G189" s="4"/>
      <c r="H189">
        <f t="shared" si="2"/>
        <v>0</v>
      </c>
    </row>
    <row r="190" spans="1:8" ht="15" customHeight="1" x14ac:dyDescent="0.3">
      <c r="A190" s="4" t="s">
        <v>539</v>
      </c>
      <c r="B190" s="4" t="s">
        <v>155</v>
      </c>
      <c r="C190" s="5" t="s">
        <v>540</v>
      </c>
      <c r="D190" s="4" t="s">
        <v>157</v>
      </c>
      <c r="E190" s="12"/>
      <c r="F190" s="4" t="s">
        <v>158</v>
      </c>
      <c r="G190" s="4"/>
      <c r="H190">
        <f t="shared" si="2"/>
        <v>0</v>
      </c>
    </row>
    <row r="191" spans="1:8" ht="15" customHeight="1" x14ac:dyDescent="0.3">
      <c r="A191" s="4" t="s">
        <v>541</v>
      </c>
      <c r="B191" s="4" t="s">
        <v>196</v>
      </c>
      <c r="C191" s="5" t="s">
        <v>542</v>
      </c>
      <c r="D191" s="4" t="s">
        <v>157</v>
      </c>
      <c r="E191" s="12"/>
      <c r="F191" s="4" t="s">
        <v>158</v>
      </c>
      <c r="G191" s="4"/>
      <c r="H191">
        <f t="shared" si="2"/>
        <v>0</v>
      </c>
    </row>
    <row r="192" spans="1:8" ht="15" customHeight="1" x14ac:dyDescent="0.3">
      <c r="A192" s="4" t="s">
        <v>543</v>
      </c>
      <c r="B192" s="4" t="s">
        <v>196</v>
      </c>
      <c r="C192" s="5" t="s">
        <v>544</v>
      </c>
      <c r="D192" s="4" t="s">
        <v>157</v>
      </c>
      <c r="E192" s="12"/>
      <c r="F192" s="4" t="s">
        <v>158</v>
      </c>
      <c r="G192" s="4"/>
      <c r="H192">
        <f t="shared" si="2"/>
        <v>0</v>
      </c>
    </row>
    <row r="193" spans="1:8" ht="15" customHeight="1" x14ac:dyDescent="0.3">
      <c r="A193" s="4" t="s">
        <v>545</v>
      </c>
      <c r="B193" s="4" t="s">
        <v>217</v>
      </c>
      <c r="C193" s="5" t="s">
        <v>546</v>
      </c>
      <c r="D193" s="4" t="s">
        <v>112</v>
      </c>
      <c r="E193" s="12"/>
      <c r="F193" s="4" t="s">
        <v>158</v>
      </c>
      <c r="G193" s="4"/>
      <c r="H193">
        <f t="shared" si="2"/>
        <v>0</v>
      </c>
    </row>
    <row r="194" spans="1:8" ht="15" customHeight="1" x14ac:dyDescent="0.3">
      <c r="A194" s="4" t="s">
        <v>547</v>
      </c>
      <c r="B194" s="4" t="s">
        <v>217</v>
      </c>
      <c r="C194" s="5" t="s">
        <v>548</v>
      </c>
      <c r="D194" s="4" t="s">
        <v>157</v>
      </c>
      <c r="E194" s="12"/>
      <c r="F194" s="4" t="s">
        <v>158</v>
      </c>
      <c r="G194" s="4"/>
      <c r="H194">
        <f t="shared" ref="H194:H257" si="3">IF(F194="Obligāta",IF(E194="",1,0),0)</f>
        <v>0</v>
      </c>
    </row>
    <row r="195" spans="1:8" ht="15" customHeight="1" x14ac:dyDescent="0.3">
      <c r="A195" s="4" t="s">
        <v>549</v>
      </c>
      <c r="B195" s="4" t="s">
        <v>217</v>
      </c>
      <c r="C195" s="5" t="s">
        <v>550</v>
      </c>
      <c r="D195" s="4" t="s">
        <v>157</v>
      </c>
      <c r="E195" s="12"/>
      <c r="F195" s="4" t="s">
        <v>158</v>
      </c>
      <c r="G195" s="4"/>
      <c r="H195">
        <f t="shared" si="3"/>
        <v>0</v>
      </c>
    </row>
    <row r="196" spans="1:8" ht="15" customHeight="1" x14ac:dyDescent="0.3">
      <c r="A196" s="4" t="s">
        <v>551</v>
      </c>
      <c r="B196" s="4" t="s">
        <v>217</v>
      </c>
      <c r="C196" s="5" t="s">
        <v>552</v>
      </c>
      <c r="D196" s="4" t="s">
        <v>157</v>
      </c>
      <c r="E196" s="12"/>
      <c r="F196" s="4" t="s">
        <v>158</v>
      </c>
      <c r="G196" s="4"/>
      <c r="H196">
        <f t="shared" si="3"/>
        <v>0</v>
      </c>
    </row>
    <row r="197" spans="1:8" ht="15" customHeight="1" x14ac:dyDescent="0.3">
      <c r="A197" s="4" t="s">
        <v>553</v>
      </c>
      <c r="B197" s="4" t="s">
        <v>217</v>
      </c>
      <c r="C197" s="5" t="s">
        <v>554</v>
      </c>
      <c r="D197" s="4" t="s">
        <v>157</v>
      </c>
      <c r="E197" s="12"/>
      <c r="F197" s="4" t="s">
        <v>158</v>
      </c>
      <c r="G197" s="4"/>
      <c r="H197">
        <f t="shared" si="3"/>
        <v>0</v>
      </c>
    </row>
    <row r="198" spans="1:8" ht="15" customHeight="1" x14ac:dyDescent="0.3">
      <c r="A198" s="4" t="s">
        <v>555</v>
      </c>
      <c r="B198" s="4" t="s">
        <v>217</v>
      </c>
      <c r="C198" s="5" t="s">
        <v>556</v>
      </c>
      <c r="D198" s="4" t="s">
        <v>157</v>
      </c>
      <c r="E198" s="12"/>
      <c r="F198" s="4" t="s">
        <v>158</v>
      </c>
      <c r="G198" s="4"/>
      <c r="H198">
        <f t="shared" si="3"/>
        <v>0</v>
      </c>
    </row>
    <row r="199" spans="1:8" ht="15" customHeight="1" x14ac:dyDescent="0.3">
      <c r="A199" s="4" t="s">
        <v>557</v>
      </c>
      <c r="B199" s="4" t="s">
        <v>217</v>
      </c>
      <c r="C199" s="5" t="s">
        <v>558</v>
      </c>
      <c r="D199" s="4" t="s">
        <v>157</v>
      </c>
      <c r="E199" s="12"/>
      <c r="F199" s="4" t="s">
        <v>158</v>
      </c>
      <c r="G199" s="4"/>
      <c r="H199">
        <f t="shared" si="3"/>
        <v>0</v>
      </c>
    </row>
    <row r="200" spans="1:8" ht="15" customHeight="1" x14ac:dyDescent="0.3">
      <c r="A200" s="4" t="s">
        <v>559</v>
      </c>
      <c r="B200" s="4" t="s">
        <v>217</v>
      </c>
      <c r="C200" s="5" t="s">
        <v>560</v>
      </c>
      <c r="D200" s="4" t="s">
        <v>157</v>
      </c>
      <c r="E200" s="12"/>
      <c r="F200" s="4" t="s">
        <v>158</v>
      </c>
      <c r="G200" s="4"/>
      <c r="H200">
        <f t="shared" si="3"/>
        <v>0</v>
      </c>
    </row>
    <row r="201" spans="1:8" ht="15" customHeight="1" x14ac:dyDescent="0.3">
      <c r="A201" s="4" t="s">
        <v>561</v>
      </c>
      <c r="B201" s="4" t="s">
        <v>217</v>
      </c>
      <c r="C201" s="5" t="s">
        <v>562</v>
      </c>
      <c r="D201" s="4" t="s">
        <v>157</v>
      </c>
      <c r="E201" s="12"/>
      <c r="F201" s="4" t="s">
        <v>158</v>
      </c>
      <c r="G201" s="4"/>
      <c r="H201">
        <f t="shared" si="3"/>
        <v>0</v>
      </c>
    </row>
    <row r="202" spans="1:8" ht="15" customHeight="1" x14ac:dyDescent="0.3">
      <c r="A202" s="4" t="s">
        <v>563</v>
      </c>
      <c r="B202" s="4" t="s">
        <v>217</v>
      </c>
      <c r="C202" s="5" t="s">
        <v>564</v>
      </c>
      <c r="D202" s="4" t="s">
        <v>157</v>
      </c>
      <c r="E202" s="12"/>
      <c r="F202" s="4" t="s">
        <v>158</v>
      </c>
      <c r="G202" s="4"/>
      <c r="H202">
        <f t="shared" si="3"/>
        <v>0</v>
      </c>
    </row>
    <row r="203" spans="1:8" ht="15" customHeight="1" x14ac:dyDescent="0.3">
      <c r="A203" s="4" t="s">
        <v>565</v>
      </c>
      <c r="B203" s="4" t="s">
        <v>217</v>
      </c>
      <c r="C203" s="5" t="s">
        <v>566</v>
      </c>
      <c r="D203" s="4" t="s">
        <v>157</v>
      </c>
      <c r="E203" s="12"/>
      <c r="F203" s="4" t="s">
        <v>158</v>
      </c>
      <c r="G203" s="4"/>
      <c r="H203">
        <f t="shared" si="3"/>
        <v>0</v>
      </c>
    </row>
    <row r="204" spans="1:8" ht="15" customHeight="1" x14ac:dyDescent="0.3">
      <c r="A204" s="4" t="s">
        <v>567</v>
      </c>
      <c r="B204" s="4" t="s">
        <v>217</v>
      </c>
      <c r="C204" s="5" t="s">
        <v>568</v>
      </c>
      <c r="D204" s="4" t="s">
        <v>157</v>
      </c>
      <c r="E204" s="12"/>
      <c r="F204" s="4" t="s">
        <v>158</v>
      </c>
      <c r="G204" s="4"/>
      <c r="H204">
        <f t="shared" si="3"/>
        <v>0</v>
      </c>
    </row>
    <row r="205" spans="1:8" ht="15" customHeight="1" x14ac:dyDescent="0.3">
      <c r="A205" s="4" t="s">
        <v>569</v>
      </c>
      <c r="B205" s="4" t="s">
        <v>217</v>
      </c>
      <c r="C205" s="5" t="s">
        <v>570</v>
      </c>
      <c r="D205" s="4" t="s">
        <v>157</v>
      </c>
      <c r="E205" s="12"/>
      <c r="F205" s="4" t="s">
        <v>158</v>
      </c>
      <c r="G205" s="4"/>
      <c r="H205">
        <f t="shared" si="3"/>
        <v>0</v>
      </c>
    </row>
    <row r="206" spans="1:8" ht="15" customHeight="1" x14ac:dyDescent="0.3">
      <c r="A206" s="4" t="s">
        <v>571</v>
      </c>
      <c r="B206" s="4" t="s">
        <v>217</v>
      </c>
      <c r="C206" s="5" t="s">
        <v>572</v>
      </c>
      <c r="D206" s="4" t="s">
        <v>157</v>
      </c>
      <c r="E206" s="12"/>
      <c r="F206" s="4" t="s">
        <v>158</v>
      </c>
      <c r="G206" s="4"/>
      <c r="H206">
        <f t="shared" si="3"/>
        <v>0</v>
      </c>
    </row>
    <row r="207" spans="1:8" ht="15" customHeight="1" x14ac:dyDescent="0.3">
      <c r="A207" s="4" t="s">
        <v>573</v>
      </c>
      <c r="B207" s="4" t="s">
        <v>217</v>
      </c>
      <c r="C207" s="5" t="s">
        <v>574</v>
      </c>
      <c r="D207" s="4" t="s">
        <v>157</v>
      </c>
      <c r="E207" s="12"/>
      <c r="F207" s="4" t="s">
        <v>158</v>
      </c>
      <c r="G207" s="4"/>
      <c r="H207">
        <f t="shared" si="3"/>
        <v>0</v>
      </c>
    </row>
    <row r="208" spans="1:8" ht="15" customHeight="1" x14ac:dyDescent="0.3">
      <c r="A208" s="4" t="s">
        <v>575</v>
      </c>
      <c r="B208" s="4" t="s">
        <v>217</v>
      </c>
      <c r="C208" s="5" t="s">
        <v>576</v>
      </c>
      <c r="D208" s="4" t="s">
        <v>112</v>
      </c>
      <c r="E208" s="12"/>
      <c r="F208" s="4" t="s">
        <v>158</v>
      </c>
      <c r="G208" s="4"/>
      <c r="H208">
        <f t="shared" si="3"/>
        <v>0</v>
      </c>
    </row>
    <row r="209" spans="1:8" ht="15" customHeight="1" x14ac:dyDescent="0.3">
      <c r="A209" s="4" t="s">
        <v>577</v>
      </c>
      <c r="B209" s="4" t="s">
        <v>217</v>
      </c>
      <c r="C209" s="5" t="s">
        <v>578</v>
      </c>
      <c r="D209" s="4" t="s">
        <v>112</v>
      </c>
      <c r="E209" s="12"/>
      <c r="F209" s="4" t="s">
        <v>158</v>
      </c>
      <c r="G209" s="4"/>
      <c r="H209">
        <f t="shared" si="3"/>
        <v>0</v>
      </c>
    </row>
    <row r="210" spans="1:8" ht="15" customHeight="1" x14ac:dyDescent="0.3">
      <c r="A210" s="4" t="s">
        <v>579</v>
      </c>
      <c r="B210" s="4" t="s">
        <v>217</v>
      </c>
      <c r="C210" s="5" t="s">
        <v>580</v>
      </c>
      <c r="D210" s="4" t="s">
        <v>112</v>
      </c>
      <c r="E210" s="12"/>
      <c r="F210" s="4" t="s">
        <v>158</v>
      </c>
      <c r="G210" s="4"/>
      <c r="H210">
        <f t="shared" si="3"/>
        <v>0</v>
      </c>
    </row>
    <row r="211" spans="1:8" ht="15" customHeight="1" x14ac:dyDescent="0.3">
      <c r="A211" s="4" t="s">
        <v>581</v>
      </c>
      <c r="B211" s="4" t="s">
        <v>217</v>
      </c>
      <c r="C211" s="5" t="s">
        <v>582</v>
      </c>
      <c r="D211" s="4" t="s">
        <v>112</v>
      </c>
      <c r="E211" s="12"/>
      <c r="F211" s="4" t="s">
        <v>158</v>
      </c>
      <c r="G211" s="4"/>
      <c r="H211">
        <f t="shared" si="3"/>
        <v>0</v>
      </c>
    </row>
    <row r="212" spans="1:8" ht="15" customHeight="1" x14ac:dyDescent="0.3">
      <c r="A212" s="4" t="s">
        <v>583</v>
      </c>
      <c r="B212" s="4" t="s">
        <v>217</v>
      </c>
      <c r="C212" s="5" t="s">
        <v>584</v>
      </c>
      <c r="D212" s="4" t="s">
        <v>112</v>
      </c>
      <c r="E212" s="12"/>
      <c r="F212" s="4" t="s">
        <v>158</v>
      </c>
      <c r="G212" s="4"/>
      <c r="H212">
        <f t="shared" si="3"/>
        <v>0</v>
      </c>
    </row>
    <row r="213" spans="1:8" ht="15" customHeight="1" x14ac:dyDescent="0.3">
      <c r="A213" s="4" t="s">
        <v>585</v>
      </c>
      <c r="B213" s="4" t="s">
        <v>155</v>
      </c>
      <c r="C213" s="5" t="s">
        <v>586</v>
      </c>
      <c r="D213" s="4" t="s">
        <v>157</v>
      </c>
      <c r="E213" s="12"/>
      <c r="F213" s="4" t="s">
        <v>158</v>
      </c>
      <c r="G213" s="4"/>
      <c r="H213">
        <f t="shared" si="3"/>
        <v>0</v>
      </c>
    </row>
    <row r="214" spans="1:8" ht="15" customHeight="1" x14ac:dyDescent="0.3">
      <c r="A214" s="4" t="s">
        <v>587</v>
      </c>
      <c r="B214" s="4" t="s">
        <v>155</v>
      </c>
      <c r="C214" s="5" t="s">
        <v>588</v>
      </c>
      <c r="D214" s="4" t="s">
        <v>157</v>
      </c>
      <c r="E214" s="12"/>
      <c r="F214" s="4" t="s">
        <v>158</v>
      </c>
      <c r="G214" s="4"/>
      <c r="H214">
        <f t="shared" si="3"/>
        <v>0</v>
      </c>
    </row>
    <row r="215" spans="1:8" ht="15" customHeight="1" x14ac:dyDescent="0.3">
      <c r="A215" s="4" t="s">
        <v>589</v>
      </c>
      <c r="B215" s="4" t="s">
        <v>155</v>
      </c>
      <c r="C215" s="5" t="s">
        <v>590</v>
      </c>
      <c r="D215" s="4" t="s">
        <v>157</v>
      </c>
      <c r="E215" s="12"/>
      <c r="F215" s="4" t="s">
        <v>158</v>
      </c>
      <c r="G215" s="4"/>
      <c r="H215">
        <f t="shared" si="3"/>
        <v>0</v>
      </c>
    </row>
    <row r="216" spans="1:8" ht="15" customHeight="1" x14ac:dyDescent="0.3">
      <c r="A216" s="4" t="s">
        <v>591</v>
      </c>
      <c r="B216" s="4" t="s">
        <v>155</v>
      </c>
      <c r="C216" s="5" t="s">
        <v>592</v>
      </c>
      <c r="D216" s="4" t="s">
        <v>157</v>
      </c>
      <c r="E216" s="12"/>
      <c r="F216" s="4" t="s">
        <v>158</v>
      </c>
      <c r="G216" s="4"/>
      <c r="H216">
        <f t="shared" si="3"/>
        <v>0</v>
      </c>
    </row>
    <row r="217" spans="1:8" ht="15" customHeight="1" x14ac:dyDescent="0.3">
      <c r="A217" s="4" t="s">
        <v>593</v>
      </c>
      <c r="B217" s="4" t="s">
        <v>313</v>
      </c>
      <c r="C217" s="5" t="s">
        <v>594</v>
      </c>
      <c r="D217" s="4" t="s">
        <v>157</v>
      </c>
      <c r="E217" s="12"/>
      <c r="F217" s="4" t="s">
        <v>158</v>
      </c>
      <c r="G217" s="4"/>
      <c r="H217">
        <f t="shared" si="3"/>
        <v>0</v>
      </c>
    </row>
    <row r="218" spans="1:8" ht="15" customHeight="1" x14ac:dyDescent="0.3">
      <c r="A218" s="4" t="s">
        <v>595</v>
      </c>
      <c r="B218" s="4" t="s">
        <v>313</v>
      </c>
      <c r="C218" s="5" t="s">
        <v>596</v>
      </c>
      <c r="D218" s="4" t="s">
        <v>157</v>
      </c>
      <c r="E218" s="12"/>
      <c r="F218" s="4" t="s">
        <v>158</v>
      </c>
      <c r="G218" s="4"/>
      <c r="H218">
        <f t="shared" si="3"/>
        <v>0</v>
      </c>
    </row>
    <row r="219" spans="1:8" ht="15" customHeight="1" x14ac:dyDescent="0.3">
      <c r="A219" s="4" t="s">
        <v>597</v>
      </c>
      <c r="B219" s="4" t="s">
        <v>313</v>
      </c>
      <c r="C219" s="5" t="s">
        <v>598</v>
      </c>
      <c r="D219" s="4" t="s">
        <v>157</v>
      </c>
      <c r="E219" s="12"/>
      <c r="F219" s="4" t="s">
        <v>158</v>
      </c>
      <c r="G219" s="4"/>
      <c r="H219">
        <f t="shared" si="3"/>
        <v>0</v>
      </c>
    </row>
    <row r="220" spans="1:8" ht="15" customHeight="1" x14ac:dyDescent="0.3">
      <c r="A220" s="4" t="s">
        <v>599</v>
      </c>
      <c r="B220" s="4" t="s">
        <v>217</v>
      </c>
      <c r="C220" s="5" t="s">
        <v>600</v>
      </c>
      <c r="D220" s="4" t="s">
        <v>157</v>
      </c>
      <c r="E220" s="12"/>
      <c r="F220" s="14" t="s">
        <v>219</v>
      </c>
      <c r="G220" s="4"/>
      <c r="H220">
        <f t="shared" si="3"/>
        <v>1</v>
      </c>
    </row>
    <row r="221" spans="1:8" ht="15" customHeight="1" x14ac:dyDescent="0.3">
      <c r="A221" s="4" t="s">
        <v>601</v>
      </c>
      <c r="B221" s="4" t="s">
        <v>217</v>
      </c>
      <c r="C221" s="5" t="s">
        <v>602</v>
      </c>
      <c r="D221" s="4" t="s">
        <v>157</v>
      </c>
      <c r="E221" s="12"/>
      <c r="F221" s="14" t="s">
        <v>219</v>
      </c>
      <c r="G221" s="4"/>
      <c r="H221">
        <f t="shared" si="3"/>
        <v>1</v>
      </c>
    </row>
    <row r="222" spans="1:8" ht="15" customHeight="1" x14ac:dyDescent="0.3">
      <c r="A222" s="4" t="s">
        <v>603</v>
      </c>
      <c r="B222" s="4" t="s">
        <v>217</v>
      </c>
      <c r="C222" s="5" t="s">
        <v>604</v>
      </c>
      <c r="D222" s="4" t="s">
        <v>157</v>
      </c>
      <c r="E222" s="12"/>
      <c r="F222" s="14" t="s">
        <v>219</v>
      </c>
      <c r="G222" s="4"/>
      <c r="H222">
        <f t="shared" si="3"/>
        <v>1</v>
      </c>
    </row>
    <row r="223" spans="1:8" ht="15" customHeight="1" x14ac:dyDescent="0.3">
      <c r="A223" s="4" t="s">
        <v>605</v>
      </c>
      <c r="B223" s="4" t="s">
        <v>217</v>
      </c>
      <c r="C223" s="5" t="s">
        <v>606</v>
      </c>
      <c r="D223" s="4" t="s">
        <v>157</v>
      </c>
      <c r="E223" s="12"/>
      <c r="F223" s="14" t="s">
        <v>219</v>
      </c>
      <c r="G223" s="4"/>
      <c r="H223">
        <f t="shared" si="3"/>
        <v>1</v>
      </c>
    </row>
    <row r="224" spans="1:8" ht="15" customHeight="1" x14ac:dyDescent="0.3">
      <c r="A224" s="4" t="s">
        <v>607</v>
      </c>
      <c r="B224" s="4" t="s">
        <v>217</v>
      </c>
      <c r="C224" s="5" t="s">
        <v>608</v>
      </c>
      <c r="D224" s="4" t="s">
        <v>157</v>
      </c>
      <c r="E224" s="12"/>
      <c r="F224" s="14" t="s">
        <v>219</v>
      </c>
      <c r="G224" s="4"/>
      <c r="H224">
        <f t="shared" si="3"/>
        <v>1</v>
      </c>
    </row>
    <row r="225" spans="1:8" ht="15" customHeight="1" x14ac:dyDescent="0.3">
      <c r="A225" s="4" t="s">
        <v>609</v>
      </c>
      <c r="B225" s="4" t="s">
        <v>313</v>
      </c>
      <c r="C225" s="5" t="s">
        <v>610</v>
      </c>
      <c r="D225" s="4" t="s">
        <v>157</v>
      </c>
      <c r="E225" s="12"/>
      <c r="F225" s="4" t="s">
        <v>158</v>
      </c>
      <c r="G225" s="4"/>
      <c r="H225">
        <f t="shared" si="3"/>
        <v>0</v>
      </c>
    </row>
    <row r="226" spans="1:8" ht="15" customHeight="1" x14ac:dyDescent="0.3">
      <c r="A226" s="4" t="s">
        <v>611</v>
      </c>
      <c r="B226" s="4" t="s">
        <v>313</v>
      </c>
      <c r="C226" s="5" t="s">
        <v>612</v>
      </c>
      <c r="D226" s="4" t="s">
        <v>157</v>
      </c>
      <c r="E226" s="12"/>
      <c r="F226" s="4" t="s">
        <v>158</v>
      </c>
      <c r="G226" s="4"/>
      <c r="H226">
        <f t="shared" si="3"/>
        <v>0</v>
      </c>
    </row>
    <row r="227" spans="1:8" ht="15" customHeight="1" x14ac:dyDescent="0.3">
      <c r="A227" s="4" t="s">
        <v>613</v>
      </c>
      <c r="B227" s="4" t="s">
        <v>313</v>
      </c>
      <c r="C227" s="5" t="s">
        <v>614</v>
      </c>
      <c r="D227" s="4" t="s">
        <v>157</v>
      </c>
      <c r="E227" s="12"/>
      <c r="F227" s="4" t="s">
        <v>158</v>
      </c>
      <c r="G227" s="4"/>
      <c r="H227">
        <f t="shared" si="3"/>
        <v>0</v>
      </c>
    </row>
    <row r="228" spans="1:8" ht="15" customHeight="1" x14ac:dyDescent="0.3">
      <c r="A228" s="4" t="s">
        <v>615</v>
      </c>
      <c r="B228" s="4" t="s">
        <v>155</v>
      </c>
      <c r="C228" s="5" t="s">
        <v>616</v>
      </c>
      <c r="D228" s="4" t="s">
        <v>157</v>
      </c>
      <c r="E228" s="12"/>
      <c r="F228" s="4" t="s">
        <v>158</v>
      </c>
      <c r="G228" s="4"/>
      <c r="H228">
        <f t="shared" si="3"/>
        <v>0</v>
      </c>
    </row>
    <row r="229" spans="1:8" ht="15" customHeight="1" x14ac:dyDescent="0.3">
      <c r="A229" s="4" t="s">
        <v>617</v>
      </c>
      <c r="B229" s="4" t="s">
        <v>155</v>
      </c>
      <c r="C229" s="5" t="s">
        <v>618</v>
      </c>
      <c r="D229" s="4" t="s">
        <v>157</v>
      </c>
      <c r="E229" s="12"/>
      <c r="F229" s="4" t="s">
        <v>158</v>
      </c>
      <c r="G229" s="4"/>
      <c r="H229">
        <f t="shared" si="3"/>
        <v>0</v>
      </c>
    </row>
    <row r="230" spans="1:8" ht="15" customHeight="1" x14ac:dyDescent="0.3">
      <c r="A230" s="4" t="s">
        <v>619</v>
      </c>
      <c r="B230" s="4" t="s">
        <v>155</v>
      </c>
      <c r="C230" s="5" t="s">
        <v>620</v>
      </c>
      <c r="D230" s="4" t="s">
        <v>157</v>
      </c>
      <c r="E230" s="12"/>
      <c r="F230" s="4" t="s">
        <v>158</v>
      </c>
      <c r="G230" s="4"/>
      <c r="H230">
        <f t="shared" si="3"/>
        <v>0</v>
      </c>
    </row>
    <row r="231" spans="1:8" ht="15" customHeight="1" x14ac:dyDescent="0.3">
      <c r="A231" s="4" t="s">
        <v>621</v>
      </c>
      <c r="B231" s="4" t="s">
        <v>155</v>
      </c>
      <c r="C231" s="5" t="s">
        <v>622</v>
      </c>
      <c r="D231" s="4" t="s">
        <v>157</v>
      </c>
      <c r="E231" s="12"/>
      <c r="F231" s="4" t="s">
        <v>158</v>
      </c>
      <c r="G231" s="4"/>
      <c r="H231">
        <f t="shared" si="3"/>
        <v>0</v>
      </c>
    </row>
    <row r="232" spans="1:8" ht="15" customHeight="1" x14ac:dyDescent="0.3">
      <c r="A232" s="4" t="s">
        <v>623</v>
      </c>
      <c r="B232" s="4" t="s">
        <v>155</v>
      </c>
      <c r="C232" s="5" t="s">
        <v>624</v>
      </c>
      <c r="D232" s="4" t="s">
        <v>157</v>
      </c>
      <c r="E232" s="12"/>
      <c r="F232" s="4" t="s">
        <v>158</v>
      </c>
      <c r="G232" s="4"/>
      <c r="H232">
        <f t="shared" si="3"/>
        <v>0</v>
      </c>
    </row>
    <row r="233" spans="1:8" ht="15" customHeight="1" x14ac:dyDescent="0.3">
      <c r="A233" s="4" t="s">
        <v>625</v>
      </c>
      <c r="B233" s="4" t="s">
        <v>155</v>
      </c>
      <c r="C233" s="5" t="s">
        <v>626</v>
      </c>
      <c r="D233" s="4" t="s">
        <v>157</v>
      </c>
      <c r="E233" s="12"/>
      <c r="F233" s="4" t="s">
        <v>158</v>
      </c>
      <c r="G233" s="4"/>
      <c r="H233">
        <f t="shared" si="3"/>
        <v>0</v>
      </c>
    </row>
    <row r="234" spans="1:8" ht="15" customHeight="1" x14ac:dyDescent="0.3">
      <c r="A234" s="4" t="s">
        <v>627</v>
      </c>
      <c r="B234" s="4" t="s">
        <v>155</v>
      </c>
      <c r="C234" s="5" t="s">
        <v>628</v>
      </c>
      <c r="D234" s="4" t="s">
        <v>157</v>
      </c>
      <c r="E234" s="12"/>
      <c r="F234" s="4" t="s">
        <v>158</v>
      </c>
      <c r="G234" s="4"/>
      <c r="H234">
        <f t="shared" si="3"/>
        <v>0</v>
      </c>
    </row>
    <row r="235" spans="1:8" ht="15" customHeight="1" x14ac:dyDescent="0.3">
      <c r="A235" s="4" t="s">
        <v>629</v>
      </c>
      <c r="B235" s="4" t="s">
        <v>155</v>
      </c>
      <c r="C235" s="5" t="s">
        <v>630</v>
      </c>
      <c r="D235" s="4" t="s">
        <v>157</v>
      </c>
      <c r="E235" s="12"/>
      <c r="F235" s="4" t="s">
        <v>158</v>
      </c>
      <c r="G235" s="4"/>
      <c r="H235">
        <f t="shared" si="3"/>
        <v>0</v>
      </c>
    </row>
    <row r="236" spans="1:8" ht="15" customHeight="1" x14ac:dyDescent="0.3">
      <c r="A236" s="4" t="s">
        <v>631</v>
      </c>
      <c r="B236" s="4" t="s">
        <v>155</v>
      </c>
      <c r="C236" s="5" t="s">
        <v>632</v>
      </c>
      <c r="D236" s="4" t="s">
        <v>157</v>
      </c>
      <c r="E236" s="12"/>
      <c r="F236" s="4" t="s">
        <v>158</v>
      </c>
      <c r="G236" s="4"/>
      <c r="H236">
        <f t="shared" si="3"/>
        <v>0</v>
      </c>
    </row>
    <row r="237" spans="1:8" ht="15" customHeight="1" x14ac:dyDescent="0.3">
      <c r="A237" s="4" t="s">
        <v>633</v>
      </c>
      <c r="B237" s="4" t="s">
        <v>155</v>
      </c>
      <c r="C237" s="5" t="s">
        <v>634</v>
      </c>
      <c r="D237" s="4" t="s">
        <v>157</v>
      </c>
      <c r="E237" s="12"/>
      <c r="F237" s="4" t="s">
        <v>158</v>
      </c>
      <c r="G237" s="4"/>
      <c r="H237">
        <f t="shared" si="3"/>
        <v>0</v>
      </c>
    </row>
    <row r="238" spans="1:8" ht="15" customHeight="1" x14ac:dyDescent="0.3">
      <c r="A238" s="4" t="s">
        <v>635</v>
      </c>
      <c r="B238" s="4" t="s">
        <v>155</v>
      </c>
      <c r="C238" s="5" t="s">
        <v>636</v>
      </c>
      <c r="D238" s="4" t="s">
        <v>157</v>
      </c>
      <c r="E238" s="12"/>
      <c r="F238" s="4" t="s">
        <v>158</v>
      </c>
      <c r="G238" s="4"/>
      <c r="H238">
        <f t="shared" si="3"/>
        <v>0</v>
      </c>
    </row>
    <row r="239" spans="1:8" ht="15" customHeight="1" x14ac:dyDescent="0.3">
      <c r="A239" s="4" t="s">
        <v>637</v>
      </c>
      <c r="B239" s="4" t="s">
        <v>155</v>
      </c>
      <c r="C239" s="5" t="s">
        <v>638</v>
      </c>
      <c r="D239" s="4" t="s">
        <v>157</v>
      </c>
      <c r="E239" s="12"/>
      <c r="F239" s="4" t="s">
        <v>158</v>
      </c>
      <c r="G239" s="4"/>
      <c r="H239">
        <f t="shared" si="3"/>
        <v>0</v>
      </c>
    </row>
    <row r="240" spans="1:8" ht="15" customHeight="1" x14ac:dyDescent="0.3">
      <c r="A240" s="4" t="s">
        <v>639</v>
      </c>
      <c r="B240" s="4" t="s">
        <v>155</v>
      </c>
      <c r="C240" s="5" t="s">
        <v>640</v>
      </c>
      <c r="D240" s="4" t="s">
        <v>157</v>
      </c>
      <c r="E240" s="12"/>
      <c r="F240" s="4" t="s">
        <v>158</v>
      </c>
      <c r="G240" s="4"/>
      <c r="H240">
        <f t="shared" si="3"/>
        <v>0</v>
      </c>
    </row>
    <row r="241" spans="1:8" ht="15" customHeight="1" x14ac:dyDescent="0.3">
      <c r="A241" s="4" t="s">
        <v>641</v>
      </c>
      <c r="B241" s="4" t="s">
        <v>155</v>
      </c>
      <c r="C241" s="5" t="s">
        <v>642</v>
      </c>
      <c r="D241" s="4" t="s">
        <v>157</v>
      </c>
      <c r="E241" s="12"/>
      <c r="F241" s="4" t="s">
        <v>158</v>
      </c>
      <c r="G241" s="4"/>
      <c r="H241">
        <f t="shared" si="3"/>
        <v>0</v>
      </c>
    </row>
    <row r="242" spans="1:8" ht="15" customHeight="1" x14ac:dyDescent="0.3">
      <c r="A242" s="4" t="s">
        <v>643</v>
      </c>
      <c r="B242" s="4" t="s">
        <v>155</v>
      </c>
      <c r="C242" s="5" t="s">
        <v>644</v>
      </c>
      <c r="D242" s="4" t="s">
        <v>157</v>
      </c>
      <c r="E242" s="12"/>
      <c r="F242" s="4" t="s">
        <v>158</v>
      </c>
      <c r="G242" s="4"/>
      <c r="H242">
        <f t="shared" si="3"/>
        <v>0</v>
      </c>
    </row>
    <row r="243" spans="1:8" ht="15" customHeight="1" x14ac:dyDescent="0.3">
      <c r="A243" s="4" t="s">
        <v>645</v>
      </c>
      <c r="B243" s="4" t="s">
        <v>155</v>
      </c>
      <c r="C243" s="5" t="s">
        <v>646</v>
      </c>
      <c r="D243" s="4" t="s">
        <v>157</v>
      </c>
      <c r="E243" s="12"/>
      <c r="F243" s="4" t="s">
        <v>158</v>
      </c>
      <c r="G243" s="4"/>
      <c r="H243">
        <f t="shared" si="3"/>
        <v>0</v>
      </c>
    </row>
    <row r="244" spans="1:8" ht="15" customHeight="1" x14ac:dyDescent="0.3">
      <c r="A244" s="4" t="s">
        <v>647</v>
      </c>
      <c r="B244" s="4" t="s">
        <v>217</v>
      </c>
      <c r="C244" s="5" t="s">
        <v>648</v>
      </c>
      <c r="D244" s="4" t="s">
        <v>157</v>
      </c>
      <c r="E244" s="12"/>
      <c r="F244" s="4" t="s">
        <v>158</v>
      </c>
      <c r="G244" s="4"/>
      <c r="H244">
        <f t="shared" si="3"/>
        <v>0</v>
      </c>
    </row>
    <row r="245" spans="1:8" ht="15" customHeight="1" x14ac:dyDescent="0.3">
      <c r="A245" s="4" t="s">
        <v>649</v>
      </c>
      <c r="B245" s="4" t="s">
        <v>217</v>
      </c>
      <c r="C245" s="5" t="s">
        <v>650</v>
      </c>
      <c r="D245" s="4" t="s">
        <v>157</v>
      </c>
      <c r="E245" s="12"/>
      <c r="F245" s="4" t="s">
        <v>158</v>
      </c>
      <c r="G245" s="4"/>
      <c r="H245">
        <f t="shared" si="3"/>
        <v>0</v>
      </c>
    </row>
    <row r="246" spans="1:8" ht="23.25" customHeight="1" x14ac:dyDescent="0.3">
      <c r="A246" s="4" t="s">
        <v>651</v>
      </c>
      <c r="B246" s="4" t="s">
        <v>217</v>
      </c>
      <c r="C246" s="5" t="s">
        <v>652</v>
      </c>
      <c r="D246" s="4" t="s">
        <v>157</v>
      </c>
      <c r="E246" s="12"/>
      <c r="F246" s="4" t="s">
        <v>158</v>
      </c>
      <c r="G246" s="4"/>
      <c r="H246">
        <f t="shared" si="3"/>
        <v>0</v>
      </c>
    </row>
    <row r="247" spans="1:8" ht="15" customHeight="1" x14ac:dyDescent="0.3">
      <c r="A247" s="4" t="s">
        <v>653</v>
      </c>
      <c r="B247" s="4" t="s">
        <v>217</v>
      </c>
      <c r="C247" s="5" t="s">
        <v>654</v>
      </c>
      <c r="D247" s="4" t="s">
        <v>157</v>
      </c>
      <c r="E247" s="12"/>
      <c r="F247" s="4" t="s">
        <v>158</v>
      </c>
      <c r="G247" s="4"/>
      <c r="H247">
        <f t="shared" si="3"/>
        <v>0</v>
      </c>
    </row>
    <row r="248" spans="1:8" ht="23.25" customHeight="1" x14ac:dyDescent="0.3">
      <c r="A248" s="4" t="s">
        <v>655</v>
      </c>
      <c r="B248" s="4" t="s">
        <v>217</v>
      </c>
      <c r="C248" s="5" t="s">
        <v>656</v>
      </c>
      <c r="D248" s="4" t="s">
        <v>157</v>
      </c>
      <c r="E248" s="12"/>
      <c r="F248" s="4" t="s">
        <v>158</v>
      </c>
      <c r="G248" s="4"/>
      <c r="H248">
        <f t="shared" si="3"/>
        <v>0</v>
      </c>
    </row>
    <row r="249" spans="1:8" ht="23.25" customHeight="1" x14ac:dyDescent="0.3">
      <c r="A249" s="4" t="s">
        <v>657</v>
      </c>
      <c r="B249" s="4" t="s">
        <v>217</v>
      </c>
      <c r="C249" s="5" t="s">
        <v>658</v>
      </c>
      <c r="D249" s="4" t="s">
        <v>157</v>
      </c>
      <c r="E249" s="12"/>
      <c r="F249" s="4" t="s">
        <v>158</v>
      </c>
      <c r="G249" s="4"/>
      <c r="H249">
        <f t="shared" si="3"/>
        <v>0</v>
      </c>
    </row>
    <row r="250" spans="1:8" ht="15" customHeight="1" x14ac:dyDescent="0.3">
      <c r="A250" s="4" t="s">
        <v>659</v>
      </c>
      <c r="B250" s="4" t="s">
        <v>217</v>
      </c>
      <c r="C250" s="5" t="s">
        <v>660</v>
      </c>
      <c r="D250" s="4" t="s">
        <v>157</v>
      </c>
      <c r="E250" s="12"/>
      <c r="F250" s="4" t="s">
        <v>158</v>
      </c>
      <c r="G250" s="4"/>
      <c r="H250">
        <f t="shared" si="3"/>
        <v>0</v>
      </c>
    </row>
    <row r="251" spans="1:8" ht="15" customHeight="1" x14ac:dyDescent="0.3">
      <c r="A251" s="4" t="s">
        <v>661</v>
      </c>
      <c r="B251" s="4" t="s">
        <v>217</v>
      </c>
      <c r="C251" s="5" t="s">
        <v>662</v>
      </c>
      <c r="D251" s="4" t="s">
        <v>157</v>
      </c>
      <c r="E251" s="12"/>
      <c r="F251" s="4" t="s">
        <v>158</v>
      </c>
      <c r="G251" s="4"/>
      <c r="H251">
        <f t="shared" si="3"/>
        <v>0</v>
      </c>
    </row>
    <row r="252" spans="1:8" ht="15" customHeight="1" x14ac:dyDescent="0.3">
      <c r="A252" s="4" t="s">
        <v>663</v>
      </c>
      <c r="B252" s="4" t="s">
        <v>217</v>
      </c>
      <c r="C252" s="5" t="s">
        <v>664</v>
      </c>
      <c r="D252" s="4" t="s">
        <v>157</v>
      </c>
      <c r="E252" s="12"/>
      <c r="F252" s="4" t="s">
        <v>158</v>
      </c>
      <c r="G252" s="4"/>
      <c r="H252">
        <f t="shared" si="3"/>
        <v>0</v>
      </c>
    </row>
    <row r="253" spans="1:8" ht="15" customHeight="1" x14ac:dyDescent="0.3">
      <c r="A253" s="4" t="s">
        <v>665</v>
      </c>
      <c r="B253" s="4" t="s">
        <v>217</v>
      </c>
      <c r="C253" s="5" t="s">
        <v>666</v>
      </c>
      <c r="D253" s="4" t="s">
        <v>157</v>
      </c>
      <c r="E253" s="12"/>
      <c r="F253" s="4" t="s">
        <v>158</v>
      </c>
      <c r="G253" s="4"/>
      <c r="H253">
        <f t="shared" si="3"/>
        <v>0</v>
      </c>
    </row>
    <row r="254" spans="1:8" ht="15" customHeight="1" x14ac:dyDescent="0.3">
      <c r="A254" s="4" t="s">
        <v>667</v>
      </c>
      <c r="B254" s="4" t="s">
        <v>217</v>
      </c>
      <c r="C254" s="5" t="s">
        <v>668</v>
      </c>
      <c r="D254" s="4" t="s">
        <v>157</v>
      </c>
      <c r="E254" s="12"/>
      <c r="F254" s="4" t="s">
        <v>158</v>
      </c>
      <c r="G254" s="4"/>
      <c r="H254">
        <f t="shared" si="3"/>
        <v>0</v>
      </c>
    </row>
    <row r="255" spans="1:8" ht="15" customHeight="1" x14ac:dyDescent="0.3">
      <c r="A255" s="4" t="s">
        <v>669</v>
      </c>
      <c r="B255" s="4" t="s">
        <v>217</v>
      </c>
      <c r="C255" s="5" t="s">
        <v>670</v>
      </c>
      <c r="D255" s="4" t="s">
        <v>157</v>
      </c>
      <c r="E255" s="12"/>
      <c r="F255" s="4" t="s">
        <v>158</v>
      </c>
      <c r="G255" s="4"/>
      <c r="H255">
        <f t="shared" si="3"/>
        <v>0</v>
      </c>
    </row>
    <row r="256" spans="1:8" ht="15" customHeight="1" x14ac:dyDescent="0.3">
      <c r="A256" s="4" t="s">
        <v>671</v>
      </c>
      <c r="B256" s="4" t="s">
        <v>217</v>
      </c>
      <c r="C256" s="5" t="s">
        <v>672</v>
      </c>
      <c r="D256" s="4" t="s">
        <v>157</v>
      </c>
      <c r="E256" s="12"/>
      <c r="F256" s="4" t="s">
        <v>158</v>
      </c>
      <c r="G256" s="4"/>
      <c r="H256">
        <f t="shared" si="3"/>
        <v>0</v>
      </c>
    </row>
    <row r="257" spans="1:8" ht="15" customHeight="1" x14ac:dyDescent="0.3">
      <c r="A257" s="4" t="s">
        <v>673</v>
      </c>
      <c r="B257" s="4" t="s">
        <v>217</v>
      </c>
      <c r="C257" s="5" t="s">
        <v>674</v>
      </c>
      <c r="D257" s="4" t="s">
        <v>157</v>
      </c>
      <c r="E257" s="12"/>
      <c r="F257" s="4" t="s">
        <v>158</v>
      </c>
      <c r="G257" s="4"/>
      <c r="H257">
        <f t="shared" si="3"/>
        <v>0</v>
      </c>
    </row>
    <row r="258" spans="1:8" ht="15" customHeight="1" x14ac:dyDescent="0.3">
      <c r="A258" s="4" t="s">
        <v>675</v>
      </c>
      <c r="B258" s="4" t="s">
        <v>217</v>
      </c>
      <c r="C258" s="5" t="s">
        <v>676</v>
      </c>
      <c r="D258" s="4" t="s">
        <v>157</v>
      </c>
      <c r="E258" s="12"/>
      <c r="F258" s="4" t="s">
        <v>158</v>
      </c>
      <c r="G258" s="4"/>
      <c r="H258">
        <f t="shared" ref="H258:H321" si="4">IF(F258="Obligāta",IF(E258="",1,0),0)</f>
        <v>0</v>
      </c>
    </row>
    <row r="259" spans="1:8" ht="15" customHeight="1" x14ac:dyDescent="0.3">
      <c r="A259" s="4" t="s">
        <v>677</v>
      </c>
      <c r="B259" s="4" t="s">
        <v>217</v>
      </c>
      <c r="C259" s="5" t="s">
        <v>678</v>
      </c>
      <c r="D259" s="4" t="s">
        <v>157</v>
      </c>
      <c r="E259" s="12"/>
      <c r="F259" s="4" t="s">
        <v>158</v>
      </c>
      <c r="G259" s="4"/>
      <c r="H259">
        <f t="shared" si="4"/>
        <v>0</v>
      </c>
    </row>
    <row r="260" spans="1:8" ht="15" customHeight="1" x14ac:dyDescent="0.3">
      <c r="A260" s="4" t="s">
        <v>679</v>
      </c>
      <c r="B260" s="4" t="s">
        <v>217</v>
      </c>
      <c r="C260" s="5" t="s">
        <v>680</v>
      </c>
      <c r="D260" s="4" t="s">
        <v>157</v>
      </c>
      <c r="E260" s="12"/>
      <c r="F260" s="4" t="s">
        <v>158</v>
      </c>
      <c r="G260" s="4"/>
      <c r="H260">
        <f t="shared" si="4"/>
        <v>0</v>
      </c>
    </row>
    <row r="261" spans="1:8" ht="15" customHeight="1" x14ac:dyDescent="0.3">
      <c r="A261" s="4" t="s">
        <v>681</v>
      </c>
      <c r="B261" s="4" t="s">
        <v>217</v>
      </c>
      <c r="C261" s="5" t="s">
        <v>682</v>
      </c>
      <c r="D261" s="4" t="s">
        <v>157</v>
      </c>
      <c r="E261" s="12"/>
      <c r="F261" s="4" t="s">
        <v>158</v>
      </c>
      <c r="G261" s="4"/>
      <c r="H261">
        <f t="shared" si="4"/>
        <v>0</v>
      </c>
    </row>
    <row r="262" spans="1:8" ht="15" customHeight="1" x14ac:dyDescent="0.3">
      <c r="A262" s="4" t="s">
        <v>683</v>
      </c>
      <c r="B262" s="4" t="s">
        <v>217</v>
      </c>
      <c r="C262" s="5" t="s">
        <v>684</v>
      </c>
      <c r="D262" s="4" t="s">
        <v>157</v>
      </c>
      <c r="E262" s="12"/>
      <c r="F262" s="4" t="s">
        <v>158</v>
      </c>
      <c r="G262" s="4"/>
      <c r="H262">
        <f t="shared" si="4"/>
        <v>0</v>
      </c>
    </row>
    <row r="263" spans="1:8" ht="15" customHeight="1" x14ac:dyDescent="0.3">
      <c r="A263" s="4" t="s">
        <v>685</v>
      </c>
      <c r="B263" s="4" t="s">
        <v>217</v>
      </c>
      <c r="C263" s="5" t="s">
        <v>686</v>
      </c>
      <c r="D263" s="4" t="s">
        <v>157</v>
      </c>
      <c r="E263" s="12"/>
      <c r="F263" s="4" t="s">
        <v>158</v>
      </c>
      <c r="G263" s="4"/>
      <c r="H263">
        <f t="shared" si="4"/>
        <v>0</v>
      </c>
    </row>
    <row r="264" spans="1:8" ht="15" customHeight="1" x14ac:dyDescent="0.3">
      <c r="A264" s="4" t="s">
        <v>687</v>
      </c>
      <c r="B264" s="4" t="s">
        <v>217</v>
      </c>
      <c r="C264" s="5" t="s">
        <v>688</v>
      </c>
      <c r="D264" s="4" t="s">
        <v>157</v>
      </c>
      <c r="E264" s="12"/>
      <c r="F264" s="4" t="s">
        <v>158</v>
      </c>
      <c r="G264" s="4"/>
      <c r="H264">
        <f t="shared" si="4"/>
        <v>0</v>
      </c>
    </row>
    <row r="265" spans="1:8" ht="15" customHeight="1" x14ac:dyDescent="0.3">
      <c r="A265" s="4" t="s">
        <v>689</v>
      </c>
      <c r="B265" s="4" t="s">
        <v>217</v>
      </c>
      <c r="C265" s="5" t="s">
        <v>690</v>
      </c>
      <c r="D265" s="4" t="s">
        <v>157</v>
      </c>
      <c r="E265" s="12"/>
      <c r="F265" s="4" t="s">
        <v>158</v>
      </c>
      <c r="G265" s="4"/>
      <c r="H265">
        <f t="shared" si="4"/>
        <v>0</v>
      </c>
    </row>
    <row r="266" spans="1:8" ht="15" customHeight="1" x14ac:dyDescent="0.3">
      <c r="A266" s="4" t="s">
        <v>691</v>
      </c>
      <c r="B266" s="4" t="s">
        <v>217</v>
      </c>
      <c r="C266" s="5" t="s">
        <v>692</v>
      </c>
      <c r="D266" s="4" t="s">
        <v>157</v>
      </c>
      <c r="E266" s="12"/>
      <c r="F266" s="14" t="s">
        <v>219</v>
      </c>
      <c r="G266" s="4"/>
      <c r="H266">
        <f t="shared" si="4"/>
        <v>1</v>
      </c>
    </row>
    <row r="267" spans="1:8" ht="15" customHeight="1" x14ac:dyDescent="0.3">
      <c r="A267" s="4" t="s">
        <v>693</v>
      </c>
      <c r="B267" s="4" t="s">
        <v>217</v>
      </c>
      <c r="C267" s="5" t="s">
        <v>694</v>
      </c>
      <c r="D267" s="4" t="s">
        <v>157</v>
      </c>
      <c r="E267" s="12"/>
      <c r="F267" s="4" t="s">
        <v>158</v>
      </c>
      <c r="G267" s="4"/>
      <c r="H267">
        <f t="shared" si="4"/>
        <v>0</v>
      </c>
    </row>
    <row r="268" spans="1:8" ht="15" customHeight="1" x14ac:dyDescent="0.3">
      <c r="A268" s="4" t="s">
        <v>695</v>
      </c>
      <c r="B268" s="4" t="s">
        <v>217</v>
      </c>
      <c r="C268" s="5" t="s">
        <v>696</v>
      </c>
      <c r="D268" s="4" t="s">
        <v>157</v>
      </c>
      <c r="E268" s="12"/>
      <c r="F268" s="4" t="s">
        <v>158</v>
      </c>
      <c r="G268" s="4"/>
      <c r="H268">
        <f t="shared" si="4"/>
        <v>0</v>
      </c>
    </row>
    <row r="269" spans="1:8" ht="15" customHeight="1" x14ac:dyDescent="0.3">
      <c r="A269" s="4" t="s">
        <v>697</v>
      </c>
      <c r="B269" s="4" t="s">
        <v>217</v>
      </c>
      <c r="C269" s="5" t="s">
        <v>698</v>
      </c>
      <c r="D269" s="4" t="s">
        <v>157</v>
      </c>
      <c r="E269" s="12"/>
      <c r="F269" s="4" t="s">
        <v>158</v>
      </c>
      <c r="G269" s="4"/>
      <c r="H269">
        <f t="shared" si="4"/>
        <v>0</v>
      </c>
    </row>
    <row r="270" spans="1:8" ht="15" customHeight="1" x14ac:dyDescent="0.3">
      <c r="A270" s="4" t="s">
        <v>699</v>
      </c>
      <c r="B270" s="4" t="s">
        <v>217</v>
      </c>
      <c r="C270" s="5" t="s">
        <v>700</v>
      </c>
      <c r="D270" s="4" t="s">
        <v>157</v>
      </c>
      <c r="E270" s="12"/>
      <c r="F270" s="4" t="s">
        <v>158</v>
      </c>
      <c r="G270" s="4"/>
      <c r="H270">
        <f t="shared" si="4"/>
        <v>0</v>
      </c>
    </row>
    <row r="271" spans="1:8" ht="15" customHeight="1" x14ac:dyDescent="0.3">
      <c r="A271" s="4" t="s">
        <v>701</v>
      </c>
      <c r="B271" s="4" t="s">
        <v>217</v>
      </c>
      <c r="C271" s="5" t="s">
        <v>702</v>
      </c>
      <c r="D271" s="4" t="s">
        <v>157</v>
      </c>
      <c r="E271" s="12"/>
      <c r="F271" s="4" t="s">
        <v>158</v>
      </c>
      <c r="G271" s="4"/>
      <c r="H271">
        <f t="shared" si="4"/>
        <v>0</v>
      </c>
    </row>
    <row r="272" spans="1:8" ht="15" customHeight="1" x14ac:dyDescent="0.3">
      <c r="A272" s="4" t="s">
        <v>703</v>
      </c>
      <c r="B272" s="4" t="s">
        <v>217</v>
      </c>
      <c r="C272" s="5" t="s">
        <v>704</v>
      </c>
      <c r="D272" s="4" t="s">
        <v>157</v>
      </c>
      <c r="E272" s="12"/>
      <c r="F272" s="4" t="s">
        <v>158</v>
      </c>
      <c r="G272" s="4"/>
      <c r="H272">
        <f t="shared" si="4"/>
        <v>0</v>
      </c>
    </row>
    <row r="273" spans="1:8" ht="15" customHeight="1" x14ac:dyDescent="0.3">
      <c r="A273" s="4" t="s">
        <v>705</v>
      </c>
      <c r="B273" s="4" t="s">
        <v>217</v>
      </c>
      <c r="C273" s="5" t="s">
        <v>706</v>
      </c>
      <c r="D273" s="4" t="s">
        <v>157</v>
      </c>
      <c r="E273" s="12"/>
      <c r="F273" s="4" t="s">
        <v>158</v>
      </c>
      <c r="G273" s="4"/>
      <c r="H273">
        <f t="shared" si="4"/>
        <v>0</v>
      </c>
    </row>
    <row r="274" spans="1:8" ht="15" customHeight="1" x14ac:dyDescent="0.3">
      <c r="A274" s="4" t="s">
        <v>707</v>
      </c>
      <c r="B274" s="4" t="s">
        <v>217</v>
      </c>
      <c r="C274" s="5" t="s">
        <v>708</v>
      </c>
      <c r="D274" s="4" t="s">
        <v>157</v>
      </c>
      <c r="E274" s="12"/>
      <c r="F274" s="4" t="s">
        <v>158</v>
      </c>
      <c r="G274" s="4"/>
      <c r="H274">
        <f t="shared" si="4"/>
        <v>0</v>
      </c>
    </row>
    <row r="275" spans="1:8" ht="15" customHeight="1" x14ac:dyDescent="0.3">
      <c r="A275" s="4" t="s">
        <v>709</v>
      </c>
      <c r="B275" s="4" t="s">
        <v>217</v>
      </c>
      <c r="C275" s="5" t="s">
        <v>710</v>
      </c>
      <c r="D275" s="4" t="s">
        <v>157</v>
      </c>
      <c r="E275" s="12"/>
      <c r="F275" s="4" t="s">
        <v>158</v>
      </c>
      <c r="G275" s="4"/>
      <c r="H275">
        <f t="shared" si="4"/>
        <v>0</v>
      </c>
    </row>
    <row r="276" spans="1:8" ht="15" customHeight="1" x14ac:dyDescent="0.3">
      <c r="A276" s="4" t="s">
        <v>711</v>
      </c>
      <c r="B276" s="4" t="s">
        <v>217</v>
      </c>
      <c r="C276" s="5" t="s">
        <v>712</v>
      </c>
      <c r="D276" s="4" t="s">
        <v>157</v>
      </c>
      <c r="E276" s="12"/>
      <c r="F276" s="14" t="s">
        <v>219</v>
      </c>
      <c r="G276" s="4"/>
      <c r="H276">
        <f t="shared" si="4"/>
        <v>1</v>
      </c>
    </row>
    <row r="277" spans="1:8" ht="15" customHeight="1" x14ac:dyDescent="0.3">
      <c r="A277" s="4" t="s">
        <v>713</v>
      </c>
      <c r="B277" s="4" t="s">
        <v>217</v>
      </c>
      <c r="C277" s="5" t="s">
        <v>714</v>
      </c>
      <c r="D277" s="4" t="s">
        <v>157</v>
      </c>
      <c r="E277" s="12"/>
      <c r="F277" s="4" t="s">
        <v>158</v>
      </c>
      <c r="G277" s="4"/>
      <c r="H277">
        <f t="shared" si="4"/>
        <v>0</v>
      </c>
    </row>
    <row r="278" spans="1:8" ht="15" customHeight="1" x14ac:dyDescent="0.3">
      <c r="A278" s="4" t="s">
        <v>715</v>
      </c>
      <c r="B278" s="4" t="s">
        <v>217</v>
      </c>
      <c r="C278" s="5" t="s">
        <v>716</v>
      </c>
      <c r="D278" s="4" t="s">
        <v>157</v>
      </c>
      <c r="E278" s="12"/>
      <c r="F278" s="4" t="s">
        <v>158</v>
      </c>
      <c r="G278" s="4"/>
      <c r="H278">
        <f t="shared" si="4"/>
        <v>0</v>
      </c>
    </row>
    <row r="279" spans="1:8" ht="15" customHeight="1" x14ac:dyDescent="0.3">
      <c r="A279" s="4" t="s">
        <v>717</v>
      </c>
      <c r="B279" s="4" t="s">
        <v>217</v>
      </c>
      <c r="C279" s="5" t="s">
        <v>718</v>
      </c>
      <c r="D279" s="4" t="s">
        <v>157</v>
      </c>
      <c r="E279" s="12"/>
      <c r="F279" s="4" t="s">
        <v>158</v>
      </c>
      <c r="G279" s="4"/>
      <c r="H279">
        <f t="shared" si="4"/>
        <v>0</v>
      </c>
    </row>
    <row r="280" spans="1:8" ht="15" customHeight="1" x14ac:dyDescent="0.3">
      <c r="A280" s="4" t="s">
        <v>719</v>
      </c>
      <c r="B280" s="4" t="s">
        <v>217</v>
      </c>
      <c r="C280" s="5" t="s">
        <v>720</v>
      </c>
      <c r="D280" s="4" t="s">
        <v>157</v>
      </c>
      <c r="E280" s="12"/>
      <c r="F280" s="4" t="s">
        <v>158</v>
      </c>
      <c r="G280" s="4"/>
      <c r="H280">
        <f t="shared" si="4"/>
        <v>0</v>
      </c>
    </row>
    <row r="281" spans="1:8" ht="15" customHeight="1" x14ac:dyDescent="0.3">
      <c r="A281" s="4" t="s">
        <v>721</v>
      </c>
      <c r="B281" s="4" t="s">
        <v>217</v>
      </c>
      <c r="C281" s="5" t="s">
        <v>722</v>
      </c>
      <c r="D281" s="4" t="s">
        <v>157</v>
      </c>
      <c r="E281" s="12"/>
      <c r="F281" s="4" t="s">
        <v>158</v>
      </c>
      <c r="G281" s="4"/>
      <c r="H281">
        <f t="shared" si="4"/>
        <v>0</v>
      </c>
    </row>
    <row r="282" spans="1:8" ht="15" customHeight="1" x14ac:dyDescent="0.3">
      <c r="A282" s="4" t="s">
        <v>723</v>
      </c>
      <c r="B282" s="4" t="s">
        <v>196</v>
      </c>
      <c r="C282" s="5" t="s">
        <v>724</v>
      </c>
      <c r="D282" s="4" t="s">
        <v>157</v>
      </c>
      <c r="E282" s="12"/>
      <c r="F282" s="4" t="s">
        <v>158</v>
      </c>
      <c r="G282" s="4"/>
      <c r="H282">
        <f t="shared" si="4"/>
        <v>0</v>
      </c>
    </row>
    <row r="283" spans="1:8" ht="15" customHeight="1" x14ac:dyDescent="0.3">
      <c r="A283" s="4" t="s">
        <v>725</v>
      </c>
      <c r="B283" s="4" t="s">
        <v>217</v>
      </c>
      <c r="C283" s="5" t="s">
        <v>726</v>
      </c>
      <c r="D283" s="4" t="s">
        <v>157</v>
      </c>
      <c r="E283" s="12"/>
      <c r="F283" s="4" t="s">
        <v>158</v>
      </c>
      <c r="G283" s="4"/>
      <c r="H283">
        <f t="shared" si="4"/>
        <v>0</v>
      </c>
    </row>
    <row r="284" spans="1:8" ht="15" customHeight="1" x14ac:dyDescent="0.3">
      <c r="A284" s="4" t="s">
        <v>727</v>
      </c>
      <c r="B284" s="4" t="s">
        <v>217</v>
      </c>
      <c r="C284" s="5" t="s">
        <v>728</v>
      </c>
      <c r="D284" s="4" t="s">
        <v>157</v>
      </c>
      <c r="E284" s="12"/>
      <c r="F284" s="4" t="s">
        <v>158</v>
      </c>
      <c r="G284" s="4"/>
      <c r="H284">
        <f t="shared" si="4"/>
        <v>0</v>
      </c>
    </row>
    <row r="285" spans="1:8" ht="15" customHeight="1" x14ac:dyDescent="0.3">
      <c r="A285" s="4" t="s">
        <v>729</v>
      </c>
      <c r="B285" s="4" t="s">
        <v>196</v>
      </c>
      <c r="C285" s="5" t="s">
        <v>730</v>
      </c>
      <c r="D285" s="4" t="s">
        <v>157</v>
      </c>
      <c r="E285" s="12"/>
      <c r="F285" s="4" t="s">
        <v>158</v>
      </c>
      <c r="G285" s="4"/>
      <c r="H285">
        <f t="shared" si="4"/>
        <v>0</v>
      </c>
    </row>
    <row r="286" spans="1:8" ht="15" customHeight="1" x14ac:dyDescent="0.3">
      <c r="A286" s="4" t="s">
        <v>731</v>
      </c>
      <c r="B286" s="4" t="s">
        <v>217</v>
      </c>
      <c r="C286" s="5" t="s">
        <v>732</v>
      </c>
      <c r="D286" s="4" t="s">
        <v>157</v>
      </c>
      <c r="E286" s="12"/>
      <c r="F286" s="4" t="s">
        <v>158</v>
      </c>
      <c r="G286" s="4"/>
      <c r="H286">
        <f t="shared" si="4"/>
        <v>0</v>
      </c>
    </row>
    <row r="287" spans="1:8" ht="15" customHeight="1" x14ac:dyDescent="0.3">
      <c r="A287" s="4" t="s">
        <v>733</v>
      </c>
      <c r="B287" s="4" t="s">
        <v>217</v>
      </c>
      <c r="C287" s="5" t="s">
        <v>734</v>
      </c>
      <c r="D287" s="4" t="s">
        <v>157</v>
      </c>
      <c r="E287" s="12"/>
      <c r="F287" s="4" t="s">
        <v>158</v>
      </c>
      <c r="G287" s="4"/>
      <c r="H287">
        <f t="shared" si="4"/>
        <v>0</v>
      </c>
    </row>
    <row r="288" spans="1:8" ht="15" customHeight="1" x14ac:dyDescent="0.3">
      <c r="A288" s="4" t="s">
        <v>735</v>
      </c>
      <c r="B288" s="4" t="s">
        <v>217</v>
      </c>
      <c r="C288" s="5" t="s">
        <v>736</v>
      </c>
      <c r="D288" s="4" t="s">
        <v>157</v>
      </c>
      <c r="E288" s="12"/>
      <c r="F288" s="4" t="s">
        <v>158</v>
      </c>
      <c r="G288" s="4"/>
      <c r="H288">
        <f t="shared" si="4"/>
        <v>0</v>
      </c>
    </row>
    <row r="289" spans="1:8" ht="15" customHeight="1" x14ac:dyDescent="0.3">
      <c r="A289" s="4" t="s">
        <v>737</v>
      </c>
      <c r="B289" s="4" t="s">
        <v>217</v>
      </c>
      <c r="C289" s="5" t="s">
        <v>738</v>
      </c>
      <c r="D289" s="4" t="s">
        <v>157</v>
      </c>
      <c r="E289" s="12"/>
      <c r="F289" s="4" t="s">
        <v>158</v>
      </c>
      <c r="G289" s="4"/>
      <c r="H289">
        <f t="shared" si="4"/>
        <v>0</v>
      </c>
    </row>
    <row r="290" spans="1:8" ht="15" customHeight="1" x14ac:dyDescent="0.3">
      <c r="A290" s="4" t="s">
        <v>739</v>
      </c>
      <c r="B290" s="4" t="s">
        <v>217</v>
      </c>
      <c r="C290" s="5" t="s">
        <v>740</v>
      </c>
      <c r="D290" s="4" t="s">
        <v>157</v>
      </c>
      <c r="E290" s="12"/>
      <c r="F290" s="4" t="s">
        <v>158</v>
      </c>
      <c r="G290" s="4"/>
      <c r="H290">
        <f t="shared" si="4"/>
        <v>0</v>
      </c>
    </row>
    <row r="291" spans="1:8" ht="15" customHeight="1" x14ac:dyDescent="0.3">
      <c r="A291" s="4" t="s">
        <v>741</v>
      </c>
      <c r="B291" s="4" t="s">
        <v>217</v>
      </c>
      <c r="C291" s="5" t="s">
        <v>742</v>
      </c>
      <c r="D291" s="4" t="s">
        <v>157</v>
      </c>
      <c r="E291" s="12"/>
      <c r="F291" s="4" t="s">
        <v>158</v>
      </c>
      <c r="G291" s="4"/>
      <c r="H291">
        <f t="shared" si="4"/>
        <v>0</v>
      </c>
    </row>
    <row r="292" spans="1:8" ht="15" customHeight="1" x14ac:dyDescent="0.3">
      <c r="A292" s="4" t="s">
        <v>743</v>
      </c>
      <c r="B292" s="4" t="s">
        <v>217</v>
      </c>
      <c r="C292" s="5" t="s">
        <v>744</v>
      </c>
      <c r="D292" s="4" t="s">
        <v>157</v>
      </c>
      <c r="E292" s="12"/>
      <c r="F292" s="4" t="s">
        <v>158</v>
      </c>
      <c r="G292" s="4"/>
      <c r="H292">
        <f t="shared" si="4"/>
        <v>0</v>
      </c>
    </row>
    <row r="293" spans="1:8" ht="15" customHeight="1" x14ac:dyDescent="0.3">
      <c r="A293" s="4" t="s">
        <v>745</v>
      </c>
      <c r="B293" s="4" t="s">
        <v>217</v>
      </c>
      <c r="C293" s="5" t="s">
        <v>746</v>
      </c>
      <c r="D293" s="4" t="s">
        <v>157</v>
      </c>
      <c r="E293" s="12"/>
      <c r="F293" s="4" t="s">
        <v>158</v>
      </c>
      <c r="G293" s="4"/>
      <c r="H293">
        <f t="shared" si="4"/>
        <v>0</v>
      </c>
    </row>
    <row r="294" spans="1:8" ht="15" customHeight="1" x14ac:dyDescent="0.3">
      <c r="A294" s="4" t="s">
        <v>747</v>
      </c>
      <c r="B294" s="4" t="s">
        <v>217</v>
      </c>
      <c r="C294" s="5" t="s">
        <v>748</v>
      </c>
      <c r="D294" s="4" t="s">
        <v>157</v>
      </c>
      <c r="E294" s="12"/>
      <c r="F294" s="4" t="s">
        <v>158</v>
      </c>
      <c r="G294" s="4"/>
      <c r="H294">
        <f t="shared" si="4"/>
        <v>0</v>
      </c>
    </row>
    <row r="295" spans="1:8" ht="15" customHeight="1" x14ac:dyDescent="0.3">
      <c r="A295" s="4" t="s">
        <v>749</v>
      </c>
      <c r="B295" s="4" t="s">
        <v>217</v>
      </c>
      <c r="C295" s="5" t="s">
        <v>750</v>
      </c>
      <c r="D295" s="4" t="s">
        <v>157</v>
      </c>
      <c r="E295" s="12"/>
      <c r="F295" s="4" t="s">
        <v>158</v>
      </c>
      <c r="G295" s="4"/>
      <c r="H295">
        <f t="shared" si="4"/>
        <v>0</v>
      </c>
    </row>
    <row r="296" spans="1:8" ht="15" customHeight="1" x14ac:dyDescent="0.3">
      <c r="A296" s="4" t="s">
        <v>751</v>
      </c>
      <c r="B296" s="4" t="s">
        <v>196</v>
      </c>
      <c r="C296" s="5" t="s">
        <v>752</v>
      </c>
      <c r="D296" s="4" t="s">
        <v>157</v>
      </c>
      <c r="E296" s="12"/>
      <c r="F296" s="4" t="s">
        <v>158</v>
      </c>
      <c r="G296" s="4"/>
      <c r="H296">
        <f t="shared" si="4"/>
        <v>0</v>
      </c>
    </row>
    <row r="297" spans="1:8" ht="15" customHeight="1" x14ac:dyDescent="0.3">
      <c r="A297" s="4" t="s">
        <v>753</v>
      </c>
      <c r="B297" s="4" t="s">
        <v>196</v>
      </c>
      <c r="C297" s="5" t="s">
        <v>754</v>
      </c>
      <c r="D297" s="4" t="s">
        <v>157</v>
      </c>
      <c r="E297" s="12"/>
      <c r="F297" s="4" t="s">
        <v>158</v>
      </c>
      <c r="G297" s="4"/>
      <c r="H297">
        <f t="shared" si="4"/>
        <v>0</v>
      </c>
    </row>
    <row r="298" spans="1:8" ht="15" customHeight="1" x14ac:dyDescent="0.3">
      <c r="A298" s="4" t="s">
        <v>755</v>
      </c>
      <c r="B298" s="4" t="s">
        <v>196</v>
      </c>
      <c r="C298" s="5" t="s">
        <v>756</v>
      </c>
      <c r="D298" s="4" t="s">
        <v>157</v>
      </c>
      <c r="E298" s="12"/>
      <c r="F298" s="4" t="s">
        <v>158</v>
      </c>
      <c r="G298" s="4"/>
      <c r="H298">
        <f t="shared" si="4"/>
        <v>0</v>
      </c>
    </row>
    <row r="299" spans="1:8" ht="15" customHeight="1" x14ac:dyDescent="0.3">
      <c r="A299" s="4" t="s">
        <v>757</v>
      </c>
      <c r="B299" s="4" t="s">
        <v>196</v>
      </c>
      <c r="C299" s="5" t="s">
        <v>758</v>
      </c>
      <c r="D299" s="4" t="s">
        <v>157</v>
      </c>
      <c r="E299" s="12"/>
      <c r="F299" s="4" t="s">
        <v>158</v>
      </c>
      <c r="G299" s="4"/>
      <c r="H299">
        <f t="shared" si="4"/>
        <v>0</v>
      </c>
    </row>
    <row r="300" spans="1:8" ht="15" customHeight="1" x14ac:dyDescent="0.3">
      <c r="A300" s="4" t="s">
        <v>759</v>
      </c>
      <c r="B300" s="4" t="s">
        <v>217</v>
      </c>
      <c r="C300" s="5" t="s">
        <v>760</v>
      </c>
      <c r="D300" s="4" t="s">
        <v>157</v>
      </c>
      <c r="E300" s="12"/>
      <c r="F300" s="14" t="s">
        <v>219</v>
      </c>
      <c r="G300" s="4"/>
      <c r="H300">
        <f t="shared" si="4"/>
        <v>1</v>
      </c>
    </row>
    <row r="301" spans="1:8" ht="15" customHeight="1" x14ac:dyDescent="0.3">
      <c r="A301" s="4" t="s">
        <v>761</v>
      </c>
      <c r="B301" s="4" t="s">
        <v>196</v>
      </c>
      <c r="C301" s="5" t="s">
        <v>762</v>
      </c>
      <c r="D301" s="4" t="s">
        <v>157</v>
      </c>
      <c r="E301" s="12"/>
      <c r="F301" s="14" t="s">
        <v>219</v>
      </c>
      <c r="G301" s="4"/>
      <c r="H301">
        <f t="shared" si="4"/>
        <v>1</v>
      </c>
    </row>
    <row r="302" spans="1:8" ht="15" customHeight="1" x14ac:dyDescent="0.3">
      <c r="A302" s="4" t="s">
        <v>763</v>
      </c>
      <c r="B302" s="4" t="s">
        <v>196</v>
      </c>
      <c r="C302" s="5" t="s">
        <v>764</v>
      </c>
      <c r="D302" s="4" t="s">
        <v>157</v>
      </c>
      <c r="E302" s="12"/>
      <c r="F302" s="14" t="s">
        <v>219</v>
      </c>
      <c r="G302" s="4"/>
      <c r="H302">
        <f t="shared" si="4"/>
        <v>1</v>
      </c>
    </row>
    <row r="303" spans="1:8" ht="15" customHeight="1" x14ac:dyDescent="0.3">
      <c r="A303" s="4" t="s">
        <v>765</v>
      </c>
      <c r="B303" s="4" t="s">
        <v>196</v>
      </c>
      <c r="C303" s="5" t="s">
        <v>766</v>
      </c>
      <c r="D303" s="4" t="s">
        <v>157</v>
      </c>
      <c r="E303" s="12"/>
      <c r="F303" s="14" t="s">
        <v>219</v>
      </c>
      <c r="G303" s="4"/>
      <c r="H303">
        <f t="shared" si="4"/>
        <v>1</v>
      </c>
    </row>
    <row r="304" spans="1:8" ht="15" customHeight="1" x14ac:dyDescent="0.3">
      <c r="A304" s="4" t="s">
        <v>767</v>
      </c>
      <c r="B304" s="4" t="s">
        <v>196</v>
      </c>
      <c r="C304" s="5" t="s">
        <v>768</v>
      </c>
      <c r="D304" s="4" t="s">
        <v>157</v>
      </c>
      <c r="E304" s="12"/>
      <c r="F304" s="14" t="s">
        <v>219</v>
      </c>
      <c r="G304" s="4"/>
      <c r="H304">
        <f t="shared" si="4"/>
        <v>1</v>
      </c>
    </row>
    <row r="305" spans="1:8" ht="15" customHeight="1" x14ac:dyDescent="0.3">
      <c r="A305" s="4" t="s">
        <v>769</v>
      </c>
      <c r="B305" s="4" t="s">
        <v>196</v>
      </c>
      <c r="C305" s="5" t="s">
        <v>770</v>
      </c>
      <c r="D305" s="4" t="s">
        <v>157</v>
      </c>
      <c r="E305" s="12"/>
      <c r="F305" s="14" t="s">
        <v>219</v>
      </c>
      <c r="G305" s="4"/>
      <c r="H305">
        <f t="shared" si="4"/>
        <v>1</v>
      </c>
    </row>
    <row r="306" spans="1:8" ht="15" customHeight="1" x14ac:dyDescent="0.3">
      <c r="A306" s="4" t="s">
        <v>771</v>
      </c>
      <c r="B306" s="4" t="s">
        <v>196</v>
      </c>
      <c r="C306" s="5" t="s">
        <v>772</v>
      </c>
      <c r="D306" s="4" t="s">
        <v>157</v>
      </c>
      <c r="E306" s="12"/>
      <c r="F306" s="14" t="s">
        <v>219</v>
      </c>
      <c r="G306" s="4"/>
      <c r="H306">
        <f t="shared" si="4"/>
        <v>1</v>
      </c>
    </row>
    <row r="307" spans="1:8" ht="15" customHeight="1" x14ac:dyDescent="0.3">
      <c r="A307" s="4" t="s">
        <v>773</v>
      </c>
      <c r="B307" s="4" t="s">
        <v>196</v>
      </c>
      <c r="C307" s="5" t="s">
        <v>774</v>
      </c>
      <c r="D307" s="4" t="s">
        <v>157</v>
      </c>
      <c r="E307" s="12"/>
      <c r="F307" s="14" t="s">
        <v>219</v>
      </c>
      <c r="G307" s="4"/>
      <c r="H307">
        <f t="shared" si="4"/>
        <v>1</v>
      </c>
    </row>
    <row r="308" spans="1:8" ht="15" customHeight="1" x14ac:dyDescent="0.3">
      <c r="A308" s="4" t="s">
        <v>775</v>
      </c>
      <c r="B308" s="4" t="s">
        <v>196</v>
      </c>
      <c r="C308" s="5" t="s">
        <v>776</v>
      </c>
      <c r="D308" s="4" t="s">
        <v>157</v>
      </c>
      <c r="E308" s="12"/>
      <c r="F308" s="14" t="s">
        <v>219</v>
      </c>
      <c r="G308" s="4"/>
      <c r="H308">
        <f t="shared" si="4"/>
        <v>1</v>
      </c>
    </row>
    <row r="309" spans="1:8" ht="15" customHeight="1" x14ac:dyDescent="0.3">
      <c r="A309" s="4" t="s">
        <v>777</v>
      </c>
      <c r="B309" s="4" t="s">
        <v>196</v>
      </c>
      <c r="C309" s="5" t="s">
        <v>778</v>
      </c>
      <c r="D309" s="4" t="s">
        <v>157</v>
      </c>
      <c r="E309" s="12"/>
      <c r="F309" s="14" t="s">
        <v>219</v>
      </c>
      <c r="G309" s="4"/>
      <c r="H309">
        <f t="shared" si="4"/>
        <v>1</v>
      </c>
    </row>
    <row r="310" spans="1:8" ht="15" customHeight="1" x14ac:dyDescent="0.3">
      <c r="A310" s="4" t="s">
        <v>779</v>
      </c>
      <c r="B310" s="4" t="s">
        <v>196</v>
      </c>
      <c r="C310" s="5" t="s">
        <v>780</v>
      </c>
      <c r="D310" s="4" t="s">
        <v>157</v>
      </c>
      <c r="E310" s="12"/>
      <c r="F310" s="14" t="s">
        <v>219</v>
      </c>
      <c r="G310" s="4"/>
      <c r="H310">
        <f t="shared" si="4"/>
        <v>1</v>
      </c>
    </row>
    <row r="311" spans="1:8" ht="15" customHeight="1" x14ac:dyDescent="0.3">
      <c r="A311" s="4" t="s">
        <v>781</v>
      </c>
      <c r="B311" s="4" t="s">
        <v>196</v>
      </c>
      <c r="C311" s="5" t="s">
        <v>782</v>
      </c>
      <c r="D311" s="4" t="s">
        <v>157</v>
      </c>
      <c r="E311" s="12"/>
      <c r="F311" s="14" t="s">
        <v>219</v>
      </c>
      <c r="G311" s="4"/>
      <c r="H311">
        <f t="shared" si="4"/>
        <v>1</v>
      </c>
    </row>
    <row r="312" spans="1:8" ht="15" customHeight="1" x14ac:dyDescent="0.3">
      <c r="A312" s="4" t="s">
        <v>783</v>
      </c>
      <c r="B312" s="4" t="s">
        <v>196</v>
      </c>
      <c r="C312" s="5" t="s">
        <v>784</v>
      </c>
      <c r="D312" s="4" t="s">
        <v>157</v>
      </c>
      <c r="E312" s="12"/>
      <c r="F312" s="14" t="s">
        <v>219</v>
      </c>
      <c r="G312" s="4"/>
      <c r="H312">
        <f t="shared" si="4"/>
        <v>1</v>
      </c>
    </row>
    <row r="313" spans="1:8" ht="15" customHeight="1" x14ac:dyDescent="0.3">
      <c r="A313" s="4" t="s">
        <v>785</v>
      </c>
      <c r="B313" s="4" t="s">
        <v>196</v>
      </c>
      <c r="C313" s="5" t="s">
        <v>786</v>
      </c>
      <c r="D313" s="4" t="s">
        <v>157</v>
      </c>
      <c r="E313" s="12"/>
      <c r="F313" s="14" t="s">
        <v>219</v>
      </c>
      <c r="G313" s="4"/>
      <c r="H313">
        <f t="shared" si="4"/>
        <v>1</v>
      </c>
    </row>
    <row r="314" spans="1:8" ht="15" customHeight="1" x14ac:dyDescent="0.3">
      <c r="A314" s="4" t="s">
        <v>787</v>
      </c>
      <c r="B314" s="4" t="s">
        <v>196</v>
      </c>
      <c r="C314" s="5" t="s">
        <v>788</v>
      </c>
      <c r="D314" s="4" t="s">
        <v>157</v>
      </c>
      <c r="E314" s="12"/>
      <c r="F314" s="14" t="s">
        <v>219</v>
      </c>
      <c r="G314" s="4"/>
      <c r="H314">
        <f t="shared" si="4"/>
        <v>1</v>
      </c>
    </row>
    <row r="315" spans="1:8" ht="15" customHeight="1" x14ac:dyDescent="0.3">
      <c r="A315" s="4" t="s">
        <v>789</v>
      </c>
      <c r="B315" s="4" t="s">
        <v>155</v>
      </c>
      <c r="C315" s="5" t="s">
        <v>790</v>
      </c>
      <c r="D315" s="4" t="s">
        <v>157</v>
      </c>
      <c r="E315" s="12"/>
      <c r="F315" s="14" t="s">
        <v>219</v>
      </c>
      <c r="G315" s="4"/>
      <c r="H315">
        <f t="shared" si="4"/>
        <v>1</v>
      </c>
    </row>
    <row r="316" spans="1:8" ht="15" customHeight="1" x14ac:dyDescent="0.3">
      <c r="A316" s="4" t="s">
        <v>791</v>
      </c>
      <c r="B316" s="4" t="s">
        <v>155</v>
      </c>
      <c r="C316" s="5" t="s">
        <v>792</v>
      </c>
      <c r="D316" s="4" t="s">
        <v>157</v>
      </c>
      <c r="E316" s="12"/>
      <c r="F316" s="14" t="s">
        <v>219</v>
      </c>
      <c r="G316" s="4"/>
      <c r="H316">
        <f t="shared" si="4"/>
        <v>1</v>
      </c>
    </row>
    <row r="317" spans="1:8" ht="15" customHeight="1" x14ac:dyDescent="0.3">
      <c r="A317" s="4" t="s">
        <v>793</v>
      </c>
      <c r="B317" s="4" t="s">
        <v>217</v>
      </c>
      <c r="C317" s="5" t="s">
        <v>794</v>
      </c>
      <c r="D317" s="4" t="s">
        <v>157</v>
      </c>
      <c r="E317" s="12"/>
      <c r="F317" s="4" t="s">
        <v>158</v>
      </c>
      <c r="G317" s="4"/>
      <c r="H317">
        <f t="shared" si="4"/>
        <v>0</v>
      </c>
    </row>
    <row r="318" spans="1:8" ht="15" customHeight="1" x14ac:dyDescent="0.3">
      <c r="A318" s="4" t="s">
        <v>795</v>
      </c>
      <c r="B318" s="4" t="s">
        <v>217</v>
      </c>
      <c r="C318" s="5" t="s">
        <v>796</v>
      </c>
      <c r="D318" s="4" t="s">
        <v>157</v>
      </c>
      <c r="E318" s="12"/>
      <c r="F318" s="4" t="s">
        <v>158</v>
      </c>
      <c r="G318" s="4"/>
      <c r="H318">
        <f t="shared" si="4"/>
        <v>0</v>
      </c>
    </row>
    <row r="319" spans="1:8" ht="15" customHeight="1" x14ac:dyDescent="0.3">
      <c r="A319" s="4" t="s">
        <v>797</v>
      </c>
      <c r="B319" s="4" t="s">
        <v>217</v>
      </c>
      <c r="C319" s="5" t="s">
        <v>798</v>
      </c>
      <c r="D319" s="4" t="s">
        <v>157</v>
      </c>
      <c r="E319" s="12"/>
      <c r="F319" s="4" t="s">
        <v>158</v>
      </c>
      <c r="G319" s="4"/>
      <c r="H319">
        <f t="shared" si="4"/>
        <v>0</v>
      </c>
    </row>
    <row r="320" spans="1:8" ht="15" customHeight="1" x14ac:dyDescent="0.3">
      <c r="A320" s="4" t="s">
        <v>799</v>
      </c>
      <c r="B320" s="4" t="s">
        <v>217</v>
      </c>
      <c r="C320" s="5" t="s">
        <v>800</v>
      </c>
      <c r="D320" s="4" t="s">
        <v>157</v>
      </c>
      <c r="E320" s="12"/>
      <c r="F320" s="4" t="s">
        <v>158</v>
      </c>
      <c r="G320" s="4"/>
      <c r="H320">
        <f t="shared" si="4"/>
        <v>0</v>
      </c>
    </row>
    <row r="321" spans="1:8" ht="15" customHeight="1" x14ac:dyDescent="0.3">
      <c r="A321" s="4" t="s">
        <v>801</v>
      </c>
      <c r="B321" s="4" t="s">
        <v>217</v>
      </c>
      <c r="C321" s="5" t="s">
        <v>802</v>
      </c>
      <c r="D321" s="4" t="s">
        <v>157</v>
      </c>
      <c r="E321" s="12"/>
      <c r="F321" s="4" t="s">
        <v>158</v>
      </c>
      <c r="G321" s="4"/>
      <c r="H321">
        <f t="shared" si="4"/>
        <v>0</v>
      </c>
    </row>
    <row r="322" spans="1:8" ht="15" customHeight="1" x14ac:dyDescent="0.3">
      <c r="A322" s="4" t="s">
        <v>803</v>
      </c>
      <c r="B322" s="4" t="s">
        <v>217</v>
      </c>
      <c r="C322" s="5" t="s">
        <v>804</v>
      </c>
      <c r="D322" s="4" t="s">
        <v>157</v>
      </c>
      <c r="E322" s="12"/>
      <c r="F322" s="4" t="s">
        <v>158</v>
      </c>
      <c r="G322" s="4"/>
      <c r="H322">
        <f t="shared" ref="H322:H369" si="5">IF(F322="Obligāta",IF(E322="",1,0),0)</f>
        <v>0</v>
      </c>
    </row>
    <row r="323" spans="1:8" ht="15" customHeight="1" x14ac:dyDescent="0.3">
      <c r="A323" s="4" t="s">
        <v>805</v>
      </c>
      <c r="B323" s="4" t="s">
        <v>217</v>
      </c>
      <c r="C323" s="5" t="s">
        <v>806</v>
      </c>
      <c r="D323" s="4" t="s">
        <v>157</v>
      </c>
      <c r="E323" s="12"/>
      <c r="F323" s="4" t="s">
        <v>158</v>
      </c>
      <c r="G323" s="4"/>
      <c r="H323">
        <f t="shared" si="5"/>
        <v>0</v>
      </c>
    </row>
    <row r="324" spans="1:8" ht="15" customHeight="1" x14ac:dyDescent="0.3">
      <c r="A324" s="4" t="s">
        <v>807</v>
      </c>
      <c r="B324" s="4" t="s">
        <v>217</v>
      </c>
      <c r="C324" s="5" t="s">
        <v>808</v>
      </c>
      <c r="D324" s="4" t="s">
        <v>157</v>
      </c>
      <c r="E324" s="12"/>
      <c r="F324" s="4" t="s">
        <v>158</v>
      </c>
      <c r="G324" s="4"/>
      <c r="H324">
        <f t="shared" si="5"/>
        <v>0</v>
      </c>
    </row>
    <row r="325" spans="1:8" ht="15" customHeight="1" x14ac:dyDescent="0.3">
      <c r="A325" s="4" t="s">
        <v>809</v>
      </c>
      <c r="B325" s="4" t="s">
        <v>217</v>
      </c>
      <c r="C325" s="5" t="s">
        <v>810</v>
      </c>
      <c r="D325" s="4" t="s">
        <v>157</v>
      </c>
      <c r="E325" s="12"/>
      <c r="F325" s="4" t="s">
        <v>158</v>
      </c>
      <c r="G325" s="4"/>
      <c r="H325">
        <f t="shared" si="5"/>
        <v>0</v>
      </c>
    </row>
    <row r="326" spans="1:8" ht="15" customHeight="1" x14ac:dyDescent="0.3">
      <c r="A326" s="4" t="s">
        <v>811</v>
      </c>
      <c r="B326" s="4" t="s">
        <v>217</v>
      </c>
      <c r="C326" s="5" t="s">
        <v>812</v>
      </c>
      <c r="D326" s="4" t="s">
        <v>157</v>
      </c>
      <c r="E326" s="12"/>
      <c r="F326" s="4" t="s">
        <v>158</v>
      </c>
      <c r="G326" s="4"/>
      <c r="H326">
        <f t="shared" si="5"/>
        <v>0</v>
      </c>
    </row>
    <row r="327" spans="1:8" ht="15" customHeight="1" x14ac:dyDescent="0.3">
      <c r="A327" s="4" t="s">
        <v>813</v>
      </c>
      <c r="B327" s="4" t="s">
        <v>217</v>
      </c>
      <c r="C327" s="5" t="s">
        <v>814</v>
      </c>
      <c r="D327" s="4" t="s">
        <v>157</v>
      </c>
      <c r="E327" s="12"/>
      <c r="F327" s="4" t="s">
        <v>158</v>
      </c>
      <c r="G327" s="4"/>
      <c r="H327">
        <f t="shared" si="5"/>
        <v>0</v>
      </c>
    </row>
    <row r="328" spans="1:8" ht="15" customHeight="1" x14ac:dyDescent="0.3">
      <c r="A328" s="4" t="s">
        <v>815</v>
      </c>
      <c r="B328" s="4" t="s">
        <v>217</v>
      </c>
      <c r="C328" s="5" t="s">
        <v>816</v>
      </c>
      <c r="D328" s="4" t="s">
        <v>157</v>
      </c>
      <c r="E328" s="12"/>
      <c r="F328" s="4" t="s">
        <v>158</v>
      </c>
      <c r="G328" s="4"/>
      <c r="H328">
        <f t="shared" si="5"/>
        <v>0</v>
      </c>
    </row>
    <row r="329" spans="1:8" ht="15" customHeight="1" x14ac:dyDescent="0.3">
      <c r="A329" s="4" t="s">
        <v>817</v>
      </c>
      <c r="B329" s="4" t="s">
        <v>196</v>
      </c>
      <c r="C329" s="5" t="s">
        <v>818</v>
      </c>
      <c r="D329" s="4" t="s">
        <v>157</v>
      </c>
      <c r="E329" s="12"/>
      <c r="F329" s="4" t="s">
        <v>158</v>
      </c>
      <c r="G329" s="4"/>
      <c r="H329">
        <f t="shared" si="5"/>
        <v>0</v>
      </c>
    </row>
    <row r="330" spans="1:8" ht="15" customHeight="1" x14ac:dyDescent="0.3">
      <c r="A330" s="4" t="s">
        <v>819</v>
      </c>
      <c r="B330" s="4" t="s">
        <v>196</v>
      </c>
      <c r="C330" s="5" t="s">
        <v>820</v>
      </c>
      <c r="D330" s="4" t="s">
        <v>157</v>
      </c>
      <c r="E330" s="12"/>
      <c r="F330" s="14" t="s">
        <v>219</v>
      </c>
      <c r="G330" s="4"/>
      <c r="H330">
        <f t="shared" si="5"/>
        <v>1</v>
      </c>
    </row>
    <row r="331" spans="1:8" ht="15" customHeight="1" x14ac:dyDescent="0.3">
      <c r="A331" s="4" t="s">
        <v>821</v>
      </c>
      <c r="B331" s="4" t="s">
        <v>196</v>
      </c>
      <c r="C331" s="5" t="s">
        <v>822</v>
      </c>
      <c r="D331" s="4" t="s">
        <v>157</v>
      </c>
      <c r="E331" s="12"/>
      <c r="F331" s="4" t="s">
        <v>158</v>
      </c>
      <c r="G331" s="4"/>
      <c r="H331">
        <f t="shared" si="5"/>
        <v>0</v>
      </c>
    </row>
    <row r="332" spans="1:8" ht="15" customHeight="1" x14ac:dyDescent="0.3">
      <c r="A332" s="4" t="s">
        <v>823</v>
      </c>
      <c r="B332" s="4" t="s">
        <v>196</v>
      </c>
      <c r="C332" s="5" t="s">
        <v>824</v>
      </c>
      <c r="D332" s="4" t="s">
        <v>157</v>
      </c>
      <c r="E332" s="12"/>
      <c r="F332" s="4" t="s">
        <v>158</v>
      </c>
      <c r="G332" s="4"/>
      <c r="H332">
        <f t="shared" si="5"/>
        <v>0</v>
      </c>
    </row>
    <row r="333" spans="1:8" ht="15" customHeight="1" x14ac:dyDescent="0.3">
      <c r="A333" s="4" t="s">
        <v>825</v>
      </c>
      <c r="B333" s="4" t="s">
        <v>196</v>
      </c>
      <c r="C333" s="5" t="s">
        <v>826</v>
      </c>
      <c r="D333" s="4" t="s">
        <v>157</v>
      </c>
      <c r="E333" s="12"/>
      <c r="F333" s="4" t="s">
        <v>158</v>
      </c>
      <c r="G333" s="4"/>
      <c r="H333">
        <f t="shared" si="5"/>
        <v>0</v>
      </c>
    </row>
    <row r="334" spans="1:8" ht="15" customHeight="1" x14ac:dyDescent="0.3">
      <c r="A334" s="4" t="s">
        <v>827</v>
      </c>
      <c r="B334" s="4" t="s">
        <v>196</v>
      </c>
      <c r="C334" s="5" t="s">
        <v>828</v>
      </c>
      <c r="D334" s="4" t="s">
        <v>157</v>
      </c>
      <c r="E334" s="12"/>
      <c r="F334" s="4" t="s">
        <v>158</v>
      </c>
      <c r="G334" s="4"/>
      <c r="H334">
        <f t="shared" si="5"/>
        <v>0</v>
      </c>
    </row>
    <row r="335" spans="1:8" ht="15" customHeight="1" x14ac:dyDescent="0.3">
      <c r="A335" s="4" t="s">
        <v>829</v>
      </c>
      <c r="B335" s="4" t="s">
        <v>196</v>
      </c>
      <c r="C335" s="5" t="s">
        <v>830</v>
      </c>
      <c r="D335" s="4" t="s">
        <v>157</v>
      </c>
      <c r="E335" s="12"/>
      <c r="F335" s="4" t="s">
        <v>158</v>
      </c>
      <c r="G335" s="4"/>
      <c r="H335">
        <f t="shared" si="5"/>
        <v>0</v>
      </c>
    </row>
    <row r="336" spans="1:8" ht="15" customHeight="1" x14ac:dyDescent="0.3">
      <c r="A336" s="4" t="s">
        <v>831</v>
      </c>
      <c r="B336" s="4" t="s">
        <v>196</v>
      </c>
      <c r="C336" s="5" t="s">
        <v>832</v>
      </c>
      <c r="D336" s="4" t="s">
        <v>157</v>
      </c>
      <c r="E336" s="12"/>
      <c r="F336" s="4" t="s">
        <v>158</v>
      </c>
      <c r="G336" s="4"/>
      <c r="H336">
        <f t="shared" si="5"/>
        <v>0</v>
      </c>
    </row>
    <row r="337" spans="1:8" ht="15" customHeight="1" x14ac:dyDescent="0.3">
      <c r="A337" s="4" t="s">
        <v>833</v>
      </c>
      <c r="B337" s="4" t="s">
        <v>196</v>
      </c>
      <c r="C337" s="5" t="s">
        <v>834</v>
      </c>
      <c r="D337" s="4" t="s">
        <v>157</v>
      </c>
      <c r="E337" s="12"/>
      <c r="F337" s="4" t="s">
        <v>158</v>
      </c>
      <c r="G337" s="4"/>
      <c r="H337">
        <f t="shared" si="5"/>
        <v>0</v>
      </c>
    </row>
    <row r="338" spans="1:8" ht="15" customHeight="1" x14ac:dyDescent="0.3">
      <c r="A338" s="4" t="s">
        <v>835</v>
      </c>
      <c r="B338" s="4" t="s">
        <v>196</v>
      </c>
      <c r="C338" s="5" t="s">
        <v>836</v>
      </c>
      <c r="D338" s="4" t="s">
        <v>157</v>
      </c>
      <c r="E338" s="12"/>
      <c r="F338" s="4" t="s">
        <v>158</v>
      </c>
      <c r="G338" s="4"/>
      <c r="H338">
        <f t="shared" si="5"/>
        <v>0</v>
      </c>
    </row>
    <row r="339" spans="1:8" ht="15" customHeight="1" x14ac:dyDescent="0.3">
      <c r="A339" s="4" t="s">
        <v>837</v>
      </c>
      <c r="B339" s="4" t="s">
        <v>196</v>
      </c>
      <c r="C339" s="5" t="s">
        <v>838</v>
      </c>
      <c r="D339" s="4" t="s">
        <v>157</v>
      </c>
      <c r="E339" s="12"/>
      <c r="F339" s="4" t="s">
        <v>158</v>
      </c>
      <c r="G339" s="4"/>
      <c r="H339">
        <f t="shared" si="5"/>
        <v>0</v>
      </c>
    </row>
    <row r="340" spans="1:8" ht="15" customHeight="1" x14ac:dyDescent="0.3">
      <c r="A340" s="4" t="s">
        <v>839</v>
      </c>
      <c r="B340" s="4" t="s">
        <v>196</v>
      </c>
      <c r="C340" s="5" t="s">
        <v>840</v>
      </c>
      <c r="D340" s="4" t="s">
        <v>157</v>
      </c>
      <c r="E340" s="12"/>
      <c r="F340" s="4" t="s">
        <v>158</v>
      </c>
      <c r="G340" s="4"/>
      <c r="H340">
        <f t="shared" si="5"/>
        <v>0</v>
      </c>
    </row>
    <row r="341" spans="1:8" ht="23.25" customHeight="1" x14ac:dyDescent="0.3">
      <c r="A341" s="4" t="s">
        <v>841</v>
      </c>
      <c r="B341" s="4" t="s">
        <v>217</v>
      </c>
      <c r="C341" s="5" t="s">
        <v>842</v>
      </c>
      <c r="D341" s="4" t="s">
        <v>112</v>
      </c>
      <c r="E341" s="12"/>
      <c r="F341" s="4" t="s">
        <v>158</v>
      </c>
      <c r="G341" s="4"/>
      <c r="H341">
        <f t="shared" si="5"/>
        <v>0</v>
      </c>
    </row>
    <row r="342" spans="1:8" ht="23.25" customHeight="1" x14ac:dyDescent="0.3">
      <c r="A342" s="4" t="s">
        <v>843</v>
      </c>
      <c r="B342" s="4" t="s">
        <v>217</v>
      </c>
      <c r="C342" s="5" t="s">
        <v>844</v>
      </c>
      <c r="D342" s="4" t="s">
        <v>112</v>
      </c>
      <c r="E342" s="12"/>
      <c r="F342" s="4" t="s">
        <v>158</v>
      </c>
      <c r="G342" s="4"/>
      <c r="H342">
        <f t="shared" si="5"/>
        <v>0</v>
      </c>
    </row>
    <row r="343" spans="1:8" ht="15" customHeight="1" x14ac:dyDescent="0.3">
      <c r="A343" s="4" t="s">
        <v>845</v>
      </c>
      <c r="B343" s="4" t="s">
        <v>196</v>
      </c>
      <c r="C343" s="5" t="s">
        <v>846</v>
      </c>
      <c r="D343" s="4" t="s">
        <v>157</v>
      </c>
      <c r="E343" s="12"/>
      <c r="F343" s="4" t="s">
        <v>158</v>
      </c>
      <c r="G343" s="4"/>
      <c r="H343">
        <f t="shared" si="5"/>
        <v>0</v>
      </c>
    </row>
    <row r="344" spans="1:8" ht="15" customHeight="1" x14ac:dyDescent="0.3">
      <c r="A344" s="4" t="s">
        <v>847</v>
      </c>
      <c r="B344" s="4" t="s">
        <v>196</v>
      </c>
      <c r="C344" s="5" t="s">
        <v>848</v>
      </c>
      <c r="D344" s="4" t="s">
        <v>157</v>
      </c>
      <c r="E344" s="12"/>
      <c r="F344" s="4" t="s">
        <v>158</v>
      </c>
      <c r="G344" s="4"/>
      <c r="H344">
        <f t="shared" si="5"/>
        <v>0</v>
      </c>
    </row>
    <row r="345" spans="1:8" ht="15" customHeight="1" x14ac:dyDescent="0.3">
      <c r="A345" s="4" t="s">
        <v>849</v>
      </c>
      <c r="B345" s="4" t="s">
        <v>155</v>
      </c>
      <c r="C345" s="5" t="s">
        <v>850</v>
      </c>
      <c r="D345" s="4" t="s">
        <v>157</v>
      </c>
      <c r="E345" s="12"/>
      <c r="F345" s="4" t="s">
        <v>158</v>
      </c>
      <c r="G345" s="4"/>
      <c r="H345">
        <f t="shared" si="5"/>
        <v>0</v>
      </c>
    </row>
    <row r="346" spans="1:8" ht="15" customHeight="1" x14ac:dyDescent="0.3">
      <c r="A346" s="4" t="s">
        <v>851</v>
      </c>
      <c r="B346" s="4" t="s">
        <v>155</v>
      </c>
      <c r="C346" s="5" t="s">
        <v>852</v>
      </c>
      <c r="D346" s="4" t="s">
        <v>157</v>
      </c>
      <c r="E346" s="12"/>
      <c r="F346" s="4" t="s">
        <v>158</v>
      </c>
      <c r="G346" s="4"/>
      <c r="H346">
        <f t="shared" si="5"/>
        <v>0</v>
      </c>
    </row>
    <row r="347" spans="1:8" ht="15" customHeight="1" x14ac:dyDescent="0.3">
      <c r="A347" s="4" t="s">
        <v>853</v>
      </c>
      <c r="B347" s="4" t="s">
        <v>155</v>
      </c>
      <c r="C347" s="5" t="s">
        <v>854</v>
      </c>
      <c r="D347" s="4" t="s">
        <v>157</v>
      </c>
      <c r="E347" s="12"/>
      <c r="F347" s="4" t="s">
        <v>158</v>
      </c>
      <c r="G347" s="4"/>
      <c r="H347">
        <f t="shared" si="5"/>
        <v>0</v>
      </c>
    </row>
    <row r="348" spans="1:8" ht="15" customHeight="1" x14ac:dyDescent="0.3">
      <c r="A348" s="4" t="s">
        <v>855</v>
      </c>
      <c r="B348" s="4" t="s">
        <v>155</v>
      </c>
      <c r="C348" s="5" t="s">
        <v>856</v>
      </c>
      <c r="D348" s="4" t="s">
        <v>157</v>
      </c>
      <c r="E348" s="12"/>
      <c r="F348" s="4" t="s">
        <v>158</v>
      </c>
      <c r="G348" s="4"/>
      <c r="H348">
        <f t="shared" si="5"/>
        <v>0</v>
      </c>
    </row>
    <row r="349" spans="1:8" ht="15" customHeight="1" x14ac:dyDescent="0.3">
      <c r="A349" s="4" t="s">
        <v>857</v>
      </c>
      <c r="B349" s="4" t="s">
        <v>155</v>
      </c>
      <c r="C349" s="5" t="s">
        <v>858</v>
      </c>
      <c r="D349" s="4" t="s">
        <v>157</v>
      </c>
      <c r="E349" s="12"/>
      <c r="F349" s="4" t="s">
        <v>158</v>
      </c>
      <c r="G349" s="4"/>
      <c r="H349">
        <f t="shared" si="5"/>
        <v>0</v>
      </c>
    </row>
    <row r="350" spans="1:8" ht="15" customHeight="1" x14ac:dyDescent="0.3">
      <c r="A350" s="4" t="s">
        <v>859</v>
      </c>
      <c r="B350" s="4" t="s">
        <v>196</v>
      </c>
      <c r="C350" s="5" t="s">
        <v>860</v>
      </c>
      <c r="D350" s="4" t="s">
        <v>157</v>
      </c>
      <c r="E350" s="12"/>
      <c r="F350" s="4" t="s">
        <v>158</v>
      </c>
      <c r="G350" s="4"/>
      <c r="H350">
        <f t="shared" si="5"/>
        <v>0</v>
      </c>
    </row>
    <row r="351" spans="1:8" ht="15" customHeight="1" x14ac:dyDescent="0.3">
      <c r="A351" s="4" t="s">
        <v>861</v>
      </c>
      <c r="B351" s="4" t="s">
        <v>217</v>
      </c>
      <c r="C351" s="5" t="s">
        <v>862</v>
      </c>
      <c r="D351" s="4" t="s">
        <v>157</v>
      </c>
      <c r="E351" s="12"/>
      <c r="F351" s="4" t="s">
        <v>158</v>
      </c>
      <c r="G351" s="4"/>
      <c r="H351">
        <f t="shared" si="5"/>
        <v>0</v>
      </c>
    </row>
    <row r="352" spans="1:8" ht="15" customHeight="1" x14ac:dyDescent="0.3">
      <c r="A352" s="4" t="s">
        <v>863</v>
      </c>
      <c r="B352" s="4" t="s">
        <v>196</v>
      </c>
      <c r="C352" s="5" t="s">
        <v>864</v>
      </c>
      <c r="D352" s="4" t="s">
        <v>157</v>
      </c>
      <c r="E352" s="12"/>
      <c r="F352" s="14" t="s">
        <v>219</v>
      </c>
      <c r="G352" s="4"/>
      <c r="H352">
        <f t="shared" si="5"/>
        <v>1</v>
      </c>
    </row>
    <row r="353" spans="1:8" ht="15" customHeight="1" x14ac:dyDescent="0.3">
      <c r="A353" s="4" t="s">
        <v>865</v>
      </c>
      <c r="B353" s="4" t="s">
        <v>217</v>
      </c>
      <c r="C353" s="5" t="s">
        <v>866</v>
      </c>
      <c r="D353" s="4" t="s">
        <v>157</v>
      </c>
      <c r="E353" s="12"/>
      <c r="F353" s="14" t="s">
        <v>219</v>
      </c>
      <c r="G353" s="4"/>
      <c r="H353">
        <f t="shared" si="5"/>
        <v>1</v>
      </c>
    </row>
    <row r="354" spans="1:8" ht="15" customHeight="1" x14ac:dyDescent="0.3">
      <c r="A354" s="4" t="s">
        <v>867</v>
      </c>
      <c r="B354" s="4" t="s">
        <v>196</v>
      </c>
      <c r="C354" s="5" t="s">
        <v>868</v>
      </c>
      <c r="D354" s="4" t="s">
        <v>157</v>
      </c>
      <c r="E354" s="12"/>
      <c r="F354" s="14" t="s">
        <v>219</v>
      </c>
      <c r="G354" s="4"/>
      <c r="H354">
        <f t="shared" si="5"/>
        <v>1</v>
      </c>
    </row>
    <row r="355" spans="1:8" ht="15" customHeight="1" x14ac:dyDescent="0.3">
      <c r="A355" s="4" t="s">
        <v>869</v>
      </c>
      <c r="B355" s="4" t="s">
        <v>196</v>
      </c>
      <c r="C355" s="5" t="s">
        <v>870</v>
      </c>
      <c r="D355" s="4" t="s">
        <v>157</v>
      </c>
      <c r="E355" s="12"/>
      <c r="F355" s="14" t="s">
        <v>219</v>
      </c>
      <c r="G355" s="4"/>
      <c r="H355">
        <f t="shared" si="5"/>
        <v>1</v>
      </c>
    </row>
    <row r="356" spans="1:8" ht="15" customHeight="1" x14ac:dyDescent="0.3">
      <c r="A356" s="4" t="s">
        <v>871</v>
      </c>
      <c r="B356" s="4" t="s">
        <v>217</v>
      </c>
      <c r="C356" s="5" t="s">
        <v>872</v>
      </c>
      <c r="D356" s="4" t="s">
        <v>157</v>
      </c>
      <c r="E356" s="12"/>
      <c r="F356" s="4" t="s">
        <v>158</v>
      </c>
      <c r="G356" s="4"/>
      <c r="H356">
        <f t="shared" si="5"/>
        <v>0</v>
      </c>
    </row>
    <row r="357" spans="1:8" ht="15" customHeight="1" x14ac:dyDescent="0.3">
      <c r="A357" s="4" t="s">
        <v>873</v>
      </c>
      <c r="B357" s="4" t="s">
        <v>196</v>
      </c>
      <c r="C357" s="5" t="s">
        <v>874</v>
      </c>
      <c r="D357" s="4" t="s">
        <v>157</v>
      </c>
      <c r="E357" s="12"/>
      <c r="F357" s="4" t="s">
        <v>158</v>
      </c>
      <c r="G357" s="4"/>
      <c r="H357">
        <f t="shared" si="5"/>
        <v>0</v>
      </c>
    </row>
    <row r="358" spans="1:8" ht="15" customHeight="1" x14ac:dyDescent="0.3">
      <c r="A358" s="4" t="s">
        <v>875</v>
      </c>
      <c r="B358" s="4" t="s">
        <v>196</v>
      </c>
      <c r="C358" s="5" t="s">
        <v>876</v>
      </c>
      <c r="D358" s="4" t="s">
        <v>157</v>
      </c>
      <c r="E358" s="12"/>
      <c r="F358" s="4" t="s">
        <v>158</v>
      </c>
      <c r="G358" s="4"/>
      <c r="H358">
        <f t="shared" si="5"/>
        <v>0</v>
      </c>
    </row>
    <row r="359" spans="1:8" ht="15" customHeight="1" x14ac:dyDescent="0.3">
      <c r="A359" s="4" t="s">
        <v>877</v>
      </c>
      <c r="B359" s="4" t="s">
        <v>155</v>
      </c>
      <c r="C359" s="5" t="s">
        <v>878</v>
      </c>
      <c r="D359" s="4" t="s">
        <v>157</v>
      </c>
      <c r="E359" s="12"/>
      <c r="F359" s="14" t="s">
        <v>219</v>
      </c>
      <c r="G359" s="4"/>
      <c r="H359">
        <f t="shared" si="5"/>
        <v>1</v>
      </c>
    </row>
    <row r="360" spans="1:8" ht="15" customHeight="1" x14ac:dyDescent="0.3">
      <c r="A360" s="4" t="s">
        <v>879</v>
      </c>
      <c r="B360" s="4" t="s">
        <v>155</v>
      </c>
      <c r="C360" s="5" t="s">
        <v>880</v>
      </c>
      <c r="D360" s="4" t="s">
        <v>157</v>
      </c>
      <c r="E360" s="12"/>
      <c r="F360" s="14" t="s">
        <v>219</v>
      </c>
      <c r="G360" s="4"/>
      <c r="H360">
        <f t="shared" si="5"/>
        <v>1</v>
      </c>
    </row>
    <row r="361" spans="1:8" ht="15" customHeight="1" x14ac:dyDescent="0.3">
      <c r="A361" s="4" t="s">
        <v>881</v>
      </c>
      <c r="B361" s="4" t="s">
        <v>155</v>
      </c>
      <c r="C361" s="5" t="s">
        <v>882</v>
      </c>
      <c r="D361" s="4" t="s">
        <v>157</v>
      </c>
      <c r="E361" s="12"/>
      <c r="F361" s="14" t="s">
        <v>219</v>
      </c>
      <c r="G361" s="4"/>
      <c r="H361">
        <f t="shared" si="5"/>
        <v>1</v>
      </c>
    </row>
    <row r="362" spans="1:8" ht="15" customHeight="1" x14ac:dyDescent="0.3">
      <c r="A362" s="4" t="s">
        <v>883</v>
      </c>
      <c r="B362" s="4" t="s">
        <v>155</v>
      </c>
      <c r="C362" s="5" t="s">
        <v>884</v>
      </c>
      <c r="D362" s="4" t="s">
        <v>157</v>
      </c>
      <c r="E362" s="12"/>
      <c r="F362" s="4" t="s">
        <v>158</v>
      </c>
      <c r="G362" s="4"/>
      <c r="H362">
        <f t="shared" si="5"/>
        <v>0</v>
      </c>
    </row>
    <row r="363" spans="1:8" ht="15" customHeight="1" x14ac:dyDescent="0.3">
      <c r="A363" s="4" t="s">
        <v>885</v>
      </c>
      <c r="B363" s="4" t="s">
        <v>217</v>
      </c>
      <c r="C363" s="5" t="s">
        <v>886</v>
      </c>
      <c r="D363" s="4" t="s">
        <v>157</v>
      </c>
      <c r="E363" s="12"/>
      <c r="F363" s="4" t="s">
        <v>158</v>
      </c>
      <c r="G363" s="4"/>
      <c r="H363">
        <f t="shared" si="5"/>
        <v>0</v>
      </c>
    </row>
    <row r="364" spans="1:8" ht="15" customHeight="1" x14ac:dyDescent="0.3">
      <c r="A364" s="4" t="s">
        <v>887</v>
      </c>
      <c r="B364" s="4" t="s">
        <v>217</v>
      </c>
      <c r="C364" s="5" t="s">
        <v>888</v>
      </c>
      <c r="D364" s="4" t="s">
        <v>157</v>
      </c>
      <c r="E364" s="12"/>
      <c r="F364" s="4" t="s">
        <v>158</v>
      </c>
      <c r="G364" s="4"/>
      <c r="H364">
        <f t="shared" si="5"/>
        <v>0</v>
      </c>
    </row>
    <row r="365" spans="1:8" ht="15" customHeight="1" x14ac:dyDescent="0.3">
      <c r="A365" s="4" t="s">
        <v>889</v>
      </c>
      <c r="B365" s="4" t="s">
        <v>196</v>
      </c>
      <c r="C365" s="5" t="s">
        <v>890</v>
      </c>
      <c r="D365" s="4" t="s">
        <v>157</v>
      </c>
      <c r="E365" s="12"/>
      <c r="F365" s="4" t="s">
        <v>158</v>
      </c>
      <c r="G365" s="4"/>
      <c r="H365">
        <f t="shared" si="5"/>
        <v>0</v>
      </c>
    </row>
    <row r="366" spans="1:8" ht="15" customHeight="1" x14ac:dyDescent="0.3">
      <c r="A366" s="4" t="s">
        <v>891</v>
      </c>
      <c r="B366" s="4" t="s">
        <v>217</v>
      </c>
      <c r="C366" s="5" t="s">
        <v>892</v>
      </c>
      <c r="D366" s="4" t="s">
        <v>157</v>
      </c>
      <c r="E366" s="12"/>
      <c r="F366" s="4" t="s">
        <v>158</v>
      </c>
      <c r="G366" s="4"/>
      <c r="H366">
        <f t="shared" si="5"/>
        <v>0</v>
      </c>
    </row>
    <row r="367" spans="1:8" ht="15" customHeight="1" x14ac:dyDescent="0.3">
      <c r="A367" s="4" t="s">
        <v>893</v>
      </c>
      <c r="B367" s="4" t="s">
        <v>894</v>
      </c>
      <c r="C367" s="5" t="s">
        <v>895</v>
      </c>
      <c r="D367" s="4" t="s">
        <v>157</v>
      </c>
      <c r="E367" s="12"/>
      <c r="F367" s="4" t="s">
        <v>158</v>
      </c>
      <c r="G367" s="4"/>
      <c r="H367">
        <f t="shared" si="5"/>
        <v>0</v>
      </c>
    </row>
    <row r="368" spans="1:8" ht="15" customHeight="1" x14ac:dyDescent="0.3">
      <c r="A368" s="4" t="s">
        <v>896</v>
      </c>
      <c r="B368" s="4" t="s">
        <v>894</v>
      </c>
      <c r="C368" s="5" t="s">
        <v>897</v>
      </c>
      <c r="D368" s="4" t="s">
        <v>157</v>
      </c>
      <c r="E368" s="12"/>
      <c r="F368" s="4" t="s">
        <v>158</v>
      </c>
      <c r="G368" s="4"/>
      <c r="H368">
        <f t="shared" si="5"/>
        <v>0</v>
      </c>
    </row>
    <row r="369" spans="1:8" ht="15" customHeight="1" x14ac:dyDescent="0.3">
      <c r="A369" s="4" t="s">
        <v>898</v>
      </c>
      <c r="B369" s="4" t="s">
        <v>899</v>
      </c>
      <c r="C369" s="5" t="s">
        <v>900</v>
      </c>
      <c r="D369" s="4" t="s">
        <v>157</v>
      </c>
      <c r="E369" s="12"/>
      <c r="F369" s="14" t="s">
        <v>219</v>
      </c>
      <c r="G369" s="4"/>
      <c r="H369">
        <f t="shared" si="5"/>
        <v>1</v>
      </c>
    </row>
  </sheetData>
  <pageMargins left="0.7" right="0.7" top="0.75" bottom="0.75" header="0.3" footer="0.3"/>
  <pageSetup paperSize="9" scale="4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63"/>
  <sheetViews>
    <sheetView topLeftCell="B1" workbookViewId="0">
      <selection activeCell="F4" sqref="F4"/>
    </sheetView>
  </sheetViews>
  <sheetFormatPr defaultColWidth="8.6640625" defaultRowHeight="14.4" x14ac:dyDescent="0.3"/>
  <cols>
    <col min="1" max="1" width="9" customWidth="1"/>
    <col min="2" max="2" width="40" customWidth="1"/>
    <col min="3" max="3" width="8" customWidth="1"/>
    <col min="4" max="4" width="11" customWidth="1"/>
    <col min="5" max="5" width="10" customWidth="1"/>
    <col min="6" max="6" width="48" customWidth="1"/>
    <col min="7" max="7" width="10" customWidth="1"/>
    <col min="8" max="8" width="12" customWidth="1"/>
    <col min="9" max="9" width="13" customWidth="1"/>
    <col min="10" max="11" width="14" customWidth="1"/>
    <col min="12" max="12" width="26" customWidth="1"/>
  </cols>
  <sheetData>
    <row r="1" spans="1:12" ht="41.4" customHeight="1" x14ac:dyDescent="0.3">
      <c r="A1" s="3" t="s">
        <v>901</v>
      </c>
      <c r="B1" s="3" t="s">
        <v>27</v>
      </c>
      <c r="C1" s="3" t="s">
        <v>29</v>
      </c>
      <c r="D1" s="3" t="s">
        <v>902</v>
      </c>
      <c r="E1" s="3" t="s">
        <v>903</v>
      </c>
      <c r="F1" s="3" t="s">
        <v>53</v>
      </c>
      <c r="G1" s="3" t="s">
        <v>54</v>
      </c>
      <c r="H1" s="3" t="s">
        <v>904</v>
      </c>
      <c r="I1" s="3" t="s">
        <v>905</v>
      </c>
      <c r="J1" s="3" t="s">
        <v>152</v>
      </c>
      <c r="K1" s="3" t="s">
        <v>906</v>
      </c>
      <c r="L1" s="3" t="s">
        <v>32</v>
      </c>
    </row>
    <row r="2" spans="1:12" ht="29.4" customHeight="1" x14ac:dyDescent="0.3">
      <c r="A2" s="4" t="s">
        <v>33</v>
      </c>
      <c r="B2" s="5" t="s">
        <v>34</v>
      </c>
      <c r="C2" s="6">
        <v>0.1</v>
      </c>
      <c r="D2" s="4" t="s">
        <v>84</v>
      </c>
      <c r="E2" s="4" t="s">
        <v>60</v>
      </c>
      <c r="F2" s="5" t="s">
        <v>62</v>
      </c>
      <c r="G2" s="4" t="s">
        <v>63</v>
      </c>
      <c r="H2" s="4">
        <v>1</v>
      </c>
      <c r="I2" s="4" t="s">
        <v>907</v>
      </c>
      <c r="J2" s="7">
        <f>IF($D2="Materiāls",IFERROR(VLOOKUP($E2,'03_Materiāli'!$A:$E,5,FALSE()),0),IFERROR(VLOOKUP($E2,'02_Vienību_cenas'!$A:$H,IF($I2="Nakts",6,IF($I2="Svētku diena",7,IF($I2="Svētku nakts",8,5))),FALSE()),0))</f>
        <v>0</v>
      </c>
      <c r="K2" s="7">
        <f t="shared" ref="K2:K33" si="0">H2*J2</f>
        <v>0</v>
      </c>
      <c r="L2" s="5"/>
    </row>
    <row r="3" spans="1:12" ht="28.2" customHeight="1" x14ac:dyDescent="0.3">
      <c r="A3" s="4" t="s">
        <v>33</v>
      </c>
      <c r="B3" s="5" t="s">
        <v>34</v>
      </c>
      <c r="C3" s="6">
        <v>0.1</v>
      </c>
      <c r="D3" s="4" t="s">
        <v>84</v>
      </c>
      <c r="E3" s="4" t="s">
        <v>68</v>
      </c>
      <c r="F3" s="5" t="s">
        <v>69</v>
      </c>
      <c r="G3" s="4" t="s">
        <v>63</v>
      </c>
      <c r="H3" s="4">
        <v>1</v>
      </c>
      <c r="I3" s="4" t="s">
        <v>907</v>
      </c>
      <c r="J3" s="7">
        <f>IF($D3="Materiāls",IFERROR(VLOOKUP($E3,'03_Materiāli'!$A:$E,5,FALSE()),0),IFERROR(VLOOKUP($E3,'02_Vienību_cenas'!$A:$H,IF($I3="Nakts",6,IF($I3="Svētku diena",7,IF($I3="Svētku nakts",8,5))),FALSE()),0))</f>
        <v>0</v>
      </c>
      <c r="K3" s="7">
        <f t="shared" si="0"/>
        <v>0</v>
      </c>
      <c r="L3" s="5"/>
    </row>
    <row r="4" spans="1:12" ht="27.6" customHeight="1" x14ac:dyDescent="0.3">
      <c r="A4" s="4" t="s">
        <v>33</v>
      </c>
      <c r="B4" s="5" t="s">
        <v>34</v>
      </c>
      <c r="C4" s="6">
        <v>0.1</v>
      </c>
      <c r="D4" s="4" t="s">
        <v>84</v>
      </c>
      <c r="E4" s="4" t="s">
        <v>83</v>
      </c>
      <c r="F4" s="5" t="s">
        <v>85</v>
      </c>
      <c r="G4" s="4" t="s">
        <v>82</v>
      </c>
      <c r="H4" s="4">
        <v>3</v>
      </c>
      <c r="I4" s="4" t="s">
        <v>907</v>
      </c>
      <c r="J4" s="7">
        <f>IF($D4="Materiāls",IFERROR(VLOOKUP($E4,'03_Materiāli'!$A:$E,5,FALSE()),0),IFERROR(VLOOKUP($E4,'02_Vienību_cenas'!$A:$H,IF($I4="Nakts",6,IF($I4="Svētku diena",7,IF($I4="Svētku nakts",8,5))),FALSE()),0))</f>
        <v>0</v>
      </c>
      <c r="K4" s="7">
        <f t="shared" si="0"/>
        <v>0</v>
      </c>
      <c r="L4" s="5" t="s">
        <v>908</v>
      </c>
    </row>
    <row r="5" spans="1:12" ht="30" customHeight="1" x14ac:dyDescent="0.3">
      <c r="A5" s="4" t="s">
        <v>33</v>
      </c>
      <c r="B5" s="5" t="s">
        <v>34</v>
      </c>
      <c r="C5" s="6">
        <v>0.1</v>
      </c>
      <c r="D5" s="4" t="s">
        <v>84</v>
      </c>
      <c r="E5" s="4" t="s">
        <v>74</v>
      </c>
      <c r="F5" s="5" t="s">
        <v>76</v>
      </c>
      <c r="G5" s="4" t="s">
        <v>77</v>
      </c>
      <c r="H5" s="4">
        <v>9</v>
      </c>
      <c r="I5" s="4" t="s">
        <v>907</v>
      </c>
      <c r="J5" s="7">
        <f>IF($D5="Materiāls",IFERROR(VLOOKUP($E5,'03_Materiāli'!$A:$E,5,FALSE()),0),IFERROR(VLOOKUP($E5,'02_Vienību_cenas'!$A:$H,IF($I5="Nakts",6,IF($I5="Svētku diena",7,IF($I5="Svētku nakts",8,5))),FALSE()),0))</f>
        <v>0</v>
      </c>
      <c r="K5" s="7">
        <f t="shared" si="0"/>
        <v>0</v>
      </c>
      <c r="L5" s="5" t="s">
        <v>909</v>
      </c>
    </row>
    <row r="6" spans="1:12" ht="28.2" customHeight="1" x14ac:dyDescent="0.3">
      <c r="A6" s="4" t="s">
        <v>33</v>
      </c>
      <c r="B6" s="5" t="s">
        <v>34</v>
      </c>
      <c r="C6" s="6">
        <v>0.1</v>
      </c>
      <c r="D6" s="4" t="s">
        <v>84</v>
      </c>
      <c r="E6" s="4" t="s">
        <v>80</v>
      </c>
      <c r="F6" s="5" t="s">
        <v>81</v>
      </c>
      <c r="G6" s="4" t="s">
        <v>82</v>
      </c>
      <c r="H6" s="4">
        <v>2</v>
      </c>
      <c r="I6" s="4" t="s">
        <v>907</v>
      </c>
      <c r="J6" s="7">
        <f>IF($D6="Materiāls",IFERROR(VLOOKUP($E6,'03_Materiāli'!$A:$E,5,FALSE()),0),IFERROR(VLOOKUP($E6,'02_Vienību_cenas'!$A:$H,IF($I6="Nakts",6,IF($I6="Svētku diena",7,IF($I6="Svētku nakts",8,5))),FALSE()),0))</f>
        <v>0</v>
      </c>
      <c r="K6" s="7">
        <f t="shared" si="0"/>
        <v>0</v>
      </c>
      <c r="L6" s="5"/>
    </row>
    <row r="7" spans="1:12" ht="27.6" customHeight="1" x14ac:dyDescent="0.3">
      <c r="A7" s="4" t="s">
        <v>33</v>
      </c>
      <c r="B7" s="5" t="s">
        <v>34</v>
      </c>
      <c r="C7" s="6">
        <v>0.1</v>
      </c>
      <c r="D7" s="4" t="s">
        <v>910</v>
      </c>
      <c r="E7" s="4" t="s">
        <v>179</v>
      </c>
      <c r="F7" s="5" t="s">
        <v>180</v>
      </c>
      <c r="G7" s="4" t="s">
        <v>157</v>
      </c>
      <c r="H7" s="4">
        <v>2</v>
      </c>
      <c r="I7" s="4" t="s">
        <v>907</v>
      </c>
      <c r="J7" s="7">
        <f>IF($D7="Materiāls",IFERROR(VLOOKUP($E7,'03_Materiāli'!$A:$E,5,FALSE()),0),IFERROR(VLOOKUP($E7,'02_Vienību_cenas'!$A:$H,IF($I7="Nakts",6,IF($I7="Svētku diena",7,IF($I7="Svētku nakts",8,5))),FALSE()),0))</f>
        <v>0</v>
      </c>
      <c r="K7" s="7">
        <f t="shared" si="0"/>
        <v>0</v>
      </c>
      <c r="L7" s="5"/>
    </row>
    <row r="8" spans="1:12" ht="27" customHeight="1" x14ac:dyDescent="0.3">
      <c r="A8" s="4" t="s">
        <v>33</v>
      </c>
      <c r="B8" s="5" t="s">
        <v>34</v>
      </c>
      <c r="C8" s="6">
        <v>0.1</v>
      </c>
      <c r="D8" s="4" t="s">
        <v>910</v>
      </c>
      <c r="E8" s="4" t="s">
        <v>783</v>
      </c>
      <c r="F8" s="5" t="s">
        <v>784</v>
      </c>
      <c r="G8" s="4" t="s">
        <v>157</v>
      </c>
      <c r="H8" s="4">
        <v>1</v>
      </c>
      <c r="I8" s="4" t="s">
        <v>907</v>
      </c>
      <c r="J8" s="7">
        <f>IF($D8="Materiāls",IFERROR(VLOOKUP($E8,'03_Materiāli'!$A:$E,5,FALSE()),0),IFERROR(VLOOKUP($E8,'02_Vienību_cenas'!$A:$H,IF($I8="Nakts",6,IF($I8="Svētku diena",7,IF($I8="Svētku nakts",8,5))),FALSE()),0))</f>
        <v>0</v>
      </c>
      <c r="K8" s="7">
        <f t="shared" si="0"/>
        <v>0</v>
      </c>
      <c r="L8" s="5"/>
    </row>
    <row r="9" spans="1:12" ht="28.8" customHeight="1" x14ac:dyDescent="0.3">
      <c r="A9" s="4" t="s">
        <v>36</v>
      </c>
      <c r="B9" s="5" t="s">
        <v>37</v>
      </c>
      <c r="C9" s="6">
        <v>0.25</v>
      </c>
      <c r="D9" s="4" t="s">
        <v>84</v>
      </c>
      <c r="E9" s="4" t="s">
        <v>60</v>
      </c>
      <c r="F9" s="5" t="s">
        <v>62</v>
      </c>
      <c r="G9" s="4" t="s">
        <v>63</v>
      </c>
      <c r="H9" s="4">
        <v>1</v>
      </c>
      <c r="I9" s="4" t="s">
        <v>907</v>
      </c>
      <c r="J9" s="7">
        <f>IF($D9="Materiāls",IFERROR(VLOOKUP($E9,'03_Materiāli'!$A:$E,5,FALSE()),0),IFERROR(VLOOKUP($E9,'02_Vienību_cenas'!$A:$H,IF($I9="Nakts",6,IF($I9="Svētku diena",7,IF($I9="Svētku nakts",8,5))),FALSE()),0))</f>
        <v>0</v>
      </c>
      <c r="K9" s="7">
        <f t="shared" si="0"/>
        <v>0</v>
      </c>
      <c r="L9" s="5"/>
    </row>
    <row r="10" spans="1:12" ht="30.6" customHeight="1" x14ac:dyDescent="0.3">
      <c r="A10" s="4" t="s">
        <v>36</v>
      </c>
      <c r="B10" s="5" t="s">
        <v>37</v>
      </c>
      <c r="C10" s="6">
        <v>0.25</v>
      </c>
      <c r="D10" s="4" t="s">
        <v>84</v>
      </c>
      <c r="E10" s="4" t="s">
        <v>68</v>
      </c>
      <c r="F10" s="5" t="s">
        <v>69</v>
      </c>
      <c r="G10" s="4" t="s">
        <v>63</v>
      </c>
      <c r="H10" s="4">
        <v>1</v>
      </c>
      <c r="I10" s="4" t="s">
        <v>907</v>
      </c>
      <c r="J10" s="7">
        <f>IF($D10="Materiāls",IFERROR(VLOOKUP($E10,'03_Materiāli'!$A:$E,5,FALSE()),0),IFERROR(VLOOKUP($E10,'02_Vienību_cenas'!$A:$H,IF($I10="Nakts",6,IF($I10="Svētku diena",7,IF($I10="Svētku nakts",8,5))),FALSE()),0))</f>
        <v>0</v>
      </c>
      <c r="K10" s="7">
        <f t="shared" si="0"/>
        <v>0</v>
      </c>
      <c r="L10" s="5"/>
    </row>
    <row r="11" spans="1:12" ht="27" customHeight="1" x14ac:dyDescent="0.3">
      <c r="A11" s="4" t="s">
        <v>36</v>
      </c>
      <c r="B11" s="5" t="s">
        <v>37</v>
      </c>
      <c r="C11" s="6">
        <v>0.25</v>
      </c>
      <c r="D11" s="4" t="s">
        <v>84</v>
      </c>
      <c r="E11" s="4" t="s">
        <v>71</v>
      </c>
      <c r="F11" s="5" t="s">
        <v>72</v>
      </c>
      <c r="G11" s="4" t="s">
        <v>63</v>
      </c>
      <c r="H11" s="4">
        <v>1</v>
      </c>
      <c r="I11" s="4" t="s">
        <v>907</v>
      </c>
      <c r="J11" s="7">
        <f>IF($D11="Materiāls",IFERROR(VLOOKUP($E11,'03_Materiāli'!$A:$E,5,FALSE()),0),IFERROR(VLOOKUP($E11,'02_Vienību_cenas'!$A:$H,IF($I11="Nakts",6,IF($I11="Svētku diena",7,IF($I11="Svētku nakts",8,5))),FALSE()),0))</f>
        <v>0</v>
      </c>
      <c r="K11" s="7">
        <f t="shared" si="0"/>
        <v>0</v>
      </c>
      <c r="L11" s="5"/>
    </row>
    <row r="12" spans="1:12" ht="30" customHeight="1" x14ac:dyDescent="0.3">
      <c r="A12" s="4" t="s">
        <v>36</v>
      </c>
      <c r="B12" s="5" t="s">
        <v>37</v>
      </c>
      <c r="C12" s="6">
        <v>0.25</v>
      </c>
      <c r="D12" s="4" t="s">
        <v>84</v>
      </c>
      <c r="E12" s="4" t="s">
        <v>86</v>
      </c>
      <c r="F12" s="5" t="s">
        <v>87</v>
      </c>
      <c r="G12" s="4" t="s">
        <v>82</v>
      </c>
      <c r="H12" s="4">
        <v>8</v>
      </c>
      <c r="I12" s="4" t="s">
        <v>907</v>
      </c>
      <c r="J12" s="7">
        <f>IF($D12="Materiāls",IFERROR(VLOOKUP($E12,'03_Materiāli'!$A:$E,5,FALSE()),0),IFERROR(VLOOKUP($E12,'02_Vienību_cenas'!$A:$H,IF($I12="Nakts",6,IF($I12="Svētku diena",7,IF($I12="Svētku nakts",8,5))),FALSE()),0))</f>
        <v>0</v>
      </c>
      <c r="K12" s="7">
        <f t="shared" si="0"/>
        <v>0</v>
      </c>
      <c r="L12" s="5"/>
    </row>
    <row r="13" spans="1:12" ht="30" customHeight="1" x14ac:dyDescent="0.3">
      <c r="A13" s="4" t="s">
        <v>36</v>
      </c>
      <c r="B13" s="5" t="s">
        <v>37</v>
      </c>
      <c r="C13" s="6">
        <v>0.25</v>
      </c>
      <c r="D13" s="4" t="s">
        <v>84</v>
      </c>
      <c r="E13" s="4" t="s">
        <v>94</v>
      </c>
      <c r="F13" s="5" t="s">
        <v>95</v>
      </c>
      <c r="G13" s="4" t="s">
        <v>82</v>
      </c>
      <c r="H13" s="4">
        <v>6</v>
      </c>
      <c r="I13" s="4" t="s">
        <v>907</v>
      </c>
      <c r="J13" s="7">
        <f>IF($D13="Materiāls",IFERROR(VLOOKUP($E13,'03_Materiāli'!$A:$E,5,FALSE()),0),IFERROR(VLOOKUP($E13,'02_Vienību_cenas'!$A:$H,IF($I13="Nakts",6,IF($I13="Svētku diena",7,IF($I13="Svētku nakts",8,5))),FALSE()),0))</f>
        <v>0</v>
      </c>
      <c r="K13" s="7">
        <f t="shared" si="0"/>
        <v>0</v>
      </c>
      <c r="L13" s="5"/>
    </row>
    <row r="14" spans="1:12" ht="30" customHeight="1" x14ac:dyDescent="0.3">
      <c r="A14" s="4" t="s">
        <v>36</v>
      </c>
      <c r="B14" s="5" t="s">
        <v>37</v>
      </c>
      <c r="C14" s="6">
        <v>0.25</v>
      </c>
      <c r="D14" s="4" t="s">
        <v>84</v>
      </c>
      <c r="E14" s="4" t="s">
        <v>98</v>
      </c>
      <c r="F14" s="5" t="s">
        <v>100</v>
      </c>
      <c r="G14" s="4" t="s">
        <v>82</v>
      </c>
      <c r="H14" s="4">
        <v>6</v>
      </c>
      <c r="I14" s="4" t="s">
        <v>907</v>
      </c>
      <c r="J14" s="7">
        <f>IF($D14="Materiāls",IFERROR(VLOOKUP($E14,'03_Materiāli'!$A:$E,5,FALSE()),0),IFERROR(VLOOKUP($E14,'02_Vienību_cenas'!$A:$H,IF($I14="Nakts",6,IF($I14="Svētku diena",7,IF($I14="Svētku nakts",8,5))),FALSE()),0))</f>
        <v>0</v>
      </c>
      <c r="K14" s="7">
        <f t="shared" si="0"/>
        <v>0</v>
      </c>
      <c r="L14" s="5"/>
    </row>
    <row r="15" spans="1:12" ht="30" customHeight="1" x14ac:dyDescent="0.3">
      <c r="A15" s="4" t="s">
        <v>36</v>
      </c>
      <c r="B15" s="5" t="s">
        <v>37</v>
      </c>
      <c r="C15" s="6">
        <v>0.25</v>
      </c>
      <c r="D15" s="4" t="s">
        <v>84</v>
      </c>
      <c r="E15" s="4" t="s">
        <v>74</v>
      </c>
      <c r="F15" s="5" t="s">
        <v>76</v>
      </c>
      <c r="G15" s="4" t="s">
        <v>77</v>
      </c>
      <c r="H15" s="4">
        <v>32</v>
      </c>
      <c r="I15" s="4" t="s">
        <v>907</v>
      </c>
      <c r="J15" s="7">
        <f>IF($D15="Materiāls",IFERROR(VLOOKUP($E15,'03_Materiāli'!$A:$E,5,FALSE()),0),IFERROR(VLOOKUP($E15,'02_Vienību_cenas'!$A:$H,IF($I15="Nakts",6,IF($I15="Svētku diena",7,IF($I15="Svētku nakts",8,5))),FALSE()),0))</f>
        <v>0</v>
      </c>
      <c r="K15" s="7">
        <f t="shared" si="0"/>
        <v>0</v>
      </c>
      <c r="L15" s="5" t="s">
        <v>911</v>
      </c>
    </row>
    <row r="16" spans="1:12" ht="30" customHeight="1" x14ac:dyDescent="0.3">
      <c r="A16" s="4" t="s">
        <v>36</v>
      </c>
      <c r="B16" s="5" t="s">
        <v>37</v>
      </c>
      <c r="C16" s="6">
        <v>0.25</v>
      </c>
      <c r="D16" s="4" t="s">
        <v>84</v>
      </c>
      <c r="E16" s="4" t="s">
        <v>80</v>
      </c>
      <c r="F16" s="5" t="s">
        <v>81</v>
      </c>
      <c r="G16" s="4" t="s">
        <v>82</v>
      </c>
      <c r="H16" s="4">
        <v>4</v>
      </c>
      <c r="I16" s="4" t="s">
        <v>907</v>
      </c>
      <c r="J16" s="7">
        <f>IF($D16="Materiāls",IFERROR(VLOOKUP($E16,'03_Materiāli'!$A:$E,5,FALSE()),0),IFERROR(VLOOKUP($E16,'02_Vienību_cenas'!$A:$H,IF($I16="Nakts",6,IF($I16="Svētku diena",7,IF($I16="Svētku nakts",8,5))),FALSE()),0))</f>
        <v>0</v>
      </c>
      <c r="K16" s="7">
        <f t="shared" si="0"/>
        <v>0</v>
      </c>
      <c r="L16" s="5"/>
    </row>
    <row r="17" spans="1:12" ht="30" customHeight="1" x14ac:dyDescent="0.3">
      <c r="A17" s="4" t="s">
        <v>36</v>
      </c>
      <c r="B17" s="5" t="s">
        <v>37</v>
      </c>
      <c r="C17" s="6">
        <v>0.25</v>
      </c>
      <c r="D17" s="4" t="s">
        <v>84</v>
      </c>
      <c r="E17" s="4" t="s">
        <v>109</v>
      </c>
      <c r="F17" s="5" t="s">
        <v>111</v>
      </c>
      <c r="G17" s="4" t="s">
        <v>112</v>
      </c>
      <c r="H17" s="4">
        <v>12</v>
      </c>
      <c r="I17" s="4" t="s">
        <v>907</v>
      </c>
      <c r="J17" s="7">
        <f>IF($D17="Materiāls",IFERROR(VLOOKUP($E17,'03_Materiāli'!$A:$E,5,FALSE()),0),IFERROR(VLOOKUP($E17,'02_Vienību_cenas'!$A:$H,IF($I17="Nakts",6,IF($I17="Svētku diena",7,IF($I17="Svētku nakts",8,5))),FALSE()),0))</f>
        <v>0</v>
      </c>
      <c r="K17" s="7">
        <f t="shared" si="0"/>
        <v>0</v>
      </c>
      <c r="L17" s="5"/>
    </row>
    <row r="18" spans="1:12" ht="30" customHeight="1" x14ac:dyDescent="0.3">
      <c r="A18" s="4" t="s">
        <v>36</v>
      </c>
      <c r="B18" s="5" t="s">
        <v>37</v>
      </c>
      <c r="C18" s="6">
        <v>0.25</v>
      </c>
      <c r="D18" s="4" t="s">
        <v>84</v>
      </c>
      <c r="E18" s="4" t="s">
        <v>113</v>
      </c>
      <c r="F18" s="5" t="s">
        <v>114</v>
      </c>
      <c r="G18" s="4" t="s">
        <v>82</v>
      </c>
      <c r="H18" s="4">
        <v>4</v>
      </c>
      <c r="I18" s="4" t="s">
        <v>907</v>
      </c>
      <c r="J18" s="7">
        <f>IF($D18="Materiāls",IFERROR(VLOOKUP($E18,'03_Materiāli'!$A:$E,5,FALSE()),0),IFERROR(VLOOKUP($E18,'02_Vienību_cenas'!$A:$H,IF($I18="Nakts",6,IF($I18="Svētku diena",7,IF($I18="Svētku nakts",8,5))),FALSE()),0))</f>
        <v>0</v>
      </c>
      <c r="K18" s="7">
        <f t="shared" si="0"/>
        <v>0</v>
      </c>
      <c r="L18" s="5"/>
    </row>
    <row r="19" spans="1:12" ht="30" customHeight="1" x14ac:dyDescent="0.3">
      <c r="A19" s="4" t="s">
        <v>36</v>
      </c>
      <c r="B19" s="5" t="s">
        <v>37</v>
      </c>
      <c r="C19" s="6">
        <v>0.25</v>
      </c>
      <c r="D19" s="4" t="s">
        <v>84</v>
      </c>
      <c r="E19" s="4" t="s">
        <v>123</v>
      </c>
      <c r="F19" s="5" t="s">
        <v>125</v>
      </c>
      <c r="G19" s="4" t="s">
        <v>63</v>
      </c>
      <c r="H19" s="4">
        <v>1</v>
      </c>
      <c r="I19" s="4" t="s">
        <v>907</v>
      </c>
      <c r="J19" s="7">
        <f>IF($D19="Materiāls",IFERROR(VLOOKUP($E19,'03_Materiāli'!$A:$E,5,FALSE()),0),IFERROR(VLOOKUP($E19,'02_Vienību_cenas'!$A:$H,IF($I19="Nakts",6,IF($I19="Svētku diena",7,IF($I19="Svētku nakts",8,5))),FALSE()),0))</f>
        <v>0</v>
      </c>
      <c r="K19" s="7">
        <f t="shared" si="0"/>
        <v>0</v>
      </c>
      <c r="L19" s="5"/>
    </row>
    <row r="20" spans="1:12" ht="30" customHeight="1" x14ac:dyDescent="0.3">
      <c r="A20" s="4" t="s">
        <v>36</v>
      </c>
      <c r="B20" s="5" t="s">
        <v>37</v>
      </c>
      <c r="C20" s="6">
        <v>0.25</v>
      </c>
      <c r="D20" s="4" t="s">
        <v>84</v>
      </c>
      <c r="E20" s="4" t="s">
        <v>149</v>
      </c>
      <c r="F20" s="5" t="s">
        <v>150</v>
      </c>
      <c r="G20" s="4" t="s">
        <v>63</v>
      </c>
      <c r="H20" s="4">
        <v>1</v>
      </c>
      <c r="I20" s="4" t="s">
        <v>907</v>
      </c>
      <c r="J20" s="7">
        <f>IF($D20="Materiāls",IFERROR(VLOOKUP($E20,'03_Materiāli'!$A:$E,5,FALSE()),0),IFERROR(VLOOKUP($E20,'02_Vienību_cenas'!$A:$H,IF($I20="Nakts",6,IF($I20="Svētku diena",7,IF($I20="Svētku nakts",8,5))),FALSE()),0))</f>
        <v>0</v>
      </c>
      <c r="K20" s="7">
        <f t="shared" si="0"/>
        <v>0</v>
      </c>
      <c r="L20" s="5"/>
    </row>
    <row r="21" spans="1:12" ht="30" customHeight="1" x14ac:dyDescent="0.3">
      <c r="A21" s="4" t="s">
        <v>36</v>
      </c>
      <c r="B21" s="5" t="s">
        <v>37</v>
      </c>
      <c r="C21" s="6">
        <v>0.25</v>
      </c>
      <c r="D21" s="4" t="s">
        <v>910</v>
      </c>
      <c r="E21" s="4" t="s">
        <v>248</v>
      </c>
      <c r="F21" s="5" t="s">
        <v>249</v>
      </c>
      <c r="G21" s="4" t="s">
        <v>112</v>
      </c>
      <c r="H21" s="4">
        <v>6</v>
      </c>
      <c r="I21" s="4" t="s">
        <v>907</v>
      </c>
      <c r="J21" s="7">
        <f>IF($D21="Materiāls",IFERROR(VLOOKUP($E21,'03_Materiāli'!$A:$E,5,FALSE()),0),IFERROR(VLOOKUP($E21,'02_Vienību_cenas'!$A:$H,IF($I21="Nakts",6,IF($I21="Svētku diena",7,IF($I21="Svētku nakts",8,5))),FALSE()),0))</f>
        <v>0</v>
      </c>
      <c r="K21" s="7">
        <f t="shared" si="0"/>
        <v>0</v>
      </c>
      <c r="L21" s="5"/>
    </row>
    <row r="22" spans="1:12" ht="30" customHeight="1" x14ac:dyDescent="0.3">
      <c r="A22" s="4" t="s">
        <v>36</v>
      </c>
      <c r="B22" s="5" t="s">
        <v>37</v>
      </c>
      <c r="C22" s="6">
        <v>0.25</v>
      </c>
      <c r="D22" s="4" t="s">
        <v>910</v>
      </c>
      <c r="E22" s="4" t="s">
        <v>761</v>
      </c>
      <c r="F22" s="5" t="s">
        <v>762</v>
      </c>
      <c r="G22" s="4" t="s">
        <v>157</v>
      </c>
      <c r="H22" s="4">
        <v>1</v>
      </c>
      <c r="I22" s="4" t="s">
        <v>907</v>
      </c>
      <c r="J22" s="7">
        <f>IF($D22="Materiāls",IFERROR(VLOOKUP($E22,'03_Materiāli'!$A:$E,5,FALSE()),0),IFERROR(VLOOKUP($E22,'02_Vienību_cenas'!$A:$H,IF($I22="Nakts",6,IF($I22="Svētku diena",7,IF($I22="Svētku nakts",8,5))),FALSE()),0))</f>
        <v>0</v>
      </c>
      <c r="K22" s="7">
        <f t="shared" si="0"/>
        <v>0</v>
      </c>
      <c r="L22" s="5"/>
    </row>
    <row r="23" spans="1:12" ht="30" customHeight="1" x14ac:dyDescent="0.3">
      <c r="A23" s="4" t="s">
        <v>36</v>
      </c>
      <c r="B23" s="5" t="s">
        <v>37</v>
      </c>
      <c r="C23" s="6">
        <v>0.25</v>
      </c>
      <c r="D23" s="4" t="s">
        <v>910</v>
      </c>
      <c r="E23" s="4" t="s">
        <v>877</v>
      </c>
      <c r="F23" s="5" t="s">
        <v>878</v>
      </c>
      <c r="G23" s="4" t="s">
        <v>157</v>
      </c>
      <c r="H23" s="4">
        <v>2</v>
      </c>
      <c r="I23" s="4" t="s">
        <v>907</v>
      </c>
      <c r="J23" s="7">
        <f>IF($D23="Materiāls",IFERROR(VLOOKUP($E23,'03_Materiāli'!$A:$E,5,FALSE()),0),IFERROR(VLOOKUP($E23,'02_Vienību_cenas'!$A:$H,IF($I23="Nakts",6,IF($I23="Svētku diena",7,IF($I23="Svētku nakts",8,5))),FALSE()),0))</f>
        <v>0</v>
      </c>
      <c r="K23" s="7">
        <f t="shared" si="0"/>
        <v>0</v>
      </c>
      <c r="L23" s="5"/>
    </row>
    <row r="24" spans="1:12" ht="30" customHeight="1" x14ac:dyDescent="0.3">
      <c r="A24" s="4" t="s">
        <v>36</v>
      </c>
      <c r="B24" s="5" t="s">
        <v>37</v>
      </c>
      <c r="C24" s="6">
        <v>0.25</v>
      </c>
      <c r="D24" s="4" t="s">
        <v>910</v>
      </c>
      <c r="E24" s="4" t="s">
        <v>368</v>
      </c>
      <c r="F24" s="5" t="s">
        <v>369</v>
      </c>
      <c r="G24" s="4" t="s">
        <v>367</v>
      </c>
      <c r="H24" s="4">
        <v>10</v>
      </c>
      <c r="I24" s="4" t="s">
        <v>907</v>
      </c>
      <c r="J24" s="7">
        <f>IF($D24="Materiāls",IFERROR(VLOOKUP($E24,'03_Materiāli'!$A:$E,5,FALSE()),0),IFERROR(VLOOKUP($E24,'02_Vienību_cenas'!$A:$H,IF($I24="Nakts",6,IF($I24="Svētku diena",7,IF($I24="Svētku nakts",8,5))),FALSE()),0))</f>
        <v>0</v>
      </c>
      <c r="K24" s="7">
        <f t="shared" si="0"/>
        <v>0</v>
      </c>
      <c r="L24" s="5"/>
    </row>
    <row r="25" spans="1:12" ht="30" customHeight="1" x14ac:dyDescent="0.3">
      <c r="A25" s="4" t="s">
        <v>36</v>
      </c>
      <c r="B25" s="5" t="s">
        <v>37</v>
      </c>
      <c r="C25" s="6">
        <v>0.25</v>
      </c>
      <c r="D25" s="4" t="s">
        <v>910</v>
      </c>
      <c r="E25" s="4" t="s">
        <v>365</v>
      </c>
      <c r="F25" s="5" t="s">
        <v>366</v>
      </c>
      <c r="G25" s="4" t="s">
        <v>367</v>
      </c>
      <c r="H25" s="4">
        <v>5</v>
      </c>
      <c r="I25" s="4" t="s">
        <v>907</v>
      </c>
      <c r="J25" s="7">
        <f>IF($D25="Materiāls",IFERROR(VLOOKUP($E25,'03_Materiāli'!$A:$E,5,FALSE()),0),IFERROR(VLOOKUP($E25,'02_Vienību_cenas'!$A:$H,IF($I25="Nakts",6,IF($I25="Svētku diena",7,IF($I25="Svētku nakts",8,5))),FALSE()),0))</f>
        <v>0</v>
      </c>
      <c r="K25" s="7">
        <f t="shared" si="0"/>
        <v>0</v>
      </c>
      <c r="L25" s="5"/>
    </row>
    <row r="26" spans="1:12" ht="32.4" customHeight="1" x14ac:dyDescent="0.3">
      <c r="A26" s="4" t="s">
        <v>38</v>
      </c>
      <c r="B26" s="5" t="s">
        <v>39</v>
      </c>
      <c r="C26" s="6">
        <v>0.2</v>
      </c>
      <c r="D26" s="4" t="s">
        <v>84</v>
      </c>
      <c r="E26" s="4" t="s">
        <v>60</v>
      </c>
      <c r="F26" s="5" t="s">
        <v>62</v>
      </c>
      <c r="G26" s="4" t="s">
        <v>63</v>
      </c>
      <c r="H26" s="4">
        <v>1</v>
      </c>
      <c r="I26" s="4" t="s">
        <v>907</v>
      </c>
      <c r="J26" s="7">
        <f>IF($D26="Materiāls",IFERROR(VLOOKUP($E26,'03_Materiāli'!$A:$E,5,FALSE()),0),IFERROR(VLOOKUP($E26,'02_Vienību_cenas'!$A:$H,IF($I26="Nakts",6,IF($I26="Svētku diena",7,IF($I26="Svētku nakts",8,5))),FALSE()),0))</f>
        <v>0</v>
      </c>
      <c r="K26" s="7">
        <f t="shared" si="0"/>
        <v>0</v>
      </c>
      <c r="L26" s="5"/>
    </row>
    <row r="27" spans="1:12" ht="32.4" customHeight="1" x14ac:dyDescent="0.3">
      <c r="A27" s="4" t="s">
        <v>38</v>
      </c>
      <c r="B27" s="5" t="s">
        <v>39</v>
      </c>
      <c r="C27" s="6">
        <v>0.2</v>
      </c>
      <c r="D27" s="4" t="s">
        <v>84</v>
      </c>
      <c r="E27" s="4" t="s">
        <v>68</v>
      </c>
      <c r="F27" s="5" t="s">
        <v>69</v>
      </c>
      <c r="G27" s="4" t="s">
        <v>63</v>
      </c>
      <c r="H27" s="4">
        <v>1</v>
      </c>
      <c r="I27" s="4" t="s">
        <v>907</v>
      </c>
      <c r="J27" s="7">
        <f>IF($D27="Materiāls",IFERROR(VLOOKUP($E27,'03_Materiāli'!$A:$E,5,FALSE()),0),IFERROR(VLOOKUP($E27,'02_Vienību_cenas'!$A:$H,IF($I27="Nakts",6,IF($I27="Svētku diena",7,IF($I27="Svētku nakts",8,5))),FALSE()),0))</f>
        <v>0</v>
      </c>
      <c r="K27" s="7">
        <f t="shared" si="0"/>
        <v>0</v>
      </c>
      <c r="L27" s="5"/>
    </row>
    <row r="28" spans="1:12" ht="32.4" customHeight="1" x14ac:dyDescent="0.3">
      <c r="A28" s="4" t="s">
        <v>38</v>
      </c>
      <c r="B28" s="5" t="s">
        <v>39</v>
      </c>
      <c r="C28" s="6">
        <v>0.2</v>
      </c>
      <c r="D28" s="4" t="s">
        <v>84</v>
      </c>
      <c r="E28" s="4" t="s">
        <v>105</v>
      </c>
      <c r="F28" s="5" t="s">
        <v>106</v>
      </c>
      <c r="G28" s="4" t="s">
        <v>82</v>
      </c>
      <c r="H28" s="4">
        <v>4</v>
      </c>
      <c r="I28" s="4" t="s">
        <v>907</v>
      </c>
      <c r="J28" s="7">
        <f>IF($D28="Materiāls",IFERROR(VLOOKUP($E28,'03_Materiāli'!$A:$E,5,FALSE()),0),IFERROR(VLOOKUP($E28,'02_Vienību_cenas'!$A:$H,IF($I28="Nakts",6,IF($I28="Svētku diena",7,IF($I28="Svētku nakts",8,5))),FALSE()),0))</f>
        <v>0</v>
      </c>
      <c r="K28" s="7">
        <f t="shared" si="0"/>
        <v>0</v>
      </c>
      <c r="L28" s="5"/>
    </row>
    <row r="29" spans="1:12" ht="32.4" customHeight="1" x14ac:dyDescent="0.3">
      <c r="A29" s="4" t="s">
        <v>38</v>
      </c>
      <c r="B29" s="5" t="s">
        <v>39</v>
      </c>
      <c r="C29" s="6">
        <v>0.2</v>
      </c>
      <c r="D29" s="4" t="s">
        <v>84</v>
      </c>
      <c r="E29" s="4" t="s">
        <v>107</v>
      </c>
      <c r="F29" s="5" t="s">
        <v>108</v>
      </c>
      <c r="G29" s="4" t="s">
        <v>82</v>
      </c>
      <c r="H29" s="4">
        <v>2</v>
      </c>
      <c r="I29" s="4" t="s">
        <v>907</v>
      </c>
      <c r="J29" s="7">
        <f>IF($D29="Materiāls",IFERROR(VLOOKUP($E29,'03_Materiāli'!$A:$E,5,FALSE()),0),IFERROR(VLOOKUP($E29,'02_Vienību_cenas'!$A:$H,IF($I29="Nakts",6,IF($I29="Svētku diena",7,IF($I29="Svētku nakts",8,5))),FALSE()),0))</f>
        <v>0</v>
      </c>
      <c r="K29" s="7">
        <f t="shared" si="0"/>
        <v>0</v>
      </c>
      <c r="L29" s="5"/>
    </row>
    <row r="30" spans="1:12" ht="32.4" customHeight="1" x14ac:dyDescent="0.3">
      <c r="A30" s="4" t="s">
        <v>38</v>
      </c>
      <c r="B30" s="5" t="s">
        <v>39</v>
      </c>
      <c r="C30" s="6">
        <v>0.2</v>
      </c>
      <c r="D30" s="4" t="s">
        <v>84</v>
      </c>
      <c r="E30" s="4" t="s">
        <v>74</v>
      </c>
      <c r="F30" s="5" t="s">
        <v>76</v>
      </c>
      <c r="G30" s="4" t="s">
        <v>77</v>
      </c>
      <c r="H30" s="4">
        <v>8</v>
      </c>
      <c r="I30" s="4" t="s">
        <v>907</v>
      </c>
      <c r="J30" s="7">
        <f>IF($D30="Materiāls",IFERROR(VLOOKUP($E30,'03_Materiāli'!$A:$E,5,FALSE()),0),IFERROR(VLOOKUP($E30,'02_Vienību_cenas'!$A:$H,IF($I30="Nakts",6,IF($I30="Svētku diena",7,IF($I30="Svētku nakts",8,5))),FALSE()),0))</f>
        <v>0</v>
      </c>
      <c r="K30" s="7">
        <f t="shared" si="0"/>
        <v>0</v>
      </c>
      <c r="L30" s="5" t="s">
        <v>912</v>
      </c>
    </row>
    <row r="31" spans="1:12" ht="32.4" customHeight="1" x14ac:dyDescent="0.3">
      <c r="A31" s="4" t="s">
        <v>38</v>
      </c>
      <c r="B31" s="5" t="s">
        <v>39</v>
      </c>
      <c r="C31" s="6">
        <v>0.2</v>
      </c>
      <c r="D31" s="4" t="s">
        <v>84</v>
      </c>
      <c r="E31" s="4" t="s">
        <v>80</v>
      </c>
      <c r="F31" s="5" t="s">
        <v>81</v>
      </c>
      <c r="G31" s="4" t="s">
        <v>82</v>
      </c>
      <c r="H31" s="4">
        <v>2</v>
      </c>
      <c r="I31" s="4" t="s">
        <v>907</v>
      </c>
      <c r="J31" s="7">
        <f>IF($D31="Materiāls",IFERROR(VLOOKUP($E31,'03_Materiāli'!$A:$E,5,FALSE()),0),IFERROR(VLOOKUP($E31,'02_Vienību_cenas'!$A:$H,IF($I31="Nakts",6,IF($I31="Svētku diena",7,IF($I31="Svētku nakts",8,5))),FALSE()),0))</f>
        <v>0</v>
      </c>
      <c r="K31" s="7">
        <f t="shared" si="0"/>
        <v>0</v>
      </c>
      <c r="L31" s="5"/>
    </row>
    <row r="32" spans="1:12" ht="32.4" customHeight="1" x14ac:dyDescent="0.3">
      <c r="A32" s="4" t="s">
        <v>38</v>
      </c>
      <c r="B32" s="5" t="s">
        <v>39</v>
      </c>
      <c r="C32" s="6">
        <v>0.2</v>
      </c>
      <c r="D32" s="4" t="s">
        <v>910</v>
      </c>
      <c r="E32" s="4" t="s">
        <v>898</v>
      </c>
      <c r="F32" s="5" t="s">
        <v>900</v>
      </c>
      <c r="G32" s="4" t="s">
        <v>157</v>
      </c>
      <c r="H32" s="4">
        <v>1</v>
      </c>
      <c r="I32" s="4" t="s">
        <v>907</v>
      </c>
      <c r="J32" s="7">
        <f>IF($D32="Materiāls",IFERROR(VLOOKUP($E32,'03_Materiāli'!$A:$E,5,FALSE()),0),IFERROR(VLOOKUP($E32,'02_Vienību_cenas'!$A:$H,IF($I32="Nakts",6,IF($I32="Svētku diena",7,IF($I32="Svētku nakts",8,5))),FALSE()),0))</f>
        <v>0</v>
      </c>
      <c r="K32" s="7">
        <f t="shared" si="0"/>
        <v>0</v>
      </c>
      <c r="L32" s="5" t="s">
        <v>913</v>
      </c>
    </row>
    <row r="33" spans="1:12" ht="32.4" customHeight="1" x14ac:dyDescent="0.3">
      <c r="A33" s="4" t="s">
        <v>41</v>
      </c>
      <c r="B33" s="5" t="s">
        <v>42</v>
      </c>
      <c r="C33" s="6">
        <v>0.2</v>
      </c>
      <c r="D33" s="4" t="s">
        <v>84</v>
      </c>
      <c r="E33" s="4" t="s">
        <v>60</v>
      </c>
      <c r="F33" s="5" t="s">
        <v>62</v>
      </c>
      <c r="G33" s="4" t="s">
        <v>63</v>
      </c>
      <c r="H33" s="4">
        <v>1</v>
      </c>
      <c r="I33" s="4" t="s">
        <v>907</v>
      </c>
      <c r="J33" s="7">
        <f>IF($D33="Materiāls",IFERROR(VLOOKUP($E33,'03_Materiāli'!$A:$E,5,FALSE()),0),IFERROR(VLOOKUP($E33,'02_Vienību_cenas'!$A:$H,IF($I33="Nakts",6,IF($I33="Svētku diena",7,IF($I33="Svētku nakts",8,5))),FALSE()),0))</f>
        <v>0</v>
      </c>
      <c r="K33" s="7">
        <f t="shared" si="0"/>
        <v>0</v>
      </c>
      <c r="L33" s="5"/>
    </row>
    <row r="34" spans="1:12" ht="32.4" customHeight="1" x14ac:dyDescent="0.3">
      <c r="A34" s="4" t="s">
        <v>41</v>
      </c>
      <c r="B34" s="5" t="s">
        <v>42</v>
      </c>
      <c r="C34" s="6">
        <v>0.2</v>
      </c>
      <c r="D34" s="4" t="s">
        <v>84</v>
      </c>
      <c r="E34" s="4" t="s">
        <v>68</v>
      </c>
      <c r="F34" s="5" t="s">
        <v>69</v>
      </c>
      <c r="G34" s="4" t="s">
        <v>63</v>
      </c>
      <c r="H34" s="4">
        <v>1</v>
      </c>
      <c r="I34" s="4" t="s">
        <v>907</v>
      </c>
      <c r="J34" s="7">
        <f>IF($D34="Materiāls",IFERROR(VLOOKUP($E34,'03_Materiāli'!$A:$E,5,FALSE()),0),IFERROR(VLOOKUP($E34,'02_Vienību_cenas'!$A:$H,IF($I34="Nakts",6,IF($I34="Svētku diena",7,IF($I34="Svētku nakts",8,5))),FALSE()),0))</f>
        <v>0</v>
      </c>
      <c r="K34" s="7">
        <f t="shared" ref="K34:K63" si="1">H34*J34</f>
        <v>0</v>
      </c>
      <c r="L34" s="5"/>
    </row>
    <row r="35" spans="1:12" ht="32.4" customHeight="1" x14ac:dyDescent="0.3">
      <c r="A35" s="4" t="s">
        <v>41</v>
      </c>
      <c r="B35" s="5" t="s">
        <v>42</v>
      </c>
      <c r="C35" s="6">
        <v>0.2</v>
      </c>
      <c r="D35" s="4" t="s">
        <v>84</v>
      </c>
      <c r="E35" s="4" t="s">
        <v>71</v>
      </c>
      <c r="F35" s="5" t="s">
        <v>72</v>
      </c>
      <c r="G35" s="4" t="s">
        <v>63</v>
      </c>
      <c r="H35" s="4">
        <v>1</v>
      </c>
      <c r="I35" s="4" t="s">
        <v>907</v>
      </c>
      <c r="J35" s="7">
        <f>IF($D35="Materiāls",IFERROR(VLOOKUP($E35,'03_Materiāli'!$A:$E,5,FALSE()),0),IFERROR(VLOOKUP($E35,'02_Vienību_cenas'!$A:$H,IF($I35="Nakts",6,IF($I35="Svētku diena",7,IF($I35="Svētku nakts",8,5))),FALSE()),0))</f>
        <v>0</v>
      </c>
      <c r="K35" s="7">
        <f t="shared" si="1"/>
        <v>0</v>
      </c>
      <c r="L35" s="5"/>
    </row>
    <row r="36" spans="1:12" ht="32.4" customHeight="1" x14ac:dyDescent="0.3">
      <c r="A36" s="4" t="s">
        <v>41</v>
      </c>
      <c r="B36" s="5" t="s">
        <v>42</v>
      </c>
      <c r="C36" s="6">
        <v>0.2</v>
      </c>
      <c r="D36" s="4" t="s">
        <v>84</v>
      </c>
      <c r="E36" s="4" t="s">
        <v>98</v>
      </c>
      <c r="F36" s="5" t="s">
        <v>100</v>
      </c>
      <c r="G36" s="4" t="s">
        <v>82</v>
      </c>
      <c r="H36" s="4">
        <v>8</v>
      </c>
      <c r="I36" s="4" t="s">
        <v>907</v>
      </c>
      <c r="J36" s="7">
        <f>IF($D36="Materiāls",IFERROR(VLOOKUP($E36,'03_Materiāli'!$A:$E,5,FALSE()),0),IFERROR(VLOOKUP($E36,'02_Vienību_cenas'!$A:$H,IF($I36="Nakts",6,IF($I36="Svētku diena",7,IF($I36="Svētku nakts",8,5))),FALSE()),0))</f>
        <v>0</v>
      </c>
      <c r="K36" s="7">
        <f t="shared" si="1"/>
        <v>0</v>
      </c>
      <c r="L36" s="5" t="s">
        <v>914</v>
      </c>
    </row>
    <row r="37" spans="1:12" ht="32.4" customHeight="1" x14ac:dyDescent="0.3">
      <c r="A37" s="4" t="s">
        <v>41</v>
      </c>
      <c r="B37" s="5" t="s">
        <v>42</v>
      </c>
      <c r="C37" s="6">
        <v>0.2</v>
      </c>
      <c r="D37" s="4" t="s">
        <v>84</v>
      </c>
      <c r="E37" s="4" t="s">
        <v>86</v>
      </c>
      <c r="F37" s="5" t="s">
        <v>87</v>
      </c>
      <c r="G37" s="4" t="s">
        <v>82</v>
      </c>
      <c r="H37" s="4">
        <v>8</v>
      </c>
      <c r="I37" s="4" t="s">
        <v>907</v>
      </c>
      <c r="J37" s="7">
        <f>IF($D37="Materiāls",IFERROR(VLOOKUP($E37,'03_Materiāli'!$A:$E,5,FALSE()),0),IFERROR(VLOOKUP($E37,'02_Vienību_cenas'!$A:$H,IF($I37="Nakts",6,IF($I37="Svētku diena",7,IF($I37="Svētku nakts",8,5))),FALSE()),0))</f>
        <v>0</v>
      </c>
      <c r="K37" s="7">
        <f t="shared" si="1"/>
        <v>0</v>
      </c>
      <c r="L37" s="5"/>
    </row>
    <row r="38" spans="1:12" ht="32.4" customHeight="1" x14ac:dyDescent="0.3">
      <c r="A38" s="4" t="s">
        <v>41</v>
      </c>
      <c r="B38" s="5" t="s">
        <v>42</v>
      </c>
      <c r="C38" s="6">
        <v>0.2</v>
      </c>
      <c r="D38" s="4" t="s">
        <v>84</v>
      </c>
      <c r="E38" s="4" t="s">
        <v>123</v>
      </c>
      <c r="F38" s="5" t="s">
        <v>125</v>
      </c>
      <c r="G38" s="4" t="s">
        <v>63</v>
      </c>
      <c r="H38" s="4">
        <v>1</v>
      </c>
      <c r="I38" s="4" t="s">
        <v>907</v>
      </c>
      <c r="J38" s="7">
        <f>IF($D38="Materiāls",IFERROR(VLOOKUP($E38,'03_Materiāli'!$A:$E,5,FALSE()),0),IFERROR(VLOOKUP($E38,'02_Vienību_cenas'!$A:$H,IF($I38="Nakts",6,IF($I38="Svētku diena",7,IF($I38="Svētku nakts",8,5))),FALSE()),0))</f>
        <v>0</v>
      </c>
      <c r="K38" s="7">
        <f t="shared" si="1"/>
        <v>0</v>
      </c>
      <c r="L38" s="5"/>
    </row>
    <row r="39" spans="1:12" ht="32.4" customHeight="1" x14ac:dyDescent="0.3">
      <c r="A39" s="4" t="s">
        <v>41</v>
      </c>
      <c r="B39" s="5" t="s">
        <v>42</v>
      </c>
      <c r="C39" s="6">
        <v>0.2</v>
      </c>
      <c r="D39" s="4" t="s">
        <v>84</v>
      </c>
      <c r="E39" s="4" t="s">
        <v>94</v>
      </c>
      <c r="F39" s="5" t="s">
        <v>95</v>
      </c>
      <c r="G39" s="4" t="s">
        <v>82</v>
      </c>
      <c r="H39" s="4">
        <v>4</v>
      </c>
      <c r="I39" s="4" t="s">
        <v>907</v>
      </c>
      <c r="J39" s="7">
        <f>IF($D39="Materiāls",IFERROR(VLOOKUP($E39,'03_Materiāli'!$A:$E,5,FALSE()),0),IFERROR(VLOOKUP($E39,'02_Vienību_cenas'!$A:$H,IF($I39="Nakts",6,IF($I39="Svētku diena",7,IF($I39="Svētku nakts",8,5))),FALSE()),0))</f>
        <v>0</v>
      </c>
      <c r="K39" s="7">
        <f t="shared" si="1"/>
        <v>0</v>
      </c>
      <c r="L39" s="5"/>
    </row>
    <row r="40" spans="1:12" ht="32.4" customHeight="1" x14ac:dyDescent="0.3">
      <c r="A40" s="4" t="s">
        <v>41</v>
      </c>
      <c r="B40" s="5" t="s">
        <v>42</v>
      </c>
      <c r="C40" s="6">
        <v>0.2</v>
      </c>
      <c r="D40" s="4" t="s">
        <v>84</v>
      </c>
      <c r="E40" s="4" t="s">
        <v>74</v>
      </c>
      <c r="F40" s="5" t="s">
        <v>76</v>
      </c>
      <c r="G40" s="4" t="s">
        <v>77</v>
      </c>
      <c r="H40" s="4">
        <v>40</v>
      </c>
      <c r="I40" s="4" t="s">
        <v>907</v>
      </c>
      <c r="J40" s="7">
        <f>IF($D40="Materiāls",IFERROR(VLOOKUP($E40,'03_Materiāli'!$A:$E,5,FALSE()),0),IFERROR(VLOOKUP($E40,'02_Vienību_cenas'!$A:$H,IF($I40="Nakts",6,IF($I40="Svētku diena",7,IF($I40="Svētku nakts",8,5))),FALSE()),0))</f>
        <v>0</v>
      </c>
      <c r="K40" s="7">
        <f t="shared" si="1"/>
        <v>0</v>
      </c>
      <c r="L40" s="5" t="s">
        <v>915</v>
      </c>
    </row>
    <row r="41" spans="1:12" ht="32.4" customHeight="1" x14ac:dyDescent="0.3">
      <c r="A41" s="4" t="s">
        <v>41</v>
      </c>
      <c r="B41" s="5" t="s">
        <v>42</v>
      </c>
      <c r="C41" s="6">
        <v>0.2</v>
      </c>
      <c r="D41" s="4" t="s">
        <v>84</v>
      </c>
      <c r="E41" s="4" t="s">
        <v>80</v>
      </c>
      <c r="F41" s="5" t="s">
        <v>81</v>
      </c>
      <c r="G41" s="4" t="s">
        <v>82</v>
      </c>
      <c r="H41" s="4">
        <v>4</v>
      </c>
      <c r="I41" s="4" t="s">
        <v>907</v>
      </c>
      <c r="J41" s="7">
        <f>IF($D41="Materiāls",IFERROR(VLOOKUP($E41,'03_Materiāli'!$A:$E,5,FALSE()),0),IFERROR(VLOOKUP($E41,'02_Vienību_cenas'!$A:$H,IF($I41="Nakts",6,IF($I41="Svētku diena",7,IF($I41="Svētku nakts",8,5))),FALSE()),0))</f>
        <v>0</v>
      </c>
      <c r="K41" s="7">
        <f t="shared" si="1"/>
        <v>0</v>
      </c>
      <c r="L41" s="5"/>
    </row>
    <row r="42" spans="1:12" ht="32.4" customHeight="1" x14ac:dyDescent="0.3">
      <c r="A42" s="4" t="s">
        <v>41</v>
      </c>
      <c r="B42" s="5" t="s">
        <v>42</v>
      </c>
      <c r="C42" s="6">
        <v>0.2</v>
      </c>
      <c r="D42" s="4" t="s">
        <v>84</v>
      </c>
      <c r="E42" s="4" t="s">
        <v>149</v>
      </c>
      <c r="F42" s="5" t="s">
        <v>150</v>
      </c>
      <c r="G42" s="4" t="s">
        <v>63</v>
      </c>
      <c r="H42" s="4">
        <v>1</v>
      </c>
      <c r="I42" s="4" t="s">
        <v>907</v>
      </c>
      <c r="J42" s="7">
        <f>IF($D42="Materiāls",IFERROR(VLOOKUP($E42,'03_Materiāli'!$A:$E,5,FALSE()),0),IFERROR(VLOOKUP($E42,'02_Vienību_cenas'!$A:$H,IF($I42="Nakts",6,IF($I42="Svētku diena",7,IF($I42="Svētku nakts",8,5))),FALSE()),0))</f>
        <v>0</v>
      </c>
      <c r="K42" s="7">
        <f t="shared" si="1"/>
        <v>0</v>
      </c>
      <c r="L42" s="5"/>
    </row>
    <row r="43" spans="1:12" ht="32.4" customHeight="1" x14ac:dyDescent="0.3">
      <c r="A43" s="4" t="s">
        <v>41</v>
      </c>
      <c r="B43" s="5" t="s">
        <v>42</v>
      </c>
      <c r="C43" s="6">
        <v>0.2</v>
      </c>
      <c r="D43" s="4" t="s">
        <v>910</v>
      </c>
      <c r="E43" s="4" t="s">
        <v>248</v>
      </c>
      <c r="F43" s="5" t="s">
        <v>249</v>
      </c>
      <c r="G43" s="4" t="s">
        <v>112</v>
      </c>
      <c r="H43" s="4">
        <v>4</v>
      </c>
      <c r="I43" s="4" t="s">
        <v>907</v>
      </c>
      <c r="J43" s="7">
        <f>IF($D43="Materiāls",IFERROR(VLOOKUP($E43,'03_Materiāli'!$A:$E,5,FALSE()),0),IFERROR(VLOOKUP($E43,'02_Vienību_cenas'!$A:$H,IF($I43="Nakts",6,IF($I43="Svētku diena",7,IF($I43="Svētku nakts",8,5))),FALSE()),0))</f>
        <v>0</v>
      </c>
      <c r="K43" s="7">
        <f t="shared" si="1"/>
        <v>0</v>
      </c>
      <c r="L43" s="5"/>
    </row>
    <row r="44" spans="1:12" ht="32.4" customHeight="1" x14ac:dyDescent="0.3">
      <c r="A44" s="4" t="s">
        <v>41</v>
      </c>
      <c r="B44" s="5" t="s">
        <v>42</v>
      </c>
      <c r="C44" s="6">
        <v>0.2</v>
      </c>
      <c r="D44" s="4" t="s">
        <v>910</v>
      </c>
      <c r="E44" s="4" t="s">
        <v>877</v>
      </c>
      <c r="F44" s="5" t="s">
        <v>878</v>
      </c>
      <c r="G44" s="4" t="s">
        <v>157</v>
      </c>
      <c r="H44" s="4">
        <v>2</v>
      </c>
      <c r="I44" s="4" t="s">
        <v>907</v>
      </c>
      <c r="J44" s="7">
        <f>IF($D44="Materiāls",IFERROR(VLOOKUP($E44,'03_Materiāli'!$A:$E,5,FALSE()),0),IFERROR(VLOOKUP($E44,'02_Vienību_cenas'!$A:$H,IF($I44="Nakts",6,IF($I44="Svētku diena",7,IF($I44="Svētku nakts",8,5))),FALSE()),0))</f>
        <v>0</v>
      </c>
      <c r="K44" s="7">
        <f t="shared" si="1"/>
        <v>0</v>
      </c>
      <c r="L44" s="5"/>
    </row>
    <row r="45" spans="1:12" ht="32.4" customHeight="1" x14ac:dyDescent="0.3">
      <c r="A45" s="4" t="s">
        <v>41</v>
      </c>
      <c r="B45" s="5" t="s">
        <v>42</v>
      </c>
      <c r="C45" s="6">
        <v>0.2</v>
      </c>
      <c r="D45" s="4" t="s">
        <v>910</v>
      </c>
      <c r="E45" s="4" t="s">
        <v>368</v>
      </c>
      <c r="F45" s="5" t="s">
        <v>369</v>
      </c>
      <c r="G45" s="4" t="s">
        <v>367</v>
      </c>
      <c r="H45" s="4">
        <v>8</v>
      </c>
      <c r="I45" s="4" t="s">
        <v>907</v>
      </c>
      <c r="J45" s="7">
        <f>IF($D45="Materiāls",IFERROR(VLOOKUP($E45,'03_Materiāli'!$A:$E,5,FALSE()),0),IFERROR(VLOOKUP($E45,'02_Vienību_cenas'!$A:$H,IF($I45="Nakts",6,IF($I45="Svētku diena",7,IF($I45="Svētku nakts",8,5))),FALSE()),0))</f>
        <v>0</v>
      </c>
      <c r="K45" s="7">
        <f t="shared" si="1"/>
        <v>0</v>
      </c>
      <c r="L45" s="5"/>
    </row>
    <row r="46" spans="1:12" ht="31.8" customHeight="1" x14ac:dyDescent="0.3">
      <c r="A46" s="4" t="s">
        <v>43</v>
      </c>
      <c r="B46" s="5" t="s">
        <v>44</v>
      </c>
      <c r="C46" s="6">
        <v>0.15</v>
      </c>
      <c r="D46" s="4" t="s">
        <v>84</v>
      </c>
      <c r="E46" s="4" t="s">
        <v>60</v>
      </c>
      <c r="F46" s="5" t="s">
        <v>62</v>
      </c>
      <c r="G46" s="4" t="s">
        <v>63</v>
      </c>
      <c r="H46" s="4">
        <v>1</v>
      </c>
      <c r="I46" s="4" t="s">
        <v>916</v>
      </c>
      <c r="J46" s="7">
        <f>IF($D46="Materiāls",IFERROR(VLOOKUP($E46,'03_Materiāli'!$A:$E,5,FALSE()),0),IFERROR(VLOOKUP($E46,'02_Vienību_cenas'!$A:$H,IF($I46="Nakts",6,IF($I46="Svētku diena",7,IF($I46="Svētku nakts",8,5))),FALSE()),0))</f>
        <v>0</v>
      </c>
      <c r="K46" s="7">
        <f t="shared" si="1"/>
        <v>0</v>
      </c>
      <c r="L46" s="5"/>
    </row>
    <row r="47" spans="1:12" ht="31.8" customHeight="1" x14ac:dyDescent="0.3">
      <c r="A47" s="4" t="s">
        <v>43</v>
      </c>
      <c r="B47" s="5" t="s">
        <v>44</v>
      </c>
      <c r="C47" s="6">
        <v>0.15</v>
      </c>
      <c r="D47" s="4" t="s">
        <v>84</v>
      </c>
      <c r="E47" s="4" t="s">
        <v>68</v>
      </c>
      <c r="F47" s="5" t="s">
        <v>69</v>
      </c>
      <c r="G47" s="4" t="s">
        <v>63</v>
      </c>
      <c r="H47" s="4">
        <v>1</v>
      </c>
      <c r="I47" s="4" t="s">
        <v>916</v>
      </c>
      <c r="J47" s="7">
        <f>IF($D47="Materiāls",IFERROR(VLOOKUP($E47,'03_Materiāli'!$A:$E,5,FALSE()),0),IFERROR(VLOOKUP($E47,'02_Vienību_cenas'!$A:$H,IF($I47="Nakts",6,IF($I47="Svētku diena",7,IF($I47="Svētku nakts",8,5))),FALSE()),0))</f>
        <v>0</v>
      </c>
      <c r="K47" s="7">
        <f t="shared" si="1"/>
        <v>0</v>
      </c>
      <c r="L47" s="5"/>
    </row>
    <row r="48" spans="1:12" ht="31.8" customHeight="1" x14ac:dyDescent="0.3">
      <c r="A48" s="4" t="s">
        <v>43</v>
      </c>
      <c r="B48" s="5" t="s">
        <v>44</v>
      </c>
      <c r="C48" s="6">
        <v>0.15</v>
      </c>
      <c r="D48" s="4" t="s">
        <v>84</v>
      </c>
      <c r="E48" s="4" t="s">
        <v>86</v>
      </c>
      <c r="F48" s="5" t="s">
        <v>87</v>
      </c>
      <c r="G48" s="4" t="s">
        <v>82</v>
      </c>
      <c r="H48" s="4">
        <v>6</v>
      </c>
      <c r="I48" s="4" t="s">
        <v>916</v>
      </c>
      <c r="J48" s="7">
        <f>IF($D48="Materiāls",IFERROR(VLOOKUP($E48,'03_Materiāli'!$A:$E,5,FALSE()),0),IFERROR(VLOOKUP($E48,'02_Vienību_cenas'!$A:$H,IF($I48="Nakts",6,IF($I48="Svētku diena",7,IF($I48="Svētku nakts",8,5))),FALSE()),0))</f>
        <v>0</v>
      </c>
      <c r="K48" s="7">
        <f t="shared" si="1"/>
        <v>0</v>
      </c>
      <c r="L48" s="5"/>
    </row>
    <row r="49" spans="1:12" ht="31.8" customHeight="1" x14ac:dyDescent="0.3">
      <c r="A49" s="4" t="s">
        <v>43</v>
      </c>
      <c r="B49" s="5" t="s">
        <v>44</v>
      </c>
      <c r="C49" s="6">
        <v>0.15</v>
      </c>
      <c r="D49" s="4" t="s">
        <v>84</v>
      </c>
      <c r="E49" s="4" t="s">
        <v>94</v>
      </c>
      <c r="F49" s="5" t="s">
        <v>95</v>
      </c>
      <c r="G49" s="4" t="s">
        <v>82</v>
      </c>
      <c r="H49" s="4">
        <v>4</v>
      </c>
      <c r="I49" s="4" t="s">
        <v>916</v>
      </c>
      <c r="J49" s="7">
        <f>IF($D49="Materiāls",IFERROR(VLOOKUP($E49,'03_Materiāli'!$A:$E,5,FALSE()),0),IFERROR(VLOOKUP($E49,'02_Vienību_cenas'!$A:$H,IF($I49="Nakts",6,IF($I49="Svētku diena",7,IF($I49="Svētku nakts",8,5))),FALSE()),0))</f>
        <v>0</v>
      </c>
      <c r="K49" s="7">
        <f t="shared" si="1"/>
        <v>0</v>
      </c>
      <c r="L49" s="5"/>
    </row>
    <row r="50" spans="1:12" ht="31.8" customHeight="1" x14ac:dyDescent="0.3">
      <c r="A50" s="4" t="s">
        <v>43</v>
      </c>
      <c r="B50" s="5" t="s">
        <v>44</v>
      </c>
      <c r="C50" s="6">
        <v>0.15</v>
      </c>
      <c r="D50" s="4" t="s">
        <v>84</v>
      </c>
      <c r="E50" s="4" t="s">
        <v>98</v>
      </c>
      <c r="F50" s="5" t="s">
        <v>100</v>
      </c>
      <c r="G50" s="4" t="s">
        <v>82</v>
      </c>
      <c r="H50" s="4">
        <v>4</v>
      </c>
      <c r="I50" s="4" t="s">
        <v>916</v>
      </c>
      <c r="J50" s="7">
        <f>IF($D50="Materiāls",IFERROR(VLOOKUP($E50,'03_Materiāli'!$A:$E,5,FALSE()),0),IFERROR(VLOOKUP($E50,'02_Vienību_cenas'!$A:$H,IF($I50="Nakts",6,IF($I50="Svētku diena",7,IF($I50="Svētku nakts",8,5))),FALSE()),0))</f>
        <v>0</v>
      </c>
      <c r="K50" s="7">
        <f t="shared" si="1"/>
        <v>0</v>
      </c>
      <c r="L50" s="5"/>
    </row>
    <row r="51" spans="1:12" ht="31.8" customHeight="1" x14ac:dyDescent="0.3">
      <c r="A51" s="4" t="s">
        <v>43</v>
      </c>
      <c r="B51" s="5" t="s">
        <v>44</v>
      </c>
      <c r="C51" s="6">
        <v>0.15</v>
      </c>
      <c r="D51" s="4" t="s">
        <v>84</v>
      </c>
      <c r="E51" s="4" t="s">
        <v>74</v>
      </c>
      <c r="F51" s="5" t="s">
        <v>76</v>
      </c>
      <c r="G51" s="4" t="s">
        <v>77</v>
      </c>
      <c r="H51" s="4">
        <v>18</v>
      </c>
      <c r="I51" s="4" t="s">
        <v>916</v>
      </c>
      <c r="J51" s="7">
        <f>IF($D51="Materiāls",IFERROR(VLOOKUP($E51,'03_Materiāli'!$A:$E,5,FALSE()),0),IFERROR(VLOOKUP($E51,'02_Vienību_cenas'!$A:$H,IF($I51="Nakts",6,IF($I51="Svētku diena",7,IF($I51="Svētku nakts",8,5))),FALSE()),0))</f>
        <v>0</v>
      </c>
      <c r="K51" s="7">
        <f t="shared" si="1"/>
        <v>0</v>
      </c>
      <c r="L51" s="5" t="s">
        <v>917</v>
      </c>
    </row>
    <row r="52" spans="1:12" ht="31.8" customHeight="1" x14ac:dyDescent="0.3">
      <c r="A52" s="4" t="s">
        <v>43</v>
      </c>
      <c r="B52" s="5" t="s">
        <v>44</v>
      </c>
      <c r="C52" s="6">
        <v>0.15</v>
      </c>
      <c r="D52" s="4" t="s">
        <v>84</v>
      </c>
      <c r="E52" s="4" t="s">
        <v>80</v>
      </c>
      <c r="F52" s="5" t="s">
        <v>81</v>
      </c>
      <c r="G52" s="4" t="s">
        <v>82</v>
      </c>
      <c r="H52" s="4">
        <v>3</v>
      </c>
      <c r="I52" s="4" t="s">
        <v>916</v>
      </c>
      <c r="J52" s="7">
        <f>IF($D52="Materiāls",IFERROR(VLOOKUP($E52,'03_Materiāli'!$A:$E,5,FALSE()),0),IFERROR(VLOOKUP($E52,'02_Vienību_cenas'!$A:$H,IF($I52="Nakts",6,IF($I52="Svētku diena",7,IF($I52="Svētku nakts",8,5))),FALSE()),0))</f>
        <v>0</v>
      </c>
      <c r="K52" s="7">
        <f t="shared" si="1"/>
        <v>0</v>
      </c>
      <c r="L52" s="5"/>
    </row>
    <row r="53" spans="1:12" ht="31.8" customHeight="1" x14ac:dyDescent="0.3">
      <c r="A53" s="4" t="s">
        <v>43</v>
      </c>
      <c r="B53" s="5" t="s">
        <v>44</v>
      </c>
      <c r="C53" s="6">
        <v>0.15</v>
      </c>
      <c r="D53" s="4" t="s">
        <v>910</v>
      </c>
      <c r="E53" s="4" t="s">
        <v>761</v>
      </c>
      <c r="F53" s="5" t="s">
        <v>762</v>
      </c>
      <c r="G53" s="4" t="s">
        <v>157</v>
      </c>
      <c r="H53" s="4">
        <v>1</v>
      </c>
      <c r="I53" s="4" t="s">
        <v>907</v>
      </c>
      <c r="J53" s="7">
        <f>IF($D53="Materiāls",IFERROR(VLOOKUP($E53,'03_Materiāli'!$A:$E,5,FALSE()),0),IFERROR(VLOOKUP($E53,'02_Vienību_cenas'!$A:$H,IF($I53="Nakts",6,IF($I53="Svētku diena",7,IF($I53="Svētku nakts",8,5))),FALSE()),0))</f>
        <v>0</v>
      </c>
      <c r="K53" s="7">
        <f t="shared" si="1"/>
        <v>0</v>
      </c>
      <c r="L53" s="5"/>
    </row>
    <row r="54" spans="1:12" ht="31.8" customHeight="1" x14ac:dyDescent="0.3">
      <c r="A54" s="4" t="s">
        <v>43</v>
      </c>
      <c r="B54" s="5" t="s">
        <v>44</v>
      </c>
      <c r="C54" s="6">
        <v>0.15</v>
      </c>
      <c r="D54" s="4" t="s">
        <v>910</v>
      </c>
      <c r="E54" s="4" t="s">
        <v>368</v>
      </c>
      <c r="F54" s="5" t="s">
        <v>369</v>
      </c>
      <c r="G54" s="4" t="s">
        <v>367</v>
      </c>
      <c r="H54" s="4">
        <v>6</v>
      </c>
      <c r="I54" s="4" t="s">
        <v>907</v>
      </c>
      <c r="J54" s="7">
        <f>IF($D54="Materiāls",IFERROR(VLOOKUP($E54,'03_Materiāli'!$A:$E,5,FALSE()),0),IFERROR(VLOOKUP($E54,'02_Vienību_cenas'!$A:$H,IF($I54="Nakts",6,IF($I54="Svētku diena",7,IF($I54="Svētku nakts",8,5))),FALSE()),0))</f>
        <v>0</v>
      </c>
      <c r="K54" s="7">
        <f t="shared" si="1"/>
        <v>0</v>
      </c>
      <c r="L54" s="5"/>
    </row>
    <row r="55" spans="1:12" ht="30.6" customHeight="1" x14ac:dyDescent="0.3">
      <c r="A55" s="4" t="s">
        <v>45</v>
      </c>
      <c r="B55" s="5" t="s">
        <v>46</v>
      </c>
      <c r="C55" s="6">
        <v>0.1</v>
      </c>
      <c r="D55" s="4" t="s">
        <v>84</v>
      </c>
      <c r="E55" s="4" t="s">
        <v>71</v>
      </c>
      <c r="F55" s="5" t="s">
        <v>72</v>
      </c>
      <c r="G55" s="4" t="s">
        <v>63</v>
      </c>
      <c r="H55" s="4">
        <v>1</v>
      </c>
      <c r="I55" s="4" t="s">
        <v>907</v>
      </c>
      <c r="J55" s="7">
        <f>IF($D55="Materiāls",IFERROR(VLOOKUP($E55,'03_Materiāli'!$A:$E,5,FALSE()),0),IFERROR(VLOOKUP($E55,'02_Vienību_cenas'!$A:$H,IF($I55="Nakts",6,IF($I55="Svētku diena",7,IF($I55="Svētku nakts",8,5))),FALSE()),0))</f>
        <v>0</v>
      </c>
      <c r="K55" s="7">
        <f t="shared" si="1"/>
        <v>0</v>
      </c>
      <c r="L55" s="5"/>
    </row>
    <row r="56" spans="1:12" ht="30.6" customHeight="1" x14ac:dyDescent="0.3">
      <c r="A56" s="4" t="s">
        <v>45</v>
      </c>
      <c r="B56" s="5" t="s">
        <v>46</v>
      </c>
      <c r="C56" s="6">
        <v>0.1</v>
      </c>
      <c r="D56" s="4" t="s">
        <v>84</v>
      </c>
      <c r="E56" s="4" t="s">
        <v>109</v>
      </c>
      <c r="F56" s="5" t="s">
        <v>111</v>
      </c>
      <c r="G56" s="4" t="s">
        <v>112</v>
      </c>
      <c r="H56" s="4">
        <v>15</v>
      </c>
      <c r="I56" s="4" t="s">
        <v>907</v>
      </c>
      <c r="J56" s="7">
        <f>IF($D56="Materiāls",IFERROR(VLOOKUP($E56,'03_Materiāli'!$A:$E,5,FALSE()),0),IFERROR(VLOOKUP($E56,'02_Vienību_cenas'!$A:$H,IF($I56="Nakts",6,IF($I56="Svētku diena",7,IF($I56="Svētku nakts",8,5))),FALSE()),0))</f>
        <v>0</v>
      </c>
      <c r="K56" s="7">
        <f t="shared" si="1"/>
        <v>0</v>
      </c>
      <c r="L56" s="5"/>
    </row>
    <row r="57" spans="1:12" ht="30.6" customHeight="1" x14ac:dyDescent="0.3">
      <c r="A57" s="4" t="s">
        <v>45</v>
      </c>
      <c r="B57" s="5" t="s">
        <v>46</v>
      </c>
      <c r="C57" s="6">
        <v>0.1</v>
      </c>
      <c r="D57" s="4" t="s">
        <v>84</v>
      </c>
      <c r="E57" s="4" t="s">
        <v>113</v>
      </c>
      <c r="F57" s="5" t="s">
        <v>114</v>
      </c>
      <c r="G57" s="4" t="s">
        <v>82</v>
      </c>
      <c r="H57" s="4">
        <v>6</v>
      </c>
      <c r="I57" s="4" t="s">
        <v>907</v>
      </c>
      <c r="J57" s="7">
        <f>IF($D57="Materiāls",IFERROR(VLOOKUP($E57,'03_Materiāli'!$A:$E,5,FALSE()),0),IFERROR(VLOOKUP($E57,'02_Vienību_cenas'!$A:$H,IF($I57="Nakts",6,IF($I57="Svētku diena",7,IF($I57="Svētku nakts",8,5))),FALSE()),0))</f>
        <v>0</v>
      </c>
      <c r="K57" s="7">
        <f t="shared" si="1"/>
        <v>0</v>
      </c>
      <c r="L57" s="5"/>
    </row>
    <row r="58" spans="1:12" ht="30.6" customHeight="1" x14ac:dyDescent="0.3">
      <c r="A58" s="4" t="s">
        <v>45</v>
      </c>
      <c r="B58" s="5" t="s">
        <v>46</v>
      </c>
      <c r="C58" s="6">
        <v>0.1</v>
      </c>
      <c r="D58" s="4" t="s">
        <v>84</v>
      </c>
      <c r="E58" s="4" t="s">
        <v>92</v>
      </c>
      <c r="F58" s="5" t="s">
        <v>93</v>
      </c>
      <c r="G58" s="4" t="s">
        <v>82</v>
      </c>
      <c r="H58" s="4">
        <v>4</v>
      </c>
      <c r="I58" s="4" t="s">
        <v>907</v>
      </c>
      <c r="J58" s="7">
        <f>IF($D58="Materiāls",IFERROR(VLOOKUP($E58,'03_Materiāli'!$A:$E,5,FALSE()),0),IFERROR(VLOOKUP($E58,'02_Vienību_cenas'!$A:$H,IF($I58="Nakts",6,IF($I58="Svētku diena",7,IF($I58="Svētku nakts",8,5))),FALSE()),0))</f>
        <v>0</v>
      </c>
      <c r="K58" s="7">
        <f t="shared" si="1"/>
        <v>0</v>
      </c>
      <c r="L58" s="5"/>
    </row>
    <row r="59" spans="1:12" ht="30.6" customHeight="1" x14ac:dyDescent="0.3">
      <c r="A59" s="4" t="s">
        <v>45</v>
      </c>
      <c r="B59" s="5" t="s">
        <v>46</v>
      </c>
      <c r="C59" s="6">
        <v>0.1</v>
      </c>
      <c r="D59" s="4" t="s">
        <v>84</v>
      </c>
      <c r="E59" s="4" t="s">
        <v>94</v>
      </c>
      <c r="F59" s="5" t="s">
        <v>95</v>
      </c>
      <c r="G59" s="4" t="s">
        <v>82</v>
      </c>
      <c r="H59" s="4">
        <v>4</v>
      </c>
      <c r="I59" s="4" t="s">
        <v>907</v>
      </c>
      <c r="J59" s="7">
        <f>IF($D59="Materiāls",IFERROR(VLOOKUP($E59,'03_Materiāli'!$A:$E,5,FALSE()),0),IFERROR(VLOOKUP($E59,'02_Vienību_cenas'!$A:$H,IF($I59="Nakts",6,IF($I59="Svētku diena",7,IF($I59="Svētku nakts",8,5))),FALSE()),0))</f>
        <v>0</v>
      </c>
      <c r="K59" s="7">
        <f t="shared" si="1"/>
        <v>0</v>
      </c>
      <c r="L59" s="5"/>
    </row>
    <row r="60" spans="1:12" ht="30.6" customHeight="1" x14ac:dyDescent="0.3">
      <c r="A60" s="4" t="s">
        <v>45</v>
      </c>
      <c r="B60" s="5" t="s">
        <v>46</v>
      </c>
      <c r="C60" s="6">
        <v>0.1</v>
      </c>
      <c r="D60" s="4" t="s">
        <v>84</v>
      </c>
      <c r="E60" s="4" t="s">
        <v>74</v>
      </c>
      <c r="F60" s="5" t="s">
        <v>76</v>
      </c>
      <c r="G60" s="4" t="s">
        <v>77</v>
      </c>
      <c r="H60" s="4">
        <v>24</v>
      </c>
      <c r="I60" s="4" t="s">
        <v>907</v>
      </c>
      <c r="J60" s="7">
        <f>IF($D60="Materiāls",IFERROR(VLOOKUP($E60,'03_Materiāli'!$A:$E,5,FALSE()),0),IFERROR(VLOOKUP($E60,'02_Vienību_cenas'!$A:$H,IF($I60="Nakts",6,IF($I60="Svētku diena",7,IF($I60="Svētku nakts",8,5))),FALSE()),0))</f>
        <v>0</v>
      </c>
      <c r="K60" s="7">
        <f t="shared" si="1"/>
        <v>0</v>
      </c>
      <c r="L60" s="5" t="s">
        <v>918</v>
      </c>
    </row>
    <row r="61" spans="1:12" ht="30.6" customHeight="1" x14ac:dyDescent="0.3">
      <c r="A61" s="4" t="s">
        <v>45</v>
      </c>
      <c r="B61" s="5" t="s">
        <v>46</v>
      </c>
      <c r="C61" s="6">
        <v>0.1</v>
      </c>
      <c r="D61" s="4" t="s">
        <v>84</v>
      </c>
      <c r="E61" s="4" t="s">
        <v>117</v>
      </c>
      <c r="F61" s="5" t="s">
        <v>118</v>
      </c>
      <c r="G61" s="4" t="s">
        <v>119</v>
      </c>
      <c r="H61" s="4">
        <v>20</v>
      </c>
      <c r="I61" s="4" t="s">
        <v>907</v>
      </c>
      <c r="J61" s="7">
        <f>IF($D61="Materiāls",IFERROR(VLOOKUP($E61,'03_Materiāli'!$A:$E,5,FALSE()),0),IFERROR(VLOOKUP($E61,'02_Vienību_cenas'!$A:$H,IF($I61="Nakts",6,IF($I61="Svētku diena",7,IF($I61="Svētku nakts",8,5))),FALSE()),0))</f>
        <v>0</v>
      </c>
      <c r="K61" s="7">
        <f t="shared" si="1"/>
        <v>0</v>
      </c>
      <c r="L61" s="5" t="s">
        <v>919</v>
      </c>
    </row>
    <row r="62" spans="1:12" ht="30.6" customHeight="1" x14ac:dyDescent="0.3">
      <c r="A62" s="4" t="s">
        <v>45</v>
      </c>
      <c r="B62" s="5" t="s">
        <v>46</v>
      </c>
      <c r="C62" s="6">
        <v>0.1</v>
      </c>
      <c r="D62" s="4" t="s">
        <v>910</v>
      </c>
      <c r="E62" s="4" t="s">
        <v>365</v>
      </c>
      <c r="F62" s="5" t="s">
        <v>366</v>
      </c>
      <c r="G62" s="4" t="s">
        <v>367</v>
      </c>
      <c r="H62" s="4">
        <v>6</v>
      </c>
      <c r="I62" s="4" t="s">
        <v>907</v>
      </c>
      <c r="J62" s="7">
        <f>IF($D62="Materiāls",IFERROR(VLOOKUP($E62,'03_Materiāli'!$A:$E,5,FALSE()),0),IFERROR(VLOOKUP($E62,'02_Vienību_cenas'!$A:$H,IF($I62="Nakts",6,IF($I62="Svētku diena",7,IF($I62="Svētku nakts",8,5))),FALSE()),0))</f>
        <v>0</v>
      </c>
      <c r="K62" s="7">
        <f t="shared" si="1"/>
        <v>0</v>
      </c>
      <c r="L62" s="5"/>
    </row>
    <row r="63" spans="1:12" ht="30.6" customHeight="1" x14ac:dyDescent="0.3">
      <c r="A63" s="4" t="s">
        <v>45</v>
      </c>
      <c r="B63" s="5" t="s">
        <v>46</v>
      </c>
      <c r="C63" s="6">
        <v>0.1</v>
      </c>
      <c r="D63" s="4" t="s">
        <v>910</v>
      </c>
      <c r="E63" s="4" t="s">
        <v>368</v>
      </c>
      <c r="F63" s="5" t="s">
        <v>369</v>
      </c>
      <c r="G63" s="4" t="s">
        <v>367</v>
      </c>
      <c r="H63" s="4">
        <v>4</v>
      </c>
      <c r="I63" s="4" t="s">
        <v>907</v>
      </c>
      <c r="J63" s="7">
        <f>IF($D63="Materiāls",IFERROR(VLOOKUP($E63,'03_Materiāli'!$A:$E,5,FALSE()),0),IFERROR(VLOOKUP($E63,'02_Vienību_cenas'!$A:$H,IF($I63="Nakts",6,IF($I63="Svētku diena",7,IF($I63="Svētku nakts",8,5))),FALSE()),0))</f>
        <v>0</v>
      </c>
      <c r="K63" s="7">
        <f t="shared" si="1"/>
        <v>0</v>
      </c>
      <c r="L63" s="5"/>
    </row>
  </sheetData>
  <pageMargins left="0.7" right="0.7" top="0.75" bottom="0.75" header="0.3" footer="0.3"/>
  <pageSetup paperSize="9" scale="4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9"/>
  <sheetViews>
    <sheetView workbookViewId="0">
      <selection activeCell="B16" sqref="B16"/>
    </sheetView>
  </sheetViews>
  <sheetFormatPr defaultColWidth="8.6640625" defaultRowHeight="14.4" x14ac:dyDescent="0.3"/>
  <cols>
    <col min="1" max="1" width="6" customWidth="1"/>
    <col min="2" max="2" width="52" customWidth="1"/>
    <col min="3" max="3" width="50" customWidth="1"/>
    <col min="4" max="4" width="26" customWidth="1"/>
    <col min="5" max="5" width="34" customWidth="1"/>
  </cols>
  <sheetData>
    <row r="1" spans="1:5" ht="23.25" customHeight="1" x14ac:dyDescent="0.3">
      <c r="A1" s="3" t="s">
        <v>920</v>
      </c>
      <c r="B1" s="3" t="s">
        <v>969</v>
      </c>
      <c r="C1" s="3" t="s">
        <v>970</v>
      </c>
      <c r="D1" s="3" t="s">
        <v>971</v>
      </c>
      <c r="E1" s="3" t="s">
        <v>32</v>
      </c>
    </row>
    <row r="2" spans="1:5" ht="25.2" customHeight="1" x14ac:dyDescent="0.3">
      <c r="A2" s="5" t="s">
        <v>921</v>
      </c>
      <c r="B2" s="5" t="s">
        <v>922</v>
      </c>
      <c r="C2" s="5" t="s">
        <v>923</v>
      </c>
      <c r="D2" s="15"/>
      <c r="E2" s="16"/>
    </row>
    <row r="3" spans="1:5" ht="25.2" customHeight="1" x14ac:dyDescent="0.3">
      <c r="A3" s="5" t="s">
        <v>924</v>
      </c>
      <c r="B3" s="5" t="s">
        <v>925</v>
      </c>
      <c r="C3" s="5" t="s">
        <v>926</v>
      </c>
      <c r="D3" s="15"/>
      <c r="E3" s="16"/>
    </row>
    <row r="4" spans="1:5" ht="25.2" customHeight="1" x14ac:dyDescent="0.3">
      <c r="A4" s="5" t="s">
        <v>927</v>
      </c>
      <c r="B4" s="5" t="s">
        <v>972</v>
      </c>
      <c r="C4" s="5" t="s">
        <v>928</v>
      </c>
      <c r="D4" s="15"/>
      <c r="E4" s="16"/>
    </row>
    <row r="5" spans="1:5" ht="25.2" customHeight="1" x14ac:dyDescent="0.3">
      <c r="A5" s="5" t="s">
        <v>929</v>
      </c>
      <c r="B5" s="5" t="s">
        <v>930</v>
      </c>
      <c r="C5" s="5" t="s">
        <v>973</v>
      </c>
      <c r="D5" s="15"/>
      <c r="E5" s="16"/>
    </row>
    <row r="6" spans="1:5" ht="25.2" customHeight="1" x14ac:dyDescent="0.3">
      <c r="A6" s="5" t="s">
        <v>931</v>
      </c>
      <c r="B6" s="5" t="s">
        <v>974</v>
      </c>
      <c r="C6" s="5" t="s">
        <v>932</v>
      </c>
      <c r="D6" s="15"/>
      <c r="E6" s="16" t="s">
        <v>975</v>
      </c>
    </row>
    <row r="7" spans="1:5" ht="25.2" customHeight="1" x14ac:dyDescent="0.3">
      <c r="A7" s="5" t="s">
        <v>933</v>
      </c>
      <c r="B7" s="5" t="s">
        <v>976</v>
      </c>
      <c r="C7" s="5" t="s">
        <v>934</v>
      </c>
      <c r="D7" s="15"/>
      <c r="E7" s="16" t="s">
        <v>975</v>
      </c>
    </row>
    <row r="8" spans="1:5" ht="25.2" customHeight="1" x14ac:dyDescent="0.3">
      <c r="A8" s="5" t="s">
        <v>935</v>
      </c>
      <c r="B8" s="5" t="s">
        <v>936</v>
      </c>
      <c r="C8" s="5" t="s">
        <v>937</v>
      </c>
      <c r="D8" s="15"/>
      <c r="E8" s="16"/>
    </row>
    <row r="9" spans="1:5" ht="25.2" customHeight="1" x14ac:dyDescent="0.3">
      <c r="A9" s="5" t="s">
        <v>938</v>
      </c>
      <c r="B9" s="5" t="s">
        <v>939</v>
      </c>
      <c r="C9" s="5" t="s">
        <v>940</v>
      </c>
      <c r="D9" s="15"/>
      <c r="E9" s="16" t="s">
        <v>977</v>
      </c>
    </row>
  </sheetData>
  <pageMargins left="0.7" right="0.7" top="0.75" bottom="0.75" header="0.3" footer="0.3"/>
  <pageSetup paperSize="9" scale="7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D10"/>
  <sheetViews>
    <sheetView workbookViewId="0">
      <selection activeCell="D36" sqref="D36"/>
    </sheetView>
  </sheetViews>
  <sheetFormatPr defaultColWidth="8.6640625" defaultRowHeight="14.4" x14ac:dyDescent="0.3"/>
  <cols>
    <col min="1" max="1" width="58" customWidth="1"/>
    <col min="2" max="2" width="46" customWidth="1"/>
    <col min="3" max="3" width="12" customWidth="1"/>
    <col min="4" max="4" width="16" customWidth="1"/>
  </cols>
  <sheetData>
    <row r="1" spans="1:4" ht="15" customHeight="1" x14ac:dyDescent="0.3">
      <c r="A1" s="1" t="s">
        <v>941</v>
      </c>
    </row>
    <row r="2" spans="1:4" ht="15" customHeight="1" x14ac:dyDescent="0.3">
      <c r="A2" s="3" t="s">
        <v>942</v>
      </c>
      <c r="B2" s="3" t="s">
        <v>943</v>
      </c>
      <c r="C2" s="3" t="s">
        <v>944</v>
      </c>
      <c r="D2" s="3" t="s">
        <v>945</v>
      </c>
    </row>
    <row r="3" spans="1:4" ht="15" customHeight="1" x14ac:dyDescent="0.3">
      <c r="A3" s="5" t="s">
        <v>946</v>
      </c>
      <c r="B3" s="5" t="s">
        <v>947</v>
      </c>
      <c r="C3" s="17">
        <f>SUM('01_Finanšu_piedāvājums'!D8:D13)</f>
        <v>1</v>
      </c>
      <c r="D3" s="13" t="str">
        <f>IF(ABS(C3-1)&lt;0.0001,"OK","Kļūda")</f>
        <v>OK</v>
      </c>
    </row>
    <row r="4" spans="1:4" ht="15" customHeight="1" x14ac:dyDescent="0.3">
      <c r="A4" s="5" t="s">
        <v>948</v>
      </c>
      <c r="B4" s="5" t="s">
        <v>949</v>
      </c>
      <c r="C4" s="13">
        <f>COUNTBLANK('02_Vienību_cenas'!E2:H37)</f>
        <v>144</v>
      </c>
      <c r="D4" s="13" t="str">
        <f>IF(C4=0,"OK","Trūkst cenu")</f>
        <v>Trūkst cenu</v>
      </c>
    </row>
    <row r="5" spans="1:4" ht="30.6" customHeight="1" x14ac:dyDescent="0.3">
      <c r="A5" s="5" t="s">
        <v>950</v>
      </c>
      <c r="B5" s="5" t="s">
        <v>951</v>
      </c>
      <c r="C5" s="13">
        <f>COUNTIF('02_Vienību_cenas'!J2:J37,"Pārbaudīt")</f>
        <v>0</v>
      </c>
      <c r="D5" s="13" t="str">
        <f>IF(C5=0,"OK","Pārsniegti griesti")</f>
        <v>OK</v>
      </c>
    </row>
    <row r="6" spans="1:4" ht="15" customHeight="1" x14ac:dyDescent="0.3">
      <c r="A6" s="5" t="s">
        <v>952</v>
      </c>
      <c r="B6" s="5" t="s">
        <v>978</v>
      </c>
      <c r="C6" s="13">
        <f>SUM('03_Materiāli'!H2:H369)</f>
        <v>63</v>
      </c>
      <c r="D6" s="13" t="str">
        <f>IF(C6=0,"OK","Trūkst cenu")</f>
        <v>Trūkst cenu</v>
      </c>
    </row>
    <row r="7" spans="1:4" ht="15" customHeight="1" x14ac:dyDescent="0.3">
      <c r="A7" s="5" t="s">
        <v>979</v>
      </c>
      <c r="B7" s="5" t="s">
        <v>980</v>
      </c>
      <c r="C7" s="13">
        <f>COUNTBLANK('05_Termini_raditaji'!D2:D9)</f>
        <v>8</v>
      </c>
      <c r="D7" s="13" t="str">
        <f>IF(C7=0,"OK","Trūkst termiņu")</f>
        <v>Trūkst termiņu</v>
      </c>
    </row>
    <row r="8" spans="1:4" ht="15" customHeight="1" x14ac:dyDescent="0.3">
      <c r="A8" s="5" t="s">
        <v>953</v>
      </c>
      <c r="B8" s="5" t="s">
        <v>954</v>
      </c>
      <c r="C8" s="18">
        <f>'01_Finanšu_piedāvājums'!E16</f>
        <v>0</v>
      </c>
      <c r="D8" s="13" t="str">
        <f>IF(C8&gt;0,"OK","Nav cenas")</f>
        <v>Nav cenas</v>
      </c>
    </row>
    <row r="9" spans="1:4" ht="15" customHeight="1" x14ac:dyDescent="0.3">
      <c r="A9" s="5" t="s">
        <v>955</v>
      </c>
      <c r="B9" s="5" t="s">
        <v>956</v>
      </c>
      <c r="C9" s="13">
        <f>COUNTBLANK('01_Finanšu_piedāvājums'!C3:C6)</f>
        <v>4</v>
      </c>
      <c r="D9" s="13" t="str">
        <f>IF(C9=0,"OK","Trūkst rekvizītu")</f>
        <v>Trūkst rekvizītu</v>
      </c>
    </row>
    <row r="10" spans="1:4" ht="15" customHeight="1" x14ac:dyDescent="0.3">
      <c r="A10" s="2" t="s">
        <v>957</v>
      </c>
      <c r="D10" s="19" t="str">
        <f>IF(COUNTIF(D3:D9,"OK")=7,"OK","Pārbaudīt")</f>
        <v>Pārbaudīt</v>
      </c>
    </row>
  </sheetData>
  <pageMargins left="0.7" right="0.7" top="0.75" bottom="0.75" header="0.3" footer="0.3"/>
  <pageSetup paperSize="9" scale="9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19"/>
  <sheetViews>
    <sheetView tabSelected="1" workbookViewId="0"/>
  </sheetViews>
  <sheetFormatPr defaultColWidth="8.6640625" defaultRowHeight="14.4" x14ac:dyDescent="0.3"/>
  <cols>
    <col min="1" max="1" width="30" customWidth="1"/>
  </cols>
  <sheetData>
    <row r="1" spans="1:1" ht="15" customHeight="1" x14ac:dyDescent="0.3">
      <c r="A1" s="2" t="s">
        <v>28</v>
      </c>
    </row>
    <row r="2" spans="1:1" ht="15" customHeight="1" x14ac:dyDescent="0.3">
      <c r="A2" t="s">
        <v>35</v>
      </c>
    </row>
    <row r="3" spans="1:1" ht="15" customHeight="1" x14ac:dyDescent="0.3">
      <c r="A3" t="s">
        <v>40</v>
      </c>
    </row>
    <row r="4" spans="1:1" ht="15" customHeight="1" x14ac:dyDescent="0.3">
      <c r="A4" t="s">
        <v>47</v>
      </c>
    </row>
    <row r="5" spans="1:1" ht="15" customHeight="1" x14ac:dyDescent="0.3">
      <c r="A5" t="s">
        <v>958</v>
      </c>
    </row>
    <row r="7" spans="1:1" ht="15" customHeight="1" x14ac:dyDescent="0.3">
      <c r="A7" s="2" t="s">
        <v>905</v>
      </c>
    </row>
    <row r="8" spans="1:1" ht="15" customHeight="1" x14ac:dyDescent="0.3">
      <c r="A8" t="s">
        <v>907</v>
      </c>
    </row>
    <row r="9" spans="1:1" ht="15" customHeight="1" x14ac:dyDescent="0.3">
      <c r="A9" t="s">
        <v>916</v>
      </c>
    </row>
    <row r="10" spans="1:1" ht="15" customHeight="1" x14ac:dyDescent="0.3">
      <c r="A10" t="s">
        <v>959</v>
      </c>
    </row>
    <row r="11" spans="1:1" ht="15" customHeight="1" x14ac:dyDescent="0.3">
      <c r="A11" t="s">
        <v>960</v>
      </c>
    </row>
    <row r="13" spans="1:1" ht="15" customHeight="1" x14ac:dyDescent="0.3">
      <c r="A13" s="2" t="s">
        <v>961</v>
      </c>
    </row>
    <row r="14" spans="1:1" ht="15" customHeight="1" x14ac:dyDescent="0.3">
      <c r="A14" t="s">
        <v>962</v>
      </c>
    </row>
    <row r="15" spans="1:1" ht="15" customHeight="1" x14ac:dyDescent="0.3">
      <c r="A15" t="s">
        <v>963</v>
      </c>
    </row>
    <row r="17" spans="1:1" ht="15" customHeight="1" x14ac:dyDescent="0.3">
      <c r="A17" s="2" t="s">
        <v>153</v>
      </c>
    </row>
    <row r="18" spans="1:1" ht="15" customHeight="1" x14ac:dyDescent="0.3">
      <c r="A18" t="s">
        <v>219</v>
      </c>
    </row>
    <row r="19" spans="1:1" ht="15" customHeight="1" x14ac:dyDescent="0.3">
      <c r="A19" t="s">
        <v>158</v>
      </c>
    </row>
  </sheetData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00_Instrukcija</vt:lpstr>
      <vt:lpstr>01_Finanšu_piedāvājums</vt:lpstr>
      <vt:lpstr>02_Vienību_cenas</vt:lpstr>
      <vt:lpstr>03_Materiāli</vt:lpstr>
      <vt:lpstr>04_Scenāriju_grozs</vt:lpstr>
      <vt:lpstr>05_Termini_raditaji</vt:lpstr>
      <vt:lpstr>06_Pārbaude</vt:lpstr>
      <vt:lpstr>99_Klasifikatori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Anda Zaķe</dc:creator>
  <cp:lastModifiedBy>Anda Zaķe</cp:lastModifiedBy>
  <cp:lastPrinted>2026-07-22T07:25:58Z</cp:lastPrinted>
  <dcterms:created xsi:type="dcterms:W3CDTF">2026-07-21T20:04:53Z</dcterms:created>
  <dcterms:modified xsi:type="dcterms:W3CDTF">2026-07-24T06:13:20Z</dcterms:modified>
</cp:coreProperties>
</file>