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cesisgov-my.sharepoint.com/personal/indra_alsina_cesunovads_lv/Documents/Dokumenti/CENTRALA ADMINISTRACIJA/8_panta/CNP_2026_84 Koka konstrukciju atjaunosana Kakukrogs/"/>
    </mc:Choice>
  </mc:AlternateContent>
  <xr:revisionPtr revIDLastSave="39" documentId="8_{FB9828DD-5E58-43FB-B679-D0F8D8582334}" xr6:coauthVersionLast="47" xr6:coauthVersionMax="47" xr10:uidLastSave="{A9121BBC-5A9A-45E2-8409-CF70C59D5E6B}"/>
  <bookViews>
    <workbookView xWindow="-110" yWindow="-110" windowWidth="19420" windowHeight="10300" tabRatio="970" activeTab="2" xr2:uid="{00000000-000D-0000-FFFF-FFFF00000000}"/>
  </bookViews>
  <sheets>
    <sheet name="Būvn. Koptāme" sheetId="20" r:id="rId1"/>
    <sheet name="Kopsavilkums" sheetId="18" r:id="rId2"/>
    <sheet name="LT1 bk" sheetId="30" r:id="rId3"/>
    <sheet name="LT4 uats" sheetId="96" state="hidden" r:id="rId4"/>
  </sheets>
  <definedNames>
    <definedName name="_xlnm.Print_Area" localSheetId="0">'Būvn. Koptāme'!$A$1:$F$33</definedName>
    <definedName name="_xlnm.Print_Area" localSheetId="1">Kopsavilkums!$A$2:$H$33</definedName>
    <definedName name="_xlnm.Print_Area" localSheetId="2">'LT1 bk'!$A$1:$P$52</definedName>
    <definedName name="_xlnm.Print_Area" localSheetId="3">'LT4 uats'!$A$1:$P$53</definedName>
    <definedName name="_xlnm.Print_Titles" localSheetId="2">'LT1 bk'!$15:$16</definedName>
    <definedName name="_xlnm.Print_Titles" localSheetId="3">'LT4 uats'!$15:$16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30" l="1"/>
  <c r="H20" i="30"/>
  <c r="H21" i="30"/>
  <c r="H22" i="30"/>
  <c r="H23" i="30"/>
  <c r="H24" i="30"/>
  <c r="H25" i="30"/>
  <c r="F13" i="30"/>
  <c r="C49" i="30"/>
  <c r="K19" i="30" l="1"/>
  <c r="L19" i="30"/>
  <c r="N19" i="30"/>
  <c r="O19" i="30"/>
  <c r="K20" i="30"/>
  <c r="L20" i="30"/>
  <c r="N20" i="30"/>
  <c r="O20" i="30"/>
  <c r="M21" i="30"/>
  <c r="L21" i="30"/>
  <c r="N21" i="30"/>
  <c r="O21" i="30"/>
  <c r="M22" i="30"/>
  <c r="L22" i="30"/>
  <c r="N22" i="30"/>
  <c r="O22" i="30"/>
  <c r="K23" i="30"/>
  <c r="L23" i="30"/>
  <c r="N23" i="30"/>
  <c r="O23" i="30"/>
  <c r="K24" i="30"/>
  <c r="L24" i="30"/>
  <c r="N24" i="30"/>
  <c r="O24" i="30"/>
  <c r="M25" i="30"/>
  <c r="L25" i="30"/>
  <c r="N25" i="30"/>
  <c r="O25" i="30"/>
  <c r="H26" i="30"/>
  <c r="M26" i="30" s="1"/>
  <c r="L26" i="30"/>
  <c r="N26" i="30"/>
  <c r="O26" i="30"/>
  <c r="H27" i="30"/>
  <c r="K27" i="30" s="1"/>
  <c r="L27" i="30"/>
  <c r="N27" i="30"/>
  <c r="O27" i="30"/>
  <c r="H28" i="30"/>
  <c r="K28" i="30" s="1"/>
  <c r="L28" i="30"/>
  <c r="N28" i="30"/>
  <c r="O28" i="30"/>
  <c r="H29" i="30"/>
  <c r="M29" i="30" s="1"/>
  <c r="L29" i="30"/>
  <c r="N29" i="30"/>
  <c r="O29" i="30"/>
  <c r="H30" i="30"/>
  <c r="M30" i="30" s="1"/>
  <c r="L30" i="30"/>
  <c r="N30" i="30"/>
  <c r="O30" i="30"/>
  <c r="H31" i="30"/>
  <c r="K31" i="30" s="1"/>
  <c r="L31" i="30"/>
  <c r="N31" i="30"/>
  <c r="O31" i="30"/>
  <c r="H32" i="30"/>
  <c r="K32" i="30" s="1"/>
  <c r="L32" i="30"/>
  <c r="N32" i="30"/>
  <c r="O32" i="30"/>
  <c r="H33" i="30"/>
  <c r="M33" i="30" s="1"/>
  <c r="L33" i="30"/>
  <c r="N33" i="30"/>
  <c r="O33" i="30"/>
  <c r="H34" i="30"/>
  <c r="M34" i="30" s="1"/>
  <c r="L34" i="30"/>
  <c r="N34" i="30"/>
  <c r="O34" i="30"/>
  <c r="H35" i="30"/>
  <c r="K35" i="30" s="1"/>
  <c r="L35" i="30"/>
  <c r="N35" i="30"/>
  <c r="O35" i="30"/>
  <c r="H36" i="30"/>
  <c r="K36" i="30" s="1"/>
  <c r="L36" i="30"/>
  <c r="N36" i="30"/>
  <c r="O36" i="30"/>
  <c r="H37" i="30"/>
  <c r="M37" i="30" s="1"/>
  <c r="L37" i="30"/>
  <c r="N37" i="30"/>
  <c r="O37" i="30"/>
  <c r="H38" i="30"/>
  <c r="M38" i="30" s="1"/>
  <c r="L38" i="30"/>
  <c r="N38" i="30"/>
  <c r="O38" i="30"/>
  <c r="H39" i="30"/>
  <c r="K39" i="30" s="1"/>
  <c r="L39" i="30"/>
  <c r="N39" i="30"/>
  <c r="O39" i="30"/>
  <c r="H40" i="30"/>
  <c r="K40" i="30" s="1"/>
  <c r="L40" i="30"/>
  <c r="N40" i="30"/>
  <c r="O40" i="30"/>
  <c r="O18" i="30"/>
  <c r="N18" i="30"/>
  <c r="L18" i="30"/>
  <c r="H18" i="30"/>
  <c r="M18" i="30" s="1"/>
  <c r="L19" i="96"/>
  <c r="L42" i="96" s="1"/>
  <c r="N19" i="96"/>
  <c r="N42" i="96" s="1"/>
  <c r="O19" i="96"/>
  <c r="L20" i="96"/>
  <c r="N20" i="96"/>
  <c r="O20" i="96"/>
  <c r="L21" i="96"/>
  <c r="N21" i="96"/>
  <c r="O21" i="96"/>
  <c r="L22" i="96"/>
  <c r="N22" i="96"/>
  <c r="O22" i="96"/>
  <c r="P22" i="96" s="1"/>
  <c r="L23" i="96"/>
  <c r="N23" i="96"/>
  <c r="O23" i="96"/>
  <c r="L24" i="96"/>
  <c r="N24" i="96"/>
  <c r="O24" i="96"/>
  <c r="P24" i="96" s="1"/>
  <c r="L25" i="96"/>
  <c r="N25" i="96"/>
  <c r="P25" i="96" s="1"/>
  <c r="O25" i="96"/>
  <c r="L26" i="96"/>
  <c r="N26" i="96"/>
  <c r="O26" i="96"/>
  <c r="L27" i="96"/>
  <c r="N27" i="96"/>
  <c r="O27" i="96"/>
  <c r="L28" i="96"/>
  <c r="N28" i="96"/>
  <c r="O28" i="96"/>
  <c r="L29" i="96"/>
  <c r="N29" i="96"/>
  <c r="O29" i="96"/>
  <c r="L30" i="96"/>
  <c r="N30" i="96"/>
  <c r="O30" i="96"/>
  <c r="P30" i="96" s="1"/>
  <c r="L31" i="96"/>
  <c r="N31" i="96"/>
  <c r="O31" i="96"/>
  <c r="L32" i="96"/>
  <c r="N32" i="96"/>
  <c r="O32" i="96"/>
  <c r="P32" i="96" s="1"/>
  <c r="L33" i="96"/>
  <c r="N33" i="96"/>
  <c r="O33" i="96"/>
  <c r="P33" i="96" s="1"/>
  <c r="L34" i="96"/>
  <c r="N34" i="96"/>
  <c r="O34" i="96"/>
  <c r="P34" i="96" s="1"/>
  <c r="L35" i="96"/>
  <c r="N35" i="96"/>
  <c r="O35" i="96"/>
  <c r="P35" i="96" s="1"/>
  <c r="L36" i="96"/>
  <c r="N36" i="96"/>
  <c r="O36" i="96"/>
  <c r="L37" i="96"/>
  <c r="N37" i="96"/>
  <c r="O37" i="96"/>
  <c r="L38" i="96"/>
  <c r="N38" i="96"/>
  <c r="O38" i="96"/>
  <c r="P38" i="96" s="1"/>
  <c r="L39" i="96"/>
  <c r="N39" i="96"/>
  <c r="O39" i="96"/>
  <c r="P39" i="96" s="1"/>
  <c r="L40" i="96"/>
  <c r="N40" i="96"/>
  <c r="O40" i="96"/>
  <c r="P40" i="96" s="1"/>
  <c r="L41" i="96"/>
  <c r="N41" i="96"/>
  <c r="O41" i="96"/>
  <c r="H19" i="96"/>
  <c r="K19" i="96" s="1"/>
  <c r="H20" i="96"/>
  <c r="K20" i="96"/>
  <c r="H21" i="96"/>
  <c r="M21" i="96"/>
  <c r="P21" i="96" s="1"/>
  <c r="H22" i="96"/>
  <c r="M22" i="96" s="1"/>
  <c r="K22" i="96"/>
  <c r="H23" i="96"/>
  <c r="K23" i="96" s="1"/>
  <c r="M23" i="96"/>
  <c r="H24" i="96"/>
  <c r="M24" i="96" s="1"/>
  <c r="K24" i="96"/>
  <c r="H25" i="96"/>
  <c r="M25" i="96" s="1"/>
  <c r="H26" i="96"/>
  <c r="M26" i="96" s="1"/>
  <c r="P26" i="96" s="1"/>
  <c r="H27" i="96"/>
  <c r="M27" i="96" s="1"/>
  <c r="H28" i="96"/>
  <c r="M28" i="96"/>
  <c r="H29" i="96"/>
  <c r="M29" i="96"/>
  <c r="H30" i="96"/>
  <c r="K30" i="96"/>
  <c r="H31" i="96"/>
  <c r="K31" i="96" s="1"/>
  <c r="M31" i="96"/>
  <c r="P31" i="96" s="1"/>
  <c r="H32" i="96"/>
  <c r="M32" i="96"/>
  <c r="H33" i="96"/>
  <c r="M33" i="96" s="1"/>
  <c r="H34" i="96"/>
  <c r="M34" i="96" s="1"/>
  <c r="H35" i="96"/>
  <c r="K35" i="96" s="1"/>
  <c r="H36" i="96"/>
  <c r="M36" i="96"/>
  <c r="P36" i="96" s="1"/>
  <c r="H37" i="96"/>
  <c r="M37" i="96"/>
  <c r="H38" i="96"/>
  <c r="K38" i="96"/>
  <c r="H39" i="96"/>
  <c r="M39" i="96"/>
  <c r="H40" i="96"/>
  <c r="M40" i="96"/>
  <c r="H41" i="96"/>
  <c r="M41" i="96" s="1"/>
  <c r="P41" i="96" s="1"/>
  <c r="O18" i="96"/>
  <c r="P18" i="96" s="1"/>
  <c r="N18" i="96"/>
  <c r="L18" i="96"/>
  <c r="H18" i="96"/>
  <c r="K18" i="96"/>
  <c r="K37" i="96"/>
  <c r="K21" i="96"/>
  <c r="M38" i="96"/>
  <c r="P28" i="96"/>
  <c r="K34" i="96"/>
  <c r="M30" i="96"/>
  <c r="K29" i="96"/>
  <c r="K40" i="96"/>
  <c r="P37" i="96"/>
  <c r="K32" i="96"/>
  <c r="M20" i="96"/>
  <c r="P20" i="96" s="1"/>
  <c r="K36" i="96"/>
  <c r="K28" i="96"/>
  <c r="P23" i="96"/>
  <c r="P29" i="96"/>
  <c r="K39" i="96"/>
  <c r="M35" i="96"/>
  <c r="M18" i="96"/>
  <c r="C44" i="30"/>
  <c r="C45" i="96" s="1"/>
  <c r="C50" i="96"/>
  <c r="C52" i="30"/>
  <c r="C53" i="96" s="1"/>
  <c r="P27" i="96" l="1"/>
  <c r="K41" i="96"/>
  <c r="K33" i="96"/>
  <c r="K25" i="96"/>
  <c r="O42" i="96"/>
  <c r="M19" i="96"/>
  <c r="M42" i="96" s="1"/>
  <c r="K27" i="96"/>
  <c r="O41" i="30"/>
  <c r="K26" i="96"/>
  <c r="N41" i="30"/>
  <c r="F16" i="18" s="1"/>
  <c r="F17" i="18" s="1"/>
  <c r="L41" i="30"/>
  <c r="H16" i="18" s="1"/>
  <c r="H17" i="18" s="1"/>
  <c r="D12" i="18" s="1"/>
  <c r="P37" i="30"/>
  <c r="P33" i="30"/>
  <c r="P29" i="30"/>
  <c r="K37" i="30"/>
  <c r="M35" i="30"/>
  <c r="P35" i="30" s="1"/>
  <c r="K21" i="30"/>
  <c r="M19" i="30"/>
  <c r="P25" i="30"/>
  <c r="K29" i="30"/>
  <c r="M27" i="30"/>
  <c r="P27" i="30" s="1"/>
  <c r="K18" i="30"/>
  <c r="P18" i="30"/>
  <c r="P21" i="30"/>
  <c r="M39" i="30"/>
  <c r="P39" i="30" s="1"/>
  <c r="K33" i="30"/>
  <c r="M31" i="30"/>
  <c r="P31" i="30" s="1"/>
  <c r="K25" i="30"/>
  <c r="M23" i="30"/>
  <c r="P23" i="30" s="1"/>
  <c r="P38" i="30"/>
  <c r="P34" i="30"/>
  <c r="P22" i="30"/>
  <c r="P30" i="30"/>
  <c r="P26" i="30"/>
  <c r="K38" i="30"/>
  <c r="K34" i="30"/>
  <c r="K30" i="30"/>
  <c r="K26" i="30"/>
  <c r="K22" i="30"/>
  <c r="M40" i="30"/>
  <c r="P40" i="30" s="1"/>
  <c r="M36" i="30"/>
  <c r="P36" i="30" s="1"/>
  <c r="M32" i="30"/>
  <c r="P32" i="30" s="1"/>
  <c r="M28" i="30"/>
  <c r="P28" i="30" s="1"/>
  <c r="M24" i="30"/>
  <c r="P24" i="30" s="1"/>
  <c r="M20" i="30"/>
  <c r="P20" i="30" s="1"/>
  <c r="F13" i="96"/>
  <c r="C46" i="30"/>
  <c r="C47" i="96" s="1"/>
  <c r="P42" i="96" l="1"/>
  <c r="N11" i="96" s="1"/>
  <c r="P19" i="30"/>
  <c r="M41" i="30"/>
  <c r="E16" i="18" s="1"/>
  <c r="P19" i="96"/>
  <c r="E17" i="18" l="1"/>
  <c r="G16" i="18" l="1"/>
  <c r="P41" i="30"/>
  <c r="N11" i="30" s="1"/>
  <c r="G17" i="18" l="1"/>
  <c r="D16" i="18"/>
  <c r="D17" i="18" s="1"/>
  <c r="D20" i="18" l="1"/>
  <c r="D18" i="18"/>
  <c r="D21" i="18"/>
  <c r="D11" i="18" l="1"/>
  <c r="C20" i="20"/>
  <c r="C21" i="20" s="1"/>
  <c r="C23" i="20" s="1"/>
</calcChain>
</file>

<file path=xl/sharedStrings.xml><?xml version="1.0" encoding="utf-8"?>
<sst xmlns="http://schemas.openxmlformats.org/spreadsheetml/2006/main" count="293" uniqueCount="177">
  <si>
    <t>APSTIPRINU</t>
  </si>
  <si>
    <t>_____________________________________________________________</t>
  </si>
  <si>
    <t>(pasūtītāja paraksts un tā atšifrējums)</t>
  </si>
  <si>
    <t>Z.v.</t>
  </si>
  <si>
    <t>__________.gada ______.________________</t>
  </si>
  <si>
    <t xml:space="preserve">Būvniecības koptāme </t>
  </si>
  <si>
    <r>
      <t xml:space="preserve">Objekta nosaukums : </t>
    </r>
    <r>
      <rPr>
        <b/>
        <sz val="10"/>
        <rFont val="Arial"/>
        <family val="2"/>
        <charset val="186"/>
      </rPr>
      <t>Administratīvās ēkas pārseguma atjaunošana “Kaķukrogs"</t>
    </r>
  </si>
  <si>
    <r>
      <t xml:space="preserve">Būves nosaukums : </t>
    </r>
    <r>
      <rPr>
        <b/>
        <sz val="10"/>
        <rFont val="Arial"/>
        <family val="2"/>
        <charset val="186"/>
      </rPr>
      <t>Administratīvā ēka</t>
    </r>
  </si>
  <si>
    <r>
      <t xml:space="preserve">Objekta adrese : </t>
    </r>
    <r>
      <rPr>
        <b/>
        <sz val="10"/>
        <rFont val="Arial"/>
        <family val="2"/>
        <charset val="186"/>
      </rPr>
      <t>''Kaķukrogs", Vaives pag., Cēsu nov., LV-4136</t>
    </r>
  </si>
  <si>
    <r>
      <t xml:space="preserve">Pasūtījuma Nr. : </t>
    </r>
    <r>
      <rPr>
        <b/>
        <sz val="10"/>
        <rFont val="Arial"/>
        <family val="2"/>
        <charset val="186"/>
      </rPr>
      <t>2026/18</t>
    </r>
  </si>
  <si>
    <t>Nr.p.k.</t>
  </si>
  <si>
    <t>Objekta nosaukums</t>
  </si>
  <si>
    <t>Objekta izmaksas (euro)</t>
  </si>
  <si>
    <t>Administratīvās ēkas pārseguma atjaunošana “Kaķukrogs"</t>
  </si>
  <si>
    <t>kopā</t>
  </si>
  <si>
    <t>PVN (21%)</t>
  </si>
  <si>
    <t>(paraksts un tā atšifrējums,datums)</t>
  </si>
  <si>
    <t xml:space="preserve">                                                      Kopsavilkuma aprēķins </t>
  </si>
  <si>
    <t>Vispārējie būvdarbi.</t>
  </si>
  <si>
    <t>(darba veids vai konstruktīvā elementa nosaukums)</t>
  </si>
  <si>
    <t>Par kopējo summu, euro</t>
  </si>
  <si>
    <t xml:space="preserve">Kopējā darbietilpība, c/h </t>
  </si>
  <si>
    <t>Kods, tāmes Nr.</t>
  </si>
  <si>
    <t>Būvdarbu veids vai konstruktīvā elementa nosaukums</t>
  </si>
  <si>
    <t>Tāmes izmaksas (euro)</t>
  </si>
  <si>
    <t>Tai skaitā</t>
  </si>
  <si>
    <t>Darbietilpība (c/h)</t>
  </si>
  <si>
    <t>darba alga (euro)</t>
  </si>
  <si>
    <t>būvizstrādājumi (euro)</t>
  </si>
  <si>
    <t>mehānismi (euro)</t>
  </si>
  <si>
    <t>LT-1</t>
  </si>
  <si>
    <t xml:space="preserve">Vispārējie būvdarbi. </t>
  </si>
  <si>
    <t>Kopā :</t>
  </si>
  <si>
    <t>t.sk.darba aizsardzība</t>
  </si>
  <si>
    <t>Pavisam kopā:</t>
  </si>
  <si>
    <t>Lokālā tāme Nr.1</t>
  </si>
  <si>
    <t xml:space="preserve">Vispārējie būvdarbi </t>
  </si>
  <si>
    <t>(būvdarbu veids vai konstruktīvā elementa nosaukums)</t>
  </si>
  <si>
    <r>
      <t xml:space="preserve">Objekta nosaukums: </t>
    </r>
    <r>
      <rPr>
        <b/>
        <sz val="10"/>
        <rFont val="Arial"/>
        <family val="2"/>
        <charset val="186"/>
      </rPr>
      <t>Administratīvās ēkas pārseguma atjaunošana “Kaķukrogs"</t>
    </r>
  </si>
  <si>
    <r>
      <t xml:space="preserve">Būves nosaukums: </t>
    </r>
    <r>
      <rPr>
        <b/>
        <sz val="10"/>
        <rFont val="Arial"/>
        <family val="2"/>
        <charset val="186"/>
      </rPr>
      <t>Administratīvā ēka</t>
    </r>
  </si>
  <si>
    <r>
      <t xml:space="preserve">Objekta adrese: </t>
    </r>
    <r>
      <rPr>
        <b/>
        <sz val="10"/>
        <rFont val="Arial"/>
        <family val="2"/>
        <charset val="186"/>
      </rPr>
      <t>''Kaķukrogs", Vaives pag., Cēsu nov., LV-4136</t>
    </r>
  </si>
  <si>
    <r>
      <t xml:space="preserve">Pasūtījuma Nr.: </t>
    </r>
    <r>
      <rPr>
        <b/>
        <sz val="10"/>
        <rFont val="Arial"/>
        <family val="2"/>
        <charset val="186"/>
      </rPr>
      <t>2026/18</t>
    </r>
  </si>
  <si>
    <t>Tāmes izmaksas:</t>
  </si>
  <si>
    <t>Eur</t>
  </si>
  <si>
    <t>Kods</t>
  </si>
  <si>
    <t>Būvdarbu nosaukums</t>
  </si>
  <si>
    <t>Mērvienība</t>
  </si>
  <si>
    <t>Daudzums</t>
  </si>
  <si>
    <t>Vienības izmaksas</t>
  </si>
  <si>
    <t>Kopā uz visu apjomu</t>
  </si>
  <si>
    <t>Laika norma (c/h)</t>
  </si>
  <si>
    <t>darba samaksas likme* (euro/h)</t>
  </si>
  <si>
    <t xml:space="preserve">darba alga </t>
  </si>
  <si>
    <t>būvizstrādājumi</t>
  </si>
  <si>
    <t>mehānismi</t>
  </si>
  <si>
    <t>darbietilpība (c/h)</t>
  </si>
  <si>
    <t>summa</t>
  </si>
  <si>
    <t>Demontāžas darbi</t>
  </si>
  <si>
    <t>1.-1</t>
  </si>
  <si>
    <t>Līgumc.</t>
  </si>
  <si>
    <t>Esošās koka laipas demontāža bēniņos pārseguma atjaunošanas zonā</t>
  </si>
  <si>
    <r>
      <t>m</t>
    </r>
    <r>
      <rPr>
        <vertAlign val="superscript"/>
        <sz val="10"/>
        <rFont val="Arial"/>
        <family val="2"/>
      </rPr>
      <t>2</t>
    </r>
  </si>
  <si>
    <t>1.-2</t>
  </si>
  <si>
    <t>Esošās pretvēja izolācijas, membrānas demontāža</t>
  </si>
  <si>
    <t>1.-3</t>
  </si>
  <si>
    <t>Esošās siltumizolācijas - minerālvates demontāža un novietošana, uzglabāšana, lai daļu (75%) ieklātu atpakaļ</t>
  </si>
  <si>
    <t>1.-4</t>
  </si>
  <si>
    <t>Demontētie melnie griesti "trīnītī", pirms siju blankošanas</t>
  </si>
  <si>
    <t>1.-5</t>
  </si>
  <si>
    <t>Demontētie esošie apdares dēļi lielo pārseguma siju sānos, pirms siju blankošanas</t>
  </si>
  <si>
    <t>1.-6</t>
  </si>
  <si>
    <t>Demontētie piekārtie elementi pie griestiem, būvdarbu zonā pie atjaunojamām sijām</t>
  </si>
  <si>
    <t>gb.</t>
  </si>
  <si>
    <t>1.-7</t>
  </si>
  <si>
    <t xml:space="preserve">Būvgružu utilizācija (ieskaitot celt. materiālu iepakojumu un atgriezumus) </t>
  </si>
  <si>
    <r>
      <t>m</t>
    </r>
    <r>
      <rPr>
        <vertAlign val="superscript"/>
        <sz val="10"/>
        <rFont val="Arial"/>
        <family val="2"/>
      </rPr>
      <t>3</t>
    </r>
    <r>
      <rPr>
        <sz val="11"/>
        <color indexed="8"/>
        <rFont val="Calibri"/>
        <family val="2"/>
        <charset val="186"/>
      </rPr>
      <t/>
    </r>
  </si>
  <si>
    <t>Atjaunošanas darbi</t>
  </si>
  <si>
    <t>2.-1</t>
  </si>
  <si>
    <t>Pārseguma siju (bojāto, trupējušo elementu) blankošana, ar blankām no abām pusēm, 2 gab. 95x195x6000 mm, kalibrēts ēvelēts kokmateriāls C24, ieskaitot apstrādi ar antipirēniem, ieskaitot stiprinājuma elementus bultskrūves ar uzgriežņiem vai vītņstieņus (stipr. kl. 4.8) un zobotos pretbīdņus (RIS-1)</t>
  </si>
  <si>
    <t>kpl.</t>
  </si>
  <si>
    <t>2.-2</t>
  </si>
  <si>
    <t>Pārseguma siju (bojāto, trupējušo elementu) blankošana, ar blankām no abām pusēm, 2 gab. 95x195x2500 mm, kalibrēts ēvelēts kokmateriāls C24, ieskaitot apstrādi ar antipirēniem, ieskaitot stiprinājuma elementus bultskrūves ar uzgriežņiem vai vītņstieņus (stipr. kl. 4.8) un zobotos pretbīdņus (RIS-2)</t>
  </si>
  <si>
    <t>2.-3</t>
  </si>
  <si>
    <t>Pārseguma siju (bojāto, trupējušo elementu) blankošana, ar blankām no abām pusēm, 2 gab. 45x195x2500 mm, kalibrēts ēvelēts kokmateriāls C24, ieskaitot apstrādi ar antipirēniem, ieskaitot stiprinājuma elementus bultskrūves ar uzgriežņiem vai vītņstieņus (stipr. kl. 4.8) un zobotos pretbīdņus (RIS-3)</t>
  </si>
  <si>
    <t>2.-4</t>
  </si>
  <si>
    <t>Pārseguma siju (bojāto, trupējušo elementu) blankošana, ar blanku no vienas puses, 45x195x2500 mm, kalibrēts ēvelēts kokmateriāls C24, ieskaitot apstrādi ar antipirēniem, ieskaitot stiprinājuma elementus bultskrūves ar uzgriežņiem vai vītņstieņus (stipr. kl. 4.8) un zobotos pretbīdņus (RIS-3)</t>
  </si>
  <si>
    <t>2.-5</t>
  </si>
  <si>
    <t>Centrālās koka brusas (bojāto, trupējušo elementu) blankošana, ar blanku no vienas puses, 95x195x6000 mm, kalibrēts ēvelēts kokmateriāls C24, ieskaitot apstrādi ar antipirēniem, ieskaitot stiprinājuma elementus bultskrūves ar uzgriežņiem vai vītņstieņus (stipr. kl. 4.8) un zobotos pretbīdņus (līdzīgi RIS-1)</t>
  </si>
  <si>
    <t>2.-6</t>
  </si>
  <si>
    <t>Atgāžņu un spārtura, statņa savienojumu stiprināšana jumta krēslam, izmantojot tērauda L-profilus un stiprinājuma elementus bultskrūves ar uzgriežņiem vai vītņstieņus (stipr. kl. 4.8) (RIS-4)</t>
  </si>
  <si>
    <t>2.-7</t>
  </si>
  <si>
    <t>Papildus uzstādīto statņu un spārtura savienojumu stiprināšana jumta krēslam, izmantojot tērauda L-profilus un stiprinājuma elementus bultskrūves ar uzgriežņiem vai vītņstieņus (stipr. kl. 4.8) (RIS-4)</t>
  </si>
  <si>
    <t>2.-8</t>
  </si>
  <si>
    <t>Spārtura savienojumu atjaunošana ar uzliktņiem no abām pusēm, 45x145x600 mm, kalibrēts ēvelēts kokmateriāls C24, ieskaitot apstrādi ar antipirēniem, ieskaitot stiprinājuma elementus naglas vai kokskrūves</t>
  </si>
  <si>
    <t>2.-9</t>
  </si>
  <si>
    <t>Spārēm un savilcēm, kas nav kopņu sistēmā uzstāda abpusējas skavas, lai fiksētu to savienojumu ar spārturi, skavas 2 gab. ∅10, izgatavota no B500B</t>
  </si>
  <si>
    <t>2.-10</t>
  </si>
  <si>
    <r>
      <t xml:space="preserve">Atjaunojamie melnie griesti "trīnītī", pēc siju blankošanas, ieskaitot kokmateriālu 28x145x4500 mm un latas 45x45x4500 mm, kalibrēts ēvelēts kokmateriāls </t>
    </r>
    <r>
      <rPr>
        <sz val="10"/>
        <rFont val="Aptos Narrow"/>
        <family val="2"/>
      </rPr>
      <t>≥</t>
    </r>
    <r>
      <rPr>
        <sz val="10"/>
        <rFont val="Arial"/>
        <family val="2"/>
        <charset val="186"/>
      </rPr>
      <t>C18, ieskaitot apstrādi ar antipirēniem</t>
    </r>
  </si>
  <si>
    <t>2.-11</t>
  </si>
  <si>
    <r>
      <t>Siltumizolācijas - minerālvates 2 kārtās ar kopējo biezumu 200 mm atjaunošana pārsegumā pēc atjaunošanas darbiem (esošās izolācijas ieklāšana atpakaļ, jauna izolācija 25% apjomā, 55.00 m</t>
    </r>
    <r>
      <rPr>
        <vertAlign val="superscript"/>
        <sz val="10"/>
        <rFont val="Arial"/>
        <family val="2"/>
        <charset val="186"/>
      </rPr>
      <t>2</t>
    </r>
    <r>
      <rPr>
        <sz val="10"/>
        <rFont val="Arial"/>
        <family val="2"/>
        <charset val="186"/>
      </rPr>
      <t>)</t>
    </r>
  </si>
  <si>
    <t>2.-12</t>
  </si>
  <si>
    <t>Pretvēja izolācijas, membrānas atjaunošana pārsegumā pēc atjaunošanas darbiem (jauns materiāls)</t>
  </si>
  <si>
    <t>2.-13</t>
  </si>
  <si>
    <t>Koka laipas atjaunošana pēc atjaunošanas darbiem iepriekšējā veidolā, laipas platums 600 mm, 28x145 un 45x145 mm, kalibrēts ēvelēts kokmateriāls C24, ieskaitot stiprinājuma elementus</t>
  </si>
  <si>
    <t>2.-14</t>
  </si>
  <si>
    <r>
      <t>Esošo piekārto elementu atpakaļmontāža, jaunas koka latas škērsām pārseguma sijām, 45x145x4000 mm, kalibrēts ēvelēts kokmateriāls C24 (apjoms 0.6 m</t>
    </r>
    <r>
      <rPr>
        <vertAlign val="superscript"/>
        <sz val="10"/>
        <rFont val="Arial"/>
        <family val="2"/>
        <charset val="186"/>
      </rPr>
      <t>3</t>
    </r>
    <r>
      <rPr>
        <sz val="10"/>
        <rFont val="Arial"/>
        <family val="2"/>
        <charset val="186"/>
      </rPr>
      <t>), ieskaitot stiprinājuma elementus bultskrūves ar uzgriežņiem vai vītņstieņus (stipr. kl. 4.8)</t>
    </r>
  </si>
  <si>
    <t>Tiešās izmaksas kopā, t.sk. darba devēja sociālais nodoklis (23,59%)</t>
  </si>
  <si>
    <t xml:space="preserve">                                           (paraksts un tā atšifrējums,datums)</t>
  </si>
  <si>
    <t>Lokālā tāme Nr.4</t>
  </si>
  <si>
    <t>Ugunsgrēka atklāšanas un trauksmes signalizācijas sistēma (UATS)</t>
  </si>
  <si>
    <t>Objekta nosaukums: Raunas pamatskolas ēkas pārbūve</t>
  </si>
  <si>
    <t>Būves nosaukums: Pamatskola</t>
  </si>
  <si>
    <t>Objekta adrese: Skolas iela3, Rauna, Smiltenes novads</t>
  </si>
  <si>
    <t>Pasūtījuma Nr.:SNP–S- PA/BPR/ESAN/2-24</t>
  </si>
  <si>
    <t>Tāme sastādīta 2025.gada tirgus cenās,pamatojoties uz UATS daļas rasējumiem.</t>
  </si>
  <si>
    <t>1</t>
  </si>
  <si>
    <t>Ugunsdrošības signalizācijas sistēmas centrāle 4-36 zonas SmartLine 36/04</t>
  </si>
  <si>
    <t>gab.</t>
  </si>
  <si>
    <t>2</t>
  </si>
  <si>
    <t>8 zonu paplašinātājs Smartline 8Z SmartLine/8Z</t>
  </si>
  <si>
    <t>3</t>
  </si>
  <si>
    <t>Akumulators, 18Ah 12Vdc  TC18-12</t>
  </si>
  <si>
    <t>4</t>
  </si>
  <si>
    <t>Dūmu detektors, 8-30 VDC, iznesamā indikatora izeja, tālvadības trauksmes pārbaudes funkcija, EN54 sertifikāts, darbības temperatūra - 20 °C līdz + 60 °C ECO1003A</t>
  </si>
  <si>
    <t>5</t>
  </si>
  <si>
    <t>Siltuma detektors, 8-20 VDC, iznesamā indikatora izeja, tālvadības trauksmes pārbaudes funkcija, EN54 sertifikāts, darbības temperatūra - 20 °C līdz + 60 °C ECO1005A</t>
  </si>
  <si>
    <t>6</t>
  </si>
  <si>
    <t>Dūmu/Siltuma detektora pamatne ECO1000B</t>
  </si>
  <si>
    <t>7</t>
  </si>
  <si>
    <t>RI9000 kārba ar indikātoru 75x75x22 RI9000</t>
  </si>
  <si>
    <t>8</t>
  </si>
  <si>
    <t>Manuālais izsaukuma punkts MCP50</t>
  </si>
  <si>
    <t>9</t>
  </si>
  <si>
    <t>Aizsargstikls manuālajam izsaukuma punktam MCP50/Cover</t>
  </si>
  <si>
    <t>10</t>
  </si>
  <si>
    <t xml:space="preserve">Trauksmes pogu apzīmējumi (plāsknes) </t>
  </si>
  <si>
    <t>11</t>
  </si>
  <si>
    <t>Iekštelpu trauksmes sirēna SF 100 RSND</t>
  </si>
  <si>
    <t>12</t>
  </si>
  <si>
    <t>Ārtelpu trauksmes sirēna ar LED lampu IP65 VALKYRIE CSB</t>
  </si>
  <si>
    <t>13</t>
  </si>
  <si>
    <t>Ugunsizturīgs sakaru kabelis 1x2x0.8+0.8 JE-H(ST)H FE180/E30 1x2x0.8+0.8 JE-H(ST)H FE180/E30</t>
  </si>
  <si>
    <t>m.</t>
  </si>
  <si>
    <t>14</t>
  </si>
  <si>
    <t>Mehānisks koordinators ugunsdrošajām durvīm G461 (divviru durvīm) ASSA ABLOY G461</t>
  </si>
  <si>
    <t>15</t>
  </si>
  <si>
    <t>Halogēnbrīva caurule D=20mm 320N 3m LSZH bez papl. gaiši pelēka  EVOEL SL-0H</t>
  </si>
  <si>
    <t>16</t>
  </si>
  <si>
    <t xml:space="preserve">Relejs ar pamatni tinums 24VDC, kontakti 230VAC </t>
  </si>
  <si>
    <t>17</t>
  </si>
  <si>
    <t xml:space="preserve">Ugunsdrošie kabeļu stiprinājumi E90 (pac.100 gb.) </t>
  </si>
  <si>
    <t>kompl.</t>
  </si>
  <si>
    <t>18</t>
  </si>
  <si>
    <t>Ugunsaizsardzības akrils ACR-240</t>
  </si>
  <si>
    <t>19</t>
  </si>
  <si>
    <t xml:space="preserve">Instalācijas materiāli </t>
  </si>
  <si>
    <t>20</t>
  </si>
  <si>
    <t xml:space="preserve">Citi Darbi </t>
  </si>
  <si>
    <t>21</t>
  </si>
  <si>
    <t xml:space="preserve">Iekārtu un kabeļu marķēšana  </t>
  </si>
  <si>
    <t>22</t>
  </si>
  <si>
    <t xml:space="preserve">Sistēmas programmēšana, ieregulēšana un palaišana  </t>
  </si>
  <si>
    <t>23</t>
  </si>
  <si>
    <t xml:space="preserve">Personāla apmācība  </t>
  </si>
  <si>
    <t>24</t>
  </si>
  <si>
    <t>Darbu izpildes dokumentācija</t>
  </si>
  <si>
    <t xml:space="preserve">                                          (paraksts un tā atšifrējums,datums)</t>
  </si>
  <si>
    <t>dewqdewdew</t>
  </si>
  <si>
    <t>Sastādīja _________________________________________________</t>
  </si>
  <si>
    <t>Pārbaudīja ________________________________________________</t>
  </si>
  <si>
    <t>Sastādija ___________________________________</t>
  </si>
  <si>
    <t xml:space="preserve">Sertifikāta Nr.   </t>
  </si>
  <si>
    <t>Virsizdevumi (%)</t>
  </si>
  <si>
    <t>Peļņa (%)</t>
  </si>
  <si>
    <r>
      <t>7.</t>
    </r>
    <r>
      <rPr>
        <vertAlign val="superscript"/>
        <sz val="10"/>
        <color theme="1"/>
        <rFont val="Arial"/>
        <family val="2"/>
        <charset val="186"/>
      </rPr>
      <t>1</t>
    </r>
    <r>
      <rPr>
        <sz val="10"/>
        <color theme="1"/>
        <rFont val="Arial"/>
        <family val="2"/>
        <charset val="186"/>
      </rPr>
      <t xml:space="preserve"> pielikums</t>
    </r>
  </si>
  <si>
    <r>
      <t>7.</t>
    </r>
    <r>
      <rPr>
        <vertAlign val="superscript"/>
        <sz val="10"/>
        <color rgb="FF000000"/>
        <rFont val="Arial"/>
        <family val="2"/>
        <charset val="186"/>
      </rPr>
      <t>1</t>
    </r>
    <r>
      <rPr>
        <sz val="10"/>
        <color indexed="8"/>
        <rFont val="Arial"/>
        <family val="2"/>
        <charset val="186"/>
      </rPr>
      <t xml:space="preserve"> pielikums</t>
    </r>
  </si>
  <si>
    <r>
      <t>7.</t>
    </r>
    <r>
      <rPr>
        <vertAlign val="superscript"/>
        <sz val="10"/>
        <rFont val="Arial"/>
        <family val="2"/>
        <charset val="186"/>
      </rPr>
      <t>1</t>
    </r>
    <r>
      <rPr>
        <sz val="10"/>
        <rFont val="Arial"/>
        <family val="2"/>
        <charset val="186"/>
      </rPr>
      <t xml:space="preserve"> pielikums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</si>
</sst>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
    <numFmt numFmtId="165" formatCode="_(* #,##0.00_);_(* \(#,##0.00\);_(* &quot;-&quot;??_);_(@_)"/>
    <numFmt numFmtId="166" formatCode="[$-426]General"/>
    <numFmt numFmtId="167" formatCode="_-* #,##0.00\ _L_s_-;\-* #,##0.00\ _L_s_-;_-* &quot;-&quot;??\ _L_s_-;_-@_-"/>
    <numFmt numFmtId="168" formatCode="_-* #,##0.00\ _L_s_-;\-* #,##0.00\ _L_s_-;_-* \-??\ _L_s_-;_-@_-"/>
    <numFmt numFmtId="169" formatCode="_(* #,##0.00_);_(* \(#,##0.00\);_(* \-??_);_(@_)"/>
    <numFmt numFmtId="170" formatCode="&quot; &quot;#,##0.00&quot; &quot;;&quot; (&quot;#,##0.00&quot;)&quot;;&quot; -&quot;00&quot; &quot;;&quot; &quot;@&quot; &quot;"/>
    <numFmt numFmtId="171" formatCode="_(&quot;$&quot;* #,##0.00_);_(&quot;$&quot;* \(#,##0.00\);_(&quot;$&quot;* &quot;-&quot;??_);_(@_)"/>
    <numFmt numFmtId="172" formatCode="[$-809]General"/>
  </numFmts>
  <fonts count="64">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b/>
      <sz val="10"/>
      <color theme="1"/>
      <name val="Arial"/>
      <family val="2"/>
      <charset val="186"/>
    </font>
    <font>
      <i/>
      <sz val="10"/>
      <name val="Arial"/>
      <family val="2"/>
      <charset val="186"/>
    </font>
    <font>
      <sz val="10"/>
      <color rgb="FF000000"/>
      <name val="Arial1"/>
    </font>
    <font>
      <sz val="11"/>
      <color indexed="8"/>
      <name val="Calibri"/>
      <family val="2"/>
      <charset val="204"/>
    </font>
    <font>
      <sz val="10"/>
      <color rgb="FF000000"/>
      <name val="Arial"/>
      <family val="2"/>
      <charset val="186"/>
    </font>
    <font>
      <sz val="10"/>
      <name val="Arial"/>
      <family val="2"/>
    </font>
    <font>
      <sz val="11"/>
      <color indexed="8"/>
      <name val="Arial"/>
      <family val="2"/>
      <charset val="186"/>
    </font>
    <font>
      <sz val="10"/>
      <name val="Arial"/>
      <family val="2"/>
      <charset val="204"/>
    </font>
    <font>
      <sz val="8"/>
      <name val="Calibri"/>
      <family val="2"/>
      <charset val="186"/>
    </font>
    <font>
      <sz val="10"/>
      <name val="Mangal"/>
      <family val="2"/>
      <charset val="186"/>
    </font>
    <font>
      <sz val="10"/>
      <name val="Arial"/>
      <family val="2"/>
      <charset val="1"/>
    </font>
    <font>
      <sz val="10"/>
      <name val="LT Arial"/>
      <charset val="186"/>
    </font>
    <font>
      <sz val="10"/>
      <color indexed="8"/>
      <name val="Arial1"/>
      <charset val="1"/>
    </font>
    <font>
      <i/>
      <sz val="11"/>
      <color indexed="23"/>
      <name val="Calibri"/>
      <family val="2"/>
      <charset val="186"/>
    </font>
    <font>
      <sz val="11"/>
      <color indexed="17"/>
      <name val="Calibri"/>
      <family val="2"/>
      <charset val="186"/>
    </font>
    <font>
      <sz val="11"/>
      <color rgb="FF000000"/>
      <name val="Calibri"/>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vertAlign val="superscript"/>
      <sz val="10"/>
      <name val="Arial"/>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60"/>
      <name val="Calibri"/>
      <family val="2"/>
      <charset val="186"/>
    </font>
    <font>
      <b/>
      <sz val="18"/>
      <color indexed="56"/>
      <name val="Cambria"/>
      <family val="2"/>
      <charset val="186"/>
    </font>
    <font>
      <sz val="11"/>
      <color indexed="52"/>
      <name val="Calibri"/>
      <family val="2"/>
      <charset val="186"/>
    </font>
    <font>
      <sz val="11"/>
      <color indexed="17"/>
      <name val="Calibri"/>
      <family val="2"/>
      <charset val="204"/>
    </font>
    <font>
      <sz val="10"/>
      <color indexed="8"/>
      <name val="MS Sans Serif"/>
      <family val="2"/>
      <charset val="186"/>
    </font>
    <font>
      <sz val="11"/>
      <color theme="1"/>
      <name val="Calibri"/>
      <family val="2"/>
      <scheme val="minor"/>
    </font>
    <font>
      <sz val="10"/>
      <color rgb="FFFF0000"/>
      <name val="Arial"/>
      <family val="2"/>
      <charset val="186"/>
    </font>
    <font>
      <sz val="11"/>
      <color rgb="FF000000"/>
      <name val="Arial"/>
      <family val="2"/>
      <charset val="186"/>
    </font>
    <font>
      <vertAlign val="superscript"/>
      <sz val="10"/>
      <name val="Arial"/>
      <family val="2"/>
    </font>
    <font>
      <sz val="10"/>
      <name val="Aptos Narrow"/>
      <family val="2"/>
    </font>
    <font>
      <b/>
      <i/>
      <sz val="10"/>
      <name val="Arial"/>
      <family val="2"/>
      <charset val="186"/>
    </font>
    <font>
      <vertAlign val="superscript"/>
      <sz val="10"/>
      <color rgb="FF000000"/>
      <name val="Arial"/>
      <family val="2"/>
      <charset val="186"/>
    </font>
    <font>
      <vertAlign val="superscript"/>
      <sz val="10"/>
      <color theme="1"/>
      <name val="Arial"/>
      <family val="2"/>
      <charset val="186"/>
    </font>
  </fonts>
  <fills count="33">
    <fill>
      <patternFill patternType="none"/>
    </fill>
    <fill>
      <patternFill patternType="gray125"/>
    </fill>
    <fill>
      <patternFill patternType="solid">
        <fgColor indexed="42"/>
        <bgColor indexed="27"/>
      </patternFill>
    </fill>
    <fill>
      <patternFill patternType="solid">
        <fgColor theme="0"/>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theme="0"/>
        <bgColor rgb="FFFFFFCC"/>
      </patternFill>
    </fill>
    <fill>
      <patternFill patternType="solid">
        <fgColor theme="3" tint="0.79998168889431442"/>
        <bgColor indexed="64"/>
      </patternFill>
    </fill>
    <fill>
      <patternFill patternType="solid">
        <fgColor theme="0" tint="-4.9989318521683403E-2"/>
        <bgColor indexed="64"/>
      </patternFill>
    </fill>
  </fills>
  <borders count="14">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thin">
        <color auto="1"/>
      </left>
      <right style="thin">
        <color auto="1"/>
      </right>
      <top/>
      <bottom style="thin">
        <color auto="1"/>
      </bottom>
      <diagonal/>
    </border>
    <border>
      <left style="thin">
        <color indexed="8"/>
      </left>
      <right style="thin">
        <color indexed="8"/>
      </right>
      <top/>
      <bottom style="thin">
        <color indexed="8"/>
      </bottom>
      <diagonal/>
    </border>
  </borders>
  <cellStyleXfs count="208">
    <xf numFmtId="0" fontId="0" fillId="0" borderId="0"/>
    <xf numFmtId="0" fontId="11" fillId="0" borderId="0"/>
    <xf numFmtId="0" fontId="11" fillId="0" borderId="0">
      <alignment vertical="center" wrapText="1"/>
    </xf>
    <xf numFmtId="0" fontId="12" fillId="0" borderId="0"/>
    <xf numFmtId="0" fontId="8" fillId="0" borderId="0"/>
    <xf numFmtId="0" fontId="12" fillId="0" borderId="0"/>
    <xf numFmtId="0" fontId="11" fillId="0" borderId="0"/>
    <xf numFmtId="165" fontId="11" fillId="0" borderId="0" applyFont="0" applyFill="0" applyBorder="0" applyAlignment="0" applyProtection="0"/>
    <xf numFmtId="166" fontId="17" fillId="0" borderId="0" applyBorder="0" applyProtection="0"/>
    <xf numFmtId="0" fontId="11" fillId="0" borderId="0"/>
    <xf numFmtId="0" fontId="18" fillId="0" borderId="0"/>
    <xf numFmtId="0" fontId="11" fillId="0" borderId="0"/>
    <xf numFmtId="167" fontId="11" fillId="0" borderId="0" applyFont="0" applyFill="0" applyBorder="0" applyAlignment="0" applyProtection="0"/>
    <xf numFmtId="167" fontId="11" fillId="0" borderId="0" applyFont="0" applyFill="0" applyBorder="0" applyAlignment="0" applyProtection="0"/>
    <xf numFmtId="0" fontId="11" fillId="0" borderId="0"/>
    <xf numFmtId="0" fontId="21" fillId="0" borderId="0"/>
    <xf numFmtId="0" fontId="11" fillId="0" borderId="0"/>
    <xf numFmtId="168"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169" fontId="24" fillId="0" borderId="0" applyFill="0" applyBorder="0" applyAlignment="0" applyProtection="0"/>
    <xf numFmtId="0" fontId="28" fillId="0" borderId="0" applyNumberFormat="0" applyFill="0" applyBorder="0" applyAlignment="0" applyProtection="0"/>
    <xf numFmtId="0" fontId="27" fillId="0" borderId="0" applyBorder="0" applyProtection="0"/>
    <xf numFmtId="0" fontId="27" fillId="0" borderId="0" applyBorder="0" applyProtection="0"/>
    <xf numFmtId="0" fontId="26" fillId="0" borderId="0"/>
    <xf numFmtId="0" fontId="24" fillId="0" borderId="0" applyNumberFormat="0" applyBorder="0" applyProtection="0"/>
    <xf numFmtId="0" fontId="11" fillId="0" borderId="0"/>
    <xf numFmtId="0" fontId="25" fillId="0" borderId="0"/>
    <xf numFmtId="0" fontId="25" fillId="0" borderId="0"/>
    <xf numFmtId="0" fontId="7" fillId="0" borderId="0"/>
    <xf numFmtId="0" fontId="11" fillId="0" borderId="0"/>
    <xf numFmtId="43" fontId="11" fillId="0" borderId="0" applyFont="0" applyFill="0" applyBorder="0" applyAlignment="0" applyProtection="0"/>
    <xf numFmtId="0" fontId="8" fillId="0" borderId="0"/>
    <xf numFmtId="43" fontId="11" fillId="0" borderId="0" applyFont="0" applyFill="0" applyBorder="0" applyAlignment="0" applyProtection="0"/>
    <xf numFmtId="0" fontId="29" fillId="2" borderId="0"/>
    <xf numFmtId="0" fontId="11" fillId="0" borderId="0"/>
    <xf numFmtId="0" fontId="8" fillId="0" borderId="0"/>
    <xf numFmtId="0" fontId="11" fillId="0" borderId="0"/>
    <xf numFmtId="0" fontId="8" fillId="0" borderId="0"/>
    <xf numFmtId="0" fontId="30" fillId="0" borderId="0" applyNumberFormat="0" applyFont="0" applyBorder="0" applyProtection="0"/>
    <xf numFmtId="0" fontId="11" fillId="0" borderId="0"/>
    <xf numFmtId="0" fontId="6" fillId="0" borderId="0"/>
    <xf numFmtId="43" fontId="11" fillId="0" borderId="0" applyFont="0" applyFill="0" applyBorder="0" applyAlignment="0" applyProtection="0"/>
    <xf numFmtId="0" fontId="5" fillId="0" borderId="0"/>
    <xf numFmtId="43" fontId="11" fillId="0" borderId="0" applyFont="0" applyFill="0" applyBorder="0" applyAlignment="0" applyProtection="0"/>
    <xf numFmtId="0" fontId="12" fillId="0" borderId="0"/>
    <xf numFmtId="0" fontId="22"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0" fontId="4" fillId="0" borderId="0"/>
    <xf numFmtId="43" fontId="11" fillId="0" borderId="0" applyFont="0" applyFill="0" applyBorder="0" applyAlignment="0" applyProtection="0"/>
    <xf numFmtId="0" fontId="4" fillId="0" borderId="0"/>
    <xf numFmtId="43" fontId="11" fillId="0" borderId="0" applyFont="0" applyFill="0" applyBorder="0" applyAlignment="0" applyProtection="0"/>
    <xf numFmtId="43" fontId="8" fillId="0" borderId="0" applyFont="0" applyFill="0" applyBorder="0" applyAlignment="0" applyProtection="0"/>
    <xf numFmtId="0" fontId="30" fillId="0" borderId="0"/>
    <xf numFmtId="0" fontId="31" fillId="0" borderId="0" applyNumberFormat="0" applyBorder="0" applyProtection="0"/>
    <xf numFmtId="0" fontId="32" fillId="4" borderId="0" applyNumberFormat="0" applyBorder="0" applyProtection="0"/>
    <xf numFmtId="0" fontId="32" fillId="5" borderId="0" applyNumberFormat="0" applyBorder="0" applyProtection="0"/>
    <xf numFmtId="0" fontId="31" fillId="6" borderId="0" applyNumberFormat="0" applyBorder="0" applyProtection="0"/>
    <xf numFmtId="0" fontId="33" fillId="7" borderId="0" applyNumberFormat="0" applyBorder="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170" fontId="35" fillId="0" borderId="0" applyFill="0" applyBorder="0" applyAlignment="0" applyProtection="0"/>
    <xf numFmtId="0" fontId="34" fillId="0" borderId="0" applyNumberFormat="0" applyBorder="0" applyProtection="0"/>
    <xf numFmtId="0" fontId="36" fillId="8" borderId="0" applyNumberFormat="0" applyBorder="0" applyProtection="0"/>
    <xf numFmtId="0" fontId="19" fillId="0" borderId="0" applyNumberFormat="0" applyBorder="0" applyProtection="0"/>
    <xf numFmtId="0" fontId="37" fillId="0" borderId="0" applyNumberFormat="0" applyBorder="0" applyProtection="0"/>
    <xf numFmtId="0" fontId="38" fillId="9" borderId="0" applyNumberFormat="0" applyBorder="0" applyProtection="0"/>
    <xf numFmtId="0" fontId="39" fillId="0" borderId="0" applyNumberFormat="0" applyBorder="0" applyProtection="0"/>
    <xf numFmtId="0" fontId="40" fillId="0" borderId="0" applyNumberFormat="0" applyBorder="0" applyProtection="0"/>
    <xf numFmtId="0" fontId="41" fillId="0" borderId="0" applyNumberFormat="0" applyBorder="0" applyProtection="0"/>
    <xf numFmtId="0" fontId="42" fillId="10" borderId="0" applyNumberFormat="0" applyBorder="0" applyProtection="0"/>
    <xf numFmtId="0" fontId="19" fillId="0" borderId="0" applyNumberFormat="0" applyBorder="0" applyProtection="0"/>
    <xf numFmtId="0" fontId="19" fillId="0" borderId="0" applyNumberFormat="0" applyBorder="0" applyProtection="0">
      <alignment vertical="center" wrapText="1"/>
    </xf>
    <xf numFmtId="0" fontId="43" fillId="10" borderId="5" applyNumberFormat="0" applyProtection="0"/>
    <xf numFmtId="0" fontId="19" fillId="0" borderId="0" applyNumberFormat="0" applyBorder="0" applyProtection="0"/>
    <xf numFmtId="0" fontId="30" fillId="0" borderId="0" applyNumberFormat="0" applyFont="0" applyBorder="0" applyProtection="0"/>
    <xf numFmtId="0" fontId="19" fillId="0" borderId="0" applyNumberFormat="0" applyBorder="0" applyProtection="0"/>
    <xf numFmtId="0" fontId="30" fillId="0" borderId="0" applyNumberFormat="0" applyFont="0" applyBorder="0" applyProtection="0"/>
    <xf numFmtId="0" fontId="33" fillId="0" borderId="0" applyNumberFormat="0" applyBorder="0" applyProtection="0"/>
    <xf numFmtId="43" fontId="11" fillId="0" borderId="0" applyFont="0" applyFill="0" applyBorder="0" applyAlignment="0" applyProtection="0"/>
    <xf numFmtId="0" fontId="3" fillId="0" borderId="0"/>
    <xf numFmtId="0" fontId="3" fillId="0" borderId="0"/>
    <xf numFmtId="0" fontId="3" fillId="0" borderId="0"/>
    <xf numFmtId="43" fontId="11" fillId="0" borderId="0" applyFont="0" applyFill="0" applyBorder="0" applyAlignment="0" applyProtection="0"/>
    <xf numFmtId="0" fontId="22" fillId="0" borderId="0"/>
    <xf numFmtId="43" fontId="11" fillId="0" borderId="0" applyFont="0" applyFill="0" applyBorder="0" applyAlignment="0" applyProtection="0"/>
    <xf numFmtId="0" fontId="11" fillId="0" borderId="0"/>
    <xf numFmtId="0" fontId="11" fillId="0" borderId="0"/>
    <xf numFmtId="0" fontId="11" fillId="0" borderId="0"/>
    <xf numFmtId="0" fontId="8" fillId="0" borderId="0"/>
    <xf numFmtId="0" fontId="12" fillId="0" borderId="0"/>
    <xf numFmtId="0" fontId="11" fillId="0" borderId="0"/>
    <xf numFmtId="0" fontId="2" fillId="0" borderId="0"/>
    <xf numFmtId="0" fontId="20" fillId="0" borderId="0"/>
    <xf numFmtId="0" fontId="1" fillId="0" borderId="0"/>
    <xf numFmtId="43" fontId="11" fillId="0" borderId="0" applyFont="0" applyFill="0" applyBorder="0" applyAlignment="0" applyProtection="0"/>
    <xf numFmtId="43" fontId="11"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43" fontId="11"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43" fontId="8"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0" fontId="1" fillId="0" borderId="0"/>
    <xf numFmtId="43" fontId="11"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45" fillId="11" borderId="0" applyNumberFormat="0" applyBorder="0" applyProtection="0">
      <alignment vertical="center" wrapText="1"/>
    </xf>
    <xf numFmtId="0" fontId="45" fillId="12" borderId="0" applyNumberFormat="0" applyBorder="0" applyProtection="0">
      <alignment vertical="center" wrapText="1"/>
    </xf>
    <xf numFmtId="0" fontId="8" fillId="13" borderId="0" applyNumberFormat="0" applyBorder="0" applyProtection="0">
      <alignment vertical="center" wrapText="1"/>
    </xf>
    <xf numFmtId="0" fontId="8" fillId="14" borderId="0" applyNumberFormat="0" applyBorder="0" applyProtection="0">
      <alignment vertical="center" wrapText="1"/>
    </xf>
    <xf numFmtId="0" fontId="8" fillId="2" borderId="0" applyNumberFormat="0" applyBorder="0" applyProtection="0">
      <alignment vertical="center" wrapText="1"/>
    </xf>
    <xf numFmtId="0" fontId="8" fillId="15" borderId="0" applyNumberFormat="0" applyBorder="0" applyProtection="0">
      <alignment vertical="center" wrapText="1"/>
    </xf>
    <xf numFmtId="0" fontId="8" fillId="16" borderId="0" applyNumberFormat="0" applyBorder="0" applyProtection="0">
      <alignment vertical="center" wrapText="1"/>
    </xf>
    <xf numFmtId="0" fontId="8" fillId="17" borderId="0" applyNumberFormat="0" applyBorder="0" applyProtection="0">
      <alignment vertical="center" wrapText="1"/>
    </xf>
    <xf numFmtId="0" fontId="45" fillId="18" borderId="0" applyNumberFormat="0" applyBorder="0" applyProtection="0">
      <alignment vertical="center" wrapText="1"/>
    </xf>
    <xf numFmtId="0" fontId="45" fillId="19" borderId="0" applyNumberFormat="0" applyBorder="0" applyProtection="0">
      <alignment vertical="center" wrapText="1"/>
    </xf>
    <xf numFmtId="0" fontId="8" fillId="20" borderId="0" applyNumberFormat="0" applyBorder="0" applyProtection="0">
      <alignment vertical="center" wrapText="1"/>
    </xf>
    <xf numFmtId="0" fontId="8" fillId="21" borderId="0" applyNumberFormat="0" applyBorder="0" applyProtection="0">
      <alignment vertical="center" wrapText="1"/>
    </xf>
    <xf numFmtId="0" fontId="8" fillId="22" borderId="0" applyNumberFormat="0" applyBorder="0" applyProtection="0">
      <alignment vertical="center" wrapText="1"/>
    </xf>
    <xf numFmtId="0" fontId="8" fillId="15" borderId="0" applyNumberFormat="0" applyBorder="0" applyProtection="0">
      <alignment vertical="center" wrapText="1"/>
    </xf>
    <xf numFmtId="0" fontId="8" fillId="20" borderId="0" applyNumberFormat="0" applyBorder="0" applyProtection="0">
      <alignment vertical="center" wrapText="1"/>
    </xf>
    <xf numFmtId="0" fontId="8" fillId="23" borderId="0" applyNumberFormat="0" applyBorder="0" applyProtection="0">
      <alignment vertical="center" wrapText="1"/>
    </xf>
    <xf numFmtId="0" fontId="45" fillId="24" borderId="0" applyNumberFormat="0" applyBorder="0" applyProtection="0">
      <alignment vertical="center" wrapText="1"/>
    </xf>
    <xf numFmtId="0" fontId="45" fillId="25" borderId="0" applyNumberFormat="0" applyBorder="0" applyProtection="0">
      <alignment vertical="center" wrapText="1"/>
    </xf>
    <xf numFmtId="0" fontId="45" fillId="26" borderId="0" applyNumberFormat="0" applyBorder="0" applyProtection="0">
      <alignment vertical="center" wrapText="1"/>
    </xf>
    <xf numFmtId="0" fontId="45" fillId="21" borderId="0" applyNumberFormat="0" applyBorder="0" applyProtection="0">
      <alignment vertical="center" wrapText="1"/>
    </xf>
    <xf numFmtId="0" fontId="45" fillId="22" borderId="0" applyNumberFormat="0" applyBorder="0" applyProtection="0">
      <alignment vertical="center" wrapText="1"/>
    </xf>
    <xf numFmtId="0" fontId="45" fillId="19" borderId="0" applyNumberFormat="0" applyBorder="0" applyProtection="0">
      <alignment vertical="center" wrapText="1"/>
    </xf>
    <xf numFmtId="0" fontId="45" fillId="24" borderId="0" applyNumberFormat="0" applyBorder="0" applyProtection="0">
      <alignment vertical="center" wrapText="1"/>
    </xf>
    <xf numFmtId="0" fontId="45" fillId="27" borderId="0" applyNumberFormat="0" applyBorder="0" applyProtection="0">
      <alignment vertical="center" wrapText="1"/>
    </xf>
    <xf numFmtId="0" fontId="46" fillId="28" borderId="7" applyNumberFormat="0" applyProtection="0">
      <alignment vertical="center" wrapText="1"/>
    </xf>
    <xf numFmtId="0" fontId="47" fillId="0" borderId="0" applyNumberFormat="0" applyFill="0" applyBorder="0" applyProtection="0">
      <alignment vertical="center" wrapText="1"/>
    </xf>
    <xf numFmtId="43" fontId="11" fillId="0" borderId="0" applyFont="0" applyFill="0" applyBorder="0" applyAlignment="0" applyProtection="0"/>
    <xf numFmtId="43" fontId="11" fillId="0" borderId="0" applyFont="0" applyFill="0" applyBorder="0" applyAlignment="0" applyProtection="0"/>
    <xf numFmtId="169" fontId="11" fillId="0" borderId="0" applyFill="0" applyBorder="0" applyProtection="0">
      <alignment vertical="center" wrapText="1"/>
    </xf>
    <xf numFmtId="43" fontId="11" fillId="0" borderId="0" applyFont="0" applyFill="0" applyBorder="0" applyAlignment="0" applyProtection="0"/>
    <xf numFmtId="171" fontId="11" fillId="0" borderId="0" applyFont="0" applyFill="0" applyBorder="0" applyAlignment="0" applyProtection="0"/>
    <xf numFmtId="172" fontId="30" fillId="0" borderId="0" applyBorder="0" applyProtection="0"/>
    <xf numFmtId="0" fontId="54" fillId="2" borderId="0" applyNumberFormat="0" applyBorder="0" applyAlignment="0" applyProtection="0"/>
    <xf numFmtId="0" fontId="48" fillId="17" borderId="7" applyNumberFormat="0" applyProtection="0">
      <alignment vertical="center" wrapText="1"/>
    </xf>
    <xf numFmtId="0" fontId="49" fillId="28" borderId="8" applyNumberFormat="0" applyProtection="0">
      <alignment vertical="center" wrapText="1"/>
    </xf>
    <xf numFmtId="0" fontId="50" fillId="0" borderId="9" applyNumberFormat="0" applyFill="0" applyProtection="0">
      <alignment vertical="center" wrapText="1"/>
    </xf>
    <xf numFmtId="0" fontId="51" fillId="29" borderId="0" applyNumberFormat="0" applyBorder="0" applyProtection="0">
      <alignment vertical="center" wrapText="1"/>
    </xf>
    <xf numFmtId="0" fontId="8" fillId="0" borderId="0"/>
    <xf numFmtId="0" fontId="22" fillId="0" borderId="0"/>
    <xf numFmtId="0" fontId="11" fillId="0" borderId="0"/>
    <xf numFmtId="0" fontId="11" fillId="0" borderId="0"/>
    <xf numFmtId="0" fontId="11" fillId="0" borderId="0"/>
    <xf numFmtId="0" fontId="11" fillId="0" borderId="0">
      <alignment vertical="center"/>
    </xf>
    <xf numFmtId="0" fontId="11" fillId="0" borderId="0"/>
    <xf numFmtId="0" fontId="8" fillId="0" borderId="0"/>
    <xf numFmtId="0" fontId="8" fillId="0" borderId="0"/>
    <xf numFmtId="0" fontId="8" fillId="0" borderId="0"/>
    <xf numFmtId="0" fontId="8" fillId="0" borderId="0"/>
    <xf numFmtId="0" fontId="11" fillId="0" borderId="0"/>
    <xf numFmtId="0" fontId="8" fillId="0" borderId="0"/>
    <xf numFmtId="0" fontId="8" fillId="0" borderId="0"/>
    <xf numFmtId="0" fontId="8" fillId="0" borderId="0"/>
    <xf numFmtId="0" fontId="8" fillId="0" borderId="0"/>
    <xf numFmtId="0" fontId="11" fillId="0" borderId="0"/>
    <xf numFmtId="0" fontId="8" fillId="0" borderId="0"/>
    <xf numFmtId="0" fontId="8" fillId="0" borderId="0"/>
    <xf numFmtId="0" fontId="8" fillId="0" borderId="0"/>
    <xf numFmtId="0" fontId="22" fillId="0" borderId="0"/>
    <xf numFmtId="0" fontId="8" fillId="0" borderId="0"/>
    <xf numFmtId="0" fontId="8" fillId="0" borderId="0"/>
    <xf numFmtId="0" fontId="11" fillId="0" borderId="0"/>
    <xf numFmtId="0" fontId="8" fillId="0" borderId="0"/>
    <xf numFmtId="0" fontId="8" fillId="0" borderId="0"/>
    <xf numFmtId="0" fontId="1" fillId="0" borderId="0"/>
    <xf numFmtId="0" fontId="1" fillId="0" borderId="0"/>
    <xf numFmtId="0" fontId="8" fillId="0" borderId="0"/>
    <xf numFmtId="0" fontId="52" fillId="0" borderId="0" applyNumberFormat="0" applyFill="0" applyBorder="0" applyProtection="0">
      <alignment vertical="center" wrapText="1"/>
    </xf>
    <xf numFmtId="0" fontId="11" fillId="0" borderId="0"/>
    <xf numFmtId="0" fontId="11" fillId="0" borderId="0"/>
    <xf numFmtId="0" fontId="55" fillId="0" borderId="0"/>
    <xf numFmtId="0" fontId="56" fillId="0" borderId="0"/>
    <xf numFmtId="0" fontId="11" fillId="0" borderId="0">
      <alignment vertical="center" wrapText="1"/>
    </xf>
    <xf numFmtId="0" fontId="11" fillId="0" borderId="0">
      <alignment vertical="center"/>
    </xf>
    <xf numFmtId="0" fontId="22" fillId="0" borderId="0"/>
    <xf numFmtId="9" fontId="11" fillId="0" borderId="0" applyFont="0" applyFill="0" applyBorder="0" applyAlignment="0" applyProtection="0"/>
    <xf numFmtId="0" fontId="53" fillId="0" borderId="10" applyNumberFormat="0" applyFill="0" applyProtection="0">
      <alignment vertical="center" wrapText="1"/>
    </xf>
    <xf numFmtId="0" fontId="11" fillId="0" borderId="0"/>
    <xf numFmtId="0" fontId="25" fillId="0" borderId="0"/>
    <xf numFmtId="0" fontId="46" fillId="28" borderId="7" applyNumberFormat="0" applyProtection="0">
      <alignment vertical="center" wrapText="1"/>
    </xf>
    <xf numFmtId="0" fontId="48" fillId="17" borderId="7" applyNumberFormat="0" applyProtection="0">
      <alignment vertical="center" wrapText="1"/>
    </xf>
    <xf numFmtId="0" fontId="49" fillId="28" borderId="8" applyNumberFormat="0" applyProtection="0">
      <alignment vertical="center" wrapText="1"/>
    </xf>
    <xf numFmtId="0" fontId="50" fillId="0" borderId="9" applyNumberFormat="0" applyFill="0" applyProtection="0">
      <alignment vertical="center" wrapText="1"/>
    </xf>
    <xf numFmtId="0" fontId="30" fillId="0" borderId="0"/>
    <xf numFmtId="0" fontId="11" fillId="0" borderId="0"/>
  </cellStyleXfs>
  <cellXfs count="121">
    <xf numFmtId="0" fontId="0" fillId="0" borderId="0" xfId="0"/>
    <xf numFmtId="0" fontId="9" fillId="0" borderId="0" xfId="0" applyFont="1"/>
    <xf numFmtId="0" fontId="10" fillId="0" borderId="0" xfId="0" applyFont="1"/>
    <xf numFmtId="0" fontId="11" fillId="0" borderId="0" xfId="0" applyFont="1"/>
    <xf numFmtId="2" fontId="9" fillId="0" borderId="0" xfId="3" applyNumberFormat="1" applyFont="1" applyAlignment="1">
      <alignment horizontal="center"/>
    </xf>
    <xf numFmtId="0" fontId="11" fillId="0" borderId="0" xfId="0" applyFont="1" applyAlignment="1">
      <alignment horizontal="right"/>
    </xf>
    <xf numFmtId="2" fontId="11" fillId="0" borderId="0" xfId="0" applyNumberFormat="1" applyFont="1"/>
    <xf numFmtId="0" fontId="11" fillId="0" borderId="0" xfId="3" applyFont="1" applyAlignment="1">
      <alignment horizontal="center"/>
    </xf>
    <xf numFmtId="0" fontId="11" fillId="0" borderId="0" xfId="3" applyFont="1"/>
    <xf numFmtId="2" fontId="11" fillId="0" borderId="0" xfId="3" applyNumberFormat="1" applyFont="1" applyAlignment="1">
      <alignment horizontal="center"/>
    </xf>
    <xf numFmtId="0" fontId="11" fillId="0" borderId="0" xfId="0" applyFont="1" applyAlignment="1">
      <alignment horizontal="center" vertical="center"/>
    </xf>
    <xf numFmtId="0" fontId="10" fillId="0" borderId="0" xfId="0" applyFont="1" applyAlignment="1">
      <alignment wrapText="1"/>
    </xf>
    <xf numFmtId="0" fontId="11" fillId="0" borderId="0" xfId="0" applyFont="1" applyAlignment="1">
      <alignment wrapText="1"/>
    </xf>
    <xf numFmtId="0" fontId="10" fillId="0" borderId="0" xfId="0" applyFont="1" applyAlignment="1">
      <alignment horizontal="center" wrapText="1"/>
    </xf>
    <xf numFmtId="0" fontId="11" fillId="0" borderId="0" xfId="3" applyFont="1" applyAlignment="1">
      <alignment wrapText="1"/>
    </xf>
    <xf numFmtId="0" fontId="14" fillId="0" borderId="0" xfId="0" applyFont="1"/>
    <xf numFmtId="2" fontId="9" fillId="0" borderId="0" xfId="0" applyNumberFormat="1" applyFont="1" applyAlignment="1">
      <alignment horizontal="center"/>
    </xf>
    <xf numFmtId="0" fontId="14" fillId="0" borderId="0" xfId="0" applyFont="1" applyAlignment="1">
      <alignment horizontal="center"/>
    </xf>
    <xf numFmtId="2" fontId="14" fillId="0" borderId="0" xfId="0" applyNumberFormat="1" applyFont="1" applyAlignment="1">
      <alignment horizontal="center"/>
    </xf>
    <xf numFmtId="0" fontId="11" fillId="0" borderId="0" xfId="0" applyFont="1" applyAlignment="1">
      <alignment horizontal="left" wrapText="1"/>
    </xf>
    <xf numFmtId="0" fontId="14" fillId="0" borderId="0" xfId="0" applyFont="1" applyAlignment="1">
      <alignment horizontal="left"/>
    </xf>
    <xf numFmtId="0" fontId="14" fillId="0" borderId="0" xfId="0" applyFont="1" applyAlignment="1">
      <alignment horizontal="right"/>
    </xf>
    <xf numFmtId="2" fontId="11" fillId="0" borderId="0" xfId="3" applyNumberFormat="1" applyFont="1"/>
    <xf numFmtId="0" fontId="13" fillId="0" borderId="0" xfId="0" applyFont="1" applyAlignment="1">
      <alignment horizontal="center" vertical="center"/>
    </xf>
    <xf numFmtId="0" fontId="13" fillId="0" borderId="0" xfId="0" applyFont="1" applyAlignment="1">
      <alignment horizontal="center" textRotation="90"/>
    </xf>
    <xf numFmtId="2" fontId="13" fillId="0" borderId="0" xfId="0" applyNumberFormat="1" applyFont="1" applyAlignment="1">
      <alignment horizontal="center"/>
    </xf>
    <xf numFmtId="0" fontId="11" fillId="0" borderId="0" xfId="0" applyFont="1" applyAlignment="1">
      <alignment vertical="center" wrapText="1"/>
    </xf>
    <xf numFmtId="0" fontId="10" fillId="0" borderId="2" xfId="0" applyFont="1" applyBorder="1" applyAlignment="1">
      <alignment vertical="center" wrapText="1"/>
    </xf>
    <xf numFmtId="164" fontId="14" fillId="0" borderId="0" xfId="0" applyNumberFormat="1" applyFont="1"/>
    <xf numFmtId="2" fontId="14" fillId="0" borderId="0" xfId="0" applyNumberFormat="1" applyFont="1"/>
    <xf numFmtId="2" fontId="15" fillId="0" borderId="0" xfId="0" applyNumberFormat="1" applyFont="1" applyAlignment="1">
      <alignment horizontal="center"/>
    </xf>
    <xf numFmtId="2" fontId="10" fillId="0" borderId="0" xfId="0" applyNumberFormat="1" applyFont="1"/>
    <xf numFmtId="0" fontId="10" fillId="0" borderId="0" xfId="0" applyFont="1" applyAlignment="1">
      <alignment horizontal="center"/>
    </xf>
    <xf numFmtId="2" fontId="11" fillId="0" borderId="0" xfId="0" applyNumberFormat="1" applyFont="1" applyAlignment="1">
      <alignment horizontal="center"/>
    </xf>
    <xf numFmtId="0" fontId="9" fillId="0" borderId="0" xfId="0" applyFont="1" applyAlignment="1">
      <alignment horizontal="right"/>
    </xf>
    <xf numFmtId="0" fontId="13" fillId="0" borderId="0" xfId="0" applyFont="1" applyAlignment="1">
      <alignment horizontal="center" vertical="center" wrapText="1"/>
    </xf>
    <xf numFmtId="2" fontId="9" fillId="0" borderId="0" xfId="0" applyNumberFormat="1" applyFont="1"/>
    <xf numFmtId="2" fontId="10" fillId="0" borderId="6" xfId="0" applyNumberFormat="1" applyFont="1" applyBorder="1" applyAlignment="1">
      <alignment horizontal="center" wrapText="1"/>
    </xf>
    <xf numFmtId="0" fontId="11" fillId="0" borderId="6" xfId="5" applyFont="1" applyBorder="1" applyAlignment="1">
      <alignment horizontal="center"/>
    </xf>
    <xf numFmtId="2" fontId="10" fillId="0" borderId="6" xfId="0" applyNumberFormat="1" applyFont="1" applyBorder="1" applyAlignment="1">
      <alignment horizontal="center"/>
    </xf>
    <xf numFmtId="49" fontId="11" fillId="0" borderId="6" xfId="0" applyNumberFormat="1" applyFont="1" applyBorder="1" applyAlignment="1">
      <alignment horizontal="center"/>
    </xf>
    <xf numFmtId="2" fontId="11" fillId="0" borderId="6" xfId="0" applyNumberFormat="1" applyFont="1" applyBorder="1" applyAlignment="1">
      <alignment horizontal="center"/>
    </xf>
    <xf numFmtId="0" fontId="9" fillId="0" borderId="6" xfId="0" applyFont="1" applyBorder="1" applyAlignment="1">
      <alignment horizontal="center" vertical="center" wrapText="1"/>
    </xf>
    <xf numFmtId="2" fontId="11" fillId="0" borderId="6" xfId="0" applyNumberFormat="1" applyFont="1" applyBorder="1" applyAlignment="1">
      <alignment horizontal="center" wrapText="1"/>
    </xf>
    <xf numFmtId="0" fontId="13" fillId="0" borderId="6" xfId="0" applyFont="1" applyBorder="1" applyAlignment="1">
      <alignment horizontal="center" vertical="center" wrapText="1"/>
    </xf>
    <xf numFmtId="0" fontId="11" fillId="3" borderId="6" xfId="0" applyFont="1" applyFill="1" applyBorder="1" applyAlignment="1">
      <alignment horizontal="left" vertical="center" wrapText="1"/>
    </xf>
    <xf numFmtId="0" fontId="11" fillId="0" borderId="6" xfId="0" applyFont="1" applyBorder="1" applyAlignment="1">
      <alignment horizontal="center" wrapText="1"/>
    </xf>
    <xf numFmtId="0" fontId="11" fillId="0" borderId="6" xfId="3" applyFont="1" applyBorder="1" applyAlignment="1">
      <alignment horizontal="center" wrapText="1"/>
    </xf>
    <xf numFmtId="0" fontId="11" fillId="0" borderId="0" xfId="0" applyFont="1" applyAlignment="1">
      <alignment horizontal="center"/>
    </xf>
    <xf numFmtId="0" fontId="9" fillId="0" borderId="6" xfId="0" applyFont="1" applyBorder="1"/>
    <xf numFmtId="0" fontId="11" fillId="0" borderId="0" xfId="0" applyFont="1" applyAlignment="1">
      <alignment horizontal="center" wrapText="1"/>
    </xf>
    <xf numFmtId="2" fontId="11" fillId="0" borderId="11" xfId="26" applyNumberFormat="1" applyBorder="1" applyAlignment="1">
      <alignment horizontal="center"/>
    </xf>
    <xf numFmtId="0" fontId="11" fillId="0" borderId="11" xfId="0" applyFont="1" applyBorder="1" applyAlignment="1">
      <alignment horizontal="center"/>
    </xf>
    <xf numFmtId="0" fontId="11" fillId="0" borderId="11" xfId="0" applyFont="1" applyBorder="1" applyAlignment="1">
      <alignment horizontal="center" wrapText="1"/>
    </xf>
    <xf numFmtId="0" fontId="11" fillId="0" borderId="11" xfId="3" applyFont="1" applyBorder="1" applyAlignment="1">
      <alignment horizontal="center"/>
    </xf>
    <xf numFmtId="0" fontId="11" fillId="0" borderId="11" xfId="2" applyBorder="1" applyAlignment="1">
      <alignment horizontal="center" wrapText="1"/>
    </xf>
    <xf numFmtId="0" fontId="58" fillId="3" borderId="6" xfId="206" applyFont="1" applyFill="1" applyBorder="1" applyAlignment="1">
      <alignment horizontal="left" vertical="center" wrapText="1"/>
    </xf>
    <xf numFmtId="0" fontId="58" fillId="30" borderId="6" xfId="206" applyFont="1" applyFill="1" applyBorder="1" applyAlignment="1">
      <alignment horizontal="left" vertical="center" wrapText="1"/>
    </xf>
    <xf numFmtId="0" fontId="9" fillId="3" borderId="6" xfId="0" applyFont="1" applyFill="1" applyBorder="1" applyAlignment="1">
      <alignment horizontal="left" vertical="center" wrapText="1"/>
    </xf>
    <xf numFmtId="0" fontId="11" fillId="0" borderId="6" xfId="0" applyFont="1" applyBorder="1" applyAlignment="1">
      <alignment horizontal="center" textRotation="90"/>
    </xf>
    <xf numFmtId="0" fontId="57" fillId="0" borderId="0" xfId="3" applyFont="1"/>
    <xf numFmtId="0" fontId="57" fillId="0" borderId="0" xfId="0" applyFont="1"/>
    <xf numFmtId="0" fontId="11" fillId="0" borderId="12" xfId="0" applyFont="1" applyBorder="1" applyAlignment="1">
      <alignment horizontal="left" vertical="center" wrapText="1"/>
    </xf>
    <xf numFmtId="0" fontId="11" fillId="0" borderId="12" xfId="5" applyFont="1" applyBorder="1" applyAlignment="1">
      <alignment horizontal="left" vertical="center" wrapText="1"/>
    </xf>
    <xf numFmtId="0" fontId="9" fillId="0" borderId="12" xfId="207" applyFont="1" applyBorder="1" applyAlignment="1">
      <alignment horizontal="center" wrapText="1"/>
    </xf>
    <xf numFmtId="49" fontId="11" fillId="0" borderId="6" xfId="207" applyNumberFormat="1" applyBorder="1" applyAlignment="1">
      <alignment horizontal="center" wrapText="1"/>
    </xf>
    <xf numFmtId="0" fontId="9" fillId="0" borderId="6" xfId="207" applyFont="1" applyBorder="1" applyAlignment="1">
      <alignment horizontal="center" wrapText="1"/>
    </xf>
    <xf numFmtId="0" fontId="14" fillId="0" borderId="6" xfId="0" applyFont="1" applyBorder="1" applyAlignment="1">
      <alignment horizontal="center"/>
    </xf>
    <xf numFmtId="0" fontId="9" fillId="0" borderId="6" xfId="0" applyFont="1" applyBorder="1" applyAlignment="1">
      <alignment horizontal="left" vertical="center" wrapText="1"/>
    </xf>
    <xf numFmtId="0" fontId="15" fillId="0" borderId="6" xfId="0" applyFont="1" applyBorder="1" applyAlignment="1">
      <alignment horizontal="right" wrapText="1"/>
    </xf>
    <xf numFmtId="2" fontId="9" fillId="0" borderId="6" xfId="0" applyNumberFormat="1" applyFont="1" applyBorder="1" applyAlignment="1">
      <alignment horizontal="center"/>
    </xf>
    <xf numFmtId="2" fontId="14" fillId="0" borderId="6" xfId="0" applyNumberFormat="1" applyFont="1" applyBorder="1" applyAlignment="1">
      <alignment horizontal="center" wrapText="1"/>
    </xf>
    <xf numFmtId="2" fontId="14" fillId="0" borderId="6" xfId="0" applyNumberFormat="1" applyFont="1" applyBorder="1" applyAlignment="1">
      <alignment horizontal="center"/>
    </xf>
    <xf numFmtId="0" fontId="9" fillId="0" borderId="6" xfId="0" applyFont="1" applyBorder="1" applyAlignment="1">
      <alignment horizontal="right"/>
    </xf>
    <xf numFmtId="2" fontId="15" fillId="0" borderId="12" xfId="0" applyNumberFormat="1" applyFont="1" applyBorder="1" applyAlignment="1">
      <alignment horizontal="center" wrapText="1"/>
    </xf>
    <xf numFmtId="2" fontId="15" fillId="0" borderId="6" xfId="0" applyNumberFormat="1" applyFont="1" applyBorder="1" applyAlignment="1">
      <alignment horizontal="center"/>
    </xf>
    <xf numFmtId="0" fontId="14" fillId="0" borderId="6" xfId="0" applyFont="1" applyBorder="1"/>
    <xf numFmtId="0" fontId="16" fillId="0" borderId="6" xfId="0" applyFont="1" applyBorder="1"/>
    <xf numFmtId="0" fontId="9" fillId="0" borderId="6" xfId="0" applyFont="1" applyBorder="1" applyAlignment="1">
      <alignment horizontal="center" textRotation="90" wrapText="1"/>
    </xf>
    <xf numFmtId="0" fontId="13" fillId="0" borderId="1" xfId="0" applyFont="1" applyBorder="1" applyAlignment="1">
      <alignment horizontal="center" vertical="center" wrapText="1"/>
    </xf>
    <xf numFmtId="0" fontId="13" fillId="0" borderId="6" xfId="0" applyFont="1" applyBorder="1" applyAlignment="1">
      <alignment horizontal="center" textRotation="90"/>
    </xf>
    <xf numFmtId="2" fontId="11" fillId="0" borderId="11" xfId="0" applyNumberFormat="1" applyFont="1" applyBorder="1" applyAlignment="1">
      <alignment horizontal="center" wrapText="1"/>
    </xf>
    <xf numFmtId="2" fontId="11" fillId="0" borderId="13" xfId="0" applyNumberFormat="1" applyFont="1" applyBorder="1" applyAlignment="1">
      <alignment horizontal="center" wrapText="1"/>
    </xf>
    <xf numFmtId="0" fontId="13" fillId="0" borderId="6" xfId="0" applyFont="1" applyBorder="1"/>
    <xf numFmtId="2" fontId="13" fillId="0" borderId="6" xfId="0" applyNumberFormat="1" applyFont="1" applyBorder="1" applyAlignment="1">
      <alignment horizontal="center"/>
    </xf>
    <xf numFmtId="0" fontId="9" fillId="31" borderId="6" xfId="0" applyFont="1" applyFill="1" applyBorder="1" applyAlignment="1">
      <alignment horizontal="center" textRotation="90"/>
    </xf>
    <xf numFmtId="0" fontId="9" fillId="31" borderId="6" xfId="0" applyFont="1" applyFill="1" applyBorder="1" applyAlignment="1">
      <alignment horizontal="center" textRotation="90" wrapText="1"/>
    </xf>
    <xf numFmtId="0" fontId="11" fillId="31" borderId="6" xfId="0" applyFont="1" applyFill="1" applyBorder="1" applyAlignment="1">
      <alignment vertical="center"/>
    </xf>
    <xf numFmtId="0" fontId="11" fillId="31" borderId="6" xfId="0" applyFont="1" applyFill="1" applyBorder="1" applyAlignment="1">
      <alignment horizontal="center" vertical="center" wrapText="1"/>
    </xf>
    <xf numFmtId="0" fontId="14" fillId="31" borderId="6" xfId="0" applyFont="1" applyFill="1" applyBorder="1" applyAlignment="1">
      <alignment horizontal="center" vertical="center" wrapText="1"/>
    </xf>
    <xf numFmtId="0" fontId="61" fillId="32" borderId="6" xfId="0" applyFont="1" applyFill="1" applyBorder="1" applyAlignment="1">
      <alignment horizontal="center" vertical="center" wrapText="1"/>
    </xf>
    <xf numFmtId="0" fontId="14" fillId="0" borderId="0" xfId="0" applyFont="1" applyAlignment="1">
      <alignment horizontal="left"/>
    </xf>
    <xf numFmtId="0" fontId="14" fillId="0" borderId="0" xfId="0" applyFont="1" applyAlignment="1">
      <alignment horizontal="center"/>
    </xf>
    <xf numFmtId="0" fontId="14" fillId="0" borderId="2" xfId="0" applyFont="1" applyBorder="1" applyAlignment="1">
      <alignment horizontal="left"/>
    </xf>
    <xf numFmtId="0" fontId="14" fillId="0" borderId="1" xfId="0" applyFont="1" applyBorder="1" applyAlignment="1">
      <alignment horizontal="left"/>
    </xf>
    <xf numFmtId="0" fontId="14" fillId="0" borderId="0" xfId="0" applyFont="1" applyAlignment="1">
      <alignment horizontal="right"/>
    </xf>
    <xf numFmtId="0" fontId="9" fillId="0" borderId="0" xfId="0" applyFont="1" applyAlignment="1">
      <alignment horizontal="center"/>
    </xf>
    <xf numFmtId="0" fontId="11" fillId="0" borderId="0" xfId="0" applyFont="1" applyAlignment="1">
      <alignment horizontal="left" vertical="center" wrapText="1"/>
    </xf>
    <xf numFmtId="0" fontId="11" fillId="0" borderId="0" xfId="0" applyFont="1" applyAlignment="1">
      <alignment horizontal="left" wrapText="1"/>
    </xf>
    <xf numFmtId="0" fontId="11" fillId="0" borderId="0" xfId="0" applyFont="1" applyAlignment="1">
      <alignment horizontal="left"/>
    </xf>
    <xf numFmtId="0" fontId="10" fillId="0" borderId="0" xfId="0" applyFont="1" applyAlignment="1">
      <alignment horizontal="center"/>
    </xf>
    <xf numFmtId="0" fontId="9" fillId="0" borderId="0" xfId="0" applyFont="1" applyAlignment="1">
      <alignment horizontal="left"/>
    </xf>
    <xf numFmtId="0" fontId="14" fillId="0" borderId="0" xfId="0" applyFont="1" applyAlignment="1">
      <alignment horizontal="center" wrapText="1"/>
    </xf>
    <xf numFmtId="0" fontId="14" fillId="31" borderId="3" xfId="0" applyFont="1" applyFill="1" applyBorder="1" applyAlignment="1">
      <alignment horizontal="center" vertical="center"/>
    </xf>
    <xf numFmtId="0" fontId="14" fillId="31" borderId="12" xfId="0" applyFont="1" applyFill="1" applyBorder="1" applyAlignment="1">
      <alignment horizontal="center" vertical="center"/>
    </xf>
    <xf numFmtId="0" fontId="14" fillId="31" borderId="3" xfId="0" applyFont="1" applyFill="1" applyBorder="1" applyAlignment="1">
      <alignment horizontal="center" vertical="center" wrapText="1"/>
    </xf>
    <xf numFmtId="0" fontId="14" fillId="31" borderId="12" xfId="0" applyFont="1" applyFill="1" applyBorder="1" applyAlignment="1">
      <alignment horizontal="center" vertical="center" wrapText="1"/>
    </xf>
    <xf numFmtId="0" fontId="14" fillId="31" borderId="2" xfId="0" applyFont="1" applyFill="1" applyBorder="1" applyAlignment="1">
      <alignment horizontal="center" vertical="center"/>
    </xf>
    <xf numFmtId="0" fontId="14" fillId="31" borderId="4" xfId="0" applyFont="1" applyFill="1" applyBorder="1" applyAlignment="1">
      <alignment horizontal="center" vertical="center"/>
    </xf>
    <xf numFmtId="0" fontId="14" fillId="31" borderId="1" xfId="0" applyFont="1" applyFill="1" applyBorder="1" applyAlignment="1">
      <alignment horizontal="center" vertical="center"/>
    </xf>
    <xf numFmtId="0" fontId="9" fillId="0" borderId="6" xfId="0" applyFont="1" applyBorder="1" applyAlignment="1">
      <alignment horizontal="right"/>
    </xf>
    <xf numFmtId="0" fontId="11" fillId="0" borderId="0" xfId="0" applyFont="1" applyAlignment="1">
      <alignment horizontal="center"/>
    </xf>
    <xf numFmtId="0" fontId="9" fillId="31" borderId="6" xfId="0" applyFont="1" applyFill="1" applyBorder="1" applyAlignment="1">
      <alignment horizontal="center" vertical="center"/>
    </xf>
    <xf numFmtId="0" fontId="9" fillId="31" borderId="6" xfId="0" applyFont="1" applyFill="1" applyBorder="1" applyAlignment="1">
      <alignment horizontal="center" vertical="center" textRotation="90"/>
    </xf>
    <xf numFmtId="0" fontId="9" fillId="31" borderId="6" xfId="0" applyFont="1" applyFill="1" applyBorder="1" applyAlignment="1">
      <alignment horizontal="center" vertical="center" wrapText="1"/>
    </xf>
    <xf numFmtId="0" fontId="13" fillId="0" borderId="6" xfId="0" applyFont="1" applyBorder="1" applyAlignment="1">
      <alignment horizontal="center" vertical="center" textRotation="90"/>
    </xf>
    <xf numFmtId="0" fontId="13" fillId="0" borderId="1" xfId="0" applyFont="1" applyBorder="1" applyAlignment="1">
      <alignment horizontal="center" vertical="center" wrapText="1"/>
    </xf>
    <xf numFmtId="0" fontId="10" fillId="0" borderId="0" xfId="0" applyFont="1" applyAlignment="1">
      <alignment horizontal="left" wrapText="1"/>
    </xf>
    <xf numFmtId="0" fontId="13" fillId="0" borderId="6" xfId="0" applyFont="1" applyBorder="1" applyAlignment="1">
      <alignment horizontal="right"/>
    </xf>
    <xf numFmtId="0" fontId="10" fillId="0" borderId="0" xfId="0" applyFont="1" applyAlignment="1">
      <alignment horizontal="left"/>
    </xf>
    <xf numFmtId="0" fontId="13" fillId="0" borderId="6" xfId="0" applyFont="1" applyBorder="1" applyAlignment="1">
      <alignment horizontal="center" vertical="center"/>
    </xf>
  </cellXfs>
  <cellStyles count="208">
    <cellStyle name="1. izcēlums" xfId="124" xr:uid="{5DCDFAD9-7CAE-42FB-A07C-2DDC465D27FC}"/>
    <cellStyle name="2. izcēlums" xfId="125" xr:uid="{A77E2899-DCC3-40F8-9244-5626CC44CE69}"/>
    <cellStyle name="20% no 1. izcēluma" xfId="126" xr:uid="{F8A76BE0-08A7-449C-9789-9037A2493D74}"/>
    <cellStyle name="20% no 2. izcēluma" xfId="127" xr:uid="{1DEAA095-CA5E-4C4D-9C31-E31CE904938F}"/>
    <cellStyle name="20% no 3. izcēluma" xfId="128" xr:uid="{1B7E3820-7B66-4E63-A642-285D8D918FFD}"/>
    <cellStyle name="20% no 4. izcēluma" xfId="129" xr:uid="{8B06629F-7929-4752-86FB-593EE15D36A1}"/>
    <cellStyle name="20% no 5. izcēluma" xfId="130" xr:uid="{6949DB82-D56B-43E9-9419-E8EBB800CC93}"/>
    <cellStyle name="20% no 6. izcēluma" xfId="131" xr:uid="{33C8E991-F09C-4FC0-81B5-3C6B11850F4B}"/>
    <cellStyle name="3. izcēlums " xfId="132" xr:uid="{A7B6D486-CFDD-480A-94F1-759B021F5506}"/>
    <cellStyle name="4. izcēlums" xfId="133" xr:uid="{7B04D827-EA85-4CBF-8D7B-5914F3192297}"/>
    <cellStyle name="40% no 1. izcēluma" xfId="134" xr:uid="{A20ADA7F-EBC5-42C7-936B-A61D634B4242}"/>
    <cellStyle name="40% no 2. izcēluma" xfId="135" xr:uid="{0187CD1A-2E8A-41C3-9AD3-02DDCDA13AD9}"/>
    <cellStyle name="40% no 3. izcēluma" xfId="136" xr:uid="{A1125667-5DD8-45B8-B5BB-0971D61D16C4}"/>
    <cellStyle name="40% no 4. izcēluma" xfId="137" xr:uid="{4ACBC88A-7552-4EDF-95A4-079739652173}"/>
    <cellStyle name="40% no 5. izcēluma" xfId="138" xr:uid="{B2F11B18-1587-4168-9DBE-4C966308E363}"/>
    <cellStyle name="40% no 6. izcēluma" xfId="139" xr:uid="{0DA65652-14AD-4835-AA15-592C4C380A92}"/>
    <cellStyle name="5. izcēlums" xfId="140" xr:uid="{0188F3E0-5B55-4795-BD0B-245BFD6825FC}"/>
    <cellStyle name="6. izcēlums" xfId="141" xr:uid="{4D20AE42-F4EB-4CBD-B1A9-84329DEC5F94}"/>
    <cellStyle name="60% no 1. izcēluma" xfId="142" xr:uid="{3295F639-FBE5-4638-96AB-D56FB5EA68D4}"/>
    <cellStyle name="60% no 2. izcēluma" xfId="143" xr:uid="{4260DE93-AEB6-4222-B2CA-04A3898D6766}"/>
    <cellStyle name="60% no 3. izcēluma" xfId="144" xr:uid="{4383B914-513D-43CE-8152-240D07330A77}"/>
    <cellStyle name="60% no 4. izcēluma" xfId="145" xr:uid="{5E3DAD50-83E9-433F-8D64-FD1E87A8EAB7}"/>
    <cellStyle name="60% no 5. izcēluma" xfId="146" xr:uid="{0F73952B-441F-4CC2-AE7A-7BE4E77F258A}"/>
    <cellStyle name="60% no 6. izcēluma" xfId="147" xr:uid="{EAB7376E-816D-4D67-82A2-AAEF490B792F}"/>
    <cellStyle name="Accent" xfId="56" xr:uid="{5B9AB57B-3B79-4401-9E87-79A9FEA258CF}"/>
    <cellStyle name="Accent 1" xfId="57" xr:uid="{BF89CD44-A806-4469-B83D-1B3641058460}"/>
    <cellStyle name="Accent 2" xfId="58" xr:uid="{2D943544-22D4-4CE4-BD07-AAFA632B00C8}"/>
    <cellStyle name="Accent 3" xfId="59" xr:uid="{78318DEF-109E-493E-B855-1B352AAA9034}"/>
    <cellStyle name="Aprēķināšana 2" xfId="148" xr:uid="{1DB95C4F-2BC3-4B33-924F-EF7C3B88ED37}"/>
    <cellStyle name="Aprēķināšana 2 2" xfId="202" xr:uid="{EF39F977-4F16-47A6-AACE-B991E85D565C}"/>
    <cellStyle name="Bad" xfId="60" xr:uid="{AD3E0A31-420D-46A7-B794-C7F6043AEDE8}"/>
    <cellStyle name="Brīdinājuma teksts 2" xfId="149" xr:uid="{C9E54024-9E2A-4907-99BF-90DF38C053E2}"/>
    <cellStyle name="cf1" xfId="61" xr:uid="{2904B616-CC04-46F8-A414-39CC3FDB2FFC}"/>
    <cellStyle name="cf2" xfId="62" xr:uid="{72EEE49C-D77C-4FA3-A170-78BBF8190F2D}"/>
    <cellStyle name="cf3" xfId="63" xr:uid="{0F8FBDC9-497E-4CCB-AEFF-AF0FD497CDE9}"/>
    <cellStyle name="cf4" xfId="64" xr:uid="{59F9537E-883C-4342-B75E-D0D01D833D51}"/>
    <cellStyle name="cf5" xfId="65" xr:uid="{6589C793-C7A1-4F0E-8767-4F5A7016DA7D}"/>
    <cellStyle name="cf6" xfId="66" xr:uid="{8DE295D2-566E-4AB8-BC03-54E096525884}"/>
    <cellStyle name="Comma 2" xfId="12" xr:uid="{00000000-0005-0000-0000-000000000000}"/>
    <cellStyle name="Comma 2 2" xfId="13" xr:uid="{00000000-0005-0000-0000-000001000000}"/>
    <cellStyle name="Comma 2 2 2" xfId="18" xr:uid="{8130C7B4-14FA-44A9-A251-87DBA00F95C1}"/>
    <cellStyle name="Comma 2 2 3" xfId="151" xr:uid="{FA310FB9-2F3F-4BDA-A9F3-BA9604DA4A95}"/>
    <cellStyle name="Comma 2 3" xfId="17" xr:uid="{8AEF4D1B-019B-461D-AD71-FAC81189ED00}"/>
    <cellStyle name="Comma 2 3 2" xfId="152" xr:uid="{89CAFE35-B4BB-4CA9-9A82-A1E14B7EFE67}"/>
    <cellStyle name="Comma 2 4" xfId="150" xr:uid="{16FFFDC3-7130-41DB-AD57-16DF2D17C833}"/>
    <cellStyle name="Comma 3" xfId="153" xr:uid="{57A53869-DAB4-4CD3-8B6B-B5EC1BA577EB}"/>
    <cellStyle name="Comma 5" xfId="7" xr:uid="{00000000-0005-0000-0000-000002000000}"/>
    <cellStyle name="Comma 5 2" xfId="20" xr:uid="{19A0EA21-C241-40DC-AAE5-5D26348814BC}"/>
    <cellStyle name="Comma 5 2 2" xfId="33" xr:uid="{F81C659F-4D71-4015-9144-0D64ED8AE3CF}"/>
    <cellStyle name="Comma 5 2 2 2" xfId="49" xr:uid="{8E50A98D-E614-4707-9DE1-00A84E42ABA5}"/>
    <cellStyle name="Comma 5 2 2 2 2" xfId="109" xr:uid="{4394BB6F-D15D-4621-8DB1-29F9E85E6E94}"/>
    <cellStyle name="Comma 5 2 2 3" xfId="102" xr:uid="{7CF00BBC-CB23-468E-A8CD-9D98D4295F7A}"/>
    <cellStyle name="Comma 5 2 3" xfId="42" xr:uid="{4D381ED2-A6CC-4F5D-9C6E-C5BDC3C20C81}"/>
    <cellStyle name="Comma 5 2 3 2" xfId="51" xr:uid="{C9DF1D66-3B63-4624-9420-F329B53E62DD}"/>
    <cellStyle name="Comma 5 2 3 2 2" xfId="111" xr:uid="{85329B66-0CE8-4A75-B924-32922E412148}"/>
    <cellStyle name="Comma 5 2 3 3" xfId="89" xr:uid="{AD9C49C6-EDFD-4E24-8482-50E2281CB84C}"/>
    <cellStyle name="Comma 5 2 3 3 2" xfId="119" xr:uid="{7F4D7144-9F12-45D9-A1F7-D1792915B4E4}"/>
    <cellStyle name="Comma 5 2 3 4" xfId="104" xr:uid="{DC9CB2E3-92B3-4037-939A-AAA31AF62C62}"/>
    <cellStyle name="Comma 5 2 4" xfId="44" xr:uid="{07107B85-9D4F-447B-81EA-AE4509CF877B}"/>
    <cellStyle name="Comma 5 2 4 2" xfId="53" xr:uid="{3674C221-2500-44B8-8377-0F76936ADA69}"/>
    <cellStyle name="Comma 5 2 4 2 2" xfId="113" xr:uid="{3649F3CF-00B9-41ED-8AD0-E19C27099D48}"/>
    <cellStyle name="Comma 5 2 4 3" xfId="106" xr:uid="{7AA0C45F-F4FA-403E-9EDF-F756BFB45606}"/>
    <cellStyle name="Comma 5 3" xfId="19" xr:uid="{6A074F4F-9C9B-4B00-9B92-B714C49F568B}"/>
    <cellStyle name="Comma 5 3 2" xfId="67" xr:uid="{42AB5312-C88E-4B0E-B4D5-D267ECFE5FE7}"/>
    <cellStyle name="Comma 5 3 3" xfId="91" xr:uid="{A40F6302-156F-4D29-940C-1295CE1E7D0A}"/>
    <cellStyle name="Comma 5 3 3 2" xfId="120" xr:uid="{D77918E6-4BFD-4506-A0B3-5C0376696E65}"/>
    <cellStyle name="Comma 5 4" xfId="31" xr:uid="{480E8BD6-87DB-4012-B1A0-11746EF0F54A}"/>
    <cellStyle name="Comma 5 4 2" xfId="48" xr:uid="{01F8F907-030F-4DA6-B5AE-34DD8F9F582F}"/>
    <cellStyle name="Comma 5 4 2 2" xfId="108" xr:uid="{A88519DD-0DE2-4C93-875D-810B6620537E}"/>
    <cellStyle name="Comma 5 4 3" xfId="85" xr:uid="{3D264643-9552-4445-894D-2BCE7B3ED4D9}"/>
    <cellStyle name="Comma 5 4 3 2" xfId="115" xr:uid="{9B51AA23-F966-486A-9883-07F698FC25A0}"/>
    <cellStyle name="Comma 5 4 4" xfId="101" xr:uid="{41ACA637-A591-4E21-91E0-99E4E247D203}"/>
    <cellStyle name="ConditionalStyle_1" xfId="68" xr:uid="{561F767D-1CEA-4B6E-9B4B-993893F4924E}"/>
    <cellStyle name="Currency 2" xfId="154" xr:uid="{3827AB21-BCD3-458E-9A7D-F58FC76F0D22}"/>
    <cellStyle name="Error" xfId="69" xr:uid="{7B755768-62B5-4534-A42C-F25624165002}"/>
    <cellStyle name="Excel Built-in Explanatory Text" xfId="21" xr:uid="{7E71BF1D-1031-45C4-BEBC-7BF1D7A8157D}"/>
    <cellStyle name="Excel Built-in Explanatory Text 2" xfId="70" xr:uid="{EC3DA6D0-3EFC-42B7-A025-DDB05AABA989}"/>
    <cellStyle name="Excel Built-in Good" xfId="34" xr:uid="{0DB9CDB4-B187-45F1-A5D8-FF552C566139}"/>
    <cellStyle name="Excel Built-in Normal" xfId="8" xr:uid="{00000000-0005-0000-0000-000003000000}"/>
    <cellStyle name="Excel Built-in Normal 1" xfId="10" xr:uid="{00000000-0005-0000-0000-000004000000}"/>
    <cellStyle name="Excel Built-in Normal 2" xfId="22" xr:uid="{EA285756-4546-45DD-A1D3-E7B9A0A86DCA}"/>
    <cellStyle name="Excel Built-in Normal 2 2" xfId="155" xr:uid="{A1903960-8491-4CDD-80F4-8F7E82B7A4A8}"/>
    <cellStyle name="Excel Built-in Normal 3" xfId="23" xr:uid="{FE2C1192-B1E4-4BF6-9357-47BF5C61AEF4}"/>
    <cellStyle name="Excel Built-in Normal 4" xfId="38" xr:uid="{D0BBEF4B-7157-47D9-9EDA-A03C4F7BDDAC}"/>
    <cellStyle name="Excel_BuiltIn_Good" xfId="156" xr:uid="{9CE0F86D-D168-4F6A-94F0-62F58C761145}"/>
    <cellStyle name="Footnote" xfId="71" xr:uid="{B1005607-94A3-4F9C-ABCF-4BD05524E11C}"/>
    <cellStyle name="Good" xfId="72" xr:uid="{4024297F-B68C-4059-8C1B-E475BD975DEA}"/>
    <cellStyle name="Heading" xfId="73" xr:uid="{EBADFE34-A63B-421F-BCF7-3858A8075A00}"/>
    <cellStyle name="Heading 1" xfId="74" xr:uid="{03DB1BFE-A820-4AEB-A496-99B74B90FF16}"/>
    <cellStyle name="Heading 2" xfId="75" xr:uid="{E058E3AF-F921-42CF-ABA3-4764B181A184}"/>
    <cellStyle name="Ievade 2" xfId="157" xr:uid="{F7380C79-21A6-4254-9D90-86EC75029044}"/>
    <cellStyle name="Ievade 2 2" xfId="203" xr:uid="{0F52F035-A504-4710-BA13-78180216E40A}"/>
    <cellStyle name="Izvade 2" xfId="158" xr:uid="{978722C6-9E31-4E5C-BFC7-C63E88907C72}"/>
    <cellStyle name="Izvade 2 2" xfId="204" xr:uid="{C4BDB9A1-4950-4D72-A2DF-F96EC4603477}"/>
    <cellStyle name="Komats 2" xfId="54" xr:uid="{F94B3E7E-68CD-49D4-878E-4356BD987A3D}"/>
    <cellStyle name="Komats 2 2" xfId="114" xr:uid="{A034D68F-5264-4F76-916D-00C81ADB8685}"/>
    <cellStyle name="Komats 3" xfId="121" xr:uid="{85F526AE-890E-493E-A375-855CB8E9C999}"/>
    <cellStyle name="Kopsumma 2" xfId="159" xr:uid="{BDD40003-C304-4927-B9FC-4D9828C1A25C}"/>
    <cellStyle name="Kopsumma 2 2" xfId="205" xr:uid="{E03304CE-C465-4DFC-82F3-182A8A8FC9F3}"/>
    <cellStyle name="Neitrāls 2" xfId="160" xr:uid="{B58E7D78-C474-4CEE-AD99-E12ED2B56041}"/>
    <cellStyle name="Neutral" xfId="76" xr:uid="{05376EFB-8CB9-4EBB-88DE-44A8A1B464BB}"/>
    <cellStyle name="Normal 10 2" xfId="40" xr:uid="{32C91CFA-23F8-441C-8126-CB72FA3F1B14}"/>
    <cellStyle name="Normal 11" xfId="92" xr:uid="{4222758E-AB20-4813-80A5-784186ECC7C5}"/>
    <cellStyle name="Normal 12" xfId="161" xr:uid="{EF03B363-E897-4D04-8BAD-273F544EADDF}"/>
    <cellStyle name="Normal 14" xfId="162" xr:uid="{11FD628D-261F-437F-9D58-B2649BEF36E0}"/>
    <cellStyle name="Normal 15" xfId="46" xr:uid="{C447DB65-F522-436E-91CF-FD1F0F0FF873}"/>
    <cellStyle name="Normal 2" xfId="1" xr:uid="{00000000-0005-0000-0000-000005000000}"/>
    <cellStyle name="Normal 2 2" xfId="35" xr:uid="{56DB44E5-1D19-4FA0-A8C0-5A3C07BBDCD4}"/>
    <cellStyle name="Normal 2 2 2" xfId="9" xr:uid="{00000000-0005-0000-0000-000006000000}"/>
    <cellStyle name="Normal 2 3" xfId="163" xr:uid="{1DEB72E2-C88A-4015-BB66-C20693E031F5}"/>
    <cellStyle name="Normal 2 4" xfId="164" xr:uid="{B7A3A1D1-8290-45F2-AACD-92ECAFFFF35A}"/>
    <cellStyle name="Normal 2 5" xfId="165" xr:uid="{2629DA8F-4C8F-4B94-9C3F-A6EF896FF49D}"/>
    <cellStyle name="Normal 2 6" xfId="166" xr:uid="{78D423CA-EA88-4028-88D4-8FEABDE694F9}"/>
    <cellStyle name="Normal 2_BD_Dzelzavas_KN" xfId="167" xr:uid="{0875C9DF-969C-4450-A424-12CCFCC5B3F6}"/>
    <cellStyle name="Normal 22" xfId="206" xr:uid="{8FA18370-AB7F-4CA4-911E-0D8E69872F8C}"/>
    <cellStyle name="Normal 3" xfId="11" xr:uid="{00000000-0005-0000-0000-000007000000}"/>
    <cellStyle name="Normal 3 11" xfId="90" xr:uid="{D3ED5A12-38A7-4DE5-A91E-498B68DF3F56}"/>
    <cellStyle name="Normal 3 2" xfId="36" xr:uid="{BB10EA77-68EF-41FC-BD64-50125042DC79}"/>
    <cellStyle name="Normal 3 2 2" xfId="77" xr:uid="{2E8A24A5-E409-4E29-BA83-307FFC5B156E}"/>
    <cellStyle name="Normal 3 2 2 2" xfId="93" xr:uid="{F67ECD76-7351-4117-926E-0416958DE1A5}"/>
    <cellStyle name="Normal 3 2 2 2 2" xfId="169" xr:uid="{29E4C2DB-7979-46F8-934D-94765C3B37FE}"/>
    <cellStyle name="Normal 3 2 2 3" xfId="168" xr:uid="{E8A944AA-637F-462E-A5C5-9882F3D2B07F}"/>
    <cellStyle name="Normal 3 2 2_T_Laudonas energoef" xfId="170" xr:uid="{B6756352-59F4-47C5-938F-A9FC45F482D4}"/>
    <cellStyle name="Normal 3 2 3" xfId="171" xr:uid="{E6FCC2F0-A381-4496-A93B-0402249A74CB}"/>
    <cellStyle name="Normal 3 2 4" xfId="172" xr:uid="{9C91D025-934D-4C67-9894-A73BCD3D5E47}"/>
    <cellStyle name="Normal 3 2_T_Laudonas energoef" xfId="173" xr:uid="{8F3077BD-964D-42B2-9BD7-74DBE7B7C588}"/>
    <cellStyle name="Normal 3 3" xfId="174" xr:uid="{96EB6A34-0870-4F3E-87FA-226D76303613}"/>
    <cellStyle name="Normal 3 3 2" xfId="175" xr:uid="{8013BE1A-4C92-41BD-9C26-C3CC653D3A5E}"/>
    <cellStyle name="Normal 3 3_T_Laudonas energoef" xfId="176" xr:uid="{FC7FD78A-413E-4A44-A4EC-79E2AD1A7EA5}"/>
    <cellStyle name="Normal 3 4" xfId="177" xr:uid="{50A21E4B-4EEB-4D62-AF3F-C016ED0462FB}"/>
    <cellStyle name="Normal 3 5" xfId="178" xr:uid="{DA0E94E2-A83B-4C23-B381-723FA5B4BD1D}"/>
    <cellStyle name="Normal 3 6" xfId="179" xr:uid="{902D6DA7-CB15-4084-986E-BB39ABB0E366}"/>
    <cellStyle name="Normal 3_T_Laudonas energoef" xfId="180" xr:uid="{D7EADC97-0B5B-4A79-A426-A1BE3BC6D1F6}"/>
    <cellStyle name="Normal 4" xfId="15" xr:uid="{00000000-0005-0000-0000-000008000000}"/>
    <cellStyle name="Normal 4 2" xfId="182" xr:uid="{7CA3DFEF-4A9F-4D97-8541-BDD9AF4B9C93}"/>
    <cellStyle name="Normal 4 3" xfId="183" xr:uid="{40128B6E-5DF4-4C3E-B8D4-8E8006206FB8}"/>
    <cellStyle name="Normal 4 4" xfId="184" xr:uid="{13134330-0057-41D6-A1D8-376FE5F2C804}"/>
    <cellStyle name="Normal 4 5" xfId="181" xr:uid="{8B28989B-B591-4424-A100-8C8229DC2252}"/>
    <cellStyle name="Normal 4_T_Laudonas energoef" xfId="185" xr:uid="{4165DE06-15A6-4129-AA91-04D5CD620724}"/>
    <cellStyle name="Normal 5" xfId="186" xr:uid="{2A55A8D5-7C19-4D1D-8C34-2A1C25A387DC}"/>
    <cellStyle name="Normal 5 2" xfId="187" xr:uid="{728683EB-4D10-4F0E-B06E-D2201042335E}"/>
    <cellStyle name="Normal 5 2 2 2" xfId="188" xr:uid="{844268FC-37FB-4777-A566-A836940FBCF9}"/>
    <cellStyle name="Normal 6" xfId="14" xr:uid="{00000000-0005-0000-0000-000009000000}"/>
    <cellStyle name="Normal 6 2" xfId="189" xr:uid="{CF3EBD21-5AF3-4F2F-AE40-B82179423FF1}"/>
    <cellStyle name="Normal 9" xfId="2" xr:uid="{00000000-0005-0000-0000-00000A000000}"/>
    <cellStyle name="Normal 9 2" xfId="78" xr:uid="{D8AD59D0-6D1A-4828-8BDB-B43DC092E143}"/>
    <cellStyle name="Normal_9908m" xfId="37" xr:uid="{0F7A60D3-219F-4D75-8379-5ED77B7C64A9}"/>
    <cellStyle name="Normal_Tāme" xfId="3" xr:uid="{00000000-0005-0000-0000-00000D000000}"/>
    <cellStyle name="Nosaukums 2" xfId="190" xr:uid="{8E3BE5B9-0719-4B98-BC0D-4F4A0AA3574A}"/>
    <cellStyle name="Note" xfId="79" xr:uid="{1F25A46F-A298-48EB-A625-6E33CE38225D}"/>
    <cellStyle name="Parastais 2" xfId="4" xr:uid="{00000000-0005-0000-0000-00000E000000}"/>
    <cellStyle name="Parastais 2 2" xfId="191" xr:uid="{522A0B0B-2A8A-4EEC-A9DC-0802029450AA}"/>
    <cellStyle name="Parastais 2 3" xfId="192" xr:uid="{DF0A52A8-9B5B-4EE6-BBC2-52C358C2D072}"/>
    <cellStyle name="Parastais 3" xfId="6" xr:uid="{00000000-0005-0000-0000-00000F000000}"/>
    <cellStyle name="Parastais 3 2" xfId="194" xr:uid="{F36E1163-364D-4D25-8292-80BFA638A2A2}"/>
    <cellStyle name="Parastais 3 3" xfId="193" xr:uid="{F82C7FBE-749F-48AA-AC2F-FA004623CDB1}"/>
    <cellStyle name="Parastais_4_Tame_2019.03.11_specdarbi1 2" xfId="99" xr:uid="{49903600-9E77-4D5C-87AA-9C7C4D8FCF2C}"/>
    <cellStyle name="Parastais_Tame" xfId="207" xr:uid="{6CE5EF58-9770-4A3F-9013-8BB03A98B518}"/>
    <cellStyle name="Parasts" xfId="0" builtinId="0"/>
    <cellStyle name="Parasts 2" xfId="24" xr:uid="{814983C3-168D-4550-8549-0F337ECD5558}"/>
    <cellStyle name="Parasts 2 2" xfId="25" xr:uid="{C09705C3-53D8-44C6-B169-0485FBACCA8B}"/>
    <cellStyle name="Parasts 2 2 2" xfId="39" xr:uid="{412A9658-2157-47E4-AF25-1D3511A08C3C}"/>
    <cellStyle name="Parasts 2 3" xfId="32" xr:uid="{87ECE474-5BFF-4852-970E-B9BC7A9C5A51}"/>
    <cellStyle name="Parasts 2 3 2" xfId="94" xr:uid="{E39DC399-2A4F-4A0F-960E-3A9D900E2189}"/>
    <cellStyle name="Parasts 2 4" xfId="195" xr:uid="{724FD941-7FA3-4A48-8299-42D74E6961B6}"/>
    <cellStyle name="Parasts 3" xfId="26" xr:uid="{CAF218F3-AFCC-4AB1-9152-09C1D2B4EFD3}"/>
    <cellStyle name="Parasts 3 2" xfId="80" xr:uid="{FC4DA406-BA5C-47F4-8388-2582FC31EAD2}"/>
    <cellStyle name="Parasts 3 2 2" xfId="95" xr:uid="{CE6AAE7B-4F98-4CD5-9717-1B42F22EA22F}"/>
    <cellStyle name="Parasts 4" xfId="16" xr:uid="{4592E53E-0AF1-4303-A4E9-057B806D3285}"/>
    <cellStyle name="Parasts 4 2" xfId="197" xr:uid="{A4D8746F-EAC9-419C-9612-D3A03C7D3317}"/>
    <cellStyle name="Parasts 4 3" xfId="196" xr:uid="{F6806ADB-97F7-4707-B3D9-28E0B630DCB0}"/>
    <cellStyle name="Parasts 5" xfId="29" xr:uid="{18BF4C09-2AA5-445C-B3E2-6E09150BA9CF}"/>
    <cellStyle name="Parasts 5 2" xfId="47" xr:uid="{7E5AEA4C-4B2A-4FDC-A417-E782CBD89829}"/>
    <cellStyle name="Parasts 5 2 2" xfId="107" xr:uid="{AA5BC4E0-7B0C-4C04-A295-112077B45413}"/>
    <cellStyle name="Parasts 5 3" xfId="55" xr:uid="{10CACCE2-B3EF-4B9A-A07A-AC69A0CE393C}"/>
    <cellStyle name="Parasts 5 4" xfId="86" xr:uid="{D39F5563-4F45-4CEF-8E0D-A7CE898C26BE}"/>
    <cellStyle name="Parasts 5 4 2" xfId="116" xr:uid="{7D45C262-613D-4A77-8B77-C2209A5198D8}"/>
    <cellStyle name="Parasts 5 5" xfId="100" xr:uid="{D8C2DD52-01A7-40D9-B82B-A029B4AC4AE4}"/>
    <cellStyle name="Parasts 6" xfId="41" xr:uid="{DA022F42-4E70-4761-A6AE-00A222A57C9F}"/>
    <cellStyle name="Parasts 6 2" xfId="50" xr:uid="{5DB0FE53-770A-4245-A8DC-81F9DB0ED25F}"/>
    <cellStyle name="Parasts 6 2 2" xfId="110" xr:uid="{D7DEA0F7-BC9B-4CAB-B662-2D630DF3C3FF}"/>
    <cellStyle name="Parasts 6 3" xfId="88" xr:uid="{DFD65640-41C5-464B-9C92-8AECAB2C82F6}"/>
    <cellStyle name="Parasts 6 3 2" xfId="118" xr:uid="{6544F363-67FB-442C-BED4-54AC4BFD861B}"/>
    <cellStyle name="Parasts 6 4" xfId="103" xr:uid="{792DF591-292C-4345-814E-13248F3840A1}"/>
    <cellStyle name="Parasts 7" xfId="43" xr:uid="{3BAAE862-E80F-49BE-9024-10A651F67666}"/>
    <cellStyle name="Parasts 7 2" xfId="52" xr:uid="{674227A6-C7E6-4335-A045-75EF0B48FF46}"/>
    <cellStyle name="Parasts 7 2 2" xfId="112" xr:uid="{3D8457BD-7980-4764-B556-3587D5BED356}"/>
    <cellStyle name="Parasts 7 3" xfId="87" xr:uid="{A75FD799-92A5-437E-8ECA-7CA439002682}"/>
    <cellStyle name="Parasts 7 3 2" xfId="117" xr:uid="{3C32A9E8-1BF6-42D0-84D5-2700D3C5BF84}"/>
    <cellStyle name="Parasts 7 4" xfId="105" xr:uid="{DAB4820D-2E14-41D9-ABE8-DA5041186056}"/>
    <cellStyle name="Parasts 8" xfId="98" xr:uid="{B884C725-752A-4747-A3F0-DC7FED9261DC}"/>
    <cellStyle name="Parasts 8 2" xfId="122" xr:uid="{B7E435B7-2FF6-4CEE-B289-3B7692973C2D}"/>
    <cellStyle name="Parasts 9" xfId="123" xr:uid="{79C2128C-38C3-4D82-9C28-1633DFEEC94A}"/>
    <cellStyle name="Percent 2" xfId="198" xr:uid="{9BCC965A-412B-4621-B559-AD03F25B2652}"/>
    <cellStyle name="Saistītā šūna" xfId="199" xr:uid="{4962B901-30AC-4864-B3DB-C3A70ADE80E8}"/>
    <cellStyle name="Status" xfId="81" xr:uid="{9679EECB-D023-4244-AC5E-E011440F4A0A}"/>
    <cellStyle name="Style 1" xfId="5" xr:uid="{00000000-0005-0000-0000-000011000000}"/>
    <cellStyle name="Style 1 2" xfId="28" xr:uid="{EFA3C84B-1ED1-4E9E-B8EB-C8E20BA9B249}"/>
    <cellStyle name="Style 1 2 2" xfId="96" xr:uid="{31FA0897-4441-423B-91FC-99E92ED091DB}"/>
    <cellStyle name="Style 1 2 3" xfId="45" xr:uid="{7F9937E2-DF16-4F3F-9B18-A0E00F8047EB}"/>
    <cellStyle name="Style 1 3" xfId="27" xr:uid="{5D736EC3-CB9F-4B19-B17E-658913358DA3}"/>
    <cellStyle name="Style 1 3 2" xfId="82" xr:uid="{02274AE4-18F9-417A-9984-80EB9D20EDD7}"/>
    <cellStyle name="Style 1 3 3" xfId="200" xr:uid="{6A66B677-01F5-459D-9B7C-373BA2A875F9}"/>
    <cellStyle name="Style 1 4" xfId="201" xr:uid="{540E1D20-6BAE-42A2-9173-4BF7964DC346}"/>
    <cellStyle name="Text" xfId="83" xr:uid="{D084D434-1565-4B49-8E5A-2F4F98D42418}"/>
    <cellStyle name="Warning" xfId="84" xr:uid="{C3A8AFBC-6CAE-4E10-9619-33C723A6D70D}"/>
    <cellStyle name="Обычный_33. OZOLNIEKU NOVADA DOME_OZO SKOLA_TELPU, GAITENU, KAPNU TELPU REMONTS_TAME_VADIMS_2011_02_25_melnraksts" xfId="30" xr:uid="{EF7B10A6-BDA2-4644-8A33-A6FA7BD9C2D0}"/>
    <cellStyle name="Хороший" xfId="97" xr:uid="{09B4F61E-53C5-4DF8-8D9B-7B7A76756378}"/>
  </cellStyles>
  <dxfs count="1">
    <dxf>
      <font>
        <b val="0"/>
        <condense val="0"/>
        <extend val="0"/>
        <sz val="11"/>
        <color indexed="9"/>
      </font>
    </dxf>
  </dxfs>
  <tableStyles count="0" defaultTableStyle="TableStyleMedium9" defaultPivotStyle="PivotStyleLight16"/>
  <colors>
    <mruColors>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Q32"/>
  <sheetViews>
    <sheetView workbookViewId="0">
      <selection activeCell="C6" sqref="C6"/>
    </sheetView>
  </sheetViews>
  <sheetFormatPr defaultRowHeight="14.5"/>
  <cols>
    <col min="1" max="1" width="6.54296875" bestFit="1" customWidth="1"/>
    <col min="2" max="2" width="38.36328125" customWidth="1"/>
    <col min="3" max="3" width="28.54296875" customWidth="1"/>
    <col min="6" max="6" width="11.453125" customWidth="1"/>
  </cols>
  <sheetData>
    <row r="1" spans="1:15" ht="15.5">
      <c r="A1" s="15"/>
      <c r="B1" s="15"/>
      <c r="C1" s="21" t="s">
        <v>174</v>
      </c>
    </row>
    <row r="2" spans="1:15">
      <c r="A2" s="15"/>
      <c r="B2" s="15"/>
      <c r="C2" s="21" t="s">
        <v>0</v>
      </c>
    </row>
    <row r="3" spans="1:15">
      <c r="A3" s="15"/>
      <c r="B3" s="15"/>
      <c r="C3" s="15"/>
    </row>
    <row r="4" spans="1:15">
      <c r="A4" s="92" t="s">
        <v>1</v>
      </c>
      <c r="B4" s="92"/>
      <c r="C4" s="92"/>
    </row>
    <row r="5" spans="1:15">
      <c r="A5" s="92" t="s">
        <v>2</v>
      </c>
      <c r="B5" s="92"/>
      <c r="C5" s="92"/>
    </row>
    <row r="6" spans="1:15">
      <c r="A6" s="17"/>
      <c r="B6" s="17"/>
      <c r="C6" s="21" t="s">
        <v>3</v>
      </c>
    </row>
    <row r="7" spans="1:15">
      <c r="A7" s="15"/>
      <c r="B7" s="15"/>
      <c r="C7" s="15"/>
    </row>
    <row r="8" spans="1:15">
      <c r="A8" s="95" t="s">
        <v>4</v>
      </c>
      <c r="B8" s="95"/>
      <c r="C8" s="95"/>
    </row>
    <row r="9" spans="1:15">
      <c r="A9" s="15"/>
      <c r="B9" s="15"/>
      <c r="C9" s="15"/>
    </row>
    <row r="10" spans="1:15">
      <c r="A10" s="96" t="s">
        <v>5</v>
      </c>
      <c r="B10" s="96"/>
      <c r="C10" s="96"/>
    </row>
    <row r="11" spans="1:15">
      <c r="A11" s="15"/>
      <c r="B11" s="15"/>
      <c r="C11" s="15"/>
    </row>
    <row r="12" spans="1:15">
      <c r="A12" s="15"/>
      <c r="B12" s="15"/>
      <c r="C12" s="15"/>
    </row>
    <row r="13" spans="1:15" s="3" customFormat="1" ht="12.75" customHeight="1">
      <c r="A13" s="97" t="s">
        <v>6</v>
      </c>
      <c r="B13" s="97"/>
      <c r="C13" s="97"/>
      <c r="D13" s="97"/>
      <c r="E13" s="26"/>
      <c r="F13" s="26"/>
      <c r="G13" s="26"/>
      <c r="H13" s="26"/>
      <c r="I13" s="26"/>
      <c r="J13" s="26"/>
    </row>
    <row r="14" spans="1:15" s="3" customFormat="1" ht="12.75" customHeight="1">
      <c r="A14" s="97" t="s">
        <v>7</v>
      </c>
      <c r="B14" s="97"/>
      <c r="C14" s="97"/>
      <c r="D14" s="97"/>
      <c r="E14" s="26"/>
      <c r="F14" s="26"/>
      <c r="G14" s="26"/>
      <c r="H14" s="26"/>
    </row>
    <row r="15" spans="1:15" s="3" customFormat="1" ht="12.75" customHeight="1">
      <c r="A15" s="98" t="s">
        <v>8</v>
      </c>
      <c r="B15" s="98"/>
      <c r="C15" s="98"/>
      <c r="D15" s="98"/>
      <c r="E15" s="12"/>
      <c r="F15" s="12"/>
      <c r="N15" s="4"/>
      <c r="O15" s="4"/>
    </row>
    <row r="16" spans="1:15" s="3" customFormat="1" ht="15" customHeight="1">
      <c r="A16" s="99" t="s">
        <v>9</v>
      </c>
      <c r="B16" s="99"/>
      <c r="C16" s="99"/>
      <c r="D16" s="99"/>
    </row>
    <row r="17" spans="1:17" s="3" customFormat="1" ht="15" customHeight="1">
      <c r="N17" s="4"/>
      <c r="O17" s="4"/>
    </row>
    <row r="18" spans="1:17">
      <c r="A18" s="15"/>
      <c r="B18" s="15"/>
      <c r="C18" s="15"/>
    </row>
    <row r="19" spans="1:17">
      <c r="A19" s="87" t="s">
        <v>10</v>
      </c>
      <c r="B19" s="88" t="s">
        <v>11</v>
      </c>
      <c r="C19" s="88" t="s">
        <v>12</v>
      </c>
    </row>
    <row r="20" spans="1:17" ht="26">
      <c r="A20" s="67">
        <v>1</v>
      </c>
      <c r="B20" s="68" t="s">
        <v>13</v>
      </c>
      <c r="C20" s="41">
        <f>Kopsavilkums!D21</f>
        <v>0</v>
      </c>
    </row>
    <row r="21" spans="1:17">
      <c r="A21" s="67"/>
      <c r="B21" s="69" t="s">
        <v>14</v>
      </c>
      <c r="C21" s="70">
        <f>SUM(C20)</f>
        <v>0</v>
      </c>
    </row>
    <row r="22" spans="1:17">
      <c r="A22" s="17"/>
      <c r="B22" s="17"/>
      <c r="C22" s="19"/>
    </row>
    <row r="23" spans="1:17">
      <c r="A23" s="93" t="s">
        <v>15</v>
      </c>
      <c r="B23" s="94"/>
      <c r="C23" s="70">
        <f>C21*21%</f>
        <v>0</v>
      </c>
    </row>
    <row r="24" spans="1:17">
      <c r="A24" s="17"/>
      <c r="B24" s="17"/>
      <c r="C24" s="19"/>
    </row>
    <row r="25" spans="1:17">
      <c r="A25" s="17"/>
      <c r="B25" s="17"/>
      <c r="C25" s="19"/>
    </row>
    <row r="26" spans="1:17">
      <c r="A26" s="15"/>
      <c r="B26" s="91" t="s">
        <v>170</v>
      </c>
      <c r="C26" s="91"/>
      <c r="D26" s="91"/>
      <c r="E26" s="15"/>
      <c r="F26" s="15"/>
      <c r="G26" s="15"/>
    </row>
    <row r="27" spans="1:17">
      <c r="A27" s="15"/>
      <c r="B27" s="92" t="s">
        <v>16</v>
      </c>
      <c r="C27" s="92"/>
      <c r="D27" s="15"/>
      <c r="E27" s="15"/>
      <c r="F27" s="15"/>
      <c r="G27" s="15"/>
    </row>
    <row r="28" spans="1:17" s="2" customFormat="1" ht="12.5">
      <c r="C28" s="13"/>
      <c r="D28" s="32"/>
      <c r="E28" s="32"/>
      <c r="F28" s="32"/>
      <c r="G28" s="32"/>
      <c r="H28" s="32"/>
      <c r="I28" s="32"/>
      <c r="J28" s="32"/>
      <c r="K28" s="32"/>
      <c r="L28" s="32"/>
      <c r="M28" s="32"/>
      <c r="N28" s="32"/>
      <c r="O28" s="32"/>
      <c r="P28" s="32"/>
      <c r="Q28" s="32"/>
    </row>
    <row r="29" spans="1:17" s="2" customFormat="1" ht="12.75" customHeight="1">
      <c r="A29" s="11"/>
      <c r="B29" s="20" t="s">
        <v>171</v>
      </c>
      <c r="C29" s="20"/>
      <c r="D29" s="11"/>
      <c r="E29" s="11"/>
      <c r="F29" s="11"/>
      <c r="G29" s="11"/>
      <c r="H29" s="11"/>
      <c r="I29" s="11"/>
      <c r="J29" s="11"/>
      <c r="K29" s="11"/>
      <c r="L29" s="11"/>
      <c r="M29" s="11"/>
      <c r="N29" s="11"/>
      <c r="O29" s="1"/>
      <c r="P29" s="1"/>
      <c r="Q29" s="1"/>
    </row>
    <row r="30" spans="1:17" s="2" customFormat="1" ht="12.5"/>
    <row r="32" spans="1:17" s="2" customFormat="1" ht="12.5">
      <c r="Q32" s="32"/>
    </row>
  </sheetData>
  <mergeCells count="11">
    <mergeCell ref="B26:D26"/>
    <mergeCell ref="B27:C27"/>
    <mergeCell ref="A23:B23"/>
    <mergeCell ref="A4:C4"/>
    <mergeCell ref="A5:C5"/>
    <mergeCell ref="A8:C8"/>
    <mergeCell ref="A10:C10"/>
    <mergeCell ref="A13:D13"/>
    <mergeCell ref="A14:D14"/>
    <mergeCell ref="A15:D15"/>
    <mergeCell ref="A16:D16"/>
  </mergeCells>
  <pageMargins left="0.73" right="0.11811023622047245" top="0.67" bottom="0.74803149606299213" header="0.51181102362204722"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38"/>
  <sheetViews>
    <sheetView showZeros="0" workbookViewId="0">
      <selection activeCell="G1" sqref="G1"/>
    </sheetView>
  </sheetViews>
  <sheetFormatPr defaultColWidth="9.08984375" defaultRowHeight="12.5"/>
  <cols>
    <col min="1" max="1" width="6.08984375" style="2" customWidth="1"/>
    <col min="2" max="2" width="7.90625" style="2" customWidth="1"/>
    <col min="3" max="3" width="37.08984375" style="2" customWidth="1"/>
    <col min="4" max="4" width="15.36328125" style="2" customWidth="1"/>
    <col min="5" max="5" width="10" style="2" customWidth="1"/>
    <col min="6" max="6" width="13.90625" style="2" customWidth="1"/>
    <col min="7" max="7" width="10" style="2" bestFit="1" customWidth="1"/>
    <col min="8" max="8" width="11.54296875" style="2" customWidth="1"/>
    <col min="9" max="9" width="11.54296875" style="2" bestFit="1" customWidth="1"/>
    <col min="10" max="10" width="11" style="2" bestFit="1" customWidth="1"/>
    <col min="11" max="16384" width="9.08984375" style="2"/>
  </cols>
  <sheetData>
    <row r="1" spans="1:16" ht="14.5">
      <c r="G1" s="2" t="s">
        <v>175</v>
      </c>
    </row>
    <row r="2" spans="1:16" s="8" customFormat="1" ht="13">
      <c r="A2" s="15"/>
      <c r="B2" s="15"/>
      <c r="C2" s="101" t="s">
        <v>17</v>
      </c>
      <c r="D2" s="101"/>
      <c r="E2" s="101"/>
      <c r="F2" s="101"/>
      <c r="G2" s="101"/>
      <c r="H2" s="101"/>
      <c r="I2" s="15"/>
      <c r="J2" s="15"/>
      <c r="K2" s="15"/>
      <c r="L2" s="15"/>
      <c r="M2" s="15"/>
      <c r="N2" s="15"/>
      <c r="O2" s="15"/>
    </row>
    <row r="3" spans="1:16" ht="13">
      <c r="A3" s="15"/>
      <c r="B3" s="15"/>
      <c r="C3" s="15"/>
      <c r="D3" s="15"/>
      <c r="E3" s="15"/>
      <c r="F3" s="15"/>
      <c r="G3" s="15"/>
      <c r="H3" s="15"/>
      <c r="I3" s="15"/>
      <c r="J3" s="15"/>
      <c r="K3" s="15"/>
      <c r="L3" s="15"/>
      <c r="M3" s="15"/>
      <c r="N3" s="15"/>
      <c r="O3" s="15"/>
      <c r="P3" s="1"/>
    </row>
    <row r="4" spans="1:16">
      <c r="A4" s="102" t="s">
        <v>18</v>
      </c>
      <c r="B4" s="102"/>
      <c r="C4" s="102"/>
      <c r="D4" s="102"/>
      <c r="E4" s="102"/>
      <c r="F4" s="102"/>
      <c r="G4" s="102"/>
      <c r="H4" s="102"/>
      <c r="I4" s="15"/>
      <c r="J4" s="15"/>
      <c r="K4" s="15"/>
      <c r="L4" s="15"/>
      <c r="M4" s="15"/>
      <c r="N4" s="15"/>
      <c r="O4" s="15"/>
    </row>
    <row r="5" spans="1:16" s="3" customFormat="1">
      <c r="A5" s="92" t="s">
        <v>19</v>
      </c>
      <c r="B5" s="92"/>
      <c r="C5" s="92"/>
      <c r="D5" s="92"/>
      <c r="E5" s="92"/>
      <c r="F5" s="92"/>
      <c r="G5" s="92"/>
      <c r="H5" s="92"/>
      <c r="I5" s="15"/>
      <c r="J5" s="15"/>
      <c r="K5" s="15"/>
      <c r="L5" s="15"/>
      <c r="M5" s="15"/>
      <c r="N5" s="15"/>
      <c r="O5" s="15"/>
    </row>
    <row r="6" spans="1:16" s="3" customFormat="1">
      <c r="A6" s="17"/>
      <c r="B6" s="17"/>
      <c r="C6" s="17"/>
      <c r="D6" s="17"/>
      <c r="E6" s="17"/>
      <c r="F6" s="17"/>
      <c r="G6" s="17"/>
      <c r="H6" s="17"/>
      <c r="I6" s="15"/>
      <c r="J6" s="15"/>
      <c r="K6" s="15"/>
      <c r="L6" s="15"/>
      <c r="M6" s="15"/>
      <c r="N6" s="15"/>
      <c r="O6" s="15"/>
    </row>
    <row r="7" spans="1:16" s="3" customFormat="1" ht="12.75" customHeight="1">
      <c r="A7" s="97" t="s">
        <v>6</v>
      </c>
      <c r="B7" s="97"/>
      <c r="C7" s="97"/>
      <c r="D7" s="97"/>
      <c r="E7" s="97"/>
      <c r="F7" s="97"/>
      <c r="G7" s="26"/>
      <c r="H7" s="26"/>
      <c r="I7" s="26"/>
      <c r="J7" s="26"/>
    </row>
    <row r="8" spans="1:16" s="3" customFormat="1" ht="12.75" customHeight="1">
      <c r="A8" s="97" t="s">
        <v>7</v>
      </c>
      <c r="B8" s="97"/>
      <c r="C8" s="97"/>
      <c r="D8" s="97"/>
      <c r="E8" s="26"/>
      <c r="F8" s="26"/>
      <c r="G8" s="26"/>
      <c r="H8" s="26"/>
    </row>
    <row r="9" spans="1:16" s="3" customFormat="1" ht="12.75" customHeight="1">
      <c r="A9" s="98" t="s">
        <v>8</v>
      </c>
      <c r="B9" s="98"/>
      <c r="C9" s="98"/>
      <c r="D9" s="98"/>
      <c r="E9" s="12"/>
      <c r="F9" s="12"/>
      <c r="N9" s="4"/>
      <c r="O9" s="4"/>
    </row>
    <row r="10" spans="1:16" s="3" customFormat="1" ht="15" customHeight="1">
      <c r="A10" s="99" t="s">
        <v>9</v>
      </c>
      <c r="B10" s="99"/>
      <c r="C10" s="99"/>
      <c r="D10" s="99"/>
    </row>
    <row r="11" spans="1:16" ht="13">
      <c r="A11" s="15"/>
      <c r="B11" s="3"/>
      <c r="C11" s="5" t="s">
        <v>20</v>
      </c>
      <c r="D11" s="30">
        <f>D21</f>
        <v>0</v>
      </c>
      <c r="E11" s="15"/>
      <c r="F11" s="15"/>
      <c r="G11" s="15"/>
      <c r="H11" s="15"/>
      <c r="I11" s="15"/>
      <c r="J11" s="15"/>
      <c r="K11" s="15"/>
      <c r="L11" s="15"/>
      <c r="M11" s="15"/>
      <c r="N11" s="15"/>
      <c r="O11" s="15"/>
    </row>
    <row r="12" spans="1:16" ht="13">
      <c r="A12" s="15"/>
      <c r="B12" s="1"/>
      <c r="C12" s="5" t="s">
        <v>21</v>
      </c>
      <c r="D12" s="30">
        <f>H17</f>
        <v>0</v>
      </c>
      <c r="E12" s="15"/>
      <c r="F12" s="15"/>
      <c r="G12" s="15"/>
      <c r="H12" s="15"/>
      <c r="I12" s="15"/>
      <c r="J12" s="15"/>
      <c r="K12" s="15"/>
      <c r="L12" s="15"/>
      <c r="M12" s="15"/>
      <c r="N12" s="15"/>
      <c r="O12" s="15"/>
    </row>
    <row r="13" spans="1:16">
      <c r="A13" s="15"/>
      <c r="B13" s="15"/>
      <c r="C13" s="15"/>
      <c r="D13" s="15"/>
      <c r="E13" s="15"/>
      <c r="F13" s="15"/>
      <c r="G13" s="15"/>
      <c r="H13" s="15"/>
      <c r="I13" s="15"/>
      <c r="J13" s="15"/>
      <c r="K13" s="15"/>
      <c r="L13" s="15"/>
      <c r="M13" s="15"/>
      <c r="N13" s="15"/>
      <c r="O13" s="15"/>
    </row>
    <row r="14" spans="1:16">
      <c r="A14" s="103" t="s">
        <v>10</v>
      </c>
      <c r="B14" s="105" t="s">
        <v>22</v>
      </c>
      <c r="C14" s="105" t="s">
        <v>23</v>
      </c>
      <c r="D14" s="105" t="s">
        <v>24</v>
      </c>
      <c r="E14" s="107" t="s">
        <v>25</v>
      </c>
      <c r="F14" s="108"/>
      <c r="G14" s="109"/>
      <c r="H14" s="105" t="s">
        <v>26</v>
      </c>
      <c r="I14" s="15"/>
      <c r="J14" s="15"/>
      <c r="K14" s="15"/>
      <c r="L14" s="15"/>
      <c r="M14" s="15"/>
      <c r="N14" s="15"/>
      <c r="O14" s="15"/>
    </row>
    <row r="15" spans="1:16" ht="25">
      <c r="A15" s="104"/>
      <c r="B15" s="106"/>
      <c r="C15" s="106"/>
      <c r="D15" s="106"/>
      <c r="E15" s="89" t="s">
        <v>27</v>
      </c>
      <c r="F15" s="89" t="s">
        <v>28</v>
      </c>
      <c r="G15" s="89" t="s">
        <v>29</v>
      </c>
      <c r="H15" s="106"/>
      <c r="I15" s="15"/>
      <c r="J15" s="15"/>
      <c r="K15" s="15"/>
      <c r="L15" s="15"/>
      <c r="M15" s="15"/>
      <c r="N15" s="15"/>
      <c r="O15" s="15"/>
    </row>
    <row r="16" spans="1:16">
      <c r="A16" s="67">
        <v>1</v>
      </c>
      <c r="B16" s="67" t="s">
        <v>30</v>
      </c>
      <c r="C16" s="27" t="s">
        <v>31</v>
      </c>
      <c r="D16" s="71">
        <f>E16+F16+G16</f>
        <v>0</v>
      </c>
      <c r="E16" s="39">
        <f>'LT1 bk'!M41</f>
        <v>0</v>
      </c>
      <c r="F16" s="72">
        <f>'LT1 bk'!N41</f>
        <v>0</v>
      </c>
      <c r="G16" s="39">
        <f>'LT1 bk'!O41</f>
        <v>0</v>
      </c>
      <c r="H16" s="72">
        <f>'LT1 bk'!L41</f>
        <v>0</v>
      </c>
      <c r="I16" s="15"/>
      <c r="J16" s="18"/>
      <c r="K16" s="15"/>
      <c r="L16" s="15"/>
      <c r="M16" s="15"/>
      <c r="N16" s="15"/>
      <c r="O16" s="15"/>
    </row>
    <row r="17" spans="1:17" ht="13">
      <c r="A17" s="67"/>
      <c r="B17" s="67"/>
      <c r="C17" s="73" t="s">
        <v>32</v>
      </c>
      <c r="D17" s="74">
        <f>SUM(D16:D16)</f>
        <v>0</v>
      </c>
      <c r="E17" s="74">
        <f>SUM(E16:E16)</f>
        <v>0</v>
      </c>
      <c r="F17" s="75">
        <f>SUM(F16:F16)</f>
        <v>0</v>
      </c>
      <c r="G17" s="75">
        <f>SUM(G16:G16)</f>
        <v>0</v>
      </c>
      <c r="H17" s="75">
        <f>SUM(H16:H16)</f>
        <v>0</v>
      </c>
      <c r="I17" s="15"/>
      <c r="J17" s="18"/>
      <c r="K17" s="15"/>
      <c r="L17" s="15"/>
      <c r="M17" s="15"/>
      <c r="N17" s="15"/>
      <c r="O17" s="15"/>
    </row>
    <row r="18" spans="1:17" ht="13">
      <c r="A18" s="67"/>
      <c r="B18" s="76"/>
      <c r="C18" s="49" t="s">
        <v>172</v>
      </c>
      <c r="D18" s="70">
        <f>D17*0%</f>
        <v>0</v>
      </c>
      <c r="E18" s="15"/>
      <c r="F18" s="15"/>
      <c r="G18" s="15"/>
      <c r="H18" s="15"/>
      <c r="I18" s="15"/>
      <c r="J18" s="15"/>
      <c r="K18" s="15"/>
      <c r="L18" s="15"/>
      <c r="M18" s="15"/>
      <c r="N18" s="15"/>
      <c r="O18" s="15"/>
    </row>
    <row r="19" spans="1:17" ht="13">
      <c r="A19" s="76"/>
      <c r="B19" s="76"/>
      <c r="C19" s="77" t="s">
        <v>33</v>
      </c>
      <c r="D19" s="72"/>
      <c r="E19" s="15"/>
      <c r="F19" s="15"/>
      <c r="G19" s="15"/>
      <c r="H19" s="15"/>
      <c r="I19" s="15"/>
      <c r="J19" s="15"/>
      <c r="K19" s="15"/>
      <c r="L19" s="15"/>
      <c r="M19" s="15"/>
      <c r="N19" s="15"/>
      <c r="O19" s="15"/>
    </row>
    <row r="20" spans="1:17" ht="13">
      <c r="A20" s="76"/>
      <c r="B20" s="76"/>
      <c r="C20" s="49" t="s">
        <v>173</v>
      </c>
      <c r="D20" s="70">
        <f>D17*0%</f>
        <v>0</v>
      </c>
      <c r="E20" s="15"/>
      <c r="F20" s="28"/>
      <c r="G20" s="15"/>
      <c r="H20" s="15"/>
      <c r="I20" s="29"/>
      <c r="J20" s="29"/>
      <c r="K20" s="15"/>
      <c r="L20" s="15"/>
      <c r="M20" s="15"/>
      <c r="N20" s="15"/>
      <c r="O20" s="15"/>
    </row>
    <row r="21" spans="1:17" ht="13">
      <c r="A21" s="76"/>
      <c r="B21" s="76"/>
      <c r="C21" s="49" t="s">
        <v>34</v>
      </c>
      <c r="D21" s="70">
        <f>D17+D18+D20</f>
        <v>0</v>
      </c>
      <c r="E21" s="15"/>
      <c r="F21" s="29"/>
      <c r="G21" s="36"/>
      <c r="H21" s="16"/>
      <c r="I21" s="15"/>
      <c r="J21" s="15"/>
      <c r="K21" s="15"/>
      <c r="L21" s="15"/>
      <c r="M21" s="15"/>
      <c r="N21" s="15"/>
      <c r="O21" s="15"/>
    </row>
    <row r="22" spans="1:17" ht="13">
      <c r="A22" s="15"/>
      <c r="B22" s="15"/>
      <c r="C22" s="1"/>
      <c r="D22" s="16"/>
      <c r="E22" s="15"/>
      <c r="F22" s="15"/>
      <c r="G22" s="1"/>
      <c r="H22" s="1"/>
      <c r="I22" s="15"/>
      <c r="J22" s="15"/>
      <c r="K22" s="15"/>
      <c r="L22" s="15"/>
      <c r="M22" s="15"/>
      <c r="N22" s="15"/>
      <c r="O22" s="15"/>
    </row>
    <row r="23" spans="1:17">
      <c r="C23" s="2" t="s">
        <v>168</v>
      </c>
      <c r="Q23" s="32"/>
    </row>
    <row r="24" spans="1:17">
      <c r="C24" s="100" t="s">
        <v>16</v>
      </c>
      <c r="D24" s="100"/>
      <c r="E24" s="100"/>
      <c r="F24" s="100"/>
      <c r="G24" s="100"/>
      <c r="Q24" s="32"/>
    </row>
    <row r="25" spans="1:17">
      <c r="Q25" s="32"/>
    </row>
    <row r="26" spans="1:17">
      <c r="C26" s="32"/>
      <c r="D26" s="32"/>
      <c r="E26" s="32"/>
      <c r="F26" s="32"/>
      <c r="G26" s="32"/>
      <c r="H26" s="32"/>
      <c r="I26" s="32"/>
      <c r="J26" s="32"/>
      <c r="K26" s="32"/>
      <c r="L26" s="32"/>
      <c r="M26" s="32"/>
      <c r="N26" s="32"/>
      <c r="O26" s="32"/>
      <c r="P26" s="32"/>
      <c r="Q26" s="32"/>
    </row>
    <row r="27" spans="1:17">
      <c r="C27" s="13"/>
      <c r="D27" s="32"/>
      <c r="E27" s="32"/>
      <c r="F27" s="32"/>
      <c r="G27" s="32"/>
      <c r="H27" s="32"/>
      <c r="I27" s="32"/>
      <c r="J27" s="32"/>
      <c r="K27" s="32"/>
      <c r="L27" s="32"/>
      <c r="M27" s="32"/>
      <c r="N27" s="32"/>
      <c r="O27" s="32"/>
      <c r="P27" s="32"/>
      <c r="Q27" s="32"/>
    </row>
    <row r="28" spans="1:17">
      <c r="C28" s="2" t="s">
        <v>169</v>
      </c>
      <c r="Q28" s="32"/>
    </row>
    <row r="29" spans="1:17">
      <c r="C29" s="100" t="s">
        <v>16</v>
      </c>
      <c r="D29" s="100"/>
      <c r="E29" s="100"/>
      <c r="F29" s="100"/>
      <c r="G29" s="100"/>
      <c r="Q29" s="32"/>
    </row>
    <row r="30" spans="1:17">
      <c r="C30" s="13"/>
      <c r="D30" s="32"/>
      <c r="E30" s="32"/>
      <c r="F30" s="32"/>
      <c r="G30" s="32"/>
      <c r="H30" s="32"/>
      <c r="I30" s="32"/>
      <c r="J30" s="32"/>
      <c r="K30" s="32"/>
      <c r="L30" s="32"/>
      <c r="M30" s="32"/>
      <c r="N30" s="32"/>
      <c r="O30" s="32"/>
      <c r="P30" s="32"/>
      <c r="Q30" s="32"/>
    </row>
    <row r="31" spans="1:17" ht="12.75" customHeight="1">
      <c r="C31" s="11"/>
      <c r="D31" s="11"/>
      <c r="E31" s="11"/>
      <c r="F31" s="11"/>
      <c r="G31" s="11"/>
      <c r="H31" s="11"/>
      <c r="I31" s="11"/>
      <c r="J31" s="11"/>
      <c r="K31" s="11"/>
      <c r="L31" s="11"/>
      <c r="M31" s="11"/>
      <c r="N31" s="11"/>
      <c r="O31" s="1"/>
      <c r="P31" s="1"/>
      <c r="Q31" s="1"/>
    </row>
    <row r="34" spans="5:8">
      <c r="E34" s="31"/>
      <c r="F34" s="31"/>
      <c r="G34" s="31"/>
      <c r="H34" s="31"/>
    </row>
    <row r="38" spans="5:8">
      <c r="H38" s="31"/>
    </row>
  </sheetData>
  <mergeCells count="15">
    <mergeCell ref="C24:G24"/>
    <mergeCell ref="C29:G29"/>
    <mergeCell ref="C2:H2"/>
    <mergeCell ref="A4:H4"/>
    <mergeCell ref="A5:H5"/>
    <mergeCell ref="A14:A15"/>
    <mergeCell ref="B14:B15"/>
    <mergeCell ref="C14:C15"/>
    <mergeCell ref="D14:D15"/>
    <mergeCell ref="E14:G14"/>
    <mergeCell ref="H14:H15"/>
    <mergeCell ref="A8:D8"/>
    <mergeCell ref="A9:D9"/>
    <mergeCell ref="A10:D10"/>
    <mergeCell ref="A7:F7"/>
  </mergeCells>
  <phoneticPr fontId="23" type="noConversion"/>
  <pageMargins left="0.47244094488188981" right="0.19685039370078741" top="0.9055118110236221" bottom="0.35433070866141736" header="0.59055118110236227" footer="0.19685039370078741"/>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55"/>
  <sheetViews>
    <sheetView showZeros="0" tabSelected="1" zoomScaleNormal="100" workbookViewId="0">
      <selection activeCell="N5" sqref="N5"/>
    </sheetView>
  </sheetViews>
  <sheetFormatPr defaultColWidth="9.08984375" defaultRowHeight="12.5"/>
  <cols>
    <col min="1" max="1" width="8.08984375" style="3" bestFit="1" customWidth="1"/>
    <col min="2" max="2" width="7.54296875" style="3" bestFit="1" customWidth="1"/>
    <col min="3" max="3" width="39.36328125" style="3" customWidth="1"/>
    <col min="4" max="4" width="4.6328125" style="3" bestFit="1" customWidth="1"/>
    <col min="5" max="5" width="7.54296875" style="3" bestFit="1" customWidth="1"/>
    <col min="6" max="6" width="8.36328125" style="3" bestFit="1" customWidth="1"/>
    <col min="7" max="7" width="6.6328125" style="3" bestFit="1" customWidth="1"/>
    <col min="8" max="8" width="7.54296875" style="3" bestFit="1" customWidth="1"/>
    <col min="9" max="10" width="10.453125" style="3" bestFit="1" customWidth="1"/>
    <col min="11" max="11" width="8.36328125" style="3" customWidth="1"/>
    <col min="12" max="12" width="8.54296875" style="3" bestFit="1" customWidth="1"/>
    <col min="13" max="14" width="9.54296875" style="3" bestFit="1" customWidth="1"/>
    <col min="15" max="15" width="8.54296875" style="3" bestFit="1" customWidth="1"/>
    <col min="16" max="16" width="9.54296875" style="3" bestFit="1" customWidth="1"/>
    <col min="17" max="17" width="9.08984375" style="61"/>
    <col min="18" max="16384" width="9.08984375" style="3"/>
  </cols>
  <sheetData>
    <row r="1" spans="1:17" s="8" customFormat="1" ht="14.5">
      <c r="B1" s="7"/>
      <c r="C1" s="14"/>
      <c r="O1" s="8" t="s">
        <v>176</v>
      </c>
      <c r="Q1" s="60"/>
    </row>
    <row r="2" spans="1:17" ht="13">
      <c r="A2" s="96" t="s">
        <v>35</v>
      </c>
      <c r="B2" s="96"/>
      <c r="C2" s="96"/>
      <c r="D2" s="96"/>
      <c r="E2" s="96"/>
      <c r="F2" s="96"/>
      <c r="G2" s="96"/>
      <c r="H2" s="96"/>
      <c r="I2" s="96"/>
      <c r="J2" s="96"/>
      <c r="K2" s="96"/>
      <c r="L2" s="96"/>
      <c r="M2" s="1"/>
      <c r="N2" s="1"/>
      <c r="O2" s="1"/>
      <c r="P2" s="1"/>
    </row>
    <row r="3" spans="1:17">
      <c r="C3" s="12"/>
    </row>
    <row r="4" spans="1:17">
      <c r="A4" s="111" t="s">
        <v>36</v>
      </c>
      <c r="B4" s="111"/>
      <c r="C4" s="111"/>
      <c r="D4" s="111"/>
      <c r="E4" s="111"/>
      <c r="F4" s="111"/>
      <c r="G4" s="111"/>
      <c r="H4" s="111"/>
      <c r="I4" s="111"/>
      <c r="J4" s="111"/>
      <c r="K4" s="111"/>
      <c r="L4" s="111"/>
    </row>
    <row r="5" spans="1:17">
      <c r="A5" s="111" t="s">
        <v>37</v>
      </c>
      <c r="B5" s="111"/>
      <c r="C5" s="111"/>
      <c r="D5" s="111"/>
      <c r="E5" s="111"/>
      <c r="F5" s="111"/>
      <c r="G5" s="111"/>
      <c r="H5" s="111"/>
      <c r="I5" s="111"/>
      <c r="J5" s="111"/>
      <c r="K5" s="111"/>
      <c r="L5" s="111"/>
    </row>
    <row r="6" spans="1:17">
      <c r="C6" s="12"/>
    </row>
    <row r="7" spans="1:17">
      <c r="C7" s="97" t="s">
        <v>38</v>
      </c>
      <c r="D7" s="97"/>
      <c r="E7" s="97"/>
      <c r="F7" s="97"/>
      <c r="G7" s="97"/>
      <c r="H7" s="97"/>
      <c r="I7" s="97"/>
      <c r="J7" s="97"/>
      <c r="K7" s="97"/>
      <c r="L7" s="26"/>
      <c r="M7" s="26"/>
      <c r="N7" s="26"/>
    </row>
    <row r="8" spans="1:17" ht="12.75" customHeight="1">
      <c r="C8" s="97" t="s">
        <v>39</v>
      </c>
      <c r="D8" s="97"/>
      <c r="E8" s="97"/>
      <c r="F8" s="97"/>
      <c r="G8" s="97"/>
      <c r="H8" s="97"/>
      <c r="I8" s="97"/>
      <c r="J8" s="26"/>
      <c r="K8" s="26"/>
      <c r="L8" s="26"/>
      <c r="M8" s="26"/>
      <c r="N8" s="26"/>
    </row>
    <row r="9" spans="1:17" ht="12.75" customHeight="1">
      <c r="C9" s="98" t="s">
        <v>40</v>
      </c>
      <c r="D9" s="98"/>
      <c r="E9" s="98"/>
      <c r="F9" s="98"/>
      <c r="G9" s="98"/>
      <c r="H9" s="98"/>
      <c r="I9" s="98"/>
      <c r="N9" s="4"/>
      <c r="O9" s="4"/>
    </row>
    <row r="10" spans="1:17" ht="13">
      <c r="C10" s="98" t="s">
        <v>41</v>
      </c>
      <c r="D10" s="98"/>
      <c r="E10" s="98"/>
      <c r="F10" s="98"/>
      <c r="G10" s="98"/>
      <c r="H10" s="98"/>
      <c r="I10" s="98"/>
    </row>
    <row r="11" spans="1:17">
      <c r="C11" s="111"/>
      <c r="D11" s="111"/>
      <c r="E11" s="111"/>
      <c r="F11" s="111"/>
      <c r="G11" s="111"/>
      <c r="H11" s="111"/>
      <c r="I11" s="111"/>
      <c r="J11" s="111"/>
      <c r="K11" s="3" t="s">
        <v>42</v>
      </c>
      <c r="M11" s="5" t="s">
        <v>43</v>
      </c>
      <c r="N11" s="6">
        <f>P41</f>
        <v>0</v>
      </c>
    </row>
    <row r="12" spans="1:17">
      <c r="C12" s="12"/>
    </row>
    <row r="13" spans="1:17">
      <c r="C13" s="12"/>
      <c r="F13" s="111">
        <f>Kopsavilkums!C3</f>
        <v>0</v>
      </c>
      <c r="G13" s="111"/>
      <c r="H13" s="111"/>
      <c r="I13" s="111"/>
      <c r="J13" s="111"/>
      <c r="K13" s="111"/>
      <c r="L13" s="111"/>
      <c r="M13" s="111"/>
      <c r="N13" s="111"/>
      <c r="O13" s="111"/>
    </row>
    <row r="14" spans="1:17">
      <c r="C14" s="12"/>
    </row>
    <row r="15" spans="1:17" ht="12.75" customHeight="1">
      <c r="A15" s="113" t="s">
        <v>10</v>
      </c>
      <c r="B15" s="113" t="s">
        <v>44</v>
      </c>
      <c r="C15" s="114" t="s">
        <v>45</v>
      </c>
      <c r="D15" s="113" t="s">
        <v>46</v>
      </c>
      <c r="E15" s="113" t="s">
        <v>47</v>
      </c>
      <c r="F15" s="112" t="s">
        <v>48</v>
      </c>
      <c r="G15" s="112"/>
      <c r="H15" s="112"/>
      <c r="I15" s="112"/>
      <c r="J15" s="112"/>
      <c r="K15" s="112"/>
      <c r="L15" s="112" t="s">
        <v>49</v>
      </c>
      <c r="M15" s="112"/>
      <c r="N15" s="112"/>
      <c r="O15" s="112"/>
      <c r="P15" s="112"/>
    </row>
    <row r="16" spans="1:17" ht="87" customHeight="1">
      <c r="A16" s="113"/>
      <c r="B16" s="113"/>
      <c r="C16" s="114"/>
      <c r="D16" s="113"/>
      <c r="E16" s="113"/>
      <c r="F16" s="85" t="s">
        <v>50</v>
      </c>
      <c r="G16" s="86" t="s">
        <v>51</v>
      </c>
      <c r="H16" s="85" t="s">
        <v>52</v>
      </c>
      <c r="I16" s="85" t="s">
        <v>53</v>
      </c>
      <c r="J16" s="85" t="s">
        <v>54</v>
      </c>
      <c r="K16" s="85" t="s">
        <v>14</v>
      </c>
      <c r="L16" s="85" t="s">
        <v>55</v>
      </c>
      <c r="M16" s="85" t="s">
        <v>52</v>
      </c>
      <c r="N16" s="85" t="s">
        <v>53</v>
      </c>
      <c r="O16" s="85" t="s">
        <v>54</v>
      </c>
      <c r="P16" s="85" t="s">
        <v>56</v>
      </c>
    </row>
    <row r="17" spans="1:16" ht="13">
      <c r="A17" s="90">
        <v>1</v>
      </c>
      <c r="B17" s="90">
        <v>2</v>
      </c>
      <c r="C17" s="90">
        <v>3</v>
      </c>
      <c r="D17" s="90">
        <v>4</v>
      </c>
      <c r="E17" s="90">
        <v>5</v>
      </c>
      <c r="F17" s="90">
        <v>6</v>
      </c>
      <c r="G17" s="90">
        <v>7</v>
      </c>
      <c r="H17" s="90">
        <v>8</v>
      </c>
      <c r="I17" s="90">
        <v>9</v>
      </c>
      <c r="J17" s="90">
        <v>10</v>
      </c>
      <c r="K17" s="90">
        <v>11</v>
      </c>
      <c r="L17" s="90">
        <v>12</v>
      </c>
      <c r="M17" s="90">
        <v>13</v>
      </c>
      <c r="N17" s="90">
        <v>14</v>
      </c>
      <c r="O17" s="90">
        <v>15</v>
      </c>
      <c r="P17" s="90">
        <v>16</v>
      </c>
    </row>
    <row r="18" spans="1:16" ht="13">
      <c r="A18" s="64">
        <v>1</v>
      </c>
      <c r="B18" s="46"/>
      <c r="C18" s="42" t="s">
        <v>57</v>
      </c>
      <c r="D18" s="59"/>
      <c r="E18" s="37"/>
      <c r="F18" s="41"/>
      <c r="G18" s="43"/>
      <c r="H18" s="43">
        <f>ROUND(G18*F18,2)</f>
        <v>0</v>
      </c>
      <c r="I18" s="43"/>
      <c r="J18" s="43"/>
      <c r="K18" s="43">
        <f>ROUND(J18+I18+H18,2)</f>
        <v>0</v>
      </c>
      <c r="L18" s="43">
        <f>ROUND(F18*E18,2)</f>
        <v>0</v>
      </c>
      <c r="M18" s="43">
        <f>ROUND(H18*E18,2)</f>
        <v>0</v>
      </c>
      <c r="N18" s="43">
        <f>ROUND(I18*E18,2)</f>
        <v>0</v>
      </c>
      <c r="O18" s="43">
        <f>ROUND(J18*E18,2)</f>
        <v>0</v>
      </c>
      <c r="P18" s="43">
        <f>ROUND(O18+N18+M18,2)</f>
        <v>0</v>
      </c>
    </row>
    <row r="19" spans="1:16" ht="25">
      <c r="A19" s="65" t="s">
        <v>58</v>
      </c>
      <c r="B19" s="46" t="s">
        <v>59</v>
      </c>
      <c r="C19" s="62" t="s">
        <v>60</v>
      </c>
      <c r="D19" s="38" t="s">
        <v>61</v>
      </c>
      <c r="E19" s="41">
        <v>20</v>
      </c>
      <c r="F19" s="41"/>
      <c r="G19" s="43"/>
      <c r="H19" s="43">
        <f t="shared" ref="H19:H40" si="0">ROUND(G19*F19,2)</f>
        <v>0</v>
      </c>
      <c r="I19" s="43"/>
      <c r="J19" s="43"/>
      <c r="K19" s="43">
        <f t="shared" ref="K19:K40" si="1">ROUND(J19+I19+H19,2)</f>
        <v>0</v>
      </c>
      <c r="L19" s="43">
        <f t="shared" ref="L19:L40" si="2">ROUND(F19*E19,2)</f>
        <v>0</v>
      </c>
      <c r="M19" s="43">
        <f t="shared" ref="M19:M40" si="3">ROUND(H19*E19,2)</f>
        <v>0</v>
      </c>
      <c r="N19" s="43">
        <f t="shared" ref="N19:N40" si="4">ROUND(I19*E19,2)</f>
        <v>0</v>
      </c>
      <c r="O19" s="43">
        <f t="shared" ref="O19:O40" si="5">ROUND(J19*E19,2)</f>
        <v>0</v>
      </c>
      <c r="P19" s="43">
        <f t="shared" ref="P19:P40" si="6">ROUND(O19+N19+M19,2)</f>
        <v>0</v>
      </c>
    </row>
    <row r="20" spans="1:16" ht="25">
      <c r="A20" s="65" t="s">
        <v>62</v>
      </c>
      <c r="B20" s="46" t="s">
        <v>59</v>
      </c>
      <c r="C20" s="62" t="s">
        <v>63</v>
      </c>
      <c r="D20" s="38" t="s">
        <v>61</v>
      </c>
      <c r="E20" s="41">
        <v>220</v>
      </c>
      <c r="F20" s="41"/>
      <c r="G20" s="43"/>
      <c r="H20" s="43">
        <f t="shared" si="0"/>
        <v>0</v>
      </c>
      <c r="I20" s="43"/>
      <c r="J20" s="43"/>
      <c r="K20" s="43">
        <f t="shared" si="1"/>
        <v>0</v>
      </c>
      <c r="L20" s="43">
        <f t="shared" si="2"/>
        <v>0</v>
      </c>
      <c r="M20" s="43">
        <f t="shared" si="3"/>
        <v>0</v>
      </c>
      <c r="N20" s="43">
        <f t="shared" si="4"/>
        <v>0</v>
      </c>
      <c r="O20" s="43">
        <f t="shared" si="5"/>
        <v>0</v>
      </c>
      <c r="P20" s="43">
        <f t="shared" si="6"/>
        <v>0</v>
      </c>
    </row>
    <row r="21" spans="1:16" ht="37.5">
      <c r="A21" s="65" t="s">
        <v>64</v>
      </c>
      <c r="B21" s="46" t="s">
        <v>59</v>
      </c>
      <c r="C21" s="62" t="s">
        <v>65</v>
      </c>
      <c r="D21" s="38" t="s">
        <v>61</v>
      </c>
      <c r="E21" s="41">
        <v>220</v>
      </c>
      <c r="F21" s="41"/>
      <c r="G21" s="43"/>
      <c r="H21" s="43">
        <f t="shared" si="0"/>
        <v>0</v>
      </c>
      <c r="I21" s="43"/>
      <c r="J21" s="43"/>
      <c r="K21" s="43">
        <f t="shared" si="1"/>
        <v>0</v>
      </c>
      <c r="L21" s="43">
        <f t="shared" si="2"/>
        <v>0</v>
      </c>
      <c r="M21" s="43">
        <f t="shared" si="3"/>
        <v>0</v>
      </c>
      <c r="N21" s="43">
        <f t="shared" si="4"/>
        <v>0</v>
      </c>
      <c r="O21" s="43">
        <f t="shared" si="5"/>
        <v>0</v>
      </c>
      <c r="P21" s="43">
        <f t="shared" si="6"/>
        <v>0</v>
      </c>
    </row>
    <row r="22" spans="1:16" ht="25">
      <c r="A22" s="65" t="s">
        <v>66</v>
      </c>
      <c r="B22" s="46" t="s">
        <v>59</v>
      </c>
      <c r="C22" s="62" t="s">
        <v>67</v>
      </c>
      <c r="D22" s="38" t="s">
        <v>61</v>
      </c>
      <c r="E22" s="41">
        <v>45</v>
      </c>
      <c r="F22" s="41"/>
      <c r="G22" s="43"/>
      <c r="H22" s="43">
        <f t="shared" si="0"/>
        <v>0</v>
      </c>
      <c r="I22" s="43"/>
      <c r="J22" s="43"/>
      <c r="K22" s="43">
        <f t="shared" si="1"/>
        <v>0</v>
      </c>
      <c r="L22" s="43">
        <f t="shared" si="2"/>
        <v>0</v>
      </c>
      <c r="M22" s="43">
        <f t="shared" si="3"/>
        <v>0</v>
      </c>
      <c r="N22" s="43">
        <f t="shared" si="4"/>
        <v>0</v>
      </c>
      <c r="O22" s="43">
        <f t="shared" si="5"/>
        <v>0</v>
      </c>
      <c r="P22" s="43">
        <f t="shared" si="6"/>
        <v>0</v>
      </c>
    </row>
    <row r="23" spans="1:16" ht="27.75" customHeight="1">
      <c r="A23" s="65" t="s">
        <v>68</v>
      </c>
      <c r="B23" s="46" t="s">
        <v>59</v>
      </c>
      <c r="C23" s="62" t="s">
        <v>69</v>
      </c>
      <c r="D23" s="38" t="s">
        <v>61</v>
      </c>
      <c r="E23" s="41">
        <v>15</v>
      </c>
      <c r="F23" s="41"/>
      <c r="G23" s="43"/>
      <c r="H23" s="43">
        <f t="shared" si="0"/>
        <v>0</v>
      </c>
      <c r="I23" s="43"/>
      <c r="J23" s="43"/>
      <c r="K23" s="43">
        <f t="shared" si="1"/>
        <v>0</v>
      </c>
      <c r="L23" s="43">
        <f t="shared" si="2"/>
        <v>0</v>
      </c>
      <c r="M23" s="43">
        <f t="shared" si="3"/>
        <v>0</v>
      </c>
      <c r="N23" s="43">
        <f t="shared" si="4"/>
        <v>0</v>
      </c>
      <c r="O23" s="43">
        <f t="shared" si="5"/>
        <v>0</v>
      </c>
      <c r="P23" s="43">
        <f t="shared" si="6"/>
        <v>0</v>
      </c>
    </row>
    <row r="24" spans="1:16" ht="25">
      <c r="A24" s="65" t="s">
        <v>70</v>
      </c>
      <c r="B24" s="46" t="s">
        <v>59</v>
      </c>
      <c r="C24" s="62" t="s">
        <v>71</v>
      </c>
      <c r="D24" s="38" t="s">
        <v>72</v>
      </c>
      <c r="E24" s="41">
        <v>20</v>
      </c>
      <c r="F24" s="41"/>
      <c r="G24" s="43"/>
      <c r="H24" s="43">
        <f t="shared" si="0"/>
        <v>0</v>
      </c>
      <c r="I24" s="43"/>
      <c r="J24" s="43"/>
      <c r="K24" s="43">
        <f t="shared" si="1"/>
        <v>0</v>
      </c>
      <c r="L24" s="43">
        <f t="shared" si="2"/>
        <v>0</v>
      </c>
      <c r="M24" s="43">
        <f t="shared" si="3"/>
        <v>0</v>
      </c>
      <c r="N24" s="43">
        <f t="shared" si="4"/>
        <v>0</v>
      </c>
      <c r="O24" s="43">
        <f t="shared" si="5"/>
        <v>0</v>
      </c>
      <c r="P24" s="43">
        <f t="shared" si="6"/>
        <v>0</v>
      </c>
    </row>
    <row r="25" spans="1:16" ht="25">
      <c r="A25" s="65" t="s">
        <v>73</v>
      </c>
      <c r="B25" s="46" t="s">
        <v>59</v>
      </c>
      <c r="C25" s="62" t="s">
        <v>74</v>
      </c>
      <c r="D25" s="38" t="s">
        <v>75</v>
      </c>
      <c r="E25" s="41">
        <v>12</v>
      </c>
      <c r="F25" s="41"/>
      <c r="G25" s="43"/>
      <c r="H25" s="43">
        <f t="shared" si="0"/>
        <v>0</v>
      </c>
      <c r="I25" s="43"/>
      <c r="J25" s="43"/>
      <c r="K25" s="43">
        <f t="shared" si="1"/>
        <v>0</v>
      </c>
      <c r="L25" s="43">
        <f t="shared" si="2"/>
        <v>0</v>
      </c>
      <c r="M25" s="43">
        <f t="shared" si="3"/>
        <v>0</v>
      </c>
      <c r="N25" s="43">
        <f t="shared" si="4"/>
        <v>0</v>
      </c>
      <c r="O25" s="43">
        <f t="shared" si="5"/>
        <v>0</v>
      </c>
      <c r="P25" s="43">
        <f t="shared" si="6"/>
        <v>0</v>
      </c>
    </row>
    <row r="26" spans="1:16" ht="13">
      <c r="A26" s="66">
        <v>2</v>
      </c>
      <c r="B26" s="46"/>
      <c r="C26" s="42" t="s">
        <v>76</v>
      </c>
      <c r="D26" s="59"/>
      <c r="E26" s="37"/>
      <c r="F26" s="41"/>
      <c r="G26" s="43"/>
      <c r="H26" s="43">
        <f t="shared" si="0"/>
        <v>0</v>
      </c>
      <c r="I26" s="43"/>
      <c r="J26" s="43"/>
      <c r="K26" s="43">
        <f t="shared" si="1"/>
        <v>0</v>
      </c>
      <c r="L26" s="43">
        <f t="shared" si="2"/>
        <v>0</v>
      </c>
      <c r="M26" s="43">
        <f t="shared" si="3"/>
        <v>0</v>
      </c>
      <c r="N26" s="43">
        <f t="shared" si="4"/>
        <v>0</v>
      </c>
      <c r="O26" s="43">
        <f t="shared" si="5"/>
        <v>0</v>
      </c>
      <c r="P26" s="43">
        <f t="shared" si="6"/>
        <v>0</v>
      </c>
    </row>
    <row r="27" spans="1:16" ht="87.5">
      <c r="A27" s="65" t="s">
        <v>77</v>
      </c>
      <c r="B27" s="46" t="s">
        <v>59</v>
      </c>
      <c r="C27" s="63" t="s">
        <v>78</v>
      </c>
      <c r="D27" s="38" t="s">
        <v>79</v>
      </c>
      <c r="E27" s="41">
        <v>6</v>
      </c>
      <c r="F27" s="41"/>
      <c r="G27" s="43"/>
      <c r="H27" s="43">
        <f t="shared" si="0"/>
        <v>0</v>
      </c>
      <c r="I27" s="43"/>
      <c r="J27" s="43"/>
      <c r="K27" s="43">
        <f t="shared" si="1"/>
        <v>0</v>
      </c>
      <c r="L27" s="43">
        <f t="shared" si="2"/>
        <v>0</v>
      </c>
      <c r="M27" s="43">
        <f t="shared" si="3"/>
        <v>0</v>
      </c>
      <c r="N27" s="43">
        <f t="shared" si="4"/>
        <v>0</v>
      </c>
      <c r="O27" s="43">
        <f t="shared" si="5"/>
        <v>0</v>
      </c>
      <c r="P27" s="43">
        <f t="shared" si="6"/>
        <v>0</v>
      </c>
    </row>
    <row r="28" spans="1:16" ht="87.5">
      <c r="A28" s="65" t="s">
        <v>80</v>
      </c>
      <c r="B28" s="46" t="s">
        <v>59</v>
      </c>
      <c r="C28" s="63" t="s">
        <v>81</v>
      </c>
      <c r="D28" s="38" t="s">
        <v>79</v>
      </c>
      <c r="E28" s="41">
        <v>2</v>
      </c>
      <c r="F28" s="41"/>
      <c r="G28" s="43"/>
      <c r="H28" s="43">
        <f t="shared" si="0"/>
        <v>0</v>
      </c>
      <c r="I28" s="43"/>
      <c r="J28" s="43"/>
      <c r="K28" s="43">
        <f t="shared" si="1"/>
        <v>0</v>
      </c>
      <c r="L28" s="43">
        <f t="shared" si="2"/>
        <v>0</v>
      </c>
      <c r="M28" s="43">
        <f t="shared" si="3"/>
        <v>0</v>
      </c>
      <c r="N28" s="43">
        <f t="shared" si="4"/>
        <v>0</v>
      </c>
      <c r="O28" s="43">
        <f t="shared" si="5"/>
        <v>0</v>
      </c>
      <c r="P28" s="43">
        <f t="shared" si="6"/>
        <v>0</v>
      </c>
    </row>
    <row r="29" spans="1:16" ht="87.5">
      <c r="A29" s="65" t="s">
        <v>82</v>
      </c>
      <c r="B29" s="46" t="s">
        <v>59</v>
      </c>
      <c r="C29" s="63" t="s">
        <v>83</v>
      </c>
      <c r="D29" s="38" t="s">
        <v>79</v>
      </c>
      <c r="E29" s="41">
        <v>4</v>
      </c>
      <c r="F29" s="41"/>
      <c r="G29" s="43"/>
      <c r="H29" s="43">
        <f t="shared" si="0"/>
        <v>0</v>
      </c>
      <c r="I29" s="43"/>
      <c r="J29" s="43"/>
      <c r="K29" s="43">
        <f t="shared" si="1"/>
        <v>0</v>
      </c>
      <c r="L29" s="43">
        <f t="shared" si="2"/>
        <v>0</v>
      </c>
      <c r="M29" s="43">
        <f t="shared" si="3"/>
        <v>0</v>
      </c>
      <c r="N29" s="43">
        <f t="shared" si="4"/>
        <v>0</v>
      </c>
      <c r="O29" s="43">
        <f t="shared" si="5"/>
        <v>0</v>
      </c>
      <c r="P29" s="43">
        <f t="shared" si="6"/>
        <v>0</v>
      </c>
    </row>
    <row r="30" spans="1:16" ht="87.5">
      <c r="A30" s="65" t="s">
        <v>84</v>
      </c>
      <c r="B30" s="46" t="s">
        <v>59</v>
      </c>
      <c r="C30" s="63" t="s">
        <v>85</v>
      </c>
      <c r="D30" s="38" t="s">
        <v>79</v>
      </c>
      <c r="E30" s="41">
        <v>1</v>
      </c>
      <c r="F30" s="41"/>
      <c r="G30" s="43"/>
      <c r="H30" s="43">
        <f t="shared" si="0"/>
        <v>0</v>
      </c>
      <c r="I30" s="43"/>
      <c r="J30" s="43"/>
      <c r="K30" s="43">
        <f t="shared" si="1"/>
        <v>0</v>
      </c>
      <c r="L30" s="43">
        <f t="shared" si="2"/>
        <v>0</v>
      </c>
      <c r="M30" s="43">
        <f t="shared" si="3"/>
        <v>0</v>
      </c>
      <c r="N30" s="43">
        <f t="shared" si="4"/>
        <v>0</v>
      </c>
      <c r="O30" s="43">
        <f t="shared" si="5"/>
        <v>0</v>
      </c>
      <c r="P30" s="43">
        <f t="shared" si="6"/>
        <v>0</v>
      </c>
    </row>
    <row r="31" spans="1:16" ht="87.5">
      <c r="A31" s="65" t="s">
        <v>86</v>
      </c>
      <c r="B31" s="46" t="s">
        <v>59</v>
      </c>
      <c r="C31" s="63" t="s">
        <v>87</v>
      </c>
      <c r="D31" s="38" t="s">
        <v>79</v>
      </c>
      <c r="E31" s="41">
        <v>3</v>
      </c>
      <c r="F31" s="41"/>
      <c r="G31" s="43"/>
      <c r="H31" s="43">
        <f t="shared" si="0"/>
        <v>0</v>
      </c>
      <c r="I31" s="43"/>
      <c r="J31" s="43"/>
      <c r="K31" s="43">
        <f t="shared" si="1"/>
        <v>0</v>
      </c>
      <c r="L31" s="43">
        <f t="shared" si="2"/>
        <v>0</v>
      </c>
      <c r="M31" s="43">
        <f t="shared" si="3"/>
        <v>0</v>
      </c>
      <c r="N31" s="43">
        <f t="shared" si="4"/>
        <v>0</v>
      </c>
      <c r="O31" s="43">
        <f t="shared" si="5"/>
        <v>0</v>
      </c>
      <c r="P31" s="43">
        <f t="shared" si="6"/>
        <v>0</v>
      </c>
    </row>
    <row r="32" spans="1:16" ht="62.5">
      <c r="A32" s="65" t="s">
        <v>88</v>
      </c>
      <c r="B32" s="46" t="s">
        <v>59</v>
      </c>
      <c r="C32" s="63" t="s">
        <v>89</v>
      </c>
      <c r="D32" s="38" t="s">
        <v>79</v>
      </c>
      <c r="E32" s="41">
        <v>10</v>
      </c>
      <c r="F32" s="41"/>
      <c r="G32" s="43"/>
      <c r="H32" s="43">
        <f t="shared" si="0"/>
        <v>0</v>
      </c>
      <c r="I32" s="43"/>
      <c r="J32" s="43"/>
      <c r="K32" s="43">
        <f t="shared" si="1"/>
        <v>0</v>
      </c>
      <c r="L32" s="43">
        <f t="shared" si="2"/>
        <v>0</v>
      </c>
      <c r="M32" s="43">
        <f t="shared" si="3"/>
        <v>0</v>
      </c>
      <c r="N32" s="43">
        <f t="shared" si="4"/>
        <v>0</v>
      </c>
      <c r="O32" s="43">
        <f t="shared" si="5"/>
        <v>0</v>
      </c>
      <c r="P32" s="43">
        <f t="shared" si="6"/>
        <v>0</v>
      </c>
    </row>
    <row r="33" spans="1:16" ht="62.5">
      <c r="A33" s="65" t="s">
        <v>90</v>
      </c>
      <c r="B33" s="46" t="s">
        <v>59</v>
      </c>
      <c r="C33" s="63" t="s">
        <v>91</v>
      </c>
      <c r="D33" s="38" t="s">
        <v>79</v>
      </c>
      <c r="E33" s="41">
        <v>6</v>
      </c>
      <c r="F33" s="41"/>
      <c r="G33" s="43"/>
      <c r="H33" s="43">
        <f t="shared" si="0"/>
        <v>0</v>
      </c>
      <c r="I33" s="43"/>
      <c r="J33" s="43"/>
      <c r="K33" s="43">
        <f t="shared" si="1"/>
        <v>0</v>
      </c>
      <c r="L33" s="43">
        <f t="shared" si="2"/>
        <v>0</v>
      </c>
      <c r="M33" s="43">
        <f t="shared" si="3"/>
        <v>0</v>
      </c>
      <c r="N33" s="43">
        <f t="shared" si="4"/>
        <v>0</v>
      </c>
      <c r="O33" s="43">
        <f t="shared" si="5"/>
        <v>0</v>
      </c>
      <c r="P33" s="43">
        <f t="shared" si="6"/>
        <v>0</v>
      </c>
    </row>
    <row r="34" spans="1:16" ht="62.5">
      <c r="A34" s="65" t="s">
        <v>92</v>
      </c>
      <c r="B34" s="46" t="s">
        <v>59</v>
      </c>
      <c r="C34" s="63" t="s">
        <v>93</v>
      </c>
      <c r="D34" s="38" t="s">
        <v>79</v>
      </c>
      <c r="E34" s="41">
        <v>10</v>
      </c>
      <c r="F34" s="41"/>
      <c r="G34" s="43"/>
      <c r="H34" s="43">
        <f t="shared" si="0"/>
        <v>0</v>
      </c>
      <c r="I34" s="43"/>
      <c r="J34" s="43"/>
      <c r="K34" s="43">
        <f t="shared" si="1"/>
        <v>0</v>
      </c>
      <c r="L34" s="43">
        <f t="shared" si="2"/>
        <v>0</v>
      </c>
      <c r="M34" s="43">
        <f t="shared" si="3"/>
        <v>0</v>
      </c>
      <c r="N34" s="43">
        <f t="shared" si="4"/>
        <v>0</v>
      </c>
      <c r="O34" s="43">
        <f t="shared" si="5"/>
        <v>0</v>
      </c>
      <c r="P34" s="43">
        <f t="shared" si="6"/>
        <v>0</v>
      </c>
    </row>
    <row r="35" spans="1:16" ht="50">
      <c r="A35" s="65" t="s">
        <v>94</v>
      </c>
      <c r="B35" s="46" t="s">
        <v>59</v>
      </c>
      <c r="C35" s="63" t="s">
        <v>95</v>
      </c>
      <c r="D35" s="38" t="s">
        <v>79</v>
      </c>
      <c r="E35" s="41">
        <v>18</v>
      </c>
      <c r="F35" s="41"/>
      <c r="G35" s="43"/>
      <c r="H35" s="43">
        <f t="shared" si="0"/>
        <v>0</v>
      </c>
      <c r="I35" s="43"/>
      <c r="J35" s="43"/>
      <c r="K35" s="43">
        <f t="shared" si="1"/>
        <v>0</v>
      </c>
      <c r="L35" s="43">
        <f t="shared" si="2"/>
        <v>0</v>
      </c>
      <c r="M35" s="43">
        <f t="shared" si="3"/>
        <v>0</v>
      </c>
      <c r="N35" s="43">
        <f t="shared" si="4"/>
        <v>0</v>
      </c>
      <c r="O35" s="43">
        <f t="shared" si="5"/>
        <v>0</v>
      </c>
      <c r="P35" s="43">
        <f t="shared" si="6"/>
        <v>0</v>
      </c>
    </row>
    <row r="36" spans="1:16" ht="63">
      <c r="A36" s="65" t="s">
        <v>96</v>
      </c>
      <c r="B36" s="46" t="s">
        <v>59</v>
      </c>
      <c r="C36" s="62" t="s">
        <v>97</v>
      </c>
      <c r="D36" s="38" t="s">
        <v>61</v>
      </c>
      <c r="E36" s="41">
        <v>45</v>
      </c>
      <c r="F36" s="41"/>
      <c r="G36" s="43"/>
      <c r="H36" s="43">
        <f t="shared" si="0"/>
        <v>0</v>
      </c>
      <c r="I36" s="43"/>
      <c r="J36" s="43"/>
      <c r="K36" s="43">
        <f t="shared" si="1"/>
        <v>0</v>
      </c>
      <c r="L36" s="43">
        <f t="shared" si="2"/>
        <v>0</v>
      </c>
      <c r="M36" s="43">
        <f t="shared" si="3"/>
        <v>0</v>
      </c>
      <c r="N36" s="43">
        <f t="shared" si="4"/>
        <v>0</v>
      </c>
      <c r="O36" s="43">
        <f t="shared" si="5"/>
        <v>0</v>
      </c>
      <c r="P36" s="43">
        <f t="shared" si="6"/>
        <v>0</v>
      </c>
    </row>
    <row r="37" spans="1:16" ht="64.5">
      <c r="A37" s="65" t="s">
        <v>98</v>
      </c>
      <c r="B37" s="46" t="s">
        <v>59</v>
      </c>
      <c r="C37" s="62" t="s">
        <v>99</v>
      </c>
      <c r="D37" s="38" t="s">
        <v>61</v>
      </c>
      <c r="E37" s="41">
        <v>220</v>
      </c>
      <c r="F37" s="41"/>
      <c r="G37" s="43"/>
      <c r="H37" s="43">
        <f t="shared" si="0"/>
        <v>0</v>
      </c>
      <c r="I37" s="43"/>
      <c r="J37" s="43"/>
      <c r="K37" s="43">
        <f t="shared" si="1"/>
        <v>0</v>
      </c>
      <c r="L37" s="43">
        <f t="shared" si="2"/>
        <v>0</v>
      </c>
      <c r="M37" s="43">
        <f t="shared" si="3"/>
        <v>0</v>
      </c>
      <c r="N37" s="43">
        <f t="shared" si="4"/>
        <v>0</v>
      </c>
      <c r="O37" s="43">
        <f t="shared" si="5"/>
        <v>0</v>
      </c>
      <c r="P37" s="43">
        <f t="shared" si="6"/>
        <v>0</v>
      </c>
    </row>
    <row r="38" spans="1:16" ht="37.5">
      <c r="A38" s="65" t="s">
        <v>100</v>
      </c>
      <c r="B38" s="46" t="s">
        <v>59</v>
      </c>
      <c r="C38" s="62" t="s">
        <v>101</v>
      </c>
      <c r="D38" s="38" t="s">
        <v>61</v>
      </c>
      <c r="E38" s="41">
        <v>220</v>
      </c>
      <c r="F38" s="41"/>
      <c r="G38" s="43"/>
      <c r="H38" s="43">
        <f t="shared" si="0"/>
        <v>0</v>
      </c>
      <c r="I38" s="43"/>
      <c r="J38" s="43"/>
      <c r="K38" s="43">
        <f t="shared" si="1"/>
        <v>0</v>
      </c>
      <c r="L38" s="43">
        <f t="shared" si="2"/>
        <v>0</v>
      </c>
      <c r="M38" s="43">
        <f t="shared" si="3"/>
        <v>0</v>
      </c>
      <c r="N38" s="43">
        <f t="shared" si="4"/>
        <v>0</v>
      </c>
      <c r="O38" s="43">
        <f t="shared" si="5"/>
        <v>0</v>
      </c>
      <c r="P38" s="43">
        <f t="shared" si="6"/>
        <v>0</v>
      </c>
    </row>
    <row r="39" spans="1:16" ht="62.5">
      <c r="A39" s="65" t="s">
        <v>102</v>
      </c>
      <c r="B39" s="46" t="s">
        <v>59</v>
      </c>
      <c r="C39" s="62" t="s">
        <v>103</v>
      </c>
      <c r="D39" s="38" t="s">
        <v>61</v>
      </c>
      <c r="E39" s="41">
        <v>20</v>
      </c>
      <c r="F39" s="41"/>
      <c r="G39" s="43"/>
      <c r="H39" s="43">
        <f t="shared" si="0"/>
        <v>0</v>
      </c>
      <c r="I39" s="43"/>
      <c r="J39" s="43"/>
      <c r="K39" s="43">
        <f t="shared" si="1"/>
        <v>0</v>
      </c>
      <c r="L39" s="43">
        <f t="shared" si="2"/>
        <v>0</v>
      </c>
      <c r="M39" s="43">
        <f t="shared" si="3"/>
        <v>0</v>
      </c>
      <c r="N39" s="43">
        <f t="shared" si="4"/>
        <v>0</v>
      </c>
      <c r="O39" s="43">
        <f t="shared" si="5"/>
        <v>0</v>
      </c>
      <c r="P39" s="43">
        <f t="shared" si="6"/>
        <v>0</v>
      </c>
    </row>
    <row r="40" spans="1:16" ht="77">
      <c r="A40" s="65" t="s">
        <v>104</v>
      </c>
      <c r="B40" s="46" t="s">
        <v>59</v>
      </c>
      <c r="C40" s="62" t="s">
        <v>105</v>
      </c>
      <c r="D40" s="38" t="s">
        <v>72</v>
      </c>
      <c r="E40" s="41">
        <v>20</v>
      </c>
      <c r="F40" s="41"/>
      <c r="G40" s="43"/>
      <c r="H40" s="43">
        <f t="shared" si="0"/>
        <v>0</v>
      </c>
      <c r="I40" s="43"/>
      <c r="J40" s="43"/>
      <c r="K40" s="43">
        <f t="shared" si="1"/>
        <v>0</v>
      </c>
      <c r="L40" s="43">
        <f t="shared" si="2"/>
        <v>0</v>
      </c>
      <c r="M40" s="43">
        <f t="shared" si="3"/>
        <v>0</v>
      </c>
      <c r="N40" s="43">
        <f t="shared" si="4"/>
        <v>0</v>
      </c>
      <c r="O40" s="43">
        <f t="shared" si="5"/>
        <v>0</v>
      </c>
      <c r="P40" s="43">
        <f t="shared" si="6"/>
        <v>0</v>
      </c>
    </row>
    <row r="41" spans="1:16" ht="13">
      <c r="A41" s="40"/>
      <c r="B41" s="49"/>
      <c r="C41" s="110" t="s">
        <v>106</v>
      </c>
      <c r="D41" s="110"/>
      <c r="E41" s="110"/>
      <c r="F41" s="110"/>
      <c r="G41" s="110"/>
      <c r="H41" s="110"/>
      <c r="I41" s="110"/>
      <c r="J41" s="110"/>
      <c r="K41" s="110"/>
      <c r="L41" s="41">
        <f>SUM(L19:L40)</f>
        <v>0</v>
      </c>
      <c r="M41" s="70">
        <f>SUM(M19:M40)</f>
        <v>0</v>
      </c>
      <c r="N41" s="70">
        <f>SUM(N19:N40)</f>
        <v>0</v>
      </c>
      <c r="O41" s="70">
        <f>SUM(O19:O40)</f>
        <v>0</v>
      </c>
      <c r="P41" s="70">
        <f t="shared" ref="P41" si="7">ROUND(O41+N41+M41,2)</f>
        <v>0</v>
      </c>
    </row>
    <row r="42" spans="1:16" ht="13">
      <c r="C42" s="12"/>
      <c r="E42" s="34"/>
      <c r="F42" s="34"/>
      <c r="G42" s="34"/>
      <c r="H42" s="34"/>
      <c r="I42" s="34"/>
      <c r="J42" s="34"/>
      <c r="K42" s="34"/>
      <c r="L42" s="34"/>
      <c r="M42" s="4"/>
      <c r="N42" s="7"/>
      <c r="O42" s="7"/>
      <c r="P42" s="7"/>
    </row>
    <row r="43" spans="1:16" ht="13">
      <c r="C43" s="12"/>
      <c r="H43" s="1"/>
      <c r="I43" s="1"/>
      <c r="J43" s="1"/>
      <c r="K43" s="1"/>
      <c r="L43" s="1"/>
      <c r="M43" s="1"/>
      <c r="N43" s="1"/>
      <c r="O43" s="1"/>
      <c r="P43" s="1"/>
    </row>
    <row r="44" spans="1:16">
      <c r="C44" s="99" t="str">
        <f>Kopsavilkums!C23:G23</f>
        <v>Sastādīja _________________________________________________</v>
      </c>
      <c r="D44" s="99"/>
      <c r="E44" s="99"/>
      <c r="F44" s="99"/>
      <c r="G44" s="99"/>
      <c r="H44" s="99"/>
      <c r="I44" s="99"/>
      <c r="J44" s="99"/>
      <c r="K44" s="99"/>
      <c r="L44" s="99"/>
      <c r="M44" s="99"/>
      <c r="N44" s="99"/>
      <c r="O44" s="99"/>
      <c r="P44" s="99"/>
    </row>
    <row r="45" spans="1:16">
      <c r="C45" s="99" t="s">
        <v>107</v>
      </c>
      <c r="D45" s="99"/>
      <c r="E45" s="99"/>
      <c r="F45" s="99"/>
      <c r="G45" s="99"/>
      <c r="H45" s="99"/>
      <c r="I45" s="99"/>
      <c r="J45" s="99"/>
      <c r="K45" s="99"/>
      <c r="L45" s="99"/>
      <c r="M45" s="99"/>
      <c r="N45" s="99"/>
      <c r="O45" s="99"/>
      <c r="P45" s="99"/>
    </row>
    <row r="46" spans="1:16">
      <c r="C46" s="99">
        <f>Kopsavilkums!C25</f>
        <v>0</v>
      </c>
      <c r="D46" s="99"/>
      <c r="E46" s="99"/>
      <c r="F46" s="99"/>
      <c r="G46" s="99"/>
      <c r="H46" s="99"/>
      <c r="I46" s="99"/>
      <c r="J46" s="99"/>
      <c r="K46" s="99"/>
      <c r="L46" s="99"/>
      <c r="M46" s="99"/>
      <c r="N46" s="99"/>
      <c r="O46" s="99"/>
      <c r="P46" s="99"/>
    </row>
    <row r="47" spans="1:16">
      <c r="C47" s="48"/>
      <c r="D47" s="48"/>
      <c r="E47" s="48"/>
      <c r="F47" s="48"/>
      <c r="G47" s="48"/>
      <c r="H47" s="48"/>
      <c r="I47" s="48"/>
      <c r="J47" s="48"/>
      <c r="K47" s="48"/>
      <c r="L47" s="48"/>
      <c r="M47" s="48"/>
      <c r="N47" s="48"/>
      <c r="O47" s="48"/>
      <c r="P47" s="48"/>
    </row>
    <row r="48" spans="1:16">
      <c r="C48" s="50"/>
      <c r="D48" s="48"/>
      <c r="E48" s="48"/>
      <c r="F48" s="48"/>
      <c r="G48" s="48"/>
      <c r="H48" s="48"/>
      <c r="I48" s="48"/>
      <c r="J48" s="48"/>
      <c r="K48" s="48"/>
      <c r="L48" s="48"/>
      <c r="M48" s="48"/>
      <c r="N48" s="48"/>
      <c r="O48" s="48"/>
      <c r="P48" s="48"/>
    </row>
    <row r="49" spans="2:17">
      <c r="C49" s="99" t="str">
        <f>Kopsavilkums!C28:G28</f>
        <v>Pārbaudīja ________________________________________________</v>
      </c>
      <c r="D49" s="99"/>
      <c r="E49" s="99"/>
      <c r="F49" s="99"/>
      <c r="G49" s="99"/>
      <c r="H49" s="99"/>
      <c r="I49" s="99"/>
      <c r="J49" s="99"/>
      <c r="K49" s="99"/>
      <c r="L49" s="99"/>
      <c r="M49" s="99"/>
      <c r="N49" s="99"/>
      <c r="O49" s="99"/>
      <c r="P49" s="99"/>
    </row>
    <row r="50" spans="2:17">
      <c r="C50" s="99" t="s">
        <v>107</v>
      </c>
      <c r="D50" s="99"/>
      <c r="E50" s="99"/>
      <c r="F50" s="99"/>
      <c r="G50" s="99"/>
      <c r="H50" s="99"/>
      <c r="I50" s="99"/>
      <c r="J50" s="99"/>
      <c r="K50" s="99"/>
      <c r="L50" s="99"/>
      <c r="M50" s="99"/>
      <c r="N50" s="99"/>
      <c r="O50" s="99"/>
      <c r="P50" s="99"/>
    </row>
    <row r="51" spans="2:17">
      <c r="C51" s="50"/>
      <c r="D51" s="48"/>
      <c r="E51" s="48"/>
      <c r="F51" s="48"/>
      <c r="G51" s="48"/>
      <c r="H51" s="48"/>
      <c r="I51" s="48"/>
      <c r="J51" s="48"/>
      <c r="K51" s="48"/>
      <c r="L51" s="48"/>
      <c r="M51" s="48"/>
      <c r="N51" s="48"/>
      <c r="O51" s="48"/>
      <c r="P51" s="48"/>
    </row>
    <row r="52" spans="2:17" ht="13">
      <c r="C52" s="98">
        <f>Kopsavilkums!C31</f>
        <v>0</v>
      </c>
      <c r="D52" s="98"/>
      <c r="E52" s="98"/>
      <c r="F52" s="98"/>
      <c r="G52" s="98"/>
      <c r="H52" s="98"/>
      <c r="I52" s="98"/>
      <c r="J52" s="98"/>
      <c r="K52" s="98"/>
      <c r="L52" s="98"/>
      <c r="M52" s="98"/>
      <c r="N52" s="98"/>
      <c r="O52" s="1"/>
      <c r="P52" s="1"/>
    </row>
    <row r="53" spans="2:17" s="8" customFormat="1">
      <c r="B53" s="7"/>
      <c r="C53" s="14"/>
      <c r="M53" s="22"/>
      <c r="N53" s="22"/>
      <c r="O53" s="22"/>
      <c r="P53" s="22"/>
      <c r="Q53" s="60"/>
    </row>
    <row r="54" spans="2:17" s="8" customFormat="1">
      <c r="B54" s="7"/>
      <c r="C54" s="14"/>
      <c r="I54" s="3"/>
      <c r="J54" s="3"/>
      <c r="K54" s="3"/>
      <c r="L54" s="3"/>
      <c r="M54" s="3"/>
      <c r="N54" s="3"/>
      <c r="O54" s="3"/>
      <c r="Q54" s="60"/>
    </row>
    <row r="55" spans="2:17" s="8" customFormat="1">
      <c r="B55" s="10"/>
      <c r="C55" s="14"/>
      <c r="H55" s="33"/>
      <c r="I55" s="9"/>
      <c r="J55" s="9"/>
      <c r="K55" s="9"/>
      <c r="L55" s="9"/>
      <c r="Q55" s="60"/>
    </row>
  </sheetData>
  <mergeCells count="23">
    <mergeCell ref="A15:A16"/>
    <mergeCell ref="B15:B16"/>
    <mergeCell ref="C15:C16"/>
    <mergeCell ref="D15:D16"/>
    <mergeCell ref="E15:E16"/>
    <mergeCell ref="A2:L2"/>
    <mergeCell ref="A4:L4"/>
    <mergeCell ref="A5:L5"/>
    <mergeCell ref="C8:I8"/>
    <mergeCell ref="C7:K7"/>
    <mergeCell ref="C9:I9"/>
    <mergeCell ref="C45:P45"/>
    <mergeCell ref="C49:P49"/>
    <mergeCell ref="C50:P50"/>
    <mergeCell ref="C52:N52"/>
    <mergeCell ref="C46:P46"/>
    <mergeCell ref="C41:K41"/>
    <mergeCell ref="C44:P44"/>
    <mergeCell ref="C11:J11"/>
    <mergeCell ref="F13:O13"/>
    <mergeCell ref="F15:K15"/>
    <mergeCell ref="L15:P15"/>
    <mergeCell ref="C10:I10"/>
  </mergeCells>
  <phoneticPr fontId="23" type="noConversion"/>
  <conditionalFormatting sqref="C18:C40">
    <cfRule type="cellIs" dxfId="0" priority="55" stopIfTrue="1" operator="equal">
      <formula>0</formula>
    </cfRule>
  </conditionalFormatting>
  <pageMargins left="0.15748031496062992" right="0.11811023622047245" top="0.64" bottom="0.68" header="0.15748031496062992" footer="0.15748031496062992"/>
  <pageSetup paperSize="9" scale="8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08B18-0F78-49DA-AA95-2E81570F0882}">
  <sheetPr>
    <tabColor rgb="FF92D050"/>
  </sheetPr>
  <dimension ref="A1:Q57"/>
  <sheetViews>
    <sheetView showZeros="0" topLeftCell="A37" workbookViewId="0">
      <selection activeCell="C40" sqref="C40"/>
    </sheetView>
  </sheetViews>
  <sheetFormatPr defaultColWidth="9.08984375" defaultRowHeight="12.5"/>
  <cols>
    <col min="1" max="1" width="6.08984375" style="2" bestFit="1" customWidth="1"/>
    <col min="2" max="2" width="7.54296875" style="2" bestFit="1" customWidth="1"/>
    <col min="3" max="3" width="30.36328125" style="2" customWidth="1"/>
    <col min="4" max="4" width="6.54296875" style="2" customWidth="1"/>
    <col min="5" max="5" width="7.54296875" style="2" bestFit="1" customWidth="1"/>
    <col min="6" max="6" width="5.54296875" style="2" bestFit="1" customWidth="1"/>
    <col min="7" max="8" width="6.54296875" style="2" customWidth="1"/>
    <col min="9" max="9" width="7.54296875" style="2" bestFit="1" customWidth="1"/>
    <col min="10" max="10" width="6.54296875" style="2" customWidth="1"/>
    <col min="11" max="11" width="8.54296875" style="2" customWidth="1"/>
    <col min="12" max="12" width="7.54296875" style="2" bestFit="1" customWidth="1"/>
    <col min="13" max="13" width="8.54296875" style="2" bestFit="1" customWidth="1"/>
    <col min="14" max="14" width="9.54296875" style="2" bestFit="1" customWidth="1"/>
    <col min="15" max="15" width="7.54296875" style="2" bestFit="1" customWidth="1"/>
    <col min="16" max="16" width="8.54296875" style="2" bestFit="1" customWidth="1"/>
    <col min="17" max="16384" width="9.08984375" style="2"/>
  </cols>
  <sheetData>
    <row r="1" spans="1:17">
      <c r="A1" s="8"/>
      <c r="B1" s="7"/>
      <c r="C1" s="14"/>
      <c r="D1" s="8"/>
      <c r="E1" s="8"/>
      <c r="F1" s="8"/>
      <c r="G1" s="8"/>
      <c r="H1" s="8"/>
      <c r="I1" s="8"/>
      <c r="J1" s="8"/>
      <c r="K1" s="8"/>
      <c r="L1" s="8"/>
      <c r="M1" s="8"/>
      <c r="N1" s="8"/>
      <c r="O1" s="8"/>
      <c r="P1" s="8"/>
    </row>
    <row r="2" spans="1:17" ht="13">
      <c r="A2" s="96" t="s">
        <v>108</v>
      </c>
      <c r="B2" s="96"/>
      <c r="C2" s="96"/>
      <c r="D2" s="96"/>
      <c r="E2" s="96"/>
      <c r="F2" s="96"/>
      <c r="G2" s="96"/>
      <c r="H2" s="96"/>
      <c r="I2" s="96"/>
      <c r="J2" s="96"/>
      <c r="K2" s="96"/>
      <c r="L2" s="96"/>
      <c r="M2" s="96"/>
      <c r="N2" s="96"/>
      <c r="O2" s="96"/>
      <c r="P2" s="1"/>
    </row>
    <row r="3" spans="1:17">
      <c r="C3" s="11"/>
    </row>
    <row r="4" spans="1:17">
      <c r="A4" s="3"/>
      <c r="B4" s="3"/>
      <c r="C4" s="111" t="s">
        <v>109</v>
      </c>
      <c r="D4" s="111"/>
      <c r="E4" s="111"/>
      <c r="F4" s="111"/>
      <c r="G4" s="111"/>
      <c r="H4" s="111"/>
      <c r="I4" s="111"/>
      <c r="J4" s="111"/>
      <c r="K4" s="111"/>
      <c r="L4" s="111"/>
      <c r="M4" s="111"/>
      <c r="N4" s="111"/>
    </row>
    <row r="5" spans="1:17">
      <c r="A5" s="100" t="s">
        <v>19</v>
      </c>
      <c r="B5" s="100"/>
      <c r="C5" s="100"/>
      <c r="D5" s="100"/>
      <c r="E5" s="100"/>
      <c r="F5" s="100"/>
      <c r="G5" s="100"/>
      <c r="H5" s="100"/>
      <c r="I5" s="100"/>
      <c r="J5" s="100"/>
      <c r="K5" s="100"/>
      <c r="L5" s="100"/>
      <c r="M5" s="100"/>
      <c r="N5" s="100"/>
      <c r="O5" s="100"/>
    </row>
    <row r="6" spans="1:17">
      <c r="A6" s="32"/>
      <c r="B6" s="32"/>
      <c r="C6" s="32"/>
      <c r="D6" s="32"/>
      <c r="E6" s="32"/>
      <c r="F6" s="32"/>
      <c r="G6" s="32"/>
      <c r="H6" s="32"/>
      <c r="I6" s="32"/>
      <c r="J6" s="32"/>
      <c r="K6" s="32"/>
      <c r="L6" s="32"/>
      <c r="M6" s="32"/>
      <c r="N6" s="32"/>
      <c r="O6" s="32"/>
    </row>
    <row r="7" spans="1:17" s="3" customFormat="1">
      <c r="C7" s="97" t="s">
        <v>110</v>
      </c>
      <c r="D7" s="97"/>
      <c r="E7" s="97"/>
      <c r="F7" s="97"/>
      <c r="G7" s="97"/>
      <c r="H7" s="97"/>
      <c r="I7" s="97"/>
      <c r="J7" s="97"/>
      <c r="K7" s="97"/>
      <c r="L7" s="26"/>
      <c r="M7" s="26"/>
      <c r="N7" s="26"/>
    </row>
    <row r="8" spans="1:17" s="3" customFormat="1" ht="12.75" customHeight="1">
      <c r="C8" s="97" t="s">
        <v>111</v>
      </c>
      <c r="D8" s="97"/>
      <c r="E8" s="97"/>
      <c r="F8" s="97"/>
      <c r="G8" s="97"/>
      <c r="H8" s="97"/>
      <c r="I8" s="97"/>
      <c r="J8" s="26"/>
      <c r="K8" s="26"/>
      <c r="L8" s="26"/>
      <c r="M8" s="26"/>
      <c r="N8" s="26"/>
    </row>
    <row r="9" spans="1:17" s="3" customFormat="1" ht="12.75" customHeight="1">
      <c r="C9" s="98" t="s">
        <v>112</v>
      </c>
      <c r="D9" s="98"/>
      <c r="E9" s="98"/>
      <c r="F9" s="98"/>
      <c r="G9" s="98"/>
      <c r="H9" s="98"/>
      <c r="I9" s="98"/>
      <c r="N9" s="4"/>
      <c r="O9" s="4"/>
    </row>
    <row r="10" spans="1:17" s="3" customFormat="1">
      <c r="C10" s="98" t="s">
        <v>113</v>
      </c>
      <c r="D10" s="98"/>
      <c r="E10" s="98"/>
      <c r="F10" s="98"/>
      <c r="G10" s="98"/>
      <c r="H10" s="98"/>
      <c r="I10" s="98"/>
    </row>
    <row r="11" spans="1:17" s="3" customFormat="1">
      <c r="C11" s="111" t="s">
        <v>114</v>
      </c>
      <c r="D11" s="111"/>
      <c r="E11" s="111"/>
      <c r="F11" s="111"/>
      <c r="G11" s="111"/>
      <c r="H11" s="111"/>
      <c r="I11" s="111"/>
      <c r="J11" s="111"/>
      <c r="K11" s="3" t="s">
        <v>42</v>
      </c>
      <c r="M11" s="5" t="s">
        <v>43</v>
      </c>
      <c r="N11" s="6">
        <f>P42</f>
        <v>12920.78</v>
      </c>
    </row>
    <row r="12" spans="1:17" s="3" customFormat="1">
      <c r="C12" s="12"/>
    </row>
    <row r="13" spans="1:17" s="3" customFormat="1">
      <c r="C13" s="12"/>
      <c r="F13" s="111">
        <f>Kopsavilkums!C25</f>
        <v>0</v>
      </c>
      <c r="G13" s="111"/>
      <c r="H13" s="111"/>
      <c r="I13" s="111"/>
      <c r="J13" s="111"/>
      <c r="K13" s="111"/>
      <c r="L13" s="111"/>
      <c r="M13" s="111"/>
      <c r="N13" s="111"/>
      <c r="O13" s="111"/>
    </row>
    <row r="14" spans="1:17">
      <c r="C14" s="11"/>
    </row>
    <row r="15" spans="1:17" ht="12.75" customHeight="1">
      <c r="A15" s="115" t="s">
        <v>10</v>
      </c>
      <c r="B15" s="115" t="s">
        <v>44</v>
      </c>
      <c r="C15" s="116" t="s">
        <v>45</v>
      </c>
      <c r="D15" s="115" t="s">
        <v>46</v>
      </c>
      <c r="E15" s="115" t="s">
        <v>47</v>
      </c>
      <c r="F15" s="120" t="s">
        <v>48</v>
      </c>
      <c r="G15" s="120"/>
      <c r="H15" s="120"/>
      <c r="I15" s="120"/>
      <c r="J15" s="120"/>
      <c r="K15" s="120"/>
      <c r="L15" s="120" t="s">
        <v>49</v>
      </c>
      <c r="M15" s="120"/>
      <c r="N15" s="120"/>
      <c r="O15" s="120"/>
      <c r="P15" s="120"/>
      <c r="Q15" s="23"/>
    </row>
    <row r="16" spans="1:17" ht="87.5">
      <c r="A16" s="115"/>
      <c r="B16" s="115"/>
      <c r="C16" s="116"/>
      <c r="D16" s="115"/>
      <c r="E16" s="115"/>
      <c r="F16" s="80" t="s">
        <v>50</v>
      </c>
      <c r="G16" s="78" t="s">
        <v>51</v>
      </c>
      <c r="H16" s="80" t="s">
        <v>52</v>
      </c>
      <c r="I16" s="80" t="s">
        <v>53</v>
      </c>
      <c r="J16" s="80" t="s">
        <v>54</v>
      </c>
      <c r="K16" s="80" t="s">
        <v>14</v>
      </c>
      <c r="L16" s="80" t="s">
        <v>55</v>
      </c>
      <c r="M16" s="80" t="s">
        <v>52</v>
      </c>
      <c r="N16" s="80" t="s">
        <v>53</v>
      </c>
      <c r="O16" s="80" t="s">
        <v>54</v>
      </c>
      <c r="P16" s="80" t="s">
        <v>56</v>
      </c>
      <c r="Q16" s="24"/>
    </row>
    <row r="17" spans="1:17" ht="13">
      <c r="A17" s="44">
        <v>1</v>
      </c>
      <c r="B17" s="44">
        <v>2</v>
      </c>
      <c r="C17" s="79">
        <v>3</v>
      </c>
      <c r="D17" s="44">
        <v>4</v>
      </c>
      <c r="E17" s="44">
        <v>5</v>
      </c>
      <c r="F17" s="44">
        <v>6</v>
      </c>
      <c r="G17" s="44">
        <v>7</v>
      </c>
      <c r="H17" s="44">
        <v>8</v>
      </c>
      <c r="I17" s="44">
        <v>9</v>
      </c>
      <c r="J17" s="44">
        <v>10</v>
      </c>
      <c r="K17" s="44">
        <v>11</v>
      </c>
      <c r="L17" s="44">
        <v>12</v>
      </c>
      <c r="M17" s="44">
        <v>13</v>
      </c>
      <c r="N17" s="44">
        <v>14</v>
      </c>
      <c r="O17" s="44">
        <v>15</v>
      </c>
      <c r="P17" s="44">
        <v>16</v>
      </c>
      <c r="Q17" s="35"/>
    </row>
    <row r="18" spans="1:17" ht="42">
      <c r="A18" s="40" t="s">
        <v>115</v>
      </c>
      <c r="B18" s="47" t="s">
        <v>59</v>
      </c>
      <c r="C18" s="56" t="s">
        <v>116</v>
      </c>
      <c r="D18" s="53" t="s">
        <v>117</v>
      </c>
      <c r="E18" s="81">
        <v>1</v>
      </c>
      <c r="F18" s="81">
        <v>20</v>
      </c>
      <c r="G18" s="81">
        <v>14</v>
      </c>
      <c r="H18" s="37">
        <f t="shared" ref="H18:H41" si="0">ROUND(G18*F18,2)</f>
        <v>280</v>
      </c>
      <c r="I18" s="39">
        <v>240</v>
      </c>
      <c r="J18" s="39">
        <v>12</v>
      </c>
      <c r="K18" s="37">
        <f t="shared" ref="K18" si="1">ROUND(J18+I18+H18,2)</f>
        <v>532</v>
      </c>
      <c r="L18" s="37">
        <f t="shared" ref="L18" si="2">ROUND(F18*E18,2)</f>
        <v>20</v>
      </c>
      <c r="M18" s="37">
        <f t="shared" ref="M18" si="3">ROUND(H18*E18,2)</f>
        <v>280</v>
      </c>
      <c r="N18" s="37">
        <f t="shared" ref="N18" si="4">ROUND(I18*E18,2)</f>
        <v>240</v>
      </c>
      <c r="O18" s="37">
        <f t="shared" ref="O18" si="5">ROUND(J18*E18,2)</f>
        <v>12</v>
      </c>
      <c r="P18" s="37">
        <f t="shared" ref="P18" si="6">ROUND(O18+N18+M18,2)</f>
        <v>532</v>
      </c>
      <c r="Q18" s="35"/>
    </row>
    <row r="19" spans="1:17" ht="28">
      <c r="A19" s="40" t="s">
        <v>118</v>
      </c>
      <c r="B19" s="47" t="s">
        <v>59</v>
      </c>
      <c r="C19" s="56" t="s">
        <v>119</v>
      </c>
      <c r="D19" s="54" t="s">
        <v>117</v>
      </c>
      <c r="E19" s="51">
        <v>1</v>
      </c>
      <c r="F19" s="82">
        <v>2</v>
      </c>
      <c r="G19" s="82">
        <v>14</v>
      </c>
      <c r="H19" s="37">
        <f t="shared" si="0"/>
        <v>28</v>
      </c>
      <c r="I19" s="39">
        <v>48</v>
      </c>
      <c r="J19" s="39">
        <v>2.4</v>
      </c>
      <c r="K19" s="37">
        <f t="shared" ref="K19:K41" si="7">ROUND(J19+I19+H19,2)</f>
        <v>78.400000000000006</v>
      </c>
      <c r="L19" s="37">
        <f t="shared" ref="L19:L41" si="8">ROUND(F19*E19,2)</f>
        <v>2</v>
      </c>
      <c r="M19" s="37">
        <f t="shared" ref="M19:M41" si="9">ROUND(H19*E19,2)</f>
        <v>28</v>
      </c>
      <c r="N19" s="37">
        <f t="shared" ref="N19:N41" si="10">ROUND(I19*E19,2)</f>
        <v>48</v>
      </c>
      <c r="O19" s="37">
        <f t="shared" ref="O19:O41" si="11">ROUND(J19*E19,2)</f>
        <v>2.4</v>
      </c>
      <c r="P19" s="37">
        <f t="shared" ref="P19:P41" si="12">ROUND(O19+N19+M19,2)</f>
        <v>78.400000000000006</v>
      </c>
      <c r="Q19" s="35"/>
    </row>
    <row r="20" spans="1:17" ht="28">
      <c r="A20" s="40" t="s">
        <v>120</v>
      </c>
      <c r="B20" s="47" t="s">
        <v>59</v>
      </c>
      <c r="C20" s="56" t="s">
        <v>121</v>
      </c>
      <c r="D20" s="52" t="s">
        <v>117</v>
      </c>
      <c r="E20" s="51">
        <v>2</v>
      </c>
      <c r="F20" s="82">
        <v>0.5</v>
      </c>
      <c r="G20" s="82">
        <v>14</v>
      </c>
      <c r="H20" s="37">
        <f t="shared" si="0"/>
        <v>7</v>
      </c>
      <c r="I20" s="39">
        <v>72</v>
      </c>
      <c r="J20" s="39">
        <v>3.6</v>
      </c>
      <c r="K20" s="37">
        <f t="shared" si="7"/>
        <v>82.6</v>
      </c>
      <c r="L20" s="37">
        <f t="shared" si="8"/>
        <v>1</v>
      </c>
      <c r="M20" s="37">
        <f t="shared" si="9"/>
        <v>14</v>
      </c>
      <c r="N20" s="37">
        <f t="shared" si="10"/>
        <v>144</v>
      </c>
      <c r="O20" s="37">
        <f t="shared" si="11"/>
        <v>7.2</v>
      </c>
      <c r="P20" s="37">
        <f t="shared" si="12"/>
        <v>165.2</v>
      </c>
      <c r="Q20" s="35"/>
    </row>
    <row r="21" spans="1:17" ht="84">
      <c r="A21" s="40" t="s">
        <v>122</v>
      </c>
      <c r="B21" s="47" t="s">
        <v>59</v>
      </c>
      <c r="C21" s="56" t="s">
        <v>123</v>
      </c>
      <c r="D21" s="52" t="s">
        <v>117</v>
      </c>
      <c r="E21" s="51">
        <v>41</v>
      </c>
      <c r="F21" s="82">
        <v>0.3</v>
      </c>
      <c r="G21" s="82">
        <v>14</v>
      </c>
      <c r="H21" s="37">
        <f t="shared" si="0"/>
        <v>4.2</v>
      </c>
      <c r="I21" s="39">
        <v>25.6</v>
      </c>
      <c r="J21" s="39">
        <v>1.28</v>
      </c>
      <c r="K21" s="37">
        <f t="shared" si="7"/>
        <v>31.08</v>
      </c>
      <c r="L21" s="37">
        <f t="shared" si="8"/>
        <v>12.3</v>
      </c>
      <c r="M21" s="37">
        <f t="shared" si="9"/>
        <v>172.2</v>
      </c>
      <c r="N21" s="37">
        <f t="shared" si="10"/>
        <v>1049.5999999999999</v>
      </c>
      <c r="O21" s="37">
        <f t="shared" si="11"/>
        <v>52.48</v>
      </c>
      <c r="P21" s="37">
        <f t="shared" si="12"/>
        <v>1274.28</v>
      </c>
      <c r="Q21" s="35"/>
    </row>
    <row r="22" spans="1:17" ht="84">
      <c r="A22" s="40" t="s">
        <v>124</v>
      </c>
      <c r="B22" s="47" t="s">
        <v>59</v>
      </c>
      <c r="C22" s="56" t="s">
        <v>125</v>
      </c>
      <c r="D22" s="55" t="s">
        <v>117</v>
      </c>
      <c r="E22" s="51">
        <v>17</v>
      </c>
      <c r="F22" s="82">
        <v>0.3</v>
      </c>
      <c r="G22" s="82">
        <v>14</v>
      </c>
      <c r="H22" s="37">
        <f t="shared" si="0"/>
        <v>4.2</v>
      </c>
      <c r="I22" s="39">
        <v>22.4</v>
      </c>
      <c r="J22" s="39">
        <v>1.1200000000000001</v>
      </c>
      <c r="K22" s="37">
        <f t="shared" si="7"/>
        <v>27.72</v>
      </c>
      <c r="L22" s="37">
        <f t="shared" si="8"/>
        <v>5.0999999999999996</v>
      </c>
      <c r="M22" s="37">
        <f t="shared" si="9"/>
        <v>71.400000000000006</v>
      </c>
      <c r="N22" s="37">
        <f t="shared" si="10"/>
        <v>380.8</v>
      </c>
      <c r="O22" s="37">
        <f t="shared" si="11"/>
        <v>19.04</v>
      </c>
      <c r="P22" s="37">
        <f t="shared" si="12"/>
        <v>471.24</v>
      </c>
      <c r="Q22" s="35"/>
    </row>
    <row r="23" spans="1:17" ht="28">
      <c r="A23" s="40" t="s">
        <v>126</v>
      </c>
      <c r="B23" s="47" t="s">
        <v>59</v>
      </c>
      <c r="C23" s="56" t="s">
        <v>127</v>
      </c>
      <c r="D23" s="55" t="s">
        <v>117</v>
      </c>
      <c r="E23" s="51">
        <v>58</v>
      </c>
      <c r="F23" s="82">
        <v>0.7</v>
      </c>
      <c r="G23" s="82">
        <v>14</v>
      </c>
      <c r="H23" s="37">
        <f t="shared" si="0"/>
        <v>9.8000000000000007</v>
      </c>
      <c r="I23" s="39">
        <v>6.56</v>
      </c>
      <c r="J23" s="39">
        <v>0.33</v>
      </c>
      <c r="K23" s="37">
        <f t="shared" si="7"/>
        <v>16.690000000000001</v>
      </c>
      <c r="L23" s="37">
        <f t="shared" si="8"/>
        <v>40.6</v>
      </c>
      <c r="M23" s="37">
        <f t="shared" si="9"/>
        <v>568.4</v>
      </c>
      <c r="N23" s="37">
        <f t="shared" si="10"/>
        <v>380.48</v>
      </c>
      <c r="O23" s="37">
        <f t="shared" si="11"/>
        <v>19.14</v>
      </c>
      <c r="P23" s="37">
        <f t="shared" si="12"/>
        <v>968.02</v>
      </c>
      <c r="Q23" s="35"/>
    </row>
    <row r="24" spans="1:17" ht="28">
      <c r="A24" s="40" t="s">
        <v>128</v>
      </c>
      <c r="B24" s="47" t="s">
        <v>59</v>
      </c>
      <c r="C24" s="56" t="s">
        <v>129</v>
      </c>
      <c r="D24" s="55" t="s">
        <v>117</v>
      </c>
      <c r="E24" s="51">
        <v>13</v>
      </c>
      <c r="F24" s="82">
        <v>0.3</v>
      </c>
      <c r="G24" s="82">
        <v>14</v>
      </c>
      <c r="H24" s="37">
        <f t="shared" si="0"/>
        <v>4.2</v>
      </c>
      <c r="I24" s="39">
        <v>4</v>
      </c>
      <c r="J24" s="39">
        <v>0.2</v>
      </c>
      <c r="K24" s="37">
        <f t="shared" si="7"/>
        <v>8.4</v>
      </c>
      <c r="L24" s="37">
        <f t="shared" si="8"/>
        <v>3.9</v>
      </c>
      <c r="M24" s="37">
        <f t="shared" si="9"/>
        <v>54.6</v>
      </c>
      <c r="N24" s="37">
        <f t="shared" si="10"/>
        <v>52</v>
      </c>
      <c r="O24" s="37">
        <f t="shared" si="11"/>
        <v>2.6</v>
      </c>
      <c r="P24" s="37">
        <f t="shared" si="12"/>
        <v>109.2</v>
      </c>
      <c r="Q24" s="35"/>
    </row>
    <row r="25" spans="1:17" ht="28">
      <c r="A25" s="40" t="s">
        <v>130</v>
      </c>
      <c r="B25" s="47" t="s">
        <v>59</v>
      </c>
      <c r="C25" s="57" t="s">
        <v>131</v>
      </c>
      <c r="D25" s="55" t="s">
        <v>117</v>
      </c>
      <c r="E25" s="51">
        <v>6</v>
      </c>
      <c r="F25" s="82">
        <v>1</v>
      </c>
      <c r="G25" s="82">
        <v>14</v>
      </c>
      <c r="H25" s="37">
        <f t="shared" si="0"/>
        <v>14</v>
      </c>
      <c r="I25" s="39">
        <v>9.6</v>
      </c>
      <c r="J25" s="39">
        <v>0.48</v>
      </c>
      <c r="K25" s="37">
        <f t="shared" si="7"/>
        <v>24.08</v>
      </c>
      <c r="L25" s="37">
        <f t="shared" si="8"/>
        <v>6</v>
      </c>
      <c r="M25" s="37">
        <f t="shared" si="9"/>
        <v>84</v>
      </c>
      <c r="N25" s="37">
        <f t="shared" si="10"/>
        <v>57.6</v>
      </c>
      <c r="O25" s="37">
        <f t="shared" si="11"/>
        <v>2.88</v>
      </c>
      <c r="P25" s="37">
        <f t="shared" si="12"/>
        <v>144.47999999999999</v>
      </c>
      <c r="Q25" s="35"/>
    </row>
    <row r="26" spans="1:17" ht="42">
      <c r="A26" s="40" t="s">
        <v>132</v>
      </c>
      <c r="B26" s="47" t="s">
        <v>59</v>
      </c>
      <c r="C26" s="56" t="s">
        <v>133</v>
      </c>
      <c r="D26" s="55" t="s">
        <v>117</v>
      </c>
      <c r="E26" s="51">
        <v>6</v>
      </c>
      <c r="F26" s="82">
        <v>0.1</v>
      </c>
      <c r="G26" s="82">
        <v>14</v>
      </c>
      <c r="H26" s="37">
        <f t="shared" si="0"/>
        <v>1.4</v>
      </c>
      <c r="I26" s="39">
        <v>3.2</v>
      </c>
      <c r="J26" s="39">
        <v>0.16</v>
      </c>
      <c r="K26" s="37">
        <f t="shared" si="7"/>
        <v>4.76</v>
      </c>
      <c r="L26" s="37">
        <f t="shared" si="8"/>
        <v>0.6</v>
      </c>
      <c r="M26" s="37">
        <f t="shared" si="9"/>
        <v>8.4</v>
      </c>
      <c r="N26" s="37">
        <f t="shared" si="10"/>
        <v>19.2</v>
      </c>
      <c r="O26" s="37">
        <f t="shared" si="11"/>
        <v>0.96</v>
      </c>
      <c r="P26" s="37">
        <f t="shared" si="12"/>
        <v>28.56</v>
      </c>
      <c r="Q26" s="35"/>
    </row>
    <row r="27" spans="1:17" ht="28">
      <c r="A27" s="40" t="s">
        <v>134</v>
      </c>
      <c r="B27" s="47" t="s">
        <v>59</v>
      </c>
      <c r="C27" s="56" t="s">
        <v>135</v>
      </c>
      <c r="D27" s="55" t="s">
        <v>117</v>
      </c>
      <c r="E27" s="51">
        <v>6</v>
      </c>
      <c r="F27" s="82">
        <v>0.2</v>
      </c>
      <c r="G27" s="82">
        <v>14</v>
      </c>
      <c r="H27" s="37">
        <f t="shared" si="0"/>
        <v>2.8</v>
      </c>
      <c r="I27" s="39">
        <v>6.4</v>
      </c>
      <c r="J27" s="39">
        <v>0.32</v>
      </c>
      <c r="K27" s="37">
        <f t="shared" si="7"/>
        <v>9.52</v>
      </c>
      <c r="L27" s="37">
        <f t="shared" si="8"/>
        <v>1.2</v>
      </c>
      <c r="M27" s="37">
        <f t="shared" si="9"/>
        <v>16.8</v>
      </c>
      <c r="N27" s="37">
        <f t="shared" si="10"/>
        <v>38.4</v>
      </c>
      <c r="O27" s="37">
        <f t="shared" si="11"/>
        <v>1.92</v>
      </c>
      <c r="P27" s="37">
        <f t="shared" si="12"/>
        <v>57.12</v>
      </c>
      <c r="Q27" s="35"/>
    </row>
    <row r="28" spans="1:17" ht="28">
      <c r="A28" s="40" t="s">
        <v>136</v>
      </c>
      <c r="B28" s="47" t="s">
        <v>59</v>
      </c>
      <c r="C28" s="56" t="s">
        <v>137</v>
      </c>
      <c r="D28" s="55" t="s">
        <v>117</v>
      </c>
      <c r="E28" s="51">
        <v>12</v>
      </c>
      <c r="F28" s="82">
        <v>1</v>
      </c>
      <c r="G28" s="82">
        <v>14</v>
      </c>
      <c r="H28" s="37">
        <f t="shared" si="0"/>
        <v>14</v>
      </c>
      <c r="I28" s="39">
        <v>17.600000000000001</v>
      </c>
      <c r="J28" s="39">
        <v>0.88</v>
      </c>
      <c r="K28" s="37">
        <f t="shared" si="7"/>
        <v>32.479999999999997</v>
      </c>
      <c r="L28" s="37">
        <f t="shared" si="8"/>
        <v>12</v>
      </c>
      <c r="M28" s="37">
        <f t="shared" si="9"/>
        <v>168</v>
      </c>
      <c r="N28" s="37">
        <f t="shared" si="10"/>
        <v>211.2</v>
      </c>
      <c r="O28" s="37">
        <f t="shared" si="11"/>
        <v>10.56</v>
      </c>
      <c r="P28" s="37">
        <f t="shared" si="12"/>
        <v>389.76</v>
      </c>
      <c r="Q28" s="35"/>
    </row>
    <row r="29" spans="1:17" ht="28">
      <c r="A29" s="40" t="s">
        <v>138</v>
      </c>
      <c r="B29" s="47" t="s">
        <v>59</v>
      </c>
      <c r="C29" s="56" t="s">
        <v>139</v>
      </c>
      <c r="D29" s="55" t="s">
        <v>117</v>
      </c>
      <c r="E29" s="51">
        <v>1</v>
      </c>
      <c r="F29" s="82">
        <v>2</v>
      </c>
      <c r="G29" s="82">
        <v>14</v>
      </c>
      <c r="H29" s="37">
        <f t="shared" si="0"/>
        <v>28</v>
      </c>
      <c r="I29" s="39">
        <v>32</v>
      </c>
      <c r="J29" s="39">
        <v>1.6</v>
      </c>
      <c r="K29" s="37">
        <f t="shared" si="7"/>
        <v>61.6</v>
      </c>
      <c r="L29" s="37">
        <f t="shared" si="8"/>
        <v>2</v>
      </c>
      <c r="M29" s="37">
        <f t="shared" si="9"/>
        <v>28</v>
      </c>
      <c r="N29" s="37">
        <f t="shared" si="10"/>
        <v>32</v>
      </c>
      <c r="O29" s="37">
        <f t="shared" si="11"/>
        <v>1.6</v>
      </c>
      <c r="P29" s="37">
        <f t="shared" si="12"/>
        <v>61.6</v>
      </c>
      <c r="Q29" s="35"/>
    </row>
    <row r="30" spans="1:17" ht="56">
      <c r="A30" s="40" t="s">
        <v>140</v>
      </c>
      <c r="B30" s="47" t="s">
        <v>59</v>
      </c>
      <c r="C30" s="56" t="s">
        <v>141</v>
      </c>
      <c r="D30" s="55" t="s">
        <v>142</v>
      </c>
      <c r="E30" s="51">
        <v>800</v>
      </c>
      <c r="F30" s="82">
        <v>0.12</v>
      </c>
      <c r="G30" s="82">
        <v>14</v>
      </c>
      <c r="H30" s="37">
        <f t="shared" si="0"/>
        <v>1.68</v>
      </c>
      <c r="I30" s="39">
        <v>0.64</v>
      </c>
      <c r="J30" s="39">
        <v>0.03</v>
      </c>
      <c r="K30" s="37">
        <f t="shared" si="7"/>
        <v>2.35</v>
      </c>
      <c r="L30" s="37">
        <f t="shared" si="8"/>
        <v>96</v>
      </c>
      <c r="M30" s="37">
        <f t="shared" si="9"/>
        <v>1344</v>
      </c>
      <c r="N30" s="37">
        <f t="shared" si="10"/>
        <v>512</v>
      </c>
      <c r="O30" s="37">
        <f t="shared" si="11"/>
        <v>24</v>
      </c>
      <c r="P30" s="37">
        <f t="shared" si="12"/>
        <v>1880</v>
      </c>
      <c r="Q30" s="35"/>
    </row>
    <row r="31" spans="1:17" ht="56">
      <c r="A31" s="40" t="s">
        <v>143</v>
      </c>
      <c r="B31" s="47" t="s">
        <v>59</v>
      </c>
      <c r="C31" s="56" t="s">
        <v>144</v>
      </c>
      <c r="D31" s="55" t="s">
        <v>117</v>
      </c>
      <c r="E31" s="51">
        <v>2</v>
      </c>
      <c r="F31" s="82">
        <v>20</v>
      </c>
      <c r="G31" s="82">
        <v>14</v>
      </c>
      <c r="H31" s="37">
        <f t="shared" si="0"/>
        <v>280</v>
      </c>
      <c r="I31" s="39">
        <v>800</v>
      </c>
      <c r="J31" s="39">
        <v>40</v>
      </c>
      <c r="K31" s="37">
        <f t="shared" si="7"/>
        <v>1120</v>
      </c>
      <c r="L31" s="37">
        <f t="shared" si="8"/>
        <v>40</v>
      </c>
      <c r="M31" s="37">
        <f t="shared" si="9"/>
        <v>560</v>
      </c>
      <c r="N31" s="37">
        <f t="shared" si="10"/>
        <v>1600</v>
      </c>
      <c r="O31" s="37">
        <f t="shared" si="11"/>
        <v>80</v>
      </c>
      <c r="P31" s="37">
        <f t="shared" si="12"/>
        <v>2240</v>
      </c>
      <c r="Q31" s="35"/>
    </row>
    <row r="32" spans="1:17" ht="42">
      <c r="A32" s="40" t="s">
        <v>145</v>
      </c>
      <c r="B32" s="47" t="s">
        <v>59</v>
      </c>
      <c r="C32" s="56" t="s">
        <v>146</v>
      </c>
      <c r="D32" s="55" t="s">
        <v>142</v>
      </c>
      <c r="E32" s="51">
        <v>444</v>
      </c>
      <c r="F32" s="82">
        <v>0.1</v>
      </c>
      <c r="G32" s="82">
        <v>14</v>
      </c>
      <c r="H32" s="37">
        <f t="shared" si="0"/>
        <v>1.4</v>
      </c>
      <c r="I32" s="39">
        <v>1.1200000000000001</v>
      </c>
      <c r="J32" s="39">
        <v>0.06</v>
      </c>
      <c r="K32" s="37">
        <f t="shared" si="7"/>
        <v>2.58</v>
      </c>
      <c r="L32" s="37">
        <f t="shared" si="8"/>
        <v>44.4</v>
      </c>
      <c r="M32" s="37">
        <f t="shared" si="9"/>
        <v>621.6</v>
      </c>
      <c r="N32" s="37">
        <f t="shared" si="10"/>
        <v>497.28</v>
      </c>
      <c r="O32" s="37">
        <f t="shared" si="11"/>
        <v>26.64</v>
      </c>
      <c r="P32" s="37">
        <f t="shared" si="12"/>
        <v>1145.52</v>
      </c>
      <c r="Q32" s="35"/>
    </row>
    <row r="33" spans="1:17" ht="28">
      <c r="A33" s="40" t="s">
        <v>147</v>
      </c>
      <c r="B33" s="47" t="s">
        <v>59</v>
      </c>
      <c r="C33" s="56" t="s">
        <v>148</v>
      </c>
      <c r="D33" s="55" t="s">
        <v>117</v>
      </c>
      <c r="E33" s="51">
        <v>1</v>
      </c>
      <c r="F33" s="82">
        <v>1</v>
      </c>
      <c r="G33" s="82">
        <v>14</v>
      </c>
      <c r="H33" s="37">
        <f t="shared" si="0"/>
        <v>14</v>
      </c>
      <c r="I33" s="39">
        <v>16</v>
      </c>
      <c r="J33" s="39">
        <v>0.8</v>
      </c>
      <c r="K33" s="37">
        <f t="shared" si="7"/>
        <v>30.8</v>
      </c>
      <c r="L33" s="37">
        <f t="shared" si="8"/>
        <v>1</v>
      </c>
      <c r="M33" s="37">
        <f t="shared" si="9"/>
        <v>14</v>
      </c>
      <c r="N33" s="37">
        <f t="shared" si="10"/>
        <v>16</v>
      </c>
      <c r="O33" s="37">
        <f t="shared" si="11"/>
        <v>0.8</v>
      </c>
      <c r="P33" s="37">
        <f t="shared" si="12"/>
        <v>30.8</v>
      </c>
      <c r="Q33" s="35"/>
    </row>
    <row r="34" spans="1:17" ht="28">
      <c r="A34" s="40" t="s">
        <v>149</v>
      </c>
      <c r="B34" s="47" t="s">
        <v>59</v>
      </c>
      <c r="C34" s="56" t="s">
        <v>150</v>
      </c>
      <c r="D34" s="55" t="s">
        <v>151</v>
      </c>
      <c r="E34" s="51">
        <v>13</v>
      </c>
      <c r="F34" s="82">
        <v>0.1</v>
      </c>
      <c r="G34" s="82">
        <v>14</v>
      </c>
      <c r="H34" s="37">
        <f t="shared" si="0"/>
        <v>1.4</v>
      </c>
      <c r="I34" s="39">
        <v>80</v>
      </c>
      <c r="J34" s="39">
        <v>4</v>
      </c>
      <c r="K34" s="37">
        <f t="shared" si="7"/>
        <v>85.4</v>
      </c>
      <c r="L34" s="37">
        <f t="shared" si="8"/>
        <v>1.3</v>
      </c>
      <c r="M34" s="37">
        <f t="shared" si="9"/>
        <v>18.2</v>
      </c>
      <c r="N34" s="37">
        <f t="shared" si="10"/>
        <v>1040</v>
      </c>
      <c r="O34" s="37">
        <f t="shared" si="11"/>
        <v>52</v>
      </c>
      <c r="P34" s="37">
        <f t="shared" si="12"/>
        <v>1110.2</v>
      </c>
      <c r="Q34" s="35"/>
    </row>
    <row r="35" spans="1:17" ht="28">
      <c r="A35" s="40" t="s">
        <v>152</v>
      </c>
      <c r="B35" s="47" t="s">
        <v>59</v>
      </c>
      <c r="C35" s="56" t="s">
        <v>153</v>
      </c>
      <c r="D35" s="55" t="s">
        <v>151</v>
      </c>
      <c r="E35" s="51">
        <v>1</v>
      </c>
      <c r="F35" s="82">
        <v>4</v>
      </c>
      <c r="G35" s="82">
        <v>14</v>
      </c>
      <c r="H35" s="37">
        <f t="shared" si="0"/>
        <v>56</v>
      </c>
      <c r="I35" s="39">
        <v>128</v>
      </c>
      <c r="J35" s="39">
        <v>6.4</v>
      </c>
      <c r="K35" s="37">
        <f t="shared" si="7"/>
        <v>190.4</v>
      </c>
      <c r="L35" s="37">
        <f t="shared" si="8"/>
        <v>4</v>
      </c>
      <c r="M35" s="37">
        <f t="shared" si="9"/>
        <v>56</v>
      </c>
      <c r="N35" s="37">
        <f t="shared" si="10"/>
        <v>128</v>
      </c>
      <c r="O35" s="37">
        <f t="shared" si="11"/>
        <v>6.4</v>
      </c>
      <c r="P35" s="37">
        <f t="shared" si="12"/>
        <v>190.4</v>
      </c>
      <c r="Q35" s="35"/>
    </row>
    <row r="36" spans="1:17" ht="14">
      <c r="A36" s="40" t="s">
        <v>154</v>
      </c>
      <c r="B36" s="47" t="s">
        <v>59</v>
      </c>
      <c r="C36" s="56" t="s">
        <v>155</v>
      </c>
      <c r="D36" s="55" t="s">
        <v>151</v>
      </c>
      <c r="E36" s="51">
        <v>1</v>
      </c>
      <c r="F36" s="82">
        <v>8</v>
      </c>
      <c r="G36" s="82">
        <v>14</v>
      </c>
      <c r="H36" s="37">
        <f t="shared" si="0"/>
        <v>112</v>
      </c>
      <c r="I36" s="39">
        <v>480</v>
      </c>
      <c r="J36" s="39">
        <v>24</v>
      </c>
      <c r="K36" s="37">
        <f t="shared" si="7"/>
        <v>616</v>
      </c>
      <c r="L36" s="37">
        <f t="shared" si="8"/>
        <v>8</v>
      </c>
      <c r="M36" s="37">
        <f t="shared" si="9"/>
        <v>112</v>
      </c>
      <c r="N36" s="37">
        <f t="shared" si="10"/>
        <v>480</v>
      </c>
      <c r="O36" s="37">
        <f t="shared" si="11"/>
        <v>24</v>
      </c>
      <c r="P36" s="37">
        <f t="shared" si="12"/>
        <v>616</v>
      </c>
      <c r="Q36" s="35"/>
    </row>
    <row r="37" spans="1:17" ht="13">
      <c r="A37" s="40" t="s">
        <v>156</v>
      </c>
      <c r="B37" s="47"/>
      <c r="C37" s="58" t="s">
        <v>157</v>
      </c>
      <c r="D37" s="55"/>
      <c r="E37" s="51"/>
      <c r="F37" s="82"/>
      <c r="G37" s="82"/>
      <c r="H37" s="37">
        <f t="shared" si="0"/>
        <v>0</v>
      </c>
      <c r="I37" s="39"/>
      <c r="J37" s="39"/>
      <c r="K37" s="37">
        <f t="shared" si="7"/>
        <v>0</v>
      </c>
      <c r="L37" s="37">
        <f t="shared" si="8"/>
        <v>0</v>
      </c>
      <c r="M37" s="37">
        <f t="shared" si="9"/>
        <v>0</v>
      </c>
      <c r="N37" s="37">
        <f t="shared" si="10"/>
        <v>0</v>
      </c>
      <c r="O37" s="37">
        <f t="shared" si="11"/>
        <v>0</v>
      </c>
      <c r="P37" s="37">
        <f t="shared" si="12"/>
        <v>0</v>
      </c>
      <c r="Q37" s="35"/>
    </row>
    <row r="38" spans="1:17" ht="13">
      <c r="A38" s="40" t="s">
        <v>158</v>
      </c>
      <c r="B38" s="47" t="s">
        <v>59</v>
      </c>
      <c r="C38" s="45" t="s">
        <v>159</v>
      </c>
      <c r="D38" s="55" t="s">
        <v>151</v>
      </c>
      <c r="E38" s="51">
        <v>1</v>
      </c>
      <c r="F38" s="82">
        <v>8</v>
      </c>
      <c r="G38" s="82">
        <v>14</v>
      </c>
      <c r="H38" s="37">
        <f t="shared" si="0"/>
        <v>112</v>
      </c>
      <c r="I38" s="39">
        <v>0</v>
      </c>
      <c r="J38" s="39">
        <v>0</v>
      </c>
      <c r="K38" s="37">
        <f t="shared" si="7"/>
        <v>112</v>
      </c>
      <c r="L38" s="37">
        <f t="shared" si="8"/>
        <v>8</v>
      </c>
      <c r="M38" s="37">
        <f t="shared" si="9"/>
        <v>112</v>
      </c>
      <c r="N38" s="37">
        <f t="shared" si="10"/>
        <v>0</v>
      </c>
      <c r="O38" s="37">
        <f t="shared" si="11"/>
        <v>0</v>
      </c>
      <c r="P38" s="37">
        <f t="shared" si="12"/>
        <v>112</v>
      </c>
      <c r="Q38" s="35"/>
    </row>
    <row r="39" spans="1:17" ht="25">
      <c r="A39" s="40" t="s">
        <v>160</v>
      </c>
      <c r="B39" s="47" t="s">
        <v>59</v>
      </c>
      <c r="C39" s="45" t="s">
        <v>161</v>
      </c>
      <c r="D39" s="55" t="s">
        <v>151</v>
      </c>
      <c r="E39" s="51">
        <v>1</v>
      </c>
      <c r="F39" s="82">
        <v>20</v>
      </c>
      <c r="G39" s="82">
        <v>14</v>
      </c>
      <c r="H39" s="37">
        <f t="shared" si="0"/>
        <v>280</v>
      </c>
      <c r="I39" s="39">
        <v>0</v>
      </c>
      <c r="J39" s="39">
        <v>0</v>
      </c>
      <c r="K39" s="37">
        <f t="shared" si="7"/>
        <v>280</v>
      </c>
      <c r="L39" s="37">
        <f t="shared" si="8"/>
        <v>20</v>
      </c>
      <c r="M39" s="37">
        <f t="shared" si="9"/>
        <v>280</v>
      </c>
      <c r="N39" s="37">
        <f t="shared" si="10"/>
        <v>0</v>
      </c>
      <c r="O39" s="37">
        <f t="shared" si="11"/>
        <v>0</v>
      </c>
      <c r="P39" s="37">
        <f t="shared" si="12"/>
        <v>280</v>
      </c>
      <c r="Q39" s="35"/>
    </row>
    <row r="40" spans="1:17" ht="13">
      <c r="A40" s="40" t="s">
        <v>162</v>
      </c>
      <c r="B40" s="47" t="s">
        <v>59</v>
      </c>
      <c r="C40" s="45" t="s">
        <v>163</v>
      </c>
      <c r="D40" s="55" t="s">
        <v>151</v>
      </c>
      <c r="E40" s="51">
        <v>1</v>
      </c>
      <c r="F40" s="82">
        <v>4</v>
      </c>
      <c r="G40" s="82">
        <v>14</v>
      </c>
      <c r="H40" s="37">
        <f t="shared" si="0"/>
        <v>56</v>
      </c>
      <c r="I40" s="39">
        <v>0</v>
      </c>
      <c r="J40" s="39">
        <v>0</v>
      </c>
      <c r="K40" s="37">
        <f t="shared" si="7"/>
        <v>56</v>
      </c>
      <c r="L40" s="37">
        <f t="shared" si="8"/>
        <v>4</v>
      </c>
      <c r="M40" s="37">
        <f t="shared" si="9"/>
        <v>56</v>
      </c>
      <c r="N40" s="37">
        <f t="shared" si="10"/>
        <v>0</v>
      </c>
      <c r="O40" s="37">
        <f t="shared" si="11"/>
        <v>0</v>
      </c>
      <c r="P40" s="37">
        <f t="shared" si="12"/>
        <v>56</v>
      </c>
      <c r="Q40" s="35"/>
    </row>
    <row r="41" spans="1:17" ht="13">
      <c r="A41" s="40" t="s">
        <v>164</v>
      </c>
      <c r="B41" s="47" t="s">
        <v>59</v>
      </c>
      <c r="C41" s="45" t="s">
        <v>165</v>
      </c>
      <c r="D41" s="55" t="s">
        <v>151</v>
      </c>
      <c r="E41" s="51">
        <v>1</v>
      </c>
      <c r="F41" s="82">
        <v>70</v>
      </c>
      <c r="G41" s="82">
        <v>14</v>
      </c>
      <c r="H41" s="37">
        <f t="shared" si="0"/>
        <v>980</v>
      </c>
      <c r="I41" s="39">
        <v>0</v>
      </c>
      <c r="J41" s="39">
        <v>0</v>
      </c>
      <c r="K41" s="37">
        <f t="shared" si="7"/>
        <v>980</v>
      </c>
      <c r="L41" s="37">
        <f t="shared" si="8"/>
        <v>70</v>
      </c>
      <c r="M41" s="37">
        <f t="shared" si="9"/>
        <v>980</v>
      </c>
      <c r="N41" s="37">
        <f t="shared" si="10"/>
        <v>0</v>
      </c>
      <c r="O41" s="37">
        <f t="shared" si="11"/>
        <v>0</v>
      </c>
      <c r="P41" s="37">
        <f t="shared" si="12"/>
        <v>980</v>
      </c>
      <c r="Q41" s="35"/>
    </row>
    <row r="42" spans="1:17" ht="13">
      <c r="A42" s="40"/>
      <c r="B42" s="83"/>
      <c r="C42" s="118" t="s">
        <v>106</v>
      </c>
      <c r="D42" s="118"/>
      <c r="E42" s="118"/>
      <c r="F42" s="118"/>
      <c r="G42" s="118"/>
      <c r="H42" s="118"/>
      <c r="I42" s="118"/>
      <c r="J42" s="118"/>
      <c r="K42" s="118"/>
      <c r="L42" s="39">
        <f>SUM(L18:L41)</f>
        <v>403.4</v>
      </c>
      <c r="M42" s="84">
        <f>SUM(M18:M41)</f>
        <v>5647.6</v>
      </c>
      <c r="N42" s="84">
        <f>SUM(N18:N41)</f>
        <v>6926.5599999999995</v>
      </c>
      <c r="O42" s="84">
        <f>SUM(O18:O41)</f>
        <v>346.61999999999995</v>
      </c>
      <c r="P42" s="84">
        <f t="shared" ref="P42" si="13">ROUND(O42+N42+M42,2)</f>
        <v>12920.78</v>
      </c>
      <c r="Q42" s="25"/>
    </row>
    <row r="43" spans="1:17" ht="13">
      <c r="C43" s="11"/>
      <c r="E43" s="34"/>
      <c r="F43" s="34"/>
      <c r="G43" s="34"/>
      <c r="H43" s="34"/>
      <c r="I43" s="34"/>
      <c r="J43" s="34"/>
      <c r="K43" s="34"/>
      <c r="L43" s="34"/>
      <c r="M43" s="4"/>
      <c r="N43" s="7"/>
      <c r="O43" s="7"/>
      <c r="P43" s="7"/>
      <c r="Q43" s="7"/>
    </row>
    <row r="44" spans="1:17" ht="13">
      <c r="C44" s="11"/>
      <c r="H44" s="1"/>
      <c r="I44" s="1"/>
      <c r="J44" s="1"/>
      <c r="K44" s="1"/>
      <c r="L44" s="1"/>
      <c r="M44" s="1"/>
      <c r="N44" s="1"/>
      <c r="O44" s="1"/>
      <c r="P44" s="1"/>
      <c r="Q44" s="1"/>
    </row>
    <row r="45" spans="1:17">
      <c r="C45" s="119" t="str">
        <f>'LT1 bk'!C44:P44</f>
        <v>Sastādīja _________________________________________________</v>
      </c>
      <c r="D45" s="119"/>
      <c r="E45" s="119"/>
      <c r="F45" s="119"/>
      <c r="G45" s="119"/>
      <c r="H45" s="119"/>
      <c r="I45" s="119"/>
      <c r="J45" s="119"/>
      <c r="K45" s="119"/>
      <c r="L45" s="119"/>
      <c r="M45" s="119"/>
      <c r="N45" s="119"/>
      <c r="O45" s="119"/>
      <c r="P45" s="119"/>
      <c r="Q45" s="32"/>
    </row>
    <row r="46" spans="1:17">
      <c r="C46" s="119" t="s">
        <v>107</v>
      </c>
      <c r="D46" s="119"/>
      <c r="E46" s="119"/>
      <c r="F46" s="119"/>
      <c r="G46" s="119"/>
      <c r="H46" s="119"/>
      <c r="I46" s="119"/>
      <c r="J46" s="119"/>
      <c r="K46" s="119"/>
      <c r="L46" s="119"/>
      <c r="M46" s="119"/>
      <c r="N46" s="119"/>
      <c r="O46" s="119"/>
      <c r="P46" s="119"/>
      <c r="Q46" s="32"/>
    </row>
    <row r="47" spans="1:17">
      <c r="C47" s="119">
        <f>'LT1 bk'!C46:P46</f>
        <v>0</v>
      </c>
      <c r="D47" s="119"/>
      <c r="E47" s="119"/>
      <c r="F47" s="119"/>
      <c r="G47" s="119"/>
      <c r="H47" s="119"/>
      <c r="I47" s="119"/>
      <c r="J47" s="119"/>
      <c r="K47" s="119"/>
      <c r="L47" s="119"/>
      <c r="M47" s="119"/>
      <c r="N47" s="119"/>
      <c r="O47" s="119"/>
      <c r="P47" s="119"/>
      <c r="Q47" s="32"/>
    </row>
    <row r="48" spans="1:17">
      <c r="C48" s="32"/>
      <c r="D48" s="32"/>
      <c r="E48" s="32"/>
      <c r="F48" s="32"/>
      <c r="G48" s="32"/>
      <c r="H48" s="32"/>
      <c r="I48" s="32"/>
      <c r="J48" s="32"/>
      <c r="K48" s="32"/>
      <c r="L48" s="32"/>
      <c r="M48" s="32"/>
      <c r="N48" s="32"/>
      <c r="O48" s="32"/>
      <c r="P48" s="32"/>
      <c r="Q48" s="32"/>
    </row>
    <row r="49" spans="2:17">
      <c r="C49" s="13"/>
      <c r="D49" s="32"/>
      <c r="E49" s="32"/>
      <c r="F49" s="32"/>
      <c r="G49" s="32"/>
      <c r="H49" s="32"/>
      <c r="I49" s="32"/>
      <c r="J49" s="32"/>
      <c r="K49" s="32"/>
      <c r="L49" s="32"/>
      <c r="M49" s="32"/>
      <c r="N49" s="32"/>
      <c r="O49" s="32"/>
      <c r="P49" s="32"/>
      <c r="Q49" s="32"/>
    </row>
    <row r="50" spans="2:17">
      <c r="C50" s="119" t="str">
        <f>'LT1 bk'!C49:P49</f>
        <v>Pārbaudīja ________________________________________________</v>
      </c>
      <c r="D50" s="119"/>
      <c r="E50" s="119"/>
      <c r="F50" s="119"/>
      <c r="G50" s="119"/>
      <c r="H50" s="119"/>
      <c r="I50" s="119"/>
      <c r="J50" s="119"/>
      <c r="K50" s="119"/>
      <c r="L50" s="119"/>
      <c r="M50" s="119"/>
      <c r="N50" s="119"/>
      <c r="O50" s="119"/>
      <c r="P50" s="119"/>
      <c r="Q50" s="32"/>
    </row>
    <row r="51" spans="2:17">
      <c r="C51" s="119" t="s">
        <v>166</v>
      </c>
      <c r="D51" s="119"/>
      <c r="E51" s="119"/>
      <c r="F51" s="119"/>
      <c r="G51" s="119"/>
      <c r="H51" s="119"/>
      <c r="I51" s="119"/>
      <c r="J51" s="119"/>
      <c r="K51" s="119"/>
      <c r="L51" s="119"/>
      <c r="M51" s="119"/>
      <c r="N51" s="119"/>
      <c r="O51" s="119"/>
      <c r="P51" s="119"/>
      <c r="Q51" s="32"/>
    </row>
    <row r="52" spans="2:17">
      <c r="C52" s="13"/>
      <c r="D52" s="32"/>
      <c r="E52" s="32"/>
      <c r="F52" s="32"/>
      <c r="G52" s="32"/>
      <c r="H52" s="32"/>
      <c r="I52" s="32"/>
      <c r="J52" s="32"/>
      <c r="K52" s="32"/>
      <c r="L52" s="32"/>
      <c r="M52" s="32"/>
      <c r="N52" s="32"/>
      <c r="O52" s="32"/>
      <c r="P52" s="32"/>
      <c r="Q52" s="32"/>
    </row>
    <row r="53" spans="2:17" ht="13">
      <c r="C53" s="117">
        <f>'LT1 bk'!C52:N52</f>
        <v>0</v>
      </c>
      <c r="D53" s="117"/>
      <c r="E53" s="117"/>
      <c r="F53" s="117"/>
      <c r="G53" s="117"/>
      <c r="H53" s="117"/>
      <c r="I53" s="117"/>
      <c r="J53" s="117"/>
      <c r="K53" s="117"/>
      <c r="L53" s="117"/>
      <c r="M53" s="117"/>
      <c r="N53" s="117"/>
      <c r="O53" s="1"/>
      <c r="P53" s="1"/>
      <c r="Q53" s="1"/>
    </row>
    <row r="54" spans="2:17" s="8" customFormat="1">
      <c r="B54" s="7"/>
      <c r="C54" s="14"/>
      <c r="M54" s="22"/>
      <c r="N54" s="22"/>
      <c r="O54" s="22"/>
      <c r="P54" s="22"/>
      <c r="Q54" s="22"/>
    </row>
    <row r="55" spans="2:17" s="8" customFormat="1">
      <c r="B55" s="7"/>
      <c r="C55" s="14"/>
      <c r="I55" s="2"/>
      <c r="J55" s="2"/>
      <c r="K55" s="2"/>
      <c r="L55" s="2"/>
      <c r="M55" s="2"/>
      <c r="N55" s="2"/>
      <c r="O55" s="2"/>
    </row>
    <row r="57" spans="2:17">
      <c r="C57" s="2" t="s">
        <v>167</v>
      </c>
    </row>
  </sheetData>
  <mergeCells count="23">
    <mergeCell ref="C10:I10"/>
    <mergeCell ref="C53:N53"/>
    <mergeCell ref="C42:K42"/>
    <mergeCell ref="C45:P45"/>
    <mergeCell ref="C46:P46"/>
    <mergeCell ref="C47:P47"/>
    <mergeCell ref="C50:P50"/>
    <mergeCell ref="C51:P51"/>
    <mergeCell ref="C11:J11"/>
    <mergeCell ref="F13:O13"/>
    <mergeCell ref="F15:K15"/>
    <mergeCell ref="L15:P15"/>
    <mergeCell ref="A15:A16"/>
    <mergeCell ref="B15:B16"/>
    <mergeCell ref="C15:C16"/>
    <mergeCell ref="D15:D16"/>
    <mergeCell ref="E15:E16"/>
    <mergeCell ref="C9:I9"/>
    <mergeCell ref="A2:O2"/>
    <mergeCell ref="C4:N4"/>
    <mergeCell ref="A5:O5"/>
    <mergeCell ref="C7:K7"/>
    <mergeCell ref="C8:I8"/>
  </mergeCells>
  <phoneticPr fontId="23" type="noConversion"/>
  <pageMargins left="0.70866141732283472" right="0.70866141732283472" top="0.63" bottom="0.81"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6</vt:i4>
      </vt:variant>
    </vt:vector>
  </HeadingPairs>
  <TitlesOfParts>
    <vt:vector size="10" baseType="lpstr">
      <vt:lpstr>Būvn. Koptāme</vt:lpstr>
      <vt:lpstr>Kopsavilkums</vt:lpstr>
      <vt:lpstr>LT1 bk</vt:lpstr>
      <vt:lpstr>LT4 uats</vt:lpstr>
      <vt:lpstr>'Būvn. Koptāme'!Drukas_apgabals</vt:lpstr>
      <vt:lpstr>Kopsavilkums!Drukas_apgabals</vt:lpstr>
      <vt:lpstr>'LT1 bk'!Drukas_apgabals</vt:lpstr>
      <vt:lpstr>'LT4 uats'!Drukas_apgabals</vt:lpstr>
      <vt:lpstr>'LT1 bk'!Drukāt_virsrakstus</vt:lpstr>
      <vt:lpstr>'LT4 uats'!Drukāt_virsrakstus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Tāme</dc:title>
  <dc:subject/>
  <dc:creator>CNP</dc:creator>
  <cp:keywords/>
  <dc:description/>
  <cp:lastModifiedBy>Indra Alsiņa</cp:lastModifiedBy>
  <cp:revision/>
  <dcterms:created xsi:type="dcterms:W3CDTF">2011-08-11T11:00:57Z</dcterms:created>
  <dcterms:modified xsi:type="dcterms:W3CDTF">2026-07-27T08:15:04Z</dcterms:modified>
  <cp:category/>
  <cp:contentStatus/>
</cp:coreProperties>
</file>